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Users\RileyOdonnell\OneDrive\University\"/>
    </mc:Choice>
  </mc:AlternateContent>
  <xr:revisionPtr revIDLastSave="10271" documentId="8_{013AA64F-F69A-4CA0-9CA5-BA9084A34E27}" xr6:coauthVersionLast="43" xr6:coauthVersionMax="43" xr10:uidLastSave="{3302DCAC-DC0E-4619-8047-5F2E9F9E2134}"/>
  <bookViews>
    <workbookView xWindow="-108" yWindow="-108" windowWidth="30936" windowHeight="16896" xr2:uid="{14304C35-3255-4698-AE41-F8C43C04FD86}"/>
  </bookViews>
  <sheets>
    <sheet name="READ ME" sheetId="9" r:id="rId1"/>
    <sheet name="Cover Sheet" sheetId="12" r:id="rId2"/>
    <sheet name="Project Gantt Chart" sheetId="5" r:id="rId3"/>
    <sheet name="MBEB" sheetId="14" r:id="rId4"/>
    <sheet name="Economics" sheetId="6" r:id="rId5"/>
    <sheet name="Monte Inputs" sheetId="7" r:id="rId6"/>
    <sheet name="McNulty Startup Curves" sheetId="13" r:id="rId7"/>
  </sheets>
  <functionGroups builtInGroupCount="19"/>
  <externalReferences>
    <externalReference r:id="rId8"/>
  </externalReferences>
  <definedNames>
    <definedName name="_xlchart.v1.0" hidden="1">(Economics!$AB$8:$AB$10,Economics!$AB$17:$AB$20,Economics!$AB$23)</definedName>
    <definedName name="_xlchart.v1.1" hidden="1">(Economics!$AO$8:$AO$10,Economics!$AO$17:$AO$20,Economics!$AO$23)</definedName>
    <definedName name="_xlchart.v1.2" hidden="1">Economics!$AB$44:$AB$49</definedName>
    <definedName name="_xlchart.v1.3" hidden="1">Economics!$AG$44:$AG$49</definedName>
    <definedName name="_xlchart.v1.4" hidden="1">Economics!$AS$44:$AS$48</definedName>
    <definedName name="_xlchart.v1.5" hidden="1">Economics!$AX$44:$AX$48</definedName>
    <definedName name="ambient">MBEB!$G$38</definedName>
    <definedName name="BFD" localSheetId="3">MBEB!$AC$6:$GF$122</definedName>
    <definedName name="BFD">#REF!</definedName>
    <definedName name="Case" localSheetId="3">MBEB!$D$34</definedName>
    <definedName name="Case">Economics!$D$17</definedName>
    <definedName name="CDS">Economics!$G$64</definedName>
    <definedName name="CGS">MBEB!$EZ$65</definedName>
    <definedName name="Cholensky_Matrix">'Monte Inputs'!$AS$8:$BZ$41</definedName>
    <definedName name="Construction">'Project Gantt Chart'!$K$15</definedName>
    <definedName name="Correlation_Matrix">'Monte Inputs'!$F$8:$AM$41</definedName>
    <definedName name="Denaturant" localSheetId="3">MBEB!$FM$60</definedName>
    <definedName name="Denaturant">Economics!$G$60</definedName>
    <definedName name="Enzyme" localSheetId="3">MBEB!$CM$11</definedName>
    <definedName name="Enzyme">Economics!$G$58</definedName>
    <definedName name="Exit">'Project Gantt Chart'!$M$15</definedName>
    <definedName name="Flour" localSheetId="3">MBEB!$AI$30</definedName>
    <definedName name="Flour">Economics!$G$55</definedName>
    <definedName name="Food_Grade_Ethanol">MBEB!$FW$44</definedName>
    <definedName name="Fuel_Grade_Ethanol">Economics!$G$63</definedName>
    <definedName name="Gluten" localSheetId="3">MBEB!$EJ$98</definedName>
    <definedName name="Gluten">Economics!$G$62</definedName>
    <definedName name="IRR" localSheetId="3">[1]Economics!$M$6</definedName>
    <definedName name="IRR">Economics!$M$6</definedName>
    <definedName name="IRRs_frequencies">Economics!$AW$93</definedName>
    <definedName name="Monte_calc_outputs">Economics!$CC$140:$CI$140</definedName>
    <definedName name="Monte_inputs">'Monte Inputs'!$H$46:$H$79</definedName>
    <definedName name="Monte_output_toprow">Economics!$AU$141:$CI$141</definedName>
    <definedName name="Monte_Outputs">Economics!$AU$140:$CB$140</definedName>
    <definedName name="Monte_run_number">Economics!$AW$78</definedName>
    <definedName name="NPV">Economics!$M$9</definedName>
    <definedName name="NPVs_frequencies">Economics!$BS$93</definedName>
    <definedName name="Operation">'Project Gantt Chart'!$L$15</definedName>
    <definedName name="Planning">'Project Gantt Chart'!$J$15</definedName>
    <definedName name="power_consumption">Economics!$G$66</definedName>
    <definedName name="Proposal">'Project Gantt Chart'!$I$15</definedName>
    <definedName name="series1coefficients">'McNulty Startup Curves'!$C$13:$C$14</definedName>
    <definedName name="series2coefficients">'McNulty Startup Curves'!$G$13:$G$14</definedName>
    <definedName name="series3coefficients">'McNulty Startup Curves'!$K$13:$K$14</definedName>
    <definedName name="series4coefficients">'McNulty Startup Curves'!$O$13:$O$14</definedName>
    <definedName name="solver_adj" localSheetId="3" hidden="1">MBEB!$EB$7</definedName>
    <definedName name="solver_adj" localSheetId="6" hidden="1">'McNulty Startup Curves'!$O$13:$O$14</definedName>
    <definedName name="solver_cvg" localSheetId="3" hidden="1">0.0001</definedName>
    <definedName name="solver_cvg" localSheetId="6" hidden="1">0.0001</definedName>
    <definedName name="solver_drv" localSheetId="3" hidden="1">1</definedName>
    <definedName name="solver_drv" localSheetId="6" hidden="1">1</definedName>
    <definedName name="solver_eng" localSheetId="3" hidden="1">1</definedName>
    <definedName name="solver_eng" localSheetId="6" hidden="1">1</definedName>
    <definedName name="solver_est" localSheetId="3" hidden="1">1</definedName>
    <definedName name="solver_est" localSheetId="6" hidden="1">1</definedName>
    <definedName name="solver_itr" localSheetId="3" hidden="1">2147483647</definedName>
    <definedName name="solver_itr" localSheetId="6" hidden="1">2147483647</definedName>
    <definedName name="solver_mip" localSheetId="3" hidden="1">2147483647</definedName>
    <definedName name="solver_mip" localSheetId="6" hidden="1">2147483647</definedName>
    <definedName name="solver_mni" localSheetId="3" hidden="1">30</definedName>
    <definedName name="solver_mni" localSheetId="6" hidden="1">30</definedName>
    <definedName name="solver_mrt" localSheetId="3" hidden="1">0.075</definedName>
    <definedName name="solver_mrt" localSheetId="6" hidden="1">0.075</definedName>
    <definedName name="solver_msl" localSheetId="3" hidden="1">2</definedName>
    <definedName name="solver_msl" localSheetId="6" hidden="1">2</definedName>
    <definedName name="solver_neg" localSheetId="3" hidden="1">1</definedName>
    <definedName name="solver_neg" localSheetId="6" hidden="1">1</definedName>
    <definedName name="solver_nod" localSheetId="3" hidden="1">2147483647</definedName>
    <definedName name="solver_nod" localSheetId="6" hidden="1">2147483647</definedName>
    <definedName name="solver_num" localSheetId="3" hidden="1">0</definedName>
    <definedName name="solver_num" localSheetId="6" hidden="1">0</definedName>
    <definedName name="solver_nwt" localSheetId="3" hidden="1">1</definedName>
    <definedName name="solver_nwt" localSheetId="6" hidden="1">1</definedName>
    <definedName name="solver_opt" localSheetId="3" hidden="1">MBEB!$CL$19</definedName>
    <definedName name="solver_opt" localSheetId="6" hidden="1">'McNulty Startup Curves'!$P$23</definedName>
    <definedName name="solver_pre" localSheetId="3" hidden="1">0.000001</definedName>
    <definedName name="solver_pre" localSheetId="6" hidden="1">0.000001</definedName>
    <definedName name="solver_rbv" localSheetId="3" hidden="1">1</definedName>
    <definedName name="solver_rbv" localSheetId="6" hidden="1">1</definedName>
    <definedName name="solver_rlx" localSheetId="3" hidden="1">2</definedName>
    <definedName name="solver_rlx" localSheetId="6" hidden="1">2</definedName>
    <definedName name="solver_rsd" localSheetId="3" hidden="1">0</definedName>
    <definedName name="solver_rsd" localSheetId="6" hidden="1">0</definedName>
    <definedName name="solver_scl" localSheetId="3" hidden="1">1</definedName>
    <definedName name="solver_scl" localSheetId="6" hidden="1">1</definedName>
    <definedName name="solver_sho" localSheetId="3" hidden="1">2</definedName>
    <definedName name="solver_sho" localSheetId="6" hidden="1">2</definedName>
    <definedName name="solver_ssz" localSheetId="3" hidden="1">100</definedName>
    <definedName name="solver_ssz" localSheetId="6" hidden="1">100</definedName>
    <definedName name="solver_tim" localSheetId="3" hidden="1">2147483647</definedName>
    <definedName name="solver_tim" localSheetId="6" hidden="1">2147483647</definedName>
    <definedName name="solver_tol" localSheetId="3" hidden="1">0.01</definedName>
    <definedName name="solver_tol" localSheetId="6" hidden="1">0.01</definedName>
    <definedName name="solver_typ" localSheetId="3" hidden="1">3</definedName>
    <definedName name="solver_typ" localSheetId="6" hidden="1">2</definedName>
    <definedName name="solver_val" localSheetId="3" hidden="1">0</definedName>
    <definedName name="solver_val" localSheetId="6" hidden="1">0</definedName>
    <definedName name="solver_ver" localSheetId="3" hidden="1">3</definedName>
    <definedName name="solver_ver" localSheetId="6" hidden="1">3</definedName>
    <definedName name="Start">'Project Gantt Chart'!$H$15</definedName>
    <definedName name="Start_Date">'Project Gantt Chart'!$D$13</definedName>
    <definedName name="Stream_Data" localSheetId="3">MBEB!$AB$136:$AB$159</definedName>
    <definedName name="Stream_Data">#REF!</definedName>
    <definedName name="Stream_Table">MBEB!$AG$136:$BZ$159</definedName>
    <definedName name="Streams">MBEB!$AG$135:$BX$135</definedName>
    <definedName name="summarised_calc_outputs">Economics!$CC$130:$CI$130</definedName>
    <definedName name="tax_rate">Economics!$G$21</definedName>
    <definedName name="thermal_energy">Economics!$G$67</definedName>
    <definedName name="waste_water">Economics!$G$68</definedName>
    <definedName name="water_consumption">Economics!$G$56</definedName>
    <definedName name="Yeast" localSheetId="3">MBEB!$CL$19</definedName>
    <definedName name="Yeast">Economics!$G$59</definedName>
  </definedNames>
  <calcPr calcId="191029" calcMode="autoNoTable"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0" i="6" l="1"/>
  <c r="G47" i="6"/>
  <c r="G35" i="6"/>
  <c r="G41" i="6"/>
  <c r="G51" i="6"/>
  <c r="G43" i="6"/>
  <c r="B3" i="12" l="1"/>
  <c r="BX158" i="14" l="1"/>
  <c r="BX157" i="14"/>
  <c r="BX156" i="14"/>
  <c r="BX155" i="14"/>
  <c r="BX154" i="14"/>
  <c r="BX153" i="14"/>
  <c r="BX152" i="14"/>
  <c r="BX151" i="14"/>
  <c r="BX150" i="14"/>
  <c r="BX149" i="14"/>
  <c r="BX148" i="14"/>
  <c r="BX147" i="14"/>
  <c r="BX138" i="14"/>
  <c r="BX137" i="14"/>
  <c r="BX136" i="14"/>
  <c r="BW158" i="14"/>
  <c r="BW157" i="14"/>
  <c r="BW156" i="14"/>
  <c r="BW155" i="14"/>
  <c r="BW154" i="14"/>
  <c r="BW153" i="14"/>
  <c r="BW152" i="14"/>
  <c r="BW151" i="14"/>
  <c r="BW150" i="14"/>
  <c r="BW149" i="14"/>
  <c r="BW148" i="14"/>
  <c r="BW147" i="14"/>
  <c r="BW146" i="14"/>
  <c r="BW145" i="14"/>
  <c r="BW138" i="14"/>
  <c r="BW137" i="14"/>
  <c r="BW136" i="14"/>
  <c r="BV159" i="14"/>
  <c r="BV158" i="14"/>
  <c r="BV157" i="14"/>
  <c r="BV156" i="14"/>
  <c r="BV155" i="14"/>
  <c r="BV154" i="14"/>
  <c r="BV153" i="14"/>
  <c r="BV152" i="14"/>
  <c r="BV151" i="14"/>
  <c r="BV150" i="14"/>
  <c r="BV149" i="14"/>
  <c r="BV148" i="14"/>
  <c r="BV147" i="14"/>
  <c r="BV146" i="14"/>
  <c r="BV138" i="14"/>
  <c r="BV137" i="14"/>
  <c r="BV136" i="14"/>
  <c r="BU159" i="14"/>
  <c r="BU154" i="14"/>
  <c r="BU138" i="14"/>
  <c r="BU137" i="14"/>
  <c r="BU136" i="14"/>
  <c r="BT159" i="14"/>
  <c r="BT154" i="14"/>
  <c r="BT138" i="14"/>
  <c r="BT137" i="14"/>
  <c r="BT136" i="14"/>
  <c r="BS159" i="14"/>
  <c r="BS154" i="14"/>
  <c r="BS138" i="14"/>
  <c r="BS137" i="14"/>
  <c r="BR159" i="14"/>
  <c r="BR158" i="14"/>
  <c r="BR157" i="14"/>
  <c r="BR156" i="14"/>
  <c r="BR155" i="14"/>
  <c r="BR154" i="14"/>
  <c r="BR153" i="14"/>
  <c r="BR152" i="14"/>
  <c r="BR151" i="14"/>
  <c r="BR150" i="14"/>
  <c r="BR149" i="14"/>
  <c r="BR148" i="14"/>
  <c r="BR147" i="14"/>
  <c r="BR138" i="14"/>
  <c r="BR137" i="14"/>
  <c r="BR136" i="14"/>
  <c r="BQ159" i="14"/>
  <c r="BQ158" i="14"/>
  <c r="BQ157" i="14"/>
  <c r="BQ156" i="14"/>
  <c r="BQ155" i="14"/>
  <c r="BQ154" i="14"/>
  <c r="BQ153" i="14"/>
  <c r="BQ152" i="14"/>
  <c r="BQ151" i="14"/>
  <c r="BQ150" i="14"/>
  <c r="BQ149" i="14"/>
  <c r="BQ148" i="14"/>
  <c r="BQ147" i="14"/>
  <c r="BQ138" i="14"/>
  <c r="BQ137" i="14"/>
  <c r="BQ136" i="14"/>
  <c r="BP159" i="14"/>
  <c r="BP158" i="14"/>
  <c r="BP157" i="14"/>
  <c r="BP156" i="14"/>
  <c r="BP155" i="14"/>
  <c r="BP154" i="14"/>
  <c r="BP153" i="14"/>
  <c r="BP152" i="14"/>
  <c r="BP151" i="14"/>
  <c r="BP150" i="14"/>
  <c r="BP149" i="14"/>
  <c r="BP148" i="14"/>
  <c r="BP147" i="14"/>
  <c r="BP142" i="14"/>
  <c r="BP138" i="14"/>
  <c r="BP137" i="14"/>
  <c r="BP136" i="14"/>
  <c r="BO159" i="14"/>
  <c r="BO158" i="14"/>
  <c r="BO157" i="14"/>
  <c r="BO156" i="14"/>
  <c r="BO155" i="14"/>
  <c r="BO154" i="14"/>
  <c r="BO153" i="14"/>
  <c r="BO152" i="14"/>
  <c r="BO151" i="14"/>
  <c r="BO150" i="14"/>
  <c r="BO149" i="14"/>
  <c r="BO148" i="14"/>
  <c r="BO147" i="14"/>
  <c r="BO142" i="14"/>
  <c r="BO138" i="14"/>
  <c r="BO137" i="14"/>
  <c r="BN159" i="14"/>
  <c r="BN158" i="14"/>
  <c r="BN157" i="14"/>
  <c r="BN156" i="14"/>
  <c r="BN155" i="14"/>
  <c r="BN154" i="14"/>
  <c r="BN153" i="14"/>
  <c r="BN152" i="14"/>
  <c r="BN151" i="14"/>
  <c r="BN150" i="14"/>
  <c r="BN149" i="14"/>
  <c r="BN148" i="14"/>
  <c r="BN147" i="14"/>
  <c r="BN138" i="14"/>
  <c r="BN137" i="14"/>
  <c r="BM159" i="14"/>
  <c r="BM158" i="14"/>
  <c r="BM157" i="14"/>
  <c r="BM156" i="14"/>
  <c r="BM155" i="14"/>
  <c r="BM153" i="14"/>
  <c r="BM152" i="14"/>
  <c r="BM151" i="14"/>
  <c r="BM150" i="14"/>
  <c r="BM149" i="14"/>
  <c r="BM148" i="14"/>
  <c r="BM147" i="14"/>
  <c r="BM145" i="14"/>
  <c r="BM138" i="14"/>
  <c r="BM137" i="14"/>
  <c r="BM136" i="14"/>
  <c r="BL159" i="14"/>
  <c r="BL154" i="14"/>
  <c r="BL138" i="14"/>
  <c r="BL137" i="14"/>
  <c r="BL136" i="14"/>
  <c r="BK159" i="14"/>
  <c r="BK154" i="14"/>
  <c r="BK138" i="14"/>
  <c r="BK137" i="14"/>
  <c r="BK136" i="14"/>
  <c r="BJ159" i="14"/>
  <c r="BJ154" i="14"/>
  <c r="BJ138" i="14"/>
  <c r="BJ137" i="14"/>
  <c r="BJ136" i="14"/>
  <c r="BI159" i="14"/>
  <c r="BI154" i="14"/>
  <c r="BI138" i="14"/>
  <c r="BI137" i="14"/>
  <c r="BI136" i="14"/>
  <c r="BH159" i="14"/>
  <c r="BH154" i="14"/>
  <c r="BH138" i="14"/>
  <c r="BH137" i="14"/>
  <c r="BH136" i="14"/>
  <c r="BG159" i="14"/>
  <c r="BG154" i="14"/>
  <c r="BG138" i="14"/>
  <c r="BG137" i="14"/>
  <c r="BG136" i="14"/>
  <c r="BF159" i="14"/>
  <c r="BF158" i="14"/>
  <c r="BF157" i="14"/>
  <c r="BF156" i="14"/>
  <c r="BF155" i="14"/>
  <c r="BF154" i="14"/>
  <c r="BF153" i="14"/>
  <c r="BF152" i="14"/>
  <c r="BF151" i="14"/>
  <c r="BF150" i="14"/>
  <c r="BF149" i="14"/>
  <c r="BF148" i="14"/>
  <c r="BF147" i="14"/>
  <c r="BF146" i="14"/>
  <c r="BF145" i="14"/>
  <c r="BF138" i="14"/>
  <c r="BF137" i="14"/>
  <c r="BE159" i="14"/>
  <c r="BE158" i="14"/>
  <c r="BE157" i="14"/>
  <c r="BE156" i="14"/>
  <c r="BE155" i="14"/>
  <c r="BE154" i="14"/>
  <c r="BE153" i="14"/>
  <c r="BE152" i="14"/>
  <c r="BE151" i="14"/>
  <c r="BE150" i="14"/>
  <c r="BE149" i="14"/>
  <c r="BE148" i="14"/>
  <c r="BE147" i="14"/>
  <c r="BE146" i="14"/>
  <c r="BE145" i="14"/>
  <c r="BE138" i="14"/>
  <c r="BE137" i="14"/>
  <c r="BD159" i="14"/>
  <c r="BD158" i="14"/>
  <c r="BD157" i="14"/>
  <c r="BD156" i="14"/>
  <c r="BD155" i="14"/>
  <c r="BD154" i="14"/>
  <c r="BD153" i="14"/>
  <c r="BD152" i="14"/>
  <c r="BD151" i="14"/>
  <c r="BD150" i="14"/>
  <c r="BD149" i="14"/>
  <c r="BD148" i="14"/>
  <c r="BD147" i="14"/>
  <c r="BD138" i="14"/>
  <c r="BD137" i="14"/>
  <c r="BC159" i="14"/>
  <c r="BC158" i="14"/>
  <c r="BC157" i="14"/>
  <c r="BC156" i="14"/>
  <c r="BC155" i="14"/>
  <c r="BC154" i="14"/>
  <c r="BC153" i="14"/>
  <c r="BC152" i="14"/>
  <c r="BC151" i="14"/>
  <c r="BC150" i="14"/>
  <c r="BC149" i="14"/>
  <c r="BC148" i="14"/>
  <c r="BC147" i="14"/>
  <c r="BC146" i="14"/>
  <c r="BC145" i="14"/>
  <c r="BC138" i="14"/>
  <c r="BC137" i="14"/>
  <c r="BB159" i="14"/>
  <c r="BB158" i="14"/>
  <c r="BB157" i="14"/>
  <c r="BB156" i="14"/>
  <c r="BB155" i="14"/>
  <c r="BB154" i="14"/>
  <c r="BB153" i="14"/>
  <c r="BB152" i="14"/>
  <c r="BB151" i="14"/>
  <c r="BB150" i="14"/>
  <c r="BB149" i="14"/>
  <c r="BB148" i="14"/>
  <c r="BB147" i="14"/>
  <c r="BB146" i="14"/>
  <c r="BB145" i="14"/>
  <c r="BB138" i="14"/>
  <c r="BB137" i="14"/>
  <c r="BA159" i="14"/>
  <c r="BA158" i="14"/>
  <c r="BA157" i="14"/>
  <c r="BA156" i="14"/>
  <c r="BA155" i="14"/>
  <c r="BA154" i="14"/>
  <c r="BA153" i="14"/>
  <c r="BA146" i="14"/>
  <c r="BA142" i="14"/>
  <c r="BA138" i="14"/>
  <c r="BA137" i="14"/>
  <c r="BA136" i="14"/>
  <c r="AZ159" i="14"/>
  <c r="AZ158" i="14"/>
  <c r="AZ157" i="14"/>
  <c r="AZ156" i="14"/>
  <c r="AZ155" i="14"/>
  <c r="AZ154" i="14"/>
  <c r="AZ153" i="14"/>
  <c r="AZ146" i="14"/>
  <c r="AZ142" i="14"/>
  <c r="AZ138" i="14"/>
  <c r="AZ137" i="14"/>
  <c r="AZ136" i="14"/>
  <c r="AY159" i="14"/>
  <c r="AY158" i="14"/>
  <c r="AY157" i="14"/>
  <c r="AY156" i="14"/>
  <c r="AY155" i="14"/>
  <c r="AY154" i="14"/>
  <c r="AY153" i="14"/>
  <c r="AY146" i="14"/>
  <c r="AY142" i="14"/>
  <c r="AY138" i="14"/>
  <c r="AY137" i="14"/>
  <c r="AY136" i="14"/>
  <c r="AX159" i="14"/>
  <c r="AX158" i="14"/>
  <c r="AX157" i="14"/>
  <c r="AX156" i="14"/>
  <c r="AX155" i="14"/>
  <c r="AX154" i="14"/>
  <c r="AX153" i="14"/>
  <c r="AX146" i="14"/>
  <c r="AX142" i="14"/>
  <c r="AX138" i="14"/>
  <c r="AX137" i="14"/>
  <c r="AX136" i="14"/>
  <c r="AW159" i="14"/>
  <c r="AW158" i="14"/>
  <c r="AW157" i="14"/>
  <c r="AW156" i="14"/>
  <c r="AW155" i="14"/>
  <c r="AW154" i="14"/>
  <c r="AW153" i="14"/>
  <c r="AW146" i="14"/>
  <c r="AW142" i="14"/>
  <c r="AW138" i="14"/>
  <c r="AW137" i="14"/>
  <c r="AW136" i="14"/>
  <c r="AV159" i="14"/>
  <c r="AV158" i="14"/>
  <c r="AV157" i="14"/>
  <c r="AV156" i="14"/>
  <c r="AV155" i="14"/>
  <c r="AV154" i="14"/>
  <c r="AV153" i="14"/>
  <c r="AV146" i="14"/>
  <c r="AV142" i="14"/>
  <c r="AV138" i="14"/>
  <c r="AV137" i="14"/>
  <c r="AV136" i="14"/>
  <c r="AU159" i="14"/>
  <c r="AU158" i="14"/>
  <c r="AU157" i="14"/>
  <c r="AU156" i="14"/>
  <c r="AU155" i="14"/>
  <c r="AU154" i="14"/>
  <c r="AU153" i="14"/>
  <c r="AU146" i="14"/>
  <c r="AU138" i="14"/>
  <c r="AU137" i="14"/>
  <c r="AU136" i="14"/>
  <c r="AT159" i="14"/>
  <c r="AT158" i="14"/>
  <c r="AT157" i="14"/>
  <c r="AT156" i="14"/>
  <c r="AT155" i="14"/>
  <c r="AT154" i="14"/>
  <c r="AT153" i="14"/>
  <c r="AT146" i="14"/>
  <c r="AT138" i="14"/>
  <c r="AT137" i="14"/>
  <c r="AT136" i="14"/>
  <c r="AS159" i="14"/>
  <c r="AS158" i="14"/>
  <c r="AS157" i="14"/>
  <c r="AS156" i="14"/>
  <c r="AS155" i="14"/>
  <c r="AS154" i="14"/>
  <c r="AS153" i="14"/>
  <c r="AS146" i="14"/>
  <c r="AS138" i="14"/>
  <c r="AS137" i="14"/>
  <c r="AR159" i="14"/>
  <c r="AR158" i="14"/>
  <c r="AR157" i="14"/>
  <c r="AR156" i="14"/>
  <c r="AR155" i="14"/>
  <c r="AR154" i="14"/>
  <c r="AR153" i="14"/>
  <c r="AR146" i="14"/>
  <c r="AR138" i="14"/>
  <c r="AR137" i="14"/>
  <c r="AR136" i="14"/>
  <c r="AQ159" i="14"/>
  <c r="AQ158" i="14"/>
  <c r="AQ157" i="14"/>
  <c r="AQ156" i="14"/>
  <c r="AQ155" i="14"/>
  <c r="AQ154" i="14"/>
  <c r="AQ153" i="14"/>
  <c r="AQ146" i="14"/>
  <c r="AQ138" i="14"/>
  <c r="AQ137" i="14"/>
  <c r="AQ136" i="14"/>
  <c r="AP159" i="14"/>
  <c r="AP158" i="14"/>
  <c r="AP157" i="14"/>
  <c r="AP156" i="14"/>
  <c r="AP155" i="14"/>
  <c r="AP154" i="14"/>
  <c r="AP153" i="14"/>
  <c r="AP146" i="14"/>
  <c r="AP138" i="14"/>
  <c r="AP137" i="14"/>
  <c r="AP136" i="14"/>
  <c r="AO159" i="14"/>
  <c r="AO158" i="14"/>
  <c r="AO157" i="14"/>
  <c r="AO156" i="14"/>
  <c r="AO155" i="14"/>
  <c r="AO154" i="14"/>
  <c r="AO153" i="14"/>
  <c r="AO146" i="14"/>
  <c r="AO138" i="14"/>
  <c r="AO137" i="14"/>
  <c r="AN159" i="14"/>
  <c r="AN158" i="14"/>
  <c r="AN157" i="14"/>
  <c r="AN156" i="14"/>
  <c r="AN155" i="14"/>
  <c r="AN154" i="14"/>
  <c r="AN153" i="14"/>
  <c r="AN146" i="14"/>
  <c r="AN138" i="14"/>
  <c r="AN137" i="14"/>
  <c r="AM159" i="14"/>
  <c r="AM158" i="14"/>
  <c r="AM157" i="14"/>
  <c r="AM156" i="14"/>
  <c r="AM155" i="14"/>
  <c r="AM154" i="14"/>
  <c r="AM153" i="14"/>
  <c r="AM152" i="14"/>
  <c r="AM151" i="14"/>
  <c r="AM150" i="14"/>
  <c r="AM149" i="14"/>
  <c r="AM148" i="14"/>
  <c r="AM147" i="14"/>
  <c r="AM146" i="14"/>
  <c r="AM145" i="14"/>
  <c r="AM138" i="14"/>
  <c r="AM137" i="14"/>
  <c r="AL159" i="14"/>
  <c r="AL158" i="14"/>
  <c r="AL157" i="14"/>
  <c r="AL156" i="14"/>
  <c r="AL155" i="14"/>
  <c r="AL154" i="14"/>
  <c r="AL153" i="14"/>
  <c r="AL146" i="14"/>
  <c r="AL138" i="14"/>
  <c r="AL137" i="14"/>
  <c r="AK159" i="14"/>
  <c r="AK158" i="14"/>
  <c r="AK157" i="14"/>
  <c r="AK156" i="14"/>
  <c r="AK155" i="14"/>
  <c r="AK154" i="14"/>
  <c r="AK153" i="14"/>
  <c r="AK146" i="14"/>
  <c r="AK138" i="14"/>
  <c r="AK137" i="14"/>
  <c r="AJ159" i="14"/>
  <c r="AJ158" i="14"/>
  <c r="AJ157" i="14"/>
  <c r="AJ156" i="14"/>
  <c r="AJ155" i="14"/>
  <c r="AJ154" i="14"/>
  <c r="AJ153" i="14"/>
  <c r="AJ152" i="14"/>
  <c r="AJ151" i="14"/>
  <c r="AJ150" i="14"/>
  <c r="AJ149" i="14"/>
  <c r="AJ148" i="14"/>
  <c r="AJ147" i="14"/>
  <c r="AJ146" i="14"/>
  <c r="AJ145" i="14"/>
  <c r="AJ138" i="14"/>
  <c r="AJ137" i="14"/>
  <c r="AI159" i="14"/>
  <c r="AI158" i="14"/>
  <c r="AI157" i="14"/>
  <c r="AI156" i="14"/>
  <c r="AI155" i="14"/>
  <c r="AI154" i="14"/>
  <c r="AI153" i="14"/>
  <c r="AI152" i="14"/>
  <c r="AI151" i="14"/>
  <c r="AI150" i="14"/>
  <c r="AI149" i="14"/>
  <c r="AI148" i="14"/>
  <c r="AI147" i="14"/>
  <c r="AI146" i="14"/>
  <c r="AI145" i="14"/>
  <c r="AI138" i="14"/>
  <c r="AI137" i="14"/>
  <c r="AH159" i="14"/>
  <c r="AH158" i="14"/>
  <c r="AH157" i="14"/>
  <c r="AH156" i="14"/>
  <c r="AH155" i="14"/>
  <c r="AH154" i="14"/>
  <c r="AH153" i="14"/>
  <c r="AH146" i="14"/>
  <c r="AH138" i="14"/>
  <c r="AH137" i="14"/>
  <c r="AG159" i="14"/>
  <c r="AG158" i="14"/>
  <c r="AG157" i="14"/>
  <c r="AG156" i="14"/>
  <c r="AG155" i="14"/>
  <c r="AG154" i="14"/>
  <c r="AG153" i="14"/>
  <c r="AG146" i="14"/>
  <c r="AG138" i="14"/>
  <c r="AG137" i="14"/>
  <c r="AW80" i="6" l="1"/>
  <c r="BS118" i="6"/>
  <c r="BS94" i="6"/>
  <c r="AW110" i="6"/>
  <c r="AW94" i="6"/>
  <c r="BS95" i="6" l="1"/>
  <c r="AW95" i="6"/>
  <c r="AW96" i="6"/>
  <c r="M25" i="6"/>
  <c r="BS97" i="6" l="1"/>
  <c r="BS96" i="6"/>
  <c r="AW98" i="6"/>
  <c r="AW97" i="6"/>
  <c r="BP94" i="6"/>
  <c r="BP118" i="6"/>
  <c r="BR94" i="6"/>
  <c r="L158" i="14"/>
  <c r="K158" i="14"/>
  <c r="L157" i="14"/>
  <c r="K157" i="14"/>
  <c r="M157" i="14" s="1"/>
  <c r="L156" i="14"/>
  <c r="K156" i="14"/>
  <c r="M156" i="14" s="1"/>
  <c r="L155" i="14"/>
  <c r="K155" i="14"/>
  <c r="L154" i="14"/>
  <c r="K154" i="14"/>
  <c r="L153" i="14"/>
  <c r="K153" i="14"/>
  <c r="M153" i="14" s="1"/>
  <c r="L152" i="14"/>
  <c r="K152" i="14"/>
  <c r="M152" i="14" s="1"/>
  <c r="L151" i="14"/>
  <c r="K151" i="14"/>
  <c r="L150" i="14"/>
  <c r="K150" i="14"/>
  <c r="N144" i="14"/>
  <c r="M144" i="14" s="1"/>
  <c r="N143" i="14"/>
  <c r="M143" i="14" s="1"/>
  <c r="L140" i="14"/>
  <c r="K140" i="14"/>
  <c r="N140" i="14" s="1"/>
  <c r="M140" i="14" s="1"/>
  <c r="B140" i="14"/>
  <c r="N139" i="14"/>
  <c r="M139" i="14" s="1"/>
  <c r="B139" i="14"/>
  <c r="N136" i="14"/>
  <c r="M136" i="14" s="1"/>
  <c r="J136" i="14"/>
  <c r="BL135" i="14"/>
  <c r="AN135" i="14"/>
  <c r="N135" i="14"/>
  <c r="M135" i="14" s="1"/>
  <c r="BX134" i="14"/>
  <c r="BX135" i="14" s="1"/>
  <c r="BW134" i="14"/>
  <c r="BW135" i="14" s="1"/>
  <c r="BV134" i="14"/>
  <c r="BV135" i="14" s="1"/>
  <c r="BU134" i="14"/>
  <c r="BU135" i="14" s="1"/>
  <c r="BT134" i="14"/>
  <c r="BT135" i="14" s="1"/>
  <c r="BS134" i="14"/>
  <c r="BS135" i="14" s="1"/>
  <c r="BR134" i="14"/>
  <c r="BR135" i="14" s="1"/>
  <c r="BQ134" i="14"/>
  <c r="BQ135" i="14" s="1"/>
  <c r="BP134" i="14"/>
  <c r="BP135" i="14" s="1"/>
  <c r="BO134" i="14"/>
  <c r="BO135" i="14" s="1"/>
  <c r="BN134" i="14"/>
  <c r="BN135" i="14" s="1"/>
  <c r="BM134" i="14"/>
  <c r="BM135" i="14" s="1"/>
  <c r="BL134" i="14"/>
  <c r="BK134" i="14"/>
  <c r="BK135" i="14" s="1"/>
  <c r="BJ134" i="14"/>
  <c r="BJ135" i="14" s="1"/>
  <c r="BI134" i="14"/>
  <c r="BI135" i="14" s="1"/>
  <c r="BH134" i="14"/>
  <c r="BH135" i="14" s="1"/>
  <c r="BG134" i="14"/>
  <c r="BG135" i="14" s="1"/>
  <c r="BF134" i="14"/>
  <c r="BF135" i="14" s="1"/>
  <c r="BE134" i="14"/>
  <c r="BE135" i="14" s="1"/>
  <c r="BD134" i="14"/>
  <c r="BD135" i="14" s="1"/>
  <c r="BC134" i="14"/>
  <c r="BC135" i="14" s="1"/>
  <c r="BB134" i="14"/>
  <c r="BB135" i="14" s="1"/>
  <c r="BA134" i="14"/>
  <c r="BA135" i="14" s="1"/>
  <c r="AZ134" i="14"/>
  <c r="AZ135" i="14" s="1"/>
  <c r="AY134" i="14"/>
  <c r="AY135" i="14" s="1"/>
  <c r="AX134" i="14"/>
  <c r="AX135" i="14" s="1"/>
  <c r="AW134" i="14"/>
  <c r="AW135" i="14" s="1"/>
  <c r="AV134" i="14"/>
  <c r="AV135" i="14" s="1"/>
  <c r="AU134" i="14"/>
  <c r="AU135" i="14" s="1"/>
  <c r="AT134" i="14"/>
  <c r="AT135" i="14" s="1"/>
  <c r="AS134" i="14"/>
  <c r="AS135" i="14" s="1"/>
  <c r="AR134" i="14"/>
  <c r="AR135" i="14" s="1"/>
  <c r="AQ134" i="14"/>
  <c r="AQ135" i="14" s="1"/>
  <c r="AP134" i="14"/>
  <c r="AP135" i="14" s="1"/>
  <c r="AO134" i="14"/>
  <c r="AO135" i="14" s="1"/>
  <c r="AN134" i="14"/>
  <c r="AM134" i="14"/>
  <c r="AM135" i="14" s="1"/>
  <c r="AL134" i="14"/>
  <c r="AL135" i="14" s="1"/>
  <c r="AK134" i="14"/>
  <c r="AK135" i="14" s="1"/>
  <c r="AJ134" i="14"/>
  <c r="AJ135" i="14" s="1"/>
  <c r="AI134" i="14"/>
  <c r="AI135" i="14" s="1"/>
  <c r="AH134" i="14"/>
  <c r="AH135" i="14" s="1"/>
  <c r="AG134" i="14"/>
  <c r="AG135" i="14" s="1"/>
  <c r="N132" i="14"/>
  <c r="M132" i="14" s="1"/>
  <c r="N131" i="14"/>
  <c r="M131" i="14" s="1"/>
  <c r="M130" i="14"/>
  <c r="M129" i="14"/>
  <c r="N128" i="14"/>
  <c r="M128" i="14" s="1"/>
  <c r="N127" i="14"/>
  <c r="M127" i="14" s="1"/>
  <c r="L124" i="14"/>
  <c r="N124" i="14" s="1"/>
  <c r="M124" i="14" s="1"/>
  <c r="K124" i="14"/>
  <c r="B124" i="14"/>
  <c r="L123" i="14"/>
  <c r="K123" i="14"/>
  <c r="B123" i="14"/>
  <c r="AA122" i="14"/>
  <c r="L122" i="14"/>
  <c r="K122" i="14"/>
  <c r="N122" i="14" s="1"/>
  <c r="M122" i="14" s="1"/>
  <c r="B122" i="14"/>
  <c r="AA121" i="14"/>
  <c r="N121" i="14"/>
  <c r="M121" i="14" s="1"/>
  <c r="L121" i="14"/>
  <c r="K121" i="14"/>
  <c r="B121" i="14"/>
  <c r="AA120" i="14"/>
  <c r="N120" i="14"/>
  <c r="M120" i="14" s="1"/>
  <c r="L120" i="14"/>
  <c r="K120" i="14"/>
  <c r="B120" i="14"/>
  <c r="AA119" i="14"/>
  <c r="N119" i="14"/>
  <c r="M119" i="14" s="1"/>
  <c r="L119" i="14"/>
  <c r="K119" i="14"/>
  <c r="B119" i="14"/>
  <c r="AA118" i="14"/>
  <c r="N118" i="14"/>
  <c r="M118" i="14" s="1"/>
  <c r="L118" i="14"/>
  <c r="K118" i="14"/>
  <c r="B118" i="14"/>
  <c r="AA117" i="14"/>
  <c r="N117" i="14"/>
  <c r="M117" i="14" s="1"/>
  <c r="L117" i="14"/>
  <c r="K117" i="14"/>
  <c r="B117" i="14"/>
  <c r="AA116" i="14"/>
  <c r="N116" i="14"/>
  <c r="M116" i="14" s="1"/>
  <c r="L116" i="14"/>
  <c r="K116" i="14"/>
  <c r="B116" i="14"/>
  <c r="AA115" i="14"/>
  <c r="N115" i="14"/>
  <c r="M115" i="14" s="1"/>
  <c r="L115" i="14"/>
  <c r="K115" i="14"/>
  <c r="B115" i="14"/>
  <c r="AA114" i="14"/>
  <c r="N114" i="14"/>
  <c r="M114" i="14" s="1"/>
  <c r="L114" i="14"/>
  <c r="K114" i="14"/>
  <c r="B114" i="14"/>
  <c r="AA113" i="14"/>
  <c r="N113" i="14"/>
  <c r="M113" i="14" s="1"/>
  <c r="L113" i="14"/>
  <c r="K113" i="14"/>
  <c r="B113" i="14"/>
  <c r="AA112" i="14"/>
  <c r="L112" i="14"/>
  <c r="K112" i="14"/>
  <c r="N112" i="14" s="1"/>
  <c r="M112" i="14" s="1"/>
  <c r="B112" i="14"/>
  <c r="EQ111" i="14"/>
  <c r="AA111" i="14"/>
  <c r="AA110" i="14"/>
  <c r="AA109" i="14"/>
  <c r="N109" i="14"/>
  <c r="M109" i="14" s="1"/>
  <c r="AA108" i="14"/>
  <c r="N108" i="14"/>
  <c r="M108" i="14" s="1"/>
  <c r="AA107" i="14"/>
  <c r="N107" i="14"/>
  <c r="M107" i="14" s="1"/>
  <c r="AA106" i="14"/>
  <c r="N106" i="14"/>
  <c r="M106" i="14" s="1"/>
  <c r="AA105" i="14"/>
  <c r="M105" i="14"/>
  <c r="AA104" i="14"/>
  <c r="M104" i="14"/>
  <c r="AA103" i="14"/>
  <c r="M103" i="14"/>
  <c r="DZ102" i="14"/>
  <c r="AA102" i="14"/>
  <c r="N102" i="14"/>
  <c r="M102" i="14" s="1"/>
  <c r="AA101" i="14"/>
  <c r="N101" i="14"/>
  <c r="M101" i="14" s="1"/>
  <c r="AA100" i="14"/>
  <c r="N100" i="14"/>
  <c r="M100" i="14" s="1"/>
  <c r="AA99" i="14"/>
  <c r="N99" i="14"/>
  <c r="M99" i="14" s="1"/>
  <c r="CR98" i="14"/>
  <c r="AA98" i="14"/>
  <c r="N98" i="14"/>
  <c r="M98" i="14" s="1"/>
  <c r="EH97" i="14"/>
  <c r="AA97" i="14"/>
  <c r="AA96" i="14"/>
  <c r="AA95" i="14"/>
  <c r="N95" i="14"/>
  <c r="M95" i="14" s="1"/>
  <c r="AA94" i="14"/>
  <c r="N94" i="14"/>
  <c r="M94" i="14" s="1"/>
  <c r="AA93" i="14"/>
  <c r="AA92" i="14"/>
  <c r="AA91" i="14"/>
  <c r="N91" i="14"/>
  <c r="M91" i="14" s="1"/>
  <c r="AA90" i="14"/>
  <c r="AA89" i="14"/>
  <c r="AA88" i="14"/>
  <c r="B88" i="14"/>
  <c r="AA87" i="14"/>
  <c r="B87" i="14"/>
  <c r="CW86" i="14"/>
  <c r="AA86" i="14"/>
  <c r="J86" i="14"/>
  <c r="K86" i="14" s="1"/>
  <c r="B86" i="14"/>
  <c r="DP85" i="14"/>
  <c r="CR85" i="14"/>
  <c r="AA85" i="14"/>
  <c r="L85" i="14"/>
  <c r="K85" i="14"/>
  <c r="N85" i="14" s="1"/>
  <c r="M85" i="14" s="1"/>
  <c r="B85" i="14"/>
  <c r="EX84" i="14"/>
  <c r="DC84" i="14"/>
  <c r="AA84" i="14"/>
  <c r="L84" i="14"/>
  <c r="K84" i="14"/>
  <c r="N84" i="14" s="1"/>
  <c r="M84" i="14" s="1"/>
  <c r="B84" i="14"/>
  <c r="AA83" i="14"/>
  <c r="L83" i="14"/>
  <c r="N83" i="14" s="1"/>
  <c r="M83" i="14" s="1"/>
  <c r="K83" i="14"/>
  <c r="B83" i="14"/>
  <c r="AA82" i="14"/>
  <c r="L82" i="14"/>
  <c r="N82" i="14" s="1"/>
  <c r="M82" i="14" s="1"/>
  <c r="K82" i="14"/>
  <c r="B82" i="14"/>
  <c r="AA81" i="14"/>
  <c r="DZ80" i="14"/>
  <c r="AA80" i="14"/>
  <c r="AA79" i="14"/>
  <c r="K79" i="14"/>
  <c r="J79" i="14"/>
  <c r="B79" i="14"/>
  <c r="AA78" i="14"/>
  <c r="K78" i="14"/>
  <c r="J78" i="14"/>
  <c r="B78" i="14"/>
  <c r="AA77" i="14"/>
  <c r="L77" i="14"/>
  <c r="K77" i="14"/>
  <c r="J77" i="14"/>
  <c r="N77" i="14" s="1"/>
  <c r="M77" i="14" s="1"/>
  <c r="B77" i="14"/>
  <c r="AA76" i="14"/>
  <c r="L76" i="14"/>
  <c r="L79" i="14" s="1"/>
  <c r="K76" i="14"/>
  <c r="B76" i="14"/>
  <c r="AA75" i="14"/>
  <c r="L75" i="14"/>
  <c r="K75" i="14"/>
  <c r="B75" i="14"/>
  <c r="CN74" i="14"/>
  <c r="AA74" i="14"/>
  <c r="N74" i="14"/>
  <c r="M74" i="14" s="1"/>
  <c r="L74" i="14"/>
  <c r="K74" i="14"/>
  <c r="B74" i="14"/>
  <c r="CI73" i="14"/>
  <c r="AA73" i="14"/>
  <c r="N73" i="14"/>
  <c r="M73" i="14" s="1"/>
  <c r="L73" i="14"/>
  <c r="K73" i="14"/>
  <c r="G73" i="14"/>
  <c r="B73" i="14"/>
  <c r="AA72" i="14"/>
  <c r="AA71" i="14"/>
  <c r="AA70" i="14"/>
  <c r="M70" i="14"/>
  <c r="AA69" i="14"/>
  <c r="M69" i="14"/>
  <c r="FM68" i="14"/>
  <c r="AA68" i="14"/>
  <c r="AA67" i="14"/>
  <c r="AA66" i="14"/>
  <c r="N66" i="14"/>
  <c r="M66" i="14" s="1"/>
  <c r="B66" i="14"/>
  <c r="BP65" i="14"/>
  <c r="AA65" i="14"/>
  <c r="L65" i="14"/>
  <c r="K65" i="14"/>
  <c r="J65" i="14"/>
  <c r="B65" i="14"/>
  <c r="EX64" i="14"/>
  <c r="BO64" i="14"/>
  <c r="AA64" i="14"/>
  <c r="L64" i="14"/>
  <c r="K64" i="14"/>
  <c r="J64" i="14"/>
  <c r="B64" i="14"/>
  <c r="AA63" i="14"/>
  <c r="N63" i="14"/>
  <c r="M63" i="14" s="1"/>
  <c r="B63" i="14"/>
  <c r="AA62" i="14"/>
  <c r="N62" i="14"/>
  <c r="M62" i="14" s="1"/>
  <c r="B62" i="14"/>
  <c r="AA61" i="14"/>
  <c r="N61" i="14"/>
  <c r="M61" i="14" s="1"/>
  <c r="B61" i="14"/>
  <c r="AA60" i="14"/>
  <c r="N60" i="14"/>
  <c r="M60" i="14" s="1"/>
  <c r="B60" i="14"/>
  <c r="FK59" i="14"/>
  <c r="AA59" i="14"/>
  <c r="AA58" i="14"/>
  <c r="CJ57" i="14"/>
  <c r="AA57" i="14"/>
  <c r="M57" i="14"/>
  <c r="AA56" i="14"/>
  <c r="M56" i="14"/>
  <c r="G56" i="14"/>
  <c r="BE34" i="14" s="1"/>
  <c r="AK145" i="14" s="1"/>
  <c r="AA55" i="14"/>
  <c r="BY54" i="14"/>
  <c r="AA54" i="14"/>
  <c r="AA53" i="14"/>
  <c r="M53" i="14"/>
  <c r="AA52" i="14"/>
  <c r="M52" i="14"/>
  <c r="BM51" i="14"/>
  <c r="AA51" i="14"/>
  <c r="CS50" i="14"/>
  <c r="AA50" i="14"/>
  <c r="CR49" i="14"/>
  <c r="AA49" i="14"/>
  <c r="M49" i="14"/>
  <c r="B49" i="14"/>
  <c r="AA48" i="14"/>
  <c r="M48" i="14"/>
  <c r="B48" i="14"/>
  <c r="AA47" i="14"/>
  <c r="M47" i="14"/>
  <c r="B47" i="14"/>
  <c r="AA46" i="14"/>
  <c r="M46" i="14"/>
  <c r="B46" i="14"/>
  <c r="AA45" i="14"/>
  <c r="M45" i="14"/>
  <c r="B45" i="14"/>
  <c r="FR44" i="14"/>
  <c r="K171" i="14" s="1"/>
  <c r="AA44" i="14"/>
  <c r="M44" i="14"/>
  <c r="B44" i="14"/>
  <c r="FU43" i="14"/>
  <c r="FR43" i="14"/>
  <c r="J171" i="14" s="1"/>
  <c r="FI43" i="14"/>
  <c r="AA43" i="14"/>
  <c r="M43" i="14"/>
  <c r="B43" i="14"/>
  <c r="CS42" i="14"/>
  <c r="AA42" i="14"/>
  <c r="M42" i="14"/>
  <c r="EV41" i="14"/>
  <c r="CR41" i="14"/>
  <c r="AA41" i="14"/>
  <c r="AA40" i="14"/>
  <c r="AA39" i="14"/>
  <c r="M39" i="14"/>
  <c r="BX38" i="14"/>
  <c r="AA38" i="14"/>
  <c r="M38" i="14"/>
  <c r="FU37" i="14"/>
  <c r="K172" i="14" s="1"/>
  <c r="AA37" i="14"/>
  <c r="AA36" i="14"/>
  <c r="G36" i="14"/>
  <c r="AA35" i="14"/>
  <c r="AA34" i="14"/>
  <c r="E34" i="14"/>
  <c r="G124" i="14" s="1"/>
  <c r="AA33" i="14"/>
  <c r="AA32" i="14"/>
  <c r="AA31" i="14"/>
  <c r="FY30" i="14"/>
  <c r="FV30" i="14"/>
  <c r="FR30" i="14"/>
  <c r="AA30" i="14"/>
  <c r="FQ29" i="14"/>
  <c r="EJ29" i="14"/>
  <c r="EA29" i="14"/>
  <c r="DP29" i="14"/>
  <c r="CJ29" i="14"/>
  <c r="BD29" i="14"/>
  <c r="AR29" i="14"/>
  <c r="AG29" i="14"/>
  <c r="AA29" i="14"/>
  <c r="EW28" i="14"/>
  <c r="AA28" i="14"/>
  <c r="AA27" i="14"/>
  <c r="AA26" i="14"/>
  <c r="AA25" i="14"/>
  <c r="AA24" i="14"/>
  <c r="AA23" i="14"/>
  <c r="AA22" i="14"/>
  <c r="AA21" i="14"/>
  <c r="AA20" i="14"/>
  <c r="CK19" i="14"/>
  <c r="AA19" i="14"/>
  <c r="CJ18" i="14"/>
  <c r="AA18" i="14"/>
  <c r="AA17" i="14"/>
  <c r="FH16" i="14"/>
  <c r="DC16" i="14"/>
  <c r="BO16" i="14"/>
  <c r="AA16" i="14"/>
  <c r="FV15" i="14"/>
  <c r="FR15" i="14"/>
  <c r="EW15" i="14"/>
  <c r="AA15" i="14"/>
  <c r="FQ14" i="14"/>
  <c r="BC14" i="14"/>
  <c r="AR14" i="14"/>
  <c r="AA14" i="14"/>
  <c r="BB13" i="14"/>
  <c r="AQ13" i="14"/>
  <c r="AA13" i="14"/>
  <c r="AA12" i="14"/>
  <c r="DW11" i="14"/>
  <c r="CL11" i="14"/>
  <c r="AA11" i="14"/>
  <c r="EI10" i="14"/>
  <c r="EA10" i="14"/>
  <c r="DR10" i="14"/>
  <c r="CK10" i="14"/>
  <c r="BZ10" i="14"/>
  <c r="AA10" i="14"/>
  <c r="AA9" i="14"/>
  <c r="AA8" i="14"/>
  <c r="AA7" i="14"/>
  <c r="AA6" i="14"/>
  <c r="GF3" i="14"/>
  <c r="GE3" i="14"/>
  <c r="GD3" i="14"/>
  <c r="GC3" i="14"/>
  <c r="GB3" i="14"/>
  <c r="GA3" i="14"/>
  <c r="FZ3" i="14"/>
  <c r="FY3" i="14"/>
  <c r="FX3" i="14"/>
  <c r="FW3" i="14"/>
  <c r="FV3" i="14"/>
  <c r="FU3" i="14"/>
  <c r="FT3" i="14"/>
  <c r="FS3" i="14"/>
  <c r="FR3" i="14"/>
  <c r="FQ3" i="14"/>
  <c r="FP3" i="14"/>
  <c r="FO3" i="14"/>
  <c r="FN3" i="14"/>
  <c r="FM3" i="14"/>
  <c r="FL3" i="14"/>
  <c r="FK3" i="14"/>
  <c r="FJ3" i="14"/>
  <c r="FI3" i="14"/>
  <c r="FH3" i="14"/>
  <c r="FG3" i="14"/>
  <c r="FF3" i="14"/>
  <c r="FE3" i="14"/>
  <c r="FD3" i="14"/>
  <c r="FC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Z3" i="14"/>
  <c r="DY3" i="14"/>
  <c r="DX3" i="14"/>
  <c r="DW3" i="14"/>
  <c r="DV3" i="14"/>
  <c r="DU3" i="14"/>
  <c r="DT3" i="14"/>
  <c r="DS3" i="14"/>
  <c r="DR3" i="14"/>
  <c r="DQ3" i="14"/>
  <c r="DP3" i="14"/>
  <c r="DO3" i="14"/>
  <c r="DN3" i="14"/>
  <c r="DM3" i="14"/>
  <c r="DL3" i="14"/>
  <c r="DK3" i="14"/>
  <c r="DJ3" i="14"/>
  <c r="DI3" i="14"/>
  <c r="DH3" i="14"/>
  <c r="DG3" i="14"/>
  <c r="DF3" i="14"/>
  <c r="DE3" i="14"/>
  <c r="DD3" i="14"/>
  <c r="DC3" i="14"/>
  <c r="DB3" i="14"/>
  <c r="DA3" i="14"/>
  <c r="CZ3" i="14"/>
  <c r="CY3" i="14"/>
  <c r="CX3" i="14"/>
  <c r="CW3" i="14"/>
  <c r="CV3" i="14"/>
  <c r="CU3" i="14"/>
  <c r="CT3" i="14"/>
  <c r="CS3" i="14"/>
  <c r="CR3" i="14"/>
  <c r="CQ3" i="14"/>
  <c r="CP3" i="14"/>
  <c r="CO3" i="14"/>
  <c r="CN3" i="14"/>
  <c r="CM3" i="14"/>
  <c r="CL3" i="14"/>
  <c r="CK3" i="14"/>
  <c r="CJ3" i="14"/>
  <c r="CI3" i="14"/>
  <c r="CH3" i="14"/>
  <c r="CG3" i="14"/>
  <c r="CF3" i="14"/>
  <c r="CE3" i="14"/>
  <c r="CD3" i="14"/>
  <c r="CC3" i="14"/>
  <c r="CB3" i="14"/>
  <c r="CA3" i="14"/>
  <c r="BZ3" i="14"/>
  <c r="BY3" i="14"/>
  <c r="BX3" i="14"/>
  <c r="BW3" i="14"/>
  <c r="BV3" i="14"/>
  <c r="BU3" i="14"/>
  <c r="BT3" i="14"/>
  <c r="BS3" i="14"/>
  <c r="BR3" i="14"/>
  <c r="BQ3" i="14"/>
  <c r="BP3" i="14"/>
  <c r="BO3" i="14"/>
  <c r="BN3" i="14"/>
  <c r="BM3" i="14"/>
  <c r="BL3" i="14"/>
  <c r="BK3" i="14"/>
  <c r="BJ3" i="14"/>
  <c r="BI3" i="14"/>
  <c r="BH3" i="14"/>
  <c r="BG3" i="14"/>
  <c r="BF3" i="14"/>
  <c r="BE3" i="14"/>
  <c r="BD3" i="14"/>
  <c r="BC3" i="14"/>
  <c r="BB3" i="14"/>
  <c r="BA3" i="14"/>
  <c r="AZ3" i="14"/>
  <c r="AY3" i="14"/>
  <c r="AX3" i="14"/>
  <c r="AW3" i="14"/>
  <c r="AV3" i="14"/>
  <c r="AU3" i="14"/>
  <c r="AT3" i="14"/>
  <c r="AS3" i="14"/>
  <c r="AR3" i="14"/>
  <c r="AQ3" i="14"/>
  <c r="AP3" i="14"/>
  <c r="AO3" i="14"/>
  <c r="AN3" i="14"/>
  <c r="AM3" i="14"/>
  <c r="AL3" i="14"/>
  <c r="AK3" i="14"/>
  <c r="AJ3" i="14"/>
  <c r="AI3" i="14"/>
  <c r="AH3" i="14"/>
  <c r="AG3" i="14"/>
  <c r="AF3" i="14"/>
  <c r="AE3" i="14"/>
  <c r="AD3" i="14"/>
  <c r="AC3" i="14"/>
  <c r="BN133" i="14"/>
  <c r="BC133" i="14"/>
  <c r="BX133" i="14"/>
  <c r="AN133" i="14"/>
  <c r="BP133" i="14"/>
  <c r="BA133" i="14"/>
  <c r="AK133" i="14"/>
  <c r="AG133" i="14"/>
  <c r="AI133" i="14"/>
  <c r="BS133" i="14"/>
  <c r="BB133" i="14"/>
  <c r="AV133" i="14"/>
  <c r="BM133" i="14"/>
  <c r="BT133" i="14"/>
  <c r="BF133" i="14"/>
  <c r="BO133" i="14"/>
  <c r="AP133" i="14"/>
  <c r="BR133" i="14"/>
  <c r="BJ133" i="14"/>
  <c r="AM133" i="14"/>
  <c r="AX133" i="14"/>
  <c r="BV133" i="14"/>
  <c r="AQ133" i="14"/>
  <c r="AZ133" i="14"/>
  <c r="AL133" i="14"/>
  <c r="AS133" i="14"/>
  <c r="AH133" i="14"/>
  <c r="AR133" i="14"/>
  <c r="BL133" i="14"/>
  <c r="AY133" i="14"/>
  <c r="BE133" i="14"/>
  <c r="BD133" i="14"/>
  <c r="BG133" i="14"/>
  <c r="AU133" i="14"/>
  <c r="BI133" i="14"/>
  <c r="BH133" i="14"/>
  <c r="BW133" i="14"/>
  <c r="AT133" i="14"/>
  <c r="BU133" i="14"/>
  <c r="AW133" i="14"/>
  <c r="BK133" i="14"/>
  <c r="AJ133" i="14"/>
  <c r="AO133" i="14"/>
  <c r="BQ133" i="14"/>
  <c r="G121" i="14" l="1"/>
  <c r="G85" i="14"/>
  <c r="G91" i="14"/>
  <c r="G103" i="14"/>
  <c r="CW24" i="14" s="1"/>
  <c r="DA29" i="14" s="1"/>
  <c r="K170" i="14" s="1"/>
  <c r="G45" i="14"/>
  <c r="AH33" i="14" s="1"/>
  <c r="AG149" i="14" s="1"/>
  <c r="AF178" i="14" s="1"/>
  <c r="G42" i="14"/>
  <c r="AI30" i="14" s="1"/>
  <c r="AG140" i="14" s="1"/>
  <c r="AF173" i="14" s="1"/>
  <c r="G39" i="14"/>
  <c r="G79" i="14"/>
  <c r="G132" i="14"/>
  <c r="CA13" i="14" s="1"/>
  <c r="BD146" i="14" s="1"/>
  <c r="AI194" i="14" s="1"/>
  <c r="G143" i="14"/>
  <c r="G38" i="14"/>
  <c r="BT65" i="14" s="1"/>
  <c r="AM136" i="14" s="1"/>
  <c r="G53" i="14"/>
  <c r="AW30" i="14" s="1"/>
  <c r="AH136" i="14" s="1"/>
  <c r="G113" i="14"/>
  <c r="G116" i="14"/>
  <c r="BS98" i="6"/>
  <c r="BS99" i="6"/>
  <c r="BS100" i="6"/>
  <c r="BS101" i="6" s="1"/>
  <c r="AW99" i="6"/>
  <c r="AW100" i="6"/>
  <c r="BI33" i="14"/>
  <c r="G44" i="14"/>
  <c r="AH32" i="14" s="1"/>
  <c r="AG148" i="14" s="1"/>
  <c r="G52" i="14"/>
  <c r="AS34" i="14" s="1"/>
  <c r="AH145" i="14" s="1"/>
  <c r="G60" i="14"/>
  <c r="G62" i="14"/>
  <c r="G64" i="14"/>
  <c r="G104" i="14"/>
  <c r="AP229" i="14"/>
  <c r="AH229" i="14"/>
  <c r="AN227" i="14"/>
  <c r="AF227" i="14"/>
  <c r="AI226" i="14"/>
  <c r="AO224" i="14"/>
  <c r="AG224" i="14"/>
  <c r="AJ223" i="14"/>
  <c r="AP221" i="14"/>
  <c r="AH221" i="14"/>
  <c r="AN219" i="14"/>
  <c r="AF219" i="14"/>
  <c r="AS203" i="14"/>
  <c r="AK203" i="14"/>
  <c r="AQ202" i="14"/>
  <c r="AI202" i="14"/>
  <c r="AG201" i="14"/>
  <c r="AS199" i="14"/>
  <c r="AK199" i="14"/>
  <c r="AI198" i="14"/>
  <c r="AI195" i="14"/>
  <c r="AF194" i="14"/>
  <c r="AL181" i="14"/>
  <c r="AH180" i="14"/>
  <c r="AL179" i="14"/>
  <c r="AH178" i="14"/>
  <c r="AL177" i="14"/>
  <c r="AO229" i="14"/>
  <c r="AG229" i="14"/>
  <c r="AJ228" i="14"/>
  <c r="AM227" i="14"/>
  <c r="AP226" i="14"/>
  <c r="AH226" i="14"/>
  <c r="AN224" i="14"/>
  <c r="AI223" i="14"/>
  <c r="AO221" i="14"/>
  <c r="AG221" i="14"/>
  <c r="AJ220" i="14"/>
  <c r="AM219" i="14"/>
  <c r="AR203" i="14"/>
  <c r="AJ203" i="14"/>
  <c r="AP202" i="14"/>
  <c r="AH202" i="14"/>
  <c r="AF201" i="14"/>
  <c r="AR199" i="14"/>
  <c r="AJ199" i="14"/>
  <c r="AH198" i="14"/>
  <c r="AS196" i="14"/>
  <c r="AK196" i="14"/>
  <c r="AG195" i="14"/>
  <c r="AN229" i="14"/>
  <c r="AI228" i="14"/>
  <c r="AL227" i="14"/>
  <c r="AO226" i="14"/>
  <c r="AG226" i="14"/>
  <c r="AJ225" i="14"/>
  <c r="AP223" i="14"/>
  <c r="AH223" i="14"/>
  <c r="AN221" i="14"/>
  <c r="AI220" i="14"/>
  <c r="AL219" i="14"/>
  <c r="AO218" i="14"/>
  <c r="AS204" i="14"/>
  <c r="AK204" i="14"/>
  <c r="AI203" i="14"/>
  <c r="AO202" i="14"/>
  <c r="AG202" i="14"/>
  <c r="AS200" i="14"/>
  <c r="AK200" i="14"/>
  <c r="AI199" i="14"/>
  <c r="AG198" i="14"/>
  <c r="AR196" i="14"/>
  <c r="AJ196" i="14"/>
  <c r="AP228" i="14"/>
  <c r="AH228" i="14"/>
  <c r="AK227" i="14"/>
  <c r="AN226" i="14"/>
  <c r="AI225" i="14"/>
  <c r="AO223" i="14"/>
  <c r="AG223" i="14"/>
  <c r="AJ222" i="14"/>
  <c r="AP220" i="14"/>
  <c r="AH220" i="14"/>
  <c r="AK219" i="14"/>
  <c r="AN218" i="14"/>
  <c r="AR204" i="14"/>
  <c r="AJ204" i="14"/>
  <c r="AH203" i="14"/>
  <c r="AN202" i="14"/>
  <c r="AF202" i="14"/>
  <c r="AR200" i="14"/>
  <c r="AJ200" i="14"/>
  <c r="AH199" i="14"/>
  <c r="AI196" i="14"/>
  <c r="AO228" i="14"/>
  <c r="AG228" i="14"/>
  <c r="AJ227" i="14"/>
  <c r="AP225" i="14"/>
  <c r="AH225" i="14"/>
  <c r="AN223" i="14"/>
  <c r="AI222" i="14"/>
  <c r="AO220" i="14"/>
  <c r="AG220" i="14"/>
  <c r="AJ219" i="14"/>
  <c r="AI204" i="14"/>
  <c r="AG203" i="14"/>
  <c r="AM202" i="14"/>
  <c r="AS201" i="14"/>
  <c r="AK201" i="14"/>
  <c r="AI200" i="14"/>
  <c r="AG199" i="14"/>
  <c r="AS197" i="14"/>
  <c r="AK197" i="14"/>
  <c r="AG196" i="14"/>
  <c r="AJ194" i="14"/>
  <c r="AK193" i="14"/>
  <c r="AN228" i="14"/>
  <c r="AI227" i="14"/>
  <c r="AO225" i="14"/>
  <c r="AG225" i="14"/>
  <c r="AJ224" i="14"/>
  <c r="AP222" i="14"/>
  <c r="AH222" i="14"/>
  <c r="AN220" i="14"/>
  <c r="AI219" i="14"/>
  <c r="AO217" i="14"/>
  <c r="AH204" i="14"/>
  <c r="AF203" i="14"/>
  <c r="AL202" i="14"/>
  <c r="AR201" i="14"/>
  <c r="AJ201" i="14"/>
  <c r="AH200" i="14"/>
  <c r="AR197" i="14"/>
  <c r="AJ197" i="14"/>
  <c r="AR193" i="14"/>
  <c r="AJ193" i="14"/>
  <c r="AJ229" i="14"/>
  <c r="AP227" i="14"/>
  <c r="AH227" i="14"/>
  <c r="AN225" i="14"/>
  <c r="AI224" i="14"/>
  <c r="AO222" i="14"/>
  <c r="AG222" i="14"/>
  <c r="AJ221" i="14"/>
  <c r="AH219" i="14"/>
  <c r="AG204" i="14"/>
  <c r="AS202" i="14"/>
  <c r="AK202" i="14"/>
  <c r="AI201" i="14"/>
  <c r="AG200" i="14"/>
  <c r="AS198" i="14"/>
  <c r="AK198" i="14"/>
  <c r="AI229" i="14"/>
  <c r="AO227" i="14"/>
  <c r="AG227" i="14"/>
  <c r="AJ226" i="14"/>
  <c r="AP224" i="14"/>
  <c r="AH224" i="14"/>
  <c r="AN222" i="14"/>
  <c r="AI221" i="14"/>
  <c r="AG219" i="14"/>
  <c r="AF204" i="14"/>
  <c r="AJ202" i="14"/>
  <c r="AH201" i="14"/>
  <c r="AR198" i="14"/>
  <c r="AJ198" i="14"/>
  <c r="AG197" i="14"/>
  <c r="AR195" i="14"/>
  <c r="AJ195" i="14"/>
  <c r="AH193" i="14"/>
  <c r="AH194" i="14"/>
  <c r="AH181" i="14"/>
  <c r="AL180" i="14"/>
  <c r="AI197" i="14"/>
  <c r="AK195" i="14"/>
  <c r="AJ175" i="14"/>
  <c r="AH179" i="14"/>
  <c r="AL176" i="14"/>
  <c r="AH175" i="14"/>
  <c r="AK194" i="14"/>
  <c r="AI181" i="14"/>
  <c r="AH176" i="14"/>
  <c r="AL175" i="14"/>
  <c r="AS195" i="14"/>
  <c r="AL178" i="14"/>
  <c r="AI176" i="14"/>
  <c r="AI177" i="14"/>
  <c r="AH177" i="14"/>
  <c r="AI175" i="14"/>
  <c r="AI178" i="14"/>
  <c r="AI180" i="14"/>
  <c r="G63" i="14"/>
  <c r="N64" i="14"/>
  <c r="M64" i="14" s="1"/>
  <c r="G106" i="14"/>
  <c r="G114" i="14"/>
  <c r="AI179" i="14"/>
  <c r="G158" i="14"/>
  <c r="G130" i="14"/>
  <c r="FA42" i="14" s="1"/>
  <c r="BS136" i="14" s="1"/>
  <c r="G127" i="14"/>
  <c r="G120" i="14"/>
  <c r="G119" i="14"/>
  <c r="G118" i="14"/>
  <c r="G117" i="14"/>
  <c r="G101" i="14"/>
  <c r="G100" i="14"/>
  <c r="G155" i="14"/>
  <c r="G151" i="14"/>
  <c r="G156" i="14"/>
  <c r="G139" i="14"/>
  <c r="G131" i="14"/>
  <c r="G109" i="14"/>
  <c r="G154" i="14"/>
  <c r="G136" i="14"/>
  <c r="FJ45" i="14" s="1"/>
  <c r="BQ146" i="14" s="1"/>
  <c r="G135" i="14"/>
  <c r="G102" i="14"/>
  <c r="G112" i="14"/>
  <c r="G82" i="14"/>
  <c r="G76" i="14"/>
  <c r="G61" i="14"/>
  <c r="G153" i="14"/>
  <c r="G152" i="14"/>
  <c r="G144" i="14"/>
  <c r="G128" i="14"/>
  <c r="EX17" i="14" s="1"/>
  <c r="BO146" i="14" s="1"/>
  <c r="G122" i="14"/>
  <c r="G115" i="14"/>
  <c r="G94" i="14"/>
  <c r="G86" i="14"/>
  <c r="G77" i="14"/>
  <c r="G70" i="14"/>
  <c r="CC39" i="14" s="1"/>
  <c r="CD55" i="14" s="1"/>
  <c r="G69" i="14"/>
  <c r="G66" i="14"/>
  <c r="G49" i="14"/>
  <c r="AH37" i="14" s="1"/>
  <c r="AG152" i="14" s="1"/>
  <c r="G47" i="14"/>
  <c r="AH35" i="14" s="1"/>
  <c r="AG150" i="14" s="1"/>
  <c r="G150" i="14"/>
  <c r="G99" i="14"/>
  <c r="G95" i="14"/>
  <c r="G84" i="14"/>
  <c r="G140" i="14"/>
  <c r="G123" i="14"/>
  <c r="G105" i="14"/>
  <c r="G98" i="14"/>
  <c r="G83" i="14"/>
  <c r="G78" i="14"/>
  <c r="G74" i="14"/>
  <c r="G46" i="14"/>
  <c r="AH34" i="14" s="1"/>
  <c r="AG145" i="14" s="1"/>
  <c r="AF175" i="14" s="1"/>
  <c r="G48" i="14"/>
  <c r="AH36" i="14" s="1"/>
  <c r="AG151" i="14" s="1"/>
  <c r="G57" i="14"/>
  <c r="BI30" i="14" s="1"/>
  <c r="AK136" i="14" s="1"/>
  <c r="G65" i="14"/>
  <c r="G75" i="14"/>
  <c r="N79" i="14"/>
  <c r="M79" i="14" s="1"/>
  <c r="G108" i="14"/>
  <c r="N65" i="14"/>
  <c r="M65" i="14" s="1"/>
  <c r="N75" i="14"/>
  <c r="M75" i="14" s="1"/>
  <c r="J87" i="14"/>
  <c r="G43" i="14"/>
  <c r="AH31" i="14" s="1"/>
  <c r="AG147" i="14" s="1"/>
  <c r="L86" i="14"/>
  <c r="N86" i="14" s="1"/>
  <c r="M86" i="14" s="1"/>
  <c r="G107" i="14"/>
  <c r="G129" i="14"/>
  <c r="FB16" i="14" s="1"/>
  <c r="BO136" i="14" s="1"/>
  <c r="G157" i="14"/>
  <c r="N123" i="14"/>
  <c r="M123" i="14" s="1"/>
  <c r="M151" i="14"/>
  <c r="N76" i="14"/>
  <c r="M76" i="14" s="1"/>
  <c r="L78" i="14"/>
  <c r="N78" i="14" s="1"/>
  <c r="M78" i="14" s="1"/>
  <c r="CW99" i="14"/>
  <c r="M158" i="14"/>
  <c r="M154" i="14"/>
  <c r="M150" i="14"/>
  <c r="M155" i="14"/>
  <c r="CT29" i="14" l="1"/>
  <c r="K169" i="14" s="1"/>
  <c r="AI33" i="14"/>
  <c r="AT33" i="14" s="1"/>
  <c r="AL21" i="14"/>
  <c r="K168" i="14" s="1"/>
  <c r="AL30" i="14"/>
  <c r="AG136" i="14" s="1"/>
  <c r="CO19" i="14"/>
  <c r="BB136" i="14" s="1"/>
  <c r="CP11" i="14"/>
  <c r="BC136" i="14" s="1"/>
  <c r="EX30" i="14"/>
  <c r="BR146" i="14" s="1"/>
  <c r="AJ218" i="14" s="1"/>
  <c r="CW42" i="14"/>
  <c r="BE136" i="14" s="1"/>
  <c r="AV14" i="14"/>
  <c r="AI136" i="14" s="1"/>
  <c r="CA12" i="14"/>
  <c r="BD145" i="14" s="1"/>
  <c r="AI193" i="14" s="1"/>
  <c r="BG14" i="14"/>
  <c r="AJ136" i="14" s="1"/>
  <c r="AN136" i="14"/>
  <c r="AO136" i="14"/>
  <c r="AI32" i="14"/>
  <c r="AT32" i="14" s="1"/>
  <c r="AF177" i="14"/>
  <c r="BS102" i="6"/>
  <c r="AW102" i="6"/>
  <c r="AW101" i="6"/>
  <c r="AW104" i="6" s="1"/>
  <c r="AW103" i="6"/>
  <c r="L87" i="14"/>
  <c r="N87" i="14" s="1"/>
  <c r="M87" i="14" s="1"/>
  <c r="K87" i="14"/>
  <c r="J88" i="14"/>
  <c r="FJ46" i="14"/>
  <c r="BQ145" i="14" s="1"/>
  <c r="G148" i="14"/>
  <c r="AG175" i="14"/>
  <c r="AW33" i="14"/>
  <c r="AF179" i="14"/>
  <c r="AI35" i="14"/>
  <c r="AT35" i="14" s="1"/>
  <c r="EY67" i="14"/>
  <c r="FI18" i="14"/>
  <c r="BP146" i="14" s="1"/>
  <c r="BR52" i="14"/>
  <c r="AL136" i="14" s="1"/>
  <c r="AF181" i="14"/>
  <c r="AI37" i="14"/>
  <c r="AT37" i="14" s="1"/>
  <c r="AF176" i="14"/>
  <c r="AH30" i="14"/>
  <c r="AI31" i="14"/>
  <c r="AT31" i="14" s="1"/>
  <c r="AF180" i="14"/>
  <c r="AI36" i="14"/>
  <c r="AT36" i="14" s="1"/>
  <c r="AG218" i="14"/>
  <c r="EX18" i="14"/>
  <c r="BO145" i="14" s="1"/>
  <c r="CW50" i="14"/>
  <c r="BF136" i="14" s="1"/>
  <c r="DM24" i="14"/>
  <c r="AI34" i="14"/>
  <c r="AL33" i="14"/>
  <c r="G87" i="14"/>
  <c r="EX31" i="14" l="1"/>
  <c r="BR145" i="14" s="1"/>
  <c r="AJ217" i="14" s="1"/>
  <c r="BT145" i="14"/>
  <c r="AL32" i="14"/>
  <c r="AG142" i="14" s="1"/>
  <c r="AL20" i="14"/>
  <c r="J168" i="14" s="1"/>
  <c r="CT28" i="14"/>
  <c r="J169" i="14" s="1"/>
  <c r="CA11" i="14"/>
  <c r="AG217" i="14"/>
  <c r="BS103" i="6"/>
  <c r="AW105" i="6"/>
  <c r="AH218" i="14"/>
  <c r="FI19" i="14"/>
  <c r="BP145" i="14" s="1"/>
  <c r="FC68" i="14"/>
  <c r="AI217" i="14"/>
  <c r="AG193" i="14"/>
  <c r="AG194" i="14"/>
  <c r="AI218" i="14"/>
  <c r="CE11" i="14"/>
  <c r="BD136" i="14" s="1"/>
  <c r="DA28" i="14"/>
  <c r="J170" i="14" s="1"/>
  <c r="AT30" i="14"/>
  <c r="AH140" i="14" s="1"/>
  <c r="K88" i="14"/>
  <c r="N88" i="14"/>
  <c r="M88" i="14" s="1"/>
  <c r="L88" i="14"/>
  <c r="G88" i="14"/>
  <c r="AH217" i="14" l="1"/>
  <c r="AS37" i="14"/>
  <c r="AH152" i="14" s="1"/>
  <c r="BS104" i="6"/>
  <c r="BS105" i="6"/>
  <c r="AW106" i="6"/>
  <c r="AW107" i="6" s="1"/>
  <c r="AW108" i="6" s="1"/>
  <c r="AW109" i="6" s="1"/>
  <c r="AS31" i="14"/>
  <c r="AH147" i="14" s="1"/>
  <c r="AS32" i="14"/>
  <c r="AH148" i="14" s="1"/>
  <c r="AW32" i="14"/>
  <c r="AH142" i="14" s="1"/>
  <c r="GD31" i="14"/>
  <c r="BN136" i="14" s="1"/>
  <c r="AG173" i="14"/>
  <c r="AT34" i="14"/>
  <c r="AS15" i="14" s="1"/>
  <c r="AS14" i="14" s="1"/>
  <c r="AI140" i="14" s="1"/>
  <c r="AS33" i="14"/>
  <c r="AH149" i="14" s="1"/>
  <c r="AL217" i="14"/>
  <c r="AS36" i="14"/>
  <c r="AH151" i="14" s="1"/>
  <c r="AS35" i="14"/>
  <c r="AH150" i="14" s="1"/>
  <c r="AG176" i="14" l="1"/>
  <c r="AG178" i="14"/>
  <c r="AG179" i="14"/>
  <c r="AG180" i="14"/>
  <c r="AG181" i="14"/>
  <c r="AG177" i="14"/>
  <c r="BS106" i="6"/>
  <c r="BS107" i="6" s="1"/>
  <c r="BS108" i="6" s="1"/>
  <c r="BS109" i="6" s="1"/>
  <c r="BS110" i="6" s="1"/>
  <c r="BS111" i="6" s="1"/>
  <c r="BS112" i="6" s="1"/>
  <c r="BS113" i="6" s="1"/>
  <c r="BS114" i="6" s="1"/>
  <c r="BS115" i="6" s="1"/>
  <c r="BS116" i="6" s="1"/>
  <c r="BS117" i="6" s="1"/>
  <c r="AS30" i="14"/>
  <c r="AH173" i="14"/>
  <c r="AV16" i="14"/>
  <c r="AI142" i="14" s="1"/>
  <c r="AO27" i="14"/>
  <c r="FU36" i="14"/>
  <c r="J172" i="14" s="1"/>
  <c r="AL19" i="14" l="1"/>
  <c r="G168" i="14" s="1"/>
  <c r="P20" i="13" l="1"/>
  <c r="O17" i="13"/>
  <c r="P17" i="13" s="1"/>
  <c r="O18" i="13"/>
  <c r="P18" i="13" s="1"/>
  <c r="O19" i="13"/>
  <c r="P19" i="13" s="1"/>
  <c r="O20" i="13"/>
  <c r="O21" i="13"/>
  <c r="P21" i="13" s="1"/>
  <c r="O22" i="13"/>
  <c r="P22" i="13" s="1"/>
  <c r="O16" i="13"/>
  <c r="P16" i="13" s="1"/>
  <c r="K17" i="13"/>
  <c r="L17" i="13" s="1"/>
  <c r="K18" i="13"/>
  <c r="L18" i="13" s="1"/>
  <c r="K19" i="13"/>
  <c r="L19" i="13" s="1"/>
  <c r="K20" i="13"/>
  <c r="L20" i="13" s="1"/>
  <c r="K21" i="13"/>
  <c r="L21" i="13" s="1"/>
  <c r="K22" i="13"/>
  <c r="L22" i="13" s="1"/>
  <c r="K16" i="13"/>
  <c r="L16" i="13" s="1"/>
  <c r="G16" i="13"/>
  <c r="H16" i="13" s="1"/>
  <c r="G17" i="13"/>
  <c r="H17" i="13" s="1"/>
  <c r="G18" i="13"/>
  <c r="H18" i="13" s="1"/>
  <c r="G19" i="13"/>
  <c r="H19" i="13" s="1"/>
  <c r="G20" i="13"/>
  <c r="H20" i="13" s="1"/>
  <c r="G21" i="13"/>
  <c r="H21" i="13" s="1"/>
  <c r="G22" i="13"/>
  <c r="H22" i="13" s="1"/>
  <c r="C17" i="13"/>
  <c r="D17" i="13" s="1"/>
  <c r="C18" i="13"/>
  <c r="D18" i="13" s="1"/>
  <c r="C19" i="13"/>
  <c r="D19" i="13" s="1"/>
  <c r="C20" i="13"/>
  <c r="D20" i="13" s="1"/>
  <c r="C21" i="13"/>
  <c r="D21" i="13" s="1"/>
  <c r="C22" i="13"/>
  <c r="D22" i="13" s="1"/>
  <c r="C16" i="13"/>
  <c r="D16" i="13" s="1"/>
  <c r="P23" i="13" l="1"/>
  <c r="L23" i="13"/>
  <c r="H23" i="13"/>
  <c r="D23" i="13"/>
  <c r="E17" i="6" l="1"/>
  <c r="AV110" i="6"/>
  <c r="AV94" i="6"/>
  <c r="BR118" i="6"/>
  <c r="N68" i="6"/>
  <c r="N67" i="6"/>
  <c r="N66" i="6"/>
  <c r="N64" i="6"/>
  <c r="N63" i="6"/>
  <c r="N62" i="6"/>
  <c r="N60" i="6"/>
  <c r="N59" i="6"/>
  <c r="N58" i="6"/>
  <c r="N57" i="6"/>
  <c r="N56" i="6"/>
  <c r="N55" i="6"/>
  <c r="N51" i="6"/>
  <c r="N47" i="6"/>
  <c r="N45" i="6"/>
  <c r="N44" i="6"/>
  <c r="N43" i="6"/>
  <c r="N42" i="6"/>
  <c r="N41" i="6"/>
  <c r="N38" i="6"/>
  <c r="N37" i="6"/>
  <c r="N36" i="6"/>
  <c r="N35" i="6"/>
  <c r="N34" i="6"/>
  <c r="N33" i="6"/>
  <c r="N32" i="6"/>
  <c r="N31" i="6"/>
  <c r="N30" i="6"/>
  <c r="N27" i="6"/>
  <c r="N26" i="6"/>
  <c r="N24" i="6"/>
  <c r="N23" i="6"/>
  <c r="N22" i="6"/>
  <c r="N21" i="6"/>
  <c r="AC86" i="6"/>
  <c r="AC84" i="6"/>
  <c r="G19" i="6"/>
  <c r="H40" i="5"/>
  <c r="H39" i="5"/>
  <c r="H38" i="5"/>
  <c r="H37" i="5"/>
  <c r="H36" i="5"/>
  <c r="H35" i="5"/>
  <c r="H34" i="5"/>
  <c r="H33" i="5"/>
  <c r="H32" i="5"/>
  <c r="H31" i="5"/>
  <c r="H30" i="5"/>
  <c r="H29" i="5"/>
  <c r="H28" i="5"/>
  <c r="H27" i="5"/>
  <c r="H26" i="5"/>
  <c r="H25" i="5"/>
  <c r="H24" i="5"/>
  <c r="H23" i="5"/>
  <c r="H20" i="5"/>
  <c r="H22" i="5" s="1"/>
  <c r="H19" i="5"/>
  <c r="H18" i="5"/>
  <c r="O5" i="5"/>
  <c r="P8" i="5"/>
  <c r="Q8" i="5" s="1"/>
  <c r="R8" i="5" s="1"/>
  <c r="S8" i="5" s="1"/>
  <c r="T8" i="5" s="1"/>
  <c r="U8" i="5" s="1"/>
  <c r="V8" i="5" s="1"/>
  <c r="W8" i="5" s="1"/>
  <c r="X8" i="5" s="1"/>
  <c r="Y8" i="5" s="1"/>
  <c r="Z8" i="5" s="1"/>
  <c r="AA8" i="5" s="1"/>
  <c r="AB8" i="5" s="1"/>
  <c r="AC8" i="5" s="1"/>
  <c r="AD8" i="5" s="1"/>
  <c r="AE8" i="5" s="1"/>
  <c r="AF8" i="5" s="1"/>
  <c r="AG8" i="5" s="1"/>
  <c r="AH8" i="5" s="1"/>
  <c r="AI8" i="5" s="1"/>
  <c r="AJ8" i="5" s="1"/>
  <c r="AK8" i="5" s="1"/>
  <c r="AL8" i="5" s="1"/>
  <c r="AM8" i="5" s="1"/>
  <c r="AN8" i="5" s="1"/>
  <c r="AO8" i="5" s="1"/>
  <c r="AP8" i="5" s="1"/>
  <c r="AQ8" i="5" s="1"/>
  <c r="AR8" i="5" s="1"/>
  <c r="AS8" i="5" s="1"/>
  <c r="AT8" i="5" s="1"/>
  <c r="AU8" i="5" s="1"/>
  <c r="AV8" i="5" s="1"/>
  <c r="AW8" i="5" s="1"/>
  <c r="AX8" i="5" s="1"/>
  <c r="AY8" i="5" s="1"/>
  <c r="AZ8" i="5" s="1"/>
  <c r="BA8" i="5" s="1"/>
  <c r="BB8" i="5" s="1"/>
  <c r="BC8" i="5" s="1"/>
  <c r="BD8" i="5" s="1"/>
  <c r="BE8" i="5" s="1"/>
  <c r="BF8" i="5" s="1"/>
  <c r="BG8" i="5" s="1"/>
  <c r="BH8" i="5" s="1"/>
  <c r="BI8" i="5" s="1"/>
  <c r="BJ8" i="5" s="1"/>
  <c r="BK8" i="5" s="1"/>
  <c r="BL8" i="5" s="1"/>
  <c r="BM8" i="5" s="1"/>
  <c r="BN8" i="5" s="1"/>
  <c r="BO8" i="5" s="1"/>
  <c r="BP8" i="5" s="1"/>
  <c r="BQ8" i="5" s="1"/>
  <c r="BR8" i="5" s="1"/>
  <c r="BS8" i="5" s="1"/>
  <c r="BT8" i="5" s="1"/>
  <c r="BU8" i="5" s="1"/>
  <c r="BV8" i="5" s="1"/>
  <c r="BW8" i="5" s="1"/>
  <c r="BX8" i="5" s="1"/>
  <c r="BY8" i="5" s="1"/>
  <c r="BZ8" i="5" s="1"/>
  <c r="CA8" i="5" s="1"/>
  <c r="CB8" i="5" s="1"/>
  <c r="CC8" i="5" s="1"/>
  <c r="CD8" i="5" s="1"/>
  <c r="CE8" i="5" s="1"/>
  <c r="CF8" i="5" s="1"/>
  <c r="CG8" i="5" s="1"/>
  <c r="CH8" i="5" s="1"/>
  <c r="CI8" i="5" s="1"/>
  <c r="CJ8" i="5" s="1"/>
  <c r="CK8" i="5" s="1"/>
  <c r="CL8" i="5" s="1"/>
  <c r="CM8" i="5" s="1"/>
  <c r="CN8" i="5" s="1"/>
  <c r="CO8" i="5" s="1"/>
  <c r="CP8" i="5" s="1"/>
  <c r="CQ8" i="5" s="1"/>
  <c r="CR8" i="5" s="1"/>
  <c r="G25" i="6" l="1"/>
  <c r="G50" i="6"/>
  <c r="G49" i="6"/>
  <c r="F47" i="7"/>
  <c r="F51" i="7"/>
  <c r="F55" i="7"/>
  <c r="F59" i="7"/>
  <c r="F63" i="7"/>
  <c r="F67" i="7"/>
  <c r="F71" i="7"/>
  <c r="F75" i="7"/>
  <c r="F79" i="7"/>
  <c r="F48" i="7"/>
  <c r="F52" i="7"/>
  <c r="F56" i="7"/>
  <c r="F60" i="7"/>
  <c r="F64" i="7"/>
  <c r="F68" i="7"/>
  <c r="F72" i="7"/>
  <c r="F76" i="7"/>
  <c r="F49" i="7"/>
  <c r="F53" i="7"/>
  <c r="F57" i="7"/>
  <c r="F61" i="7"/>
  <c r="F65" i="7"/>
  <c r="F69" i="7"/>
  <c r="F73" i="7"/>
  <c r="F77" i="7"/>
  <c r="F46" i="7"/>
  <c r="F50" i="7"/>
  <c r="F54" i="7"/>
  <c r="F58" i="7"/>
  <c r="F62" i="7"/>
  <c r="F66" i="7"/>
  <c r="F70" i="7"/>
  <c r="F74" i="7"/>
  <c r="F78" i="7"/>
  <c r="H21" i="5"/>
  <c r="P5" i="5"/>
  <c r="O16" i="5"/>
  <c r="O7" i="5"/>
  <c r="O9" i="5" s="1"/>
  <c r="O6" i="5"/>
  <c r="I46" i="7" l="1" a="1"/>
  <c r="Q5" i="5"/>
  <c r="P7" i="5"/>
  <c r="P9" i="5" s="1"/>
  <c r="P6" i="5"/>
  <c r="I73" i="7" l="1"/>
  <c r="H73" i="7" s="1"/>
  <c r="M60" i="6" s="1"/>
  <c r="G60" i="6" s="1"/>
  <c r="I65" i="7"/>
  <c r="H65" i="7" s="1"/>
  <c r="M45" i="6" s="1"/>
  <c r="G45" i="6" s="1"/>
  <c r="I57" i="7"/>
  <c r="H57" i="7" s="1"/>
  <c r="M35" i="6" s="1"/>
  <c r="I49" i="7"/>
  <c r="H49" i="7" s="1"/>
  <c r="M24" i="6" s="1"/>
  <c r="G24" i="6" s="1"/>
  <c r="I72" i="7"/>
  <c r="H72" i="7" s="1"/>
  <c r="M59" i="6" s="1"/>
  <c r="G59" i="6" s="1"/>
  <c r="I64" i="7"/>
  <c r="H64" i="7" s="1"/>
  <c r="M44" i="6" s="1"/>
  <c r="G44" i="6" s="1"/>
  <c r="I56" i="7"/>
  <c r="H56" i="7" s="1"/>
  <c r="M34" i="6" s="1"/>
  <c r="G34" i="6" s="1"/>
  <c r="I48" i="7"/>
  <c r="H48" i="7" s="1"/>
  <c r="M23" i="6" s="1"/>
  <c r="G23" i="6" s="1"/>
  <c r="I79" i="7"/>
  <c r="H79" i="7" s="1"/>
  <c r="M68" i="6" s="1"/>
  <c r="G68" i="6" s="1"/>
  <c r="I71" i="7"/>
  <c r="H71" i="7" s="1"/>
  <c r="M58" i="6" s="1"/>
  <c r="G58" i="6" s="1"/>
  <c r="I63" i="7"/>
  <c r="H63" i="7" s="1"/>
  <c r="M43" i="6" s="1"/>
  <c r="I55" i="7"/>
  <c r="H55" i="7" s="1"/>
  <c r="M33" i="6" s="1"/>
  <c r="G33" i="6" s="1"/>
  <c r="I47" i="7"/>
  <c r="H47" i="7" s="1"/>
  <c r="M22" i="6" s="1"/>
  <c r="G22" i="6" s="1"/>
  <c r="I78" i="7"/>
  <c r="H78" i="7" s="1"/>
  <c r="M67" i="6" s="1"/>
  <c r="G67" i="6" s="1"/>
  <c r="I70" i="7"/>
  <c r="H70" i="7" s="1"/>
  <c r="M57" i="6" s="1"/>
  <c r="G57" i="6" s="1"/>
  <c r="I62" i="7"/>
  <c r="H62" i="7" s="1"/>
  <c r="M42" i="6" s="1"/>
  <c r="G42" i="6" s="1"/>
  <c r="I54" i="7"/>
  <c r="H54" i="7" s="1"/>
  <c r="M32" i="6" s="1"/>
  <c r="G32" i="6" s="1"/>
  <c r="I46" i="7"/>
  <c r="H46" i="7" s="1"/>
  <c r="M21" i="6" s="1"/>
  <c r="G21" i="6" s="1"/>
  <c r="I77" i="7"/>
  <c r="H77" i="7" s="1"/>
  <c r="M66" i="6" s="1"/>
  <c r="G66" i="6" s="1"/>
  <c r="I69" i="7"/>
  <c r="H69" i="7" s="1"/>
  <c r="M56" i="6" s="1"/>
  <c r="G56" i="6" s="1"/>
  <c r="I61" i="7"/>
  <c r="H61" i="7" s="1"/>
  <c r="M41" i="6" s="1"/>
  <c r="I53" i="7"/>
  <c r="H53" i="7" s="1"/>
  <c r="M31" i="6" s="1"/>
  <c r="G31" i="6" s="1"/>
  <c r="I76" i="7"/>
  <c r="H76" i="7" s="1"/>
  <c r="M64" i="6" s="1"/>
  <c r="G64" i="6" s="1"/>
  <c r="I68" i="7"/>
  <c r="H68" i="7" s="1"/>
  <c r="M55" i="6" s="1"/>
  <c r="G55" i="6" s="1"/>
  <c r="I60" i="7"/>
  <c r="H60" i="7" s="1"/>
  <c r="M38" i="6" s="1"/>
  <c r="G38" i="6" s="1"/>
  <c r="I52" i="7"/>
  <c r="H52" i="7" s="1"/>
  <c r="M30" i="6" s="1"/>
  <c r="I75" i="7"/>
  <c r="H75" i="7" s="1"/>
  <c r="M63" i="6" s="1"/>
  <c r="G63" i="6" s="1"/>
  <c r="I67" i="7"/>
  <c r="H67" i="7" s="1"/>
  <c r="M51" i="6" s="1"/>
  <c r="I59" i="7"/>
  <c r="H59" i="7" s="1"/>
  <c r="M37" i="6" s="1"/>
  <c r="G37" i="6" s="1"/>
  <c r="I51" i="7"/>
  <c r="H51" i="7" s="1"/>
  <c r="M27" i="6" s="1"/>
  <c r="G27" i="6" s="1"/>
  <c r="I74" i="7"/>
  <c r="H74" i="7" s="1"/>
  <c r="M62" i="6" s="1"/>
  <c r="G62" i="6" s="1"/>
  <c r="I66" i="7"/>
  <c r="H66" i="7" s="1"/>
  <c r="M47" i="6" s="1"/>
  <c r="I58" i="7"/>
  <c r="H58" i="7" s="1"/>
  <c r="M36" i="6" s="1"/>
  <c r="G36" i="6" s="1"/>
  <c r="I50" i="7"/>
  <c r="H50" i="7" s="1"/>
  <c r="M26" i="6" s="1"/>
  <c r="G26" i="6" s="1"/>
  <c r="Q7" i="5"/>
  <c r="R5" i="5"/>
  <c r="Q6" i="5"/>
  <c r="Q9" i="5"/>
  <c r="M5" i="6" l="1"/>
  <c r="AF44" i="6"/>
  <c r="BN11" i="6"/>
  <c r="BN9" i="6" s="1"/>
  <c r="AV11" i="6"/>
  <c r="AJ11" i="6"/>
  <c r="AF11" i="6"/>
  <c r="BK11" i="6"/>
  <c r="BK8" i="6" s="1"/>
  <c r="AW11" i="6"/>
  <c r="AG11" i="6"/>
  <c r="BA11" i="6"/>
  <c r="BA6" i="6" s="1"/>
  <c r="AY11" i="6"/>
  <c r="BD11" i="6"/>
  <c r="BD6" i="6" s="1"/>
  <c r="BR11" i="6"/>
  <c r="BR6" i="6" s="1"/>
  <c r="AI11" i="6"/>
  <c r="BL11" i="6"/>
  <c r="BL6" i="6" s="1"/>
  <c r="AL11" i="6"/>
  <c r="AU11" i="6"/>
  <c r="AK11" i="6"/>
  <c r="AQ11" i="6"/>
  <c r="AS11" i="6"/>
  <c r="BO11" i="6"/>
  <c r="BO6" i="6" s="1"/>
  <c r="BG11" i="6"/>
  <c r="BG6" i="6" s="1"/>
  <c r="BQ11" i="6"/>
  <c r="BQ8" i="6" s="1"/>
  <c r="AZ11" i="6"/>
  <c r="BS11" i="6"/>
  <c r="BS8" i="6" s="1"/>
  <c r="AR11" i="6"/>
  <c r="AX11" i="6"/>
  <c r="BI11" i="6"/>
  <c r="BI9" i="6" s="1"/>
  <c r="AM11" i="6"/>
  <c r="BF11" i="6"/>
  <c r="BF6" i="6" s="1"/>
  <c r="AH11" i="6"/>
  <c r="BE11" i="6"/>
  <c r="BE6" i="6" s="1"/>
  <c r="AO11" i="6"/>
  <c r="AP11" i="6"/>
  <c r="BJ11" i="6"/>
  <c r="BJ6" i="6" s="1"/>
  <c r="BC11" i="6"/>
  <c r="BC6" i="6" s="1"/>
  <c r="AT11" i="6"/>
  <c r="BH11" i="6"/>
  <c r="BH6" i="6" s="1"/>
  <c r="AN11" i="6"/>
  <c r="BB11" i="6"/>
  <c r="BB6" i="6" s="1"/>
  <c r="BM11" i="6"/>
  <c r="BM9" i="6" s="1"/>
  <c r="BP11" i="6"/>
  <c r="BP6" i="6" s="1"/>
  <c r="AF14" i="6"/>
  <c r="R7" i="5"/>
  <c r="S5" i="5"/>
  <c r="R9" i="5"/>
  <c r="R6" i="5"/>
  <c r="AU6" i="6"/>
  <c r="AQ6" i="6"/>
  <c r="AO6" i="6"/>
  <c r="AY6" i="6"/>
  <c r="AK6" i="6"/>
  <c r="AG6" i="6"/>
  <c r="AS6" i="6"/>
  <c r="AV6" i="6"/>
  <c r="AP6" i="6"/>
  <c r="AT6" i="6"/>
  <c r="AI6" i="6"/>
  <c r="AW6" i="6"/>
  <c r="AJ6" i="6"/>
  <c r="AM6" i="6"/>
  <c r="AH6" i="6"/>
  <c r="AZ6" i="6"/>
  <c r="AN6" i="6"/>
  <c r="AR6" i="6"/>
  <c r="AX6" i="6"/>
  <c r="AL6" i="6"/>
  <c r="BI6" i="6" l="1"/>
  <c r="BN6" i="6"/>
  <c r="BQ6" i="6"/>
  <c r="BM6" i="6"/>
  <c r="BS6" i="6"/>
  <c r="BK6" i="6"/>
  <c r="BN8" i="6"/>
  <c r="BN10" i="6"/>
  <c r="BS9" i="6"/>
  <c r="BM10" i="6"/>
  <c r="AJ10" i="6"/>
  <c r="AJ8" i="6"/>
  <c r="AS10" i="6"/>
  <c r="AX9" i="6"/>
  <c r="AN10" i="6"/>
  <c r="AN8" i="6"/>
  <c r="AO8" i="6"/>
  <c r="AG8" i="6"/>
  <c r="AH8" i="6"/>
  <c r="AL9" i="6"/>
  <c r="AI9" i="6"/>
  <c r="AZ10" i="6"/>
  <c r="AZ9" i="6"/>
  <c r="BQ10" i="6"/>
  <c r="BQ9" i="6"/>
  <c r="BL10" i="6"/>
  <c r="BL9" i="6"/>
  <c r="BL8" i="6"/>
  <c r="BF9" i="6"/>
  <c r="BF8" i="6"/>
  <c r="AI10" i="6"/>
  <c r="AT8" i="6"/>
  <c r="AM10" i="6"/>
  <c r="AM8" i="6"/>
  <c r="AM9" i="6"/>
  <c r="BO9" i="6"/>
  <c r="BO8" i="6"/>
  <c r="BR10" i="6"/>
  <c r="BR9" i="6"/>
  <c r="BR8" i="6"/>
  <c r="AJ9" i="6"/>
  <c r="BI10" i="6"/>
  <c r="BI8" i="6"/>
  <c r="AS8" i="6"/>
  <c r="AS9" i="6"/>
  <c r="AV9" i="6"/>
  <c r="AV10" i="6"/>
  <c r="AV8" i="6"/>
  <c r="AW8" i="6"/>
  <c r="AW10" i="6"/>
  <c r="AW9" i="6"/>
  <c r="AH9" i="6"/>
  <c r="AH10" i="6"/>
  <c r="BG8" i="6"/>
  <c r="BG9" i="6"/>
  <c r="BG10" i="6"/>
  <c r="AT9" i="6"/>
  <c r="BJ9" i="6"/>
  <c r="BJ8" i="6"/>
  <c r="AX8" i="6"/>
  <c r="AX10" i="6"/>
  <c r="AQ9" i="6"/>
  <c r="AQ10" i="6"/>
  <c r="AQ8" i="6"/>
  <c r="AY9" i="6"/>
  <c r="AY8" i="6"/>
  <c r="AY10" i="6"/>
  <c r="AL8" i="6"/>
  <c r="AL10" i="6"/>
  <c r="AN9" i="6"/>
  <c r="BK10" i="6"/>
  <c r="BK9" i="6"/>
  <c r="AZ8" i="6"/>
  <c r="BH8" i="6"/>
  <c r="BH9" i="6"/>
  <c r="BH10" i="6"/>
  <c r="AI8" i="6"/>
  <c r="BF10" i="6"/>
  <c r="BP8" i="6"/>
  <c r="BP10" i="6"/>
  <c r="BP9" i="6"/>
  <c r="AP9" i="6"/>
  <c r="AP10" i="6"/>
  <c r="AP8" i="6"/>
  <c r="AR9" i="6"/>
  <c r="AR10" i="6"/>
  <c r="AR8" i="6"/>
  <c r="AK8" i="6"/>
  <c r="AK9" i="6"/>
  <c r="AK10" i="6"/>
  <c r="BA10" i="6"/>
  <c r="BA8" i="6"/>
  <c r="BA9" i="6"/>
  <c r="AG44" i="6"/>
  <c r="AW47" i="6"/>
  <c r="AX47" i="6" s="1"/>
  <c r="BO10" i="6"/>
  <c r="AT10" i="6"/>
  <c r="BM8" i="6"/>
  <c r="AO9" i="6"/>
  <c r="AO10" i="6"/>
  <c r="BS10" i="6"/>
  <c r="AU9" i="6"/>
  <c r="AU8" i="6"/>
  <c r="AU10" i="6"/>
  <c r="AG10" i="6"/>
  <c r="AG9" i="6"/>
  <c r="BJ10" i="6"/>
  <c r="T5" i="5"/>
  <c r="S7" i="5"/>
  <c r="S9" i="5" s="1"/>
  <c r="S6" i="5"/>
  <c r="S16" i="5"/>
  <c r="AF6" i="6"/>
  <c r="BE8" i="6" l="1"/>
  <c r="BE9" i="6"/>
  <c r="BE10" i="6"/>
  <c r="BN12" i="6"/>
  <c r="BN19" i="6" s="1"/>
  <c r="BD9" i="6"/>
  <c r="BD8" i="6"/>
  <c r="BD10" i="6"/>
  <c r="BC10" i="6"/>
  <c r="BC8" i="6"/>
  <c r="BC9" i="6"/>
  <c r="AO12" i="6"/>
  <c r="AO20" i="6" s="1"/>
  <c r="BB10" i="6"/>
  <c r="BB9" i="6"/>
  <c r="BB8" i="6"/>
  <c r="AH12" i="6"/>
  <c r="AH18" i="6" s="1"/>
  <c r="BS12" i="6"/>
  <c r="BS20" i="6" s="1"/>
  <c r="AF9" i="6"/>
  <c r="AF8" i="6"/>
  <c r="AF10" i="6"/>
  <c r="AF48" i="6" s="1"/>
  <c r="AG48" i="6" s="1"/>
  <c r="AR12" i="6"/>
  <c r="AR20" i="6" s="1"/>
  <c r="BQ12" i="6"/>
  <c r="BQ14" i="6" s="1"/>
  <c r="BO12" i="6"/>
  <c r="BO18" i="6" s="1"/>
  <c r="BM12" i="6"/>
  <c r="BM20" i="6" s="1"/>
  <c r="AG12" i="6"/>
  <c r="AG17" i="6" s="1"/>
  <c r="BL12" i="6"/>
  <c r="BL20" i="6" s="1"/>
  <c r="BJ12" i="6"/>
  <c r="BJ20" i="6" s="1"/>
  <c r="BG12" i="6"/>
  <c r="BG18" i="6" s="1"/>
  <c r="AV12" i="6"/>
  <c r="AV14" i="6" s="1"/>
  <c r="AM12" i="6"/>
  <c r="AM19" i="6" s="1"/>
  <c r="AU12" i="6"/>
  <c r="BF12" i="6"/>
  <c r="BK12" i="6"/>
  <c r="AQ12" i="6"/>
  <c r="AW12" i="6"/>
  <c r="BA12" i="6"/>
  <c r="AP12" i="6"/>
  <c r="BH12" i="6"/>
  <c r="AL12" i="6"/>
  <c r="AX12" i="6"/>
  <c r="AZ12" i="6"/>
  <c r="AN12" i="6"/>
  <c r="AT12" i="6"/>
  <c r="AK12" i="6"/>
  <c r="BI12" i="6"/>
  <c r="BR12" i="6"/>
  <c r="AI12" i="6"/>
  <c r="AY12" i="6"/>
  <c r="AS12" i="6"/>
  <c r="BP12" i="6"/>
  <c r="AJ12" i="6"/>
  <c r="T6" i="5"/>
  <c r="T7" i="5"/>
  <c r="T9" i="5" s="1"/>
  <c r="U5" i="5"/>
  <c r="BE12" i="6" l="1"/>
  <c r="BE19" i="6" s="1"/>
  <c r="BN18" i="6"/>
  <c r="BN17" i="6"/>
  <c r="BN14" i="6"/>
  <c r="BN20" i="6"/>
  <c r="BD12" i="6"/>
  <c r="BD14" i="6" s="1"/>
  <c r="BC12" i="6"/>
  <c r="BC20" i="6" s="1"/>
  <c r="AO19" i="6"/>
  <c r="AO14" i="6"/>
  <c r="AO17" i="6"/>
  <c r="AO18" i="6"/>
  <c r="BB12" i="6"/>
  <c r="BB18" i="6" s="1"/>
  <c r="AF12" i="6"/>
  <c r="AF19" i="6" s="1"/>
  <c r="BS19" i="6"/>
  <c r="BS18" i="6"/>
  <c r="AH19" i="6"/>
  <c r="AH14" i="6"/>
  <c r="BS17" i="6"/>
  <c r="AH20" i="6"/>
  <c r="AH17" i="6"/>
  <c r="BS14" i="6"/>
  <c r="AR17" i="6"/>
  <c r="AM17" i="6"/>
  <c r="AM20" i="6"/>
  <c r="AM14" i="6"/>
  <c r="BM14" i="6"/>
  <c r="AR19" i="6"/>
  <c r="AR14" i="6"/>
  <c r="BM17" i="6"/>
  <c r="AR18" i="6"/>
  <c r="BM18" i="6"/>
  <c r="BO17" i="6"/>
  <c r="BO20" i="6"/>
  <c r="BQ20" i="6"/>
  <c r="BO14" i="6"/>
  <c r="BO19" i="6"/>
  <c r="BJ18" i="6"/>
  <c r="BQ17" i="6"/>
  <c r="BQ19" i="6"/>
  <c r="BQ18" i="6"/>
  <c r="AG14" i="6"/>
  <c r="AG18" i="6"/>
  <c r="BL19" i="6"/>
  <c r="BL17" i="6"/>
  <c r="BG14" i="6"/>
  <c r="BM19" i="6"/>
  <c r="AG20" i="6"/>
  <c r="AV20" i="6"/>
  <c r="AG19" i="6"/>
  <c r="AV19" i="6"/>
  <c r="AV18" i="6"/>
  <c r="AV17" i="6"/>
  <c r="BJ14" i="6"/>
  <c r="BJ17" i="6"/>
  <c r="BJ19" i="6"/>
  <c r="BG17" i="6"/>
  <c r="BG20" i="6"/>
  <c r="BG19" i="6"/>
  <c r="AU19" i="6"/>
  <c r="AU18" i="6"/>
  <c r="AU20" i="6"/>
  <c r="AU17" i="6"/>
  <c r="BL18" i="6"/>
  <c r="BL14" i="6"/>
  <c r="AM18" i="6"/>
  <c r="AU14" i="6"/>
  <c r="BH19" i="6"/>
  <c r="BH20" i="6"/>
  <c r="BH18" i="6"/>
  <c r="BH17" i="6"/>
  <c r="BH14" i="6"/>
  <c r="BK18" i="6"/>
  <c r="BK20" i="6"/>
  <c r="BK17" i="6"/>
  <c r="BK19" i="6"/>
  <c r="BK14" i="6"/>
  <c r="AP17" i="6"/>
  <c r="AP18" i="6"/>
  <c r="AP20" i="6"/>
  <c r="AP19" i="6"/>
  <c r="AP14" i="6"/>
  <c r="BF19" i="6"/>
  <c r="BF14" i="6"/>
  <c r="BF20" i="6"/>
  <c r="BF18" i="6"/>
  <c r="BF17" i="6"/>
  <c r="AI14" i="6"/>
  <c r="AI19" i="6"/>
  <c r="AI17" i="6"/>
  <c r="AI20" i="6"/>
  <c r="AI18" i="6"/>
  <c r="BA20" i="6"/>
  <c r="BA19" i="6"/>
  <c r="BA14" i="6"/>
  <c r="BA17" i="6"/>
  <c r="BA18" i="6"/>
  <c r="AS19" i="6"/>
  <c r="AS20" i="6"/>
  <c r="AS17" i="6"/>
  <c r="AS18" i="6"/>
  <c r="AS14" i="6"/>
  <c r="BR18" i="6"/>
  <c r="BR14" i="6"/>
  <c r="BR20" i="6"/>
  <c r="BR19" i="6"/>
  <c r="BR17" i="6"/>
  <c r="AJ14" i="6"/>
  <c r="AJ20" i="6"/>
  <c r="AJ19" i="6"/>
  <c r="AJ18" i="6"/>
  <c r="AJ17" i="6"/>
  <c r="AY14" i="6"/>
  <c r="AY19" i="6"/>
  <c r="AY17" i="6"/>
  <c r="AY18" i="6"/>
  <c r="AY20" i="6"/>
  <c r="AK19" i="6"/>
  <c r="AK17" i="6"/>
  <c r="AK20" i="6"/>
  <c r="AK18" i="6"/>
  <c r="AK14" i="6"/>
  <c r="AZ20" i="6"/>
  <c r="AZ18" i="6"/>
  <c r="AZ17" i="6"/>
  <c r="AZ19" i="6"/>
  <c r="AZ14" i="6"/>
  <c r="BI17" i="6"/>
  <c r="BI18" i="6"/>
  <c r="BI19" i="6"/>
  <c r="BI20" i="6"/>
  <c r="BI14" i="6"/>
  <c r="AN19" i="6"/>
  <c r="AN20" i="6"/>
  <c r="AN18" i="6"/>
  <c r="AN17" i="6"/>
  <c r="AN14" i="6"/>
  <c r="AT18" i="6"/>
  <c r="AT14" i="6"/>
  <c r="AT20" i="6"/>
  <c r="AT19" i="6"/>
  <c r="AT17" i="6"/>
  <c r="AX17" i="6"/>
  <c r="AX18" i="6"/>
  <c r="AX20" i="6"/>
  <c r="AX14" i="6"/>
  <c r="AX19" i="6"/>
  <c r="AW19" i="6"/>
  <c r="AW17" i="6"/>
  <c r="AW14" i="6"/>
  <c r="AW20" i="6"/>
  <c r="AW18" i="6"/>
  <c r="BP19" i="6"/>
  <c r="BP20" i="6"/>
  <c r="BP18" i="6"/>
  <c r="BP14" i="6"/>
  <c r="BP17" i="6"/>
  <c r="AL17" i="6"/>
  <c r="AL20" i="6"/>
  <c r="AL18" i="6"/>
  <c r="AL14" i="6"/>
  <c r="AL19" i="6"/>
  <c r="AQ20" i="6"/>
  <c r="AQ17" i="6"/>
  <c r="AQ18" i="6"/>
  <c r="AQ19" i="6"/>
  <c r="AQ14" i="6"/>
  <c r="U7" i="5"/>
  <c r="U9" i="5" s="1"/>
  <c r="V5" i="5"/>
  <c r="U6" i="5"/>
  <c r="BE17" i="6" l="1"/>
  <c r="BE20" i="6"/>
  <c r="BE18" i="6"/>
  <c r="BE14" i="6"/>
  <c r="BN16" i="6"/>
  <c r="BN21" i="6" s="1"/>
  <c r="BN23" i="6" s="1"/>
  <c r="BN25" i="6" s="1"/>
  <c r="BN26" i="6" s="1"/>
  <c r="BN27" i="6" s="1"/>
  <c r="BN28" i="6" s="1"/>
  <c r="BN29" i="6" s="1"/>
  <c r="BN30" i="6" s="1"/>
  <c r="BN31" i="6" s="1"/>
  <c r="BD17" i="6"/>
  <c r="BD20" i="6"/>
  <c r="BD19" i="6"/>
  <c r="BD18" i="6"/>
  <c r="BC14" i="6"/>
  <c r="BC18" i="6"/>
  <c r="BC19" i="6"/>
  <c r="BC17" i="6"/>
  <c r="BB20" i="6"/>
  <c r="BB17" i="6"/>
  <c r="BB14" i="6"/>
  <c r="BB19" i="6"/>
  <c r="AO16" i="6"/>
  <c r="AO21" i="6" s="1"/>
  <c r="AO23" i="6" s="1"/>
  <c r="AO24" i="6" s="1"/>
  <c r="AF18" i="6"/>
  <c r="AF45" i="6" s="1"/>
  <c r="AG45" i="6" s="1"/>
  <c r="AF17" i="6"/>
  <c r="AW44" i="6" s="1"/>
  <c r="AX44" i="6" s="1"/>
  <c r="BS16" i="6"/>
  <c r="BS21" i="6" s="1"/>
  <c r="BS23" i="6" s="1"/>
  <c r="BS25" i="6" s="1"/>
  <c r="BS26" i="6" s="1"/>
  <c r="BS27" i="6" s="1"/>
  <c r="BS28" i="6" s="1"/>
  <c r="BS29" i="6" s="1"/>
  <c r="BS30" i="6" s="1"/>
  <c r="BS31" i="6" s="1"/>
  <c r="AH16" i="6"/>
  <c r="AH21" i="6" s="1"/>
  <c r="AH23" i="6" s="1"/>
  <c r="AH25" i="6" s="1"/>
  <c r="AH26" i="6" s="1"/>
  <c r="AH27" i="6" s="1"/>
  <c r="AH28" i="6" s="1"/>
  <c r="AH29" i="6" s="1"/>
  <c r="AH30" i="6" s="1"/>
  <c r="AH31" i="6" s="1"/>
  <c r="AF20" i="6"/>
  <c r="AW45" i="6" s="1"/>
  <c r="AX45" i="6" s="1"/>
  <c r="AR16" i="6"/>
  <c r="AR21" i="6" s="1"/>
  <c r="AR23" i="6" s="1"/>
  <c r="AR25" i="6" s="1"/>
  <c r="AR26" i="6" s="1"/>
  <c r="AR27" i="6" s="1"/>
  <c r="AR28" i="6" s="1"/>
  <c r="AR29" i="6" s="1"/>
  <c r="AR30" i="6" s="1"/>
  <c r="AR31" i="6" s="1"/>
  <c r="AG16" i="6"/>
  <c r="AG21" i="6" s="1"/>
  <c r="AG23" i="6" s="1"/>
  <c r="AG25" i="6" s="1"/>
  <c r="AG26" i="6" s="1"/>
  <c r="AG27" i="6" s="1"/>
  <c r="AG28" i="6" s="1"/>
  <c r="AG29" i="6" s="1"/>
  <c r="AG30" i="6" s="1"/>
  <c r="AG31" i="6" s="1"/>
  <c r="AM16" i="6"/>
  <c r="AM21" i="6" s="1"/>
  <c r="AM23" i="6" s="1"/>
  <c r="BM16" i="6"/>
  <c r="BM21" i="6" s="1"/>
  <c r="BM23" i="6" s="1"/>
  <c r="BM24" i="6" s="1"/>
  <c r="BO16" i="6"/>
  <c r="BO21" i="6" s="1"/>
  <c r="BO23" i="6" s="1"/>
  <c r="BO24" i="6" s="1"/>
  <c r="BL16" i="6"/>
  <c r="BL21" i="6" s="1"/>
  <c r="BL23" i="6" s="1"/>
  <c r="BL25" i="6" s="1"/>
  <c r="BL26" i="6" s="1"/>
  <c r="BL27" i="6" s="1"/>
  <c r="BL28" i="6" s="1"/>
  <c r="BL29" i="6" s="1"/>
  <c r="BL30" i="6" s="1"/>
  <c r="BL33" i="6" s="1"/>
  <c r="BG16" i="6"/>
  <c r="BG21" i="6" s="1"/>
  <c r="BG23" i="6" s="1"/>
  <c r="BG24" i="6" s="1"/>
  <c r="AV16" i="6"/>
  <c r="AV21" i="6" s="1"/>
  <c r="AV23" i="6" s="1"/>
  <c r="AV24" i="6" s="1"/>
  <c r="BQ16" i="6"/>
  <c r="BQ21" i="6" s="1"/>
  <c r="BQ23" i="6" s="1"/>
  <c r="AL16" i="6"/>
  <c r="AL21" i="6" s="1"/>
  <c r="AL23" i="6" s="1"/>
  <c r="BJ16" i="6"/>
  <c r="BJ21" i="6" s="1"/>
  <c r="BJ23" i="6" s="1"/>
  <c r="BH16" i="6"/>
  <c r="BH21" i="6" s="1"/>
  <c r="BH23" i="6" s="1"/>
  <c r="AU16" i="6"/>
  <c r="AU21" i="6" s="1"/>
  <c r="AU23" i="6" s="1"/>
  <c r="AY16" i="6"/>
  <c r="AY21" i="6" s="1"/>
  <c r="AY23" i="6" s="1"/>
  <c r="AY24" i="6" s="1"/>
  <c r="AQ16" i="6"/>
  <c r="AQ21" i="6" s="1"/>
  <c r="AQ23" i="6" s="1"/>
  <c r="AJ16" i="6"/>
  <c r="AJ21" i="6" s="1"/>
  <c r="AJ23" i="6" s="1"/>
  <c r="BP16" i="6"/>
  <c r="BP21" i="6" s="1"/>
  <c r="BP23" i="6" s="1"/>
  <c r="AW16" i="6"/>
  <c r="AW21" i="6" s="1"/>
  <c r="AW23" i="6" s="1"/>
  <c r="BK16" i="6"/>
  <c r="BK21" i="6" s="1"/>
  <c r="BK23" i="6" s="1"/>
  <c r="BI16" i="6"/>
  <c r="BI21" i="6" s="1"/>
  <c r="BI23" i="6" s="1"/>
  <c r="AZ16" i="6"/>
  <c r="AZ21" i="6" s="1"/>
  <c r="AZ23" i="6" s="1"/>
  <c r="AS16" i="6"/>
  <c r="AS21" i="6" s="1"/>
  <c r="AS23" i="6" s="1"/>
  <c r="AF47" i="6"/>
  <c r="AG47" i="6" s="1"/>
  <c r="AW46" i="6"/>
  <c r="AX46" i="6" s="1"/>
  <c r="AP16" i="6"/>
  <c r="AP21" i="6" s="1"/>
  <c r="AP23" i="6" s="1"/>
  <c r="AT16" i="6"/>
  <c r="AT21" i="6" s="1"/>
  <c r="AT23" i="6" s="1"/>
  <c r="BR16" i="6"/>
  <c r="BR21" i="6" s="1"/>
  <c r="BR23" i="6" s="1"/>
  <c r="AK16" i="6"/>
  <c r="AK21" i="6" s="1"/>
  <c r="AK23" i="6" s="1"/>
  <c r="BA16" i="6"/>
  <c r="BA21" i="6" s="1"/>
  <c r="BA23" i="6" s="1"/>
  <c r="BF16" i="6"/>
  <c r="BF21" i="6" s="1"/>
  <c r="BF23" i="6" s="1"/>
  <c r="AX16" i="6"/>
  <c r="AX21" i="6" s="1"/>
  <c r="AX23" i="6" s="1"/>
  <c r="AN16" i="6"/>
  <c r="AN21" i="6" s="1"/>
  <c r="AN23" i="6" s="1"/>
  <c r="AI16" i="6"/>
  <c r="AI21" i="6" s="1"/>
  <c r="AI23" i="6" s="1"/>
  <c r="W5" i="5"/>
  <c r="V7" i="5"/>
  <c r="V9" i="5" s="1"/>
  <c r="V6" i="5"/>
  <c r="BE16" i="6" l="1"/>
  <c r="BE21" i="6" s="1"/>
  <c r="BE23" i="6" s="1"/>
  <c r="BE25" i="6" s="1"/>
  <c r="BE26" i="6" s="1"/>
  <c r="BE27" i="6" s="1"/>
  <c r="BE28" i="6" s="1"/>
  <c r="BE29" i="6" s="1"/>
  <c r="BE30" i="6" s="1"/>
  <c r="BE31" i="6" s="1"/>
  <c r="BN24" i="6"/>
  <c r="BN33" i="6"/>
  <c r="BD16" i="6"/>
  <c r="BD21" i="6" s="1"/>
  <c r="BD23" i="6" s="1"/>
  <c r="BD25" i="6" s="1"/>
  <c r="BD26" i="6" s="1"/>
  <c r="BD27" i="6" s="1"/>
  <c r="BD28" i="6" s="1"/>
  <c r="BD29" i="6" s="1"/>
  <c r="BD30" i="6" s="1"/>
  <c r="BD31" i="6" s="1"/>
  <c r="BC16" i="6"/>
  <c r="BC21" i="6" s="1"/>
  <c r="BC23" i="6" s="1"/>
  <c r="BC25" i="6" s="1"/>
  <c r="BC26" i="6" s="1"/>
  <c r="BC27" i="6" s="1"/>
  <c r="BC28" i="6" s="1"/>
  <c r="BC29" i="6" s="1"/>
  <c r="BC30" i="6" s="1"/>
  <c r="BB16" i="6"/>
  <c r="BB21" i="6" s="1"/>
  <c r="BB23" i="6" s="1"/>
  <c r="BB24" i="6" s="1"/>
  <c r="AO25" i="6"/>
  <c r="AO26" i="6" s="1"/>
  <c r="AO27" i="6" s="1"/>
  <c r="AO28" i="6" s="1"/>
  <c r="AO29" i="6" s="1"/>
  <c r="AO30" i="6" s="1"/>
  <c r="AO31" i="6" s="1"/>
  <c r="AF46" i="6"/>
  <c r="AG46" i="6" s="1"/>
  <c r="AG49" i="6" s="1"/>
  <c r="CC130" i="6" s="1"/>
  <c r="AH24" i="6"/>
  <c r="AF16" i="6"/>
  <c r="AF21" i="6" s="1"/>
  <c r="AF23" i="6" s="1"/>
  <c r="AF25" i="6" s="1"/>
  <c r="AF26" i="6" s="1"/>
  <c r="AR24" i="6"/>
  <c r="BS33" i="6"/>
  <c r="BS24" i="6"/>
  <c r="BM25" i="6"/>
  <c r="BM26" i="6" s="1"/>
  <c r="BM27" i="6" s="1"/>
  <c r="BM28" i="6" s="1"/>
  <c r="BM29" i="6" s="1"/>
  <c r="BM30" i="6" s="1"/>
  <c r="BM31" i="6" s="1"/>
  <c r="AG24" i="6"/>
  <c r="BG25" i="6"/>
  <c r="BG26" i="6" s="1"/>
  <c r="BG27" i="6" s="1"/>
  <c r="BG28" i="6" s="1"/>
  <c r="BG29" i="6" s="1"/>
  <c r="BG30" i="6" s="1"/>
  <c r="BG33" i="6" s="1"/>
  <c r="AM24" i="6"/>
  <c r="AM25" i="6"/>
  <c r="AM26" i="6" s="1"/>
  <c r="AM27" i="6" s="1"/>
  <c r="AM28" i="6" s="1"/>
  <c r="AM29" i="6" s="1"/>
  <c r="AM30" i="6" s="1"/>
  <c r="AM31" i="6" s="1"/>
  <c r="AY25" i="6"/>
  <c r="AY26" i="6" s="1"/>
  <c r="AY27" i="6" s="1"/>
  <c r="AY28" i="6" s="1"/>
  <c r="AY29" i="6" s="1"/>
  <c r="AY30" i="6" s="1"/>
  <c r="AY31" i="6" s="1"/>
  <c r="BO25" i="6"/>
  <c r="BO26" i="6" s="1"/>
  <c r="BO27" i="6" s="1"/>
  <c r="BO28" i="6" s="1"/>
  <c r="BO29" i="6" s="1"/>
  <c r="BO30" i="6" s="1"/>
  <c r="BO33" i="6" s="1"/>
  <c r="BL24" i="6"/>
  <c r="BL31" i="6"/>
  <c r="AV25" i="6"/>
  <c r="AV26" i="6" s="1"/>
  <c r="AV27" i="6" s="1"/>
  <c r="AV28" i="6" s="1"/>
  <c r="AV29" i="6" s="1"/>
  <c r="AV30" i="6" s="1"/>
  <c r="AV31" i="6" s="1"/>
  <c r="BQ24" i="6"/>
  <c r="BQ25" i="6"/>
  <c r="BQ26" i="6" s="1"/>
  <c r="BQ27" i="6" s="1"/>
  <c r="BQ28" i="6" s="1"/>
  <c r="BQ29" i="6" s="1"/>
  <c r="BQ30" i="6" s="1"/>
  <c r="AU25" i="6"/>
  <c r="AU26" i="6" s="1"/>
  <c r="AU27" i="6" s="1"/>
  <c r="AU28" i="6" s="1"/>
  <c r="AU29" i="6" s="1"/>
  <c r="AU30" i="6" s="1"/>
  <c r="AU31" i="6" s="1"/>
  <c r="AU24" i="6"/>
  <c r="BH25" i="6"/>
  <c r="BH26" i="6" s="1"/>
  <c r="BH27" i="6" s="1"/>
  <c r="BH28" i="6" s="1"/>
  <c r="BH29" i="6" s="1"/>
  <c r="BH30" i="6" s="1"/>
  <c r="BH24" i="6"/>
  <c r="BJ24" i="6"/>
  <c r="BJ25" i="6"/>
  <c r="BJ26" i="6" s="1"/>
  <c r="BJ27" i="6" s="1"/>
  <c r="BJ28" i="6" s="1"/>
  <c r="BJ29" i="6" s="1"/>
  <c r="BJ30" i="6" s="1"/>
  <c r="AL25" i="6"/>
  <c r="AL26" i="6" s="1"/>
  <c r="AL27" i="6" s="1"/>
  <c r="AL28" i="6" s="1"/>
  <c r="AL29" i="6" s="1"/>
  <c r="AL30" i="6" s="1"/>
  <c r="AL31" i="6" s="1"/>
  <c r="AL24" i="6"/>
  <c r="AK25" i="6"/>
  <c r="AK26" i="6" s="1"/>
  <c r="AK27" i="6" s="1"/>
  <c r="AK28" i="6" s="1"/>
  <c r="AK29" i="6" s="1"/>
  <c r="AK30" i="6" s="1"/>
  <c r="AK24" i="6"/>
  <c r="AS25" i="6"/>
  <c r="AS26" i="6" s="1"/>
  <c r="AS27" i="6" s="1"/>
  <c r="AS28" i="6" s="1"/>
  <c r="AS29" i="6" s="1"/>
  <c r="AS30" i="6" s="1"/>
  <c r="AS24" i="6"/>
  <c r="AN25" i="6"/>
  <c r="AN26" i="6" s="1"/>
  <c r="AN27" i="6" s="1"/>
  <c r="AN28" i="6" s="1"/>
  <c r="AN29" i="6" s="1"/>
  <c r="AN30" i="6" s="1"/>
  <c r="AN24" i="6"/>
  <c r="AZ24" i="6"/>
  <c r="AZ25" i="6"/>
  <c r="AZ26" i="6" s="1"/>
  <c r="AZ27" i="6" s="1"/>
  <c r="AZ28" i="6" s="1"/>
  <c r="AZ29" i="6" s="1"/>
  <c r="AZ30" i="6" s="1"/>
  <c r="AT24" i="6"/>
  <c r="AT25" i="6"/>
  <c r="AT26" i="6" s="1"/>
  <c r="AT27" i="6" s="1"/>
  <c r="AT28" i="6" s="1"/>
  <c r="AT29" i="6" s="1"/>
  <c r="AT30" i="6" s="1"/>
  <c r="BK25" i="6"/>
  <c r="BK26" i="6" s="1"/>
  <c r="BK27" i="6" s="1"/>
  <c r="BK28" i="6" s="1"/>
  <c r="BK29" i="6" s="1"/>
  <c r="BK30" i="6" s="1"/>
  <c r="BK24" i="6"/>
  <c r="AX24" i="6"/>
  <c r="AX25" i="6"/>
  <c r="AX26" i="6" s="1"/>
  <c r="AX27" i="6" s="1"/>
  <c r="AX28" i="6" s="1"/>
  <c r="AX29" i="6" s="1"/>
  <c r="AX30" i="6" s="1"/>
  <c r="BF24" i="6"/>
  <c r="BF25" i="6"/>
  <c r="BF26" i="6" s="1"/>
  <c r="BF27" i="6" s="1"/>
  <c r="BF28" i="6" s="1"/>
  <c r="BF29" i="6" s="1"/>
  <c r="BF30" i="6" s="1"/>
  <c r="AW25" i="6"/>
  <c r="AW26" i="6" s="1"/>
  <c r="AW27" i="6" s="1"/>
  <c r="AW28" i="6" s="1"/>
  <c r="AW29" i="6" s="1"/>
  <c r="AW30" i="6" s="1"/>
  <c r="AW24" i="6"/>
  <c r="BR24" i="6"/>
  <c r="BR25" i="6"/>
  <c r="BR26" i="6" s="1"/>
  <c r="BR27" i="6" s="1"/>
  <c r="BR28" i="6" s="1"/>
  <c r="BR29" i="6" s="1"/>
  <c r="BR30" i="6" s="1"/>
  <c r="AI25" i="6"/>
  <c r="AI26" i="6" s="1"/>
  <c r="AI27" i="6" s="1"/>
  <c r="AI28" i="6" s="1"/>
  <c r="AI29" i="6" s="1"/>
  <c r="AI30" i="6" s="1"/>
  <c r="AI24" i="6"/>
  <c r="AX48" i="6"/>
  <c r="CD130" i="6" s="1"/>
  <c r="AP24" i="6"/>
  <c r="AP25" i="6"/>
  <c r="AP26" i="6" s="1"/>
  <c r="AP27" i="6" s="1"/>
  <c r="AP28" i="6" s="1"/>
  <c r="AP29" i="6" s="1"/>
  <c r="AP30" i="6" s="1"/>
  <c r="BP25" i="6"/>
  <c r="BP26" i="6" s="1"/>
  <c r="BP27" i="6" s="1"/>
  <c r="BP28" i="6" s="1"/>
  <c r="BP29" i="6" s="1"/>
  <c r="BP30" i="6" s="1"/>
  <c r="BP24" i="6"/>
  <c r="BI25" i="6"/>
  <c r="BI26" i="6" s="1"/>
  <c r="BI27" i="6" s="1"/>
  <c r="BI28" i="6" s="1"/>
  <c r="BI29" i="6" s="1"/>
  <c r="BI30" i="6" s="1"/>
  <c r="BI24" i="6"/>
  <c r="BA25" i="6"/>
  <c r="BA26" i="6" s="1"/>
  <c r="BA27" i="6" s="1"/>
  <c r="BA28" i="6" s="1"/>
  <c r="BA29" i="6" s="1"/>
  <c r="BA30" i="6" s="1"/>
  <c r="BA24" i="6"/>
  <c r="AJ25" i="6"/>
  <c r="AJ26" i="6" s="1"/>
  <c r="AJ27" i="6" s="1"/>
  <c r="AJ28" i="6" s="1"/>
  <c r="AJ29" i="6" s="1"/>
  <c r="AJ30" i="6" s="1"/>
  <c r="AJ24" i="6"/>
  <c r="AQ25" i="6"/>
  <c r="AQ26" i="6" s="1"/>
  <c r="AQ27" i="6" s="1"/>
  <c r="AQ28" i="6" s="1"/>
  <c r="AQ29" i="6" s="1"/>
  <c r="AQ30" i="6" s="1"/>
  <c r="AQ24" i="6"/>
  <c r="AX107" i="6"/>
  <c r="X5" i="5"/>
  <c r="W7" i="5"/>
  <c r="W9" i="5" s="1"/>
  <c r="W6" i="5"/>
  <c r="W16" i="5"/>
  <c r="BE24" i="6" l="1"/>
  <c r="BD24" i="6"/>
  <c r="BC24" i="6"/>
  <c r="BB25" i="6"/>
  <c r="BB26" i="6" s="1"/>
  <c r="BB27" i="6" s="1"/>
  <c r="BB28" i="6" s="1"/>
  <c r="BB29" i="6" s="1"/>
  <c r="BB30" i="6" s="1"/>
  <c r="BB31" i="6" s="1"/>
  <c r="BM33" i="6"/>
  <c r="AF24" i="6"/>
  <c r="BG31" i="6"/>
  <c r="BO31" i="6"/>
  <c r="BQ33" i="6"/>
  <c r="BQ31" i="6"/>
  <c r="BH31" i="6"/>
  <c r="BH33" i="6"/>
  <c r="BJ33" i="6"/>
  <c r="BJ31" i="6"/>
  <c r="BC31" i="6"/>
  <c r="BF33" i="6"/>
  <c r="BF31" i="6"/>
  <c r="BA31" i="6"/>
  <c r="AZ31" i="6"/>
  <c r="AF29" i="6"/>
  <c r="AF30" i="6" s="1"/>
  <c r="BE33" i="6" s="1"/>
  <c r="AF27" i="6"/>
  <c r="AF28" i="6" s="1"/>
  <c r="AX31" i="6"/>
  <c r="AI31" i="6"/>
  <c r="AN31" i="6"/>
  <c r="BI33" i="6"/>
  <c r="BI31" i="6"/>
  <c r="BR33" i="6"/>
  <c r="BR31" i="6"/>
  <c r="AQ31" i="6"/>
  <c r="BK33" i="6"/>
  <c r="BK31" i="6"/>
  <c r="AS31" i="6"/>
  <c r="AJ31" i="6"/>
  <c r="BP31" i="6"/>
  <c r="BP33" i="6"/>
  <c r="AT31" i="6"/>
  <c r="AP31" i="6"/>
  <c r="AW31" i="6"/>
  <c r="AK31" i="6"/>
  <c r="AX106" i="6"/>
  <c r="AX109" i="6"/>
  <c r="AX97" i="6"/>
  <c r="AX99" i="6"/>
  <c r="AX110" i="6"/>
  <c r="AX94" i="6"/>
  <c r="AX96" i="6"/>
  <c r="AX95" i="6"/>
  <c r="AX100" i="6"/>
  <c r="AX98" i="6"/>
  <c r="AX103" i="6"/>
  <c r="AX101" i="6"/>
  <c r="AX102" i="6"/>
  <c r="AX104" i="6"/>
  <c r="AX108" i="6"/>
  <c r="AX105" i="6"/>
  <c r="X7" i="5"/>
  <c r="X9" i="5" s="1"/>
  <c r="X6" i="5"/>
  <c r="Y5" i="5"/>
  <c r="BC33" i="6" l="1"/>
  <c r="AX33" i="6"/>
  <c r="BD33" i="6"/>
  <c r="M7" i="6"/>
  <c r="M8" i="6" s="1"/>
  <c r="CG130" i="6" s="1"/>
  <c r="BB33" i="6"/>
  <c r="BA33" i="6"/>
  <c r="AW33" i="6"/>
  <c r="AK33" i="6"/>
  <c r="AJ33" i="6"/>
  <c r="AP33" i="6"/>
  <c r="AN33" i="6"/>
  <c r="AQ33" i="6"/>
  <c r="AT33" i="6"/>
  <c r="AH33" i="6"/>
  <c r="AO33" i="6"/>
  <c r="AF31" i="6"/>
  <c r="AF32" i="6" s="1"/>
  <c r="AG32" i="6" s="1"/>
  <c r="AH32" i="6" s="1"/>
  <c r="AI32" i="6" s="1"/>
  <c r="AJ32" i="6" s="1"/>
  <c r="AK32" i="6" s="1"/>
  <c r="AL32" i="6" s="1"/>
  <c r="AM32" i="6" s="1"/>
  <c r="AN32" i="6" s="1"/>
  <c r="AO32" i="6" s="1"/>
  <c r="AP32" i="6" s="1"/>
  <c r="AQ32" i="6" s="1"/>
  <c r="AR32" i="6" s="1"/>
  <c r="AS32" i="6" s="1"/>
  <c r="AT32" i="6" s="1"/>
  <c r="AU32" i="6" s="1"/>
  <c r="AV32" i="6" s="1"/>
  <c r="AW32" i="6" s="1"/>
  <c r="AX32" i="6" s="1"/>
  <c r="AY32" i="6" s="1"/>
  <c r="AZ32" i="6" s="1"/>
  <c r="BA32" i="6" s="1"/>
  <c r="BB32" i="6" s="1"/>
  <c r="BC32" i="6" s="1"/>
  <c r="BD32" i="6" s="1"/>
  <c r="BE32" i="6" s="1"/>
  <c r="BF32" i="6" s="1"/>
  <c r="BG32" i="6" s="1"/>
  <c r="BH32" i="6" s="1"/>
  <c r="BI32" i="6" s="1"/>
  <c r="BJ32" i="6" s="1"/>
  <c r="BK32" i="6" s="1"/>
  <c r="BL32" i="6" s="1"/>
  <c r="BM32" i="6" s="1"/>
  <c r="BN32" i="6" s="1"/>
  <c r="BO32" i="6" s="1"/>
  <c r="BP32" i="6" s="1"/>
  <c r="BQ32" i="6" s="1"/>
  <c r="BR32" i="6" s="1"/>
  <c r="BS32" i="6" s="1"/>
  <c r="AV33" i="6"/>
  <c r="M9" i="6"/>
  <c r="AY33" i="6"/>
  <c r="AM33" i="6"/>
  <c r="AG33" i="6"/>
  <c r="AL33" i="6"/>
  <c r="M6" i="6"/>
  <c r="AR33" i="6"/>
  <c r="AU33" i="6"/>
  <c r="AF33" i="6"/>
  <c r="AZ33" i="6"/>
  <c r="AI33" i="6"/>
  <c r="AS33" i="6"/>
  <c r="AY95" i="6"/>
  <c r="AY97" i="6"/>
  <c r="AY99" i="6"/>
  <c r="AY101" i="6"/>
  <c r="AY103" i="6"/>
  <c r="AY105" i="6"/>
  <c r="AY107" i="6"/>
  <c r="AY109" i="6"/>
  <c r="AY100" i="6"/>
  <c r="AY108" i="6"/>
  <c r="AY96" i="6"/>
  <c r="AY98" i="6"/>
  <c r="AY106" i="6"/>
  <c r="AY104" i="6"/>
  <c r="AY102" i="6"/>
  <c r="AY94" i="6"/>
  <c r="AY110" i="6"/>
  <c r="Y7" i="5"/>
  <c r="Y9" i="5" s="1"/>
  <c r="Y6" i="5"/>
  <c r="Z5" i="5"/>
  <c r="CF130" i="6" l="1"/>
  <c r="CH130" i="6"/>
  <c r="M11" i="6"/>
  <c r="M10" i="6"/>
  <c r="CI130" i="6" s="1"/>
  <c r="CE130" i="6"/>
  <c r="AL92" i="6"/>
  <c r="AL91" i="6" s="1"/>
  <c r="AL82" i="6"/>
  <c r="AL81" i="6" s="1"/>
  <c r="AC92" i="6"/>
  <c r="AC91" i="6" s="1"/>
  <c r="AC82" i="6"/>
  <c r="AC81" i="6" s="1"/>
  <c r="AC102" i="6"/>
  <c r="AC101" i="6" s="1"/>
  <c r="AA5" i="5"/>
  <c r="Z6" i="5"/>
  <c r="Z7" i="5"/>
  <c r="Z9" i="5" s="1"/>
  <c r="AB5" i="5" l="1"/>
  <c r="AA7" i="5"/>
  <c r="AA6" i="5"/>
  <c r="AA16" i="5"/>
  <c r="AA9" i="5"/>
  <c r="AC5" i="5" l="1"/>
  <c r="AB7" i="5"/>
  <c r="AB9" i="5" s="1"/>
  <c r="AB6" i="5"/>
  <c r="AC7" i="5" l="1"/>
  <c r="AC9" i="5" s="1"/>
  <c r="AD5" i="5"/>
  <c r="AC6" i="5"/>
  <c r="AD6" i="5" l="1"/>
  <c r="AE5" i="5"/>
  <c r="AD7" i="5"/>
  <c r="AD9" i="5" s="1"/>
  <c r="AF5" i="5" l="1"/>
  <c r="AE16" i="5"/>
  <c r="AE7" i="5"/>
  <c r="AE9" i="5" s="1"/>
  <c r="AE6" i="5"/>
  <c r="AG5" i="5" l="1"/>
  <c r="AF7" i="5"/>
  <c r="AF9" i="5" s="1"/>
  <c r="AF6" i="5"/>
  <c r="AG7" i="5" l="1"/>
  <c r="AG9" i="5" s="1"/>
  <c r="AH5" i="5"/>
  <c r="AG6" i="5"/>
  <c r="AH7" i="5" l="1"/>
  <c r="AH9" i="5" s="1"/>
  <c r="AH6" i="5"/>
  <c r="AI5" i="5"/>
  <c r="AJ5" i="5" l="1"/>
  <c r="AI7" i="5"/>
  <c r="AI9" i="5" s="1"/>
  <c r="AI6" i="5"/>
  <c r="AI16" i="5"/>
  <c r="BT117" i="6" l="1"/>
  <c r="BT94" i="6"/>
  <c r="BT96" i="6"/>
  <c r="BT95" i="6"/>
  <c r="BT118" i="6"/>
  <c r="BT98" i="6"/>
  <c r="BT100" i="6"/>
  <c r="BT101" i="6"/>
  <c r="BT97" i="6"/>
  <c r="BT99" i="6"/>
  <c r="BT102" i="6"/>
  <c r="BT103" i="6"/>
  <c r="BT104" i="6"/>
  <c r="BT105" i="6"/>
  <c r="BT106" i="6"/>
  <c r="BT107" i="6"/>
  <c r="BT108" i="6"/>
  <c r="BT109" i="6"/>
  <c r="BT110" i="6"/>
  <c r="BT112" i="6"/>
  <c r="BT111" i="6"/>
  <c r="BT116" i="6"/>
  <c r="BT115" i="6"/>
  <c r="AJ6" i="5"/>
  <c r="AJ7" i="5"/>
  <c r="AJ9" i="5" s="1"/>
  <c r="AK5" i="5"/>
  <c r="BT113" i="6"/>
  <c r="BT114" i="6"/>
  <c r="AK7" i="5" l="1"/>
  <c r="AL5" i="5"/>
  <c r="AK6" i="5"/>
  <c r="AK9" i="5"/>
  <c r="BU116" i="6"/>
  <c r="BU112" i="6"/>
  <c r="BU108" i="6"/>
  <c r="BU104" i="6"/>
  <c r="BU100" i="6"/>
  <c r="BU96" i="6"/>
  <c r="BU114" i="6"/>
  <c r="BU109" i="6"/>
  <c r="BU103" i="6"/>
  <c r="BU98" i="6"/>
  <c r="BU117" i="6"/>
  <c r="BU110" i="6"/>
  <c r="BU102" i="6"/>
  <c r="BU95" i="6"/>
  <c r="BU115" i="6"/>
  <c r="BU107" i="6"/>
  <c r="BU101" i="6"/>
  <c r="BU94" i="6"/>
  <c r="BU113" i="6"/>
  <c r="BU99" i="6"/>
  <c r="BU111" i="6"/>
  <c r="BU97" i="6"/>
  <c r="BU105" i="6"/>
  <c r="BU106" i="6"/>
  <c r="BU118" i="6"/>
  <c r="AM5" i="5" l="1"/>
  <c r="AL6" i="5"/>
  <c r="AL7" i="5"/>
  <c r="AL9" i="5" s="1"/>
  <c r="AN5" i="5" l="1"/>
  <c r="AM7" i="5"/>
  <c r="AM9" i="5" s="1"/>
  <c r="AM6" i="5"/>
  <c r="AM16" i="5"/>
  <c r="AN7" i="5" l="1"/>
  <c r="AN9" i="5" s="1"/>
  <c r="AO5" i="5"/>
  <c r="AN6" i="5"/>
  <c r="AO7" i="5" l="1"/>
  <c r="AO6" i="5"/>
  <c r="AO9" i="5"/>
  <c r="AP5" i="5"/>
  <c r="AQ5" i="5" l="1"/>
  <c r="AP6" i="5"/>
  <c r="AP7" i="5"/>
  <c r="AP9" i="5" s="1"/>
  <c r="AR5" i="5" l="1"/>
  <c r="AQ7" i="5"/>
  <c r="AQ9" i="5" s="1"/>
  <c r="AQ6" i="5"/>
  <c r="AQ16" i="5"/>
  <c r="AS5" i="5" l="1"/>
  <c r="AR7" i="5"/>
  <c r="AR9" i="5" s="1"/>
  <c r="AR6" i="5"/>
  <c r="AS7" i="5" l="1"/>
  <c r="AS9" i="5" s="1"/>
  <c r="AS6" i="5"/>
  <c r="AT5" i="5"/>
  <c r="AT6" i="5" l="1"/>
  <c r="AU5" i="5"/>
  <c r="AT7" i="5"/>
  <c r="AT9" i="5" s="1"/>
  <c r="AV5" i="5" l="1"/>
  <c r="AU16" i="5"/>
  <c r="AU7" i="5"/>
  <c r="AU9" i="5" s="1"/>
  <c r="AU6" i="5"/>
  <c r="AW5" i="5" l="1"/>
  <c r="AV7" i="5"/>
  <c r="AV9" i="5" s="1"/>
  <c r="AV6" i="5"/>
  <c r="AW7" i="5" l="1"/>
  <c r="AX5" i="5"/>
  <c r="AW9" i="5"/>
  <c r="AW6" i="5"/>
  <c r="AX7" i="5" l="1"/>
  <c r="AY5" i="5"/>
  <c r="AX9" i="5"/>
  <c r="AX6" i="5"/>
  <c r="AZ5" i="5" l="1"/>
  <c r="AY7" i="5"/>
  <c r="AY9" i="5" s="1"/>
  <c r="AY6" i="5"/>
  <c r="AY16" i="5"/>
  <c r="AZ6" i="5" l="1"/>
  <c r="AZ7" i="5"/>
  <c r="AZ9" i="5" s="1"/>
  <c r="BA5" i="5"/>
  <c r="BA7" i="5" l="1"/>
  <c r="BB5" i="5"/>
  <c r="BA6" i="5"/>
  <c r="BA9" i="5"/>
  <c r="BC5" i="5" l="1"/>
  <c r="BB7" i="5"/>
  <c r="BB9" i="5" s="1"/>
  <c r="BB6" i="5"/>
  <c r="BD5" i="5" l="1"/>
  <c r="BC7" i="5"/>
  <c r="BC9" i="5" s="1"/>
  <c r="BC6" i="5"/>
  <c r="BC16" i="5"/>
  <c r="BD7" i="5" l="1"/>
  <c r="BD9" i="5" s="1"/>
  <c r="BD6" i="5"/>
  <c r="BE5" i="5"/>
  <c r="BE7" i="5" l="1"/>
  <c r="BE6" i="5"/>
  <c r="BF5" i="5"/>
  <c r="BE9" i="5"/>
  <c r="BG5" i="5" l="1"/>
  <c r="BF6" i="5"/>
  <c r="BF7" i="5"/>
  <c r="BF9" i="5" s="1"/>
  <c r="BH5" i="5" l="1"/>
  <c r="BG7" i="5"/>
  <c r="BG9" i="5" s="1"/>
  <c r="BG6" i="5"/>
  <c r="BG16" i="5"/>
  <c r="BI5" i="5" l="1"/>
  <c r="BH7" i="5"/>
  <c r="BH9" i="5" s="1"/>
  <c r="BH6" i="5"/>
  <c r="BI7" i="5" l="1"/>
  <c r="BI9" i="5" s="1"/>
  <c r="BJ5" i="5"/>
  <c r="BI6" i="5"/>
  <c r="BJ6" i="5" l="1"/>
  <c r="BJ7" i="5"/>
  <c r="BJ9" i="5" s="1"/>
  <c r="BK5" i="5"/>
  <c r="BL5" i="5" l="1"/>
  <c r="BK16" i="5"/>
  <c r="BK7" i="5"/>
  <c r="BK9" i="5" s="1"/>
  <c r="BK6" i="5"/>
  <c r="BM5" i="5" l="1"/>
  <c r="BL7" i="5"/>
  <c r="BL9" i="5" s="1"/>
  <c r="BL6" i="5"/>
  <c r="BM7" i="5" l="1"/>
  <c r="BN5" i="5"/>
  <c r="BM9" i="5"/>
  <c r="BM6" i="5"/>
  <c r="BN7" i="5" l="1"/>
  <c r="BN9" i="5"/>
  <c r="BN6" i="5"/>
  <c r="BO5" i="5"/>
  <c r="BP5" i="5" l="1"/>
  <c r="BO7" i="5"/>
  <c r="BO9" i="5" s="1"/>
  <c r="BO6" i="5"/>
  <c r="BO16" i="5"/>
  <c r="BP6" i="5" l="1"/>
  <c r="BP7" i="5"/>
  <c r="BP9" i="5" s="1"/>
  <c r="BQ5" i="5"/>
  <c r="BQ7" i="5" l="1"/>
  <c r="BR5" i="5"/>
  <c r="BQ6" i="5"/>
  <c r="BQ9" i="5"/>
  <c r="BS5" i="5" l="1"/>
  <c r="BR6" i="5"/>
  <c r="BR7" i="5"/>
  <c r="BR9" i="5" s="1"/>
  <c r="BT5" i="5" l="1"/>
  <c r="BS7" i="5"/>
  <c r="BS9" i="5" s="1"/>
  <c r="BS6" i="5"/>
  <c r="BS16" i="5"/>
  <c r="BT7" i="5" l="1"/>
  <c r="BT6" i="5"/>
  <c r="BT9" i="5"/>
  <c r="BU5" i="5"/>
  <c r="BU7" i="5" l="1"/>
  <c r="BU6" i="5"/>
  <c r="BV5" i="5"/>
  <c r="BU9" i="5"/>
  <c r="BW5" i="5" l="1"/>
  <c r="BV6" i="5"/>
  <c r="BV7" i="5"/>
  <c r="BV9" i="5" s="1"/>
  <c r="BX5" i="5" l="1"/>
  <c r="BW7" i="5"/>
  <c r="BW9" i="5" s="1"/>
  <c r="BW6" i="5"/>
  <c r="BW16" i="5"/>
  <c r="BY5" i="5" l="1"/>
  <c r="BX7" i="5"/>
  <c r="BX9" i="5" s="1"/>
  <c r="BX6" i="5"/>
  <c r="BY7" i="5" l="1"/>
  <c r="BY9" i="5" s="1"/>
  <c r="BZ5" i="5"/>
  <c r="BY6" i="5"/>
  <c r="BZ6" i="5" l="1"/>
  <c r="CA5" i="5"/>
  <c r="BZ7" i="5"/>
  <c r="BZ9" i="5" s="1"/>
  <c r="CB5" i="5" l="1"/>
  <c r="CA16" i="5"/>
  <c r="CA7" i="5"/>
  <c r="CA9" i="5" s="1"/>
  <c r="CA6" i="5"/>
  <c r="CC5" i="5" l="1"/>
  <c r="CB7" i="5"/>
  <c r="CB9" i="5" s="1"/>
  <c r="CB6" i="5"/>
  <c r="CC7" i="5" l="1"/>
  <c r="CD5" i="5"/>
  <c r="CC6" i="5"/>
  <c r="CC9" i="5"/>
  <c r="CD7" i="5" l="1"/>
  <c r="CE5" i="5"/>
  <c r="CD9" i="5"/>
  <c r="CD6" i="5"/>
  <c r="CF5" i="5" l="1"/>
  <c r="CE7" i="5"/>
  <c r="CE9" i="5" s="1"/>
  <c r="CE6" i="5"/>
  <c r="CE16" i="5"/>
  <c r="CF6" i="5" l="1"/>
  <c r="CF7" i="5"/>
  <c r="CF9" i="5" s="1"/>
  <c r="CG5" i="5"/>
  <c r="CG7" i="5" l="1"/>
  <c r="CH5" i="5"/>
  <c r="CG6" i="5"/>
  <c r="CG9" i="5"/>
  <c r="CI5" i="5" l="1"/>
  <c r="CH7" i="5"/>
  <c r="CH9" i="5" s="1"/>
  <c r="CH6" i="5"/>
  <c r="CJ5" i="5" l="1"/>
  <c r="CI7" i="5"/>
  <c r="CI9" i="5" s="1"/>
  <c r="CI6" i="5"/>
  <c r="CI16" i="5"/>
  <c r="CJ7" i="5" l="1"/>
  <c r="CJ9" i="5" s="1"/>
  <c r="CK5" i="5"/>
  <c r="CJ6" i="5"/>
  <c r="CK7" i="5" l="1"/>
  <c r="CK6" i="5"/>
  <c r="CL5" i="5"/>
  <c r="CK9" i="5"/>
  <c r="CM5" i="5" l="1"/>
  <c r="CL6" i="5"/>
  <c r="CL7" i="5"/>
  <c r="CL9" i="5" s="1"/>
  <c r="CN5" i="5" l="1"/>
  <c r="CM7" i="5"/>
  <c r="CM9" i="5" s="1"/>
  <c r="CM6" i="5"/>
  <c r="CM16" i="5"/>
  <c r="CO5" i="5" l="1"/>
  <c r="CN7" i="5"/>
  <c r="CN9" i="5" s="1"/>
  <c r="CN6" i="5"/>
  <c r="CO7" i="5" l="1"/>
  <c r="CO9" i="5" s="1"/>
  <c r="CO6" i="5"/>
  <c r="CP5" i="5"/>
  <c r="CP6" i="5" l="1"/>
  <c r="CQ5" i="5"/>
  <c r="CP7" i="5"/>
  <c r="CP9" i="5" s="1"/>
  <c r="CQ16" i="5" l="1"/>
  <c r="CQ7" i="5"/>
  <c r="CQ9" i="5" s="1"/>
  <c r="CQ6" i="5"/>
  <c r="CR5" i="5"/>
  <c r="CR7" i="5" l="1"/>
  <c r="CR6" i="5"/>
  <c r="CR9" i="5"/>
  <c r="DE18" i="14"/>
  <c r="DE39" i="14"/>
  <c r="DE41" i="14" s="1"/>
  <c r="CT43" i="14"/>
  <c r="CT51" i="14" s="1"/>
  <c r="CT50" i="14" s="1"/>
  <c r="BF140" i="14" s="1"/>
  <c r="DE50" i="14"/>
  <c r="DE51" i="14" s="1"/>
  <c r="CW52" i="14" l="1"/>
  <c r="BF142" i="14" s="1"/>
  <c r="AK191" i="14"/>
  <c r="DE19" i="14"/>
  <c r="CT42" i="14"/>
  <c r="BE140" i="14" s="1"/>
  <c r="CW44" i="14" l="1"/>
  <c r="BE142" i="14" s="1"/>
  <c r="AJ191" i="14"/>
  <c r="DE17" i="14"/>
  <c r="BM140" i="14" s="1"/>
  <c r="AR191" i="14" l="1"/>
  <c r="DH19" i="14"/>
  <c r="BM142" i="14" s="1"/>
  <c r="DD18" i="14"/>
  <c r="BM154" i="14" s="1"/>
  <c r="DD19" i="14"/>
  <c r="BM146" i="14" s="1"/>
  <c r="AR194" i="14" l="1"/>
  <c r="DD17" i="14"/>
  <c r="AR202" i="14"/>
  <c r="CB11" i="14"/>
  <c r="CM11" i="14"/>
  <c r="DS11" i="14"/>
  <c r="DT11" i="14"/>
  <c r="EB11" i="14"/>
  <c r="EC11" i="14"/>
  <c r="EJ11" i="14"/>
  <c r="EK11" i="14"/>
  <c r="CB12" i="14"/>
  <c r="CM12" i="14"/>
  <c r="DS12" i="14"/>
  <c r="DT12" i="14"/>
  <c r="EB12" i="14"/>
  <c r="EC12" i="14"/>
  <c r="EJ12" i="14"/>
  <c r="EK12" i="14"/>
  <c r="CB13" i="14"/>
  <c r="CE13" i="14"/>
  <c r="CP13" i="14"/>
  <c r="DS13" i="14"/>
  <c r="DT13" i="14"/>
  <c r="DW13" i="14"/>
  <c r="EB13" i="14"/>
  <c r="EC13" i="14"/>
  <c r="EF13" i="14"/>
  <c r="EJ13" i="14"/>
  <c r="EK13" i="14"/>
  <c r="EN13" i="14"/>
  <c r="BD14" i="14"/>
  <c r="DS14" i="14"/>
  <c r="DT14" i="14"/>
  <c r="DW14" i="14"/>
  <c r="EB14" i="14"/>
  <c r="EC14" i="14"/>
  <c r="EF14" i="14"/>
  <c r="EJ14" i="14"/>
  <c r="EK14" i="14"/>
  <c r="EN14" i="14"/>
  <c r="BD15" i="14"/>
  <c r="DS15" i="14"/>
  <c r="DT15" i="14"/>
  <c r="EB15" i="14"/>
  <c r="EC15" i="14"/>
  <c r="EJ15" i="14"/>
  <c r="EK15" i="14"/>
  <c r="BG16" i="14"/>
  <c r="DS16" i="14"/>
  <c r="DT16" i="14"/>
  <c r="EB16" i="14"/>
  <c r="EC16" i="14"/>
  <c r="EJ16" i="14"/>
  <c r="EK16" i="14"/>
  <c r="EY16" i="14"/>
  <c r="BP17" i="14"/>
  <c r="BQ17" i="14"/>
  <c r="DS17" i="14"/>
  <c r="DT17" i="14"/>
  <c r="EB17" i="14"/>
  <c r="EC17" i="14"/>
  <c r="EJ17" i="14"/>
  <c r="EK17" i="14"/>
  <c r="EY17" i="14"/>
  <c r="FJ17" i="14"/>
  <c r="BP18" i="14"/>
  <c r="BQ18" i="14"/>
  <c r="DS18" i="14"/>
  <c r="DT18" i="14"/>
  <c r="EB18" i="14"/>
  <c r="EC18" i="14"/>
  <c r="EJ18" i="14"/>
  <c r="EK18" i="14"/>
  <c r="EY18" i="14"/>
  <c r="FJ18" i="14"/>
  <c r="BP19" i="14"/>
  <c r="BQ19" i="14"/>
  <c r="BT19" i="14"/>
  <c r="CL19" i="14"/>
  <c r="DS19" i="14"/>
  <c r="DT19" i="14"/>
  <c r="EB19" i="14"/>
  <c r="EC19" i="14"/>
  <c r="EJ19" i="14"/>
  <c r="EK19" i="14"/>
  <c r="FJ19" i="14"/>
  <c r="BP20" i="14"/>
  <c r="BQ20" i="14"/>
  <c r="BT20" i="14"/>
  <c r="CL20" i="14"/>
  <c r="DS20" i="14"/>
  <c r="DT20" i="14"/>
  <c r="EB20" i="14"/>
  <c r="EC20" i="14"/>
  <c r="EJ20" i="14"/>
  <c r="EK20" i="14"/>
  <c r="BP21" i="14"/>
  <c r="BQ21" i="14"/>
  <c r="CO21" i="14"/>
  <c r="DS21" i="14"/>
  <c r="DT21" i="14"/>
  <c r="EB21" i="14"/>
  <c r="EC21" i="14"/>
  <c r="EJ21" i="14"/>
  <c r="EK21" i="14"/>
  <c r="BP22" i="14"/>
  <c r="BQ22" i="14"/>
  <c r="DS22" i="14"/>
  <c r="DT22" i="14"/>
  <c r="EB22" i="14"/>
  <c r="EC22" i="14"/>
  <c r="EJ22" i="14"/>
  <c r="EK22" i="14"/>
  <c r="ES22" i="14"/>
  <c r="BP23" i="14"/>
  <c r="BQ23" i="14"/>
  <c r="DS23" i="14"/>
  <c r="DT23" i="14"/>
  <c r="EB23" i="14"/>
  <c r="EC23" i="14"/>
  <c r="EJ23" i="14"/>
  <c r="EK23" i="14"/>
  <c r="ES23" i="14"/>
  <c r="BP24" i="14"/>
  <c r="BQ24" i="14"/>
  <c r="DS24" i="14"/>
  <c r="DT24" i="14"/>
  <c r="EB24" i="14"/>
  <c r="EC24" i="14"/>
  <c r="EJ24" i="14"/>
  <c r="EK24" i="14"/>
  <c r="FE25" i="14"/>
  <c r="CI26" i="14"/>
  <c r="DZ26" i="14"/>
  <c r="EH26" i="14"/>
  <c r="AZ27" i="14"/>
  <c r="BL27" i="14"/>
  <c r="CT27" i="14"/>
  <c r="DA27" i="14"/>
  <c r="EY29" i="14"/>
  <c r="BE30" i="14"/>
  <c r="BF30" i="14"/>
  <c r="CK30" i="14"/>
  <c r="CL30" i="14"/>
  <c r="CO30" i="14"/>
  <c r="DQ30" i="14"/>
  <c r="DR30" i="14"/>
  <c r="EB30" i="14"/>
  <c r="EC30" i="14"/>
  <c r="EK30" i="14"/>
  <c r="EL30" i="14"/>
  <c r="ET30" i="14"/>
  <c r="EU30" i="14"/>
  <c r="EY30" i="14"/>
  <c r="BE31" i="14"/>
  <c r="BF31" i="14"/>
  <c r="CK31" i="14"/>
  <c r="CL31" i="14"/>
  <c r="DQ31" i="14"/>
  <c r="DR31" i="14"/>
  <c r="EB31" i="14"/>
  <c r="EC31" i="14"/>
  <c r="EK31" i="14"/>
  <c r="EL31" i="14"/>
  <c r="ET31" i="14"/>
  <c r="EU31" i="14"/>
  <c r="EY31" i="14"/>
  <c r="FB31" i="14"/>
  <c r="GA31" i="14"/>
  <c r="BE32" i="14"/>
  <c r="BF32" i="14"/>
  <c r="BI32" i="14"/>
  <c r="CK32" i="14"/>
  <c r="CL32" i="14"/>
  <c r="CO32" i="14"/>
  <c r="DQ32" i="14"/>
  <c r="DR32" i="14"/>
  <c r="DU32" i="14"/>
  <c r="EB32" i="14"/>
  <c r="EC32" i="14"/>
  <c r="EF32" i="14"/>
  <c r="EK32" i="14"/>
  <c r="EL32" i="14"/>
  <c r="EO32" i="14"/>
  <c r="EU32" i="14"/>
  <c r="FZ32" i="14"/>
  <c r="GA32" i="14"/>
  <c r="BE33" i="14"/>
  <c r="BF33" i="14"/>
  <c r="CK33" i="14"/>
  <c r="CL33" i="14"/>
  <c r="CO33" i="14"/>
  <c r="DQ33" i="14"/>
  <c r="DR33" i="14"/>
  <c r="DU33" i="14"/>
  <c r="EB33" i="14"/>
  <c r="EC33" i="14"/>
  <c r="EF33" i="14"/>
  <c r="EK33" i="14"/>
  <c r="EL33" i="14"/>
  <c r="EO33" i="14"/>
  <c r="EU33" i="14"/>
  <c r="FZ33" i="14"/>
  <c r="GA33" i="14"/>
  <c r="GD33" i="14"/>
  <c r="BF34" i="14"/>
  <c r="CK34" i="14"/>
  <c r="CL34" i="14"/>
  <c r="CV34" i="14"/>
  <c r="DQ34" i="14"/>
  <c r="DR34" i="14"/>
  <c r="EB34" i="14"/>
  <c r="EC34" i="14"/>
  <c r="EK34" i="14"/>
  <c r="EL34" i="14"/>
  <c r="BE35" i="14"/>
  <c r="BF35" i="14"/>
  <c r="CK35" i="14"/>
  <c r="CL35" i="14"/>
  <c r="DQ35" i="14"/>
  <c r="DR35" i="14"/>
  <c r="EB35" i="14"/>
  <c r="EC35" i="14"/>
  <c r="EK35" i="14"/>
  <c r="EL35" i="14"/>
  <c r="FU35" i="14"/>
  <c r="BE36" i="14"/>
  <c r="BF36" i="14"/>
  <c r="CK36" i="14"/>
  <c r="CL36" i="14"/>
  <c r="DQ36" i="14"/>
  <c r="DR36" i="14"/>
  <c r="EB36" i="14"/>
  <c r="EC36" i="14"/>
  <c r="EK36" i="14"/>
  <c r="EL36" i="14"/>
  <c r="BE37" i="14"/>
  <c r="BF37" i="14"/>
  <c r="CK37" i="14"/>
  <c r="CL37" i="14"/>
  <c r="DQ37" i="14"/>
  <c r="DR37" i="14"/>
  <c r="EB37" i="14"/>
  <c r="EC37" i="14"/>
  <c r="EK37" i="14"/>
  <c r="EL37" i="14"/>
  <c r="DG38" i="14"/>
  <c r="DQ38" i="14"/>
  <c r="DR38" i="14"/>
  <c r="EB38" i="14"/>
  <c r="EC38" i="14"/>
  <c r="EK38" i="14"/>
  <c r="EL38" i="14"/>
  <c r="BY39" i="14"/>
  <c r="BZ39" i="14"/>
  <c r="DQ39" i="14"/>
  <c r="DR39" i="14"/>
  <c r="EB39" i="14"/>
  <c r="EC39" i="14"/>
  <c r="EK39" i="14"/>
  <c r="EL39" i="14"/>
  <c r="BY40" i="14"/>
  <c r="BZ40" i="14"/>
  <c r="DQ40" i="14"/>
  <c r="DR40" i="14"/>
  <c r="EB40" i="14"/>
  <c r="EC40" i="14"/>
  <c r="EK40" i="14"/>
  <c r="EL40" i="14"/>
  <c r="FR40" i="14"/>
  <c r="BY41" i="14"/>
  <c r="BZ41" i="14"/>
  <c r="CC41" i="14"/>
  <c r="DQ41" i="14"/>
  <c r="DR41" i="14"/>
  <c r="EB41" i="14"/>
  <c r="EC41" i="14"/>
  <c r="EK41" i="14"/>
  <c r="EL41" i="14"/>
  <c r="BY42" i="14"/>
  <c r="BZ42" i="14"/>
  <c r="CC42" i="14"/>
  <c r="DG42" i="14"/>
  <c r="DQ42" i="14"/>
  <c r="DR42" i="14"/>
  <c r="EB42" i="14"/>
  <c r="EC42" i="14"/>
  <c r="EK42" i="14"/>
  <c r="EL42" i="14"/>
  <c r="EW42" i="14"/>
  <c r="EX42" i="14"/>
  <c r="FR42" i="14"/>
  <c r="BY43" i="14"/>
  <c r="BZ43" i="14"/>
  <c r="DQ43" i="14"/>
  <c r="DR43" i="14"/>
  <c r="EB43" i="14"/>
  <c r="EC43" i="14"/>
  <c r="EK43" i="14"/>
  <c r="EL43" i="14"/>
  <c r="EW43" i="14"/>
  <c r="EX43" i="14"/>
  <c r="BY44" i="14"/>
  <c r="BZ44" i="14"/>
  <c r="DG44" i="14"/>
  <c r="EW44" i="14"/>
  <c r="EX44" i="14"/>
  <c r="FA44" i="14"/>
  <c r="FK44" i="14"/>
  <c r="FW44" i="14"/>
  <c r="BY45" i="14"/>
  <c r="BZ45" i="14"/>
  <c r="DG45" i="14"/>
  <c r="EW45" i="14"/>
  <c r="EX45" i="14"/>
  <c r="FA45" i="14"/>
  <c r="FK45" i="14"/>
  <c r="FV45" i="14"/>
  <c r="FW45" i="14"/>
  <c r="BY46" i="14"/>
  <c r="BZ46" i="14"/>
  <c r="EW46" i="14"/>
  <c r="EX46" i="14"/>
  <c r="FK46" i="14"/>
  <c r="FN46" i="14"/>
  <c r="FV46" i="14"/>
  <c r="FW46" i="14"/>
  <c r="FZ46" i="14"/>
  <c r="DG47" i="14"/>
  <c r="EW47" i="14"/>
  <c r="EX47" i="14"/>
  <c r="FV47" i="14"/>
  <c r="FW47" i="14"/>
  <c r="DG48" i="14"/>
  <c r="EW48" i="14"/>
  <c r="EX48" i="14"/>
  <c r="BV49" i="14"/>
  <c r="CF49" i="14"/>
  <c r="EQ49" i="14"/>
  <c r="EW49" i="14"/>
  <c r="EX49" i="14"/>
  <c r="EW50" i="14"/>
  <c r="EX50" i="14"/>
  <c r="DP51" i="14"/>
  <c r="EW51" i="14"/>
  <c r="EX51" i="14"/>
  <c r="BN52" i="14"/>
  <c r="BO52" i="14"/>
  <c r="EW52" i="14"/>
  <c r="EX52" i="14"/>
  <c r="BN53" i="14"/>
  <c r="BO53" i="14"/>
  <c r="EW53" i="14"/>
  <c r="EX53" i="14"/>
  <c r="BN54" i="14"/>
  <c r="BO54" i="14"/>
  <c r="BR54" i="14"/>
  <c r="EW54" i="14"/>
  <c r="EX54" i="14"/>
  <c r="BN55" i="14"/>
  <c r="BO55" i="14"/>
  <c r="BR55" i="14"/>
  <c r="BZ55" i="14"/>
  <c r="CA55" i="14"/>
  <c r="EW55" i="14"/>
  <c r="EX55" i="14"/>
  <c r="BN56" i="14"/>
  <c r="BO56" i="14"/>
  <c r="BZ56" i="14"/>
  <c r="CA56" i="14"/>
  <c r="BN57" i="14"/>
  <c r="BO57" i="14"/>
  <c r="BZ57" i="14"/>
  <c r="CA57" i="14"/>
  <c r="CD57" i="14"/>
  <c r="BN58" i="14"/>
  <c r="BO58" i="14"/>
  <c r="BZ58" i="14"/>
  <c r="CA58" i="14"/>
  <c r="CD58" i="14"/>
  <c r="CK58" i="14"/>
  <c r="CL58" i="14"/>
  <c r="DC58" i="14"/>
  <c r="DD58" i="14"/>
  <c r="BN59" i="14"/>
  <c r="BO59" i="14"/>
  <c r="BZ59" i="14"/>
  <c r="CA59" i="14"/>
  <c r="CK59" i="14"/>
  <c r="CL59" i="14"/>
  <c r="DC59" i="14"/>
  <c r="DD59" i="14"/>
  <c r="BZ60" i="14"/>
  <c r="CA60" i="14"/>
  <c r="CK60" i="14"/>
  <c r="CL60" i="14"/>
  <c r="CO60" i="14"/>
  <c r="DC60" i="14"/>
  <c r="DD60" i="14"/>
  <c r="FM60" i="14"/>
  <c r="BZ61" i="14"/>
  <c r="CA61" i="14"/>
  <c r="CK61" i="14"/>
  <c r="CL61" i="14"/>
  <c r="CO61" i="14"/>
  <c r="DC61" i="14"/>
  <c r="DD61" i="14"/>
  <c r="FL61" i="14"/>
  <c r="FM61" i="14"/>
  <c r="BZ62" i="14"/>
  <c r="CA62" i="14"/>
  <c r="CK62" i="14"/>
  <c r="CL62" i="14"/>
  <c r="DC62" i="14"/>
  <c r="DD62" i="14"/>
  <c r="EU62" i="14"/>
  <c r="FP62" i="14"/>
  <c r="CK63" i="14"/>
  <c r="CL63" i="14"/>
  <c r="DC63" i="14"/>
  <c r="DD63" i="14"/>
  <c r="CK64" i="14"/>
  <c r="CL64" i="14"/>
  <c r="DC64" i="14"/>
  <c r="DD64" i="14"/>
  <c r="BQ65" i="14"/>
  <c r="CK65" i="14"/>
  <c r="CL65" i="14"/>
  <c r="DC65" i="14"/>
  <c r="DD65" i="14"/>
  <c r="EY65" i="14"/>
  <c r="EZ65" i="14"/>
  <c r="BQ66" i="14"/>
  <c r="DC66" i="14"/>
  <c r="DD66" i="14"/>
  <c r="EY66" i="14"/>
  <c r="EZ66" i="14"/>
  <c r="BT67" i="14"/>
  <c r="DC67" i="14"/>
  <c r="DD67" i="14"/>
  <c r="EZ67" i="14"/>
  <c r="FC67" i="14"/>
  <c r="CH68" i="14"/>
  <c r="DC68" i="14"/>
  <c r="DD68" i="14"/>
  <c r="EY68" i="14"/>
  <c r="EZ68" i="14"/>
  <c r="DC69" i="14"/>
  <c r="DD69" i="14"/>
  <c r="EY69" i="14"/>
  <c r="EZ69" i="14"/>
  <c r="FO69" i="14"/>
  <c r="DC70" i="14"/>
  <c r="DD70" i="14"/>
  <c r="EY70" i="14"/>
  <c r="EZ70" i="14"/>
  <c r="FN70" i="14"/>
  <c r="FO70" i="14"/>
  <c r="DC71" i="14"/>
  <c r="DD71" i="14"/>
  <c r="EY71" i="14"/>
  <c r="EZ71" i="14"/>
  <c r="FR71" i="14"/>
  <c r="EY72" i="14"/>
  <c r="EZ72" i="14"/>
  <c r="EY73" i="14"/>
  <c r="EZ73" i="14"/>
  <c r="CJ74" i="14"/>
  <c r="CK74" i="14"/>
  <c r="EY74" i="14"/>
  <c r="EZ74" i="14"/>
  <c r="CJ75" i="14"/>
  <c r="CK75" i="14"/>
  <c r="EY75" i="14"/>
  <c r="EZ75" i="14"/>
  <c r="CJ76" i="14"/>
  <c r="CK76" i="14"/>
  <c r="CN76" i="14"/>
  <c r="EY76" i="14"/>
  <c r="EZ76" i="14"/>
  <c r="CJ77" i="14"/>
  <c r="CK77" i="14"/>
  <c r="CN77" i="14"/>
  <c r="EY77" i="14"/>
  <c r="EZ77" i="14"/>
  <c r="CJ78" i="14"/>
  <c r="CK78" i="14"/>
  <c r="EY78" i="14"/>
  <c r="EZ78" i="14"/>
  <c r="CJ79" i="14"/>
  <c r="CK79" i="14"/>
  <c r="CJ80" i="14"/>
  <c r="CK80" i="14"/>
  <c r="CJ81" i="14"/>
  <c r="CK81" i="14"/>
  <c r="EA81" i="14"/>
  <c r="EB81" i="14"/>
  <c r="EA82" i="14"/>
  <c r="EB82" i="14"/>
  <c r="EA83" i="14"/>
  <c r="EB83" i="14"/>
  <c r="EA84" i="14"/>
  <c r="EB84" i="14"/>
  <c r="DD85" i="14"/>
  <c r="DE85" i="14"/>
  <c r="EA85" i="14"/>
  <c r="EB85" i="14"/>
  <c r="EY85" i="14"/>
  <c r="EZ85" i="14"/>
  <c r="CS86" i="14"/>
  <c r="CT86" i="14"/>
  <c r="DD86" i="14"/>
  <c r="DE86" i="14"/>
  <c r="DQ86" i="14"/>
  <c r="DR86" i="14"/>
  <c r="EA86" i="14"/>
  <c r="EB86" i="14"/>
  <c r="EY86" i="14"/>
  <c r="EZ86" i="14"/>
  <c r="CS87" i="14"/>
  <c r="CT87" i="14"/>
  <c r="DD87" i="14"/>
  <c r="DE87" i="14"/>
  <c r="DQ87" i="14"/>
  <c r="DR87" i="14"/>
  <c r="EA87" i="14"/>
  <c r="EB87" i="14"/>
  <c r="EY87" i="14"/>
  <c r="EZ87" i="14"/>
  <c r="FC87" i="14"/>
  <c r="CS88" i="14"/>
  <c r="CT88" i="14"/>
  <c r="CW88" i="14"/>
  <c r="DD88" i="14"/>
  <c r="DE88" i="14"/>
  <c r="DQ88" i="14"/>
  <c r="DR88" i="14"/>
  <c r="EA88" i="14"/>
  <c r="EB88" i="14"/>
  <c r="EY88" i="14"/>
  <c r="EZ88" i="14"/>
  <c r="FC88" i="14"/>
  <c r="CS89" i="14"/>
  <c r="CT89" i="14"/>
  <c r="CW89" i="14"/>
  <c r="DD89" i="14"/>
  <c r="DE89" i="14"/>
  <c r="DQ89" i="14"/>
  <c r="DR89" i="14"/>
  <c r="EY89" i="14"/>
  <c r="EZ89" i="14"/>
  <c r="CS90" i="14"/>
  <c r="CT90" i="14"/>
  <c r="DD90" i="14"/>
  <c r="DE90" i="14"/>
  <c r="DQ90" i="14"/>
  <c r="DR90" i="14"/>
  <c r="EY90" i="14"/>
  <c r="EZ90" i="14"/>
  <c r="CS91" i="14"/>
  <c r="CT91" i="14"/>
  <c r="DD91" i="14"/>
  <c r="DE91" i="14"/>
  <c r="DQ91" i="14"/>
  <c r="DR91" i="14"/>
  <c r="EY91" i="14"/>
  <c r="EZ91" i="14"/>
  <c r="CS92" i="14"/>
  <c r="CT92" i="14"/>
  <c r="DD92" i="14"/>
  <c r="DE92" i="14"/>
  <c r="DQ92" i="14"/>
  <c r="DR92" i="14"/>
  <c r="EY92" i="14"/>
  <c r="EZ92" i="14"/>
  <c r="CS93" i="14"/>
  <c r="CT93" i="14"/>
  <c r="DQ93" i="14"/>
  <c r="DR93" i="14"/>
  <c r="EY93" i="14"/>
  <c r="EZ93" i="14"/>
  <c r="EY94" i="14"/>
  <c r="EZ94" i="14"/>
  <c r="CP95" i="14"/>
  <c r="DA95" i="14"/>
  <c r="EY95" i="14"/>
  <c r="EZ95" i="14"/>
  <c r="DO96" i="14"/>
  <c r="DY96" i="14"/>
  <c r="EY96" i="14"/>
  <c r="EZ96" i="14"/>
  <c r="EY97" i="14"/>
  <c r="EZ97" i="14"/>
  <c r="EI98" i="14"/>
  <c r="EJ98" i="14"/>
  <c r="EY98" i="14"/>
  <c r="EZ98" i="14"/>
  <c r="CS99" i="14"/>
  <c r="CT99" i="14"/>
  <c r="EI99" i="14"/>
  <c r="EJ99" i="14"/>
  <c r="CS100" i="14"/>
  <c r="CT100" i="14"/>
  <c r="EI100" i="14"/>
  <c r="EJ100" i="14"/>
  <c r="CS101" i="14"/>
  <c r="CT101" i="14"/>
  <c r="CW101" i="14"/>
  <c r="EI101" i="14"/>
  <c r="EJ101" i="14"/>
  <c r="CS102" i="14"/>
  <c r="CT102" i="14"/>
  <c r="CW102" i="14"/>
  <c r="EI102" i="14"/>
  <c r="EJ102" i="14"/>
  <c r="CS103" i="14"/>
  <c r="CT103" i="14"/>
  <c r="EA103" i="14"/>
  <c r="EB103" i="14"/>
  <c r="EI103" i="14"/>
  <c r="EJ103" i="14"/>
  <c r="CS104" i="14"/>
  <c r="CT104" i="14"/>
  <c r="EA104" i="14"/>
  <c r="EB104" i="14"/>
  <c r="EI104" i="14"/>
  <c r="EJ104" i="14"/>
  <c r="CS105" i="14"/>
  <c r="CT105" i="14"/>
  <c r="EA105" i="14"/>
  <c r="EB105" i="14"/>
  <c r="EI105" i="14"/>
  <c r="EJ105" i="14"/>
  <c r="CS106" i="14"/>
  <c r="CT106" i="14"/>
  <c r="EA106" i="14"/>
  <c r="EB106" i="14"/>
  <c r="EA107" i="14"/>
  <c r="EB107" i="14"/>
  <c r="EA108" i="14"/>
  <c r="EB108" i="14"/>
  <c r="EA109" i="14"/>
  <c r="EB109" i="14"/>
  <c r="EA110" i="14"/>
  <c r="EB110" i="14"/>
  <c r="ER112" i="14"/>
  <c r="ES112" i="14"/>
  <c r="ER113" i="14"/>
  <c r="ER114" i="14"/>
  <c r="ER115" i="14"/>
  <c r="ER116" i="14"/>
  <c r="ES116" i="14"/>
  <c r="ER117" i="14"/>
  <c r="ER118" i="14"/>
  <c r="ER119" i="14"/>
  <c r="CI134" i="14"/>
  <c r="CI135" i="14"/>
  <c r="AS136" i="14"/>
  <c r="AJ140" i="14"/>
  <c r="AK140" i="14"/>
  <c r="AL140" i="14"/>
  <c r="AM140" i="14"/>
  <c r="AN140" i="14"/>
  <c r="AO140" i="14"/>
  <c r="AP140" i="14"/>
  <c r="AQ140" i="14"/>
  <c r="AR140" i="14"/>
  <c r="AS140" i="14"/>
  <c r="AT140" i="14"/>
  <c r="AU140" i="14"/>
  <c r="AV140" i="14"/>
  <c r="AW140" i="14"/>
  <c r="AX140" i="14"/>
  <c r="AY140" i="14"/>
  <c r="AZ140" i="14"/>
  <c r="BA140" i="14"/>
  <c r="BB140" i="14"/>
  <c r="BC140" i="14"/>
  <c r="BD140" i="14"/>
  <c r="BG140" i="14"/>
  <c r="BH140" i="14"/>
  <c r="BI140" i="14"/>
  <c r="BJ140" i="14"/>
  <c r="BK140" i="14"/>
  <c r="BL140" i="14"/>
  <c r="BN140" i="14"/>
  <c r="BO140" i="14"/>
  <c r="BP140" i="14"/>
  <c r="BQ140" i="14"/>
  <c r="BR140" i="14"/>
  <c r="BS140" i="14"/>
  <c r="BT140" i="14"/>
  <c r="BU140" i="14"/>
  <c r="BV140" i="14"/>
  <c r="BW140" i="14"/>
  <c r="BX140" i="14"/>
  <c r="AJ142" i="14"/>
  <c r="AK142" i="14"/>
  <c r="AL142" i="14"/>
  <c r="AM142" i="14"/>
  <c r="AN142" i="14"/>
  <c r="AO142" i="14"/>
  <c r="AP142" i="14"/>
  <c r="AQ142" i="14"/>
  <c r="AR142" i="14"/>
  <c r="AS142" i="14"/>
  <c r="AT142" i="14"/>
  <c r="AU142" i="14"/>
  <c r="BB142" i="14"/>
  <c r="BC142" i="14"/>
  <c r="BD142" i="14"/>
  <c r="BG142" i="14"/>
  <c r="BH142" i="14"/>
  <c r="BI142" i="14"/>
  <c r="BJ142" i="14"/>
  <c r="BK142" i="14"/>
  <c r="BL142" i="14"/>
  <c r="BN142" i="14"/>
  <c r="BQ142" i="14"/>
  <c r="BR142" i="14"/>
  <c r="BS142" i="14"/>
  <c r="BT142" i="14"/>
  <c r="BU142" i="14"/>
  <c r="BV142" i="14"/>
  <c r="BW142" i="14"/>
  <c r="BX142" i="14"/>
  <c r="AL145" i="14"/>
  <c r="AN145" i="14"/>
  <c r="AO145" i="14"/>
  <c r="AP145" i="14"/>
  <c r="AQ145" i="14"/>
  <c r="AR145" i="14"/>
  <c r="AS145" i="14"/>
  <c r="AT145" i="14"/>
  <c r="AU145" i="14"/>
  <c r="AV145" i="14"/>
  <c r="AW145" i="14"/>
  <c r="AX145" i="14"/>
  <c r="AY145" i="14"/>
  <c r="AZ145" i="14"/>
  <c r="BA145" i="14"/>
  <c r="BG145" i="14"/>
  <c r="BH145" i="14"/>
  <c r="BI145" i="14"/>
  <c r="BJ145" i="14"/>
  <c r="BK145" i="14"/>
  <c r="BL145" i="14"/>
  <c r="BN145" i="14"/>
  <c r="BS145" i="14"/>
  <c r="BU145" i="14"/>
  <c r="BV145" i="14"/>
  <c r="BX145" i="14"/>
  <c r="BG146" i="14"/>
  <c r="BH146" i="14"/>
  <c r="BI146" i="14"/>
  <c r="BJ146" i="14"/>
  <c r="BK146" i="14"/>
  <c r="BL146" i="14"/>
  <c r="BN146" i="14"/>
  <c r="BS146" i="14"/>
  <c r="BT146" i="14"/>
  <c r="BU146" i="14"/>
  <c r="BX146" i="14"/>
  <c r="AK147" i="14"/>
  <c r="AL147" i="14"/>
  <c r="AN147" i="14"/>
  <c r="AO147" i="14"/>
  <c r="AP147" i="14"/>
  <c r="AQ147" i="14"/>
  <c r="AR147" i="14"/>
  <c r="AS147" i="14"/>
  <c r="AT147" i="14"/>
  <c r="AU147" i="14"/>
  <c r="AV147" i="14"/>
  <c r="AW147" i="14"/>
  <c r="AX147" i="14"/>
  <c r="AY147" i="14"/>
  <c r="AZ147" i="14"/>
  <c r="BA147" i="14"/>
  <c r="BG147" i="14"/>
  <c r="BH147" i="14"/>
  <c r="BI147" i="14"/>
  <c r="BJ147" i="14"/>
  <c r="BK147" i="14"/>
  <c r="BL147" i="14"/>
  <c r="BS147" i="14"/>
  <c r="BT147" i="14"/>
  <c r="BU147" i="14"/>
  <c r="AK148" i="14"/>
  <c r="AL148" i="14"/>
  <c r="AN148" i="14"/>
  <c r="AO148" i="14"/>
  <c r="AP148" i="14"/>
  <c r="AQ148" i="14"/>
  <c r="AR148" i="14"/>
  <c r="AS148" i="14"/>
  <c r="AT148" i="14"/>
  <c r="AU148" i="14"/>
  <c r="AV148" i="14"/>
  <c r="AW148" i="14"/>
  <c r="AX148" i="14"/>
  <c r="AY148" i="14"/>
  <c r="AZ148" i="14"/>
  <c r="BA148" i="14"/>
  <c r="BG148" i="14"/>
  <c r="BH148" i="14"/>
  <c r="BI148" i="14"/>
  <c r="BJ148" i="14"/>
  <c r="BK148" i="14"/>
  <c r="BL148" i="14"/>
  <c r="BS148" i="14"/>
  <c r="BT148" i="14"/>
  <c r="BU148" i="14"/>
  <c r="AK149" i="14"/>
  <c r="AL149" i="14"/>
  <c r="AN149" i="14"/>
  <c r="AO149" i="14"/>
  <c r="AP149" i="14"/>
  <c r="AQ149" i="14"/>
  <c r="AR149" i="14"/>
  <c r="AS149" i="14"/>
  <c r="AT149" i="14"/>
  <c r="AU149" i="14"/>
  <c r="AV149" i="14"/>
  <c r="AW149" i="14"/>
  <c r="AX149" i="14"/>
  <c r="AY149" i="14"/>
  <c r="AZ149" i="14"/>
  <c r="BA149" i="14"/>
  <c r="BG149" i="14"/>
  <c r="BH149" i="14"/>
  <c r="BI149" i="14"/>
  <c r="BJ149" i="14"/>
  <c r="BK149" i="14"/>
  <c r="BL149" i="14"/>
  <c r="BS149" i="14"/>
  <c r="BT149" i="14"/>
  <c r="BU149" i="14"/>
  <c r="AK150" i="14"/>
  <c r="AL150" i="14"/>
  <c r="AN150" i="14"/>
  <c r="AO150" i="14"/>
  <c r="AP150" i="14"/>
  <c r="AQ150" i="14"/>
  <c r="AR150" i="14"/>
  <c r="AS150" i="14"/>
  <c r="AT150" i="14"/>
  <c r="AU150" i="14"/>
  <c r="AV150" i="14"/>
  <c r="AW150" i="14"/>
  <c r="AX150" i="14"/>
  <c r="AY150" i="14"/>
  <c r="AZ150" i="14"/>
  <c r="BA150" i="14"/>
  <c r="BG150" i="14"/>
  <c r="BH150" i="14"/>
  <c r="BI150" i="14"/>
  <c r="BJ150" i="14"/>
  <c r="BK150" i="14"/>
  <c r="BL150" i="14"/>
  <c r="BS150" i="14"/>
  <c r="BT150" i="14"/>
  <c r="BU150" i="14"/>
  <c r="AK151" i="14"/>
  <c r="AL151" i="14"/>
  <c r="AN151" i="14"/>
  <c r="AO151" i="14"/>
  <c r="AP151" i="14"/>
  <c r="AQ151" i="14"/>
  <c r="AR151" i="14"/>
  <c r="AS151" i="14"/>
  <c r="AT151" i="14"/>
  <c r="AU151" i="14"/>
  <c r="AV151" i="14"/>
  <c r="AW151" i="14"/>
  <c r="AX151" i="14"/>
  <c r="AY151" i="14"/>
  <c r="AZ151" i="14"/>
  <c r="BA151" i="14"/>
  <c r="BG151" i="14"/>
  <c r="BH151" i="14"/>
  <c r="BI151" i="14"/>
  <c r="BJ151" i="14"/>
  <c r="BK151" i="14"/>
  <c r="BL151" i="14"/>
  <c r="BS151" i="14"/>
  <c r="BT151" i="14"/>
  <c r="BU151" i="14"/>
  <c r="AK152" i="14"/>
  <c r="AL152" i="14"/>
  <c r="AN152" i="14"/>
  <c r="AO152" i="14"/>
  <c r="AP152" i="14"/>
  <c r="AQ152" i="14"/>
  <c r="AR152" i="14"/>
  <c r="AS152" i="14"/>
  <c r="AT152" i="14"/>
  <c r="AU152" i="14"/>
  <c r="AV152" i="14"/>
  <c r="AW152" i="14"/>
  <c r="AX152" i="14"/>
  <c r="AY152" i="14"/>
  <c r="AZ152" i="14"/>
  <c r="BA152" i="14"/>
  <c r="BG152" i="14"/>
  <c r="BH152" i="14"/>
  <c r="BI152" i="14"/>
  <c r="BJ152" i="14"/>
  <c r="BK152" i="14"/>
  <c r="BL152" i="14"/>
  <c r="BS152" i="14"/>
  <c r="BT152" i="14"/>
  <c r="BU152" i="14"/>
  <c r="BG153" i="14"/>
  <c r="BH153" i="14"/>
  <c r="BI153" i="14"/>
  <c r="BJ153" i="14"/>
  <c r="BK153" i="14"/>
  <c r="BL153" i="14"/>
  <c r="BS153" i="14"/>
  <c r="BT153" i="14"/>
  <c r="BU153" i="14"/>
  <c r="BG155" i="14"/>
  <c r="BH155" i="14"/>
  <c r="BI155" i="14"/>
  <c r="BJ155" i="14"/>
  <c r="BK155" i="14"/>
  <c r="BL155" i="14"/>
  <c r="BS155" i="14"/>
  <c r="BT155" i="14"/>
  <c r="BU155" i="14"/>
  <c r="BG156" i="14"/>
  <c r="BH156" i="14"/>
  <c r="BI156" i="14"/>
  <c r="BJ156" i="14"/>
  <c r="BK156" i="14"/>
  <c r="BL156" i="14"/>
  <c r="BS156" i="14"/>
  <c r="BT156" i="14"/>
  <c r="BU156" i="14"/>
  <c r="BG157" i="14"/>
  <c r="BH157" i="14"/>
  <c r="BI157" i="14"/>
  <c r="BJ157" i="14"/>
  <c r="BK157" i="14"/>
  <c r="BL157" i="14"/>
  <c r="BS157" i="14"/>
  <c r="BT157" i="14"/>
  <c r="BU157" i="14"/>
  <c r="BG158" i="14"/>
  <c r="BH158" i="14"/>
  <c r="BI158" i="14"/>
  <c r="BJ158" i="14"/>
  <c r="BK158" i="14"/>
  <c r="BL158" i="14"/>
  <c r="BS158" i="14"/>
  <c r="BT158" i="14"/>
  <c r="BU158" i="14"/>
  <c r="BW159" i="14"/>
  <c r="BX159" i="14"/>
  <c r="G163" i="14"/>
  <c r="G166" i="14"/>
  <c r="G167" i="14"/>
  <c r="G169" i="14"/>
  <c r="G170" i="14"/>
  <c r="G171" i="14"/>
  <c r="G172" i="14"/>
  <c r="AI173" i="14"/>
  <c r="AJ173" i="14"/>
  <c r="AK173" i="14"/>
  <c r="AL173" i="14"/>
  <c r="AM173" i="14"/>
  <c r="AN173" i="14"/>
  <c r="AO173" i="14"/>
  <c r="AP173" i="14"/>
  <c r="AQ173" i="14"/>
  <c r="AR173" i="14"/>
  <c r="AS173" i="14"/>
  <c r="AT173" i="14"/>
  <c r="AU173" i="14"/>
  <c r="AV173" i="14"/>
  <c r="AW173" i="14"/>
  <c r="AX173" i="14"/>
  <c r="AY173" i="14"/>
  <c r="AK175" i="14"/>
  <c r="AM175" i="14"/>
  <c r="AN175" i="14"/>
  <c r="AO175" i="14"/>
  <c r="AP175" i="14"/>
  <c r="AQ175" i="14"/>
  <c r="AR175" i="14"/>
  <c r="AS175" i="14"/>
  <c r="AT175" i="14"/>
  <c r="AU175" i="14"/>
  <c r="AV175" i="14"/>
  <c r="AW175" i="14"/>
  <c r="AX175" i="14"/>
  <c r="AY175" i="14"/>
  <c r="AJ176" i="14"/>
  <c r="AK176" i="14"/>
  <c r="AM176" i="14"/>
  <c r="AN176" i="14"/>
  <c r="AO176" i="14"/>
  <c r="AP176" i="14"/>
  <c r="AQ176" i="14"/>
  <c r="AR176" i="14"/>
  <c r="AS176" i="14"/>
  <c r="AT176" i="14"/>
  <c r="AU176" i="14"/>
  <c r="AV176" i="14"/>
  <c r="AW176" i="14"/>
  <c r="AX176" i="14"/>
  <c r="AY176" i="14"/>
  <c r="AJ177" i="14"/>
  <c r="AK177" i="14"/>
  <c r="AM177" i="14"/>
  <c r="AN177" i="14"/>
  <c r="AO177" i="14"/>
  <c r="AP177" i="14"/>
  <c r="AQ177" i="14"/>
  <c r="AR177" i="14"/>
  <c r="AS177" i="14"/>
  <c r="AT177" i="14"/>
  <c r="AU177" i="14"/>
  <c r="AV177" i="14"/>
  <c r="AW177" i="14"/>
  <c r="AX177" i="14"/>
  <c r="AY177" i="14"/>
  <c r="AJ178" i="14"/>
  <c r="AK178" i="14"/>
  <c r="AM178" i="14"/>
  <c r="AN178" i="14"/>
  <c r="AO178" i="14"/>
  <c r="AP178" i="14"/>
  <c r="AQ178" i="14"/>
  <c r="AR178" i="14"/>
  <c r="AS178" i="14"/>
  <c r="AT178" i="14"/>
  <c r="AU178" i="14"/>
  <c r="AV178" i="14"/>
  <c r="AW178" i="14"/>
  <c r="AX178" i="14"/>
  <c r="AY178" i="14"/>
  <c r="AJ179" i="14"/>
  <c r="AK179" i="14"/>
  <c r="AM179" i="14"/>
  <c r="AN179" i="14"/>
  <c r="AO179" i="14"/>
  <c r="AP179" i="14"/>
  <c r="AQ179" i="14"/>
  <c r="AR179" i="14"/>
  <c r="AS179" i="14"/>
  <c r="AT179" i="14"/>
  <c r="AU179" i="14"/>
  <c r="AV179" i="14"/>
  <c r="AW179" i="14"/>
  <c r="AX179" i="14"/>
  <c r="AY179" i="14"/>
  <c r="AJ180" i="14"/>
  <c r="AK180" i="14"/>
  <c r="AM180" i="14"/>
  <c r="AN180" i="14"/>
  <c r="AO180" i="14"/>
  <c r="AP180" i="14"/>
  <c r="AQ180" i="14"/>
  <c r="AR180" i="14"/>
  <c r="AS180" i="14"/>
  <c r="AT180" i="14"/>
  <c r="AU180" i="14"/>
  <c r="AV180" i="14"/>
  <c r="AW180" i="14"/>
  <c r="AX180" i="14"/>
  <c r="AY180" i="14"/>
  <c r="AJ181" i="14"/>
  <c r="AK181" i="14"/>
  <c r="AM181" i="14"/>
  <c r="AN181" i="14"/>
  <c r="AO181" i="14"/>
  <c r="AP181" i="14"/>
  <c r="AQ181" i="14"/>
  <c r="AR181" i="14"/>
  <c r="AS181" i="14"/>
  <c r="AT181" i="14"/>
  <c r="AU181" i="14"/>
  <c r="AV181" i="14"/>
  <c r="AW181" i="14"/>
  <c r="AX181" i="14"/>
  <c r="AY181" i="14"/>
  <c r="AF191" i="14"/>
  <c r="AG191" i="14"/>
  <c r="AH191" i="14"/>
  <c r="AI191" i="14"/>
  <c r="AL191" i="14"/>
  <c r="AM191" i="14"/>
  <c r="AN191" i="14"/>
  <c r="AO191" i="14"/>
  <c r="AP191" i="14"/>
  <c r="AQ191" i="14"/>
  <c r="AS191" i="14"/>
  <c r="AF193" i="14"/>
  <c r="AL193" i="14"/>
  <c r="AM193" i="14"/>
  <c r="AN193" i="14"/>
  <c r="AO193" i="14"/>
  <c r="AP193" i="14"/>
  <c r="AQ193" i="14"/>
  <c r="AS193" i="14"/>
  <c r="AL194" i="14"/>
  <c r="AM194" i="14"/>
  <c r="AN194" i="14"/>
  <c r="AO194" i="14"/>
  <c r="AP194" i="14"/>
  <c r="AQ194" i="14"/>
  <c r="AS194" i="14"/>
  <c r="AF195" i="14"/>
  <c r="AL195" i="14"/>
  <c r="AM195" i="14"/>
  <c r="AN195" i="14"/>
  <c r="AO195" i="14"/>
  <c r="AP195" i="14"/>
  <c r="AQ195" i="14"/>
  <c r="AF196" i="14"/>
  <c r="AL196" i="14"/>
  <c r="AM196" i="14"/>
  <c r="AN196" i="14"/>
  <c r="AO196" i="14"/>
  <c r="AP196" i="14"/>
  <c r="AQ196" i="14"/>
  <c r="AF197" i="14"/>
  <c r="AL197" i="14"/>
  <c r="AM197" i="14"/>
  <c r="AN197" i="14"/>
  <c r="AO197" i="14"/>
  <c r="AP197" i="14"/>
  <c r="AQ197" i="14"/>
  <c r="AF198" i="14"/>
  <c r="AL198" i="14"/>
  <c r="AM198" i="14"/>
  <c r="AN198" i="14"/>
  <c r="AO198" i="14"/>
  <c r="AP198" i="14"/>
  <c r="AQ198" i="14"/>
  <c r="AF199" i="14"/>
  <c r="AL199" i="14"/>
  <c r="AM199" i="14"/>
  <c r="AN199" i="14"/>
  <c r="AO199" i="14"/>
  <c r="AP199" i="14"/>
  <c r="AQ199" i="14"/>
  <c r="AF200" i="14"/>
  <c r="AL200" i="14"/>
  <c r="AM200" i="14"/>
  <c r="AN200" i="14"/>
  <c r="AO200" i="14"/>
  <c r="AP200" i="14"/>
  <c r="AQ200" i="14"/>
  <c r="AL201" i="14"/>
  <c r="AM201" i="14"/>
  <c r="AN201" i="14"/>
  <c r="AO201" i="14"/>
  <c r="AP201" i="14"/>
  <c r="AQ201" i="14"/>
  <c r="AL203" i="14"/>
  <c r="AM203" i="14"/>
  <c r="AN203" i="14"/>
  <c r="AO203" i="14"/>
  <c r="AP203" i="14"/>
  <c r="AQ203" i="14"/>
  <c r="AL204" i="14"/>
  <c r="AM204" i="14"/>
  <c r="AN204" i="14"/>
  <c r="AO204" i="14"/>
  <c r="AP204" i="14"/>
  <c r="AQ204" i="14"/>
  <c r="AF215" i="14"/>
  <c r="AG215" i="14"/>
  <c r="AH215" i="14"/>
  <c r="AI215" i="14"/>
  <c r="AJ215" i="14"/>
  <c r="AK215" i="14"/>
  <c r="AL215" i="14"/>
  <c r="AM215" i="14"/>
  <c r="AN215" i="14"/>
  <c r="AO215" i="14"/>
  <c r="AP215" i="14"/>
  <c r="AF217" i="14"/>
  <c r="AK217" i="14"/>
  <c r="AM217" i="14"/>
  <c r="AN217" i="14"/>
  <c r="AP217" i="14"/>
  <c r="AF218" i="14"/>
  <c r="AK218" i="14"/>
  <c r="AL218" i="14"/>
  <c r="AM218" i="14"/>
  <c r="AP218" i="14"/>
  <c r="AO219" i="14"/>
  <c r="AP219" i="14"/>
  <c r="AF220" i="14"/>
  <c r="AK220" i="14"/>
  <c r="AL220" i="14"/>
  <c r="AM220" i="14"/>
  <c r="AF221" i="14"/>
  <c r="AK221" i="14"/>
  <c r="AL221" i="14"/>
  <c r="AM221" i="14"/>
  <c r="AF222" i="14"/>
  <c r="AK222" i="14"/>
  <c r="AL222" i="14"/>
  <c r="AM222" i="14"/>
  <c r="AF223" i="14"/>
  <c r="AK223" i="14"/>
  <c r="AL223" i="14"/>
  <c r="AM223" i="14"/>
  <c r="AF224" i="14"/>
  <c r="AK224" i="14"/>
  <c r="AL224" i="14"/>
  <c r="AM224" i="14"/>
  <c r="AF225" i="14"/>
  <c r="AK225" i="14"/>
  <c r="AL225" i="14"/>
  <c r="AM225" i="14"/>
  <c r="AF226" i="14"/>
  <c r="AK226" i="14"/>
  <c r="AL226" i="14"/>
  <c r="AM226" i="14"/>
  <c r="AF228" i="14"/>
  <c r="AK228" i="14"/>
  <c r="AL228" i="14"/>
  <c r="AM228" i="14"/>
  <c r="AF229" i="14"/>
  <c r="AK229" i="14"/>
  <c r="AL229" i="14"/>
  <c r="AM22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Riley O'Donnell</author>
  </authors>
  <commentList>
    <comment ref="ES26" authorId="0" shapeId="0" xr:uid="{8371A91D-0EB1-48C8-8F23-FF82351B869F}">
      <text>
        <r>
          <rPr>
            <b/>
            <sz val="9"/>
            <color indexed="81"/>
            <rFont val="Tahoma"/>
            <family val="2"/>
          </rPr>
          <t>Riley O'Donnell:</t>
        </r>
        <r>
          <rPr>
            <sz val="9"/>
            <color indexed="81"/>
            <rFont val="Tahoma"/>
            <family val="2"/>
          </rPr>
          <t xml:space="preserve">
Energy Balance Done in Aspen and inputed as required energy for the whole recovery system in equipment energy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Riley O'Donnell</author>
  </authors>
  <commentList>
    <comment ref="AB19" authorId="0" shapeId="0" xr:uid="{B88D1F0F-5F3B-4F0F-87C7-DC9A9C3B207C}">
      <text>
        <r>
          <rPr>
            <b/>
            <sz val="9"/>
            <color indexed="81"/>
            <rFont val="Tahoma"/>
            <family val="2"/>
          </rPr>
          <t>Riley O'Donnell:</t>
        </r>
        <r>
          <rPr>
            <sz val="9"/>
            <color indexed="81"/>
            <rFont val="Tahoma"/>
            <family val="2"/>
          </rPr>
          <t xml:space="preserve">
Energy, potable water and Waste water treatment</t>
        </r>
      </text>
    </comment>
    <comment ref="AB44" authorId="0" shapeId="0" xr:uid="{132E27D8-DE42-4586-B08C-E601FF7EC9AE}">
      <text>
        <r>
          <rPr>
            <b/>
            <sz val="9"/>
            <color indexed="81"/>
            <rFont val="Tahoma"/>
            <family val="2"/>
          </rPr>
          <t>Riley O'Donnell:</t>
        </r>
        <r>
          <rPr>
            <sz val="9"/>
            <color indexed="81"/>
            <rFont val="Tahoma"/>
            <family val="2"/>
          </rPr>
          <t xml:space="preserve">
content of starch in milk starch at 70% concentration at the value of starch</t>
        </r>
      </text>
    </comment>
    <comment ref="AS44" authorId="0" shapeId="0" xr:uid="{95BFF329-3FC3-469C-80EE-354AA29E1D8C}">
      <text>
        <r>
          <rPr>
            <b/>
            <sz val="9"/>
            <color indexed="81"/>
            <rFont val="Tahoma"/>
            <family val="2"/>
          </rPr>
          <t>Riley O'Donnell:</t>
        </r>
        <r>
          <rPr>
            <sz val="9"/>
            <color indexed="81"/>
            <rFont val="Tahoma"/>
            <family val="2"/>
          </rPr>
          <t xml:space="preserve">
content of starch in milk starch at 70% concentration at the value of starch</t>
        </r>
      </text>
    </comment>
    <comment ref="AB45" authorId="0" shapeId="0" xr:uid="{67AC504E-E63E-474D-AB21-D2103C7AC6FD}">
      <text>
        <r>
          <rPr>
            <b/>
            <sz val="9"/>
            <color indexed="81"/>
            <rFont val="Tahoma"/>
            <family val="2"/>
          </rPr>
          <t>Riley O'Donnell:</t>
        </r>
        <r>
          <rPr>
            <sz val="9"/>
            <color indexed="81"/>
            <rFont val="Tahoma"/>
            <family val="2"/>
          </rPr>
          <t xml:space="preserve">
predominately enzymes</t>
        </r>
      </text>
    </comment>
    <comment ref="AS45" authorId="0" shapeId="0" xr:uid="{533B17A2-441A-4C65-BE72-F3C52CFB994B}">
      <text>
        <r>
          <rPr>
            <b/>
            <sz val="9"/>
            <color indexed="81"/>
            <rFont val="Tahoma"/>
            <family val="2"/>
          </rPr>
          <t>Riley O'Donnell:</t>
        </r>
        <r>
          <rPr>
            <sz val="9"/>
            <color indexed="81"/>
            <rFont val="Tahoma"/>
            <family val="2"/>
          </rPr>
          <t xml:space="preserve">
split 50:50 with EtOH</t>
        </r>
      </text>
    </comment>
    <comment ref="AB46" authorId="0" shapeId="0" xr:uid="{95661E17-5C53-4F58-8895-98BCA1BF4A76}">
      <text>
        <r>
          <rPr>
            <b/>
            <sz val="9"/>
            <color indexed="81"/>
            <rFont val="Tahoma"/>
            <family val="2"/>
          </rPr>
          <t>Riley O'Donnell:</t>
        </r>
        <r>
          <rPr>
            <sz val="9"/>
            <color indexed="81"/>
            <rFont val="Tahoma"/>
            <family val="2"/>
          </rPr>
          <t xml:space="preserve">
split 50:50 with gluten</t>
        </r>
      </text>
    </comment>
    <comment ref="AS46" authorId="0" shapeId="0" xr:uid="{D0942056-E397-43FF-8578-7F5902F18A5B}">
      <text>
        <r>
          <rPr>
            <b/>
            <sz val="9"/>
            <color indexed="81"/>
            <rFont val="Tahoma"/>
            <family val="2"/>
          </rPr>
          <t>Riley O'Donnell:</t>
        </r>
        <r>
          <rPr>
            <sz val="9"/>
            <color indexed="81"/>
            <rFont val="Tahoma"/>
            <family val="2"/>
          </rPr>
          <t xml:space="preserve">
split 50:50 with EtOH</t>
        </r>
      </text>
    </comment>
    <comment ref="AB47" authorId="0" shapeId="0" xr:uid="{6845EA08-CCC8-4638-BE91-69C5A8063DB2}">
      <text>
        <r>
          <rPr>
            <b/>
            <sz val="9"/>
            <color indexed="81"/>
            <rFont val="Tahoma"/>
            <family val="2"/>
          </rPr>
          <t>Riley O'Donnell:</t>
        </r>
        <r>
          <rPr>
            <sz val="9"/>
            <color indexed="81"/>
            <rFont val="Tahoma"/>
            <family val="2"/>
          </rPr>
          <t xml:space="preserve">
Running of entire plant, split 50:50 with gluten</t>
        </r>
      </text>
    </comment>
    <comment ref="AS47" authorId="0" shapeId="0" xr:uid="{D2949413-106D-4B25-8486-4DB754AE4D78}">
      <text>
        <r>
          <rPr>
            <b/>
            <sz val="9"/>
            <color indexed="81"/>
            <rFont val="Tahoma"/>
            <family val="2"/>
          </rPr>
          <t>Riley O'Donnell:</t>
        </r>
        <r>
          <rPr>
            <sz val="9"/>
            <color indexed="81"/>
            <rFont val="Tahoma"/>
            <family val="2"/>
          </rPr>
          <t xml:space="preserve">
Starch Milk</t>
        </r>
      </text>
    </comment>
    <comment ref="AB48" authorId="0" shapeId="0" xr:uid="{FDFD0048-656D-4A8B-AD23-AAD6F1E8E49F}">
      <text>
        <r>
          <rPr>
            <b/>
            <sz val="9"/>
            <color indexed="81"/>
            <rFont val="Tahoma"/>
            <family val="2"/>
          </rPr>
          <t>Riley O'Donnell:</t>
        </r>
        <r>
          <rPr>
            <sz val="9"/>
            <color indexed="81"/>
            <rFont val="Tahoma"/>
            <family val="2"/>
          </rPr>
          <t xml:space="preserve">
CGS</t>
        </r>
      </text>
    </comment>
  </commentList>
</comments>
</file>

<file path=xl/sharedStrings.xml><?xml version="1.0" encoding="utf-8"?>
<sst xmlns="http://schemas.openxmlformats.org/spreadsheetml/2006/main" count="3848" uniqueCount="527">
  <si>
    <t>Mass Flow</t>
  </si>
  <si>
    <t>CO2</t>
  </si>
  <si>
    <t>Starch B</t>
  </si>
  <si>
    <t>Gluten</t>
  </si>
  <si>
    <t>Ash</t>
  </si>
  <si>
    <t>Water</t>
  </si>
  <si>
    <t>Total</t>
  </si>
  <si>
    <t>T</t>
  </si>
  <si>
    <t>P</t>
  </si>
  <si>
    <t>h</t>
  </si>
  <si>
    <t>Energy Balance</t>
  </si>
  <si>
    <t xml:space="preserve">  ͦC</t>
  </si>
  <si>
    <t>kJ/kg.K</t>
  </si>
  <si>
    <t>kPa</t>
  </si>
  <si>
    <t>Mass Balance</t>
  </si>
  <si>
    <t>Mass Fraction</t>
  </si>
  <si>
    <t>tpd</t>
  </si>
  <si>
    <t>Starch</t>
  </si>
  <si>
    <t>Stream:</t>
  </si>
  <si>
    <t>Properties</t>
  </si>
  <si>
    <t>SI</t>
  </si>
  <si>
    <t>NSI</t>
  </si>
  <si>
    <t>Starch A</t>
  </si>
  <si>
    <r>
      <t>C</t>
    </r>
    <r>
      <rPr>
        <b/>
        <vertAlign val="subscript"/>
        <sz val="11"/>
        <color theme="1"/>
        <rFont val="Calibri"/>
        <family val="2"/>
        <scheme val="minor"/>
      </rPr>
      <t>p</t>
    </r>
  </si>
  <si>
    <t>Inputs</t>
  </si>
  <si>
    <t>Base</t>
  </si>
  <si>
    <t>Stress Test</t>
  </si>
  <si>
    <t>Selected Case:</t>
  </si>
  <si>
    <t>Source</t>
  </si>
  <si>
    <t>Glucose</t>
  </si>
  <si>
    <t>Ethanol</t>
  </si>
  <si>
    <t>A</t>
  </si>
  <si>
    <t>B</t>
  </si>
  <si>
    <t>C</t>
  </si>
  <si>
    <t>D</t>
  </si>
  <si>
    <t>E</t>
  </si>
  <si>
    <t>F</t>
  </si>
  <si>
    <t>G</t>
  </si>
  <si>
    <t>H</t>
  </si>
  <si>
    <t>I</t>
  </si>
  <si>
    <t>J</t>
  </si>
  <si>
    <t>K</t>
  </si>
  <si>
    <t>L</t>
  </si>
  <si>
    <t>M</t>
  </si>
  <si>
    <t>N</t>
  </si>
  <si>
    <t>O</t>
  </si>
  <si>
    <t>Q</t>
  </si>
  <si>
    <t>R</t>
  </si>
  <si>
    <t>S</t>
  </si>
  <si>
    <t>U</t>
  </si>
  <si>
    <t>V</t>
  </si>
  <si>
    <t>W</t>
  </si>
  <si>
    <t>X</t>
  </si>
  <si>
    <t>Y</t>
  </si>
  <si>
    <t>Z</t>
  </si>
  <si>
    <t>STREAM PROPERTIES</t>
  </si>
  <si>
    <t>Phase</t>
  </si>
  <si>
    <t>Composition (wt%)</t>
  </si>
  <si>
    <t>Mass Flow (tpd)</t>
  </si>
  <si>
    <t>Pressure (kPa)</t>
  </si>
  <si>
    <t>Enthalpy (kJ/kg)</t>
  </si>
  <si>
    <t>Input Costs</t>
  </si>
  <si>
    <t>Flour</t>
  </si>
  <si>
    <t>Potable water</t>
  </si>
  <si>
    <t>Thermal energy</t>
  </si>
  <si>
    <t>Electricity (cost or FIT)</t>
  </si>
  <si>
    <t>$/t</t>
  </si>
  <si>
    <t>$/kL</t>
  </si>
  <si>
    <t>$/GJ</t>
  </si>
  <si>
    <t>$/MWh</t>
  </si>
  <si>
    <t>Output Price</t>
  </si>
  <si>
    <t>Ethanol (azeotropic)</t>
  </si>
  <si>
    <t>Ethanol (fuel)</t>
  </si>
  <si>
    <t>Ethanol (food)</t>
  </si>
  <si>
    <t>Revenue</t>
  </si>
  <si>
    <t>Cashflow Statement</t>
  </si>
  <si>
    <t>AUD millions</t>
  </si>
  <si>
    <t>Total Revenue</t>
  </si>
  <si>
    <t>Operating Expenses</t>
  </si>
  <si>
    <t>Utility</t>
  </si>
  <si>
    <t>Total Expenses</t>
  </si>
  <si>
    <t>EBITDA</t>
  </si>
  <si>
    <t>Margin</t>
  </si>
  <si>
    <t>Depreciation</t>
  </si>
  <si>
    <t>EBIT</t>
  </si>
  <si>
    <t>Net Finance Cost</t>
  </si>
  <si>
    <t>Income Tax Expense</t>
  </si>
  <si>
    <t>PBT</t>
  </si>
  <si>
    <t>Economic Analysis Inputs</t>
  </si>
  <si>
    <t>Tax Rate</t>
  </si>
  <si>
    <t>Capital Expenditure</t>
  </si>
  <si>
    <t>Y01</t>
  </si>
  <si>
    <t>Y02</t>
  </si>
  <si>
    <t>Y03</t>
  </si>
  <si>
    <t>Y04</t>
  </si>
  <si>
    <t>Y05</t>
  </si>
  <si>
    <t>Y06</t>
  </si>
  <si>
    <t>Y07</t>
  </si>
  <si>
    <t>Y08</t>
  </si>
  <si>
    <t>Y09</t>
  </si>
  <si>
    <t>Y10</t>
  </si>
  <si>
    <t>Y11</t>
  </si>
  <si>
    <t>Y12</t>
  </si>
  <si>
    <t>Y13</t>
  </si>
  <si>
    <t>Y14</t>
  </si>
  <si>
    <t>Y15</t>
  </si>
  <si>
    <t>Y16</t>
  </si>
  <si>
    <t>Y17</t>
  </si>
  <si>
    <t>Y18</t>
  </si>
  <si>
    <t>Y19</t>
  </si>
  <si>
    <t>Y20</t>
  </si>
  <si>
    <t>Plant Life</t>
  </si>
  <si>
    <t>years</t>
  </si>
  <si>
    <t>End of life plant value</t>
  </si>
  <si>
    <t>$</t>
  </si>
  <si>
    <t>Active Yeast</t>
  </si>
  <si>
    <t>Inactive Yeast</t>
  </si>
  <si>
    <t>AB</t>
  </si>
  <si>
    <t>AA</t>
  </si>
  <si>
    <t>AC</t>
  </si>
  <si>
    <t>AD</t>
  </si>
  <si>
    <t>AE</t>
  </si>
  <si>
    <t>Enzyme</t>
  </si>
  <si>
    <t>Degraded Enzyme</t>
  </si>
  <si>
    <t>Denaturant</t>
  </si>
  <si>
    <t>$/g</t>
  </si>
  <si>
    <t>Yeast</t>
  </si>
  <si>
    <t>Operating Year</t>
  </si>
  <si>
    <t>days</t>
  </si>
  <si>
    <t>Y21</t>
  </si>
  <si>
    <t>Y22</t>
  </si>
  <si>
    <t>Plant Cost</t>
  </si>
  <si>
    <t>Million</t>
  </si>
  <si>
    <t>Operation and Maintanence</t>
  </si>
  <si>
    <t>Operating and maintanence allowance</t>
  </si>
  <si>
    <t>of plant cost</t>
  </si>
  <si>
    <t>Cashflow (after tax)</t>
  </si>
  <si>
    <t>IRR</t>
  </si>
  <si>
    <t>NPV</t>
  </si>
  <si>
    <t>$/L EtOH</t>
  </si>
  <si>
    <t>million</t>
  </si>
  <si>
    <t>Cost of production breakdown</t>
  </si>
  <si>
    <t>Indirect Costs</t>
  </si>
  <si>
    <t>Co-product Credit</t>
  </si>
  <si>
    <t>Feedstock</t>
  </si>
  <si>
    <t>Direct Costs</t>
  </si>
  <si>
    <t>Annual</t>
  </si>
  <si>
    <t>Ethanol cost per litre</t>
  </si>
  <si>
    <t>Levelised annual production cost of ethanol per litre ($/L)</t>
  </si>
  <si>
    <t>Gluten cost per tonne</t>
  </si>
  <si>
    <t>Levelised annual production cost of Gluten per tonne ($/tonne)</t>
  </si>
  <si>
    <t>Sensitivity</t>
  </si>
  <si>
    <t>Flour Cost ($/tonne)</t>
  </si>
  <si>
    <t>IRR:</t>
  </si>
  <si>
    <t>Flour Cost</t>
  </si>
  <si>
    <t>Ethanol Price</t>
  </si>
  <si>
    <t>Ethanol Price ($/kL)</t>
  </si>
  <si>
    <t>Enzyme Cost</t>
  </si>
  <si>
    <t>Operating and Maintanence Cost</t>
  </si>
  <si>
    <t>Plant Cost (AUD million)</t>
  </si>
  <si>
    <t>Operating and Maintanence (% of Plant Cost)</t>
  </si>
  <si>
    <t>Gluten Price</t>
  </si>
  <si>
    <t>Gluten Price ($/tonne)</t>
  </si>
  <si>
    <t>Project Summary</t>
  </si>
  <si>
    <t>MB</t>
  </si>
  <si>
    <t>PFD</t>
  </si>
  <si>
    <r>
      <t>Temperature (</t>
    </r>
    <r>
      <rPr>
        <b/>
        <vertAlign val="superscript"/>
        <sz val="10"/>
        <color theme="1"/>
        <rFont val="Courier New"/>
        <family val="3"/>
      </rPr>
      <t>o</t>
    </r>
    <r>
      <rPr>
        <b/>
        <sz val="10"/>
        <color theme="1"/>
        <rFont val="Courier New"/>
        <family val="3"/>
      </rPr>
      <t>C)</t>
    </r>
  </si>
  <si>
    <t>MB Grid Ref</t>
  </si>
  <si>
    <t>Economic Analysis Assumptions</t>
  </si>
  <si>
    <t>Downside</t>
  </si>
  <si>
    <t>Upside</t>
  </si>
  <si>
    <t>Select</t>
  </si>
  <si>
    <t>Year</t>
  </si>
  <si>
    <t>CDS</t>
  </si>
  <si>
    <t>Discounted Cashflow (after taxt)</t>
  </si>
  <si>
    <t>Discount Rate</t>
  </si>
  <si>
    <t>Cumulative Discounted Cashflow (after tax)</t>
  </si>
  <si>
    <t>1. click select cell</t>
  </si>
  <si>
    <t>2. click updated stream table button</t>
  </si>
  <si>
    <t>MJ/d</t>
  </si>
  <si>
    <t>ROI</t>
  </si>
  <si>
    <t>Pay back period (years from commission)</t>
  </si>
  <si>
    <t>Wastewater treatment cost</t>
  </si>
  <si>
    <t>Annual Profit</t>
  </si>
  <si>
    <t>Enzyme Cost ($/g)</t>
  </si>
  <si>
    <t>Gantt Chart</t>
  </si>
  <si>
    <t>Start Date</t>
  </si>
  <si>
    <t>Quarter</t>
  </si>
  <si>
    <t>Quarters</t>
  </si>
  <si>
    <t>Project Break Down</t>
  </si>
  <si>
    <t>Legend</t>
  </si>
  <si>
    <t>Critical Path</t>
  </si>
  <si>
    <t>Phase Requiring Completion</t>
  </si>
  <si>
    <t>Planned Starting Quarter</t>
  </si>
  <si>
    <t>Actual Starting Quarter</t>
  </si>
  <si>
    <t>Proposal Duration</t>
  </si>
  <si>
    <t>Planning Duration</t>
  </si>
  <si>
    <t>Construction Duration</t>
  </si>
  <si>
    <t>Operation Duration</t>
  </si>
  <si>
    <t>Exit Duration</t>
  </si>
  <si>
    <t>Period</t>
  </si>
  <si>
    <t>ID</t>
  </si>
  <si>
    <t>Item 1</t>
  </si>
  <si>
    <t>Item 2</t>
  </si>
  <si>
    <t>Item 3</t>
  </si>
  <si>
    <t>Item 4</t>
  </si>
  <si>
    <t>Item 5</t>
  </si>
  <si>
    <t>Item 6</t>
  </si>
  <si>
    <t>Item 7</t>
  </si>
  <si>
    <t>Item 8</t>
  </si>
  <si>
    <t>Item 9</t>
  </si>
  <si>
    <t>Item 10</t>
  </si>
  <si>
    <t>Item 11</t>
  </si>
  <si>
    <t>Item 12</t>
  </si>
  <si>
    <t>Item 13</t>
  </si>
  <si>
    <t>Item 14</t>
  </si>
  <si>
    <t>Item 15</t>
  </si>
  <si>
    <t>Item 16</t>
  </si>
  <si>
    <t>Item 17</t>
  </si>
  <si>
    <t>Item 18</t>
  </si>
  <si>
    <t>Item 19</t>
  </si>
  <si>
    <t>Item 20</t>
  </si>
  <si>
    <t>Item 21</t>
  </si>
  <si>
    <t>Item 22</t>
  </si>
  <si>
    <t>Item 23</t>
  </si>
  <si>
    <t>Item 24</t>
  </si>
  <si>
    <t>Y23</t>
  </si>
  <si>
    <t>Y24</t>
  </si>
  <si>
    <t>Y25</t>
  </si>
  <si>
    <t>Y26</t>
  </si>
  <si>
    <t>Y27</t>
  </si>
  <si>
    <t>Y28</t>
  </si>
  <si>
    <t>Y29</t>
  </si>
  <si>
    <t>Y30</t>
  </si>
  <si>
    <t>Y31</t>
  </si>
  <si>
    <t>Y32</t>
  </si>
  <si>
    <t>Y33</t>
  </si>
  <si>
    <t>Y34</t>
  </si>
  <si>
    <t>Y35</t>
  </si>
  <si>
    <t>Y36</t>
  </si>
  <si>
    <t>Y37</t>
  </si>
  <si>
    <t>Y38</t>
  </si>
  <si>
    <t>Y39</t>
  </si>
  <si>
    <t>Y40</t>
  </si>
  <si>
    <t>Value-to-cost</t>
  </si>
  <si>
    <t>x</t>
  </si>
  <si>
    <t>Sale of Plant</t>
  </si>
  <si>
    <t>Chemicals &amp; Reagents</t>
  </si>
  <si>
    <t>Stress Test (no-correlation)</t>
  </si>
  <si>
    <t>O&amp;M</t>
  </si>
  <si>
    <t>$/kg</t>
  </si>
  <si>
    <t>Frequency</t>
  </si>
  <si>
    <t>Probability</t>
  </si>
  <si>
    <t>Cumulative Distribution</t>
  </si>
  <si>
    <t>Operators</t>
  </si>
  <si>
    <t>Operator Salary</t>
  </si>
  <si>
    <t>mil/yr</t>
  </si>
  <si>
    <t>MBEB Outputs</t>
  </si>
  <si>
    <t>Flour mass flow</t>
  </si>
  <si>
    <t>Water mass flow</t>
  </si>
  <si>
    <t>Caustic mass flow</t>
  </si>
  <si>
    <t>Enzymes mass flow</t>
  </si>
  <si>
    <t>Yeast mass flow</t>
  </si>
  <si>
    <t>kg/d</t>
  </si>
  <si>
    <t>Denaturant mass flow</t>
  </si>
  <si>
    <t>Outputs</t>
  </si>
  <si>
    <t>Gluten mass flow</t>
  </si>
  <si>
    <t>Fuel grade Ethanol mass flow</t>
  </si>
  <si>
    <t>CDS mass flow</t>
  </si>
  <si>
    <t>Utilities</t>
  </si>
  <si>
    <t>Power Consumption</t>
  </si>
  <si>
    <t>kW</t>
  </si>
  <si>
    <t>Thermal Energy Consumption</t>
  </si>
  <si>
    <t>GJ/d</t>
  </si>
  <si>
    <t>Waste Water mass flow</t>
  </si>
  <si>
    <t>Correlated Monte Carlo Scenario Analysis - Data output</t>
  </si>
  <si>
    <t>Number of Runs</t>
  </si>
  <si>
    <t>Caustic</t>
  </si>
  <si>
    <t>Enzymes</t>
  </si>
  <si>
    <t>Fuel grade Ethanol</t>
  </si>
  <si>
    <t>Thermal Energy</t>
  </si>
  <si>
    <t>Waste Water</t>
  </si>
  <si>
    <t>Ethanol Cost Per L</t>
  </si>
  <si>
    <t>Gluten Cost per tonne</t>
  </si>
  <si>
    <t>Average</t>
  </si>
  <si>
    <t>Runs</t>
  </si>
  <si>
    <t>Desired Correlations</t>
  </si>
  <si>
    <t>Cholensky Deconposition</t>
  </si>
  <si>
    <t>Economic Factors</t>
  </si>
  <si>
    <t>MBEB Factors</t>
  </si>
  <si>
    <t>Uncorrelated</t>
  </si>
  <si>
    <t>Correlated</t>
  </si>
  <si>
    <t>IRR Analysis</t>
  </si>
  <si>
    <t>Project Start Date</t>
  </si>
  <si>
    <t>Concept Study</t>
  </si>
  <si>
    <t>Feasibility Study</t>
  </si>
  <si>
    <t>Detailed Design</t>
  </si>
  <si>
    <t>Execution</t>
  </si>
  <si>
    <t>Comissioning &amp; rampup</t>
  </si>
  <si>
    <t>Months Since Commissioning</t>
  </si>
  <si>
    <t>Percent of Design Capacity</t>
  </si>
  <si>
    <t>Series 1</t>
  </si>
  <si>
    <t>Series 2</t>
  </si>
  <si>
    <t>Series 3</t>
  </si>
  <si>
    <t>Series 4</t>
  </si>
  <si>
    <t>Series 1 Function</t>
  </si>
  <si>
    <t>b</t>
  </si>
  <si>
    <t>Month</t>
  </si>
  <si>
    <t>Model</t>
  </si>
  <si>
    <t>Sq. Error</t>
  </si>
  <si>
    <t>Series 2 Function</t>
  </si>
  <si>
    <t>Series 3 Function</t>
  </si>
  <si>
    <t>Series 4 Function</t>
  </si>
  <si>
    <t>series 2</t>
  </si>
  <si>
    <t>MBEB Assumptions</t>
  </si>
  <si>
    <t>Key</t>
  </si>
  <si>
    <t>Soluble Impurities</t>
  </si>
  <si>
    <t>Non-soluble Impurities</t>
  </si>
  <si>
    <t>Disolved salts</t>
  </si>
  <si>
    <t>Input</t>
  </si>
  <si>
    <t>Heat Flows</t>
  </si>
  <si>
    <t>Q-1</t>
  </si>
  <si>
    <t>Min T</t>
  </si>
  <si>
    <t>oC</t>
  </si>
  <si>
    <t>Max T</t>
  </si>
  <si>
    <t>Lower</t>
  </si>
  <si>
    <t>Upper</t>
  </si>
  <si>
    <t>Ambient Temperature</t>
  </si>
  <si>
    <t>(BOM, 2018)</t>
  </si>
  <si>
    <t>Observed Boiler Efficiency</t>
  </si>
  <si>
    <t>(Scott, et al., 2013)</t>
  </si>
  <si>
    <t>Feed Flour</t>
  </si>
  <si>
    <t>Flow</t>
  </si>
  <si>
    <t>Brief</t>
  </si>
  <si>
    <t>mass basis</t>
  </si>
  <si>
    <t>(Grain Trade Australia, 2015)</t>
  </si>
  <si>
    <t>PM-101</t>
  </si>
  <si>
    <t>Required Water Fraction</t>
  </si>
  <si>
    <t>(Sturtevant, 2018)</t>
  </si>
  <si>
    <t>Temperature</t>
  </si>
  <si>
    <t>as above</t>
  </si>
  <si>
    <t>Purge Fraction</t>
  </si>
  <si>
    <t>kJ/kg</t>
  </si>
  <si>
    <t>CBP</t>
  </si>
  <si>
    <t>T =</t>
  </si>
  <si>
    <t>Q-201</t>
  </si>
  <si>
    <t>Q-202</t>
  </si>
  <si>
    <t>Water:</t>
  </si>
  <si>
    <r>
      <t>C</t>
    </r>
    <r>
      <rPr>
        <b/>
        <vertAlign val="subscript"/>
        <sz val="11"/>
        <rFont val="Calibri"/>
        <family val="2"/>
        <scheme val="minor"/>
      </rPr>
      <t>p</t>
    </r>
  </si>
  <si>
    <t>Ethanol:</t>
  </si>
  <si>
    <t>Q-305</t>
  </si>
  <si>
    <t>Mole</t>
  </si>
  <si>
    <t>Mass</t>
  </si>
  <si>
    <t>Starch Consumed</t>
  </si>
  <si>
    <t>kmol/d</t>
  </si>
  <si>
    <t>Water Consumed</t>
  </si>
  <si>
    <t>Glucose Produced</t>
  </si>
  <si>
    <t>Enzyme degraded</t>
  </si>
  <si>
    <t>Q-304</t>
  </si>
  <si>
    <t>Glucose Consumed (EtOH)</t>
  </si>
  <si>
    <t>Glucose Consumed (Yeast growth)</t>
  </si>
  <si>
    <t>cooling water</t>
  </si>
  <si>
    <t>Yeast Produced</t>
  </si>
  <si>
    <t>Yeast Inactivated</t>
  </si>
  <si>
    <t>Ethanol Produced</t>
  </si>
  <si>
    <t>CO2 Produced</t>
  </si>
  <si>
    <t>Heat Produced</t>
  </si>
  <si>
    <t>MX-101</t>
  </si>
  <si>
    <t>Reactor Inflow</t>
  </si>
  <si>
    <t>(Matches, 2018)</t>
  </si>
  <si>
    <t>CF-101</t>
  </si>
  <si>
    <t>(Visual Encyclopedia of Chemical Engineering, 2018)</t>
  </si>
  <si>
    <t>TK-102</t>
  </si>
  <si>
    <t>x solids</t>
  </si>
  <si>
    <t>(Aaron Equipment Company, 2018)</t>
  </si>
  <si>
    <t>Outlet Temperature (end of batch cycle)</t>
  </si>
  <si>
    <t>CF-102</t>
  </si>
  <si>
    <t xml:space="preserve"> (Couper, et al., 2005)</t>
  </si>
  <si>
    <t>oversize</t>
  </si>
  <si>
    <t>Screw Press</t>
  </si>
  <si>
    <t>Dryer</t>
  </si>
  <si>
    <t>Moisture Removed</t>
  </si>
  <si>
    <t>Sieve</t>
  </si>
  <si>
    <t>Oversize Solids</t>
  </si>
  <si>
    <t>(Sinott, 1999)</t>
  </si>
  <si>
    <t>Undersize Solids</t>
  </si>
  <si>
    <t>Starch to Glucose Conversion</t>
  </si>
  <si>
    <t>Glucose to Ethanol Conversion</t>
  </si>
  <si>
    <t>Glucose to Yeast Conversion</t>
  </si>
  <si>
    <t>Active to inactive yeast conversion</t>
  </si>
  <si>
    <t>Enzyme Degredation</t>
  </si>
  <si>
    <t>Operating Temperature 1</t>
  </si>
  <si>
    <t>(Aehle, 2007)</t>
  </si>
  <si>
    <t>Operating Temperature 2</t>
  </si>
  <si>
    <t>Enzyme Conc</t>
  </si>
  <si>
    <t>mg/kg</t>
  </si>
  <si>
    <t>Minimum Active Yeast/Starch</t>
  </si>
  <si>
    <t>Maximum Inactive Yeast/Starch</t>
  </si>
  <si>
    <t>Starch:Water</t>
  </si>
  <si>
    <t>Ethanol concentration in CO2 gas</t>
  </si>
  <si>
    <t>ASPEN</t>
  </si>
  <si>
    <t>undersize</t>
  </si>
  <si>
    <t>(Marten, 1982)</t>
  </si>
  <si>
    <t>Distillation</t>
  </si>
  <si>
    <t>Ethanol Recovery Top</t>
  </si>
  <si>
    <t>Ethanol Fraction Top</t>
  </si>
  <si>
    <t>Tops Temperature</t>
  </si>
  <si>
    <t>Bottoms Temperature</t>
  </si>
  <si>
    <t>AG29</t>
  </si>
  <si>
    <t>AR29</t>
  </si>
  <si>
    <t>AQ13</t>
  </si>
  <si>
    <t>BB13</t>
  </si>
  <si>
    <t>BD29</t>
  </si>
  <si>
    <t>BM51</t>
  </si>
  <si>
    <t>BO64</t>
  </si>
  <si>
    <t>BY54</t>
  </si>
  <si>
    <t>CJ57</t>
  </si>
  <si>
    <t>CI73</t>
  </si>
  <si>
    <t>BO16</t>
  </si>
  <si>
    <t>CJ29</t>
  </si>
  <si>
    <t>CR98</t>
  </si>
  <si>
    <t>CR85</t>
  </si>
  <si>
    <t>DC84</t>
  </si>
  <si>
    <t>DP85</t>
  </si>
  <si>
    <t>EQ111</t>
  </si>
  <si>
    <t>DZ102</t>
  </si>
  <si>
    <t>DZ80</t>
  </si>
  <si>
    <t>EH97</t>
  </si>
  <si>
    <t>CJ18</t>
  </si>
  <si>
    <t>CK10</t>
  </si>
  <si>
    <t>BZ10</t>
  </si>
  <si>
    <t>CR41</t>
  </si>
  <si>
    <t>CR49</t>
  </si>
  <si>
    <t>DP29</t>
  </si>
  <si>
    <t>EA10</t>
  </si>
  <si>
    <t>DR10</t>
  </si>
  <si>
    <t>EI10</t>
  </si>
  <si>
    <t>EA29</t>
  </si>
  <si>
    <t>EJ29</t>
  </si>
  <si>
    <t>DC16</t>
  </si>
  <si>
    <t>FY30</t>
  </si>
  <si>
    <t>EW15</t>
  </si>
  <si>
    <t>FH16</t>
  </si>
  <si>
    <t>FI43</t>
  </si>
  <si>
    <t>EW28</t>
  </si>
  <si>
    <t>EV41</t>
  </si>
  <si>
    <t>EX64</t>
  </si>
  <si>
    <t>EX84</t>
  </si>
  <si>
    <t>FM68</t>
  </si>
  <si>
    <t>FK59</t>
  </si>
  <si>
    <t>FU43</t>
  </si>
  <si>
    <t>Water recovered to rectifying bottoms</t>
  </si>
  <si>
    <t>Ethanol in rectifying bottoms</t>
  </si>
  <si>
    <t>Molecular Sieve</t>
  </si>
  <si>
    <t>In</t>
  </si>
  <si>
    <t>Ethanol Recovery</t>
  </si>
  <si>
    <t>(VOGELBUSCH Group, 2018)</t>
  </si>
  <si>
    <t>Out</t>
  </si>
  <si>
    <t>Ethanol Fraction</t>
  </si>
  <si>
    <t>Centrifuge (CF-301)</t>
  </si>
  <si>
    <t>(Couper, 2015)</t>
  </si>
  <si>
    <t>Fuel Grade Ethanol Product Spec</t>
  </si>
  <si>
    <t>(Renewable Fuels Association , 2002)</t>
  </si>
  <si>
    <t>Equipment Energy Consumption - Power</t>
  </si>
  <si>
    <t>Screw Conveyor(CV-101)</t>
  </si>
  <si>
    <t>Pin Mill(PM-101)</t>
  </si>
  <si>
    <t>Starch/Gluten Mixer(MK-101)</t>
  </si>
  <si>
    <t>Centrifuge(CF-101)</t>
  </si>
  <si>
    <t>Inline Dispersion(PU-101)</t>
  </si>
  <si>
    <t>Centrifuge(CF-102)</t>
  </si>
  <si>
    <t>(Vitthun, 2015)</t>
  </si>
  <si>
    <t>Disintegrator</t>
  </si>
  <si>
    <t>Allowance for pumps</t>
  </si>
  <si>
    <t>(Baasel, 1976)</t>
  </si>
  <si>
    <t>Thermal Energy Consumption (+ve heat; -ve cool)</t>
  </si>
  <si>
    <t>Energy Cost ($mil/y)</t>
  </si>
  <si>
    <t>Integrate (if cost is high then integrate)</t>
  </si>
  <si>
    <t>Total Consumption</t>
  </si>
  <si>
    <t>Distillation and Rectification</t>
  </si>
  <si>
    <t>-</t>
  </si>
  <si>
    <t>Aspen</t>
  </si>
  <si>
    <t>YES</t>
  </si>
  <si>
    <t>(Madson &amp; Monceaux, 1995)</t>
  </si>
  <si>
    <t>PFD Stream Tables</t>
  </si>
  <si>
    <t>Pin Mill</t>
  </si>
  <si>
    <t>NO</t>
  </si>
  <si>
    <t>EB</t>
  </si>
  <si>
    <t>HX-201</t>
  </si>
  <si>
    <t>HX-202</t>
  </si>
  <si>
    <t>AREA-100</t>
  </si>
  <si>
    <t>HX-304</t>
  </si>
  <si>
    <t>HX-305</t>
  </si>
  <si>
    <t>AREA-200</t>
  </si>
  <si>
    <t>AREA-300</t>
  </si>
  <si>
    <t>Assumed - effective tax rate would be lower</t>
  </si>
  <si>
    <t>Assumed</t>
  </si>
  <si>
    <t>AECOM report</t>
  </si>
  <si>
    <t>(Eidman, 2009)</t>
  </si>
  <si>
    <t>Low: (Higgins, 2006) &amp; High: (Batstone, 2018)</t>
  </si>
  <si>
    <t>Construction and Commissioning Period</t>
  </si>
  <si>
    <t>Start up curve</t>
  </si>
  <si>
    <t>Pct Design Capacity</t>
  </si>
  <si>
    <t>McNulty Startup Curves'!A1</t>
  </si>
  <si>
    <t>NPV Analysis</t>
  </si>
  <si>
    <t>series 2 + series 3</t>
  </si>
  <si>
    <t>Existing Runs</t>
  </si>
  <si>
    <t>Process Design</t>
  </si>
  <si>
    <t>MBEB!A1</t>
  </si>
  <si>
    <t>judgment</t>
  </si>
  <si>
    <t>to fix broken circuit toggle breaker</t>
  </si>
  <si>
    <t>balance check</t>
  </si>
  <si>
    <t>LOGO</t>
  </si>
  <si>
    <t>Doc No:</t>
  </si>
  <si>
    <t>John Smith</t>
  </si>
  <si>
    <t>prepared by: John Smith</t>
  </si>
  <si>
    <t>approved by: Eliza Jones</t>
  </si>
  <si>
    <t>checked by: Grey Garry</t>
  </si>
  <si>
    <t>Rev:</t>
  </si>
  <si>
    <r>
      <t xml:space="preserve">Process Engineering Template </t>
    </r>
    <r>
      <rPr>
        <sz val="11"/>
        <color theme="1"/>
        <rFont val="Calibri"/>
        <family val="2"/>
        <scheme val="minor"/>
      </rPr>
      <t>Bioethanl Plant Example</t>
    </r>
  </si>
  <si>
    <t>date:</t>
  </si>
  <si>
    <t>Rev A</t>
  </si>
  <si>
    <t>initial template</t>
  </si>
  <si>
    <t>Date:</t>
  </si>
  <si>
    <t>Revision No.:</t>
  </si>
  <si>
    <t>Description of Revision:</t>
  </si>
  <si>
    <t>Approved by:</t>
  </si>
  <si>
    <t>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</si>
</sst>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7" formatCode="&quot;$&quot;#,##0.00;\-&quot;$&quot;#,##0.00"/>
    <numFmt numFmtId="8" formatCode="&quot;$&quot;#,##0.00;[Red]\-&quot;$&quot;#,##0.00"/>
    <numFmt numFmtId="44" formatCode="_-&quot;$&quot;* #,##0.00_-;\-&quot;$&quot;* #,##0.00_-;_-&quot;$&quot;* &quot;-&quot;??_-;_-@_-"/>
    <numFmt numFmtId="164" formatCode="0.0%"/>
    <numFmt numFmtId="165" formatCode="0.0"/>
    <numFmt numFmtId="166" formatCode="0;\-0;\-;@"/>
    <numFmt numFmtId="167" formatCode="#,##0.0_);\(#,##0.0\);0.0_);@_)"/>
    <numFmt numFmtId="168" formatCode="#,##0.0%_);\(#,##0.0%\);0.0%_);@_)"/>
    <numFmt numFmtId="169" formatCode="#,##0_);\(#,##0\);0_);@_)"/>
    <numFmt numFmtId="170" formatCode="#,##0.0"/>
    <numFmt numFmtId="171" formatCode="0.00000"/>
    <numFmt numFmtId="172" formatCode="0."/>
    <numFmt numFmtId="173" formatCode="&quot;$&quot;#,##0.0;[Red]\-&quot;$&quot;#,##0.0"/>
    <numFmt numFmtId="174" formatCode="0.0E+00"/>
    <numFmt numFmtId="175" formatCode="0.000000000000000"/>
    <numFmt numFmtId="176" formatCode="0.0;\-0.0;\-;@"/>
  </numFmts>
  <fonts count="4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theme="1"/>
      <name val="Calibri"/>
      <family val="2"/>
    </font>
    <font>
      <b/>
      <vertAlign val="subscript"/>
      <sz val="11"/>
      <color theme="1"/>
      <name val="Calibri"/>
      <family val="2"/>
      <scheme val="minor"/>
    </font>
    <font>
      <sz val="11"/>
      <name val="Calibri"/>
      <family val="2"/>
      <scheme val="minor"/>
    </font>
    <font>
      <b/>
      <sz val="11"/>
      <color rgb="FFFF0000"/>
      <name val="Calibri"/>
      <family val="2"/>
      <scheme val="minor"/>
    </font>
    <font>
      <i/>
      <sz val="11"/>
      <color theme="1"/>
      <name val="Calibri"/>
      <family val="2"/>
      <scheme val="minor"/>
    </font>
    <font>
      <sz val="9"/>
      <color indexed="81"/>
      <name val="Tahoma"/>
      <family val="2"/>
    </font>
    <font>
      <b/>
      <sz val="9"/>
      <color indexed="81"/>
      <name val="Tahoma"/>
      <family val="2"/>
    </font>
    <font>
      <sz val="11"/>
      <color rgb="FF000000"/>
      <name val="Calibri"/>
      <family val="2"/>
    </font>
    <font>
      <b/>
      <sz val="11"/>
      <color theme="3"/>
      <name val="Calibri"/>
      <family val="2"/>
      <scheme val="minor"/>
    </font>
    <font>
      <sz val="11"/>
      <color theme="3"/>
      <name val="Calibri"/>
      <family val="2"/>
      <scheme val="minor"/>
    </font>
    <font>
      <sz val="10"/>
      <color theme="1"/>
      <name val="Courier New"/>
      <family val="3"/>
    </font>
    <font>
      <b/>
      <sz val="10"/>
      <color theme="1"/>
      <name val="Courier New"/>
      <family val="3"/>
    </font>
    <font>
      <b/>
      <vertAlign val="superscript"/>
      <sz val="10"/>
      <color theme="1"/>
      <name val="Courier New"/>
      <family val="3"/>
    </font>
    <font>
      <u/>
      <sz val="11"/>
      <color theme="10"/>
      <name val="Calibri"/>
      <family val="2"/>
      <scheme val="minor"/>
    </font>
    <font>
      <sz val="24"/>
      <color theme="0"/>
      <name val="Garamond"/>
      <family val="1"/>
    </font>
    <font>
      <sz val="11"/>
      <color theme="1"/>
      <name val="Arial Narrow"/>
      <family val="2"/>
    </font>
    <font>
      <b/>
      <sz val="11"/>
      <color theme="1"/>
      <name val="Arial Narrow"/>
      <family val="2"/>
    </font>
    <font>
      <sz val="11"/>
      <name val="Arial Narrow"/>
      <family val="2"/>
    </font>
    <font>
      <b/>
      <sz val="11"/>
      <color theme="0"/>
      <name val="Arial Narrow"/>
      <family val="2"/>
    </font>
    <font>
      <b/>
      <sz val="11"/>
      <name val="Arial Narrow"/>
      <family val="2"/>
    </font>
    <font>
      <sz val="24"/>
      <color theme="0"/>
      <name val="Arial"/>
      <family val="2"/>
    </font>
    <font>
      <sz val="11"/>
      <color rgb="FF00B050"/>
      <name val="Calibri"/>
      <family val="2"/>
      <scheme val="minor"/>
    </font>
    <font>
      <sz val="11"/>
      <color theme="4"/>
      <name val="Calibri"/>
      <family val="2"/>
      <scheme val="minor"/>
    </font>
    <font>
      <b/>
      <sz val="11"/>
      <color rgb="FF00B050"/>
      <name val="Calibri"/>
      <family val="2"/>
      <scheme val="minor"/>
    </font>
    <font>
      <b/>
      <sz val="11"/>
      <color theme="4"/>
      <name val="Calibri"/>
      <family val="2"/>
      <scheme val="minor"/>
    </font>
    <font>
      <sz val="11"/>
      <color rgb="FFFF0000"/>
      <name val="Calibri"/>
      <family val="2"/>
      <scheme val="minor"/>
    </font>
    <font>
      <u/>
      <sz val="11"/>
      <color theme="1"/>
      <name val="Calibri"/>
      <family val="2"/>
      <scheme val="minor"/>
    </font>
    <font>
      <sz val="8"/>
      <color rgb="FF000000"/>
      <name val="Segoe UI"/>
      <family val="2"/>
    </font>
    <font>
      <b/>
      <sz val="11"/>
      <color rgb="FFFFC000"/>
      <name val="Calibri"/>
      <family val="2"/>
      <scheme val="minor"/>
    </font>
    <font>
      <b/>
      <sz val="11"/>
      <name val="Calibri"/>
      <family val="2"/>
      <scheme val="minor"/>
    </font>
    <font>
      <sz val="11"/>
      <name val="Calibri"/>
      <family val="2"/>
    </font>
    <font>
      <b/>
      <vertAlign val="subscript"/>
      <sz val="11"/>
      <name val="Calibri"/>
      <family val="2"/>
      <scheme val="minor"/>
    </font>
    <font>
      <sz val="11"/>
      <color rgb="FFFFC000"/>
      <name val="Calibri"/>
      <family val="2"/>
      <scheme val="minor"/>
    </font>
    <font>
      <b/>
      <sz val="12"/>
      <color theme="1"/>
      <name val="Courier New"/>
      <family val="3"/>
    </font>
    <font>
      <sz val="12"/>
      <color theme="1"/>
      <name val="Courier New"/>
      <family val="3"/>
    </font>
    <font>
      <u val="singleAccounting"/>
      <sz val="11"/>
      <color theme="1"/>
      <name val="Calibri"/>
      <family val="2"/>
      <scheme val="minor"/>
    </font>
    <font>
      <sz val="8"/>
      <name val="Calibri"/>
      <family val="2"/>
      <scheme val="minor"/>
    </font>
    <font>
      <sz val="14"/>
      <color theme="1"/>
      <name val="Calibri"/>
      <family val="2"/>
      <scheme val="minor"/>
    </font>
    <font>
      <sz val="20"/>
      <color theme="1"/>
      <name val="Broadway"/>
      <family val="5"/>
    </font>
    <font>
      <sz val="72"/>
      <color theme="1"/>
      <name val="Bauhaus 93"/>
      <family val="5"/>
    </font>
  </fonts>
  <fills count="14">
    <fill>
      <patternFill patternType="none"/>
    </fill>
    <fill>
      <patternFill patternType="gray125"/>
    </fill>
    <fill>
      <patternFill patternType="solid">
        <fgColor rgb="FFFFFFCC"/>
      </patternFill>
    </fill>
    <fill>
      <patternFill patternType="solid">
        <fgColor theme="4"/>
      </patternFill>
    </fill>
    <fill>
      <patternFill patternType="solid">
        <fgColor theme="2"/>
        <bgColor indexed="64"/>
      </patternFill>
    </fill>
    <fill>
      <patternFill patternType="solid">
        <fgColor theme="3"/>
        <bgColor indexed="64"/>
      </patternFill>
    </fill>
    <fill>
      <patternFill patternType="solid">
        <fgColor rgb="FFFFFF00"/>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5"/>
      </patternFill>
    </fill>
  </fills>
  <borders count="53">
    <border>
      <left/>
      <right/>
      <top/>
      <bottom/>
      <diagonal/>
    </border>
    <border>
      <left style="thin">
        <color rgb="FFB2B2B2"/>
      </left>
      <right style="thin">
        <color rgb="FFB2B2B2"/>
      </right>
      <top style="thin">
        <color rgb="FFB2B2B2"/>
      </top>
      <bottom style="thin">
        <color rgb="FFB2B2B2"/>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theme="4" tint="-0.499984740745262"/>
      </bottom>
      <diagonal/>
    </border>
    <border>
      <left/>
      <right/>
      <top/>
      <bottom style="thin">
        <color theme="0" tint="-4.9989318521683403E-2"/>
      </bottom>
      <diagonal/>
    </border>
    <border>
      <left/>
      <right/>
      <top style="thin">
        <color theme="0" tint="-4.9989318521683403E-2"/>
      </top>
      <bottom style="thin">
        <color theme="0" tint="-4.9989318521683403E-2"/>
      </bottom>
      <diagonal/>
    </border>
    <border>
      <left/>
      <right/>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rgb="FFFFC000"/>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style="thin">
        <color rgb="FFFFC000"/>
      </right>
      <top/>
      <bottom style="thin">
        <color rgb="FFFFC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9">
    <xf numFmtId="0" fontId="0" fillId="0" borderId="0"/>
    <xf numFmtId="9" fontId="1" fillId="0" borderId="0" applyFont="0" applyFill="0" applyBorder="0" applyAlignment="0" applyProtection="0"/>
    <xf numFmtId="0" fontId="1" fillId="2" borderId="1" applyNumberFormat="0" applyFont="0" applyAlignment="0" applyProtection="0"/>
    <xf numFmtId="0" fontId="4" fillId="3" borderId="0" applyNumberFormat="0" applyBorder="0" applyAlignment="0" applyProtection="0"/>
    <xf numFmtId="44" fontId="1" fillId="0" borderId="0" applyFont="0" applyFill="0" applyBorder="0" applyAlignment="0" applyProtection="0"/>
    <xf numFmtId="167" fontId="1" fillId="0" borderId="2" applyFill="0" applyBorder="0" applyAlignment="0"/>
    <xf numFmtId="168" fontId="1" fillId="0" borderId="0" applyFill="0" applyBorder="0"/>
    <xf numFmtId="0" fontId="18" fillId="0" borderId="0" applyNumberFormat="0" applyFill="0" applyBorder="0" applyAlignment="0" applyProtection="0"/>
    <xf numFmtId="0" fontId="4" fillId="13" borderId="0" applyNumberFormat="0" applyBorder="0" applyAlignment="0" applyProtection="0"/>
  </cellStyleXfs>
  <cellXfs count="343">
    <xf numFmtId="0" fontId="0" fillId="0" borderId="0" xfId="0"/>
    <xf numFmtId="0" fontId="3" fillId="0" borderId="0" xfId="0" applyFont="1"/>
    <xf numFmtId="0" fontId="0" fillId="0" borderId="6" xfId="0" applyBorder="1"/>
    <xf numFmtId="0" fontId="3" fillId="0" borderId="0" xfId="0" applyFont="1" applyBorder="1"/>
    <xf numFmtId="0" fontId="0" fillId="0" borderId="0" xfId="0" applyBorder="1"/>
    <xf numFmtId="0" fontId="0" fillId="0" borderId="2" xfId="0" applyBorder="1"/>
    <xf numFmtId="0" fontId="3" fillId="0" borderId="6" xfId="0" applyFont="1" applyBorder="1"/>
    <xf numFmtId="0" fontId="0" fillId="0" borderId="7" xfId="0" applyBorder="1"/>
    <xf numFmtId="0" fontId="0" fillId="0" borderId="8" xfId="0" applyBorder="1"/>
    <xf numFmtId="0" fontId="0" fillId="0" borderId="9" xfId="0" applyBorder="1"/>
    <xf numFmtId="0" fontId="3" fillId="0" borderId="10" xfId="0" applyFont="1" applyBorder="1" applyAlignment="1">
      <alignment horizontal="centerContinuous"/>
    </xf>
    <xf numFmtId="0" fontId="0" fillId="0" borderId="11" xfId="0" applyBorder="1" applyAlignment="1">
      <alignment horizontal="centerContinuous"/>
    </xf>
    <xf numFmtId="0" fontId="3" fillId="0" borderId="11" xfId="0" applyFont="1" applyBorder="1" applyAlignment="1">
      <alignment horizontal="centerContinuous"/>
    </xf>
    <xf numFmtId="0" fontId="0" fillId="0" borderId="12" xfId="0" applyBorder="1" applyAlignment="1">
      <alignment horizontal="centerContinuous"/>
    </xf>
    <xf numFmtId="0" fontId="0" fillId="0" borderId="13" xfId="0" applyBorder="1" applyAlignment="1">
      <alignment horizontal="centerContinuous"/>
    </xf>
    <xf numFmtId="0" fontId="0" fillId="0" borderId="14" xfId="0" applyBorder="1"/>
    <xf numFmtId="0" fontId="5" fillId="0" borderId="2" xfId="0" applyFont="1" applyBorder="1" applyAlignment="1">
      <alignment horizontal="left" indent="1"/>
    </xf>
    <xf numFmtId="0" fontId="0" fillId="0" borderId="2" xfId="0" applyBorder="1" applyAlignment="1">
      <alignment horizontal="left" indent="1"/>
    </xf>
    <xf numFmtId="0" fontId="0" fillId="0" borderId="14" xfId="0" applyBorder="1" applyAlignment="1">
      <alignment horizontal="left" indent="1"/>
    </xf>
    <xf numFmtId="0" fontId="0" fillId="0" borderId="15" xfId="0" applyBorder="1" applyAlignment="1">
      <alignment horizontal="left" indent="1"/>
    </xf>
    <xf numFmtId="165" fontId="0" fillId="0" borderId="8" xfId="0" applyNumberFormat="1" applyBorder="1"/>
    <xf numFmtId="164" fontId="0" fillId="0" borderId="0" xfId="0" applyNumberFormat="1" applyBorder="1"/>
    <xf numFmtId="164" fontId="0" fillId="0" borderId="8" xfId="0" applyNumberFormat="1" applyBorder="1"/>
    <xf numFmtId="0" fontId="0" fillId="2" borderId="1" xfId="2" applyFont="1"/>
    <xf numFmtId="165" fontId="0" fillId="0" borderId="0" xfId="0" applyNumberFormat="1"/>
    <xf numFmtId="0" fontId="0" fillId="0" borderId="0" xfId="0" applyAlignment="1">
      <alignment horizontal="left" indent="1"/>
    </xf>
    <xf numFmtId="0" fontId="5" fillId="0" borderId="0" xfId="0" applyFont="1" applyFill="1" applyBorder="1" applyAlignment="1">
      <alignment horizontal="left" indent="1"/>
    </xf>
    <xf numFmtId="9" fontId="0" fillId="0" borderId="0" xfId="1" applyFont="1"/>
    <xf numFmtId="164" fontId="0" fillId="0" borderId="0" xfId="1" applyNumberFormat="1" applyFont="1"/>
    <xf numFmtId="1" fontId="0" fillId="0" borderId="0" xfId="0" applyNumberFormat="1"/>
    <xf numFmtId="0" fontId="0" fillId="0" borderId="6" xfId="0" applyFill="1" applyBorder="1"/>
    <xf numFmtId="2" fontId="0" fillId="0" borderId="0" xfId="0" applyNumberFormat="1"/>
    <xf numFmtId="0" fontId="0" fillId="0" borderId="18" xfId="0" applyBorder="1" applyAlignment="1">
      <alignment horizontal="center"/>
    </xf>
    <xf numFmtId="0" fontId="0" fillId="0" borderId="20" xfId="0" applyBorder="1"/>
    <xf numFmtId="0" fontId="0" fillId="0" borderId="22" xfId="0" applyBorder="1"/>
    <xf numFmtId="0" fontId="0" fillId="0" borderId="23" xfId="0" applyBorder="1" applyAlignment="1">
      <alignment horizontal="center"/>
    </xf>
    <xf numFmtId="0" fontId="0" fillId="0" borderId="24" xfId="0" applyBorder="1"/>
    <xf numFmtId="0" fontId="0" fillId="0" borderId="16" xfId="0" applyBorder="1" applyAlignment="1">
      <alignment horizontal="center" vertical="distributed"/>
    </xf>
    <xf numFmtId="0" fontId="0" fillId="0" borderId="21" xfId="0" applyBorder="1"/>
    <xf numFmtId="0" fontId="0" fillId="0" borderId="25" xfId="0" applyBorder="1" applyAlignment="1">
      <alignment horizontal="centerContinuous"/>
    </xf>
    <xf numFmtId="0" fontId="0" fillId="0" borderId="16" xfId="0" applyBorder="1"/>
    <xf numFmtId="0" fontId="0" fillId="0" borderId="14" xfId="0" applyBorder="1" applyAlignment="1">
      <alignment horizontal="centerContinuous"/>
    </xf>
    <xf numFmtId="0" fontId="0" fillId="0" borderId="17" xfId="0" applyBorder="1"/>
    <xf numFmtId="0" fontId="0" fillId="0" borderId="18" xfId="0" applyBorder="1"/>
    <xf numFmtId="0" fontId="0" fillId="0" borderId="19" xfId="0" applyBorder="1"/>
    <xf numFmtId="0" fontId="7" fillId="0" borderId="6" xfId="0" applyFont="1" applyBorder="1"/>
    <xf numFmtId="0" fontId="8" fillId="0" borderId="0" xfId="0" applyFont="1"/>
    <xf numFmtId="0" fontId="0" fillId="0" borderId="0" xfId="0" applyAlignment="1">
      <alignment horizontal="right"/>
    </xf>
    <xf numFmtId="164" fontId="0" fillId="0" borderId="0" xfId="0" applyNumberFormat="1"/>
    <xf numFmtId="0" fontId="0" fillId="2" borderId="1" xfId="4" applyNumberFormat="1" applyFont="1" applyFill="1" applyBorder="1"/>
    <xf numFmtId="0" fontId="0" fillId="0" borderId="0" xfId="4" applyNumberFormat="1" applyFont="1"/>
    <xf numFmtId="0" fontId="3" fillId="0" borderId="21" xfId="0" applyFont="1" applyBorder="1"/>
    <xf numFmtId="0" fontId="3" fillId="0" borderId="0" xfId="0" applyFont="1" applyAlignment="1">
      <alignment horizontal="left"/>
    </xf>
    <xf numFmtId="0" fontId="9" fillId="0" borderId="0" xfId="0" applyFont="1"/>
    <xf numFmtId="167" fontId="1" fillId="0" borderId="0" xfId="5" applyBorder="1"/>
    <xf numFmtId="167" fontId="1" fillId="0" borderId="21" xfId="5" applyBorder="1"/>
    <xf numFmtId="168" fontId="1" fillId="0" borderId="0" xfId="6"/>
    <xf numFmtId="0" fontId="2" fillId="5" borderId="0" xfId="3" applyFont="1" applyFill="1" applyBorder="1"/>
    <xf numFmtId="0" fontId="2" fillId="5" borderId="16" xfId="3" applyFont="1" applyFill="1" applyBorder="1"/>
    <xf numFmtId="0" fontId="2" fillId="5" borderId="16" xfId="3" applyFont="1" applyFill="1" applyBorder="1" applyAlignment="1">
      <alignment horizontal="center"/>
    </xf>
    <xf numFmtId="0" fontId="0" fillId="0" borderId="7" xfId="0" applyFill="1" applyBorder="1"/>
    <xf numFmtId="165" fontId="0" fillId="0" borderId="0" xfId="1" applyNumberFormat="1" applyFont="1"/>
    <xf numFmtId="0" fontId="13" fillId="5" borderId="0" xfId="3" applyFont="1" applyFill="1" applyBorder="1"/>
    <xf numFmtId="164" fontId="0" fillId="2" borderId="1" xfId="4" applyNumberFormat="1" applyFont="1" applyFill="1" applyBorder="1"/>
    <xf numFmtId="167" fontId="0" fillId="0" borderId="0" xfId="0" applyNumberFormat="1"/>
    <xf numFmtId="44" fontId="0" fillId="0" borderId="0" xfId="4" applyFont="1"/>
    <xf numFmtId="0" fontId="4" fillId="5" borderId="0" xfId="0" applyFont="1" applyFill="1"/>
    <xf numFmtId="0" fontId="2" fillId="5" borderId="0" xfId="0" applyFont="1" applyFill="1"/>
    <xf numFmtId="9" fontId="14" fillId="5" borderId="0" xfId="0" applyNumberFormat="1" applyFont="1" applyFill="1"/>
    <xf numFmtId="9" fontId="4" fillId="5" borderId="0" xfId="1" applyFont="1" applyFill="1" applyAlignment="1"/>
    <xf numFmtId="9" fontId="4" fillId="5" borderId="0" xfId="1" applyFont="1" applyFill="1" applyAlignment="1">
      <alignment horizontal="center"/>
    </xf>
    <xf numFmtId="0" fontId="4" fillId="5" borderId="0" xfId="0" applyFont="1" applyFill="1" applyAlignment="1">
      <alignment horizontal="right"/>
    </xf>
    <xf numFmtId="1" fontId="4" fillId="5" borderId="0" xfId="0" applyNumberFormat="1" applyFont="1" applyFill="1"/>
    <xf numFmtId="9" fontId="3" fillId="0" borderId="0" xfId="1" applyFont="1"/>
    <xf numFmtId="164" fontId="4" fillId="5" borderId="0" xfId="0" applyNumberFormat="1" applyFont="1" applyFill="1"/>
    <xf numFmtId="164" fontId="2" fillId="5" borderId="0" xfId="0" applyNumberFormat="1" applyFont="1" applyFill="1"/>
    <xf numFmtId="169" fontId="0" fillId="0" borderId="0" xfId="0" applyNumberFormat="1"/>
    <xf numFmtId="9" fontId="0" fillId="2" borderId="1" xfId="4" applyNumberFormat="1" applyFont="1" applyFill="1" applyBorder="1"/>
    <xf numFmtId="0" fontId="15" fillId="4" borderId="4" xfId="0" applyFont="1" applyFill="1" applyBorder="1" applyAlignment="1">
      <alignment horizontal="center" vertical="center"/>
    </xf>
    <xf numFmtId="0" fontId="15" fillId="4" borderId="5" xfId="0" applyFont="1" applyFill="1" applyBorder="1" applyAlignment="1">
      <alignment horizontal="center" vertical="center"/>
    </xf>
    <xf numFmtId="0" fontId="15" fillId="4" borderId="8" xfId="0" applyFont="1" applyFill="1" applyBorder="1" applyAlignment="1">
      <alignment horizontal="right"/>
    </xf>
    <xf numFmtId="0" fontId="15" fillId="4" borderId="8" xfId="0" applyFont="1" applyFill="1" applyBorder="1" applyAlignment="1">
      <alignment horizontal="center" vertical="center"/>
    </xf>
    <xf numFmtId="0" fontId="15" fillId="4" borderId="9" xfId="0" applyFont="1" applyFill="1" applyBorder="1" applyAlignment="1">
      <alignment horizontal="center" vertical="center"/>
    </xf>
    <xf numFmtId="0" fontId="16" fillId="0" borderId="6" xfId="0" applyFont="1" applyBorder="1" applyAlignment="1">
      <alignment horizontal="left" indent="2"/>
    </xf>
    <xf numFmtId="0" fontId="15" fillId="0" borderId="2" xfId="0" applyFont="1" applyBorder="1"/>
    <xf numFmtId="166" fontId="15" fillId="0" borderId="2" xfId="0" applyNumberFormat="1" applyFont="1" applyBorder="1" applyAlignment="1">
      <alignment horizontal="center" vertical="center"/>
    </xf>
    <xf numFmtId="0" fontId="16" fillId="0" borderId="6" xfId="0" applyFont="1" applyBorder="1" applyAlignment="1">
      <alignment horizontal="left"/>
    </xf>
    <xf numFmtId="164" fontId="15" fillId="0" borderId="2" xfId="1" applyNumberFormat="1" applyFont="1" applyBorder="1" applyAlignment="1">
      <alignment horizontal="center" vertical="center"/>
    </xf>
    <xf numFmtId="164" fontId="15" fillId="0" borderId="2" xfId="1" applyNumberFormat="1" applyFont="1" applyBorder="1" applyAlignment="1">
      <alignment horizontal="center"/>
    </xf>
    <xf numFmtId="0" fontId="15" fillId="0" borderId="8" xfId="0" applyFont="1" applyBorder="1"/>
    <xf numFmtId="0" fontId="15" fillId="0" borderId="9" xfId="0" applyFont="1" applyBorder="1"/>
    <xf numFmtId="164" fontId="15" fillId="0" borderId="8" xfId="1" applyNumberFormat="1" applyFont="1" applyBorder="1" applyAlignment="1">
      <alignment horizontal="center"/>
    </xf>
    <xf numFmtId="164" fontId="15" fillId="0" borderId="9" xfId="1" applyNumberFormat="1" applyFont="1" applyBorder="1" applyAlignment="1">
      <alignment horizontal="center"/>
    </xf>
    <xf numFmtId="0" fontId="16" fillId="4" borderId="8" xfId="0" applyFont="1" applyFill="1" applyBorder="1" applyAlignment="1">
      <alignment vertical="center"/>
    </xf>
    <xf numFmtId="0" fontId="4" fillId="0" borderId="20" xfId="0" applyFont="1" applyBorder="1"/>
    <xf numFmtId="0" fontId="4" fillId="0" borderId="21" xfId="0" applyFont="1" applyBorder="1"/>
    <xf numFmtId="0" fontId="4" fillId="0" borderId="22" xfId="0" applyFont="1" applyBorder="1"/>
    <xf numFmtId="0" fontId="4" fillId="0" borderId="0" xfId="0" applyFont="1"/>
    <xf numFmtId="0" fontId="15" fillId="4" borderId="2" xfId="0" applyFont="1" applyFill="1" applyBorder="1" applyAlignment="1">
      <alignment horizontal="center" vertical="center"/>
    </xf>
    <xf numFmtId="0" fontId="0" fillId="6" borderId="0" xfId="0" applyFill="1"/>
    <xf numFmtId="0" fontId="2" fillId="5" borderId="16" xfId="3" applyFont="1" applyFill="1" applyBorder="1" applyAlignment="1">
      <alignment horizontal="left"/>
    </xf>
    <xf numFmtId="0" fontId="0" fillId="0" borderId="0" xfId="0" applyFont="1"/>
    <xf numFmtId="0" fontId="0" fillId="0" borderId="0" xfId="0" applyFont="1" applyAlignment="1">
      <alignment horizontal="left" indent="1"/>
    </xf>
    <xf numFmtId="1" fontId="0" fillId="0" borderId="0" xfId="4" applyNumberFormat="1" applyFont="1"/>
    <xf numFmtId="0" fontId="18" fillId="0" borderId="0" xfId="7" quotePrefix="1"/>
    <xf numFmtId="0" fontId="3" fillId="0" borderId="0" xfId="0" applyFont="1" applyFill="1" applyBorder="1"/>
    <xf numFmtId="167" fontId="0" fillId="0" borderId="0" xfId="0" applyNumberFormat="1" applyBorder="1"/>
    <xf numFmtId="8" fontId="0" fillId="0" borderId="0" xfId="0" applyNumberFormat="1"/>
    <xf numFmtId="0" fontId="3" fillId="0" borderId="10" xfId="0" applyFont="1" applyFill="1" applyBorder="1" applyAlignment="1">
      <alignment horizontal="centerContinuous"/>
    </xf>
    <xf numFmtId="1" fontId="2" fillId="5" borderId="0" xfId="0" applyNumberFormat="1" applyFont="1" applyFill="1"/>
    <xf numFmtId="171" fontId="0" fillId="0" borderId="0" xfId="0" applyNumberFormat="1"/>
    <xf numFmtId="0" fontId="0" fillId="7" borderId="0" xfId="0" applyFill="1"/>
    <xf numFmtId="0" fontId="19" fillId="7" borderId="0" xfId="0" applyFont="1" applyFill="1"/>
    <xf numFmtId="14" fontId="0" fillId="0" borderId="0" xfId="0" applyNumberFormat="1"/>
    <xf numFmtId="0" fontId="20" fillId="0" borderId="0" xfId="0" applyFont="1"/>
    <xf numFmtId="0" fontId="20" fillId="0" borderId="0" xfId="0" applyNumberFormat="1" applyFont="1"/>
    <xf numFmtId="0" fontId="20" fillId="0" borderId="0" xfId="0" applyFont="1" applyBorder="1"/>
    <xf numFmtId="0" fontId="21" fillId="0" borderId="0" xfId="0" applyFont="1" applyBorder="1"/>
    <xf numFmtId="0" fontId="22" fillId="0" borderId="0" xfId="0" applyFont="1" applyFill="1" applyBorder="1"/>
    <xf numFmtId="0" fontId="22" fillId="0" borderId="0" xfId="0" applyFont="1" applyFill="1" applyBorder="1" applyAlignment="1">
      <alignment horizontal="center" vertical="center"/>
    </xf>
    <xf numFmtId="0" fontId="23" fillId="7" borderId="0" xfId="0" applyFont="1"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0" borderId="0" xfId="0" applyFill="1"/>
    <xf numFmtId="0" fontId="21" fillId="0" borderId="0" xfId="0" applyFont="1"/>
    <xf numFmtId="0" fontId="24" fillId="0" borderId="26" xfId="0" applyFont="1" applyFill="1" applyBorder="1"/>
    <xf numFmtId="0" fontId="22" fillId="0" borderId="26" xfId="0" applyFont="1" applyFill="1" applyBorder="1"/>
    <xf numFmtId="0" fontId="22" fillId="0" borderId="26" xfId="0" applyFont="1" applyFill="1" applyBorder="1" applyAlignment="1">
      <alignment horizontal="centerContinuous"/>
    </xf>
    <xf numFmtId="172" fontId="0" fillId="0" borderId="27" xfId="0" applyNumberFormat="1" applyBorder="1"/>
    <xf numFmtId="0" fontId="3" fillId="0" borderId="27" xfId="0" applyFont="1" applyBorder="1" applyAlignment="1">
      <alignment horizontal="centerContinuous"/>
    </xf>
    <xf numFmtId="0" fontId="0" fillId="0" borderId="27" xfId="0" applyBorder="1"/>
    <xf numFmtId="0" fontId="0" fillId="0" borderId="28" xfId="0" applyBorder="1"/>
    <xf numFmtId="0" fontId="0" fillId="0" borderId="29" xfId="0" applyBorder="1"/>
    <xf numFmtId="172" fontId="0" fillId="0" borderId="28" xfId="0" applyNumberFormat="1" applyBorder="1"/>
    <xf numFmtId="0" fontId="0" fillId="0" borderId="30" xfId="0" applyBorder="1"/>
    <xf numFmtId="14" fontId="20" fillId="0" borderId="30" xfId="0" applyNumberFormat="1" applyFont="1" applyBorder="1"/>
    <xf numFmtId="0" fontId="25" fillId="7" borderId="0" xfId="0" applyFont="1" applyFill="1"/>
    <xf numFmtId="0" fontId="2" fillId="7" borderId="0" xfId="0" applyFont="1" applyFill="1"/>
    <xf numFmtId="0" fontId="0" fillId="0" borderId="0" xfId="0" applyAlignment="1">
      <alignment horizontal="left"/>
    </xf>
    <xf numFmtId="0" fontId="0" fillId="0" borderId="0" xfId="0" applyAlignment="1"/>
    <xf numFmtId="173" fontId="0" fillId="0" borderId="0" xfId="0" applyNumberFormat="1" applyBorder="1"/>
    <xf numFmtId="170" fontId="0" fillId="0" borderId="0" xfId="0" applyNumberFormat="1" applyBorder="1" applyAlignment="1">
      <alignment horizontal="right"/>
    </xf>
    <xf numFmtId="0" fontId="0" fillId="0" borderId="9" xfId="0" applyFill="1" applyBorder="1"/>
    <xf numFmtId="10" fontId="0" fillId="0" borderId="0" xfId="1" applyNumberFormat="1" applyFont="1"/>
    <xf numFmtId="165" fontId="0" fillId="0" borderId="0" xfId="4" applyNumberFormat="1" applyFont="1"/>
    <xf numFmtId="2" fontId="0" fillId="0" borderId="0" xfId="4" applyNumberFormat="1" applyFont="1"/>
    <xf numFmtId="9" fontId="0" fillId="0" borderId="0" xfId="0" applyNumberFormat="1"/>
    <xf numFmtId="165" fontId="0" fillId="2" borderId="1" xfId="4" applyNumberFormat="1" applyFont="1" applyFill="1" applyBorder="1"/>
    <xf numFmtId="11" fontId="0" fillId="0" borderId="0" xfId="4" applyNumberFormat="1" applyFont="1"/>
    <xf numFmtId="0" fontId="0" fillId="0" borderId="0" xfId="0" applyFont="1" applyAlignment="1">
      <alignment horizontal="left"/>
    </xf>
    <xf numFmtId="44" fontId="0" fillId="0" borderId="0" xfId="0" applyNumberFormat="1"/>
    <xf numFmtId="170" fontId="0" fillId="0" borderId="0" xfId="0" applyNumberFormat="1"/>
    <xf numFmtId="164" fontId="4" fillId="5" borderId="0" xfId="1" applyNumberFormat="1" applyFont="1" applyFill="1" applyAlignment="1">
      <alignment horizontal="center"/>
    </xf>
    <xf numFmtId="7" fontId="0" fillId="0" borderId="0" xfId="0" applyNumberFormat="1"/>
    <xf numFmtId="0" fontId="26" fillId="0" borderId="0" xfId="0" applyFont="1" applyAlignment="1">
      <alignment horizontal="center" textRotation="90"/>
    </xf>
    <xf numFmtId="0" fontId="27" fillId="0" borderId="0" xfId="0" applyFont="1" applyAlignment="1">
      <alignment horizontal="center" textRotation="90"/>
    </xf>
    <xf numFmtId="0" fontId="26" fillId="0" borderId="0" xfId="0" applyFont="1" applyAlignment="1">
      <alignment horizontal="right"/>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27" fillId="0" borderId="0" xfId="0" applyFont="1" applyAlignment="1">
      <alignment horizontal="right"/>
    </xf>
    <xf numFmtId="0" fontId="0" fillId="0" borderId="41" xfId="0" applyBorder="1" applyAlignment="1">
      <alignment horizontal="center" vertical="center"/>
    </xf>
    <xf numFmtId="0" fontId="0" fillId="0" borderId="19" xfId="0" applyBorder="1" applyAlignment="1">
      <alignment horizontal="center" vertical="center"/>
    </xf>
    <xf numFmtId="0" fontId="0" fillId="0" borderId="25" xfId="0" applyFill="1" applyBorder="1" applyAlignment="1">
      <alignment horizontal="center" vertical="center"/>
    </xf>
    <xf numFmtId="0" fontId="0" fillId="0" borderId="36" xfId="0" applyFont="1" applyBorder="1" applyAlignment="1">
      <alignment horizontal="center" vertical="center"/>
    </xf>
    <xf numFmtId="0" fontId="28" fillId="0" borderId="0" xfId="0" applyFont="1"/>
    <xf numFmtId="0" fontId="29" fillId="0" borderId="0" xfId="0" applyFont="1"/>
    <xf numFmtId="0" fontId="0" fillId="0" borderId="0" xfId="0" applyFont="1" applyAlignment="1">
      <alignment horizontal="right" indent="1"/>
    </xf>
    <xf numFmtId="0" fontId="0" fillId="0" borderId="0" xfId="0" applyAlignment="1">
      <alignment horizontal="right" indent="1"/>
    </xf>
    <xf numFmtId="0" fontId="0" fillId="0" borderId="0" xfId="0" applyFont="1" applyAlignment="1">
      <alignment horizontal="right"/>
    </xf>
    <xf numFmtId="0" fontId="0" fillId="0" borderId="16" xfId="0" applyFill="1" applyBorder="1"/>
    <xf numFmtId="0" fontId="3" fillId="0" borderId="16" xfId="0" applyFont="1" applyFill="1" applyBorder="1"/>
    <xf numFmtId="0" fontId="31" fillId="0" borderId="0" xfId="0" applyFont="1"/>
    <xf numFmtId="0" fontId="0" fillId="0" borderId="0" xfId="1" applyNumberFormat="1" applyFont="1"/>
    <xf numFmtId="0" fontId="0" fillId="0" borderId="3" xfId="0" applyBorder="1"/>
    <xf numFmtId="0" fontId="0" fillId="0" borderId="4" xfId="0" applyBorder="1"/>
    <xf numFmtId="0" fontId="0" fillId="0" borderId="5" xfId="0" applyBorder="1"/>
    <xf numFmtId="0" fontId="0" fillId="2" borderId="0" xfId="2" applyFon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0" fillId="0" borderId="47" xfId="0" applyBorder="1"/>
    <xf numFmtId="0" fontId="5" fillId="0" borderId="0" xfId="0" applyFont="1" applyAlignment="1">
      <alignment horizontal="left" indent="1"/>
    </xf>
    <xf numFmtId="9" fontId="0" fillId="2" borderId="1" xfId="2" applyNumberFormat="1" applyFont="1"/>
    <xf numFmtId="0" fontId="7" fillId="0" borderId="0" xfId="0" applyFont="1"/>
    <xf numFmtId="164" fontId="0" fillId="2" borderId="1" xfId="1" applyNumberFormat="1" applyFont="1" applyFill="1" applyBorder="1"/>
    <xf numFmtId="9" fontId="0" fillId="2" borderId="1" xfId="1" applyFont="1" applyFill="1" applyBorder="1"/>
    <xf numFmtId="0" fontId="0" fillId="0" borderId="0" xfId="0" applyAlignment="1">
      <alignment horizontal="centerContinuous" vertical="distributed"/>
    </xf>
    <xf numFmtId="0" fontId="0" fillId="0" borderId="0" xfId="0" applyAlignment="1">
      <alignment horizontal="centerContinuous"/>
    </xf>
    <xf numFmtId="0" fontId="4" fillId="0" borderId="6" xfId="0" applyFont="1" applyBorder="1"/>
    <xf numFmtId="174" fontId="0" fillId="0" borderId="0" xfId="0" applyNumberFormat="1"/>
    <xf numFmtId="0" fontId="3" fillId="0" borderId="8" xfId="0" applyFont="1" applyBorder="1"/>
    <xf numFmtId="0" fontId="0" fillId="0" borderId="9" xfId="0" applyBorder="1" applyAlignment="1">
      <alignment horizontal="left" indent="1"/>
    </xf>
    <xf numFmtId="165" fontId="30" fillId="0" borderId="0" xfId="0" applyNumberFormat="1" applyFont="1"/>
    <xf numFmtId="0" fontId="30" fillId="0" borderId="0" xfId="0" applyFont="1"/>
    <xf numFmtId="1" fontId="0" fillId="0" borderId="43" xfId="0" applyNumberFormat="1" applyBorder="1"/>
    <xf numFmtId="0" fontId="0" fillId="0" borderId="15" xfId="0" applyBorder="1"/>
    <xf numFmtId="10" fontId="0" fillId="0" borderId="0" xfId="0" applyNumberFormat="1"/>
    <xf numFmtId="0" fontId="33" fillId="0" borderId="0" xfId="0" applyFont="1"/>
    <xf numFmtId="10" fontId="0" fillId="0" borderId="8" xfId="1" applyNumberFormat="1" applyFont="1" applyBorder="1"/>
    <xf numFmtId="165" fontId="0" fillId="0" borderId="0" xfId="0" applyNumberFormat="1" applyAlignment="1">
      <alignment horizontal="right"/>
    </xf>
    <xf numFmtId="1" fontId="0" fillId="0" borderId="0" xfId="0" applyNumberFormat="1" applyAlignment="1">
      <alignment horizontal="left"/>
    </xf>
    <xf numFmtId="0" fontId="34" fillId="0" borderId="10" xfId="0" applyFont="1" applyBorder="1" applyAlignment="1">
      <alignment horizontal="centerContinuous"/>
    </xf>
    <xf numFmtId="0" fontId="7" fillId="0" borderId="11" xfId="0" applyFont="1" applyBorder="1" applyAlignment="1">
      <alignment horizontal="centerContinuous"/>
    </xf>
    <xf numFmtId="0" fontId="7" fillId="0" borderId="13" xfId="0" applyFont="1" applyBorder="1" applyAlignment="1">
      <alignment horizontal="centerContinuous"/>
    </xf>
    <xf numFmtId="0" fontId="34" fillId="0" borderId="11" xfId="0" applyFont="1" applyBorder="1" applyAlignment="1">
      <alignment horizontal="centerContinuous"/>
    </xf>
    <xf numFmtId="0" fontId="7" fillId="0" borderId="12" xfId="0" applyFont="1" applyBorder="1" applyAlignment="1">
      <alignment horizontal="centerContinuous"/>
    </xf>
    <xf numFmtId="0" fontId="34" fillId="0" borderId="0" xfId="0" applyFont="1"/>
    <xf numFmtId="0" fontId="7" fillId="0" borderId="14" xfId="0" applyFont="1" applyBorder="1"/>
    <xf numFmtId="0" fontId="7" fillId="0" borderId="2" xfId="0" applyFont="1" applyBorder="1"/>
    <xf numFmtId="0" fontId="34" fillId="0" borderId="6" xfId="0" applyFont="1" applyBorder="1"/>
    <xf numFmtId="164" fontId="7" fillId="0" borderId="0" xfId="0" applyNumberFormat="1" applyFont="1"/>
    <xf numFmtId="165" fontId="7" fillId="0" borderId="0" xfId="0" applyNumberFormat="1" applyFont="1"/>
    <xf numFmtId="0" fontId="7" fillId="0" borderId="14" xfId="0" applyFont="1" applyBorder="1" applyAlignment="1">
      <alignment horizontal="left" indent="1"/>
    </xf>
    <xf numFmtId="0" fontId="35" fillId="0" borderId="2" xfId="0" applyFont="1" applyBorder="1" applyAlignment="1">
      <alignment horizontal="left" indent="1"/>
    </xf>
    <xf numFmtId="0" fontId="7" fillId="0" borderId="2" xfId="0" applyFont="1" applyBorder="1" applyAlignment="1">
      <alignment horizontal="left" indent="1"/>
    </xf>
    <xf numFmtId="0" fontId="7" fillId="0" borderId="7" xfId="0" applyFont="1" applyBorder="1"/>
    <xf numFmtId="0" fontId="7" fillId="0" borderId="8" xfId="0" applyFont="1" applyBorder="1"/>
    <xf numFmtId="0" fontId="7" fillId="0" borderId="15" xfId="0" applyFont="1" applyBorder="1"/>
    <xf numFmtId="0" fontId="34" fillId="0" borderId="8" xfId="0" applyFont="1" applyBorder="1"/>
    <xf numFmtId="0" fontId="7" fillId="0" borderId="9" xfId="0" applyFont="1" applyBorder="1" applyAlignment="1">
      <alignment horizontal="left" indent="1"/>
    </xf>
    <xf numFmtId="165" fontId="37" fillId="0" borderId="0" xfId="0" applyNumberFormat="1" applyFont="1"/>
    <xf numFmtId="164" fontId="0" fillId="0" borderId="8" xfId="1" applyNumberFormat="1" applyFont="1" applyBorder="1"/>
    <xf numFmtId="175" fontId="0" fillId="0" borderId="0" xfId="0" applyNumberFormat="1"/>
    <xf numFmtId="9" fontId="4" fillId="0" borderId="0" xfId="1" applyFont="1"/>
    <xf numFmtId="0" fontId="0" fillId="2" borderId="1" xfId="1" applyNumberFormat="1" applyFont="1" applyFill="1" applyBorder="1"/>
    <xf numFmtId="0" fontId="15" fillId="0" borderId="0" xfId="0" applyFont="1" applyAlignment="1">
      <alignment horizontal="center" vertical="center"/>
    </xf>
    <xf numFmtId="0" fontId="16" fillId="4" borderId="0" xfId="0" applyFont="1" applyFill="1" applyAlignment="1">
      <alignment vertical="center"/>
    </xf>
    <xf numFmtId="0" fontId="15" fillId="4" borderId="0" xfId="0" applyFont="1" applyFill="1" applyAlignment="1">
      <alignment horizontal="right"/>
    </xf>
    <xf numFmtId="0" fontId="15" fillId="4" borderId="0" xfId="0" applyFont="1" applyFill="1" applyAlignment="1">
      <alignment horizontal="center" vertical="center"/>
    </xf>
    <xf numFmtId="0" fontId="15" fillId="0" borderId="0" xfId="0" applyFont="1"/>
    <xf numFmtId="166" fontId="15" fillId="0" borderId="3" xfId="0" applyNumberFormat="1" applyFont="1" applyBorder="1" applyAlignment="1">
      <alignment horizontal="center" vertical="center"/>
    </xf>
    <xf numFmtId="166" fontId="15" fillId="0" borderId="4" xfId="0" applyNumberFormat="1" applyFont="1" applyBorder="1" applyAlignment="1">
      <alignment horizontal="center" vertical="center"/>
    </xf>
    <xf numFmtId="166" fontId="15" fillId="0" borderId="5" xfId="0" applyNumberFormat="1" applyFont="1" applyBorder="1" applyAlignment="1">
      <alignment horizontal="center" vertical="center"/>
    </xf>
    <xf numFmtId="166" fontId="15" fillId="0" borderId="6" xfId="0" applyNumberFormat="1" applyFont="1" applyBorder="1" applyAlignment="1">
      <alignment horizontal="center" vertical="center"/>
    </xf>
    <xf numFmtId="166" fontId="15" fillId="0" borderId="0" xfId="0" applyNumberFormat="1" applyFont="1" applyAlignment="1">
      <alignment horizontal="center" vertical="center"/>
    </xf>
    <xf numFmtId="164" fontId="15" fillId="0" borderId="6" xfId="1" applyNumberFormat="1" applyFont="1" applyBorder="1" applyAlignment="1">
      <alignment horizontal="center" vertical="center"/>
    </xf>
    <xf numFmtId="164" fontId="15" fillId="0" borderId="0" xfId="1" applyNumberFormat="1" applyFont="1" applyAlignment="1">
      <alignment horizontal="center" vertical="center"/>
    </xf>
    <xf numFmtId="0" fontId="4" fillId="13" borderId="0" xfId="8" applyAlignment="1">
      <alignment horizontal="left" indent="1"/>
    </xf>
    <xf numFmtId="0" fontId="4" fillId="13" borderId="0" xfId="8"/>
    <xf numFmtId="164" fontId="4" fillId="13" borderId="0" xfId="8" applyNumberFormat="1"/>
    <xf numFmtId="1" fontId="3" fillId="0" borderId="0" xfId="0" applyNumberFormat="1" applyFont="1"/>
    <xf numFmtId="0" fontId="3" fillId="0" borderId="0" xfId="0" applyFont="1" applyAlignment="1">
      <alignment horizontal="left" indent="1"/>
    </xf>
    <xf numFmtId="164" fontId="15" fillId="0" borderId="6" xfId="1" applyNumberFormat="1" applyFont="1" applyBorder="1" applyAlignment="1">
      <alignment horizontal="center"/>
    </xf>
    <xf numFmtId="164" fontId="15" fillId="0" borderId="0" xfId="1" applyNumberFormat="1" applyFont="1" applyAlignment="1">
      <alignment horizontal="center"/>
    </xf>
    <xf numFmtId="0" fontId="16" fillId="0" borderId="7" xfId="0" applyFont="1" applyBorder="1" applyAlignment="1">
      <alignment horizontal="left" indent="2"/>
    </xf>
    <xf numFmtId="164" fontId="15" fillId="0" borderId="7" xfId="1" applyNumberFormat="1" applyFont="1" applyBorder="1" applyAlignment="1">
      <alignment horizontal="center"/>
    </xf>
    <xf numFmtId="0" fontId="2" fillId="5" borderId="0" xfId="3" applyFont="1" applyFill="1"/>
    <xf numFmtId="0" fontId="2" fillId="13" borderId="0" xfId="8" applyFont="1"/>
    <xf numFmtId="0" fontId="38" fillId="4" borderId="48" xfId="0" applyFont="1" applyFill="1" applyBorder="1"/>
    <xf numFmtId="0" fontId="38" fillId="4" borderId="49" xfId="0" applyFont="1" applyFill="1" applyBorder="1"/>
    <xf numFmtId="0" fontId="39" fillId="4" borderId="49" xfId="0" applyFont="1" applyFill="1" applyBorder="1" applyAlignment="1">
      <alignment horizontal="center" vertical="center"/>
    </xf>
    <xf numFmtId="0" fontId="39" fillId="4" borderId="50" xfId="0" applyFont="1" applyFill="1" applyBorder="1" applyAlignment="1">
      <alignment horizontal="center" vertical="center"/>
    </xf>
    <xf numFmtId="0" fontId="38" fillId="0" borderId="6" xfId="0" applyFont="1" applyBorder="1" applyAlignment="1">
      <alignment horizontal="left"/>
    </xf>
    <xf numFmtId="0" fontId="39" fillId="0" borderId="0" xfId="0" applyFont="1"/>
    <xf numFmtId="0" fontId="39" fillId="0" borderId="2" xfId="0" applyFont="1" applyBorder="1"/>
    <xf numFmtId="166" fontId="39" fillId="0" borderId="0" xfId="0" applyNumberFormat="1" applyFont="1" applyAlignment="1">
      <alignment horizontal="center" vertical="center"/>
    </xf>
    <xf numFmtId="166" fontId="39" fillId="0" borderId="2" xfId="0" applyNumberFormat="1" applyFont="1" applyBorder="1" applyAlignment="1">
      <alignment horizontal="center" vertical="center"/>
    </xf>
    <xf numFmtId="0" fontId="38" fillId="0" borderId="6" xfId="0" applyFont="1" applyBorder="1" applyAlignment="1">
      <alignment horizontal="left" indent="2"/>
    </xf>
    <xf numFmtId="164" fontId="39" fillId="0" borderId="0" xfId="1" applyNumberFormat="1" applyFont="1" applyAlignment="1">
      <alignment horizontal="center" vertical="center"/>
    </xf>
    <xf numFmtId="164" fontId="39" fillId="0" borderId="2" xfId="1" applyNumberFormat="1" applyFont="1" applyBorder="1" applyAlignment="1">
      <alignment horizontal="center" vertical="center"/>
    </xf>
    <xf numFmtId="0" fontId="38" fillId="0" borderId="7" xfId="0" applyFont="1" applyBorder="1" applyAlignment="1">
      <alignment horizontal="left" indent="2"/>
    </xf>
    <xf numFmtId="0" fontId="39" fillId="0" borderId="8" xfId="0" applyFont="1" applyBorder="1"/>
    <xf numFmtId="0" fontId="39" fillId="0" borderId="9" xfId="0" applyFont="1" applyBorder="1"/>
    <xf numFmtId="164" fontId="39" fillId="0" borderId="8" xfId="1" applyNumberFormat="1" applyFont="1" applyBorder="1" applyAlignment="1">
      <alignment horizontal="center" vertical="center"/>
    </xf>
    <xf numFmtId="164" fontId="39" fillId="0" borderId="9" xfId="1" applyNumberFormat="1" applyFont="1" applyBorder="1" applyAlignment="1">
      <alignment horizontal="center" vertical="center"/>
    </xf>
    <xf numFmtId="10" fontId="39" fillId="0" borderId="0" xfId="1" applyNumberFormat="1" applyFont="1" applyAlignment="1">
      <alignment horizontal="center" vertical="center"/>
    </xf>
    <xf numFmtId="9" fontId="39" fillId="0" borderId="0" xfId="1" applyFont="1" applyAlignment="1">
      <alignment horizontal="center" vertical="center"/>
    </xf>
    <xf numFmtId="164" fontId="39" fillId="0" borderId="0" xfId="1" applyNumberFormat="1" applyFont="1" applyAlignment="1">
      <alignment horizontal="center"/>
    </xf>
    <xf numFmtId="164" fontId="39" fillId="0" borderId="2" xfId="1" applyNumberFormat="1" applyFont="1" applyBorder="1" applyAlignment="1">
      <alignment horizontal="center"/>
    </xf>
    <xf numFmtId="9" fontId="39" fillId="0" borderId="0" xfId="1" applyFont="1" applyAlignment="1">
      <alignment horizontal="center"/>
    </xf>
    <xf numFmtId="164" fontId="39" fillId="0" borderId="8" xfId="1" applyNumberFormat="1" applyFont="1" applyBorder="1" applyAlignment="1">
      <alignment horizontal="center"/>
    </xf>
    <xf numFmtId="164" fontId="39" fillId="0" borderId="9" xfId="1" applyNumberFormat="1" applyFont="1" applyBorder="1" applyAlignment="1">
      <alignment horizontal="center"/>
    </xf>
    <xf numFmtId="176" fontId="39" fillId="0" borderId="0" xfId="0" applyNumberFormat="1" applyFont="1" applyAlignment="1">
      <alignment horizontal="center" vertical="center"/>
    </xf>
    <xf numFmtId="176" fontId="39" fillId="0" borderId="2" xfId="0" applyNumberFormat="1" applyFont="1" applyBorder="1" applyAlignment="1">
      <alignment horizontal="center" vertical="center"/>
    </xf>
    <xf numFmtId="44" fontId="40" fillId="0" borderId="0" xfId="4" applyFont="1"/>
    <xf numFmtId="169" fontId="31" fillId="0" borderId="0" xfId="0" applyNumberFormat="1" applyFont="1"/>
    <xf numFmtId="44" fontId="30" fillId="0" borderId="51" xfId="0" applyNumberFormat="1" applyFont="1" applyBorder="1"/>
    <xf numFmtId="169" fontId="30" fillId="0" borderId="52" xfId="0" applyNumberFormat="1" applyFont="1" applyBorder="1"/>
    <xf numFmtId="0" fontId="30" fillId="0" borderId="52" xfId="0" applyFont="1" applyBorder="1"/>
    <xf numFmtId="167" fontId="30" fillId="0" borderId="52" xfId="0" applyNumberFormat="1" applyFont="1" applyBorder="1"/>
    <xf numFmtId="9" fontId="30" fillId="0" borderId="52" xfId="0" applyNumberFormat="1" applyFont="1" applyBorder="1"/>
    <xf numFmtId="170" fontId="30" fillId="0" borderId="38" xfId="0" applyNumberFormat="1" applyFont="1" applyBorder="1"/>
    <xf numFmtId="0" fontId="18" fillId="0" borderId="0" xfId="7"/>
    <xf numFmtId="0" fontId="24" fillId="0" borderId="0" xfId="0" applyFont="1" applyFill="1" applyBorder="1" applyAlignment="1">
      <alignment horizontal="center" vertical="center" wrapText="1"/>
    </xf>
    <xf numFmtId="0" fontId="24" fillId="0" borderId="26" xfId="0" applyFont="1" applyFill="1" applyBorder="1" applyAlignment="1">
      <alignment horizontal="center" vertical="center" wrapText="1"/>
    </xf>
    <xf numFmtId="0" fontId="16" fillId="4" borderId="3" xfId="0" applyFont="1" applyFill="1" applyBorder="1" applyAlignment="1">
      <alignment horizontal="center" vertical="center"/>
    </xf>
    <xf numFmtId="0" fontId="16" fillId="4" borderId="4"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0" xfId="0" applyFont="1" applyFill="1" applyAlignment="1">
      <alignment horizontal="center" vertical="center"/>
    </xf>
    <xf numFmtId="0" fontId="16" fillId="4" borderId="7"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right"/>
    </xf>
    <xf numFmtId="0" fontId="0" fillId="0" borderId="0" xfId="0" applyBorder="1" applyAlignment="1">
      <alignment horizontal="center" textRotation="90" wrapText="1"/>
    </xf>
    <xf numFmtId="0" fontId="0" fillId="0" borderId="16" xfId="0" applyBorder="1" applyAlignment="1">
      <alignment horizontal="center" textRotation="90" wrapText="1"/>
    </xf>
    <xf numFmtId="0" fontId="4" fillId="5" borderId="0" xfId="0" applyFont="1" applyFill="1" applyAlignment="1">
      <alignment horizontal="center"/>
    </xf>
    <xf numFmtId="0" fontId="4" fillId="5" borderId="0" xfId="0" applyFont="1" applyFill="1" applyAlignment="1">
      <alignment horizontal="center" textRotation="90" wrapText="1"/>
    </xf>
    <xf numFmtId="0" fontId="3" fillId="0" borderId="0" xfId="0" applyFont="1" applyBorder="1" applyAlignment="1">
      <alignment horizontal="center" textRotation="90" wrapText="1"/>
    </xf>
    <xf numFmtId="0" fontId="3" fillId="0" borderId="16" xfId="0" applyFont="1" applyBorder="1" applyAlignment="1">
      <alignment horizontal="center" textRotation="90" wrapText="1"/>
    </xf>
    <xf numFmtId="0" fontId="0" fillId="0" borderId="22" xfId="0" applyBorder="1" applyAlignment="1">
      <alignment horizontal="right"/>
    </xf>
    <xf numFmtId="0" fontId="0" fillId="0" borderId="52" xfId="0" applyBorder="1"/>
    <xf numFmtId="0" fontId="0" fillId="0" borderId="38" xfId="0" applyBorder="1"/>
    <xf numFmtId="0" fontId="0" fillId="0" borderId="25" xfId="0" applyBorder="1"/>
    <xf numFmtId="0" fontId="0" fillId="0" borderId="23" xfId="0" applyBorder="1" applyAlignment="1">
      <alignment horizontal="center" vertical="center"/>
    </xf>
    <xf numFmtId="0" fontId="0" fillId="0" borderId="24" xfId="0" applyBorder="1" applyAlignment="1">
      <alignment horizontal="center" vertical="center"/>
    </xf>
    <xf numFmtId="0" fontId="0" fillId="0" borderId="16" xfId="0" applyBorder="1" applyAlignment="1">
      <alignment horizontal="right"/>
    </xf>
    <xf numFmtId="0" fontId="0" fillId="0" borderId="24" xfId="0" applyBorder="1" applyAlignment="1">
      <alignment horizontal="left"/>
    </xf>
    <xf numFmtId="0" fontId="0" fillId="0" borderId="0" xfId="0" applyBorder="1" applyAlignment="1">
      <alignment horizontal="center"/>
    </xf>
    <xf numFmtId="0" fontId="42" fillId="0" borderId="20" xfId="0" applyFont="1" applyBorder="1" applyAlignment="1">
      <alignment horizontal="center" wrapText="1"/>
    </xf>
    <xf numFmtId="0" fontId="42" fillId="0" borderId="21" xfId="0" applyFont="1" applyBorder="1" applyAlignment="1">
      <alignment horizontal="center" wrapText="1"/>
    </xf>
    <xf numFmtId="0" fontId="42" fillId="0" borderId="25" xfId="0" applyFont="1" applyBorder="1" applyAlignment="1">
      <alignment horizontal="center" wrapText="1"/>
    </xf>
    <xf numFmtId="0" fontId="42" fillId="0" borderId="0" xfId="0" applyFont="1" applyBorder="1" applyAlignment="1">
      <alignment horizontal="center" wrapText="1"/>
    </xf>
    <xf numFmtId="0" fontId="42" fillId="0" borderId="23" xfId="0" applyFont="1" applyBorder="1" applyAlignment="1">
      <alignment horizontal="center" wrapText="1"/>
    </xf>
    <xf numFmtId="0" fontId="42" fillId="0" borderId="16" xfId="0" applyFont="1" applyBorder="1" applyAlignment="1">
      <alignment horizontal="center" wrapText="1"/>
    </xf>
    <xf numFmtId="0" fontId="43" fillId="0" borderId="20" xfId="0" applyFont="1" applyBorder="1" applyAlignment="1">
      <alignment horizontal="center" vertical="center"/>
    </xf>
    <xf numFmtId="0" fontId="43" fillId="0" borderId="21" xfId="0" applyFont="1" applyBorder="1" applyAlignment="1">
      <alignment horizontal="center" vertical="center"/>
    </xf>
    <xf numFmtId="0" fontId="43" fillId="0" borderId="22" xfId="0" applyFont="1" applyBorder="1" applyAlignment="1">
      <alignment horizontal="center" vertical="center"/>
    </xf>
    <xf numFmtId="0" fontId="43" fillId="0" borderId="23" xfId="0" applyFont="1" applyBorder="1" applyAlignment="1">
      <alignment horizontal="center" vertical="center"/>
    </xf>
    <xf numFmtId="0" fontId="43" fillId="0" borderId="16" xfId="0" applyFont="1" applyBorder="1" applyAlignment="1">
      <alignment horizontal="center" vertical="center"/>
    </xf>
    <xf numFmtId="0" fontId="43" fillId="0" borderId="24" xfId="0" applyFont="1" applyBorder="1" applyAlignment="1">
      <alignment horizontal="center" vertical="center"/>
    </xf>
    <xf numFmtId="0" fontId="0" fillId="0" borderId="52" xfId="0" applyBorder="1" applyAlignment="1">
      <alignment horizontal="left"/>
    </xf>
    <xf numFmtId="0" fontId="0" fillId="0" borderId="51" xfId="0" applyBorder="1" applyAlignment="1">
      <alignment horizontal="right"/>
    </xf>
    <xf numFmtId="14" fontId="0" fillId="0" borderId="14" xfId="0" applyNumberFormat="1" applyBorder="1"/>
    <xf numFmtId="0" fontId="0" fillId="0" borderId="0" xfId="0" applyBorder="1" applyAlignment="1">
      <alignment horizontal="right"/>
    </xf>
    <xf numFmtId="14" fontId="0" fillId="0" borderId="52" xfId="0" applyNumberFormat="1" applyBorder="1"/>
    <xf numFmtId="0" fontId="0" fillId="0" borderId="52" xfId="0" applyBorder="1" applyAlignment="1"/>
    <xf numFmtId="0" fontId="0" fillId="0" borderId="16" xfId="0" applyBorder="1" applyAlignment="1"/>
    <xf numFmtId="0" fontId="44" fillId="0" borderId="0" xfId="0" applyFont="1" applyAlignment="1">
      <alignment horizontal="center" vertical="center"/>
    </xf>
    <xf numFmtId="0" fontId="0" fillId="0" borderId="0" xfId="0" applyAlignment="1">
      <alignment vertical="center" wrapText="1"/>
    </xf>
    <xf numFmtId="14" fontId="0" fillId="0" borderId="16" xfId="0" applyNumberFormat="1" applyBorder="1" applyAlignment="1">
      <alignment horizontal="center" vertical="center"/>
    </xf>
  </cellXfs>
  <cellStyles count="9">
    <cellStyle name="Accent1" xfId="3" builtinId="29"/>
    <cellStyle name="Accent2" xfId="8" builtinId="33"/>
    <cellStyle name="Currency" xfId="4" builtinId="4"/>
    <cellStyle name="Hyperlink" xfId="7" builtinId="8"/>
    <cellStyle name="Normal" xfId="0" builtinId="0"/>
    <cellStyle name="Note" xfId="2" builtinId="10"/>
    <cellStyle name="Number 1 d.p." xfId="5" xr:uid="{B4F43A86-9DA2-4849-89B3-EE4BD85390A9}"/>
    <cellStyle name="Percent" xfId="1" builtinId="5"/>
    <cellStyle name="Percentage" xfId="6" xr:uid="{4BD60BF1-1229-4127-B68E-24BA61FEA087}"/>
  </cellStyles>
  <dxfs count="18">
    <dxf>
      <font>
        <color theme="0"/>
      </font>
      <fill>
        <patternFill patternType="none">
          <bgColor auto="1"/>
        </patternFill>
      </fill>
      <border>
        <left/>
        <right/>
        <top/>
        <bottom/>
      </border>
    </dxf>
    <dxf>
      <numFmt numFmtId="177" formatCode="\-"/>
      <fill>
        <patternFill patternType="none">
          <bgColor auto="1"/>
        </patternFill>
      </fill>
    </dxf>
    <dxf>
      <font>
        <color theme="8" tint="0.79998168889431442"/>
      </font>
      <fill>
        <patternFill>
          <bgColor theme="8" tint="0.79998168889431442"/>
        </patternFill>
      </fill>
    </dxf>
    <dxf>
      <font>
        <color theme="8" tint="0.59996337778862885"/>
      </font>
      <fill>
        <patternFill>
          <bgColor theme="8" tint="0.59996337778862885"/>
        </patternFill>
      </fill>
    </dxf>
    <dxf>
      <font>
        <color theme="8" tint="0.39994506668294322"/>
      </font>
      <fill>
        <patternFill>
          <bgColor theme="8" tint="0.39994506668294322"/>
        </patternFill>
      </fill>
    </dxf>
    <dxf>
      <font>
        <color theme="8" tint="-0.24994659260841701"/>
      </font>
      <fill>
        <patternFill>
          <fgColor theme="8" tint="-0.24994659260841701"/>
          <bgColor theme="8" tint="-0.24994659260841701"/>
        </patternFill>
      </fill>
    </dxf>
    <dxf>
      <font>
        <color theme="8" tint="-0.499984740745262"/>
      </font>
      <fill>
        <patternFill>
          <bgColor theme="8" tint="-0.499984740745262"/>
        </patternFill>
      </fill>
    </dxf>
    <dxf>
      <font>
        <color theme="8" tint="0.79998168889431442"/>
      </font>
      <fill>
        <patternFill>
          <bgColor theme="8" tint="0.79998168889431442"/>
        </patternFill>
      </fill>
    </dxf>
    <dxf>
      <font>
        <color theme="8" tint="0.59996337778862885"/>
      </font>
      <fill>
        <patternFill>
          <bgColor theme="8" tint="0.59996337778862885"/>
        </patternFill>
      </fill>
    </dxf>
    <dxf>
      <font>
        <color theme="8" tint="0.39994506668294322"/>
      </font>
      <fill>
        <patternFill>
          <bgColor theme="8" tint="0.39994506668294322"/>
        </patternFill>
      </fill>
    </dxf>
    <dxf>
      <font>
        <color theme="8" tint="-0.24994659260841701"/>
      </font>
      <fill>
        <patternFill>
          <bgColor theme="8" tint="-0.24994659260841701"/>
        </patternFill>
      </fill>
    </dxf>
    <dxf>
      <font>
        <color theme="8" tint="-0.499984740745262"/>
      </font>
      <fill>
        <patternFill>
          <bgColor theme="8" tint="-0.499984740745262"/>
        </patternFill>
      </fill>
    </dxf>
    <dxf>
      <fill>
        <patternFill>
          <bgColor theme="0" tint="-4.9989318521683403E-2"/>
        </patternFill>
      </fill>
    </dxf>
    <dxf>
      <fill>
        <patternFill>
          <bgColor theme="8" tint="0.79998168889431442"/>
        </patternFill>
      </fill>
    </dxf>
    <dxf>
      <fill>
        <patternFill>
          <bgColor theme="8" tint="0.59996337778862885"/>
        </patternFill>
      </fill>
    </dxf>
    <dxf>
      <fill>
        <patternFill>
          <bgColor theme="8" tint="0.39994506668294322"/>
        </patternFill>
      </fill>
    </dxf>
    <dxf>
      <fill>
        <patternFill>
          <bgColor theme="8" tint="-0.24994659260841701"/>
        </patternFill>
      </fill>
    </dxf>
    <dxf>
      <fill>
        <patternFill>
          <bgColor theme="8"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Economics!$AB$32</c:f>
              <c:strCache>
                <c:ptCount val="1"/>
                <c:pt idx="0">
                  <c:v>Cumulative Discounted Cashflow (after tax)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Economics!$AE$4:$BS$4</c:f>
              <c:numCache>
                <c:formatCode>General</c:formatCode>
                <c:ptCount val="4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numCache>
            </c:numRef>
          </c:xVal>
          <c:yVal>
            <c:numRef>
              <c:f>Economics!$AE$32:$BS$32</c:f>
              <c:numCache>
                <c:formatCode>#,##0.0_);\(#,##0.0\);0.0_);@_)</c:formatCode>
                <c:ptCount val="41"/>
                <c:pt idx="0" formatCode="General">
                  <c:v>0</c:v>
                </c:pt>
                <c:pt idx="1">
                  <c:v>-25.704999999999998</c:v>
                </c:pt>
                <c:pt idx="2">
                  <c:v>-24.203453463093346</c:v>
                </c:pt>
                <c:pt idx="3">
                  <c:v>-21.241201701013452</c:v>
                </c:pt>
                <c:pt idx="4">
                  <c:v>-18.213518415634866</c:v>
                </c:pt>
                <c:pt idx="5">
                  <c:v>-15.331728542106378</c:v>
                </c:pt>
                <c:pt idx="6">
                  <c:v>-12.646832256003133</c:v>
                </c:pt>
                <c:pt idx="7">
                  <c:v>-10.168431430457577</c:v>
                </c:pt>
                <c:pt idx="8">
                  <c:v>-7.8917078262278189</c:v>
                </c:pt>
                <c:pt idx="9">
                  <c:v>-5.8062140304627583</c:v>
                </c:pt>
                <c:pt idx="10">
                  <c:v>-3.8993691495762617</c:v>
                </c:pt>
                <c:pt idx="11">
                  <c:v>-2.1580232425284933</c:v>
                </c:pt>
                <c:pt idx="12">
                  <c:v>-0.56920516880803818</c:v>
                </c:pt>
                <c:pt idx="13">
                  <c:v>0.87951223291078318</c:v>
                </c:pt>
                <c:pt idx="14">
                  <c:v>2.1998398339266334</c:v>
                </c:pt>
                <c:pt idx="15">
                  <c:v>3.4027021118467626</c:v>
                </c:pt>
                <c:pt idx="16">
                  <c:v>4.4982229004892318</c:v>
                </c:pt>
                <c:pt idx="17">
                  <c:v>5.4957420027513262</c:v>
                </c:pt>
                <c:pt idx="18">
                  <c:v>6.403848629744731</c:v>
                </c:pt>
                <c:pt idx="19">
                  <c:v>7.2304235371793233</c:v>
                </c:pt>
                <c:pt idx="20">
                  <c:v>7.9826850519867509</c:v>
                </c:pt>
                <c:pt idx="21">
                  <c:v>8.6672361157285991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E676-4F4B-B241-5D49A1A5A9AD}"/>
            </c:ext>
          </c:extLst>
        </c:ser>
        <c:dLbls>
          <c:showLegendKey val="0"/>
          <c:showVal val="0"/>
          <c:showCatName val="0"/>
          <c:showSerName val="0"/>
          <c:showPercent val="0"/>
          <c:showBubbleSize val="0"/>
        </c:dLbls>
        <c:axId val="642069296"/>
        <c:axId val="642071264"/>
      </c:scatterChart>
      <c:scatterChart>
        <c:scatterStyle val="smoothMarker"/>
        <c:varyColors val="0"/>
        <c:ser>
          <c:idx val="1"/>
          <c:order val="1"/>
          <c:tx>
            <c:strRef>
              <c:f>Economics!$AB$33</c:f>
              <c:strCache>
                <c:ptCount val="1"/>
                <c:pt idx="0">
                  <c:v>IRR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Economics!$AF$4:$AY$4</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Economics!$AF$33:$AY$33</c:f>
              <c:numCache>
                <c:formatCode>#,##0.0%_);\(#,##0.0%\);0.0%_);@_)</c:formatCode>
                <c:ptCount val="20"/>
                <c:pt idx="0">
                  <c:v>0</c:v>
                </c:pt>
                <c:pt idx="1">
                  <c:v>-0.9357439723556773</c:v>
                </c:pt>
                <c:pt idx="2">
                  <c:v>-0.59307475401284315</c:v>
                </c:pt>
                <c:pt idx="3">
                  <c:v>-0.35006460482525614</c:v>
                </c:pt>
                <c:pt idx="4">
                  <c:v>-0.19864487886036386</c:v>
                </c:pt>
                <c:pt idx="5">
                  <c:v>-0.10163163023416888</c:v>
                </c:pt>
                <c:pt idx="6">
                  <c:v>-3.6811883502488318E-2</c:v>
                </c:pt>
                <c:pt idx="7">
                  <c:v>8.1763803940575475E-3</c:v>
                </c:pt>
                <c:pt idx="8">
                  <c:v>4.0413132702856958E-2</c:v>
                </c:pt>
                <c:pt idx="9">
                  <c:v>6.4131094979261949E-2</c:v>
                </c:pt>
                <c:pt idx="10">
                  <c:v>8.1968337070211561E-2</c:v>
                </c:pt>
                <c:pt idx="11">
                  <c:v>9.5631229450609867E-2</c:v>
                </c:pt>
                <c:pt idx="12">
                  <c:v>0.1062597942713368</c:v>
                </c:pt>
                <c:pt idx="13">
                  <c:v>0.11463737034231181</c:v>
                </c:pt>
                <c:pt idx="14">
                  <c:v>0.12131551759155279</c:v>
                </c:pt>
                <c:pt idx="15">
                  <c:v>0.12669097140161822</c:v>
                </c:pt>
                <c:pt idx="16">
                  <c:v>0.13105449850792406</c:v>
                </c:pt>
                <c:pt idx="17">
                  <c:v>0.13462275414427127</c:v>
                </c:pt>
                <c:pt idx="18">
                  <c:v>0.1375595568474659</c:v>
                </c:pt>
                <c:pt idx="19">
                  <c:v>0.1399904032696988</c:v>
                </c:pt>
              </c:numCache>
            </c:numRef>
          </c:yVal>
          <c:smooth val="1"/>
          <c:extLst>
            <c:ext xmlns:c16="http://schemas.microsoft.com/office/drawing/2014/chart" uri="{C3380CC4-5D6E-409C-BE32-E72D297353CC}">
              <c16:uniqueId val="{00000001-E676-4F4B-B241-5D49A1A5A9AD}"/>
            </c:ext>
          </c:extLst>
        </c:ser>
        <c:dLbls>
          <c:showLegendKey val="0"/>
          <c:showVal val="0"/>
          <c:showCatName val="0"/>
          <c:showSerName val="0"/>
          <c:showPercent val="0"/>
          <c:showBubbleSize val="0"/>
        </c:dLbls>
        <c:axId val="783339096"/>
        <c:axId val="783338768"/>
      </c:scatterChart>
      <c:valAx>
        <c:axId val="642069296"/>
        <c:scaling>
          <c:orientation val="minMax"/>
          <c:max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71264"/>
        <c:crossesAt val="-25"/>
        <c:crossBetween val="midCat"/>
      </c:valAx>
      <c:valAx>
        <c:axId val="642071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Cumulative Disounted Cashflow</a:t>
                </a:r>
                <a:r>
                  <a:rPr lang="en-AU" baseline="0"/>
                  <a:t> (AUD millions)</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69296"/>
        <c:crosses val="autoZero"/>
        <c:crossBetween val="midCat"/>
      </c:valAx>
      <c:valAx>
        <c:axId val="78333876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IRR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_);\(#,##0.0%\);0.0%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339096"/>
        <c:crosses val="max"/>
        <c:crossBetween val="midCat"/>
      </c:valAx>
      <c:valAx>
        <c:axId val="783339096"/>
        <c:scaling>
          <c:orientation val="minMax"/>
        </c:scaling>
        <c:delete val="1"/>
        <c:axPos val="b"/>
        <c:numFmt formatCode="General" sourceLinked="1"/>
        <c:majorTickMark val="out"/>
        <c:minorTickMark val="none"/>
        <c:tickLblPos val="nextTo"/>
        <c:crossAx val="783338768"/>
        <c:crosses val="autoZero"/>
        <c:crossBetween val="midCat"/>
      </c:valAx>
      <c:spPr>
        <a:noFill/>
        <a:ln>
          <a:noFill/>
        </a:ln>
        <a:effectLst/>
      </c:spPr>
    </c:plotArea>
    <c:legend>
      <c:legendPos val="b"/>
      <c:layout>
        <c:manualLayout>
          <c:xMode val="edge"/>
          <c:yMode val="edge"/>
          <c:x val="0.15055444424896297"/>
          <c:y val="0.90406409514357877"/>
          <c:w val="0.84741723760254728"/>
          <c:h val="9.593590485642113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Economics!$AX$93</c:f>
              <c:strCache>
                <c:ptCount val="1"/>
                <c:pt idx="0">
                  <c:v>Probability</c:v>
                </c:pt>
              </c:strCache>
            </c:strRef>
          </c:tx>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0D77-4193-A083-52FD7FD52745}"/>
              </c:ext>
            </c:extLst>
          </c:dPt>
          <c:cat>
            <c:strRef>
              <c:f>Economics!$AV$94:$AV$110</c:f>
              <c:strCache>
                <c:ptCount val="17"/>
                <c:pt idx="0">
                  <c:v>Less than 0%</c:v>
                </c:pt>
                <c:pt idx="1">
                  <c:v>2.5%</c:v>
                </c:pt>
                <c:pt idx="2">
                  <c:v>5%</c:v>
                </c:pt>
                <c:pt idx="3">
                  <c:v>7.5%</c:v>
                </c:pt>
                <c:pt idx="4">
                  <c:v>10%</c:v>
                </c:pt>
                <c:pt idx="5">
                  <c:v>12.5%</c:v>
                </c:pt>
                <c:pt idx="6">
                  <c:v>15%</c:v>
                </c:pt>
                <c:pt idx="7">
                  <c:v>17.5%</c:v>
                </c:pt>
                <c:pt idx="8">
                  <c:v>20%</c:v>
                </c:pt>
                <c:pt idx="9">
                  <c:v>22.5%</c:v>
                </c:pt>
                <c:pt idx="10">
                  <c:v>25%</c:v>
                </c:pt>
                <c:pt idx="11">
                  <c:v>27.5%</c:v>
                </c:pt>
                <c:pt idx="12">
                  <c:v>30%</c:v>
                </c:pt>
                <c:pt idx="13">
                  <c:v>32.5%</c:v>
                </c:pt>
                <c:pt idx="14">
                  <c:v>35%</c:v>
                </c:pt>
                <c:pt idx="15">
                  <c:v>37.5%</c:v>
                </c:pt>
                <c:pt idx="16">
                  <c:v>Greater than 40.0%</c:v>
                </c:pt>
              </c:strCache>
            </c:strRef>
          </c:cat>
          <c:val>
            <c:numRef>
              <c:f>Economics!$AX$94:$AX$110</c:f>
              <c:numCache>
                <c:formatCode>0.00%</c:formatCode>
                <c:ptCount val="17"/>
                <c:pt idx="0">
                  <c:v>2.6695245518316445E-2</c:v>
                </c:pt>
                <c:pt idx="1">
                  <c:v>2.6890101325019487E-2</c:v>
                </c:pt>
                <c:pt idx="2">
                  <c:v>4.2283710054559623E-2</c:v>
                </c:pt>
                <c:pt idx="3">
                  <c:v>6.2353858144972719E-2</c:v>
                </c:pt>
                <c:pt idx="4">
                  <c:v>8.9049103663289164E-2</c:v>
                </c:pt>
                <c:pt idx="5">
                  <c:v>0.13211223694466095</c:v>
                </c:pt>
                <c:pt idx="6">
                  <c:v>0.14185502727981295</c:v>
                </c:pt>
                <c:pt idx="7">
                  <c:v>0.1461418550272798</c:v>
                </c:pt>
                <c:pt idx="8">
                  <c:v>0.12256430241621201</c:v>
                </c:pt>
                <c:pt idx="9">
                  <c:v>7.9890880748246296E-2</c:v>
                </c:pt>
                <c:pt idx="10">
                  <c:v>5.4754481683554172E-2</c:v>
                </c:pt>
                <c:pt idx="11">
                  <c:v>3.6632891660171474E-2</c:v>
                </c:pt>
                <c:pt idx="12">
                  <c:v>1.4809041309431021E-2</c:v>
                </c:pt>
                <c:pt idx="13">
                  <c:v>9.1582229150428685E-3</c:v>
                </c:pt>
                <c:pt idx="14">
                  <c:v>7.4045206547155105E-3</c:v>
                </c:pt>
                <c:pt idx="15">
                  <c:v>3.5074045206547155E-3</c:v>
                </c:pt>
                <c:pt idx="16">
                  <c:v>3.897116134060795E-3</c:v>
                </c:pt>
              </c:numCache>
            </c:numRef>
          </c:val>
          <c:extLst>
            <c:ext xmlns:c16="http://schemas.microsoft.com/office/drawing/2014/chart" uri="{C3380CC4-5D6E-409C-BE32-E72D297353CC}">
              <c16:uniqueId val="{00000002-0D77-4193-A083-52FD7FD52745}"/>
            </c:ext>
          </c:extLst>
        </c:ser>
        <c:dLbls>
          <c:showLegendKey val="0"/>
          <c:showVal val="0"/>
          <c:showCatName val="0"/>
          <c:showSerName val="0"/>
          <c:showPercent val="0"/>
          <c:showBubbleSize val="0"/>
        </c:dLbls>
        <c:gapWidth val="19"/>
        <c:axId val="773327376"/>
        <c:axId val="773324096"/>
      </c:barChart>
      <c:scatterChart>
        <c:scatterStyle val="smoothMarker"/>
        <c:varyColors val="0"/>
        <c:ser>
          <c:idx val="1"/>
          <c:order val="1"/>
          <c:tx>
            <c:strRef>
              <c:f>Economics!$AY$93</c:f>
              <c:strCache>
                <c:ptCount val="1"/>
                <c:pt idx="0">
                  <c:v>Cumulative Distribution</c:v>
                </c:pt>
              </c:strCache>
            </c:strRef>
          </c:tx>
          <c:spPr>
            <a:ln w="28575" cap="rnd">
              <a:solidFill>
                <a:schemeClr val="accent5"/>
              </a:solidFill>
              <a:round/>
            </a:ln>
            <a:effectLst/>
          </c:spPr>
          <c:marker>
            <c:symbol val="none"/>
          </c:marker>
          <c:yVal>
            <c:numRef>
              <c:f>Economics!$AY$94:$AY$110</c:f>
              <c:numCache>
                <c:formatCode>0.00%</c:formatCode>
                <c:ptCount val="17"/>
                <c:pt idx="0">
                  <c:v>2.6695245518316445E-2</c:v>
                </c:pt>
                <c:pt idx="1">
                  <c:v>5.3585346843335935E-2</c:v>
                </c:pt>
                <c:pt idx="2">
                  <c:v>9.5869056897895558E-2</c:v>
                </c:pt>
                <c:pt idx="3">
                  <c:v>0.15822291504286828</c:v>
                </c:pt>
                <c:pt idx="4">
                  <c:v>0.24727201870615745</c:v>
                </c:pt>
                <c:pt idx="5">
                  <c:v>0.3793842556508184</c:v>
                </c:pt>
                <c:pt idx="6">
                  <c:v>0.52123928293063138</c:v>
                </c:pt>
                <c:pt idx="7">
                  <c:v>0.66738113795791121</c:v>
                </c:pt>
                <c:pt idx="8">
                  <c:v>0.78994544037412318</c:v>
                </c:pt>
                <c:pt idx="9">
                  <c:v>0.86983632112236942</c:v>
                </c:pt>
                <c:pt idx="10">
                  <c:v>0.92459080280592354</c:v>
                </c:pt>
                <c:pt idx="11">
                  <c:v>0.96122369446609501</c:v>
                </c:pt>
                <c:pt idx="12">
                  <c:v>0.97603273577552607</c:v>
                </c:pt>
                <c:pt idx="13">
                  <c:v>0.98519095869056894</c:v>
                </c:pt>
                <c:pt idx="14">
                  <c:v>0.99259547934528447</c:v>
                </c:pt>
                <c:pt idx="15">
                  <c:v>0.99610288386593915</c:v>
                </c:pt>
                <c:pt idx="16">
                  <c:v>0.99999999999999989</c:v>
                </c:pt>
              </c:numCache>
            </c:numRef>
          </c:yVal>
          <c:smooth val="1"/>
          <c:extLst>
            <c:ext xmlns:c16="http://schemas.microsoft.com/office/drawing/2014/chart" uri="{C3380CC4-5D6E-409C-BE32-E72D297353CC}">
              <c16:uniqueId val="{00000003-0D77-4193-A083-52FD7FD52745}"/>
            </c:ext>
          </c:extLst>
        </c:ser>
        <c:dLbls>
          <c:showLegendKey val="0"/>
          <c:showVal val="0"/>
          <c:showCatName val="0"/>
          <c:showSerName val="0"/>
          <c:showPercent val="0"/>
          <c:showBubbleSize val="0"/>
        </c:dLbls>
        <c:axId val="773336888"/>
        <c:axId val="773335248"/>
      </c:scatterChart>
      <c:catAx>
        <c:axId val="773327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IRR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24096"/>
        <c:crosses val="autoZero"/>
        <c:auto val="1"/>
        <c:lblAlgn val="ctr"/>
        <c:lblOffset val="100"/>
        <c:noMultiLvlLbl val="0"/>
      </c:catAx>
      <c:valAx>
        <c:axId val="773324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27376"/>
        <c:crosses val="autoZero"/>
        <c:crossBetween val="between"/>
      </c:valAx>
      <c:valAx>
        <c:axId val="773335248"/>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Cumulative</a:t>
                </a:r>
                <a:r>
                  <a:rPr lang="en-AU" baseline="0"/>
                  <a:t> Probability</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36888"/>
        <c:crosses val="max"/>
        <c:crossBetween val="midCat"/>
      </c:valAx>
      <c:valAx>
        <c:axId val="773336888"/>
        <c:scaling>
          <c:orientation val="minMax"/>
        </c:scaling>
        <c:delete val="1"/>
        <c:axPos val="b"/>
        <c:majorTickMark val="out"/>
        <c:minorTickMark val="none"/>
        <c:tickLblPos val="nextTo"/>
        <c:crossAx val="773335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Economics!$BT$93</c:f>
              <c:strCache>
                <c:ptCount val="1"/>
                <c:pt idx="0">
                  <c:v>Probability</c:v>
                </c:pt>
              </c:strCache>
            </c:strRef>
          </c:tx>
          <c:spPr>
            <a:solidFill>
              <a:schemeClr val="accent1"/>
            </a:solidFill>
            <a:ln>
              <a:noFill/>
            </a:ln>
            <a:effectLst/>
          </c:spPr>
          <c:invertIfNegative val="0"/>
          <c:dPt>
            <c:idx val="3"/>
            <c:invertIfNegative val="0"/>
            <c:bubble3D val="0"/>
            <c:spPr>
              <a:solidFill>
                <a:srgbClr val="C00000"/>
              </a:solidFill>
              <a:ln>
                <a:noFill/>
              </a:ln>
              <a:effectLst/>
            </c:spPr>
            <c:extLst>
              <c:ext xmlns:c16="http://schemas.microsoft.com/office/drawing/2014/chart" uri="{C3380CC4-5D6E-409C-BE32-E72D297353CC}">
                <c16:uniqueId val="{00000001-9B95-40F1-B038-36FAFB3B4B1F}"/>
              </c:ext>
            </c:extLst>
          </c:dPt>
          <c:dPt>
            <c:idx val="4"/>
            <c:invertIfNegative val="0"/>
            <c:bubble3D val="0"/>
            <c:spPr>
              <a:solidFill>
                <a:srgbClr val="C00000"/>
              </a:solidFill>
              <a:ln>
                <a:noFill/>
              </a:ln>
              <a:effectLst/>
            </c:spPr>
            <c:extLst>
              <c:ext xmlns:c16="http://schemas.microsoft.com/office/drawing/2014/chart" uri="{C3380CC4-5D6E-409C-BE32-E72D297353CC}">
                <c16:uniqueId val="{00000003-9B95-40F1-B038-36FAFB3B4B1F}"/>
              </c:ext>
            </c:extLst>
          </c:dPt>
          <c:dPt>
            <c:idx val="5"/>
            <c:invertIfNegative val="0"/>
            <c:bubble3D val="0"/>
            <c:spPr>
              <a:solidFill>
                <a:srgbClr val="C00000"/>
              </a:solidFill>
              <a:ln>
                <a:noFill/>
              </a:ln>
              <a:effectLst/>
            </c:spPr>
            <c:extLst>
              <c:ext xmlns:c16="http://schemas.microsoft.com/office/drawing/2014/chart" uri="{C3380CC4-5D6E-409C-BE32-E72D297353CC}">
                <c16:uniqueId val="{00000005-9B95-40F1-B038-36FAFB3B4B1F}"/>
              </c:ext>
            </c:extLst>
          </c:dPt>
          <c:dPt>
            <c:idx val="6"/>
            <c:invertIfNegative val="0"/>
            <c:bubble3D val="0"/>
            <c:spPr>
              <a:solidFill>
                <a:srgbClr val="C00000"/>
              </a:solidFill>
              <a:ln>
                <a:noFill/>
              </a:ln>
              <a:effectLst/>
            </c:spPr>
            <c:extLst>
              <c:ext xmlns:c16="http://schemas.microsoft.com/office/drawing/2014/chart" uri="{C3380CC4-5D6E-409C-BE32-E72D297353CC}">
                <c16:uniqueId val="{00000007-9B95-40F1-B038-36FAFB3B4B1F}"/>
              </c:ext>
            </c:extLst>
          </c:dPt>
          <c:dPt>
            <c:idx val="7"/>
            <c:invertIfNegative val="0"/>
            <c:bubble3D val="0"/>
            <c:spPr>
              <a:solidFill>
                <a:srgbClr val="C00000"/>
              </a:solidFill>
              <a:ln>
                <a:noFill/>
              </a:ln>
              <a:effectLst/>
            </c:spPr>
            <c:extLst>
              <c:ext xmlns:c16="http://schemas.microsoft.com/office/drawing/2014/chart" uri="{C3380CC4-5D6E-409C-BE32-E72D297353CC}">
                <c16:uniqueId val="{00000009-9B95-40F1-B038-36FAFB3B4B1F}"/>
              </c:ext>
            </c:extLst>
          </c:dPt>
          <c:dPt>
            <c:idx val="8"/>
            <c:invertIfNegative val="0"/>
            <c:bubble3D val="0"/>
            <c:spPr>
              <a:solidFill>
                <a:srgbClr val="C00000"/>
              </a:solidFill>
              <a:ln>
                <a:noFill/>
              </a:ln>
              <a:effectLst/>
            </c:spPr>
            <c:extLst>
              <c:ext xmlns:c16="http://schemas.microsoft.com/office/drawing/2014/chart" uri="{C3380CC4-5D6E-409C-BE32-E72D297353CC}">
                <c16:uniqueId val="{0000000B-9B95-40F1-B038-36FAFB3B4B1F}"/>
              </c:ext>
            </c:extLst>
          </c:dPt>
          <c:dPt>
            <c:idx val="9"/>
            <c:invertIfNegative val="0"/>
            <c:bubble3D val="0"/>
            <c:spPr>
              <a:solidFill>
                <a:srgbClr val="C00000"/>
              </a:solidFill>
              <a:ln>
                <a:noFill/>
              </a:ln>
              <a:effectLst/>
            </c:spPr>
            <c:extLst>
              <c:ext xmlns:c16="http://schemas.microsoft.com/office/drawing/2014/chart" uri="{C3380CC4-5D6E-409C-BE32-E72D297353CC}">
                <c16:uniqueId val="{0000000D-9B95-40F1-B038-36FAFB3B4B1F}"/>
              </c:ext>
            </c:extLst>
          </c:dPt>
          <c:dPt>
            <c:idx val="10"/>
            <c:invertIfNegative val="0"/>
            <c:bubble3D val="0"/>
            <c:spPr>
              <a:solidFill>
                <a:srgbClr val="C00000"/>
              </a:solidFill>
              <a:ln>
                <a:noFill/>
              </a:ln>
              <a:effectLst/>
            </c:spPr>
            <c:extLst>
              <c:ext xmlns:c16="http://schemas.microsoft.com/office/drawing/2014/chart" uri="{C3380CC4-5D6E-409C-BE32-E72D297353CC}">
                <c16:uniqueId val="{0000000F-9B95-40F1-B038-36FAFB3B4B1F}"/>
              </c:ext>
            </c:extLst>
          </c:dPt>
          <c:cat>
            <c:strRef>
              <c:f>Economics!$BR$94:$BR$118</c:f>
              <c:strCache>
                <c:ptCount val="25"/>
                <c:pt idx="0">
                  <c:v>Less than -50</c:v>
                </c:pt>
                <c:pt idx="1">
                  <c:v>-45</c:v>
                </c:pt>
                <c:pt idx="2">
                  <c:v>-40</c:v>
                </c:pt>
                <c:pt idx="3">
                  <c:v>-35</c:v>
                </c:pt>
                <c:pt idx="4">
                  <c:v>-30</c:v>
                </c:pt>
                <c:pt idx="5">
                  <c:v>-25</c:v>
                </c:pt>
                <c:pt idx="6">
                  <c:v>-20</c:v>
                </c:pt>
                <c:pt idx="7">
                  <c:v>-15</c:v>
                </c:pt>
                <c:pt idx="8">
                  <c:v>-10</c:v>
                </c:pt>
                <c:pt idx="9">
                  <c:v>-5</c:v>
                </c:pt>
                <c:pt idx="10">
                  <c:v>0</c:v>
                </c:pt>
                <c:pt idx="11">
                  <c:v>5</c:v>
                </c:pt>
                <c:pt idx="12">
                  <c:v>10</c:v>
                </c:pt>
                <c:pt idx="13">
                  <c:v>15</c:v>
                </c:pt>
                <c:pt idx="14">
                  <c:v>20</c:v>
                </c:pt>
                <c:pt idx="15">
                  <c:v>25</c:v>
                </c:pt>
                <c:pt idx="16">
                  <c:v>30</c:v>
                </c:pt>
                <c:pt idx="17">
                  <c:v>35</c:v>
                </c:pt>
                <c:pt idx="18">
                  <c:v>40</c:v>
                </c:pt>
                <c:pt idx="19">
                  <c:v>45</c:v>
                </c:pt>
                <c:pt idx="20">
                  <c:v>50</c:v>
                </c:pt>
                <c:pt idx="21">
                  <c:v>55</c:v>
                </c:pt>
                <c:pt idx="22">
                  <c:v>60</c:v>
                </c:pt>
                <c:pt idx="23">
                  <c:v>65</c:v>
                </c:pt>
                <c:pt idx="24">
                  <c:v>Greater than 70</c:v>
                </c:pt>
              </c:strCache>
            </c:strRef>
          </c:cat>
          <c:val>
            <c:numRef>
              <c:f>Economics!$BT$94:$BT$118</c:f>
              <c:numCache>
                <c:formatCode>0.00%</c:formatCode>
                <c:ptCount val="25"/>
                <c:pt idx="0">
                  <c:v>1.9238168526356292E-4</c:v>
                </c:pt>
                <c:pt idx="1">
                  <c:v>1.9238168526356292E-4</c:v>
                </c:pt>
                <c:pt idx="2">
                  <c:v>5.7714505579068874E-4</c:v>
                </c:pt>
                <c:pt idx="3">
                  <c:v>2.3085802231627549E-3</c:v>
                </c:pt>
                <c:pt idx="4">
                  <c:v>4.6171604463255099E-3</c:v>
                </c:pt>
                <c:pt idx="5">
                  <c:v>7.310504040015391E-3</c:v>
                </c:pt>
                <c:pt idx="6">
                  <c:v>1.0003847633705272E-2</c:v>
                </c:pt>
                <c:pt idx="7">
                  <c:v>2.1161985378991919E-2</c:v>
                </c:pt>
                <c:pt idx="8">
                  <c:v>4.5594459407464406E-2</c:v>
                </c:pt>
                <c:pt idx="9">
                  <c:v>7.3489803770681025E-2</c:v>
                </c:pt>
                <c:pt idx="10">
                  <c:v>9.1573682185455946E-2</c:v>
                </c:pt>
                <c:pt idx="11">
                  <c:v>0.12543285879184302</c:v>
                </c:pt>
                <c:pt idx="12">
                  <c:v>0.13832243170450173</c:v>
                </c:pt>
                <c:pt idx="13">
                  <c:v>0.1348595613697576</c:v>
                </c:pt>
                <c:pt idx="14">
                  <c:v>0.10465563678337822</c:v>
                </c:pt>
                <c:pt idx="15">
                  <c:v>8.0607926125432855E-2</c:v>
                </c:pt>
                <c:pt idx="16">
                  <c:v>6.367833782223932E-2</c:v>
                </c:pt>
                <c:pt idx="17">
                  <c:v>4.1362062331666026E-2</c:v>
                </c:pt>
                <c:pt idx="18">
                  <c:v>2.4432474028472491E-2</c:v>
                </c:pt>
                <c:pt idx="19">
                  <c:v>1.385148133897653E-2</c:v>
                </c:pt>
                <c:pt idx="20">
                  <c:v>9.6190842631781459E-3</c:v>
                </c:pt>
                <c:pt idx="21">
                  <c:v>3.6552520200076955E-3</c:v>
                </c:pt>
                <c:pt idx="22">
                  <c:v>2.1161985378991919E-3</c:v>
                </c:pt>
                <c:pt idx="23">
                  <c:v>1.9238168526356292E-4</c:v>
                </c:pt>
                <c:pt idx="24">
                  <c:v>1.9238168526356292E-4</c:v>
                </c:pt>
              </c:numCache>
            </c:numRef>
          </c:val>
          <c:extLst>
            <c:ext xmlns:c16="http://schemas.microsoft.com/office/drawing/2014/chart" uri="{C3380CC4-5D6E-409C-BE32-E72D297353CC}">
              <c16:uniqueId val="{00000010-9B95-40F1-B038-36FAFB3B4B1F}"/>
            </c:ext>
          </c:extLst>
        </c:ser>
        <c:dLbls>
          <c:showLegendKey val="0"/>
          <c:showVal val="0"/>
          <c:showCatName val="0"/>
          <c:showSerName val="0"/>
          <c:showPercent val="0"/>
          <c:showBubbleSize val="0"/>
        </c:dLbls>
        <c:gapWidth val="19"/>
        <c:axId val="773327376"/>
        <c:axId val="773324096"/>
      </c:barChart>
      <c:scatterChart>
        <c:scatterStyle val="smoothMarker"/>
        <c:varyColors val="0"/>
        <c:ser>
          <c:idx val="1"/>
          <c:order val="1"/>
          <c:tx>
            <c:strRef>
              <c:f>Economics!$BU$93</c:f>
              <c:strCache>
                <c:ptCount val="1"/>
                <c:pt idx="0">
                  <c:v>Cumulative Distribution</c:v>
                </c:pt>
              </c:strCache>
            </c:strRef>
          </c:tx>
          <c:spPr>
            <a:ln w="28575" cap="rnd">
              <a:solidFill>
                <a:schemeClr val="accent5"/>
              </a:solidFill>
              <a:round/>
            </a:ln>
            <a:effectLst/>
          </c:spPr>
          <c:marker>
            <c:symbol val="none"/>
          </c:marker>
          <c:xVal>
            <c:strRef>
              <c:f>Economics!$BR$94:$BR$118</c:f>
              <c:strCache>
                <c:ptCount val="25"/>
                <c:pt idx="0">
                  <c:v>Less than -50</c:v>
                </c:pt>
                <c:pt idx="1">
                  <c:v>-45</c:v>
                </c:pt>
                <c:pt idx="2">
                  <c:v>-40</c:v>
                </c:pt>
                <c:pt idx="3">
                  <c:v>-35</c:v>
                </c:pt>
                <c:pt idx="4">
                  <c:v>-30</c:v>
                </c:pt>
                <c:pt idx="5">
                  <c:v>-25</c:v>
                </c:pt>
                <c:pt idx="6">
                  <c:v>-20</c:v>
                </c:pt>
                <c:pt idx="7">
                  <c:v>-15</c:v>
                </c:pt>
                <c:pt idx="8">
                  <c:v>-10</c:v>
                </c:pt>
                <c:pt idx="9">
                  <c:v>-5</c:v>
                </c:pt>
                <c:pt idx="10">
                  <c:v>0</c:v>
                </c:pt>
                <c:pt idx="11">
                  <c:v>5</c:v>
                </c:pt>
                <c:pt idx="12">
                  <c:v>10</c:v>
                </c:pt>
                <c:pt idx="13">
                  <c:v>15</c:v>
                </c:pt>
                <c:pt idx="14">
                  <c:v>20</c:v>
                </c:pt>
                <c:pt idx="15">
                  <c:v>25</c:v>
                </c:pt>
                <c:pt idx="16">
                  <c:v>30</c:v>
                </c:pt>
                <c:pt idx="17">
                  <c:v>35</c:v>
                </c:pt>
                <c:pt idx="18">
                  <c:v>40</c:v>
                </c:pt>
                <c:pt idx="19">
                  <c:v>45</c:v>
                </c:pt>
                <c:pt idx="20">
                  <c:v>50</c:v>
                </c:pt>
                <c:pt idx="21">
                  <c:v>55</c:v>
                </c:pt>
                <c:pt idx="22">
                  <c:v>60</c:v>
                </c:pt>
                <c:pt idx="23">
                  <c:v>65</c:v>
                </c:pt>
                <c:pt idx="24">
                  <c:v>Greater than 70</c:v>
                </c:pt>
              </c:strCache>
            </c:strRef>
          </c:xVal>
          <c:yVal>
            <c:numRef>
              <c:f>Economics!$BU$94:$BU$118</c:f>
              <c:numCache>
                <c:formatCode>0.00%</c:formatCode>
                <c:ptCount val="25"/>
                <c:pt idx="0">
                  <c:v>1.9238168526356292E-4</c:v>
                </c:pt>
                <c:pt idx="1">
                  <c:v>3.8476337052712584E-4</c:v>
                </c:pt>
                <c:pt idx="2">
                  <c:v>9.6190842631781463E-4</c:v>
                </c:pt>
                <c:pt idx="3">
                  <c:v>3.2704886494805694E-3</c:v>
                </c:pt>
                <c:pt idx="4">
                  <c:v>7.8876490958060784E-3</c:v>
                </c:pt>
                <c:pt idx="5">
                  <c:v>1.5198153135821469E-2</c:v>
                </c:pt>
                <c:pt idx="6">
                  <c:v>2.5202000769526743E-2</c:v>
                </c:pt>
                <c:pt idx="7">
                  <c:v>4.6363986148518666E-2</c:v>
                </c:pt>
                <c:pt idx="8">
                  <c:v>9.1958445555983065E-2</c:v>
                </c:pt>
                <c:pt idx="9">
                  <c:v>0.16544824932666408</c:v>
                </c:pt>
                <c:pt idx="10">
                  <c:v>0.25702193151212005</c:v>
                </c:pt>
                <c:pt idx="11">
                  <c:v>0.38245479030396307</c:v>
                </c:pt>
                <c:pt idx="12">
                  <c:v>0.52077722200846477</c:v>
                </c:pt>
                <c:pt idx="13">
                  <c:v>0.6556367833782224</c:v>
                </c:pt>
                <c:pt idx="14">
                  <c:v>0.76029242016160059</c:v>
                </c:pt>
                <c:pt idx="15">
                  <c:v>0.84090034628703347</c:v>
                </c:pt>
                <c:pt idx="16">
                  <c:v>0.90457868410927278</c:v>
                </c:pt>
                <c:pt idx="17">
                  <c:v>0.94594074644093884</c:v>
                </c:pt>
                <c:pt idx="18">
                  <c:v>0.97037322046941132</c:v>
                </c:pt>
                <c:pt idx="19">
                  <c:v>0.98422470180838784</c:v>
                </c:pt>
                <c:pt idx="20">
                  <c:v>0.99384378607156598</c:v>
                </c:pt>
                <c:pt idx="21">
                  <c:v>0.9974990380915737</c:v>
                </c:pt>
                <c:pt idx="22">
                  <c:v>0.99961523662947294</c:v>
                </c:pt>
                <c:pt idx="23">
                  <c:v>0.99980761831473652</c:v>
                </c:pt>
                <c:pt idx="24">
                  <c:v>1</c:v>
                </c:pt>
              </c:numCache>
            </c:numRef>
          </c:yVal>
          <c:smooth val="1"/>
          <c:extLst>
            <c:ext xmlns:c16="http://schemas.microsoft.com/office/drawing/2014/chart" uri="{C3380CC4-5D6E-409C-BE32-E72D297353CC}">
              <c16:uniqueId val="{00000011-9B95-40F1-B038-36FAFB3B4B1F}"/>
            </c:ext>
          </c:extLst>
        </c:ser>
        <c:dLbls>
          <c:showLegendKey val="0"/>
          <c:showVal val="0"/>
          <c:showCatName val="0"/>
          <c:showSerName val="0"/>
          <c:showPercent val="0"/>
          <c:showBubbleSize val="0"/>
        </c:dLbls>
        <c:axId val="773336888"/>
        <c:axId val="773335248"/>
      </c:scatterChart>
      <c:catAx>
        <c:axId val="773327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NPV (millions)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24096"/>
        <c:crosses val="autoZero"/>
        <c:auto val="1"/>
        <c:lblAlgn val="ctr"/>
        <c:lblOffset val="100"/>
        <c:noMultiLvlLbl val="0"/>
      </c:catAx>
      <c:valAx>
        <c:axId val="7733240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27376"/>
        <c:crosses val="autoZero"/>
        <c:crossBetween val="between"/>
      </c:valAx>
      <c:valAx>
        <c:axId val="773335248"/>
        <c:scaling>
          <c:orientation val="minMax"/>
          <c:max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Cumulative</a:t>
                </a:r>
                <a:r>
                  <a:rPr lang="en-AU" baseline="0"/>
                  <a:t> Probability</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336888"/>
        <c:crosses val="max"/>
        <c:crossBetween val="midCat"/>
      </c:valAx>
      <c:valAx>
        <c:axId val="773336888"/>
        <c:scaling>
          <c:orientation val="minMax"/>
        </c:scaling>
        <c:delete val="1"/>
        <c:axPos val="b"/>
        <c:majorTickMark val="out"/>
        <c:minorTickMark val="none"/>
        <c:tickLblPos val="nextTo"/>
        <c:crossAx val="773335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'McNulty Startup Curves'!$C$2</c:f>
              <c:strCache>
                <c:ptCount val="1"/>
                <c:pt idx="0">
                  <c:v>Series 1</c:v>
                </c:pt>
              </c:strCache>
            </c:strRef>
          </c:tx>
          <c:spPr>
            <a:ln w="19050" cap="rnd">
              <a:noFill/>
              <a:round/>
            </a:ln>
            <a:effectLst/>
          </c:spPr>
          <c:marker>
            <c:symbol val="circle"/>
            <c:size val="5"/>
            <c:spPr>
              <a:solidFill>
                <a:schemeClr val="accent1"/>
              </a:solidFill>
              <a:ln w="9525">
                <a:solidFill>
                  <a:schemeClr val="accent1"/>
                </a:solidFill>
              </a:ln>
              <a:effectLst/>
            </c:spPr>
          </c:marker>
          <c:xVal>
            <c:numRef>
              <c:f>'McNulty Startup Curves'!$B$3:$B$9</c:f>
              <c:numCache>
                <c:formatCode>General</c:formatCode>
                <c:ptCount val="7"/>
                <c:pt idx="0">
                  <c:v>0</c:v>
                </c:pt>
                <c:pt idx="1">
                  <c:v>6</c:v>
                </c:pt>
                <c:pt idx="2">
                  <c:v>12</c:v>
                </c:pt>
                <c:pt idx="3">
                  <c:v>18</c:v>
                </c:pt>
                <c:pt idx="4">
                  <c:v>24</c:v>
                </c:pt>
                <c:pt idx="5">
                  <c:v>30</c:v>
                </c:pt>
                <c:pt idx="6">
                  <c:v>36</c:v>
                </c:pt>
              </c:numCache>
            </c:numRef>
          </c:xVal>
          <c:yVal>
            <c:numRef>
              <c:f>'McNulty Startup Curves'!$C$3:$C$9</c:f>
              <c:numCache>
                <c:formatCode>General</c:formatCode>
                <c:ptCount val="7"/>
                <c:pt idx="0">
                  <c:v>0</c:v>
                </c:pt>
                <c:pt idx="1">
                  <c:v>0.85</c:v>
                </c:pt>
                <c:pt idx="2">
                  <c:v>0.97900000000000009</c:v>
                </c:pt>
                <c:pt idx="3">
                  <c:v>1</c:v>
                </c:pt>
                <c:pt idx="4">
                  <c:v>1.0149999999999999</c:v>
                </c:pt>
                <c:pt idx="5">
                  <c:v>1.032</c:v>
                </c:pt>
                <c:pt idx="6">
                  <c:v>1.04</c:v>
                </c:pt>
              </c:numCache>
            </c:numRef>
          </c:yVal>
          <c:smooth val="0"/>
          <c:extLst>
            <c:ext xmlns:c16="http://schemas.microsoft.com/office/drawing/2014/chart" uri="{C3380CC4-5D6E-409C-BE32-E72D297353CC}">
              <c16:uniqueId val="{00000000-BEB2-4F06-80B9-CE6DBD056189}"/>
            </c:ext>
          </c:extLst>
        </c:ser>
        <c:ser>
          <c:idx val="1"/>
          <c:order val="1"/>
          <c:tx>
            <c:strRef>
              <c:f>'McNulty Startup Curves'!$D$2</c:f>
              <c:strCache>
                <c:ptCount val="1"/>
                <c:pt idx="0">
                  <c:v>Series 2</c:v>
                </c:pt>
              </c:strCache>
            </c:strRef>
          </c:tx>
          <c:spPr>
            <a:ln w="19050" cap="rnd">
              <a:noFill/>
              <a:round/>
            </a:ln>
            <a:effectLst/>
          </c:spPr>
          <c:marker>
            <c:symbol val="circle"/>
            <c:size val="5"/>
            <c:spPr>
              <a:solidFill>
                <a:schemeClr val="accent2"/>
              </a:solidFill>
              <a:ln w="9525">
                <a:solidFill>
                  <a:schemeClr val="accent2"/>
                </a:solidFill>
              </a:ln>
              <a:effectLst/>
            </c:spPr>
          </c:marker>
          <c:xVal>
            <c:numRef>
              <c:f>'McNulty Startup Curves'!$B$3:$B$9</c:f>
              <c:numCache>
                <c:formatCode>General</c:formatCode>
                <c:ptCount val="7"/>
                <c:pt idx="0">
                  <c:v>0</c:v>
                </c:pt>
                <c:pt idx="1">
                  <c:v>6</c:v>
                </c:pt>
                <c:pt idx="2">
                  <c:v>12</c:v>
                </c:pt>
                <c:pt idx="3">
                  <c:v>18</c:v>
                </c:pt>
                <c:pt idx="4">
                  <c:v>24</c:v>
                </c:pt>
                <c:pt idx="5">
                  <c:v>30</c:v>
                </c:pt>
                <c:pt idx="6">
                  <c:v>36</c:v>
                </c:pt>
              </c:numCache>
            </c:numRef>
          </c:xVal>
          <c:yVal>
            <c:numRef>
              <c:f>'McNulty Startup Curves'!$D$3:$D$9</c:f>
              <c:numCache>
                <c:formatCode>General</c:formatCode>
                <c:ptCount val="7"/>
                <c:pt idx="0">
                  <c:v>0</c:v>
                </c:pt>
                <c:pt idx="1">
                  <c:v>0.53700000000000003</c:v>
                </c:pt>
                <c:pt idx="2">
                  <c:v>0.78400000000000003</c:v>
                </c:pt>
                <c:pt idx="3">
                  <c:v>0.88800000000000001</c:v>
                </c:pt>
                <c:pt idx="4">
                  <c:v>0.91299999999999992</c:v>
                </c:pt>
                <c:pt idx="5">
                  <c:v>0.92400000000000004</c:v>
                </c:pt>
                <c:pt idx="6">
                  <c:v>0.92799999999999994</c:v>
                </c:pt>
              </c:numCache>
            </c:numRef>
          </c:yVal>
          <c:smooth val="0"/>
          <c:extLst>
            <c:ext xmlns:c16="http://schemas.microsoft.com/office/drawing/2014/chart" uri="{C3380CC4-5D6E-409C-BE32-E72D297353CC}">
              <c16:uniqueId val="{00000001-BEB2-4F06-80B9-CE6DBD056189}"/>
            </c:ext>
          </c:extLst>
        </c:ser>
        <c:ser>
          <c:idx val="2"/>
          <c:order val="2"/>
          <c:tx>
            <c:strRef>
              <c:f>'McNulty Startup Curves'!$E$2</c:f>
              <c:strCache>
                <c:ptCount val="1"/>
                <c:pt idx="0">
                  <c:v>Series 3</c:v>
                </c:pt>
              </c:strCache>
            </c:strRef>
          </c:tx>
          <c:spPr>
            <a:ln w="19050" cap="rnd">
              <a:noFill/>
              <a:round/>
            </a:ln>
            <a:effectLst/>
          </c:spPr>
          <c:marker>
            <c:symbol val="circle"/>
            <c:size val="5"/>
            <c:spPr>
              <a:solidFill>
                <a:schemeClr val="accent3"/>
              </a:solidFill>
              <a:ln w="9525">
                <a:solidFill>
                  <a:schemeClr val="accent3"/>
                </a:solidFill>
              </a:ln>
              <a:effectLst/>
            </c:spPr>
          </c:marker>
          <c:xVal>
            <c:numRef>
              <c:f>'McNulty Startup Curves'!$B$3:$B$9</c:f>
              <c:numCache>
                <c:formatCode>General</c:formatCode>
                <c:ptCount val="7"/>
                <c:pt idx="0">
                  <c:v>0</c:v>
                </c:pt>
                <c:pt idx="1">
                  <c:v>6</c:v>
                </c:pt>
                <c:pt idx="2">
                  <c:v>12</c:v>
                </c:pt>
                <c:pt idx="3">
                  <c:v>18</c:v>
                </c:pt>
                <c:pt idx="4">
                  <c:v>24</c:v>
                </c:pt>
                <c:pt idx="5">
                  <c:v>30</c:v>
                </c:pt>
                <c:pt idx="6">
                  <c:v>36</c:v>
                </c:pt>
              </c:numCache>
            </c:numRef>
          </c:xVal>
          <c:yVal>
            <c:numRef>
              <c:f>'McNulty Startup Curves'!$E$3:$E$9</c:f>
              <c:numCache>
                <c:formatCode>General</c:formatCode>
                <c:ptCount val="7"/>
                <c:pt idx="0">
                  <c:v>0</c:v>
                </c:pt>
                <c:pt idx="1">
                  <c:v>0.4</c:v>
                </c:pt>
                <c:pt idx="2">
                  <c:v>0.57999999999999996</c:v>
                </c:pt>
                <c:pt idx="3">
                  <c:v>0.69299999999999995</c:v>
                </c:pt>
                <c:pt idx="4">
                  <c:v>0.748</c:v>
                </c:pt>
                <c:pt idx="5">
                  <c:v>0.80099999999999993</c:v>
                </c:pt>
                <c:pt idx="6">
                  <c:v>0.82400000000000007</c:v>
                </c:pt>
              </c:numCache>
            </c:numRef>
          </c:yVal>
          <c:smooth val="0"/>
          <c:extLst>
            <c:ext xmlns:c16="http://schemas.microsoft.com/office/drawing/2014/chart" uri="{C3380CC4-5D6E-409C-BE32-E72D297353CC}">
              <c16:uniqueId val="{00000002-BEB2-4F06-80B9-CE6DBD056189}"/>
            </c:ext>
          </c:extLst>
        </c:ser>
        <c:ser>
          <c:idx val="3"/>
          <c:order val="3"/>
          <c:tx>
            <c:strRef>
              <c:f>'McNulty Startup Curves'!$F$2</c:f>
              <c:strCache>
                <c:ptCount val="1"/>
                <c:pt idx="0">
                  <c:v>Series 4</c:v>
                </c:pt>
              </c:strCache>
            </c:strRef>
          </c:tx>
          <c:spPr>
            <a:ln w="19050" cap="rnd">
              <a:noFill/>
              <a:round/>
            </a:ln>
            <a:effectLst/>
          </c:spPr>
          <c:marker>
            <c:symbol val="circle"/>
            <c:size val="5"/>
            <c:spPr>
              <a:solidFill>
                <a:schemeClr val="accent4"/>
              </a:solidFill>
              <a:ln w="9525">
                <a:solidFill>
                  <a:schemeClr val="accent4"/>
                </a:solidFill>
              </a:ln>
              <a:effectLst/>
            </c:spPr>
          </c:marker>
          <c:xVal>
            <c:numRef>
              <c:f>'McNulty Startup Curves'!$B$3:$B$9</c:f>
              <c:numCache>
                <c:formatCode>General</c:formatCode>
                <c:ptCount val="7"/>
                <c:pt idx="0">
                  <c:v>0</c:v>
                </c:pt>
                <c:pt idx="1">
                  <c:v>6</c:v>
                </c:pt>
                <c:pt idx="2">
                  <c:v>12</c:v>
                </c:pt>
                <c:pt idx="3">
                  <c:v>18</c:v>
                </c:pt>
                <c:pt idx="4">
                  <c:v>24</c:v>
                </c:pt>
                <c:pt idx="5">
                  <c:v>30</c:v>
                </c:pt>
                <c:pt idx="6">
                  <c:v>36</c:v>
                </c:pt>
              </c:numCache>
            </c:numRef>
          </c:xVal>
          <c:yVal>
            <c:numRef>
              <c:f>'McNulty Startup Curves'!$F$3:$F$9</c:f>
              <c:numCache>
                <c:formatCode>General</c:formatCode>
                <c:ptCount val="7"/>
                <c:pt idx="0">
                  <c:v>0</c:v>
                </c:pt>
                <c:pt idx="1">
                  <c:v>0.27399999999999997</c:v>
                </c:pt>
                <c:pt idx="2">
                  <c:v>0.38799999999999996</c:v>
                </c:pt>
                <c:pt idx="3">
                  <c:v>0.45799999999999996</c:v>
                </c:pt>
                <c:pt idx="4">
                  <c:v>0.51100000000000001</c:v>
                </c:pt>
                <c:pt idx="5">
                  <c:v>0.53700000000000003</c:v>
                </c:pt>
                <c:pt idx="6">
                  <c:v>0.54700000000000004</c:v>
                </c:pt>
              </c:numCache>
            </c:numRef>
          </c:yVal>
          <c:smooth val="0"/>
          <c:extLst>
            <c:ext xmlns:c16="http://schemas.microsoft.com/office/drawing/2014/chart" uri="{C3380CC4-5D6E-409C-BE32-E72D297353CC}">
              <c16:uniqueId val="{00000003-BEB2-4F06-80B9-CE6DBD056189}"/>
            </c:ext>
          </c:extLst>
        </c:ser>
        <c:dLbls>
          <c:showLegendKey val="0"/>
          <c:showVal val="0"/>
          <c:showCatName val="0"/>
          <c:showSerName val="0"/>
          <c:showPercent val="0"/>
          <c:showBubbleSize val="0"/>
        </c:dLbls>
        <c:axId val="927641176"/>
        <c:axId val="927644456"/>
      </c:scatterChart>
      <c:valAx>
        <c:axId val="927641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Months</a:t>
                </a:r>
                <a:r>
                  <a:rPr lang="en-AU" baseline="0"/>
                  <a:t> Since Commissioning</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644456"/>
        <c:crosses val="autoZero"/>
        <c:crossBetween val="midCat"/>
      </c:valAx>
      <c:valAx>
        <c:axId val="927644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Percent</a:t>
                </a:r>
                <a:r>
                  <a:rPr lang="en-AU" baseline="0"/>
                  <a:t> of Design Capacity</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641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F7C65117-773C-4861-830D-A596732040E3}">
          <cx:dataLabels pos="outEnd">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visibility connectorLines="0"/>
            <cx:subtotals>
              <cx:idx val="5"/>
            </cx:subtotals>
          </cx:layoutPr>
        </cx:series>
      </cx:plotAreaRegion>
      <cx:axis id="0">
        <cx:catScaling gapWidth="0"/>
        <cx:tickLabels/>
      </cx:axis>
      <cx:axis id="1">
        <cx:valScaling/>
        <cx:majorGridlines/>
        <cx:tickLabels/>
        <cx:numFmt formatCode="$#,##0.00" sourceLinked="0"/>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030C8E80-B082-416D-A147-F789278BA246}">
          <cx:dataLabels pos="outEnd">
            <cx:numFmt formatCode="_-$* #,##0_-;-$* #,##0_-;_-$* &quot;-&quot;_-;_-@_-" sourceLinked="0"/>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subtotals>
              <cx:idx val="4"/>
              <cx:idx val="5"/>
            </cx:subtotals>
          </cx:layoutPr>
        </cx:series>
      </cx:plotAreaRegion>
      <cx:axis id="0">
        <cx:catScaling gapWidth="0"/>
        <cx:tickLabels/>
      </cx:axis>
      <cx:axis id="1">
        <cx:valScaling/>
        <cx:majorGridlines/>
        <cx:tickLabels/>
        <cx:numFmt formatCode="$#,##0" sourceLinked="0"/>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14F08E89-4CAC-4667-836E-8B2E9BFA9AAB}">
          <cx:dataLabels pos="outEnd">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subtotals>
              <cx:idx val="7"/>
            </cx:subtotals>
          </cx:layoutPr>
        </cx:series>
      </cx:plotAreaRegion>
      <cx:axis id="0">
        <cx:catScaling gapWidth="0.5"/>
        <cx:tickLabels/>
      </cx:axis>
      <cx:axis id="1">
        <cx:valScaling/>
        <cx:title>
          <cx:tx>
            <cx:txData>
              <cx:v>Annual Cashflows (AUD Million)</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Annual Cashflows (AUD Million)</a:t>
              </a:r>
            </a:p>
          </cx:txPr>
        </cx:title>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M$3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microsoft.com/office/2014/relationships/chartEx" Target="../charts/chartEx2.xml"/><Relationship Id="rId1" Type="http://schemas.microsoft.com/office/2014/relationships/chartEx" Target="../charts/chartEx1.xml"/><Relationship Id="rId6" Type="http://schemas.openxmlformats.org/officeDocument/2006/relationships/chart" Target="../charts/chart3.xml"/><Relationship Id="rId5" Type="http://schemas.openxmlformats.org/officeDocument/2006/relationships/chart" Target="../charts/chart2.xml"/><Relationship Id="rId4" Type="http://schemas.microsoft.com/office/2014/relationships/chartEx" Target="../charts/chartEx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46383</xdr:colOff>
      <xdr:row>0</xdr:row>
      <xdr:rowOff>19877</xdr:rowOff>
    </xdr:from>
    <xdr:to>
      <xdr:col>8</xdr:col>
      <xdr:colOff>596348</xdr:colOff>
      <xdr:row>46</xdr:row>
      <xdr:rowOff>165652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383" y="19877"/>
          <a:ext cx="5426765" cy="8680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This workbook is a collection of some of the stuff I've done over the last couple of years in my degree chemical engineering degree and moments of boredom. Particularly I've tried to include a variety of the Macros I’ve created because from my experience this is something we were not exposed to at university. Please feel free to use this work but do not redistribute (you can share the link to the latest version is available here </a:t>
          </a:r>
          <a:r>
            <a:rPr lang="en-AU" sz="1100" u="sng">
              <a:solidFill>
                <a:schemeClr val="dk1"/>
              </a:solidFill>
              <a:effectLst/>
              <a:latin typeface="+mn-lt"/>
              <a:ea typeface="+mn-ea"/>
              <a:cs typeface="+mn-cs"/>
              <a:hlinkClick xmlns:r="http://schemas.openxmlformats.org/officeDocument/2006/relationships" r:id=""/>
            </a:rPr>
            <a:t>https://github.com/rileyodon/Process-Engineering-Template</a:t>
          </a:r>
          <a:r>
            <a:rPr lang="en-AU" sz="1100">
              <a:solidFill>
                <a:schemeClr val="dk1"/>
              </a:solidFill>
              <a:effectLst/>
              <a:latin typeface="+mn-lt"/>
              <a:ea typeface="+mn-ea"/>
              <a:cs typeface="+mn-cs"/>
            </a:rPr>
            <a:t>).</a:t>
          </a:r>
        </a:p>
        <a:p>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If you have any suggestions or make any of your own improvements to this workbook please share them here </a:t>
          </a:r>
          <a:r>
            <a:rPr lang="en-AU" sz="1100" u="sng">
              <a:solidFill>
                <a:schemeClr val="dk1"/>
              </a:solidFill>
              <a:effectLst/>
              <a:latin typeface="+mn-lt"/>
              <a:ea typeface="+mn-ea"/>
              <a:cs typeface="+mn-cs"/>
              <a:hlinkClick xmlns:r="http://schemas.openxmlformats.org/officeDocument/2006/relationships" r:id=""/>
            </a:rPr>
            <a:t>https://github.com/rileyodon/Process-Engineering-Template</a:t>
          </a:r>
          <a:r>
            <a:rPr lang="en-AU" sz="1100">
              <a:solidFill>
                <a:schemeClr val="dk1"/>
              </a:solidFill>
              <a:effectLst/>
              <a:latin typeface="+mn-lt"/>
              <a:ea typeface="+mn-ea"/>
              <a:cs typeface="+mn-cs"/>
            </a:rPr>
            <a:t>.</a:t>
          </a:r>
        </a:p>
        <a:p>
          <a:r>
            <a:rPr lang="en-AU" sz="1100">
              <a:solidFill>
                <a:schemeClr val="dk1"/>
              </a:solidFill>
              <a:effectLst/>
              <a:latin typeface="+mn-lt"/>
              <a:ea typeface="+mn-ea"/>
              <a:cs typeface="+mn-cs"/>
            </a:rPr>
            <a:t>I've given a brief outline of each of the sheets below but if you've had a play with the workbook and want to talk about it further feel free to reach out.</a:t>
          </a:r>
        </a:p>
        <a:p>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The latest version of this template is available here: </a:t>
          </a:r>
        </a:p>
        <a:p>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Enjoy,</a:t>
          </a:r>
        </a:p>
        <a:p>
          <a:r>
            <a:rPr lang="en-AU" sz="1100" b="1">
              <a:solidFill>
                <a:schemeClr val="dk1"/>
              </a:solidFill>
              <a:effectLst/>
              <a:latin typeface="+mn-lt"/>
              <a:ea typeface="+mn-ea"/>
              <a:cs typeface="+mn-cs"/>
            </a:rPr>
            <a:t>Riley O'Donnell</a:t>
          </a:r>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email: riley0donnell@outlook.com</a:t>
          </a:r>
        </a:p>
        <a:p>
          <a:r>
            <a:rPr lang="en-AU" sz="1100">
              <a:solidFill>
                <a:schemeClr val="dk1"/>
              </a:solidFill>
              <a:effectLst/>
              <a:latin typeface="+mn-lt"/>
              <a:ea typeface="+mn-ea"/>
              <a:cs typeface="+mn-cs"/>
            </a:rPr>
            <a:t>phone: 0439 223 555</a:t>
          </a:r>
        </a:p>
        <a:p>
          <a:endParaRPr lang="en-AU" sz="1100" b="1">
            <a:solidFill>
              <a:schemeClr val="dk1"/>
            </a:solidFill>
            <a:effectLst/>
            <a:latin typeface="+mn-lt"/>
            <a:ea typeface="+mn-ea"/>
            <a:cs typeface="+mn-cs"/>
          </a:endParaRPr>
        </a:p>
        <a:p>
          <a:r>
            <a:rPr lang="en-AU" sz="1100" b="1">
              <a:solidFill>
                <a:schemeClr val="bg1">
                  <a:lumMod val="50000"/>
                </a:schemeClr>
              </a:solidFill>
              <a:effectLst/>
              <a:latin typeface="+mn-lt"/>
              <a:ea typeface="+mn-ea"/>
              <a:cs typeface="+mn-cs"/>
            </a:rPr>
            <a:t>MBEB</a:t>
          </a:r>
          <a:endParaRPr lang="en-AU" sz="1100">
            <a:solidFill>
              <a:schemeClr val="bg1">
                <a:lumMod val="50000"/>
              </a:schemeClr>
            </a:solidFill>
            <a:effectLst/>
            <a:latin typeface="+mn-lt"/>
            <a:ea typeface="+mn-ea"/>
            <a:cs typeface="+mn-cs"/>
          </a:endParaRPr>
        </a:p>
        <a:p>
          <a:r>
            <a:rPr lang="en-AU" sz="1100">
              <a:solidFill>
                <a:schemeClr val="bg1">
                  <a:lumMod val="50000"/>
                </a:schemeClr>
              </a:solidFill>
              <a:effectLst/>
              <a:latin typeface="+mn-lt"/>
              <a:ea typeface="+mn-ea"/>
              <a:cs typeface="+mn-cs"/>
            </a:rPr>
            <a:t>A mass and energy balance is far easier to complete around the streams of a PFD drawing however needs to be presented in a stream table. On a small PFD it is relatively easy to link all the cells up manually however quickly it becomes a tedious task. This sheet uses a macro to automate this process and proved a lifesaver in my design project when I was being given last minute revisions to the PFD.</a:t>
          </a:r>
        </a:p>
        <a:p>
          <a:r>
            <a:rPr lang="en-AU" sz="1100">
              <a:solidFill>
                <a:schemeClr val="bg1">
                  <a:lumMod val="50000"/>
                </a:schemeClr>
              </a:solidFill>
              <a:effectLst/>
              <a:latin typeface="+mn-lt"/>
              <a:ea typeface="+mn-ea"/>
              <a:cs typeface="+mn-cs"/>
            </a:rPr>
            <a:t>Inputs are included on the left with a range and reference. If you’re keen you can create a similar sensitivity analysis to that which is included on the Economics sheet to quantify the impact of uncertainties.</a:t>
          </a:r>
        </a:p>
        <a:p>
          <a:endParaRPr lang="en-AU" sz="1100">
            <a:solidFill>
              <a:schemeClr val="bg1">
                <a:lumMod val="50000"/>
              </a:schemeClr>
            </a:solidFill>
            <a:effectLst/>
            <a:latin typeface="+mn-lt"/>
            <a:ea typeface="+mn-ea"/>
            <a:cs typeface="+mn-cs"/>
          </a:endParaRPr>
        </a:p>
        <a:p>
          <a:r>
            <a:rPr lang="en-AU" sz="1100" b="1">
              <a:solidFill>
                <a:schemeClr val="bg1">
                  <a:lumMod val="50000"/>
                </a:schemeClr>
              </a:solidFill>
              <a:effectLst/>
              <a:latin typeface="+mn-lt"/>
              <a:ea typeface="+mn-ea"/>
              <a:cs typeface="+mn-cs"/>
            </a:rPr>
            <a:t>Economics</a:t>
          </a:r>
          <a:endParaRPr lang="en-AU" sz="1100">
            <a:solidFill>
              <a:schemeClr val="bg1">
                <a:lumMod val="50000"/>
              </a:schemeClr>
            </a:solidFill>
            <a:effectLst/>
            <a:latin typeface="+mn-lt"/>
            <a:ea typeface="+mn-ea"/>
            <a:cs typeface="+mn-cs"/>
          </a:endParaRPr>
        </a:p>
        <a:p>
          <a:r>
            <a:rPr lang="en-AU" sz="1100">
              <a:solidFill>
                <a:schemeClr val="bg1">
                  <a:lumMod val="50000"/>
                </a:schemeClr>
              </a:solidFill>
              <a:effectLst/>
              <a:latin typeface="+mn-lt"/>
              <a:ea typeface="+mn-ea"/>
              <a:cs typeface="+mn-cs"/>
            </a:rPr>
            <a:t>I never got the opportunity in any of my engineering courses to dive as deep into the project economics as I would have liked but this sheet just has a few useful tools that have been very helpful in analysing project viability.</a:t>
          </a:r>
        </a:p>
        <a:p>
          <a:endParaRPr lang="en-AU" sz="1100">
            <a:solidFill>
              <a:schemeClr val="bg1">
                <a:lumMod val="50000"/>
              </a:schemeClr>
            </a:solidFill>
            <a:effectLst/>
            <a:latin typeface="+mn-lt"/>
            <a:ea typeface="+mn-ea"/>
            <a:cs typeface="+mn-cs"/>
          </a:endParaRPr>
        </a:p>
        <a:p>
          <a:r>
            <a:rPr lang="en-AU" sz="1100">
              <a:solidFill>
                <a:schemeClr val="bg1">
                  <a:lumMod val="50000"/>
                </a:schemeClr>
              </a:solidFill>
              <a:effectLst/>
              <a:latin typeface="+mn-lt"/>
              <a:ea typeface="+mn-ea"/>
              <a:cs typeface="+mn-cs"/>
            </a:rPr>
            <a:t>The Sheet is based off an inputs sheet that has all the relevant economic data and the outputs from the MBEB. This enables scenario analysis and a Monte Carlo to be conducted on the economics. The cashflow table dynamically formats based on the project life simplifying the effort in presenting different scenarios. A macro script runs a Correlated Monte Carlo Analysis using the matrices from the Monte Inputs sheet that outlines the correlations between the inputs and produces an output in the form of binned distributions for effective communication of the results.</a:t>
          </a:r>
        </a:p>
        <a:p>
          <a:endParaRPr lang="en-AU" sz="1100">
            <a:solidFill>
              <a:schemeClr val="bg1">
                <a:lumMod val="50000"/>
              </a:schemeClr>
            </a:solidFill>
            <a:effectLst/>
            <a:latin typeface="+mn-lt"/>
            <a:ea typeface="+mn-ea"/>
            <a:cs typeface="+mn-cs"/>
          </a:endParaRPr>
        </a:p>
        <a:p>
          <a:r>
            <a:rPr lang="en-AU" sz="1100" b="1">
              <a:solidFill>
                <a:schemeClr val="bg1">
                  <a:lumMod val="50000"/>
                </a:schemeClr>
              </a:solidFill>
              <a:effectLst/>
              <a:latin typeface="+mn-lt"/>
              <a:ea typeface="+mn-ea"/>
              <a:cs typeface="+mn-cs"/>
            </a:rPr>
            <a:t>Project Gantt Chart</a:t>
          </a:r>
          <a:endParaRPr lang="en-AU" sz="1100">
            <a:solidFill>
              <a:schemeClr val="bg1">
                <a:lumMod val="50000"/>
              </a:schemeClr>
            </a:solidFill>
            <a:effectLst/>
            <a:latin typeface="+mn-lt"/>
            <a:ea typeface="+mn-ea"/>
            <a:cs typeface="+mn-cs"/>
          </a:endParaRPr>
        </a:p>
        <a:p>
          <a:r>
            <a:rPr lang="en-AU" sz="1100">
              <a:solidFill>
                <a:schemeClr val="bg1">
                  <a:lumMod val="50000"/>
                </a:schemeClr>
              </a:solidFill>
              <a:effectLst/>
              <a:latin typeface="+mn-lt"/>
              <a:ea typeface="+mn-ea"/>
              <a:cs typeface="+mn-cs"/>
            </a:rPr>
            <a:t>Just a simple project timeline with critical path dependencies. It is also just a useful sheet for allocating resources and hours in a project. I've used this in a finance competition to add project delay timeline effects to the economic scenario analysis (although not included in this example). It was important to develop this tool to ensure the project structure was maintained as the various stage completion time was varied in a scenario analysis. This enabled me to quantity the effects of timeline changes and then to explore where a trade-off on cost of development vs time of development was valuable.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47</xdr:row>
      <xdr:rowOff>144780</xdr:rowOff>
    </xdr:from>
    <xdr:to>
      <xdr:col>2</xdr:col>
      <xdr:colOff>342900</xdr:colOff>
      <xdr:row>47</xdr:row>
      <xdr:rowOff>144780</xdr:rowOff>
    </xdr:to>
    <xdr:cxnSp macro="">
      <xdr:nvCxnSpPr>
        <xdr:cNvPr id="3" name="Straight Connector 2">
          <a:extLst>
            <a:ext uri="{FF2B5EF4-FFF2-40B4-BE49-F238E27FC236}">
              <a16:creationId xmlns:a16="http://schemas.microsoft.com/office/drawing/2014/main" id="{4AC5FD9A-3785-4039-BF00-A47BF8F7612D}"/>
            </a:ext>
          </a:extLst>
        </xdr:cNvPr>
        <xdr:cNvCxnSpPr/>
      </xdr:nvCxnSpPr>
      <xdr:spPr>
        <a:xfrm flipH="1">
          <a:off x="76200" y="8923020"/>
          <a:ext cx="14859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144780</xdr:colOff>
      <xdr:row>47</xdr:row>
      <xdr:rowOff>144780</xdr:rowOff>
    </xdr:from>
    <xdr:to>
      <xdr:col>5</xdr:col>
      <xdr:colOff>411480</xdr:colOff>
      <xdr:row>47</xdr:row>
      <xdr:rowOff>144780</xdr:rowOff>
    </xdr:to>
    <xdr:cxnSp macro="">
      <xdr:nvCxnSpPr>
        <xdr:cNvPr id="4" name="Straight Connector 3">
          <a:extLst>
            <a:ext uri="{FF2B5EF4-FFF2-40B4-BE49-F238E27FC236}">
              <a16:creationId xmlns:a16="http://schemas.microsoft.com/office/drawing/2014/main" id="{F79441FC-7D2D-4249-8D1E-6D19315ABD34}"/>
            </a:ext>
          </a:extLst>
        </xdr:cNvPr>
        <xdr:cNvCxnSpPr/>
      </xdr:nvCxnSpPr>
      <xdr:spPr>
        <a:xfrm flipH="1">
          <a:off x="1973580" y="8923020"/>
          <a:ext cx="14859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167640</xdr:colOff>
      <xdr:row>47</xdr:row>
      <xdr:rowOff>144780</xdr:rowOff>
    </xdr:from>
    <xdr:to>
      <xdr:col>8</xdr:col>
      <xdr:colOff>434340</xdr:colOff>
      <xdr:row>47</xdr:row>
      <xdr:rowOff>144780</xdr:rowOff>
    </xdr:to>
    <xdr:cxnSp macro="">
      <xdr:nvCxnSpPr>
        <xdr:cNvPr id="5" name="Straight Connector 4">
          <a:extLst>
            <a:ext uri="{FF2B5EF4-FFF2-40B4-BE49-F238E27FC236}">
              <a16:creationId xmlns:a16="http://schemas.microsoft.com/office/drawing/2014/main" id="{9CE88119-6761-4259-94C2-11B138BCE8E7}"/>
            </a:ext>
          </a:extLst>
        </xdr:cNvPr>
        <xdr:cNvCxnSpPr/>
      </xdr:nvCxnSpPr>
      <xdr:spPr>
        <a:xfrm flipH="1">
          <a:off x="3825240" y="8923020"/>
          <a:ext cx="14859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182880</xdr:colOff>
      <xdr:row>45</xdr:row>
      <xdr:rowOff>83820</xdr:rowOff>
    </xdr:from>
    <xdr:to>
      <xdr:col>2</xdr:col>
      <xdr:colOff>381000</xdr:colOff>
      <xdr:row>48</xdr:row>
      <xdr:rowOff>0</xdr:rowOff>
    </xdr:to>
    <xdr:sp macro="" textlink="">
      <xdr:nvSpPr>
        <xdr:cNvPr id="6" name="TextBox 5">
          <a:extLst>
            <a:ext uri="{FF2B5EF4-FFF2-40B4-BE49-F238E27FC236}">
              <a16:creationId xmlns:a16="http://schemas.microsoft.com/office/drawing/2014/main" id="{873DCE8A-5909-42EB-B43C-811EF9024C7A}"/>
            </a:ext>
          </a:extLst>
        </xdr:cNvPr>
        <xdr:cNvSpPr txBox="1"/>
      </xdr:nvSpPr>
      <xdr:spPr>
        <a:xfrm>
          <a:off x="182880" y="8496300"/>
          <a:ext cx="14173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800">
              <a:latin typeface="Edwardian Script ITC" panose="030303020407070D0804" pitchFamily="66" charset="0"/>
            </a:rPr>
            <a:t>john</a:t>
          </a:r>
          <a:r>
            <a:rPr lang="en-AU" sz="2800" baseline="0">
              <a:latin typeface="Edwardian Script ITC" panose="030303020407070D0804" pitchFamily="66" charset="0"/>
            </a:rPr>
            <a:t> smith</a:t>
          </a:r>
          <a:endParaRPr lang="en-AU" sz="2800">
            <a:latin typeface="Edwardian Script ITC" panose="030303020407070D0804" pitchFamily="66" charset="0"/>
          </a:endParaRPr>
        </a:p>
      </xdr:txBody>
    </xdr:sp>
    <xdr:clientData/>
  </xdr:twoCellAnchor>
  <xdr:twoCellAnchor>
    <xdr:from>
      <xdr:col>3</xdr:col>
      <xdr:colOff>350520</xdr:colOff>
      <xdr:row>45</xdr:row>
      <xdr:rowOff>152400</xdr:rowOff>
    </xdr:from>
    <xdr:to>
      <xdr:col>5</xdr:col>
      <xdr:colOff>548640</xdr:colOff>
      <xdr:row>48</xdr:row>
      <xdr:rowOff>175260</xdr:rowOff>
    </xdr:to>
    <xdr:sp macro="" textlink="">
      <xdr:nvSpPr>
        <xdr:cNvPr id="7" name="TextBox 6">
          <a:extLst>
            <a:ext uri="{FF2B5EF4-FFF2-40B4-BE49-F238E27FC236}">
              <a16:creationId xmlns:a16="http://schemas.microsoft.com/office/drawing/2014/main" id="{D8A5928F-666C-4288-9975-ADD10085E5DB}"/>
            </a:ext>
          </a:extLst>
        </xdr:cNvPr>
        <xdr:cNvSpPr txBox="1"/>
      </xdr:nvSpPr>
      <xdr:spPr>
        <a:xfrm>
          <a:off x="2179320" y="8564880"/>
          <a:ext cx="141732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800">
              <a:latin typeface="Palace Script MT" panose="030303020206070C0B05" pitchFamily="66" charset="0"/>
            </a:rPr>
            <a:t>Grey Gary</a:t>
          </a:r>
        </a:p>
      </xdr:txBody>
    </xdr:sp>
    <xdr:clientData/>
  </xdr:twoCellAnchor>
  <xdr:twoCellAnchor>
    <xdr:from>
      <xdr:col>6</xdr:col>
      <xdr:colOff>373380</xdr:colOff>
      <xdr:row>45</xdr:row>
      <xdr:rowOff>152400</xdr:rowOff>
    </xdr:from>
    <xdr:to>
      <xdr:col>8</xdr:col>
      <xdr:colOff>419100</xdr:colOff>
      <xdr:row>48</xdr:row>
      <xdr:rowOff>175260</xdr:rowOff>
    </xdr:to>
    <xdr:sp macro="" textlink="">
      <xdr:nvSpPr>
        <xdr:cNvPr id="8" name="TextBox 7">
          <a:extLst>
            <a:ext uri="{FF2B5EF4-FFF2-40B4-BE49-F238E27FC236}">
              <a16:creationId xmlns:a16="http://schemas.microsoft.com/office/drawing/2014/main" id="{3229963F-3EF1-4E85-ACD4-3201A1ED0606}"/>
            </a:ext>
          </a:extLst>
        </xdr:cNvPr>
        <xdr:cNvSpPr txBox="1"/>
      </xdr:nvSpPr>
      <xdr:spPr>
        <a:xfrm>
          <a:off x="4030980" y="8564880"/>
          <a:ext cx="126492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800">
              <a:latin typeface="Palace Script MT" panose="030303020206070C0B05" pitchFamily="66" charset="0"/>
            </a:rPr>
            <a:t>Eliza Jones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129</xdr:col>
      <xdr:colOff>98383</xdr:colOff>
      <xdr:row>6</xdr:row>
      <xdr:rowOff>172475</xdr:rowOff>
    </xdr:from>
    <xdr:to>
      <xdr:col>137</xdr:col>
      <xdr:colOff>468085</xdr:colOff>
      <xdr:row>25</xdr:row>
      <xdr:rowOff>54428</xdr:rowOff>
    </xdr:to>
    <xdr:cxnSp macro="">
      <xdr:nvCxnSpPr>
        <xdr:cNvPr id="2" name="Connector: Elbow 1">
          <a:extLst>
            <a:ext uri="{FF2B5EF4-FFF2-40B4-BE49-F238E27FC236}">
              <a16:creationId xmlns:a16="http://schemas.microsoft.com/office/drawing/2014/main" id="{00000000-0008-0000-0300-000002000000}"/>
            </a:ext>
          </a:extLst>
        </xdr:cNvPr>
        <xdr:cNvCxnSpPr/>
      </xdr:nvCxnSpPr>
      <xdr:spPr>
        <a:xfrm>
          <a:off x="79155883" y="1277375"/>
          <a:ext cx="5246502" cy="3539553"/>
        </a:xfrm>
        <a:prstGeom prst="bentConnector3">
          <a:avLst>
            <a:gd name="adj1" fmla="val 10022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114416</xdr:colOff>
      <xdr:row>25</xdr:row>
      <xdr:rowOff>40928</xdr:rowOff>
    </xdr:from>
    <xdr:to>
      <xdr:col>128</xdr:col>
      <xdr:colOff>404550</xdr:colOff>
      <xdr:row>25</xdr:row>
      <xdr:rowOff>46010</xdr:rowOff>
    </xdr:to>
    <xdr:cxnSp macro="">
      <xdr:nvCxnSpPr>
        <xdr:cNvPr id="3" name="Straight Arrow Connector 2">
          <a:extLst>
            <a:ext uri="{FF2B5EF4-FFF2-40B4-BE49-F238E27FC236}">
              <a16:creationId xmlns:a16="http://schemas.microsoft.com/office/drawing/2014/main" id="{00000000-0008-0000-0300-000003000000}"/>
            </a:ext>
          </a:extLst>
        </xdr:cNvPr>
        <xdr:cNvCxnSpPr>
          <a:stCxn id="87" idx="3"/>
          <a:endCxn id="84" idx="1"/>
        </xdr:cNvCxnSpPr>
      </xdr:nvCxnSpPr>
      <xdr:spPr>
        <a:xfrm flipV="1">
          <a:off x="72473936" y="4803428"/>
          <a:ext cx="6378514" cy="508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161</xdr:col>
      <xdr:colOff>288070</xdr:colOff>
      <xdr:row>21</xdr:row>
      <xdr:rowOff>20089</xdr:rowOff>
    </xdr:from>
    <xdr:to>
      <xdr:col>170</xdr:col>
      <xdr:colOff>525202</xdr:colOff>
      <xdr:row>21</xdr:row>
      <xdr:rowOff>34059</xdr:rowOff>
    </xdr:to>
    <xdr:cxnSp macro="">
      <xdr:nvCxnSpPr>
        <xdr:cNvPr id="4" name="Straight Arrow Connector 3">
          <a:extLst>
            <a:ext uri="{FF2B5EF4-FFF2-40B4-BE49-F238E27FC236}">
              <a16:creationId xmlns:a16="http://schemas.microsoft.com/office/drawing/2014/main" id="{00000000-0008-0000-0300-000004000000}"/>
            </a:ext>
          </a:extLst>
        </xdr:cNvPr>
        <xdr:cNvCxnSpPr>
          <a:stCxn id="10" idx="3"/>
          <a:endCxn id="75" idx="1"/>
        </xdr:cNvCxnSpPr>
      </xdr:nvCxnSpPr>
      <xdr:spPr>
        <a:xfrm>
          <a:off x="98852770" y="4020589"/>
          <a:ext cx="5723532" cy="139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147</xdr:col>
      <xdr:colOff>25169</xdr:colOff>
      <xdr:row>22</xdr:row>
      <xdr:rowOff>176415</xdr:rowOff>
    </xdr:from>
    <xdr:to>
      <xdr:col>171</xdr:col>
      <xdr:colOff>406226</xdr:colOff>
      <xdr:row>36</xdr:row>
      <xdr:rowOff>1</xdr:rowOff>
    </xdr:to>
    <xdr:cxnSp macro="">
      <xdr:nvCxnSpPr>
        <xdr:cNvPr id="5" name="Connector: Elbow 4">
          <a:extLst>
            <a:ext uri="{FF2B5EF4-FFF2-40B4-BE49-F238E27FC236}">
              <a16:creationId xmlns:a16="http://schemas.microsoft.com/office/drawing/2014/main" id="{00000000-0008-0000-0300-000005000000}"/>
            </a:ext>
          </a:extLst>
        </xdr:cNvPr>
        <xdr:cNvCxnSpPr>
          <a:stCxn id="75" idx="2"/>
        </xdr:cNvCxnSpPr>
      </xdr:nvCxnSpPr>
      <xdr:spPr>
        <a:xfrm rot="5400000">
          <a:off x="96315905" y="-1877781"/>
          <a:ext cx="2490586" cy="15011457"/>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20320</xdr:colOff>
      <xdr:row>22</xdr:row>
      <xdr:rowOff>22860</xdr:rowOff>
    </xdr:from>
    <xdr:to>
      <xdr:col>102</xdr:col>
      <xdr:colOff>0</xdr:colOff>
      <xdr:row>27</xdr:row>
      <xdr:rowOff>176530</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60820300" y="4229100"/>
          <a:ext cx="1808480" cy="10909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Liquefaction</a:t>
          </a:r>
          <a:r>
            <a:rPr lang="en-AU" sz="1100" baseline="0">
              <a:solidFill>
                <a:sysClr val="windowText" lastClr="000000"/>
              </a:solidFill>
            </a:rPr>
            <a:t> + SSF</a:t>
          </a:r>
          <a:endParaRPr lang="en-AU" sz="1100">
            <a:solidFill>
              <a:sysClr val="windowText" lastClr="000000"/>
            </a:solidFill>
          </a:endParaRPr>
        </a:p>
      </xdr:txBody>
    </xdr:sp>
    <xdr:clientData/>
  </xdr:twoCellAnchor>
  <xdr:twoCellAnchor>
    <xdr:from>
      <xdr:col>86</xdr:col>
      <xdr:colOff>444860</xdr:colOff>
      <xdr:row>25</xdr:row>
      <xdr:rowOff>3349</xdr:rowOff>
    </xdr:from>
    <xdr:to>
      <xdr:col>99</xdr:col>
      <xdr:colOff>24130</xdr:colOff>
      <xdr:row>25</xdr:row>
      <xdr:rowOff>7101</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23" idx="3"/>
          <a:endCxn id="6" idx="1"/>
        </xdr:cNvCxnSpPr>
      </xdr:nvCxnSpPr>
      <xdr:spPr>
        <a:xfrm>
          <a:off x="53175260" y="4765849"/>
          <a:ext cx="7648850" cy="37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25</xdr:row>
      <xdr:rowOff>173</xdr:rowOff>
    </xdr:from>
    <xdr:to>
      <xdr:col>115</xdr:col>
      <xdr:colOff>136006</xdr:colOff>
      <xdr:row>25</xdr:row>
      <xdr:rowOff>37812</xdr:rowOff>
    </xdr:to>
    <xdr:cxnSp macro="">
      <xdr:nvCxnSpPr>
        <xdr:cNvPr id="8" name="Straight Arrow Connector 7">
          <a:extLst>
            <a:ext uri="{FF2B5EF4-FFF2-40B4-BE49-F238E27FC236}">
              <a16:creationId xmlns:a16="http://schemas.microsoft.com/office/drawing/2014/main" id="{00000000-0008-0000-0300-000008000000}"/>
            </a:ext>
          </a:extLst>
        </xdr:cNvPr>
        <xdr:cNvCxnSpPr>
          <a:stCxn id="6" idx="3"/>
          <a:endCxn id="87" idx="1"/>
        </xdr:cNvCxnSpPr>
      </xdr:nvCxnSpPr>
      <xdr:spPr>
        <a:xfrm>
          <a:off x="62628780" y="4762673"/>
          <a:ext cx="8037946" cy="376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149</xdr:col>
      <xdr:colOff>17780</xdr:colOff>
      <xdr:row>17</xdr:row>
      <xdr:rowOff>20320</xdr:rowOff>
    </xdr:from>
    <xdr:to>
      <xdr:col>151</xdr:col>
      <xdr:colOff>23586</xdr:colOff>
      <xdr:row>32</xdr:row>
      <xdr:rowOff>172720</xdr:rowOff>
    </xdr:to>
    <xdr:sp macro="" textlink="">
      <xdr:nvSpPr>
        <xdr:cNvPr id="9" name="Rectangle 8">
          <a:extLst>
            <a:ext uri="{FF2B5EF4-FFF2-40B4-BE49-F238E27FC236}">
              <a16:creationId xmlns:a16="http://schemas.microsoft.com/office/drawing/2014/main" id="{00000000-0008-0000-0300-000009000000}"/>
            </a:ext>
          </a:extLst>
        </xdr:cNvPr>
        <xdr:cNvSpPr/>
      </xdr:nvSpPr>
      <xdr:spPr>
        <a:xfrm>
          <a:off x="91267280" y="3220720"/>
          <a:ext cx="1225006" cy="304038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Distillation &amp; Rectification</a:t>
          </a:r>
        </a:p>
      </xdr:txBody>
    </xdr:sp>
    <xdr:clientData/>
  </xdr:twoCellAnchor>
  <xdr:twoCellAnchor>
    <xdr:from>
      <xdr:col>159</xdr:col>
      <xdr:colOff>284260</xdr:colOff>
      <xdr:row>16</xdr:row>
      <xdr:rowOff>152400</xdr:rowOff>
    </xdr:from>
    <xdr:to>
      <xdr:col>161</xdr:col>
      <xdr:colOff>284260</xdr:colOff>
      <xdr:row>25</xdr:row>
      <xdr:rowOff>139700</xdr:rowOff>
    </xdr:to>
    <xdr:sp macro="" textlink="">
      <xdr:nvSpPr>
        <xdr:cNvPr id="10" name="Rectangle 9">
          <a:extLst>
            <a:ext uri="{FF2B5EF4-FFF2-40B4-BE49-F238E27FC236}">
              <a16:creationId xmlns:a16="http://schemas.microsoft.com/office/drawing/2014/main" id="{00000000-0008-0000-0300-00000A000000}"/>
            </a:ext>
          </a:extLst>
        </xdr:cNvPr>
        <xdr:cNvSpPr/>
      </xdr:nvSpPr>
      <xdr:spPr>
        <a:xfrm>
          <a:off x="97629760" y="3147060"/>
          <a:ext cx="1219200" cy="175514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Presure Swing Molecular Sieve</a:t>
          </a:r>
        </a:p>
      </xdr:txBody>
    </xdr:sp>
    <xdr:clientData/>
  </xdr:twoCellAnchor>
  <xdr:twoCellAnchor>
    <xdr:from>
      <xdr:col>150</xdr:col>
      <xdr:colOff>21952</xdr:colOff>
      <xdr:row>16</xdr:row>
      <xdr:rowOff>152401</xdr:rowOff>
    </xdr:from>
    <xdr:to>
      <xdr:col>160</xdr:col>
      <xdr:colOff>291879</xdr:colOff>
      <xdr:row>17</xdr:row>
      <xdr:rowOff>21591</xdr:rowOff>
    </xdr:to>
    <xdr:cxnSp macro="">
      <xdr:nvCxnSpPr>
        <xdr:cNvPr id="11" name="Connector: Elbow 10">
          <a:extLst>
            <a:ext uri="{FF2B5EF4-FFF2-40B4-BE49-F238E27FC236}">
              <a16:creationId xmlns:a16="http://schemas.microsoft.com/office/drawing/2014/main" id="{00000000-0008-0000-0300-00000B000000}"/>
            </a:ext>
          </a:extLst>
        </xdr:cNvPr>
        <xdr:cNvCxnSpPr>
          <a:stCxn id="9" idx="0"/>
          <a:endCxn id="10" idx="0"/>
        </xdr:cNvCxnSpPr>
      </xdr:nvCxnSpPr>
      <xdr:spPr>
        <a:xfrm rot="5400000" flipH="1" flipV="1">
          <a:off x="95026551" y="1562"/>
          <a:ext cx="74930" cy="6365927"/>
        </a:xfrm>
        <a:prstGeom prst="bentConnector3">
          <a:avLst>
            <a:gd name="adj1" fmla="val 135974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160</xdr:col>
      <xdr:colOff>288071</xdr:colOff>
      <xdr:row>25</xdr:row>
      <xdr:rowOff>137159</xdr:rowOff>
    </xdr:from>
    <xdr:to>
      <xdr:col>173</xdr:col>
      <xdr:colOff>374073</xdr:colOff>
      <xdr:row>39</xdr:row>
      <xdr:rowOff>96981</xdr:rowOff>
    </xdr:to>
    <xdr:cxnSp macro="">
      <xdr:nvCxnSpPr>
        <xdr:cNvPr id="12" name="Connector: Elbow 11">
          <a:extLst>
            <a:ext uri="{FF2B5EF4-FFF2-40B4-BE49-F238E27FC236}">
              <a16:creationId xmlns:a16="http://schemas.microsoft.com/office/drawing/2014/main" id="{00000000-0008-0000-0300-00000C000000}"/>
            </a:ext>
          </a:extLst>
        </xdr:cNvPr>
        <xdr:cNvCxnSpPr>
          <a:stCxn id="10" idx="2"/>
        </xdr:cNvCxnSpPr>
      </xdr:nvCxnSpPr>
      <xdr:spPr>
        <a:xfrm rot="16200000" flipH="1">
          <a:off x="100931351" y="2211479"/>
          <a:ext cx="2634442" cy="8010802"/>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149</xdr:col>
      <xdr:colOff>21046</xdr:colOff>
      <xdr:row>58</xdr:row>
      <xdr:rowOff>52255</xdr:rowOff>
    </xdr:from>
    <xdr:to>
      <xdr:col>151</xdr:col>
      <xdr:colOff>22316</xdr:colOff>
      <xdr:row>61</xdr:row>
      <xdr:rowOff>156938</xdr:rowOff>
    </xdr:to>
    <xdr:sp macro="" textlink="">
      <xdr:nvSpPr>
        <xdr:cNvPr id="13" name="Rectangle 12">
          <a:extLst>
            <a:ext uri="{FF2B5EF4-FFF2-40B4-BE49-F238E27FC236}">
              <a16:creationId xmlns:a16="http://schemas.microsoft.com/office/drawing/2014/main" id="{00000000-0008-0000-0300-00000D000000}"/>
            </a:ext>
          </a:extLst>
        </xdr:cNvPr>
        <xdr:cNvSpPr/>
      </xdr:nvSpPr>
      <xdr:spPr>
        <a:xfrm>
          <a:off x="91270546" y="11131735"/>
          <a:ext cx="1220470" cy="67618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Solids Separation</a:t>
          </a:r>
        </a:p>
      </xdr:txBody>
    </xdr:sp>
    <xdr:clientData/>
  </xdr:twoCellAnchor>
  <xdr:twoCellAnchor>
    <xdr:from>
      <xdr:col>150</xdr:col>
      <xdr:colOff>21318</xdr:colOff>
      <xdr:row>32</xdr:row>
      <xdr:rowOff>176530</xdr:rowOff>
    </xdr:from>
    <xdr:to>
      <xdr:col>150</xdr:col>
      <xdr:colOff>22316</xdr:colOff>
      <xdr:row>58</xdr:row>
      <xdr:rowOff>54795</xdr:rowOff>
    </xdr:to>
    <xdr:cxnSp macro="">
      <xdr:nvCxnSpPr>
        <xdr:cNvPr id="14" name="Straight Arrow Connector 13">
          <a:extLst>
            <a:ext uri="{FF2B5EF4-FFF2-40B4-BE49-F238E27FC236}">
              <a16:creationId xmlns:a16="http://schemas.microsoft.com/office/drawing/2014/main" id="{00000000-0008-0000-0300-00000E000000}"/>
            </a:ext>
          </a:extLst>
        </xdr:cNvPr>
        <xdr:cNvCxnSpPr>
          <a:stCxn id="9" idx="2"/>
          <a:endCxn id="13" idx="0"/>
        </xdr:cNvCxnSpPr>
      </xdr:nvCxnSpPr>
      <xdr:spPr>
        <a:xfrm>
          <a:off x="91880418" y="6264910"/>
          <a:ext cx="998" cy="48693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151</xdr:col>
      <xdr:colOff>23586</xdr:colOff>
      <xdr:row>60</xdr:row>
      <xdr:rowOff>54793</xdr:rowOff>
    </xdr:from>
    <xdr:to>
      <xdr:col>163</xdr:col>
      <xdr:colOff>76200</xdr:colOff>
      <xdr:row>60</xdr:row>
      <xdr:rowOff>54793</xdr:rowOff>
    </xdr:to>
    <xdr:cxnSp macro="">
      <xdr:nvCxnSpPr>
        <xdr:cNvPr id="15" name="Straight Arrow Connector 14">
          <a:extLst>
            <a:ext uri="{FF2B5EF4-FFF2-40B4-BE49-F238E27FC236}">
              <a16:creationId xmlns:a16="http://schemas.microsoft.com/office/drawing/2014/main" id="{00000000-0008-0000-0300-00000F000000}"/>
            </a:ext>
          </a:extLst>
        </xdr:cNvPr>
        <xdr:cNvCxnSpPr>
          <a:stCxn id="13" idx="3"/>
        </xdr:cNvCxnSpPr>
      </xdr:nvCxnSpPr>
      <xdr:spPr>
        <a:xfrm flipV="1">
          <a:off x="92492286" y="11507653"/>
          <a:ext cx="7367814"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94</xdr:col>
      <xdr:colOff>124691</xdr:colOff>
      <xdr:row>18</xdr:row>
      <xdr:rowOff>124691</xdr:rowOff>
    </xdr:from>
    <xdr:to>
      <xdr:col>99</xdr:col>
      <xdr:colOff>212808</xdr:colOff>
      <xdr:row>22</xdr:row>
      <xdr:rowOff>20375</xdr:rowOff>
    </xdr:to>
    <xdr:cxnSp macro="">
      <xdr:nvCxnSpPr>
        <xdr:cNvPr id="16" name="Connector: Elbow 15">
          <a:extLst>
            <a:ext uri="{FF2B5EF4-FFF2-40B4-BE49-F238E27FC236}">
              <a16:creationId xmlns:a16="http://schemas.microsoft.com/office/drawing/2014/main" id="{00000000-0008-0000-0300-000010000000}"/>
            </a:ext>
          </a:extLst>
        </xdr:cNvPr>
        <xdr:cNvCxnSpPr/>
      </xdr:nvCxnSpPr>
      <xdr:spPr>
        <a:xfrm>
          <a:off x="57731891" y="3530831"/>
          <a:ext cx="3280897" cy="695784"/>
        </a:xfrm>
        <a:prstGeom prst="bentConnector3">
          <a:avLst>
            <a:gd name="adj1" fmla="val 10044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211909</xdr:colOff>
      <xdr:row>17</xdr:row>
      <xdr:rowOff>0</xdr:rowOff>
    </xdr:from>
    <xdr:to>
      <xdr:col>103</xdr:col>
      <xdr:colOff>592941</xdr:colOff>
      <xdr:row>22</xdr:row>
      <xdr:rowOff>20503</xdr:rowOff>
    </xdr:to>
    <xdr:cxnSp macro="">
      <xdr:nvCxnSpPr>
        <xdr:cNvPr id="17" name="Connector: Elbow 16">
          <a:extLst>
            <a:ext uri="{FF2B5EF4-FFF2-40B4-BE49-F238E27FC236}">
              <a16:creationId xmlns:a16="http://schemas.microsoft.com/office/drawing/2014/main" id="{00000000-0008-0000-0300-000011000000}"/>
            </a:ext>
          </a:extLst>
        </xdr:cNvPr>
        <xdr:cNvCxnSpPr/>
      </xdr:nvCxnSpPr>
      <xdr:spPr>
        <a:xfrm flipV="1">
          <a:off x="62231089" y="3200400"/>
          <a:ext cx="1600232" cy="1026343"/>
        </a:xfrm>
        <a:prstGeom prst="bentConnector3">
          <a:avLst>
            <a:gd name="adj1" fmla="val 126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554067</xdr:colOff>
      <xdr:row>22</xdr:row>
      <xdr:rowOff>21475</xdr:rowOff>
    </xdr:from>
    <xdr:to>
      <xdr:col>41</xdr:col>
      <xdr:colOff>554183</xdr:colOff>
      <xdr:row>27</xdr:row>
      <xdr:rowOff>164985</xdr:rowOff>
    </xdr:to>
    <xdr:sp macro="" textlink="">
      <xdr:nvSpPr>
        <xdr:cNvPr id="18" name="Rectangle 17">
          <a:extLst>
            <a:ext uri="{FF2B5EF4-FFF2-40B4-BE49-F238E27FC236}">
              <a16:creationId xmlns:a16="http://schemas.microsoft.com/office/drawing/2014/main" id="{00000000-0008-0000-0300-000012000000}"/>
            </a:ext>
          </a:extLst>
        </xdr:cNvPr>
        <xdr:cNvSpPr/>
      </xdr:nvSpPr>
      <xdr:spPr>
        <a:xfrm>
          <a:off x="24503727" y="4227715"/>
          <a:ext cx="1219316" cy="108077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PM-101</a:t>
          </a:r>
        </a:p>
      </xdr:txBody>
    </xdr:sp>
    <xdr:clientData/>
  </xdr:twoCellAnchor>
  <xdr:twoCellAnchor>
    <xdr:from>
      <xdr:col>50</xdr:col>
      <xdr:colOff>560302</xdr:colOff>
      <xdr:row>22</xdr:row>
      <xdr:rowOff>20320</xdr:rowOff>
    </xdr:from>
    <xdr:to>
      <xdr:col>52</xdr:col>
      <xdr:colOff>560302</xdr:colOff>
      <xdr:row>28</xdr:row>
      <xdr:rowOff>411</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31345102" y="4226560"/>
          <a:ext cx="1219200" cy="110785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MX-101</a:t>
          </a:r>
        </a:p>
      </xdr:txBody>
    </xdr:sp>
    <xdr:clientData/>
  </xdr:twoCellAnchor>
  <xdr:twoCellAnchor>
    <xdr:from>
      <xdr:col>62</xdr:col>
      <xdr:colOff>472905</xdr:colOff>
      <xdr:row>22</xdr:row>
      <xdr:rowOff>25284</xdr:rowOff>
    </xdr:from>
    <xdr:to>
      <xdr:col>64</xdr:col>
      <xdr:colOff>453856</xdr:colOff>
      <xdr:row>27</xdr:row>
      <xdr:rowOff>174105</xdr:rowOff>
    </xdr:to>
    <xdr:sp macro="" textlink="">
      <xdr:nvSpPr>
        <xdr:cNvPr id="20" name="Rectangle 19">
          <a:extLst>
            <a:ext uri="{FF2B5EF4-FFF2-40B4-BE49-F238E27FC236}">
              <a16:creationId xmlns:a16="http://schemas.microsoft.com/office/drawing/2014/main" id="{00000000-0008-0000-0300-000014000000}"/>
            </a:ext>
          </a:extLst>
        </xdr:cNvPr>
        <xdr:cNvSpPr/>
      </xdr:nvSpPr>
      <xdr:spPr>
        <a:xfrm>
          <a:off x="38572905" y="4231524"/>
          <a:ext cx="1200151" cy="108608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CF-101</a:t>
          </a:r>
        </a:p>
      </xdr:txBody>
    </xdr:sp>
    <xdr:clientData/>
  </xdr:twoCellAnchor>
  <xdr:twoCellAnchor>
    <xdr:from>
      <xdr:col>72</xdr:col>
      <xdr:colOff>167640</xdr:colOff>
      <xdr:row>44</xdr:row>
      <xdr:rowOff>175260</xdr:rowOff>
    </xdr:from>
    <xdr:to>
      <xdr:col>74</xdr:col>
      <xdr:colOff>149860</xdr:colOff>
      <xdr:row>49</xdr:row>
      <xdr:rowOff>173990</xdr:rowOff>
    </xdr:to>
    <xdr:sp macro="" textlink="">
      <xdr:nvSpPr>
        <xdr:cNvPr id="21" name="Rectangle 20">
          <a:extLst>
            <a:ext uri="{FF2B5EF4-FFF2-40B4-BE49-F238E27FC236}">
              <a16:creationId xmlns:a16="http://schemas.microsoft.com/office/drawing/2014/main" id="{00000000-0008-0000-0300-000015000000}"/>
            </a:ext>
          </a:extLst>
        </xdr:cNvPr>
        <xdr:cNvSpPr/>
      </xdr:nvSpPr>
      <xdr:spPr>
        <a:xfrm>
          <a:off x="44363640" y="8557260"/>
          <a:ext cx="1201420" cy="97409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TK-102</a:t>
          </a:r>
        </a:p>
      </xdr:txBody>
    </xdr:sp>
    <xdr:clientData/>
  </xdr:twoCellAnchor>
  <xdr:twoCellAnchor>
    <xdr:from>
      <xdr:col>83</xdr:col>
      <xdr:colOff>64895</xdr:colOff>
      <xdr:row>45</xdr:row>
      <xdr:rowOff>22860</xdr:rowOff>
    </xdr:from>
    <xdr:to>
      <xdr:col>84</xdr:col>
      <xdr:colOff>341870</xdr:colOff>
      <xdr:row>49</xdr:row>
      <xdr:rowOff>153785</xdr:rowOff>
    </xdr:to>
    <xdr:sp macro="" textlink="">
      <xdr:nvSpPr>
        <xdr:cNvPr id="22" name="Rectangle 21">
          <a:extLst>
            <a:ext uri="{FF2B5EF4-FFF2-40B4-BE49-F238E27FC236}">
              <a16:creationId xmlns:a16="http://schemas.microsoft.com/office/drawing/2014/main" id="{00000000-0008-0000-0300-000016000000}"/>
            </a:ext>
          </a:extLst>
        </xdr:cNvPr>
        <xdr:cNvSpPr/>
      </xdr:nvSpPr>
      <xdr:spPr>
        <a:xfrm>
          <a:off x="50966495" y="8610600"/>
          <a:ext cx="886575" cy="90054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Milling</a:t>
          </a:r>
        </a:p>
      </xdr:txBody>
    </xdr:sp>
    <xdr:clientData/>
  </xdr:twoCellAnchor>
  <xdr:twoCellAnchor>
    <xdr:from>
      <xdr:col>85</xdr:col>
      <xdr:colOff>448671</xdr:colOff>
      <xdr:row>23</xdr:row>
      <xdr:rowOff>96521</xdr:rowOff>
    </xdr:from>
    <xdr:to>
      <xdr:col>86</xdr:col>
      <xdr:colOff>447400</xdr:colOff>
      <xdr:row>26</xdr:row>
      <xdr:rowOff>96520</xdr:rowOff>
    </xdr:to>
    <xdr:sp macro="" textlink="">
      <xdr:nvSpPr>
        <xdr:cNvPr id="23" name="Rectangle 22">
          <a:extLst>
            <a:ext uri="{FF2B5EF4-FFF2-40B4-BE49-F238E27FC236}">
              <a16:creationId xmlns:a16="http://schemas.microsoft.com/office/drawing/2014/main" id="{00000000-0008-0000-0300-000017000000}"/>
            </a:ext>
          </a:extLst>
        </xdr:cNvPr>
        <xdr:cNvSpPr/>
      </xdr:nvSpPr>
      <xdr:spPr>
        <a:xfrm>
          <a:off x="52569471" y="4485641"/>
          <a:ext cx="608329" cy="56387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Mixing</a:t>
          </a:r>
        </a:p>
      </xdr:txBody>
    </xdr:sp>
    <xdr:clientData/>
  </xdr:twoCellAnchor>
  <xdr:twoCellAnchor>
    <xdr:from>
      <xdr:col>83</xdr:col>
      <xdr:colOff>506912</xdr:colOff>
      <xdr:row>49</xdr:row>
      <xdr:rowOff>153785</xdr:rowOff>
    </xdr:from>
    <xdr:to>
      <xdr:col>84</xdr:col>
      <xdr:colOff>234497</xdr:colOff>
      <xdr:row>65</xdr:row>
      <xdr:rowOff>132310</xdr:rowOff>
    </xdr:to>
    <xdr:cxnSp macro="">
      <xdr:nvCxnSpPr>
        <xdr:cNvPr id="24" name="Connector: Elbow 23">
          <a:extLst>
            <a:ext uri="{FF2B5EF4-FFF2-40B4-BE49-F238E27FC236}">
              <a16:creationId xmlns:a16="http://schemas.microsoft.com/office/drawing/2014/main" id="{00000000-0008-0000-0300-000018000000}"/>
            </a:ext>
          </a:extLst>
        </xdr:cNvPr>
        <xdr:cNvCxnSpPr>
          <a:stCxn id="22" idx="2"/>
          <a:endCxn id="97" idx="1"/>
        </xdr:cNvCxnSpPr>
      </xdr:nvCxnSpPr>
      <xdr:spPr>
        <a:xfrm rot="16200000" flipH="1">
          <a:off x="50056222" y="10863435"/>
          <a:ext cx="3041765" cy="337185"/>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59931</xdr:colOff>
      <xdr:row>68</xdr:row>
      <xdr:rowOff>23899</xdr:rowOff>
    </xdr:from>
    <xdr:to>
      <xdr:col>93</xdr:col>
      <xdr:colOff>139701</xdr:colOff>
      <xdr:row>93</xdr:row>
      <xdr:rowOff>69677</xdr:rowOff>
    </xdr:to>
    <xdr:cxnSp macro="">
      <xdr:nvCxnSpPr>
        <xdr:cNvPr id="25" name="Connector: Elbow 24">
          <a:extLst>
            <a:ext uri="{FF2B5EF4-FFF2-40B4-BE49-F238E27FC236}">
              <a16:creationId xmlns:a16="http://schemas.microsoft.com/office/drawing/2014/main" id="{00000000-0008-0000-0300-000019000000}"/>
            </a:ext>
          </a:extLst>
        </xdr:cNvPr>
        <xdr:cNvCxnSpPr>
          <a:stCxn id="97" idx="2"/>
          <a:endCxn id="98" idx="1"/>
        </xdr:cNvCxnSpPr>
      </xdr:nvCxnSpPr>
      <xdr:spPr>
        <a:xfrm rot="16200000" flipH="1">
          <a:off x="52277737" y="12903753"/>
          <a:ext cx="4762558" cy="495657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494963</xdr:colOff>
      <xdr:row>26</xdr:row>
      <xdr:rowOff>100330</xdr:rowOff>
    </xdr:from>
    <xdr:to>
      <xdr:col>86</xdr:col>
      <xdr:colOff>141331</xdr:colOff>
      <xdr:row>65</xdr:row>
      <xdr:rowOff>132310</xdr:rowOff>
    </xdr:to>
    <xdr:cxnSp macro="">
      <xdr:nvCxnSpPr>
        <xdr:cNvPr id="26" name="Connector: Elbow 25">
          <a:extLst>
            <a:ext uri="{FF2B5EF4-FFF2-40B4-BE49-F238E27FC236}">
              <a16:creationId xmlns:a16="http://schemas.microsoft.com/office/drawing/2014/main" id="{00000000-0008-0000-0300-00001A000000}"/>
            </a:ext>
          </a:extLst>
        </xdr:cNvPr>
        <xdr:cNvCxnSpPr>
          <a:stCxn id="97" idx="3"/>
          <a:endCxn id="23" idx="2"/>
        </xdr:cNvCxnSpPr>
      </xdr:nvCxnSpPr>
      <xdr:spPr>
        <a:xfrm flipV="1">
          <a:off x="52615763" y="5053330"/>
          <a:ext cx="255968" cy="749958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464017</xdr:colOff>
      <xdr:row>27</xdr:row>
      <xdr:rowOff>177914</xdr:rowOff>
    </xdr:from>
    <xdr:to>
      <xdr:col>72</xdr:col>
      <xdr:colOff>170181</xdr:colOff>
      <xdr:row>47</xdr:row>
      <xdr:rowOff>92132</xdr:rowOff>
    </xdr:to>
    <xdr:cxnSp macro="">
      <xdr:nvCxnSpPr>
        <xdr:cNvPr id="27" name="Connector: Elbow 26">
          <a:extLst>
            <a:ext uri="{FF2B5EF4-FFF2-40B4-BE49-F238E27FC236}">
              <a16:creationId xmlns:a16="http://schemas.microsoft.com/office/drawing/2014/main" id="{00000000-0008-0000-0300-00001B000000}"/>
            </a:ext>
          </a:extLst>
        </xdr:cNvPr>
        <xdr:cNvCxnSpPr>
          <a:stCxn id="20" idx="2"/>
          <a:endCxn id="21" idx="1"/>
        </xdr:cNvCxnSpPr>
      </xdr:nvCxnSpPr>
      <xdr:spPr>
        <a:xfrm rot="16200000" flipH="1">
          <a:off x="39892550" y="4602481"/>
          <a:ext cx="3754698" cy="519256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74</xdr:col>
      <xdr:colOff>149860</xdr:colOff>
      <xdr:row>47</xdr:row>
      <xdr:rowOff>78279</xdr:rowOff>
    </xdr:from>
    <xdr:to>
      <xdr:col>83</xdr:col>
      <xdr:colOff>62355</xdr:colOff>
      <xdr:row>47</xdr:row>
      <xdr:rowOff>80126</xdr:rowOff>
    </xdr:to>
    <xdr:cxnSp macro="">
      <xdr:nvCxnSpPr>
        <xdr:cNvPr id="28" name="Straight Arrow Connector 27">
          <a:extLst>
            <a:ext uri="{FF2B5EF4-FFF2-40B4-BE49-F238E27FC236}">
              <a16:creationId xmlns:a16="http://schemas.microsoft.com/office/drawing/2014/main" id="{00000000-0008-0000-0300-00001C000000}"/>
            </a:ext>
          </a:extLst>
        </xdr:cNvPr>
        <xdr:cNvCxnSpPr>
          <a:stCxn id="21" idx="3"/>
          <a:endCxn id="22" idx="1"/>
        </xdr:cNvCxnSpPr>
      </xdr:nvCxnSpPr>
      <xdr:spPr>
        <a:xfrm>
          <a:off x="45565060" y="9062259"/>
          <a:ext cx="5398895" cy="18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452586</xdr:colOff>
      <xdr:row>25</xdr:row>
      <xdr:rowOff>3349</xdr:rowOff>
    </xdr:from>
    <xdr:to>
      <xdr:col>85</xdr:col>
      <xdr:colOff>447401</xdr:colOff>
      <xdr:row>25</xdr:row>
      <xdr:rowOff>10275</xdr:rowOff>
    </xdr:to>
    <xdr:cxnSp macro="">
      <xdr:nvCxnSpPr>
        <xdr:cNvPr id="29" name="Connector: Elbow 28">
          <a:extLst>
            <a:ext uri="{FF2B5EF4-FFF2-40B4-BE49-F238E27FC236}">
              <a16:creationId xmlns:a16="http://schemas.microsoft.com/office/drawing/2014/main" id="{00000000-0008-0000-0300-00001D000000}"/>
            </a:ext>
          </a:extLst>
        </xdr:cNvPr>
        <xdr:cNvCxnSpPr>
          <a:stCxn id="20" idx="3"/>
          <a:endCxn id="23" idx="1"/>
        </xdr:cNvCxnSpPr>
      </xdr:nvCxnSpPr>
      <xdr:spPr>
        <a:xfrm flipV="1">
          <a:off x="39771786" y="4765849"/>
          <a:ext cx="12796415" cy="6926"/>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554183</xdr:colOff>
      <xdr:row>25</xdr:row>
      <xdr:rowOff>1996</xdr:rowOff>
    </xdr:from>
    <xdr:to>
      <xdr:col>50</xdr:col>
      <xdr:colOff>563477</xdr:colOff>
      <xdr:row>25</xdr:row>
      <xdr:rowOff>10366</xdr:rowOff>
    </xdr:to>
    <xdr:cxnSp macro="">
      <xdr:nvCxnSpPr>
        <xdr:cNvPr id="30" name="Straight Arrow Connector 29">
          <a:extLst>
            <a:ext uri="{FF2B5EF4-FFF2-40B4-BE49-F238E27FC236}">
              <a16:creationId xmlns:a16="http://schemas.microsoft.com/office/drawing/2014/main" id="{00000000-0008-0000-0300-00001E000000}"/>
            </a:ext>
          </a:extLst>
        </xdr:cNvPr>
        <xdr:cNvCxnSpPr>
          <a:stCxn id="18" idx="3"/>
          <a:endCxn id="19" idx="1"/>
        </xdr:cNvCxnSpPr>
      </xdr:nvCxnSpPr>
      <xdr:spPr>
        <a:xfrm>
          <a:off x="25723043" y="4764496"/>
          <a:ext cx="5625234" cy="83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563477</xdr:colOff>
      <xdr:row>25</xdr:row>
      <xdr:rowOff>10366</xdr:rowOff>
    </xdr:from>
    <xdr:to>
      <xdr:col>62</xdr:col>
      <xdr:colOff>469730</xdr:colOff>
      <xdr:row>25</xdr:row>
      <xdr:rowOff>11635</xdr:rowOff>
    </xdr:to>
    <xdr:cxnSp macro="">
      <xdr:nvCxnSpPr>
        <xdr:cNvPr id="31" name="Straight Arrow Connector 30">
          <a:extLst>
            <a:ext uri="{FF2B5EF4-FFF2-40B4-BE49-F238E27FC236}">
              <a16:creationId xmlns:a16="http://schemas.microsoft.com/office/drawing/2014/main" id="{00000000-0008-0000-0300-00001F000000}"/>
            </a:ext>
          </a:extLst>
        </xdr:cNvPr>
        <xdr:cNvCxnSpPr>
          <a:stCxn id="19" idx="3"/>
          <a:endCxn id="20" idx="1"/>
        </xdr:cNvCxnSpPr>
      </xdr:nvCxnSpPr>
      <xdr:spPr>
        <a:xfrm>
          <a:off x="32567477" y="4772866"/>
          <a:ext cx="6002253" cy="12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526473</xdr:colOff>
      <xdr:row>25</xdr:row>
      <xdr:rowOff>8891</xdr:rowOff>
    </xdr:from>
    <xdr:to>
      <xdr:col>39</xdr:col>
      <xdr:colOff>557877</xdr:colOff>
      <xdr:row>25</xdr:row>
      <xdr:rowOff>13278</xdr:rowOff>
    </xdr:to>
    <xdr:cxnSp macro="">
      <xdr:nvCxnSpPr>
        <xdr:cNvPr id="32" name="Straight Arrow Connector 31">
          <a:extLst>
            <a:ext uri="{FF2B5EF4-FFF2-40B4-BE49-F238E27FC236}">
              <a16:creationId xmlns:a16="http://schemas.microsoft.com/office/drawing/2014/main" id="{00000000-0008-0000-0300-000020000000}"/>
            </a:ext>
          </a:extLst>
        </xdr:cNvPr>
        <xdr:cNvCxnSpPr>
          <a:endCxn id="18" idx="1"/>
        </xdr:cNvCxnSpPr>
      </xdr:nvCxnSpPr>
      <xdr:spPr>
        <a:xfrm>
          <a:off x="18936393" y="4771391"/>
          <a:ext cx="5571144" cy="43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557935</xdr:colOff>
      <xdr:row>9</xdr:row>
      <xdr:rowOff>41563</xdr:rowOff>
    </xdr:from>
    <xdr:to>
      <xdr:col>40</xdr:col>
      <xdr:colOff>559205</xdr:colOff>
      <xdr:row>22</xdr:row>
      <xdr:rowOff>25285</xdr:rowOff>
    </xdr:to>
    <xdr:cxnSp macro="">
      <xdr:nvCxnSpPr>
        <xdr:cNvPr id="33" name="Straight Arrow Connector 32">
          <a:extLst>
            <a:ext uri="{FF2B5EF4-FFF2-40B4-BE49-F238E27FC236}">
              <a16:creationId xmlns:a16="http://schemas.microsoft.com/office/drawing/2014/main" id="{00000000-0008-0000-0300-000021000000}"/>
            </a:ext>
          </a:extLst>
        </xdr:cNvPr>
        <xdr:cNvCxnSpPr>
          <a:endCxn id="18" idx="0"/>
        </xdr:cNvCxnSpPr>
      </xdr:nvCxnSpPr>
      <xdr:spPr>
        <a:xfrm flipH="1">
          <a:off x="25117195" y="1702723"/>
          <a:ext cx="1270" cy="25288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570004</xdr:colOff>
      <xdr:row>9</xdr:row>
      <xdr:rowOff>87572</xdr:rowOff>
    </xdr:from>
    <xdr:to>
      <xdr:col>51</xdr:col>
      <xdr:colOff>570004</xdr:colOff>
      <xdr:row>22</xdr:row>
      <xdr:rowOff>21590</xdr:rowOff>
    </xdr:to>
    <xdr:cxnSp macro="">
      <xdr:nvCxnSpPr>
        <xdr:cNvPr id="34" name="Straight Arrow Connector 33">
          <a:extLst>
            <a:ext uri="{FF2B5EF4-FFF2-40B4-BE49-F238E27FC236}">
              <a16:creationId xmlns:a16="http://schemas.microsoft.com/office/drawing/2014/main" id="{00000000-0008-0000-0300-000022000000}"/>
            </a:ext>
          </a:extLst>
        </xdr:cNvPr>
        <xdr:cNvCxnSpPr>
          <a:endCxn id="19" idx="0"/>
        </xdr:cNvCxnSpPr>
      </xdr:nvCxnSpPr>
      <xdr:spPr>
        <a:xfrm>
          <a:off x="31964404" y="1748732"/>
          <a:ext cx="0" cy="24790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160020</xdr:colOff>
      <xdr:row>49</xdr:row>
      <xdr:rowOff>177800</xdr:rowOff>
    </xdr:from>
    <xdr:to>
      <xdr:col>73</xdr:col>
      <xdr:colOff>183136</xdr:colOff>
      <xdr:row>70</xdr:row>
      <xdr:rowOff>55418</xdr:rowOff>
    </xdr:to>
    <xdr:cxnSp macro="">
      <xdr:nvCxnSpPr>
        <xdr:cNvPr id="35" name="Straight Arrow Connector 34">
          <a:extLst>
            <a:ext uri="{FF2B5EF4-FFF2-40B4-BE49-F238E27FC236}">
              <a16:creationId xmlns:a16="http://schemas.microsoft.com/office/drawing/2014/main" id="{00000000-0008-0000-0300-000023000000}"/>
            </a:ext>
          </a:extLst>
        </xdr:cNvPr>
        <xdr:cNvCxnSpPr>
          <a:endCxn id="21" idx="2"/>
        </xdr:cNvCxnSpPr>
      </xdr:nvCxnSpPr>
      <xdr:spPr>
        <a:xfrm flipH="1" flipV="1">
          <a:off x="44965620" y="9535160"/>
          <a:ext cx="23116" cy="386287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147</xdr:col>
      <xdr:colOff>15240</xdr:colOff>
      <xdr:row>9</xdr:row>
      <xdr:rowOff>0</xdr:rowOff>
    </xdr:from>
    <xdr:to>
      <xdr:col>171</xdr:col>
      <xdr:colOff>415636</xdr:colOff>
      <xdr:row>9</xdr:row>
      <xdr:rowOff>0</xdr:rowOff>
    </xdr:to>
    <xdr:cxnSp macro="">
      <xdr:nvCxnSpPr>
        <xdr:cNvPr id="36" name="Straight Arrow Connector 35">
          <a:extLst>
            <a:ext uri="{FF2B5EF4-FFF2-40B4-BE49-F238E27FC236}">
              <a16:creationId xmlns:a16="http://schemas.microsoft.com/office/drawing/2014/main" id="{00000000-0008-0000-0300-000024000000}"/>
            </a:ext>
          </a:extLst>
        </xdr:cNvPr>
        <xdr:cNvCxnSpPr/>
      </xdr:nvCxnSpPr>
      <xdr:spPr>
        <a:xfrm flipH="1">
          <a:off x="90045540" y="1661160"/>
          <a:ext cx="1503079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147</xdr:col>
      <xdr:colOff>8890</xdr:colOff>
      <xdr:row>9</xdr:row>
      <xdr:rowOff>8890</xdr:rowOff>
    </xdr:from>
    <xdr:to>
      <xdr:col>149</xdr:col>
      <xdr:colOff>0</xdr:colOff>
      <xdr:row>20</xdr:row>
      <xdr:rowOff>76200</xdr:rowOff>
    </xdr:to>
    <xdr:cxnSp macro="">
      <xdr:nvCxnSpPr>
        <xdr:cNvPr id="37" name="Connector: Elbow 36">
          <a:extLst>
            <a:ext uri="{FF2B5EF4-FFF2-40B4-BE49-F238E27FC236}">
              <a16:creationId xmlns:a16="http://schemas.microsoft.com/office/drawing/2014/main" id="{00000000-0008-0000-0300-000025000000}"/>
            </a:ext>
          </a:extLst>
        </xdr:cNvPr>
        <xdr:cNvCxnSpPr/>
      </xdr:nvCxnSpPr>
      <xdr:spPr>
        <a:xfrm rot="16200000" flipH="1">
          <a:off x="89532460" y="2176780"/>
          <a:ext cx="2223770" cy="1210310"/>
        </a:xfrm>
        <a:prstGeom prst="bentConnector3">
          <a:avLst>
            <a:gd name="adj1" fmla="val 1002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147</xdr:col>
      <xdr:colOff>12700</xdr:colOff>
      <xdr:row>30</xdr:row>
      <xdr:rowOff>0</xdr:rowOff>
    </xdr:from>
    <xdr:to>
      <xdr:col>149</xdr:col>
      <xdr:colOff>24130</xdr:colOff>
      <xdr:row>35</xdr:row>
      <xdr:rowOff>173990</xdr:rowOff>
    </xdr:to>
    <xdr:cxnSp macro="">
      <xdr:nvCxnSpPr>
        <xdr:cNvPr id="38" name="Connector: Elbow 37">
          <a:extLst>
            <a:ext uri="{FF2B5EF4-FFF2-40B4-BE49-F238E27FC236}">
              <a16:creationId xmlns:a16="http://schemas.microsoft.com/office/drawing/2014/main" id="{00000000-0008-0000-0300-000026000000}"/>
            </a:ext>
          </a:extLst>
        </xdr:cNvPr>
        <xdr:cNvCxnSpPr/>
      </xdr:nvCxnSpPr>
      <xdr:spPr>
        <a:xfrm flipV="1">
          <a:off x="90043000" y="5699760"/>
          <a:ext cx="1230630" cy="1156970"/>
        </a:xfrm>
        <a:prstGeom prst="bentConnector3">
          <a:avLst>
            <a:gd name="adj1" fmla="val -207"/>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150</xdr:col>
      <xdr:colOff>19776</xdr:colOff>
      <xdr:row>61</xdr:row>
      <xdr:rowOff>159478</xdr:rowOff>
    </xdr:from>
    <xdr:to>
      <xdr:col>163</xdr:col>
      <xdr:colOff>261966</xdr:colOff>
      <xdr:row>79</xdr:row>
      <xdr:rowOff>100792</xdr:rowOff>
    </xdr:to>
    <xdr:cxnSp macro="">
      <xdr:nvCxnSpPr>
        <xdr:cNvPr id="39" name="Connector: Elbow 38">
          <a:extLst>
            <a:ext uri="{FF2B5EF4-FFF2-40B4-BE49-F238E27FC236}">
              <a16:creationId xmlns:a16="http://schemas.microsoft.com/office/drawing/2014/main" id="{00000000-0008-0000-0300-000027000000}"/>
            </a:ext>
          </a:extLst>
        </xdr:cNvPr>
        <xdr:cNvCxnSpPr>
          <a:stCxn id="13" idx="2"/>
        </xdr:cNvCxnSpPr>
      </xdr:nvCxnSpPr>
      <xdr:spPr>
        <a:xfrm rot="16200000" flipH="1">
          <a:off x="94296264" y="9393070"/>
          <a:ext cx="3332214" cy="816699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131321</xdr:colOff>
      <xdr:row>24</xdr:row>
      <xdr:rowOff>46924</xdr:rowOff>
    </xdr:from>
    <xdr:to>
      <xdr:col>36</xdr:col>
      <xdr:colOff>596747</xdr:colOff>
      <xdr:row>25</xdr:row>
      <xdr:rowOff>110168</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22191221" y="4626544"/>
          <a:ext cx="465426" cy="246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101</a:t>
          </a:r>
        </a:p>
      </xdr:txBody>
    </xdr:sp>
    <xdr:clientData/>
  </xdr:twoCellAnchor>
  <xdr:twoCellAnchor>
    <xdr:from>
      <xdr:col>40</xdr:col>
      <xdr:colOff>403481</xdr:colOff>
      <xdr:row>15</xdr:row>
      <xdr:rowOff>85387</xdr:rowOff>
    </xdr:from>
    <xdr:to>
      <xdr:col>41</xdr:col>
      <xdr:colOff>220336</xdr:colOff>
      <xdr:row>16</xdr:row>
      <xdr:rowOff>156072</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24962741" y="2889547"/>
          <a:ext cx="426455" cy="2611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103</a:t>
          </a:r>
        </a:p>
      </xdr:txBody>
    </xdr:sp>
    <xdr:clientData/>
  </xdr:twoCellAnchor>
  <xdr:twoCellAnchor>
    <xdr:from>
      <xdr:col>46</xdr:col>
      <xdr:colOff>249645</xdr:colOff>
      <xdr:row>24</xdr:row>
      <xdr:rowOff>50191</xdr:rowOff>
    </xdr:from>
    <xdr:to>
      <xdr:col>47</xdr:col>
      <xdr:colOff>110168</xdr:colOff>
      <xdr:row>25</xdr:row>
      <xdr:rowOff>82626</xdr:rowOff>
    </xdr:to>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28603665" y="4629811"/>
          <a:ext cx="470123" cy="2153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102</a:t>
          </a:r>
        </a:p>
      </xdr:txBody>
    </xdr:sp>
    <xdr:clientData/>
  </xdr:twoCellAnchor>
  <xdr:twoCellAnchor>
    <xdr:from>
      <xdr:col>70</xdr:col>
      <xdr:colOff>367410</xdr:colOff>
      <xdr:row>24</xdr:row>
      <xdr:rowOff>86673</xdr:rowOff>
    </xdr:from>
    <xdr:to>
      <xdr:col>71</xdr:col>
      <xdr:colOff>151130</xdr:colOff>
      <xdr:row>26</xdr:row>
      <xdr:rowOff>86936</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43344210" y="4666293"/>
          <a:ext cx="393320" cy="373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111</a:t>
          </a:r>
        </a:p>
      </xdr:txBody>
    </xdr:sp>
    <xdr:clientData/>
  </xdr:twoCellAnchor>
  <xdr:twoCellAnchor>
    <xdr:from>
      <xdr:col>51</xdr:col>
      <xdr:colOff>382782</xdr:colOff>
      <xdr:row>18</xdr:row>
      <xdr:rowOff>21972</xdr:rowOff>
    </xdr:from>
    <xdr:to>
      <xdr:col>52</xdr:col>
      <xdr:colOff>204910</xdr:colOff>
      <xdr:row>19</xdr:row>
      <xdr:rowOff>2185</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1777182" y="3428112"/>
          <a:ext cx="431728" cy="1859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104</a:t>
          </a:r>
        </a:p>
      </xdr:txBody>
    </xdr:sp>
    <xdr:clientData/>
  </xdr:twoCellAnchor>
  <xdr:twoCellAnchor>
    <xdr:from>
      <xdr:col>60</xdr:col>
      <xdr:colOff>284603</xdr:colOff>
      <xdr:row>24</xdr:row>
      <xdr:rowOff>61075</xdr:rowOff>
    </xdr:from>
    <xdr:to>
      <xdr:col>61</xdr:col>
      <xdr:colOff>105740</xdr:colOff>
      <xdr:row>25</xdr:row>
      <xdr:rowOff>110168</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37165403" y="4640695"/>
          <a:ext cx="430737" cy="231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105</a:t>
          </a:r>
        </a:p>
      </xdr:txBody>
    </xdr:sp>
    <xdr:clientData/>
  </xdr:twoCellAnchor>
  <xdr:twoCellAnchor>
    <xdr:from>
      <xdr:col>51</xdr:col>
      <xdr:colOff>341842</xdr:colOff>
      <xdr:row>7</xdr:row>
      <xdr:rowOff>47164</xdr:rowOff>
    </xdr:from>
    <xdr:to>
      <xdr:col>52</xdr:col>
      <xdr:colOff>292659</xdr:colOff>
      <xdr:row>8</xdr:row>
      <xdr:rowOff>122902</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1736242" y="1334944"/>
          <a:ext cx="560417" cy="2662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Water</a:t>
          </a:r>
        </a:p>
      </xdr:txBody>
    </xdr:sp>
    <xdr:clientData/>
  </xdr:twoCellAnchor>
  <xdr:twoCellAnchor>
    <xdr:from>
      <xdr:col>40</xdr:col>
      <xdr:colOff>341399</xdr:colOff>
      <xdr:row>7</xdr:row>
      <xdr:rowOff>112107</xdr:rowOff>
    </xdr:from>
    <xdr:to>
      <xdr:col>41</xdr:col>
      <xdr:colOff>285866</xdr:colOff>
      <xdr:row>8</xdr:row>
      <xdr:rowOff>172604</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24900659" y="1399887"/>
          <a:ext cx="554067" cy="2509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Water</a:t>
          </a:r>
        </a:p>
      </xdr:txBody>
    </xdr:sp>
    <xdr:clientData/>
  </xdr:twoCellAnchor>
  <xdr:twoCellAnchor>
    <xdr:from>
      <xdr:col>29</xdr:col>
      <xdr:colOff>535363</xdr:colOff>
      <xdr:row>24</xdr:row>
      <xdr:rowOff>56688</xdr:rowOff>
    </xdr:from>
    <xdr:to>
      <xdr:col>30</xdr:col>
      <xdr:colOff>476020</xdr:colOff>
      <xdr:row>25</xdr:row>
      <xdr:rowOff>114646</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8343303" y="4636308"/>
          <a:ext cx="542637" cy="2408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Flour</a:t>
          </a:r>
        </a:p>
      </xdr:txBody>
    </xdr:sp>
    <xdr:clientData/>
  </xdr:twoCellAnchor>
  <xdr:twoCellAnchor>
    <xdr:from>
      <xdr:col>40</xdr:col>
      <xdr:colOff>172605</xdr:colOff>
      <xdr:row>18</xdr:row>
      <xdr:rowOff>110836</xdr:rowOff>
    </xdr:from>
    <xdr:to>
      <xdr:col>40</xdr:col>
      <xdr:colOff>180109</xdr:colOff>
      <xdr:row>22</xdr:row>
      <xdr:rowOff>63039</xdr:rowOff>
    </xdr:to>
    <xdr:cxnSp macro="">
      <xdr:nvCxnSpPr>
        <xdr:cNvPr id="49" name="Straight Arrow Connector 48">
          <a:extLst>
            <a:ext uri="{FF2B5EF4-FFF2-40B4-BE49-F238E27FC236}">
              <a16:creationId xmlns:a16="http://schemas.microsoft.com/office/drawing/2014/main" id="{00000000-0008-0000-0300-000031000000}"/>
            </a:ext>
          </a:extLst>
        </xdr:cNvPr>
        <xdr:cNvCxnSpPr/>
      </xdr:nvCxnSpPr>
      <xdr:spPr>
        <a:xfrm flipH="1">
          <a:off x="24731865" y="3516976"/>
          <a:ext cx="7504" cy="752303"/>
        </a:xfrm>
        <a:prstGeom prst="straightConnector1">
          <a:avLst/>
        </a:prstGeom>
        <a:ln>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525567</xdr:colOff>
      <xdr:row>19</xdr:row>
      <xdr:rowOff>197419</xdr:rowOff>
    </xdr:from>
    <xdr:to>
      <xdr:col>40</xdr:col>
      <xdr:colOff>401782</xdr:colOff>
      <xdr:row>21</xdr:row>
      <xdr:rowOff>69274</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24475227" y="3809299"/>
          <a:ext cx="485815" cy="260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Q-1</a:t>
          </a:r>
        </a:p>
      </xdr:txBody>
    </xdr:sp>
    <xdr:clientData/>
  </xdr:twoCellAnchor>
  <xdr:twoCellAnchor>
    <xdr:from>
      <xdr:col>72</xdr:col>
      <xdr:colOff>526472</xdr:colOff>
      <xdr:row>69</xdr:row>
      <xdr:rowOff>51606</xdr:rowOff>
    </xdr:from>
    <xdr:to>
      <xdr:col>73</xdr:col>
      <xdr:colOff>486179</xdr:colOff>
      <xdr:row>70</xdr:row>
      <xdr:rowOff>128614</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44722472" y="13211346"/>
          <a:ext cx="569307" cy="2598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Water</a:t>
          </a:r>
        </a:p>
      </xdr:txBody>
    </xdr:sp>
    <xdr:clientData/>
  </xdr:twoCellAnchor>
  <xdr:twoCellAnchor>
    <xdr:from>
      <xdr:col>73</xdr:col>
      <xdr:colOff>37607</xdr:colOff>
      <xdr:row>53</xdr:row>
      <xdr:rowOff>161867</xdr:rowOff>
    </xdr:from>
    <xdr:to>
      <xdr:col>73</xdr:col>
      <xdr:colOff>484909</xdr:colOff>
      <xdr:row>56</xdr:row>
      <xdr:rowOff>0</xdr:rowOff>
    </xdr:to>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44843207" y="10281227"/>
          <a:ext cx="447302" cy="4096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107</a:t>
          </a:r>
        </a:p>
      </xdr:txBody>
    </xdr:sp>
    <xdr:clientData/>
  </xdr:twoCellAnchor>
  <xdr:twoCellAnchor>
    <xdr:from>
      <xdr:col>63</xdr:col>
      <xdr:colOff>360307</xdr:colOff>
      <xdr:row>44</xdr:row>
      <xdr:rowOff>59920</xdr:rowOff>
    </xdr:from>
    <xdr:to>
      <xdr:col>64</xdr:col>
      <xdr:colOff>263237</xdr:colOff>
      <xdr:row>46</xdr:row>
      <xdr:rowOff>13854</xdr:rowOff>
    </xdr:to>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39069907" y="8441920"/>
          <a:ext cx="512530" cy="3501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106</a:t>
          </a:r>
        </a:p>
      </xdr:txBody>
    </xdr:sp>
    <xdr:clientData/>
  </xdr:twoCellAnchor>
  <xdr:twoCellAnchor>
    <xdr:from>
      <xdr:col>78</xdr:col>
      <xdr:colOff>81711</xdr:colOff>
      <xdr:row>46</xdr:row>
      <xdr:rowOff>149282</xdr:rowOff>
    </xdr:from>
    <xdr:to>
      <xdr:col>78</xdr:col>
      <xdr:colOff>512619</xdr:colOff>
      <xdr:row>48</xdr:row>
      <xdr:rowOff>55418</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47935311" y="8927522"/>
          <a:ext cx="430908" cy="294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108</a:t>
          </a:r>
        </a:p>
      </xdr:txBody>
    </xdr:sp>
    <xdr:clientData/>
  </xdr:twoCellAnchor>
  <xdr:twoCellAnchor>
    <xdr:from>
      <xdr:col>83</xdr:col>
      <xdr:colOff>404175</xdr:colOff>
      <xdr:row>57</xdr:row>
      <xdr:rowOff>62459</xdr:rowOff>
    </xdr:from>
    <xdr:to>
      <xdr:col>84</xdr:col>
      <xdr:colOff>263237</xdr:colOff>
      <xdr:row>59</xdr:row>
      <xdr:rowOff>0</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1305775" y="10943819"/>
          <a:ext cx="468662" cy="3261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108</a:t>
          </a:r>
        </a:p>
      </xdr:txBody>
    </xdr:sp>
    <xdr:clientData/>
  </xdr:twoCellAnchor>
  <xdr:twoCellAnchor>
    <xdr:from>
      <xdr:col>84</xdr:col>
      <xdr:colOff>475410</xdr:colOff>
      <xdr:row>74</xdr:row>
      <xdr:rowOff>99749</xdr:rowOff>
    </xdr:from>
    <xdr:to>
      <xdr:col>85</xdr:col>
      <xdr:colOff>277783</xdr:colOff>
      <xdr:row>76</xdr:row>
      <xdr:rowOff>43294</xdr:rowOff>
    </xdr:to>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51986610" y="14204369"/>
          <a:ext cx="411973" cy="3093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110</a:t>
          </a:r>
        </a:p>
      </xdr:txBody>
    </xdr:sp>
    <xdr:clientData/>
  </xdr:twoCellAnchor>
  <xdr:twoCellAnchor>
    <xdr:from>
      <xdr:col>86</xdr:col>
      <xdr:colOff>1123</xdr:colOff>
      <xdr:row>48</xdr:row>
      <xdr:rowOff>88898</xdr:rowOff>
    </xdr:from>
    <xdr:to>
      <xdr:col>86</xdr:col>
      <xdr:colOff>415636</xdr:colOff>
      <xdr:row>50</xdr:row>
      <xdr:rowOff>26439</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52731523" y="9255758"/>
          <a:ext cx="414513" cy="3109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109</a:t>
          </a:r>
        </a:p>
      </xdr:txBody>
    </xdr:sp>
    <xdr:clientData/>
  </xdr:twoCellAnchor>
  <xdr:twoCellAnchor>
    <xdr:from>
      <xdr:col>92</xdr:col>
      <xdr:colOff>444468</xdr:colOff>
      <xdr:row>24</xdr:row>
      <xdr:rowOff>32209</xdr:rowOff>
    </xdr:from>
    <xdr:to>
      <xdr:col>93</xdr:col>
      <xdr:colOff>249381</xdr:colOff>
      <xdr:row>25</xdr:row>
      <xdr:rowOff>162444</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56832468" y="4611829"/>
          <a:ext cx="414513" cy="313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112</a:t>
          </a:r>
        </a:p>
      </xdr:txBody>
    </xdr:sp>
    <xdr:clientData/>
  </xdr:twoCellAnchor>
  <xdr:twoCellAnchor>
    <xdr:from>
      <xdr:col>87</xdr:col>
      <xdr:colOff>167378</xdr:colOff>
      <xdr:row>23</xdr:row>
      <xdr:rowOff>62457</xdr:rowOff>
    </xdr:from>
    <xdr:to>
      <xdr:col>89</xdr:col>
      <xdr:colOff>1270</xdr:colOff>
      <xdr:row>24</xdr:row>
      <xdr:rowOff>164984</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53507378" y="4451577"/>
          <a:ext cx="1053092" cy="2930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Starch Milk</a:t>
          </a:r>
        </a:p>
      </xdr:txBody>
    </xdr:sp>
    <xdr:clientData/>
  </xdr:twoCellAnchor>
  <xdr:twoCellAnchor>
    <xdr:from>
      <xdr:col>83</xdr:col>
      <xdr:colOff>506913</xdr:colOff>
      <xdr:row>37</xdr:row>
      <xdr:rowOff>33131</xdr:rowOff>
    </xdr:from>
    <xdr:to>
      <xdr:col>83</xdr:col>
      <xdr:colOff>510209</xdr:colOff>
      <xdr:row>45</xdr:row>
      <xdr:rowOff>20320</xdr:rowOff>
    </xdr:to>
    <xdr:cxnSp macro="">
      <xdr:nvCxnSpPr>
        <xdr:cNvPr id="60" name="Straight Arrow Connector 59">
          <a:extLst>
            <a:ext uri="{FF2B5EF4-FFF2-40B4-BE49-F238E27FC236}">
              <a16:creationId xmlns:a16="http://schemas.microsoft.com/office/drawing/2014/main" id="{00000000-0008-0000-0300-00003C000000}"/>
            </a:ext>
          </a:extLst>
        </xdr:cNvPr>
        <xdr:cNvCxnSpPr>
          <a:endCxn id="22" idx="0"/>
        </xdr:cNvCxnSpPr>
      </xdr:nvCxnSpPr>
      <xdr:spPr>
        <a:xfrm flipH="1">
          <a:off x="51408513" y="7096871"/>
          <a:ext cx="3296" cy="1511189"/>
        </a:xfrm>
        <a:prstGeom prst="straightConnector1">
          <a:avLst/>
        </a:prstGeom>
        <a:ln>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284922</xdr:colOff>
      <xdr:row>40</xdr:row>
      <xdr:rowOff>42400</xdr:rowOff>
    </xdr:from>
    <xdr:to>
      <xdr:col>84</xdr:col>
      <xdr:colOff>188071</xdr:colOff>
      <xdr:row>41</xdr:row>
      <xdr:rowOff>132521</xdr:rowOff>
    </xdr:to>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51186522" y="7662400"/>
          <a:ext cx="512749" cy="2806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Work</a:t>
          </a:r>
        </a:p>
      </xdr:txBody>
    </xdr:sp>
    <xdr:clientData/>
  </xdr:twoCellAnchor>
  <xdr:twoCellAnchor>
    <xdr:from>
      <xdr:col>102</xdr:col>
      <xdr:colOff>374073</xdr:colOff>
      <xdr:row>16</xdr:row>
      <xdr:rowOff>69273</xdr:rowOff>
    </xdr:from>
    <xdr:to>
      <xdr:col>103</xdr:col>
      <xdr:colOff>185336</xdr:colOff>
      <xdr:row>17</xdr:row>
      <xdr:rowOff>176878</xdr:rowOff>
    </xdr:to>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63002853" y="3063933"/>
          <a:ext cx="420863" cy="3133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212</a:t>
          </a:r>
        </a:p>
      </xdr:txBody>
    </xdr:sp>
    <xdr:clientData/>
  </xdr:twoCellAnchor>
  <xdr:twoCellAnchor>
    <xdr:from>
      <xdr:col>103</xdr:col>
      <xdr:colOff>568036</xdr:colOff>
      <xdr:row>16</xdr:row>
      <xdr:rowOff>69273</xdr:rowOff>
    </xdr:from>
    <xdr:to>
      <xdr:col>105</xdr:col>
      <xdr:colOff>403198</xdr:colOff>
      <xdr:row>17</xdr:row>
      <xdr:rowOff>164295</xdr:rowOff>
    </xdr:to>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63806416" y="3063933"/>
          <a:ext cx="1039122" cy="30076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vent/scrubber</a:t>
          </a:r>
        </a:p>
      </xdr:txBody>
    </xdr:sp>
    <xdr:clientData/>
  </xdr:twoCellAnchor>
  <xdr:twoCellAnchor>
    <xdr:from>
      <xdr:col>106</xdr:col>
      <xdr:colOff>502573</xdr:colOff>
      <xdr:row>27</xdr:row>
      <xdr:rowOff>109566</xdr:rowOff>
    </xdr:from>
    <xdr:to>
      <xdr:col>110</xdr:col>
      <xdr:colOff>553373</xdr:colOff>
      <xdr:row>29</xdr:row>
      <xdr:rowOff>89823</xdr:rowOff>
    </xdr:to>
    <xdr:pic>
      <xdr:nvPicPr>
        <xdr:cNvPr id="64" name="Picture 63">
          <a:extLst>
            <a:ext uri="{FF2B5EF4-FFF2-40B4-BE49-F238E27FC236}">
              <a16:creationId xmlns:a16="http://schemas.microsoft.com/office/drawing/2014/main" id="{00000000-0008-0000-0300-00004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554513" y="5253066"/>
          <a:ext cx="2481580" cy="3536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106</xdr:col>
      <xdr:colOff>497723</xdr:colOff>
      <xdr:row>30</xdr:row>
      <xdr:rowOff>95943</xdr:rowOff>
    </xdr:from>
    <xdr:to>
      <xdr:col>111</xdr:col>
      <xdr:colOff>2423</xdr:colOff>
      <xdr:row>32</xdr:row>
      <xdr:rowOff>87515</xdr:rowOff>
    </xdr:to>
    <xdr:pic>
      <xdr:nvPicPr>
        <xdr:cNvPr id="65" name="Picture 64">
          <a:extLst>
            <a:ext uri="{FF2B5EF4-FFF2-40B4-BE49-F238E27FC236}">
              <a16:creationId xmlns:a16="http://schemas.microsoft.com/office/drawing/2014/main" id="{00000000-0008-0000-0300-000041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549663" y="5795703"/>
          <a:ext cx="2545080" cy="380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163</xdr:col>
      <xdr:colOff>306070</xdr:colOff>
      <xdr:row>78</xdr:row>
      <xdr:rowOff>167524</xdr:rowOff>
    </xdr:from>
    <xdr:to>
      <xdr:col>165</xdr:col>
      <xdr:colOff>126108</xdr:colOff>
      <xdr:row>80</xdr:row>
      <xdr:rowOff>113956</xdr:rowOff>
    </xdr:to>
    <xdr:sp macro="" textlink="">
      <xdr:nvSpPr>
        <xdr:cNvPr id="66" name="TextBox 65">
          <a:extLst>
            <a:ext uri="{FF2B5EF4-FFF2-40B4-BE49-F238E27FC236}">
              <a16:creationId xmlns:a16="http://schemas.microsoft.com/office/drawing/2014/main" id="{00000000-0008-0000-0300-000042000000}"/>
            </a:ext>
          </a:extLst>
        </xdr:cNvPr>
        <xdr:cNvSpPr txBox="1"/>
      </xdr:nvSpPr>
      <xdr:spPr>
        <a:xfrm>
          <a:off x="100089970" y="15026524"/>
          <a:ext cx="1039238" cy="3121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WW</a:t>
          </a:r>
        </a:p>
      </xdr:txBody>
    </xdr:sp>
    <xdr:clientData/>
  </xdr:twoCellAnchor>
  <xdr:twoCellAnchor>
    <xdr:from>
      <xdr:col>163</xdr:col>
      <xdr:colOff>105237</xdr:colOff>
      <xdr:row>59</xdr:row>
      <xdr:rowOff>74159</xdr:rowOff>
    </xdr:from>
    <xdr:to>
      <xdr:col>164</xdr:col>
      <xdr:colOff>532970</xdr:colOff>
      <xdr:row>61</xdr:row>
      <xdr:rowOff>11701</xdr:rowOff>
    </xdr:to>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99889137" y="11344139"/>
          <a:ext cx="1037333" cy="3185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CDS product</a:t>
          </a:r>
        </a:p>
      </xdr:txBody>
    </xdr:sp>
    <xdr:clientData/>
  </xdr:twoCellAnchor>
  <xdr:twoCellAnchor>
    <xdr:from>
      <xdr:col>124</xdr:col>
      <xdr:colOff>40295</xdr:colOff>
      <xdr:row>24</xdr:row>
      <xdr:rowOff>73084</xdr:rowOff>
    </xdr:from>
    <xdr:to>
      <xdr:col>124</xdr:col>
      <xdr:colOff>462428</xdr:colOff>
      <xdr:row>26</xdr:row>
      <xdr:rowOff>27020</xdr:rowOff>
    </xdr:to>
    <xdr:sp macro="" textlink="">
      <xdr:nvSpPr>
        <xdr:cNvPr id="68" name="TextBox 67">
          <a:extLst>
            <a:ext uri="{FF2B5EF4-FFF2-40B4-BE49-F238E27FC236}">
              <a16:creationId xmlns:a16="http://schemas.microsoft.com/office/drawing/2014/main" id="{00000000-0008-0000-0300-000044000000}"/>
            </a:ext>
          </a:extLst>
        </xdr:cNvPr>
        <xdr:cNvSpPr txBox="1"/>
      </xdr:nvSpPr>
      <xdr:spPr>
        <a:xfrm>
          <a:off x="76049795" y="4652704"/>
          <a:ext cx="422133" cy="3273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206</a:t>
          </a:r>
        </a:p>
      </xdr:txBody>
    </xdr:sp>
    <xdr:clientData/>
  </xdr:twoCellAnchor>
  <xdr:twoCellAnchor>
    <xdr:from>
      <xdr:col>164</xdr:col>
      <xdr:colOff>71813</xdr:colOff>
      <xdr:row>20</xdr:row>
      <xdr:rowOff>73082</xdr:rowOff>
    </xdr:from>
    <xdr:to>
      <xdr:col>164</xdr:col>
      <xdr:colOff>495216</xdr:colOff>
      <xdr:row>22</xdr:row>
      <xdr:rowOff>25749</xdr:rowOff>
    </xdr:to>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100465313" y="3890702"/>
          <a:ext cx="423403" cy="3412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302</a:t>
          </a:r>
        </a:p>
      </xdr:txBody>
    </xdr:sp>
    <xdr:clientData/>
  </xdr:twoCellAnchor>
  <xdr:twoCellAnchor>
    <xdr:from>
      <xdr:col>149</xdr:col>
      <xdr:colOff>473595</xdr:colOff>
      <xdr:row>13</xdr:row>
      <xdr:rowOff>31519</xdr:rowOff>
    </xdr:from>
    <xdr:to>
      <xdr:col>150</xdr:col>
      <xdr:colOff>288668</xdr:colOff>
      <xdr:row>14</xdr:row>
      <xdr:rowOff>150440</xdr:rowOff>
    </xdr:to>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91723095" y="2447059"/>
          <a:ext cx="424673" cy="3246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301</a:t>
          </a:r>
        </a:p>
      </xdr:txBody>
    </xdr:sp>
    <xdr:clientData/>
  </xdr:twoCellAnchor>
  <xdr:twoCellAnchor>
    <xdr:from>
      <xdr:col>149</xdr:col>
      <xdr:colOff>481215</xdr:colOff>
      <xdr:row>38</xdr:row>
      <xdr:rowOff>186460</xdr:rowOff>
    </xdr:from>
    <xdr:to>
      <xdr:col>150</xdr:col>
      <xdr:colOff>289938</xdr:colOff>
      <xdr:row>40</xdr:row>
      <xdr:rowOff>124002</xdr:rowOff>
    </xdr:to>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91730715" y="7433080"/>
          <a:ext cx="418323" cy="3109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305</a:t>
          </a:r>
        </a:p>
      </xdr:txBody>
    </xdr:sp>
    <xdr:clientData/>
  </xdr:twoCellAnchor>
  <xdr:twoCellAnchor>
    <xdr:from>
      <xdr:col>149</xdr:col>
      <xdr:colOff>478675</xdr:colOff>
      <xdr:row>69</xdr:row>
      <xdr:rowOff>143627</xdr:rowOff>
    </xdr:from>
    <xdr:to>
      <xdr:col>150</xdr:col>
      <xdr:colOff>287398</xdr:colOff>
      <xdr:row>71</xdr:row>
      <xdr:rowOff>74934</xdr:rowOff>
    </xdr:to>
    <xdr:sp macro="" textlink="">
      <xdr:nvSpPr>
        <xdr:cNvPr id="72" name="TextBox 71">
          <a:extLst>
            <a:ext uri="{FF2B5EF4-FFF2-40B4-BE49-F238E27FC236}">
              <a16:creationId xmlns:a16="http://schemas.microsoft.com/office/drawing/2014/main" id="{00000000-0008-0000-0300-000048000000}"/>
            </a:ext>
          </a:extLst>
        </xdr:cNvPr>
        <xdr:cNvSpPr txBox="1"/>
      </xdr:nvSpPr>
      <xdr:spPr>
        <a:xfrm>
          <a:off x="91728175" y="13303367"/>
          <a:ext cx="418323" cy="3046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307</a:t>
          </a:r>
        </a:p>
      </xdr:txBody>
    </xdr:sp>
    <xdr:clientData/>
  </xdr:twoCellAnchor>
  <xdr:twoCellAnchor>
    <xdr:from>
      <xdr:col>153</xdr:col>
      <xdr:colOff>451024</xdr:colOff>
      <xdr:row>59</xdr:row>
      <xdr:rowOff>69333</xdr:rowOff>
    </xdr:from>
    <xdr:to>
      <xdr:col>154</xdr:col>
      <xdr:colOff>259747</xdr:colOff>
      <xdr:row>61</xdr:row>
      <xdr:rowOff>30890</xdr:rowOff>
    </xdr:to>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94138924" y="11339313"/>
          <a:ext cx="418323" cy="342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306</a:t>
          </a:r>
        </a:p>
      </xdr:txBody>
    </xdr:sp>
    <xdr:clientData/>
  </xdr:twoCellAnchor>
  <xdr:twoCellAnchor>
    <xdr:from>
      <xdr:col>96</xdr:col>
      <xdr:colOff>259427</xdr:colOff>
      <xdr:row>18</xdr:row>
      <xdr:rowOff>18934</xdr:rowOff>
    </xdr:from>
    <xdr:to>
      <xdr:col>97</xdr:col>
      <xdr:colOff>70690</xdr:colOff>
      <xdr:row>19</xdr:row>
      <xdr:rowOff>120189</xdr:rowOff>
    </xdr:to>
    <xdr:sp macro="" textlink="">
      <xdr:nvSpPr>
        <xdr:cNvPr id="74" name="TextBox 73">
          <a:extLst>
            <a:ext uri="{FF2B5EF4-FFF2-40B4-BE49-F238E27FC236}">
              <a16:creationId xmlns:a16="http://schemas.microsoft.com/office/drawing/2014/main" id="{00000000-0008-0000-0300-00004A000000}"/>
            </a:ext>
          </a:extLst>
        </xdr:cNvPr>
        <xdr:cNvSpPr txBox="1"/>
      </xdr:nvSpPr>
      <xdr:spPr>
        <a:xfrm>
          <a:off x="59085827" y="3425074"/>
          <a:ext cx="420863" cy="3069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201</a:t>
          </a:r>
        </a:p>
      </xdr:txBody>
    </xdr:sp>
    <xdr:clientData/>
  </xdr:twoCellAnchor>
  <xdr:twoCellAnchor>
    <xdr:from>
      <xdr:col>170</xdr:col>
      <xdr:colOff>526472</xdr:colOff>
      <xdr:row>19</xdr:row>
      <xdr:rowOff>102062</xdr:rowOff>
    </xdr:from>
    <xdr:to>
      <xdr:col>172</xdr:col>
      <xdr:colOff>283440</xdr:colOff>
      <xdr:row>22</xdr:row>
      <xdr:rowOff>172604</xdr:rowOff>
    </xdr:to>
    <xdr:sp macro="" textlink="">
      <xdr:nvSpPr>
        <xdr:cNvPr id="75" name="Rectangle 74">
          <a:extLst>
            <a:ext uri="{FF2B5EF4-FFF2-40B4-BE49-F238E27FC236}">
              <a16:creationId xmlns:a16="http://schemas.microsoft.com/office/drawing/2014/main" id="{00000000-0008-0000-0300-00004B000000}"/>
            </a:ext>
          </a:extLst>
        </xdr:cNvPr>
        <xdr:cNvSpPr/>
      </xdr:nvSpPr>
      <xdr:spPr>
        <a:xfrm>
          <a:off x="104577572" y="3713942"/>
          <a:ext cx="976168" cy="664902"/>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Drum</a:t>
          </a:r>
        </a:p>
      </xdr:txBody>
    </xdr:sp>
    <xdr:clientData/>
  </xdr:twoCellAnchor>
  <xdr:twoCellAnchor>
    <xdr:from>
      <xdr:col>171</xdr:col>
      <xdr:colOff>401781</xdr:colOff>
      <xdr:row>8</xdr:row>
      <xdr:rowOff>180109</xdr:rowOff>
    </xdr:from>
    <xdr:to>
      <xdr:col>171</xdr:col>
      <xdr:colOff>406226</xdr:colOff>
      <xdr:row>19</xdr:row>
      <xdr:rowOff>99522</xdr:rowOff>
    </xdr:to>
    <xdr:cxnSp macro="">
      <xdr:nvCxnSpPr>
        <xdr:cNvPr id="76" name="Straight Arrow Connector 75">
          <a:extLst>
            <a:ext uri="{FF2B5EF4-FFF2-40B4-BE49-F238E27FC236}">
              <a16:creationId xmlns:a16="http://schemas.microsoft.com/office/drawing/2014/main" id="{00000000-0008-0000-0300-00004C000000}"/>
            </a:ext>
          </a:extLst>
        </xdr:cNvPr>
        <xdr:cNvCxnSpPr>
          <a:stCxn id="75" idx="0"/>
        </xdr:cNvCxnSpPr>
      </xdr:nvCxnSpPr>
      <xdr:spPr>
        <a:xfrm flipH="1" flipV="1">
          <a:off x="105062481" y="1658389"/>
          <a:ext cx="4445" cy="20530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183</xdr:col>
      <xdr:colOff>141217</xdr:colOff>
      <xdr:row>38</xdr:row>
      <xdr:rowOff>163696</xdr:rowOff>
    </xdr:from>
    <xdr:to>
      <xdr:col>185</xdr:col>
      <xdr:colOff>296156</xdr:colOff>
      <xdr:row>40</xdr:row>
      <xdr:rowOff>101928</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112117117" y="7410316"/>
          <a:ext cx="1374139" cy="3116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Fuel</a:t>
          </a:r>
          <a:r>
            <a:rPr lang="en-AU" sz="1100" baseline="0"/>
            <a:t> grade ethanol</a:t>
          </a:r>
          <a:endParaRPr lang="en-AU" sz="1100"/>
        </a:p>
      </xdr:txBody>
    </xdr:sp>
    <xdr:clientData/>
  </xdr:twoCellAnchor>
  <xdr:twoCellAnchor>
    <xdr:from>
      <xdr:col>160</xdr:col>
      <xdr:colOff>133350</xdr:colOff>
      <xdr:row>30</xdr:row>
      <xdr:rowOff>76200</xdr:rowOff>
    </xdr:from>
    <xdr:to>
      <xdr:col>160</xdr:col>
      <xdr:colOff>561833</xdr:colOff>
      <xdr:row>32</xdr:row>
      <xdr:rowOff>4620</xdr:rowOff>
    </xdr:to>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98088450" y="5775960"/>
          <a:ext cx="428483" cy="317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303</a:t>
          </a:r>
        </a:p>
      </xdr:txBody>
    </xdr:sp>
    <xdr:clientData/>
  </xdr:twoCellAnchor>
  <xdr:twoCellAnchor>
    <xdr:from>
      <xdr:col>51</xdr:col>
      <xdr:colOff>138545</xdr:colOff>
      <xdr:row>17</xdr:row>
      <xdr:rowOff>152400</xdr:rowOff>
    </xdr:from>
    <xdr:to>
      <xdr:col>51</xdr:col>
      <xdr:colOff>152400</xdr:colOff>
      <xdr:row>22</xdr:row>
      <xdr:rowOff>25169</xdr:rowOff>
    </xdr:to>
    <xdr:cxnSp macro="">
      <xdr:nvCxnSpPr>
        <xdr:cNvPr id="79" name="Straight Arrow Connector 78">
          <a:extLst>
            <a:ext uri="{FF2B5EF4-FFF2-40B4-BE49-F238E27FC236}">
              <a16:creationId xmlns:a16="http://schemas.microsoft.com/office/drawing/2014/main" id="{00000000-0008-0000-0300-00004F000000}"/>
            </a:ext>
          </a:extLst>
        </xdr:cNvPr>
        <xdr:cNvCxnSpPr/>
      </xdr:nvCxnSpPr>
      <xdr:spPr>
        <a:xfrm>
          <a:off x="31532945" y="3352800"/>
          <a:ext cx="13855" cy="878609"/>
        </a:xfrm>
        <a:prstGeom prst="straightConnector1">
          <a:avLst/>
        </a:prstGeom>
        <a:ln>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347310</xdr:colOff>
      <xdr:row>19</xdr:row>
      <xdr:rowOff>7385</xdr:rowOff>
    </xdr:from>
    <xdr:to>
      <xdr:col>51</xdr:col>
      <xdr:colOff>368797</xdr:colOff>
      <xdr:row>20</xdr:row>
      <xdr:rowOff>71476</xdr:rowOff>
    </xdr:to>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31132110" y="3619265"/>
          <a:ext cx="631087" cy="269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work</a:t>
          </a:r>
        </a:p>
      </xdr:txBody>
    </xdr:sp>
    <xdr:clientData/>
  </xdr:twoCellAnchor>
  <xdr:twoCellAnchor>
    <xdr:from>
      <xdr:col>76</xdr:col>
      <xdr:colOff>595746</xdr:colOff>
      <xdr:row>5</xdr:row>
      <xdr:rowOff>124691</xdr:rowOff>
    </xdr:from>
    <xdr:to>
      <xdr:col>116</xdr:col>
      <xdr:colOff>430011</xdr:colOff>
      <xdr:row>22</xdr:row>
      <xdr:rowOff>63039</xdr:rowOff>
    </xdr:to>
    <xdr:cxnSp macro="">
      <xdr:nvCxnSpPr>
        <xdr:cNvPr id="81" name="Connector: Elbow 80">
          <a:extLst>
            <a:ext uri="{FF2B5EF4-FFF2-40B4-BE49-F238E27FC236}">
              <a16:creationId xmlns:a16="http://schemas.microsoft.com/office/drawing/2014/main" id="{00000000-0008-0000-0300-000051000000}"/>
            </a:ext>
          </a:extLst>
        </xdr:cNvPr>
        <xdr:cNvCxnSpPr>
          <a:endCxn id="87" idx="0"/>
        </xdr:cNvCxnSpPr>
      </xdr:nvCxnSpPr>
      <xdr:spPr>
        <a:xfrm>
          <a:off x="47230146" y="1046711"/>
          <a:ext cx="24340185" cy="3222568"/>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278697</xdr:colOff>
      <xdr:row>11</xdr:row>
      <xdr:rowOff>153369</xdr:rowOff>
    </xdr:from>
    <xdr:to>
      <xdr:col>117</xdr:col>
      <xdr:colOff>83610</xdr:colOff>
      <xdr:row>13</xdr:row>
      <xdr:rowOff>87260</xdr:rowOff>
    </xdr:to>
    <xdr:sp macro="" textlink="">
      <xdr:nvSpPr>
        <xdr:cNvPr id="82" name="TextBox 81">
          <a:extLst>
            <a:ext uri="{FF2B5EF4-FFF2-40B4-BE49-F238E27FC236}">
              <a16:creationId xmlns:a16="http://schemas.microsoft.com/office/drawing/2014/main" id="{00000000-0008-0000-0300-000052000000}"/>
            </a:ext>
          </a:extLst>
        </xdr:cNvPr>
        <xdr:cNvSpPr txBox="1"/>
      </xdr:nvSpPr>
      <xdr:spPr>
        <a:xfrm>
          <a:off x="71419017" y="2187909"/>
          <a:ext cx="414513" cy="3148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203</a:t>
          </a:r>
        </a:p>
      </xdr:txBody>
    </xdr:sp>
    <xdr:clientData/>
  </xdr:twoCellAnchor>
  <xdr:twoCellAnchor>
    <xdr:from>
      <xdr:col>100</xdr:col>
      <xdr:colOff>316865</xdr:colOff>
      <xdr:row>22</xdr:row>
      <xdr:rowOff>20320</xdr:rowOff>
    </xdr:from>
    <xdr:to>
      <xdr:col>129</xdr:col>
      <xdr:colOff>99750</xdr:colOff>
      <xdr:row>23</xdr:row>
      <xdr:rowOff>137275</xdr:rowOff>
    </xdr:to>
    <xdr:cxnSp macro="">
      <xdr:nvCxnSpPr>
        <xdr:cNvPr id="83" name="Connector: Elbow 82">
          <a:extLst>
            <a:ext uri="{FF2B5EF4-FFF2-40B4-BE49-F238E27FC236}">
              <a16:creationId xmlns:a16="http://schemas.microsoft.com/office/drawing/2014/main" id="{00000000-0008-0000-0300-000053000000}"/>
            </a:ext>
          </a:extLst>
        </xdr:cNvPr>
        <xdr:cNvCxnSpPr>
          <a:stCxn id="84" idx="0"/>
          <a:endCxn id="6" idx="0"/>
        </xdr:cNvCxnSpPr>
      </xdr:nvCxnSpPr>
      <xdr:spPr>
        <a:xfrm rot="16200000" flipV="1">
          <a:off x="70291930" y="-4338925"/>
          <a:ext cx="299835" cy="17430805"/>
        </a:xfrm>
        <a:prstGeom prst="bentConnector3">
          <a:avLst>
            <a:gd name="adj1" fmla="val 113962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128</xdr:col>
      <xdr:colOff>407090</xdr:colOff>
      <xdr:row>23</xdr:row>
      <xdr:rowOff>139815</xdr:rowOff>
    </xdr:from>
    <xdr:to>
      <xdr:col>129</xdr:col>
      <xdr:colOff>400739</xdr:colOff>
      <xdr:row>26</xdr:row>
      <xdr:rowOff>134734</xdr:rowOff>
    </xdr:to>
    <xdr:sp macro="" textlink="">
      <xdr:nvSpPr>
        <xdr:cNvPr id="84" name="Rectangle 83">
          <a:extLst>
            <a:ext uri="{FF2B5EF4-FFF2-40B4-BE49-F238E27FC236}">
              <a16:creationId xmlns:a16="http://schemas.microsoft.com/office/drawing/2014/main" id="{00000000-0008-0000-0300-000054000000}"/>
            </a:ext>
          </a:extLst>
        </xdr:cNvPr>
        <xdr:cNvSpPr/>
      </xdr:nvSpPr>
      <xdr:spPr>
        <a:xfrm>
          <a:off x="78854990" y="4528935"/>
          <a:ext cx="603249" cy="5587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recycle</a:t>
          </a:r>
        </a:p>
      </xdr:txBody>
    </xdr:sp>
    <xdr:clientData/>
  </xdr:twoCellAnchor>
  <xdr:twoCellAnchor>
    <xdr:from>
      <xdr:col>129</xdr:col>
      <xdr:colOff>404549</xdr:colOff>
      <xdr:row>25</xdr:row>
      <xdr:rowOff>40928</xdr:rowOff>
    </xdr:from>
    <xdr:to>
      <xdr:col>149</xdr:col>
      <xdr:colOff>27709</xdr:colOff>
      <xdr:row>25</xdr:row>
      <xdr:rowOff>69273</xdr:rowOff>
    </xdr:to>
    <xdr:cxnSp macro="">
      <xdr:nvCxnSpPr>
        <xdr:cNvPr id="85" name="Straight Arrow Connector 84">
          <a:extLst>
            <a:ext uri="{FF2B5EF4-FFF2-40B4-BE49-F238E27FC236}">
              <a16:creationId xmlns:a16="http://schemas.microsoft.com/office/drawing/2014/main" id="{00000000-0008-0000-0300-000055000000}"/>
            </a:ext>
          </a:extLst>
        </xdr:cNvPr>
        <xdr:cNvCxnSpPr>
          <a:stCxn id="84" idx="3"/>
        </xdr:cNvCxnSpPr>
      </xdr:nvCxnSpPr>
      <xdr:spPr>
        <a:xfrm>
          <a:off x="79462049" y="4803428"/>
          <a:ext cx="11815160" cy="2834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16626</xdr:colOff>
      <xdr:row>5</xdr:row>
      <xdr:rowOff>158288</xdr:rowOff>
    </xdr:from>
    <xdr:to>
      <xdr:col>137</xdr:col>
      <xdr:colOff>438759</xdr:colOff>
      <xdr:row>7</xdr:row>
      <xdr:rowOff>116033</xdr:rowOff>
    </xdr:to>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83950926" y="1080308"/>
          <a:ext cx="422133" cy="3235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209</a:t>
          </a:r>
        </a:p>
      </xdr:txBody>
    </xdr:sp>
    <xdr:clientData/>
  </xdr:twoCellAnchor>
  <xdr:twoCellAnchor>
    <xdr:from>
      <xdr:col>115</xdr:col>
      <xdr:colOff>138546</xdr:colOff>
      <xdr:row>22</xdr:row>
      <xdr:rowOff>59229</xdr:rowOff>
    </xdr:from>
    <xdr:to>
      <xdr:col>118</xdr:col>
      <xdr:colOff>114416</xdr:colOff>
      <xdr:row>28</xdr:row>
      <xdr:rowOff>30250</xdr:rowOff>
    </xdr:to>
    <xdr:sp macro="" textlink="">
      <xdr:nvSpPr>
        <xdr:cNvPr id="87" name="Rectangle 86">
          <a:extLst>
            <a:ext uri="{FF2B5EF4-FFF2-40B4-BE49-F238E27FC236}">
              <a16:creationId xmlns:a16="http://schemas.microsoft.com/office/drawing/2014/main" id="{00000000-0008-0000-0300-000057000000}"/>
            </a:ext>
          </a:extLst>
        </xdr:cNvPr>
        <xdr:cNvSpPr/>
      </xdr:nvSpPr>
      <xdr:spPr>
        <a:xfrm>
          <a:off x="70669266" y="4265469"/>
          <a:ext cx="1804670" cy="109878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SSF</a:t>
          </a:r>
        </a:p>
      </xdr:txBody>
    </xdr:sp>
    <xdr:clientData/>
  </xdr:twoCellAnchor>
  <xdr:twoCellAnchor>
    <xdr:from>
      <xdr:col>98</xdr:col>
      <xdr:colOff>212783</xdr:colOff>
      <xdr:row>20</xdr:row>
      <xdr:rowOff>69273</xdr:rowOff>
    </xdr:from>
    <xdr:to>
      <xdr:col>118</xdr:col>
      <xdr:colOff>432030</xdr:colOff>
      <xdr:row>34</xdr:row>
      <xdr:rowOff>20089</xdr:rowOff>
    </xdr:to>
    <xdr:sp macro="" textlink="">
      <xdr:nvSpPr>
        <xdr:cNvPr id="88" name="Rectangle 87">
          <a:extLst>
            <a:ext uri="{FF2B5EF4-FFF2-40B4-BE49-F238E27FC236}">
              <a16:creationId xmlns:a16="http://schemas.microsoft.com/office/drawing/2014/main" id="{00000000-0008-0000-0300-000058000000}"/>
            </a:ext>
          </a:extLst>
        </xdr:cNvPr>
        <xdr:cNvSpPr/>
      </xdr:nvSpPr>
      <xdr:spPr>
        <a:xfrm>
          <a:off x="60403163" y="3886893"/>
          <a:ext cx="12388387" cy="2633056"/>
        </a:xfrm>
        <a:prstGeom prst="rect">
          <a:avLst/>
        </a:prstGeom>
        <a:noFill/>
        <a:ln>
          <a:solidFill>
            <a:srgbClr val="FFC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94</xdr:col>
      <xdr:colOff>166258</xdr:colOff>
      <xdr:row>10</xdr:row>
      <xdr:rowOff>180113</xdr:rowOff>
    </xdr:from>
    <xdr:to>
      <xdr:col>99</xdr:col>
      <xdr:colOff>367839</xdr:colOff>
      <xdr:row>22</xdr:row>
      <xdr:rowOff>22627</xdr:rowOff>
    </xdr:to>
    <xdr:cxnSp macro="">
      <xdr:nvCxnSpPr>
        <xdr:cNvPr id="89" name="Connector: Elbow 88">
          <a:extLst>
            <a:ext uri="{FF2B5EF4-FFF2-40B4-BE49-F238E27FC236}">
              <a16:creationId xmlns:a16="http://schemas.microsoft.com/office/drawing/2014/main" id="{00000000-0008-0000-0300-000059000000}"/>
            </a:ext>
          </a:extLst>
        </xdr:cNvPr>
        <xdr:cNvCxnSpPr/>
      </xdr:nvCxnSpPr>
      <xdr:spPr>
        <a:xfrm>
          <a:off x="57773458" y="2024153"/>
          <a:ext cx="3394361" cy="2204714"/>
        </a:xfrm>
        <a:prstGeom prst="bentConnector3">
          <a:avLst>
            <a:gd name="adj1" fmla="val 9953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96</xdr:col>
      <xdr:colOff>169950</xdr:colOff>
      <xdr:row>10</xdr:row>
      <xdr:rowOff>47915</xdr:rowOff>
    </xdr:from>
    <xdr:to>
      <xdr:col>96</xdr:col>
      <xdr:colOff>590813</xdr:colOff>
      <xdr:row>11</xdr:row>
      <xdr:rowOff>161754</xdr:rowOff>
    </xdr:to>
    <xdr:sp macro="" textlink="">
      <xdr:nvSpPr>
        <xdr:cNvPr id="90" name="TextBox 89">
          <a:extLst>
            <a:ext uri="{FF2B5EF4-FFF2-40B4-BE49-F238E27FC236}">
              <a16:creationId xmlns:a16="http://schemas.microsoft.com/office/drawing/2014/main" id="{00000000-0008-0000-0300-00005A000000}"/>
            </a:ext>
          </a:extLst>
        </xdr:cNvPr>
        <xdr:cNvSpPr txBox="1"/>
      </xdr:nvSpPr>
      <xdr:spPr>
        <a:xfrm>
          <a:off x="58996350" y="1891955"/>
          <a:ext cx="420863" cy="304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202</a:t>
          </a:r>
        </a:p>
      </xdr:txBody>
    </xdr:sp>
    <xdr:clientData/>
  </xdr:twoCellAnchor>
  <mc:AlternateContent xmlns:mc="http://schemas.openxmlformats.org/markup-compatibility/2006">
    <mc:Choice xmlns:a14="http://schemas.microsoft.com/office/drawing/2010/main" Requires="a14">
      <xdr:twoCellAnchor editAs="oneCell">
        <xdr:from>
          <xdr:col>117</xdr:col>
          <xdr:colOff>91440</xdr:colOff>
          <xdr:row>32</xdr:row>
          <xdr:rowOff>53340</xdr:rowOff>
        </xdr:from>
        <xdr:to>
          <xdr:col>118</xdr:col>
          <xdr:colOff>556260</xdr:colOff>
          <xdr:row>34</xdr:row>
          <xdr:rowOff>106680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AU" sz="800" b="0" i="0" u="none" strike="noStrike" baseline="0">
                  <a:solidFill>
                    <a:srgbClr val="000000"/>
                  </a:solidFill>
                  <a:latin typeface="Segoe UI"/>
                  <a:cs typeface="Segoe UI"/>
                </a:rPr>
                <a:t>Circuit Breaker</a:t>
              </a:r>
            </a:p>
          </xdr:txBody>
        </xdr:sp>
        <xdr:clientData/>
      </xdr:twoCellAnchor>
    </mc:Choice>
    <mc:Fallback/>
  </mc:AlternateContent>
  <xdr:twoCellAnchor>
    <xdr:from>
      <xdr:col>128</xdr:col>
      <xdr:colOff>573116</xdr:colOff>
      <xdr:row>15</xdr:row>
      <xdr:rowOff>112104</xdr:rowOff>
    </xdr:from>
    <xdr:to>
      <xdr:col>129</xdr:col>
      <xdr:colOff>391999</xdr:colOff>
      <xdr:row>17</xdr:row>
      <xdr:rowOff>21936</xdr:rowOff>
    </xdr:to>
    <xdr:sp macro="" textlink="">
      <xdr:nvSpPr>
        <xdr:cNvPr id="93" name="TextBox 92">
          <a:extLst>
            <a:ext uri="{FF2B5EF4-FFF2-40B4-BE49-F238E27FC236}">
              <a16:creationId xmlns:a16="http://schemas.microsoft.com/office/drawing/2014/main" id="{00000000-0008-0000-0300-00005D000000}"/>
            </a:ext>
          </a:extLst>
        </xdr:cNvPr>
        <xdr:cNvSpPr txBox="1"/>
      </xdr:nvSpPr>
      <xdr:spPr>
        <a:xfrm>
          <a:off x="79021016" y="2916264"/>
          <a:ext cx="428483" cy="3060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207</a:t>
          </a:r>
        </a:p>
      </xdr:txBody>
    </xdr:sp>
    <xdr:clientData/>
  </xdr:twoCellAnchor>
  <xdr:twoCellAnchor>
    <xdr:from>
      <xdr:col>168</xdr:col>
      <xdr:colOff>136434</xdr:colOff>
      <xdr:row>39</xdr:row>
      <xdr:rowOff>130628</xdr:rowOff>
    </xdr:from>
    <xdr:to>
      <xdr:col>173</xdr:col>
      <xdr:colOff>348343</xdr:colOff>
      <xdr:row>55</xdr:row>
      <xdr:rowOff>76200</xdr:rowOff>
    </xdr:to>
    <xdr:cxnSp macro="">
      <xdr:nvCxnSpPr>
        <xdr:cNvPr id="94" name="Connector: Elbow 93">
          <a:extLst>
            <a:ext uri="{FF2B5EF4-FFF2-40B4-BE49-F238E27FC236}">
              <a16:creationId xmlns:a16="http://schemas.microsoft.com/office/drawing/2014/main" id="{00000000-0008-0000-0300-00005E000000}"/>
            </a:ext>
          </a:extLst>
        </xdr:cNvPr>
        <xdr:cNvCxnSpPr/>
      </xdr:nvCxnSpPr>
      <xdr:spPr>
        <a:xfrm flipV="1">
          <a:off x="102968334" y="7567748"/>
          <a:ext cx="3259909" cy="3016432"/>
        </a:xfrm>
        <a:prstGeom prst="bentConnector3">
          <a:avLst>
            <a:gd name="adj1" fmla="val 100128"/>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173</xdr:col>
      <xdr:colOff>370114</xdr:colOff>
      <xdr:row>39</xdr:row>
      <xdr:rowOff>108857</xdr:rowOff>
    </xdr:from>
    <xdr:to>
      <xdr:col>182</xdr:col>
      <xdr:colOff>603436</xdr:colOff>
      <xdr:row>39</xdr:row>
      <xdr:rowOff>119017</xdr:rowOff>
    </xdr:to>
    <xdr:cxnSp macro="">
      <xdr:nvCxnSpPr>
        <xdr:cNvPr id="95" name="Straight Arrow Connector 94">
          <a:extLst>
            <a:ext uri="{FF2B5EF4-FFF2-40B4-BE49-F238E27FC236}">
              <a16:creationId xmlns:a16="http://schemas.microsoft.com/office/drawing/2014/main" id="{00000000-0008-0000-0300-00005F000000}"/>
            </a:ext>
          </a:extLst>
        </xdr:cNvPr>
        <xdr:cNvCxnSpPr/>
      </xdr:nvCxnSpPr>
      <xdr:spPr>
        <a:xfrm>
          <a:off x="106250014" y="7545977"/>
          <a:ext cx="5719722" cy="101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601978</xdr:colOff>
      <xdr:row>55</xdr:row>
      <xdr:rowOff>65314</xdr:rowOff>
    </xdr:from>
    <xdr:to>
      <xdr:col>173</xdr:col>
      <xdr:colOff>359231</xdr:colOff>
      <xdr:row>65</xdr:row>
      <xdr:rowOff>130630</xdr:rowOff>
    </xdr:to>
    <xdr:cxnSp macro="">
      <xdr:nvCxnSpPr>
        <xdr:cNvPr id="96" name="Connector: Elbow 95">
          <a:extLst>
            <a:ext uri="{FF2B5EF4-FFF2-40B4-BE49-F238E27FC236}">
              <a16:creationId xmlns:a16="http://schemas.microsoft.com/office/drawing/2014/main" id="{00000000-0008-0000-0300-000060000000}"/>
            </a:ext>
          </a:extLst>
        </xdr:cNvPr>
        <xdr:cNvCxnSpPr/>
      </xdr:nvCxnSpPr>
      <xdr:spPr>
        <a:xfrm flipV="1">
          <a:off x="104043478" y="10573294"/>
          <a:ext cx="2195653" cy="1977936"/>
        </a:xfrm>
        <a:prstGeom prst="bentConnector3">
          <a:avLst>
            <a:gd name="adj1" fmla="val 9946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233228</xdr:colOff>
      <xdr:row>63</xdr:row>
      <xdr:rowOff>63153</xdr:rowOff>
    </xdr:from>
    <xdr:to>
      <xdr:col>85</xdr:col>
      <xdr:colOff>494963</xdr:colOff>
      <xdr:row>68</xdr:row>
      <xdr:rowOff>20089</xdr:rowOff>
    </xdr:to>
    <xdr:sp macro="" textlink="">
      <xdr:nvSpPr>
        <xdr:cNvPr id="97" name="Rectangle 96">
          <a:extLst>
            <a:ext uri="{FF2B5EF4-FFF2-40B4-BE49-F238E27FC236}">
              <a16:creationId xmlns:a16="http://schemas.microsoft.com/office/drawing/2014/main" id="{00000000-0008-0000-0300-000061000000}"/>
            </a:ext>
          </a:extLst>
        </xdr:cNvPr>
        <xdr:cNvSpPr/>
      </xdr:nvSpPr>
      <xdr:spPr>
        <a:xfrm>
          <a:off x="51744428" y="12110373"/>
          <a:ext cx="871335" cy="886576"/>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CF-102</a:t>
          </a:r>
        </a:p>
      </xdr:txBody>
    </xdr:sp>
    <xdr:clientData/>
  </xdr:twoCellAnchor>
  <xdr:twoCellAnchor>
    <xdr:from>
      <xdr:col>93</xdr:col>
      <xdr:colOff>135891</xdr:colOff>
      <xdr:row>90</xdr:row>
      <xdr:rowOff>175029</xdr:rowOff>
    </xdr:from>
    <xdr:to>
      <xdr:col>94</xdr:col>
      <xdr:colOff>388736</xdr:colOff>
      <xdr:row>95</xdr:row>
      <xdr:rowOff>134504</xdr:rowOff>
    </xdr:to>
    <xdr:sp macro="" textlink="">
      <xdr:nvSpPr>
        <xdr:cNvPr id="98" name="Rectangle 97">
          <a:extLst>
            <a:ext uri="{FF2B5EF4-FFF2-40B4-BE49-F238E27FC236}">
              <a16:creationId xmlns:a16="http://schemas.microsoft.com/office/drawing/2014/main" id="{00000000-0008-0000-0300-000062000000}"/>
            </a:ext>
          </a:extLst>
        </xdr:cNvPr>
        <xdr:cNvSpPr/>
      </xdr:nvSpPr>
      <xdr:spPr>
        <a:xfrm>
          <a:off x="57133491" y="17304789"/>
          <a:ext cx="862445" cy="89673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Screw</a:t>
          </a:r>
          <a:r>
            <a:rPr lang="en-AU" sz="1100" baseline="0">
              <a:solidFill>
                <a:sysClr val="windowText" lastClr="000000"/>
              </a:solidFill>
            </a:rPr>
            <a:t> Press</a:t>
          </a:r>
          <a:endParaRPr lang="en-AU" sz="1100">
            <a:solidFill>
              <a:sysClr val="windowText" lastClr="000000"/>
            </a:solidFill>
          </a:endParaRPr>
        </a:p>
      </xdr:txBody>
    </xdr:sp>
    <xdr:clientData/>
  </xdr:twoCellAnchor>
  <xdr:twoCellAnchor>
    <xdr:from>
      <xdr:col>103</xdr:col>
      <xdr:colOff>256885</xdr:colOff>
      <xdr:row>91</xdr:row>
      <xdr:rowOff>6350</xdr:rowOff>
    </xdr:from>
    <xdr:to>
      <xdr:col>105</xdr:col>
      <xdr:colOff>114645</xdr:colOff>
      <xdr:row>95</xdr:row>
      <xdr:rowOff>162329</xdr:rowOff>
    </xdr:to>
    <xdr:sp macro="" textlink="">
      <xdr:nvSpPr>
        <xdr:cNvPr id="99" name="Rectangle 98">
          <a:extLst>
            <a:ext uri="{FF2B5EF4-FFF2-40B4-BE49-F238E27FC236}">
              <a16:creationId xmlns:a16="http://schemas.microsoft.com/office/drawing/2014/main" id="{00000000-0008-0000-0300-000063000000}"/>
            </a:ext>
          </a:extLst>
        </xdr:cNvPr>
        <xdr:cNvSpPr/>
      </xdr:nvSpPr>
      <xdr:spPr>
        <a:xfrm>
          <a:off x="63495265" y="17318990"/>
          <a:ext cx="1061720" cy="91035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Disintegrator</a:t>
          </a:r>
        </a:p>
      </xdr:txBody>
    </xdr:sp>
    <xdr:clientData/>
  </xdr:twoCellAnchor>
  <xdr:twoCellAnchor>
    <xdr:from>
      <xdr:col>117</xdr:col>
      <xdr:colOff>104256</xdr:colOff>
      <xdr:row>91</xdr:row>
      <xdr:rowOff>20089</xdr:rowOff>
    </xdr:from>
    <xdr:to>
      <xdr:col>118</xdr:col>
      <xdr:colOff>539981</xdr:colOff>
      <xdr:row>96</xdr:row>
      <xdr:rowOff>21359</xdr:rowOff>
    </xdr:to>
    <xdr:sp macro="" textlink="">
      <xdr:nvSpPr>
        <xdr:cNvPr id="100" name="Rectangle 99">
          <a:extLst>
            <a:ext uri="{FF2B5EF4-FFF2-40B4-BE49-F238E27FC236}">
              <a16:creationId xmlns:a16="http://schemas.microsoft.com/office/drawing/2014/main" id="{00000000-0008-0000-0300-000064000000}"/>
            </a:ext>
          </a:extLst>
        </xdr:cNvPr>
        <xdr:cNvSpPr/>
      </xdr:nvSpPr>
      <xdr:spPr>
        <a:xfrm>
          <a:off x="71854176" y="17332729"/>
          <a:ext cx="1045325" cy="94615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Ring Dryer</a:t>
          </a:r>
        </a:p>
      </xdr:txBody>
    </xdr:sp>
    <xdr:clientData/>
  </xdr:twoCellAnchor>
  <xdr:twoCellAnchor>
    <xdr:from>
      <xdr:col>127</xdr:col>
      <xdr:colOff>288405</xdr:colOff>
      <xdr:row>91</xdr:row>
      <xdr:rowOff>20632</xdr:rowOff>
    </xdr:from>
    <xdr:to>
      <xdr:col>129</xdr:col>
      <xdr:colOff>138660</xdr:colOff>
      <xdr:row>96</xdr:row>
      <xdr:rowOff>20632</xdr:rowOff>
    </xdr:to>
    <xdr:sp macro="" textlink="">
      <xdr:nvSpPr>
        <xdr:cNvPr id="101" name="Rectangle 100">
          <a:extLst>
            <a:ext uri="{FF2B5EF4-FFF2-40B4-BE49-F238E27FC236}">
              <a16:creationId xmlns:a16="http://schemas.microsoft.com/office/drawing/2014/main" id="{00000000-0008-0000-0300-000065000000}"/>
            </a:ext>
          </a:extLst>
        </xdr:cNvPr>
        <xdr:cNvSpPr/>
      </xdr:nvSpPr>
      <xdr:spPr>
        <a:xfrm>
          <a:off x="78126705" y="17333272"/>
          <a:ext cx="1069455" cy="94488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ysClr val="windowText" lastClr="000000"/>
              </a:solidFill>
            </a:rPr>
            <a:t>Sieve</a:t>
          </a:r>
        </a:p>
      </xdr:txBody>
    </xdr:sp>
    <xdr:clientData/>
  </xdr:twoCellAnchor>
  <xdr:twoCellAnchor>
    <xdr:from>
      <xdr:col>94</xdr:col>
      <xdr:colOff>390006</xdr:colOff>
      <xdr:row>93</xdr:row>
      <xdr:rowOff>69677</xdr:rowOff>
    </xdr:from>
    <xdr:to>
      <xdr:col>103</xdr:col>
      <xdr:colOff>254345</xdr:colOff>
      <xdr:row>93</xdr:row>
      <xdr:rowOff>95770</xdr:rowOff>
    </xdr:to>
    <xdr:cxnSp macro="">
      <xdr:nvCxnSpPr>
        <xdr:cNvPr id="102" name="Straight Arrow Connector 101">
          <a:extLst>
            <a:ext uri="{FF2B5EF4-FFF2-40B4-BE49-F238E27FC236}">
              <a16:creationId xmlns:a16="http://schemas.microsoft.com/office/drawing/2014/main" id="{00000000-0008-0000-0300-000066000000}"/>
            </a:ext>
          </a:extLst>
        </xdr:cNvPr>
        <xdr:cNvCxnSpPr>
          <a:stCxn id="98" idx="3"/>
          <a:endCxn id="99" idx="1"/>
        </xdr:cNvCxnSpPr>
      </xdr:nvCxnSpPr>
      <xdr:spPr>
        <a:xfrm>
          <a:off x="57997206" y="17763317"/>
          <a:ext cx="5495519" cy="2609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105</xdr:col>
      <xdr:colOff>114645</xdr:colOff>
      <xdr:row>93</xdr:row>
      <xdr:rowOff>95770</xdr:rowOff>
    </xdr:from>
    <xdr:to>
      <xdr:col>117</xdr:col>
      <xdr:colOff>101716</xdr:colOff>
      <xdr:row>93</xdr:row>
      <xdr:rowOff>129309</xdr:rowOff>
    </xdr:to>
    <xdr:cxnSp macro="">
      <xdr:nvCxnSpPr>
        <xdr:cNvPr id="103" name="Straight Arrow Connector 102">
          <a:extLst>
            <a:ext uri="{FF2B5EF4-FFF2-40B4-BE49-F238E27FC236}">
              <a16:creationId xmlns:a16="http://schemas.microsoft.com/office/drawing/2014/main" id="{00000000-0008-0000-0300-000067000000}"/>
            </a:ext>
          </a:extLst>
        </xdr:cNvPr>
        <xdr:cNvCxnSpPr>
          <a:stCxn id="99" idx="3"/>
          <a:endCxn id="100" idx="1"/>
        </xdr:cNvCxnSpPr>
      </xdr:nvCxnSpPr>
      <xdr:spPr>
        <a:xfrm>
          <a:off x="64556985" y="17789410"/>
          <a:ext cx="7294651" cy="335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541251</xdr:colOff>
      <xdr:row>93</xdr:row>
      <xdr:rowOff>119692</xdr:rowOff>
    </xdr:from>
    <xdr:to>
      <xdr:col>127</xdr:col>
      <xdr:colOff>292215</xdr:colOff>
      <xdr:row>93</xdr:row>
      <xdr:rowOff>119784</xdr:rowOff>
    </xdr:to>
    <xdr:cxnSp macro="">
      <xdr:nvCxnSpPr>
        <xdr:cNvPr id="104" name="Straight Arrow Connector 103">
          <a:extLst>
            <a:ext uri="{FF2B5EF4-FFF2-40B4-BE49-F238E27FC236}">
              <a16:creationId xmlns:a16="http://schemas.microsoft.com/office/drawing/2014/main" id="{00000000-0008-0000-0300-000068000000}"/>
            </a:ext>
          </a:extLst>
        </xdr:cNvPr>
        <xdr:cNvCxnSpPr>
          <a:stCxn id="100" idx="3"/>
          <a:endCxn id="101" idx="1"/>
        </xdr:cNvCxnSpPr>
      </xdr:nvCxnSpPr>
      <xdr:spPr>
        <a:xfrm flipV="1">
          <a:off x="72900771" y="17813332"/>
          <a:ext cx="5229744" cy="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104</xdr:col>
      <xdr:colOff>183225</xdr:colOff>
      <xdr:row>91</xdr:row>
      <xdr:rowOff>8890</xdr:rowOff>
    </xdr:from>
    <xdr:to>
      <xdr:col>128</xdr:col>
      <xdr:colOff>211628</xdr:colOff>
      <xdr:row>91</xdr:row>
      <xdr:rowOff>21902</xdr:rowOff>
    </xdr:to>
    <xdr:cxnSp macro="">
      <xdr:nvCxnSpPr>
        <xdr:cNvPr id="105" name="Connector: Elbow 104">
          <a:extLst>
            <a:ext uri="{FF2B5EF4-FFF2-40B4-BE49-F238E27FC236}">
              <a16:creationId xmlns:a16="http://schemas.microsoft.com/office/drawing/2014/main" id="{00000000-0008-0000-0300-000069000000}"/>
            </a:ext>
          </a:extLst>
        </xdr:cNvPr>
        <xdr:cNvCxnSpPr>
          <a:stCxn id="101" idx="0"/>
          <a:endCxn id="99" idx="0"/>
        </xdr:cNvCxnSpPr>
      </xdr:nvCxnSpPr>
      <xdr:spPr>
        <a:xfrm rot="16200000" flipV="1">
          <a:off x="71338861" y="10013874"/>
          <a:ext cx="13012" cy="14628323"/>
        </a:xfrm>
        <a:prstGeom prst="bentConnector3">
          <a:avLst>
            <a:gd name="adj1" fmla="val 20830385"/>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136120</xdr:colOff>
      <xdr:row>93</xdr:row>
      <xdr:rowOff>119692</xdr:rowOff>
    </xdr:from>
    <xdr:to>
      <xdr:col>143</xdr:col>
      <xdr:colOff>533400</xdr:colOff>
      <xdr:row>93</xdr:row>
      <xdr:rowOff>137876</xdr:rowOff>
    </xdr:to>
    <xdr:cxnSp macro="">
      <xdr:nvCxnSpPr>
        <xdr:cNvPr id="106" name="Straight Arrow Connector 105">
          <a:extLst>
            <a:ext uri="{FF2B5EF4-FFF2-40B4-BE49-F238E27FC236}">
              <a16:creationId xmlns:a16="http://schemas.microsoft.com/office/drawing/2014/main" id="{00000000-0008-0000-0300-00006A000000}"/>
            </a:ext>
          </a:extLst>
        </xdr:cNvPr>
        <xdr:cNvCxnSpPr>
          <a:stCxn id="101" idx="3"/>
        </xdr:cNvCxnSpPr>
      </xdr:nvCxnSpPr>
      <xdr:spPr>
        <a:xfrm>
          <a:off x="79193620" y="17813332"/>
          <a:ext cx="8931680" cy="18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117</xdr:col>
      <xdr:colOff>304803</xdr:colOff>
      <xdr:row>96</xdr:row>
      <xdr:rowOff>20323</xdr:rowOff>
    </xdr:from>
    <xdr:to>
      <xdr:col>154</xdr:col>
      <xdr:colOff>381000</xdr:colOff>
      <xdr:row>119</xdr:row>
      <xdr:rowOff>152400</xdr:rowOff>
    </xdr:to>
    <xdr:cxnSp macro="">
      <xdr:nvCxnSpPr>
        <xdr:cNvPr id="107" name="Connector: Elbow 106">
          <a:extLst>
            <a:ext uri="{FF2B5EF4-FFF2-40B4-BE49-F238E27FC236}">
              <a16:creationId xmlns:a16="http://schemas.microsoft.com/office/drawing/2014/main" id="{00000000-0008-0000-0300-00006B000000}"/>
            </a:ext>
          </a:extLst>
        </xdr:cNvPr>
        <xdr:cNvCxnSpPr/>
      </xdr:nvCxnSpPr>
      <xdr:spPr>
        <a:xfrm>
          <a:off x="72054723" y="18277843"/>
          <a:ext cx="22623777" cy="4452617"/>
        </a:xfrm>
        <a:prstGeom prst="bentConnector3">
          <a:avLst>
            <a:gd name="adj1" fmla="val 8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557762</xdr:colOff>
      <xdr:row>28</xdr:row>
      <xdr:rowOff>411</xdr:rowOff>
    </xdr:from>
    <xdr:to>
      <xdr:col>93</xdr:col>
      <xdr:colOff>569654</xdr:colOff>
      <xdr:row>95</xdr:row>
      <xdr:rowOff>138314</xdr:rowOff>
    </xdr:to>
    <xdr:cxnSp macro="">
      <xdr:nvCxnSpPr>
        <xdr:cNvPr id="108" name="Connector: Elbow 107">
          <a:extLst>
            <a:ext uri="{FF2B5EF4-FFF2-40B4-BE49-F238E27FC236}">
              <a16:creationId xmlns:a16="http://schemas.microsoft.com/office/drawing/2014/main" id="{00000000-0008-0000-0300-00006C000000}"/>
            </a:ext>
          </a:extLst>
        </xdr:cNvPr>
        <xdr:cNvCxnSpPr>
          <a:stCxn id="98" idx="2"/>
          <a:endCxn id="19" idx="2"/>
        </xdr:cNvCxnSpPr>
      </xdr:nvCxnSpPr>
      <xdr:spPr>
        <a:xfrm rot="5400000" flipH="1">
          <a:off x="38324246" y="-1037673"/>
          <a:ext cx="12870923" cy="25615092"/>
        </a:xfrm>
        <a:prstGeom prst="bentConnector3">
          <a:avLst>
            <a:gd name="adj1" fmla="val -1623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118</xdr:col>
      <xdr:colOff>16685</xdr:colOff>
      <xdr:row>96</xdr:row>
      <xdr:rowOff>24441</xdr:rowOff>
    </xdr:from>
    <xdr:to>
      <xdr:col>128</xdr:col>
      <xdr:colOff>214169</xdr:colOff>
      <xdr:row>96</xdr:row>
      <xdr:rowOff>25168</xdr:rowOff>
    </xdr:to>
    <xdr:cxnSp macro="">
      <xdr:nvCxnSpPr>
        <xdr:cNvPr id="109" name="Connector: Elbow 108">
          <a:extLst>
            <a:ext uri="{FF2B5EF4-FFF2-40B4-BE49-F238E27FC236}">
              <a16:creationId xmlns:a16="http://schemas.microsoft.com/office/drawing/2014/main" id="{00000000-0008-0000-0300-00006D000000}"/>
            </a:ext>
          </a:extLst>
        </xdr:cNvPr>
        <xdr:cNvCxnSpPr>
          <a:stCxn id="101" idx="2"/>
          <a:endCxn id="100" idx="2"/>
        </xdr:cNvCxnSpPr>
      </xdr:nvCxnSpPr>
      <xdr:spPr>
        <a:xfrm rot="5400000">
          <a:off x="75518773" y="15139393"/>
          <a:ext cx="727" cy="6285864"/>
        </a:xfrm>
        <a:prstGeom prst="bentConnector3">
          <a:avLst>
            <a:gd name="adj1" fmla="val 369570426"/>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100792</xdr:colOff>
      <xdr:row>34</xdr:row>
      <xdr:rowOff>27709</xdr:rowOff>
    </xdr:from>
    <xdr:to>
      <xdr:col>102</xdr:col>
      <xdr:colOff>108296</xdr:colOff>
      <xdr:row>43</xdr:row>
      <xdr:rowOff>55418</xdr:rowOff>
    </xdr:to>
    <xdr:cxnSp macro="">
      <xdr:nvCxnSpPr>
        <xdr:cNvPr id="110" name="Straight Arrow Connector 109">
          <a:extLst>
            <a:ext uri="{FF2B5EF4-FFF2-40B4-BE49-F238E27FC236}">
              <a16:creationId xmlns:a16="http://schemas.microsoft.com/office/drawing/2014/main" id="{00000000-0008-0000-0300-00006E000000}"/>
            </a:ext>
          </a:extLst>
        </xdr:cNvPr>
        <xdr:cNvCxnSpPr/>
      </xdr:nvCxnSpPr>
      <xdr:spPr>
        <a:xfrm flipH="1" flipV="1">
          <a:off x="62729572" y="6527569"/>
          <a:ext cx="7504" cy="17269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443345</xdr:colOff>
      <xdr:row>34</xdr:row>
      <xdr:rowOff>68002</xdr:rowOff>
    </xdr:from>
    <xdr:to>
      <xdr:col>102</xdr:col>
      <xdr:colOff>457200</xdr:colOff>
      <xdr:row>52</xdr:row>
      <xdr:rowOff>193963</xdr:rowOff>
    </xdr:to>
    <xdr:cxnSp macro="">
      <xdr:nvCxnSpPr>
        <xdr:cNvPr id="111" name="Straight Arrow Connector 110">
          <a:extLst>
            <a:ext uri="{FF2B5EF4-FFF2-40B4-BE49-F238E27FC236}">
              <a16:creationId xmlns:a16="http://schemas.microsoft.com/office/drawing/2014/main" id="{00000000-0008-0000-0300-00006F000000}"/>
            </a:ext>
          </a:extLst>
        </xdr:cNvPr>
        <xdr:cNvCxnSpPr/>
      </xdr:nvCxnSpPr>
      <xdr:spPr>
        <a:xfrm flipH="1">
          <a:off x="63072125" y="6567862"/>
          <a:ext cx="13855" cy="353972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609369</xdr:colOff>
      <xdr:row>2</xdr:row>
      <xdr:rowOff>65809</xdr:rowOff>
    </xdr:from>
    <xdr:to>
      <xdr:col>12</xdr:col>
      <xdr:colOff>0</xdr:colOff>
      <xdr:row>30</xdr:row>
      <xdr:rowOff>96520</xdr:rowOff>
    </xdr:to>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609369" y="431569"/>
          <a:ext cx="6835371" cy="53647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AU" sz="1100" b="1" i="0" u="none" strike="noStrike">
              <a:solidFill>
                <a:schemeClr val="dk1"/>
              </a:solidFill>
              <a:effectLst/>
              <a:latin typeface="+mn-lt"/>
              <a:ea typeface="+mn-ea"/>
              <a:cs typeface="+mn-cs"/>
            </a:rPr>
            <a:t>General</a:t>
          </a:r>
        </a:p>
        <a:p>
          <a:pPr lvl="0"/>
          <a:r>
            <a:rPr lang="en-AU" sz="1100" b="0" i="0" u="none" strike="noStrike">
              <a:solidFill>
                <a:schemeClr val="dk1"/>
              </a:solidFill>
              <a:effectLst/>
              <a:latin typeface="+mn-lt"/>
              <a:ea typeface="+mn-ea"/>
              <a:cs typeface="+mn-cs"/>
            </a:rPr>
            <a:t>- Steady State</a:t>
          </a:r>
        </a:p>
        <a:p>
          <a:pPr lvl="0"/>
          <a:r>
            <a:rPr lang="en-AU" sz="1100" b="0" i="0" u="none" strike="noStrike">
              <a:solidFill>
                <a:schemeClr val="dk1"/>
              </a:solidFill>
              <a:effectLst/>
              <a:latin typeface="+mn-lt"/>
              <a:ea typeface="+mn-ea"/>
              <a:cs typeface="+mn-cs"/>
            </a:rPr>
            <a:t>- plant operates contunuously</a:t>
          </a:r>
          <a:r>
            <a:rPr lang="en-AU" sz="1100" b="0" i="0" u="none" strike="noStrike" baseline="0">
              <a:solidFill>
                <a:schemeClr val="dk1"/>
              </a:solidFill>
              <a:effectLst/>
              <a:latin typeface="+mn-lt"/>
              <a:ea typeface="+mn-ea"/>
              <a:cs typeface="+mn-cs"/>
            </a:rPr>
            <a:t> throughout whole day with an operating year of 330 days</a:t>
          </a:r>
        </a:p>
        <a:p>
          <a:pPr lvl="0"/>
          <a:r>
            <a:rPr lang="en-AU" sz="1100" b="0" i="0" u="none" strike="noStrike" baseline="0">
              <a:solidFill>
                <a:schemeClr val="dk1"/>
              </a:solidFill>
              <a:effectLst/>
              <a:latin typeface="+mn-lt"/>
              <a:ea typeface="+mn-ea"/>
              <a:cs typeface="+mn-cs"/>
            </a:rPr>
            <a:t>- only major components are tracked, the specific pathway of reactions and multitude of molecules that make up larger catchall groups have been ignored as they do not effect how the process operates with an intentino to achieve accuracy of +-35%</a:t>
          </a:r>
          <a:endParaRPr lang="en-AU" sz="1100" b="0" i="0" u="none" strike="noStrike">
            <a:solidFill>
              <a:schemeClr val="dk1"/>
            </a:solidFill>
            <a:effectLst/>
            <a:latin typeface="+mn-lt"/>
            <a:ea typeface="+mn-ea"/>
            <a:cs typeface="+mn-cs"/>
          </a:endParaRPr>
        </a:p>
        <a:p>
          <a:pPr lvl="0"/>
          <a:r>
            <a:rPr lang="en-AU" sz="1100" b="0" i="0" u="none" strike="noStrike" baseline="0">
              <a:solidFill>
                <a:schemeClr val="dk1"/>
              </a:solidFill>
              <a:effectLst/>
              <a:latin typeface="+mn-lt"/>
              <a:ea typeface="+mn-ea"/>
              <a:cs typeface="+mn-cs"/>
            </a:rPr>
            <a:t>- each unit functions as specificed in literature values (ie separations achieved, conversion, recovery etc)</a:t>
          </a:r>
        </a:p>
        <a:p>
          <a:pPr lvl="0"/>
          <a:endParaRPr lang="en-AU" sz="1100" b="0" i="0" u="none" strike="noStrike" baseline="0">
            <a:solidFill>
              <a:schemeClr val="dk1"/>
            </a:solidFill>
            <a:effectLst/>
            <a:latin typeface="+mn-lt"/>
            <a:ea typeface="+mn-ea"/>
            <a:cs typeface="+mn-cs"/>
          </a:endParaRPr>
        </a:p>
        <a:p>
          <a:pPr lvl="0"/>
          <a:r>
            <a:rPr lang="en-AU" sz="1100" b="1" i="0" u="none" strike="noStrike" baseline="0">
              <a:solidFill>
                <a:schemeClr val="dk1"/>
              </a:solidFill>
              <a:effectLst/>
              <a:latin typeface="+mn-lt"/>
              <a:ea typeface="+mn-ea"/>
              <a:cs typeface="+mn-cs"/>
            </a:rPr>
            <a:t>Mass</a:t>
          </a:r>
        </a:p>
        <a:p>
          <a:pPr marL="0" marR="0" lvl="0" indent="0" defTabSz="914400" eaLnBrk="1" fontAlgn="auto" latinLnBrk="0" hangingPunct="1">
            <a:lnSpc>
              <a:spcPct val="100000"/>
            </a:lnSpc>
            <a:spcBef>
              <a:spcPts val="0"/>
            </a:spcBef>
            <a:spcAft>
              <a:spcPts val="0"/>
            </a:spcAft>
            <a:buClrTx/>
            <a:buSzTx/>
            <a:buFontTx/>
            <a:buNone/>
            <a:tabLst/>
            <a:defRPr/>
          </a:pPr>
          <a:r>
            <a:rPr lang="en-AU" sz="1100" b="0" i="0">
              <a:solidFill>
                <a:schemeClr val="dk1"/>
              </a:solidFill>
              <a:effectLst/>
              <a:latin typeface="+mn-lt"/>
              <a:ea typeface="+mn-ea"/>
              <a:cs typeface="+mn-cs"/>
            </a:rPr>
            <a:t>-</a:t>
          </a:r>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all CO2 leaves in the fermentation gas stream -&gt; reasonable as the solubility of CO2 in water very low 0.05 wt% which represents only 0.2tpd in the beer</a:t>
          </a:r>
          <a:endParaRPr lang="en-AU">
            <a:effectLst/>
          </a:endParaRPr>
        </a:p>
        <a:p>
          <a:r>
            <a:rPr lang="en-AU" sz="1100" b="0" i="0">
              <a:solidFill>
                <a:schemeClr val="dk1"/>
              </a:solidFill>
              <a:effectLst/>
              <a:latin typeface="+mn-lt"/>
              <a:ea typeface="+mn-ea"/>
              <a:cs typeface="+mn-cs"/>
            </a:rPr>
            <a:t>-</a:t>
          </a:r>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Distillation only water and ethanol go to tops</a:t>
          </a:r>
          <a:r>
            <a:rPr lang="en-AU" sz="1100">
              <a:solidFill>
                <a:schemeClr val="dk1"/>
              </a:solidFill>
              <a:effectLst/>
              <a:latin typeface="+mn-lt"/>
              <a:ea typeface="+mn-ea"/>
              <a:cs typeface="+mn-cs"/>
            </a:rPr>
            <a:t> </a:t>
          </a:r>
          <a:r>
            <a:rPr lang="en-AU" sz="1100" b="0" i="0">
              <a:solidFill>
                <a:schemeClr val="dk1"/>
              </a:solidFill>
              <a:effectLst/>
              <a:latin typeface="+mn-lt"/>
              <a:ea typeface="+mn-ea"/>
              <a:cs typeface="+mn-cs"/>
            </a:rPr>
            <a:t>Balance </a:t>
          </a:r>
          <a:endParaRPr lang="en-AU">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0" i="0">
              <a:solidFill>
                <a:schemeClr val="dk1"/>
              </a:solidFill>
              <a:effectLst/>
              <a:latin typeface="+mn-lt"/>
              <a:ea typeface="+mn-ea"/>
              <a:cs typeface="+mn-cs"/>
            </a:rPr>
            <a:t>- </a:t>
          </a:r>
          <a:r>
            <a:rPr lang="en-AU" sz="1100" baseline="0">
              <a:solidFill>
                <a:schemeClr val="dk1"/>
              </a:solidFill>
              <a:effectLst/>
              <a:latin typeface="+mn-lt"/>
              <a:ea typeface="+mn-ea"/>
              <a:cs typeface="+mn-cs"/>
            </a:rPr>
            <a:t>Detailed chemical reactions inside the process out of scope, only considered to extent of conversionsfor the major components</a:t>
          </a:r>
        </a:p>
        <a:p>
          <a:pPr marL="0" marR="0" lvl="0" indent="0" defTabSz="914400" eaLnBrk="1" fontAlgn="auto" latinLnBrk="0" hangingPunct="1">
            <a:lnSpc>
              <a:spcPct val="100000"/>
            </a:lnSpc>
            <a:spcBef>
              <a:spcPts val="0"/>
            </a:spcBef>
            <a:spcAft>
              <a:spcPts val="0"/>
            </a:spcAft>
            <a:buClrTx/>
            <a:buSzTx/>
            <a:buFontTx/>
            <a:buNone/>
            <a:tabLst/>
            <a:defRPr/>
          </a:pPr>
          <a:r>
            <a:rPr lang="en-AU" sz="1100" b="0" i="0" baseline="0">
              <a:solidFill>
                <a:schemeClr val="dk1"/>
              </a:solidFill>
              <a:effectLst/>
              <a:latin typeface="+mn-lt"/>
              <a:ea typeface="+mn-ea"/>
              <a:cs typeface="+mn-cs"/>
            </a:rPr>
            <a:t>- innhibition effect on reactions is ignored however consideratios have been made in the specificied conversion for these, however it is not dynamic (ie increasing ethanol concentration in beer above 20% would have no effect on the conversions in this mass balance)</a:t>
          </a:r>
          <a:endParaRPr lang="en-AU"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0" i="0">
              <a:solidFill>
                <a:schemeClr val="dk1"/>
              </a:solidFill>
              <a:effectLst/>
              <a:latin typeface="+mn-lt"/>
              <a:ea typeface="+mn-ea"/>
              <a:cs typeface="+mn-cs"/>
            </a:rPr>
            <a:t>-</a:t>
          </a:r>
          <a:r>
            <a:rPr lang="en-AU" sz="1100" b="0" i="0" baseline="0">
              <a:solidFill>
                <a:schemeClr val="dk1"/>
              </a:solidFill>
              <a:effectLst/>
              <a:latin typeface="+mn-lt"/>
              <a:ea typeface="+mn-ea"/>
              <a:cs typeface="+mn-cs"/>
            </a:rPr>
            <a:t> </a:t>
          </a:r>
          <a:r>
            <a:rPr lang="en-AU" sz="1100" b="0" i="0">
              <a:solidFill>
                <a:schemeClr val="dk1"/>
              </a:solidFill>
              <a:effectLst/>
              <a:latin typeface="+mn-lt"/>
              <a:ea typeface="+mn-ea"/>
              <a:cs typeface="+mn-cs"/>
            </a:rPr>
            <a:t>Starch A and B consumed in same ratio</a:t>
          </a:r>
        </a:p>
        <a:p>
          <a:pPr marL="0" marR="0" lvl="0" indent="0" defTabSz="914400" eaLnBrk="1" fontAlgn="auto" latinLnBrk="0" hangingPunct="1">
            <a:lnSpc>
              <a:spcPct val="100000"/>
            </a:lnSpc>
            <a:spcBef>
              <a:spcPts val="0"/>
            </a:spcBef>
            <a:spcAft>
              <a:spcPts val="0"/>
            </a:spcAft>
            <a:buClrTx/>
            <a:buSzTx/>
            <a:buFontTx/>
            <a:buNone/>
            <a:tabLst/>
            <a:defRPr/>
          </a:pPr>
          <a:r>
            <a:rPr lang="en-AU" sz="1100" b="0" i="0">
              <a:solidFill>
                <a:schemeClr val="dk1"/>
              </a:solidFill>
              <a:effectLst/>
              <a:latin typeface="+mn-lt"/>
              <a:ea typeface="+mn-ea"/>
              <a:cs typeface="+mn-cs"/>
            </a:rPr>
            <a:t>-</a:t>
          </a:r>
          <a:r>
            <a:rPr lang="en-AU" sz="1100" b="0" i="0" baseline="0">
              <a:solidFill>
                <a:schemeClr val="dk1"/>
              </a:solidFill>
              <a:effectLst/>
              <a:latin typeface="+mn-lt"/>
              <a:ea typeface="+mn-ea"/>
              <a:cs typeface="+mn-cs"/>
            </a:rPr>
            <a:t> no mass loss across units</a:t>
          </a:r>
          <a:endParaRPr lang="en-AU" sz="1100" b="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AU" sz="1100" b="1" i="0" u="none" strike="noStrike" baseline="0">
            <a:solidFill>
              <a:schemeClr val="dk1"/>
            </a:solidFill>
            <a:effectLst/>
            <a:latin typeface="+mn-lt"/>
            <a:ea typeface="+mn-ea"/>
            <a:cs typeface="+mn-cs"/>
          </a:endParaRPr>
        </a:p>
        <a:p>
          <a:pPr lvl="0"/>
          <a:r>
            <a:rPr lang="en-AU" sz="1100" b="1" i="0" u="none" strike="noStrike" baseline="0">
              <a:solidFill>
                <a:schemeClr val="dk1"/>
              </a:solidFill>
              <a:effectLst/>
              <a:latin typeface="+mn-lt"/>
              <a:ea typeface="+mn-ea"/>
              <a:cs typeface="+mn-cs"/>
            </a:rPr>
            <a:t>Energy</a:t>
          </a:r>
        </a:p>
        <a:p>
          <a:pPr lvl="0"/>
          <a:r>
            <a:rPr lang="en-AU" sz="1100" b="0" i="0" u="none" strike="noStrike">
              <a:solidFill>
                <a:schemeClr val="dk1"/>
              </a:solidFill>
              <a:effectLst/>
              <a:latin typeface="+mn-lt"/>
              <a:ea typeface="+mn-ea"/>
              <a:cs typeface="+mn-cs"/>
            </a:rPr>
            <a:t>- all systems operate at low pressure and the work of pumps is neglected in as it wil be neglible compared with the </a:t>
          </a:r>
          <a:r>
            <a:rPr lang="en-AU" sz="1100" b="0" i="0" u="none" strike="noStrike" baseline="0">
              <a:solidFill>
                <a:schemeClr val="dk1"/>
              </a:solidFill>
              <a:effectLst/>
              <a:latin typeface="+mn-lt"/>
              <a:ea typeface="+mn-ea"/>
              <a:cs typeface="+mn-cs"/>
            </a:rPr>
            <a:t>large heat requirements of the process</a:t>
          </a:r>
        </a:p>
        <a:p>
          <a:r>
            <a:rPr lang="en-AU" sz="1100" b="0" i="0">
              <a:solidFill>
                <a:schemeClr val="dk1"/>
              </a:solidFill>
              <a:effectLst/>
              <a:latin typeface="+mn-lt"/>
              <a:ea typeface="+mn-ea"/>
              <a:cs typeface="+mn-cs"/>
            </a:rPr>
            <a:t>-</a:t>
          </a:r>
          <a:r>
            <a:rPr lang="en-AU" sz="1100" b="0" i="0" baseline="0">
              <a:solidFill>
                <a:schemeClr val="dk1"/>
              </a:solidFill>
              <a:effectLst/>
              <a:latin typeface="+mn-lt"/>
              <a:ea typeface="+mn-ea"/>
              <a:cs typeface="+mn-cs"/>
            </a:rPr>
            <a:t> Energy requirements for units approximated with values from literature</a:t>
          </a:r>
          <a:endParaRPr lang="en-AU">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solidFill>
                <a:schemeClr val="dk1"/>
              </a:solidFill>
              <a:effectLst/>
              <a:latin typeface="+mn-lt"/>
              <a:ea typeface="+mn-ea"/>
              <a:cs typeface="+mn-cs"/>
            </a:rPr>
            <a:t>- 10 ͦ C maximum increase in cooling water temperature (Couper, Penney, &amp; Fair, 2012)</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solidFill>
                <a:schemeClr val="dk1"/>
              </a:solidFill>
              <a:effectLst/>
              <a:latin typeface="+mn-lt"/>
              <a:ea typeface="+mn-ea"/>
              <a:cs typeface="+mn-cs"/>
            </a:rPr>
            <a:t>- no energy loss</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solidFill>
                <a:schemeClr val="dk1"/>
              </a:solidFill>
              <a:effectLst/>
              <a:latin typeface="+mn-lt"/>
              <a:ea typeface="+mn-ea"/>
              <a:cs typeface="+mn-cs"/>
            </a:rPr>
            <a:t>- enthalpy approximated using H = mc(T-Tref) toH =  mcT where the reference is to water at 0</a:t>
          </a:r>
          <a:r>
            <a:rPr lang="en-AU" sz="1100" baseline="30000">
              <a:solidFill>
                <a:schemeClr val="dk1"/>
              </a:solidFill>
              <a:effectLst/>
              <a:latin typeface="+mn-lt"/>
              <a:ea typeface="+mn-ea"/>
              <a:cs typeface="+mn-cs"/>
            </a:rPr>
            <a:t>o</a:t>
          </a:r>
          <a:r>
            <a:rPr lang="en-AU" sz="1100" baseline="0">
              <a:solidFill>
                <a:schemeClr val="dk1"/>
              </a:solidFill>
              <a:effectLst/>
              <a:latin typeface="+mn-lt"/>
              <a:ea typeface="+mn-ea"/>
              <a:cs typeface="+mn-cs"/>
            </a:rPr>
            <a:t>C</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solidFill>
                <a:schemeClr val="dk1"/>
              </a:solidFill>
              <a:effectLst/>
              <a:latin typeface="+mn-lt"/>
              <a:ea typeface="+mn-ea"/>
              <a:cs typeface="+mn-cs"/>
            </a:rPr>
            <a:t>- Stream Cp can be approximated as a mass weighted average of the Cp of water (4.184 kJ/kg.k) and solids (3.7kJ/kgk) and that this can be taken as constant over the temperature range in this plant</a:t>
          </a:r>
          <a:endParaRPr lang="en-AU">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AU">
            <a:effectLst/>
          </a:endParaRPr>
        </a:p>
        <a:p>
          <a:endParaRPr lang="en-AU">
            <a:effectLst/>
          </a:endParaRPr>
        </a:p>
        <a:p>
          <a:pPr lvl="0"/>
          <a:endParaRPr lang="en-AU" sz="1100" b="0" i="0" u="none" strike="noStrike" baseline="0">
            <a:solidFill>
              <a:schemeClr val="dk1"/>
            </a:solidFill>
            <a:effectLst/>
            <a:latin typeface="+mn-lt"/>
            <a:ea typeface="+mn-ea"/>
            <a:cs typeface="+mn-cs"/>
          </a:endParaRPr>
        </a:p>
        <a:p>
          <a:pPr lvl="0"/>
          <a:endParaRPr lang="en-AU" sz="1100"/>
        </a:p>
      </xdr:txBody>
    </xdr:sp>
    <xdr:clientData/>
  </xdr:twoCellAnchor>
  <xdr:twoCellAnchor>
    <xdr:from>
      <xdr:col>118</xdr:col>
      <xdr:colOff>311728</xdr:colOff>
      <xdr:row>6</xdr:row>
      <xdr:rowOff>17318</xdr:rowOff>
    </xdr:from>
    <xdr:to>
      <xdr:col>119</xdr:col>
      <xdr:colOff>127436</xdr:colOff>
      <xdr:row>7</xdr:row>
      <xdr:rowOff>169604</xdr:rowOff>
    </xdr:to>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72671248" y="1122218"/>
          <a:ext cx="425308" cy="335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208</a:t>
          </a:r>
        </a:p>
      </xdr:txBody>
    </xdr:sp>
    <xdr:clientData/>
  </xdr:twoCellAnchor>
  <xdr:twoCellAnchor>
    <xdr:from>
      <xdr:col>174</xdr:col>
      <xdr:colOff>363682</xdr:colOff>
      <xdr:row>39</xdr:row>
      <xdr:rowOff>34636</xdr:rowOff>
    </xdr:from>
    <xdr:to>
      <xdr:col>175</xdr:col>
      <xdr:colOff>186028</xdr:colOff>
      <xdr:row>40</xdr:row>
      <xdr:rowOff>136239</xdr:rowOff>
    </xdr:to>
    <xdr:sp macro="" textlink="">
      <xdr:nvSpPr>
        <xdr:cNvPr id="114" name="TextBox 113">
          <a:extLst>
            <a:ext uri="{FF2B5EF4-FFF2-40B4-BE49-F238E27FC236}">
              <a16:creationId xmlns:a16="http://schemas.microsoft.com/office/drawing/2014/main" id="{00000000-0008-0000-0300-000072000000}"/>
            </a:ext>
          </a:extLst>
        </xdr:cNvPr>
        <xdr:cNvSpPr txBox="1"/>
      </xdr:nvSpPr>
      <xdr:spPr>
        <a:xfrm>
          <a:off x="106853182" y="7471756"/>
          <a:ext cx="431946" cy="284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403</a:t>
          </a:r>
        </a:p>
      </xdr:txBody>
    </xdr:sp>
    <xdr:clientData/>
  </xdr:twoCellAnchor>
  <xdr:twoCellAnchor>
    <xdr:from>
      <xdr:col>151</xdr:col>
      <xdr:colOff>26761</xdr:colOff>
      <xdr:row>24</xdr:row>
      <xdr:rowOff>113838</xdr:rowOff>
    </xdr:from>
    <xdr:to>
      <xdr:col>183</xdr:col>
      <xdr:colOff>69272</xdr:colOff>
      <xdr:row>37</xdr:row>
      <xdr:rowOff>103910</xdr:rowOff>
    </xdr:to>
    <xdr:cxnSp macro="">
      <xdr:nvCxnSpPr>
        <xdr:cNvPr id="115" name="Connector: Elbow 114">
          <a:extLst>
            <a:ext uri="{FF2B5EF4-FFF2-40B4-BE49-F238E27FC236}">
              <a16:creationId xmlns:a16="http://schemas.microsoft.com/office/drawing/2014/main" id="{00000000-0008-0000-0300-000073000000}"/>
            </a:ext>
          </a:extLst>
        </xdr:cNvPr>
        <xdr:cNvCxnSpPr>
          <a:stCxn id="9" idx="3"/>
        </xdr:cNvCxnSpPr>
      </xdr:nvCxnSpPr>
      <xdr:spPr>
        <a:xfrm>
          <a:off x="92495461" y="4693458"/>
          <a:ext cx="19549711" cy="2474192"/>
        </a:xfrm>
        <a:prstGeom prst="bentConnector3">
          <a:avLst>
            <a:gd name="adj1" fmla="val 253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155</xdr:col>
      <xdr:colOff>34637</xdr:colOff>
      <xdr:row>23</xdr:row>
      <xdr:rowOff>121228</xdr:rowOff>
    </xdr:from>
    <xdr:to>
      <xdr:col>155</xdr:col>
      <xdr:colOff>463120</xdr:colOff>
      <xdr:row>25</xdr:row>
      <xdr:rowOff>84284</xdr:rowOff>
    </xdr:to>
    <xdr:sp macro="" textlink="">
      <xdr:nvSpPr>
        <xdr:cNvPr id="116" name="TextBox 115">
          <a:extLst>
            <a:ext uri="{FF2B5EF4-FFF2-40B4-BE49-F238E27FC236}">
              <a16:creationId xmlns:a16="http://schemas.microsoft.com/office/drawing/2014/main" id="{00000000-0008-0000-0300-000074000000}"/>
            </a:ext>
          </a:extLst>
        </xdr:cNvPr>
        <xdr:cNvSpPr txBox="1"/>
      </xdr:nvSpPr>
      <xdr:spPr>
        <a:xfrm>
          <a:off x="94941737" y="4510348"/>
          <a:ext cx="428483" cy="3364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304</a:t>
          </a:r>
        </a:p>
      </xdr:txBody>
    </xdr:sp>
    <xdr:clientData/>
  </xdr:twoCellAnchor>
  <xdr:twoCellAnchor>
    <xdr:from>
      <xdr:col>183</xdr:col>
      <xdr:colOff>174451</xdr:colOff>
      <xdr:row>36</xdr:row>
      <xdr:rowOff>163285</xdr:rowOff>
    </xdr:from>
    <xdr:to>
      <xdr:col>187</xdr:col>
      <xdr:colOff>141514</xdr:colOff>
      <xdr:row>38</xdr:row>
      <xdr:rowOff>89626</xdr:rowOff>
    </xdr:to>
    <xdr:sp macro="" textlink="">
      <xdr:nvSpPr>
        <xdr:cNvPr id="117" name="TextBox 116">
          <a:extLst>
            <a:ext uri="{FF2B5EF4-FFF2-40B4-BE49-F238E27FC236}">
              <a16:creationId xmlns:a16="http://schemas.microsoft.com/office/drawing/2014/main" id="{00000000-0008-0000-0300-000075000000}"/>
            </a:ext>
          </a:extLst>
        </xdr:cNvPr>
        <xdr:cNvSpPr txBox="1"/>
      </xdr:nvSpPr>
      <xdr:spPr>
        <a:xfrm>
          <a:off x="112150351" y="7036525"/>
          <a:ext cx="2405463" cy="299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ysClr val="windowText" lastClr="000000"/>
              </a:solidFill>
            </a:rPr>
            <a:t>recycle</a:t>
          </a:r>
          <a:r>
            <a:rPr lang="en-AU" sz="1100"/>
            <a:t> Water to fermentation (203)</a:t>
          </a:r>
        </a:p>
      </xdr:txBody>
    </xdr:sp>
    <xdr:clientData/>
  </xdr:twoCellAnchor>
  <mc:AlternateContent xmlns:mc="http://schemas.openxmlformats.org/markup-compatibility/2006">
    <mc:Choice xmlns:a14="http://schemas.microsoft.com/office/drawing/2010/main" Requires="a14">
      <xdr:twoCellAnchor>
        <xdr:from>
          <xdr:col>26</xdr:col>
          <xdr:colOff>563880</xdr:colOff>
          <xdr:row>129</xdr:row>
          <xdr:rowOff>0</xdr:rowOff>
        </xdr:from>
        <xdr:to>
          <xdr:col>31</xdr:col>
          <xdr:colOff>0</xdr:colOff>
          <xdr:row>130</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Update Stream Table</a:t>
              </a:r>
            </a:p>
          </xdr:txBody>
        </xdr:sp>
        <xdr:clientData fPrintsWithSheet="0"/>
      </xdr:twoCellAnchor>
    </mc:Choice>
    <mc:Fallback/>
  </mc:AlternateContent>
  <xdr:twoCellAnchor>
    <xdr:from>
      <xdr:col>179</xdr:col>
      <xdr:colOff>363038</xdr:colOff>
      <xdr:row>27</xdr:row>
      <xdr:rowOff>32657</xdr:rowOff>
    </xdr:from>
    <xdr:to>
      <xdr:col>186</xdr:col>
      <xdr:colOff>576943</xdr:colOff>
      <xdr:row>37</xdr:row>
      <xdr:rowOff>107588</xdr:rowOff>
    </xdr:to>
    <xdr:cxnSp macro="">
      <xdr:nvCxnSpPr>
        <xdr:cNvPr id="119" name="Connector: Elbow 118">
          <a:extLst>
            <a:ext uri="{FF2B5EF4-FFF2-40B4-BE49-F238E27FC236}">
              <a16:creationId xmlns:a16="http://schemas.microsoft.com/office/drawing/2014/main" id="{00000000-0008-0000-0300-000077000000}"/>
            </a:ext>
          </a:extLst>
        </xdr:cNvPr>
        <xdr:cNvCxnSpPr/>
      </xdr:nvCxnSpPr>
      <xdr:spPr>
        <a:xfrm flipV="1">
          <a:off x="109900538" y="5176157"/>
          <a:ext cx="4481105" cy="1995171"/>
        </a:xfrm>
        <a:prstGeom prst="bentConnector3">
          <a:avLst>
            <a:gd name="adj1" fmla="val -7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182</xdr:col>
      <xdr:colOff>163286</xdr:colOff>
      <xdr:row>25</xdr:row>
      <xdr:rowOff>195942</xdr:rowOff>
    </xdr:from>
    <xdr:to>
      <xdr:col>182</xdr:col>
      <xdr:colOff>591422</xdr:colOff>
      <xdr:row>27</xdr:row>
      <xdr:rowOff>99606</xdr:rowOff>
    </xdr:to>
    <xdr:sp macro="" textlink="">
      <xdr:nvSpPr>
        <xdr:cNvPr id="120" name="TextBox 119">
          <a:extLst>
            <a:ext uri="{FF2B5EF4-FFF2-40B4-BE49-F238E27FC236}">
              <a16:creationId xmlns:a16="http://schemas.microsoft.com/office/drawing/2014/main" id="{00000000-0008-0000-0300-000078000000}"/>
            </a:ext>
          </a:extLst>
        </xdr:cNvPr>
        <xdr:cNvSpPr txBox="1"/>
      </xdr:nvSpPr>
      <xdr:spPr>
        <a:xfrm>
          <a:off x="111529586" y="4950822"/>
          <a:ext cx="428136" cy="292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213</a:t>
          </a:r>
        </a:p>
      </xdr:txBody>
    </xdr:sp>
    <xdr:clientData/>
  </xdr:twoCellAnchor>
  <xdr:twoCellAnchor>
    <xdr:from>
      <xdr:col>93</xdr:col>
      <xdr:colOff>401782</xdr:colOff>
      <xdr:row>101</xdr:row>
      <xdr:rowOff>13855</xdr:rowOff>
    </xdr:from>
    <xdr:to>
      <xdr:col>94</xdr:col>
      <xdr:colOff>201615</xdr:colOff>
      <xdr:row>102</xdr:row>
      <xdr:rowOff>113611</xdr:rowOff>
    </xdr:to>
    <xdr:sp macro="" textlink="">
      <xdr:nvSpPr>
        <xdr:cNvPr id="121" name="TextBox 120">
          <a:extLst>
            <a:ext uri="{FF2B5EF4-FFF2-40B4-BE49-F238E27FC236}">
              <a16:creationId xmlns:a16="http://schemas.microsoft.com/office/drawing/2014/main" id="{00000000-0008-0000-0300-000079000000}"/>
            </a:ext>
          </a:extLst>
        </xdr:cNvPr>
        <xdr:cNvSpPr txBox="1"/>
      </xdr:nvSpPr>
      <xdr:spPr>
        <a:xfrm>
          <a:off x="57399382" y="19216255"/>
          <a:ext cx="409433" cy="297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113</a:t>
          </a:r>
        </a:p>
      </xdr:txBody>
    </xdr:sp>
    <xdr:clientData/>
  </xdr:twoCellAnchor>
  <xdr:twoCellAnchor>
    <xdr:from>
      <xdr:col>13</xdr:col>
      <xdr:colOff>554182</xdr:colOff>
      <xdr:row>18</xdr:row>
      <xdr:rowOff>110837</xdr:rowOff>
    </xdr:from>
    <xdr:to>
      <xdr:col>20</xdr:col>
      <xdr:colOff>595745</xdr:colOff>
      <xdr:row>32</xdr:row>
      <xdr:rowOff>110837</xdr:rowOff>
    </xdr:to>
    <xdr:sp macro="" textlink="">
      <xdr:nvSpPr>
        <xdr:cNvPr id="14336" name="TextBox 14335">
          <a:extLst>
            <a:ext uri="{FF2B5EF4-FFF2-40B4-BE49-F238E27FC236}">
              <a16:creationId xmlns:a16="http://schemas.microsoft.com/office/drawing/2014/main" id="{524E1151-F502-414F-9EA8-A5B8A2971343}"/>
            </a:ext>
          </a:extLst>
        </xdr:cNvPr>
        <xdr:cNvSpPr txBox="1"/>
      </xdr:nvSpPr>
      <xdr:spPr>
        <a:xfrm>
          <a:off x="8603673" y="3519055"/>
          <a:ext cx="4308763" cy="26877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Note on circula</a:t>
          </a:r>
          <a:r>
            <a:rPr lang="en-AU" sz="1100" b="1" baseline="0"/>
            <a:t>r references</a:t>
          </a:r>
          <a:endParaRPr lang="en-AU" sz="1100" b="0" baseline="0"/>
        </a:p>
        <a:p>
          <a:r>
            <a:rPr lang="en-AU" sz="1100" b="0" baseline="0"/>
            <a:t>- often required to solve complex recylces easily and are used in this workbook (macro turns these on by default on open)</a:t>
          </a:r>
        </a:p>
        <a:p>
          <a:endParaRPr lang="en-AU" sz="1100" b="0" baseline="0"/>
        </a:p>
        <a:p>
          <a:r>
            <a:rPr lang="en-AU" sz="1100" b="0" baseline="0"/>
            <a:t>- circular references require sufficient iterations to converge, it is important to check you are </a:t>
          </a:r>
          <a:r>
            <a:rPr lang="en-AU" sz="1100" b="0" u="sng" baseline="0"/>
            <a:t>converging</a:t>
          </a:r>
          <a:r>
            <a:rPr lang="en-AU" sz="1100" b="0" baseline="0"/>
            <a:t> by checking mass conservation. In this example ~</a:t>
          </a:r>
          <a:r>
            <a:rPr lang="en-AU" sz="1100" b="0" u="sng" baseline="0"/>
            <a:t>200 iterations</a:t>
          </a:r>
          <a:r>
            <a:rPr lang="en-AU" sz="1100" b="0" baseline="0"/>
            <a:t> are required to converge to a solution. You should check how many iterations you require and ajdust accordingly.</a:t>
          </a:r>
        </a:p>
        <a:p>
          <a:endParaRPr lang="en-AU" sz="1100" b="0" baseline="0"/>
        </a:p>
        <a:p>
          <a:r>
            <a:rPr lang="en-AU" sz="1100" b="0" baseline="0"/>
            <a:t>- circular references also </a:t>
          </a:r>
          <a:r>
            <a:rPr lang="en-AU" sz="1100" b="0" u="sng" baseline="0"/>
            <a:t>break</a:t>
          </a:r>
          <a:r>
            <a:rPr lang="en-AU" sz="1100" b="0" baseline="0"/>
            <a:t>, it is important to include a </a:t>
          </a:r>
          <a:r>
            <a:rPr lang="en-AU" sz="1100" b="0" u="sng" baseline="0"/>
            <a:t>circuit breaker</a:t>
          </a:r>
          <a:r>
            <a:rPr lang="en-AU" sz="1100" b="0" baseline="0"/>
            <a:t> so you can repair the sheet if this happens. Here it is done using a toggle between a hard coded and calculated value. The formula used for this is =if(DM34=True,1,'calculated value'). Use this formula on strategic cells (using it everywhere is a pain and reduces readability)</a:t>
          </a:r>
          <a:endParaRPr lang="en-AU"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26</xdr:col>
      <xdr:colOff>569867</xdr:colOff>
      <xdr:row>50</xdr:row>
      <xdr:rowOff>22316</xdr:rowOff>
    </xdr:from>
    <xdr:to>
      <xdr:col>41</xdr:col>
      <xdr:colOff>259977</xdr:colOff>
      <xdr:row>68</xdr:row>
      <xdr:rowOff>67908</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6419467" y="9204416"/>
              <a:ext cx="8895070" cy="3337432"/>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43</xdr:col>
      <xdr:colOff>569868</xdr:colOff>
      <xdr:row>50</xdr:row>
      <xdr:rowOff>19776</xdr:rowOff>
    </xdr:from>
    <xdr:to>
      <xdr:col>55</xdr:col>
      <xdr:colOff>326571</xdr:colOff>
      <xdr:row>68</xdr:row>
      <xdr:rowOff>60288</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6843628" y="9201876"/>
              <a:ext cx="7071903" cy="3332352"/>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609370</xdr:colOff>
      <xdr:row>2</xdr:row>
      <xdr:rowOff>58189</xdr:rowOff>
    </xdr:from>
    <xdr:to>
      <xdr:col>7</xdr:col>
      <xdr:colOff>502014</xdr:colOff>
      <xdr:row>10</xdr:row>
      <xdr:rowOff>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09370" y="428303"/>
          <a:ext cx="4159844" cy="14331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AU" sz="1100" b="0" i="0" u="none" strike="noStrike">
              <a:solidFill>
                <a:schemeClr val="dk1"/>
              </a:solidFill>
              <a:effectLst/>
              <a:latin typeface="+mn-lt"/>
              <a:ea typeface="+mn-ea"/>
              <a:cs typeface="+mn-cs"/>
            </a:rPr>
            <a:t>- constant input/output prices over plant lifetime</a:t>
          </a:r>
        </a:p>
        <a:p>
          <a:pPr lvl="0"/>
          <a:r>
            <a:rPr lang="en-AU" sz="1100" b="0" i="0" u="none" strike="noStrike">
              <a:solidFill>
                <a:schemeClr val="dk1"/>
              </a:solidFill>
              <a:effectLst/>
              <a:latin typeface="+mn-lt"/>
              <a:ea typeface="+mn-ea"/>
              <a:cs typeface="+mn-cs"/>
            </a:rPr>
            <a:t>- amortisation and interest 0</a:t>
          </a:r>
          <a:r>
            <a:rPr lang="en-AU"/>
            <a:t> </a:t>
          </a:r>
        </a:p>
        <a:p>
          <a:pPr lvl="0"/>
          <a:r>
            <a:rPr lang="en-AU" sz="1100" b="0" i="0" u="none" strike="noStrike">
              <a:solidFill>
                <a:schemeClr val="dk1"/>
              </a:solidFill>
              <a:effectLst/>
              <a:latin typeface="+mn-lt"/>
              <a:ea typeface="+mn-ea"/>
              <a:cs typeface="+mn-cs"/>
            </a:rPr>
            <a:t>- straightline depreciation</a:t>
          </a:r>
        </a:p>
        <a:p>
          <a:pPr lvl="0"/>
          <a:r>
            <a:rPr lang="en-AU" sz="1100" b="0" i="0" u="none" strike="noStrike">
              <a:solidFill>
                <a:schemeClr val="dk1"/>
              </a:solidFill>
              <a:effectLst/>
              <a:latin typeface="+mn-lt"/>
              <a:ea typeface="+mn-ea"/>
              <a:cs typeface="+mn-cs"/>
            </a:rPr>
            <a:t>- capex spent evenly across the</a:t>
          </a:r>
          <a:r>
            <a:rPr lang="en-AU" sz="1100" b="0" i="0" u="none" strike="noStrike" baseline="0">
              <a:solidFill>
                <a:schemeClr val="dk1"/>
              </a:solidFill>
              <a:effectLst/>
              <a:latin typeface="+mn-lt"/>
              <a:ea typeface="+mn-ea"/>
              <a:cs typeface="+mn-cs"/>
            </a:rPr>
            <a:t> construction period</a:t>
          </a:r>
        </a:p>
        <a:p>
          <a:pPr lvl="0"/>
          <a:r>
            <a:rPr lang="en-AU" sz="1100" b="0" i="0" u="none" strike="noStrike" baseline="0">
              <a:solidFill>
                <a:schemeClr val="dk1"/>
              </a:solidFill>
              <a:effectLst/>
              <a:latin typeface="+mn-lt"/>
              <a:ea typeface="+mn-ea"/>
              <a:cs typeface="+mn-cs"/>
            </a:rPr>
            <a:t>- no leverage</a:t>
          </a:r>
        </a:p>
        <a:p>
          <a:pPr lvl="0"/>
          <a:r>
            <a:rPr lang="en-AU" sz="1100" b="0" i="0" u="none" strike="noStrike" baseline="0">
              <a:solidFill>
                <a:schemeClr val="dk1"/>
              </a:solidFill>
              <a:effectLst/>
              <a:latin typeface="+mn-lt"/>
              <a:ea typeface="+mn-ea"/>
              <a:cs typeface="+mn-cs"/>
            </a:rPr>
            <a:t>- government incentives not considered</a:t>
          </a:r>
          <a:endParaRPr lang="en-AU" sz="1100"/>
        </a:p>
      </xdr:txBody>
    </xdr:sp>
    <xdr:clientData/>
  </xdr:twoCellAnchor>
  <xdr:twoCellAnchor>
    <xdr:from>
      <xdr:col>14</xdr:col>
      <xdr:colOff>143029</xdr:colOff>
      <xdr:row>2</xdr:row>
      <xdr:rowOff>156970</xdr:rowOff>
    </xdr:from>
    <xdr:to>
      <xdr:col>20</xdr:col>
      <xdr:colOff>418737</xdr:colOff>
      <xdr:row>15</xdr:row>
      <xdr:rowOff>21772</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483327</xdr:colOff>
      <xdr:row>42</xdr:row>
      <xdr:rowOff>161289</xdr:rowOff>
    </xdr:from>
    <xdr:to>
      <xdr:col>67</xdr:col>
      <xdr:colOff>470627</xdr:colOff>
      <xdr:row>69</xdr:row>
      <xdr:rowOff>13425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4681887" y="7857489"/>
              <a:ext cx="6692900" cy="4812756"/>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49</xdr:col>
          <xdr:colOff>289560</xdr:colOff>
          <xdr:row>76</xdr:row>
          <xdr:rowOff>121920</xdr:rowOff>
        </xdr:from>
        <xdr:to>
          <xdr:col>52</xdr:col>
          <xdr:colOff>388620</xdr:colOff>
          <xdr:row>78</xdr:row>
          <xdr:rowOff>53340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Run Analysis</a:t>
              </a:r>
            </a:p>
          </xdr:txBody>
        </xdr:sp>
        <xdr:clientData fPrintsWithSheet="0"/>
      </xdr:twoCellAnchor>
    </mc:Choice>
    <mc:Fallback/>
  </mc:AlternateContent>
  <xdr:twoCellAnchor>
    <xdr:from>
      <xdr:col>52</xdr:col>
      <xdr:colOff>480754</xdr:colOff>
      <xdr:row>91</xdr:row>
      <xdr:rowOff>9304</xdr:rowOff>
    </xdr:from>
    <xdr:to>
      <xdr:col>66</xdr:col>
      <xdr:colOff>99028</xdr:colOff>
      <xdr:row>122</xdr:row>
      <xdr:rowOff>14201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75</xdr:col>
      <xdr:colOff>251015</xdr:colOff>
      <xdr:row>91</xdr:row>
      <xdr:rowOff>76052</xdr:rowOff>
    </xdr:from>
    <xdr:to>
      <xdr:col>87</xdr:col>
      <xdr:colOff>226967</xdr:colOff>
      <xdr:row>122</xdr:row>
      <xdr:rowOff>91109</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0.49685</cdr:x>
      <cdr:y>0.08676</cdr:y>
    </cdr:from>
    <cdr:to>
      <cdr:x>0.49685</cdr:x>
      <cdr:y>0.80088</cdr:y>
    </cdr:to>
    <cdr:cxnSp macro="">
      <cdr:nvCxnSpPr>
        <cdr:cNvPr id="3" name="Straight Connector 2">
          <a:extLst xmlns:a="http://schemas.openxmlformats.org/drawingml/2006/main">
            <a:ext uri="{FF2B5EF4-FFF2-40B4-BE49-F238E27FC236}">
              <a16:creationId xmlns:a16="http://schemas.microsoft.com/office/drawing/2014/main" id="{66321786-7928-4205-B3BA-F07A29CDF598}"/>
            </a:ext>
          </a:extLst>
        </cdr:cNvPr>
        <cdr:cNvCxnSpPr/>
      </cdr:nvCxnSpPr>
      <cdr:spPr>
        <a:xfrm xmlns:a="http://schemas.openxmlformats.org/drawingml/2006/main" flipV="1">
          <a:off x="4053840" y="498564"/>
          <a:ext cx="0" cy="4103917"/>
        </a:xfrm>
        <a:prstGeom xmlns:a="http://schemas.openxmlformats.org/drawingml/2006/main" prst="line">
          <a:avLst/>
        </a:prstGeom>
        <a:ln xmlns:a="http://schemas.openxmlformats.org/drawingml/2006/main" w="38100">
          <a:solidFill>
            <a:sysClr val="windowText" lastClr="000000"/>
          </a:solidFill>
          <a:prstDash val="sys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0.4168</cdr:x>
      <cdr:y>0.04129</cdr:y>
    </cdr:from>
    <cdr:to>
      <cdr:x>0.57824</cdr:x>
      <cdr:y>0.09433</cdr:y>
    </cdr:to>
    <cdr:sp macro="" textlink="">
      <cdr:nvSpPr>
        <cdr:cNvPr id="6" name="TextBox 5">
          <a:extLst xmlns:a="http://schemas.openxmlformats.org/drawingml/2006/main">
            <a:ext uri="{FF2B5EF4-FFF2-40B4-BE49-F238E27FC236}">
              <a16:creationId xmlns:a16="http://schemas.microsoft.com/office/drawing/2014/main" id="{DF33EEAC-C9AA-424D-A581-A73942C8D2B9}"/>
            </a:ext>
          </a:extLst>
        </cdr:cNvPr>
        <cdr:cNvSpPr txBox="1"/>
      </cdr:nvSpPr>
      <cdr:spPr>
        <a:xfrm xmlns:a="http://schemas.openxmlformats.org/drawingml/2006/main">
          <a:off x="3400696" y="237308"/>
          <a:ext cx="1317172" cy="304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AU" sz="1100"/>
            <a:t>Hurdle Rate</a:t>
          </a: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30480</xdr:colOff>
          <xdr:row>4</xdr:row>
          <xdr:rowOff>7620</xdr:rowOff>
        </xdr:from>
        <xdr:to>
          <xdr:col>44</xdr:col>
          <xdr:colOff>7620</xdr:colOff>
          <xdr:row>6</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Update Cholensky Matrix</a:t>
              </a:r>
            </a:p>
          </xdr:txBody>
        </xdr:sp>
        <xdr:clientData fPrintsWithSheet="0"/>
      </xdr:twoCellAnchor>
    </mc:Choice>
    <mc:Fallback/>
  </mc:AlternateContent>
  <xdr:twoCellAnchor>
    <xdr:from>
      <xdr:col>44</xdr:col>
      <xdr:colOff>138248</xdr:colOff>
      <xdr:row>3</xdr:row>
      <xdr:rowOff>134439</xdr:rowOff>
    </xdr:from>
    <xdr:to>
      <xdr:col>56</xdr:col>
      <xdr:colOff>345803</xdr:colOff>
      <xdr:row>6</xdr:row>
      <xdr:rowOff>44813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9703868" y="686889"/>
          <a:ext cx="4964975" cy="456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ysClr val="windowText" lastClr="000000"/>
              </a:solidFill>
            </a:rPr>
            <a:t>Important Note</a:t>
          </a:r>
          <a:r>
            <a:rPr lang="en-AU" sz="1100" baseline="0">
              <a:solidFill>
                <a:sysClr val="windowText" lastClr="000000"/>
              </a:solidFill>
            </a:rPr>
            <a:t>: Ensure the ranges </a:t>
          </a:r>
          <a:r>
            <a:rPr lang="en-AU" sz="1100" i="1" baseline="0">
              <a:solidFill>
                <a:sysClr val="windowText" lastClr="000000"/>
              </a:solidFill>
            </a:rPr>
            <a:t>Cholesnky_Matrix </a:t>
          </a:r>
          <a:r>
            <a:rPr lang="en-AU" sz="1100" baseline="0">
              <a:solidFill>
                <a:sysClr val="windowText" lastClr="000000"/>
              </a:solidFill>
            </a:rPr>
            <a:t>and </a:t>
          </a:r>
          <a:r>
            <a:rPr lang="en-AU" sz="1100" i="1" baseline="0">
              <a:solidFill>
                <a:sysClr val="windowText" lastClr="000000"/>
              </a:solidFill>
            </a:rPr>
            <a:t>Correlation_Matrix </a:t>
          </a:r>
          <a:r>
            <a:rPr lang="en-AU" sz="1100" baseline="0">
              <a:solidFill>
                <a:sysClr val="windowText" lastClr="000000"/>
              </a:solidFill>
            </a:rPr>
            <a:t>match the range of the two matrices of numbers below</a:t>
          </a:r>
          <a:endParaRPr lang="en-AU" sz="1100">
            <a:solidFill>
              <a:sysClr val="windowText" lastClr="000000"/>
            </a:solidFill>
          </a:endParaRPr>
        </a:p>
      </xdr:txBody>
    </xdr:sp>
    <xdr:clientData/>
  </xdr:twoCellAnchor>
  <xdr:twoCellAnchor>
    <xdr:from>
      <xdr:col>1</xdr:col>
      <xdr:colOff>0</xdr:colOff>
      <xdr:row>3</xdr:row>
      <xdr:rowOff>0</xdr:rowOff>
    </xdr:from>
    <xdr:to>
      <xdr:col>11</xdr:col>
      <xdr:colOff>182386</xdr:colOff>
      <xdr:row>5</xdr:row>
      <xdr:rowOff>87944</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09600" y="540327"/>
          <a:ext cx="5031477" cy="4481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ysClr val="windowText" lastClr="000000"/>
              </a:solidFill>
            </a:rPr>
            <a:t>The desired correlatations</a:t>
          </a:r>
          <a:r>
            <a:rPr lang="en-AU" sz="1100" baseline="0">
              <a:solidFill>
                <a:sysClr val="windowText" lastClr="000000"/>
              </a:solidFill>
            </a:rPr>
            <a:t> should be entered into the matrix below</a:t>
          </a:r>
          <a:endParaRPr lang="en-AU" sz="11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223811</xdr:colOff>
      <xdr:row>24</xdr:row>
      <xdr:rowOff>137160</xdr:rowOff>
    </xdr:from>
    <xdr:to>
      <xdr:col>16</xdr:col>
      <xdr:colOff>72768</xdr:colOff>
      <xdr:row>38</xdr:row>
      <xdr:rowOff>129540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5710211" y="4526280"/>
          <a:ext cx="4116157" cy="2552700"/>
        </a:xfrm>
        <a:prstGeom prst="rect">
          <a:avLst/>
        </a:prstGeom>
      </xdr:spPr>
    </xdr:pic>
    <xdr:clientData/>
  </xdr:twoCellAnchor>
  <xdr:twoCellAnchor>
    <xdr:from>
      <xdr:col>1</xdr:col>
      <xdr:colOff>68580</xdr:colOff>
      <xdr:row>24</xdr:row>
      <xdr:rowOff>64770</xdr:rowOff>
    </xdr:from>
    <xdr:to>
      <xdr:col>8</xdr:col>
      <xdr:colOff>373380</xdr:colOff>
      <xdr:row>39</xdr:row>
      <xdr:rowOff>64770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574643</xdr:colOff>
      <xdr:row>9</xdr:row>
      <xdr:rowOff>61753</xdr:rowOff>
    </xdr:from>
    <xdr:ext cx="2993320"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574643" y="1707673"/>
              <a:ext cx="299332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1" i="1">
                        <a:latin typeface="Cambria Math" panose="02040503050406030204" pitchFamily="18" charset="0"/>
                      </a:rPr>
                      <m:t>𝒑𝒆𝒓𝒄𝒆𝒏𝒕</m:t>
                    </m:r>
                    <m:r>
                      <a:rPr lang="en-US" sz="1100" b="1" i="1">
                        <a:latin typeface="Cambria Math" panose="02040503050406030204" pitchFamily="18" charset="0"/>
                      </a:rPr>
                      <m:t> </m:t>
                    </m:r>
                    <m:r>
                      <a:rPr lang="en-US" sz="1100" b="1" i="1">
                        <a:latin typeface="Cambria Math" panose="02040503050406030204" pitchFamily="18" charset="0"/>
                      </a:rPr>
                      <m:t>𝒐𝒇</m:t>
                    </m:r>
                    <m:r>
                      <a:rPr lang="en-US" sz="1100" b="1" i="1">
                        <a:latin typeface="Cambria Math" panose="02040503050406030204" pitchFamily="18" charset="0"/>
                      </a:rPr>
                      <m:t> </m:t>
                    </m:r>
                    <m:r>
                      <a:rPr lang="en-US" sz="1100" b="1" i="1">
                        <a:latin typeface="Cambria Math" panose="02040503050406030204" pitchFamily="18" charset="0"/>
                      </a:rPr>
                      <m:t>𝒅𝒆𝒔𝒊𝒈𝒏</m:t>
                    </m:r>
                    <m:r>
                      <a:rPr lang="en-US" sz="1100" b="1" i="1">
                        <a:latin typeface="Cambria Math" panose="02040503050406030204" pitchFamily="18" charset="0"/>
                      </a:rPr>
                      <m:t> </m:t>
                    </m:r>
                    <m:r>
                      <a:rPr lang="en-US" sz="1100" b="1" i="1">
                        <a:latin typeface="Cambria Math" panose="02040503050406030204" pitchFamily="18" charset="0"/>
                      </a:rPr>
                      <m:t>𝒄𝒂𝒑𝒂𝒄𝒊𝒕𝒚</m:t>
                    </m:r>
                    <m:r>
                      <a:rPr lang="en-US" sz="1100" b="1" i="1">
                        <a:latin typeface="Cambria Math" panose="02040503050406030204" pitchFamily="18" charset="0"/>
                      </a:rPr>
                      <m:t>=</m:t>
                    </m:r>
                    <m:r>
                      <a:rPr lang="en-US" sz="1100" b="1" i="0">
                        <a:latin typeface="Cambria Math" panose="02040503050406030204" pitchFamily="18" charset="0"/>
                      </a:rPr>
                      <m:t>𝐀</m:t>
                    </m:r>
                    <m:r>
                      <a:rPr lang="en-US" sz="1100" b="1" i="1">
                        <a:latin typeface="Cambria Math" panose="02040503050406030204" pitchFamily="18" charset="0"/>
                      </a:rPr>
                      <m:t>.</m:t>
                    </m:r>
                    <m:r>
                      <a:rPr lang="en-US" sz="1100" b="1" i="1">
                        <a:latin typeface="Cambria Math" panose="02040503050406030204" pitchFamily="18" charset="0"/>
                      </a:rPr>
                      <m:t>𝒂𝒓𝒄𝒕𝒂𝒏</m:t>
                    </m:r>
                    <m:r>
                      <a:rPr lang="en-US" sz="1100" b="1" i="1">
                        <a:latin typeface="Cambria Math" panose="02040503050406030204" pitchFamily="18" charset="0"/>
                      </a:rPr>
                      <m:t>⁡(</m:t>
                    </m:r>
                    <m:r>
                      <a:rPr lang="en-US" sz="1100" b="1" i="1">
                        <a:latin typeface="Cambria Math" panose="02040503050406030204" pitchFamily="18" charset="0"/>
                      </a:rPr>
                      <m:t>𝒃𝒙</m:t>
                    </m:r>
                    <m:r>
                      <a:rPr lang="en-US" sz="1100" b="1" i="1">
                        <a:latin typeface="Cambria Math" panose="02040503050406030204" pitchFamily="18" charset="0"/>
                      </a:rPr>
                      <m:t>)</m:t>
                    </m:r>
                  </m:oMath>
                </m:oMathPara>
              </a14:m>
              <a:endParaRPr lang="en-AU" sz="1100" b="1"/>
            </a:p>
          </xdr:txBody>
        </xdr:sp>
      </mc:Choice>
      <mc:Fallback xmlns="">
        <xdr:sp macro="" textlink="">
          <xdr:nvSpPr>
            <xdr:cNvPr id="8" name="TextBox 7">
              <a:extLst>
                <a:ext uri="{FF2B5EF4-FFF2-40B4-BE49-F238E27FC236}">
                  <a16:creationId xmlns:a16="http://schemas.microsoft.com/office/drawing/2014/main" id="{55079CF2-4164-4DA7-9397-3BBEA408CBC7}"/>
                </a:ext>
              </a:extLst>
            </xdr:cNvPr>
            <xdr:cNvSpPr txBox="1"/>
          </xdr:nvSpPr>
          <xdr:spPr>
            <a:xfrm>
              <a:off x="574643" y="1707673"/>
              <a:ext cx="299332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1" i="0">
                  <a:latin typeface="Cambria Math" panose="02040503050406030204" pitchFamily="18" charset="0"/>
                </a:rPr>
                <a:t>𝒑𝒆𝒓𝒄𝒆𝒏𝒕 𝒐𝒇 𝒅𝒆𝒔𝒊𝒈𝒏 𝒄𝒂𝒑𝒂𝒄𝒊𝒕𝒚=𝐀.𝒂𝒓𝒄𝒕𝒂𝒏⁡(𝒃𝒙)</a:t>
              </a:r>
              <a:endParaRPr lang="en-AU" sz="1100" b="1"/>
            </a:p>
          </xdr:txBody>
        </xdr:sp>
      </mc:Fallback>
    </mc:AlternateContent>
    <xdr:clientData/>
  </xdr:oneCellAnchor>
  <xdr:twoCellAnchor>
    <xdr:from>
      <xdr:col>6</xdr:col>
      <xdr:colOff>205740</xdr:colOff>
      <xdr:row>0</xdr:row>
      <xdr:rowOff>60960</xdr:rowOff>
    </xdr:from>
    <xdr:to>
      <xdr:col>21</xdr:col>
      <xdr:colOff>91440</xdr:colOff>
      <xdr:row>10</xdr:row>
      <xdr:rowOff>7620</xdr:rowOff>
    </xdr:to>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3863340" y="60960"/>
          <a:ext cx="9029700" cy="1775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FUNCTION</a:t>
          </a:r>
          <a:r>
            <a:rPr lang="en-AU" sz="1100" b="1" baseline="0"/>
            <a:t> USAGE</a:t>
          </a:r>
        </a:p>
        <a:p>
          <a:r>
            <a:rPr lang="en-AU" sz="1100" b="0" baseline="0"/>
            <a:t>To get the pct of design capacity for a given month after commissioning.</a:t>
          </a:r>
        </a:p>
        <a:p>
          <a:r>
            <a:rPr lang="en-AU" sz="1100" b="0" baseline="0"/>
            <a:t>1. determine which series curve to use (or average of 2 series)</a:t>
          </a:r>
        </a:p>
        <a:p>
          <a:r>
            <a:rPr lang="en-AU" sz="1100" b="0" baseline="0"/>
            <a:t>2. use function </a:t>
          </a:r>
          <a:r>
            <a:rPr lang="en-AU" sz="1100" b="0" i="1" baseline="0"/>
            <a:t>= start_up(month, series) </a:t>
          </a:r>
          <a:r>
            <a:rPr lang="en-AU" sz="1100" b="0" baseline="0"/>
            <a:t>ie =</a:t>
          </a:r>
          <a:r>
            <a:rPr lang="en-AU" sz="1100" b="0" i="1" baseline="0">
              <a:solidFill>
                <a:schemeClr val="dk1"/>
              </a:solidFill>
              <a:effectLst/>
              <a:latin typeface="+mn-lt"/>
              <a:ea typeface="+mn-ea"/>
              <a:cs typeface="+mn-cs"/>
            </a:rPr>
            <a:t>start_up(7, "series 1") or start_up(month, "series 1 + series 2")  for average of series 1 and 2</a:t>
          </a:r>
        </a:p>
        <a:p>
          <a:endParaRPr lang="en-AU" b="1"/>
        </a:p>
        <a:p>
          <a:r>
            <a:rPr lang="en-AU" b="1"/>
            <a:t>Series 1 </a:t>
          </a:r>
          <a:r>
            <a:rPr lang="en-AU"/>
            <a:t>= Mature technology, prior licenses, equipment similar to other ops, thorough piloting done, complete process development and eng </a:t>
          </a:r>
          <a:endParaRPr lang="en-AU" sz="1100" b="0" i="1" baseline="0">
            <a:solidFill>
              <a:schemeClr val="dk1"/>
            </a:solidFill>
            <a:effectLst/>
            <a:latin typeface="+mn-lt"/>
            <a:ea typeface="+mn-ea"/>
            <a:cs typeface="+mn-cs"/>
          </a:endParaRPr>
        </a:p>
        <a:p>
          <a:r>
            <a:rPr lang="en-AU" b="1"/>
            <a:t>Series 2</a:t>
          </a:r>
          <a:r>
            <a:rPr lang="en-AU"/>
            <a:t> = New technology, prototype equipment, severe process conditions</a:t>
          </a:r>
          <a:endParaRPr lang="en-AU" sz="1100" b="0" i="1" baseline="0">
            <a:solidFill>
              <a:schemeClr val="dk1"/>
            </a:solidFill>
            <a:effectLst/>
            <a:latin typeface="+mn-lt"/>
            <a:ea typeface="+mn-ea"/>
            <a:cs typeface="+mn-cs"/>
          </a:endParaRPr>
        </a:p>
        <a:p>
          <a:r>
            <a:rPr lang="en-AU" b="1"/>
            <a:t>Series 3 </a:t>
          </a:r>
          <a:r>
            <a:rPr lang="en-AU"/>
            <a:t>= Series 2 + Steps missed in testing, serious design flaws, poor quality, feed/mineralogy misunderstood, engineering and construction fast tracked</a:t>
          </a:r>
          <a:endParaRPr lang="en-AU" sz="1100" b="0" i="1" baseline="0">
            <a:solidFill>
              <a:schemeClr val="dk1"/>
            </a:solidFill>
            <a:effectLst/>
            <a:latin typeface="+mn-lt"/>
            <a:ea typeface="+mn-ea"/>
            <a:cs typeface="+mn-cs"/>
          </a:endParaRPr>
        </a:p>
        <a:p>
          <a:r>
            <a:rPr lang="en-AU" b="1"/>
            <a:t>Series 4 </a:t>
          </a:r>
          <a:r>
            <a:rPr lang="en-AU"/>
            <a:t>= Series 2 + 3 + Complex flowsheets, equipment downsized to save costs, process chemistry misunderstood</a:t>
          </a:r>
          <a:endParaRPr lang="en-AU" sz="1100" b="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6482fc6ad916202/University/2018/CHEE4001/Team%20Work/DP3/Volume%201/MBEB_and_Economics%20DP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BEB"/>
      <sheetName val="Economics"/>
      <sheetName val="Monte Inputs"/>
      <sheetName val="Plant Cost"/>
      <sheetName val="Properties"/>
    </sheetNames>
    <sheetDataSet>
      <sheetData sheetId="0"/>
      <sheetData sheetId="1">
        <row r="6">
          <cell r="M6">
            <v>0.11746635075525869</v>
          </cell>
        </row>
      </sheetData>
      <sheetData sheetId="2"/>
      <sheetData sheetId="3">
        <row r="7">
          <cell r="I7">
            <v>4.7</v>
          </cell>
        </row>
      </sheetData>
      <sheetData sheetId="4"/>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16AAF-4566-49D2-A998-3E6257110359}">
  <sheetPr codeName="Sheet2">
    <tabColor rgb="FFFFC000"/>
  </sheetPr>
  <dimension ref="A1"/>
  <sheetViews>
    <sheetView showGridLines="0" tabSelected="1" view="pageBreakPreview" zoomScale="115" zoomScaleNormal="100" zoomScaleSheetLayoutView="115" workbookViewId="0">
      <selection activeCell="K36" sqref="K36"/>
    </sheetView>
  </sheetViews>
  <sheetFormatPr defaultRowHeight="14.4" x14ac:dyDescent="0.3"/>
  <sheetData/>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DD94A-39C6-44EA-9172-E6B08EC3E3C6}">
  <sheetPr codeName="Sheet6">
    <tabColor theme="4" tint="0.79998168889431442"/>
  </sheetPr>
  <dimension ref="A1:I49"/>
  <sheetViews>
    <sheetView showGridLines="0" view="pageBreakPreview" zoomScaleNormal="100" zoomScaleSheetLayoutView="100" workbookViewId="0">
      <selection activeCell="E24" sqref="E24"/>
    </sheetView>
  </sheetViews>
  <sheetFormatPr defaultRowHeight="14.4" x14ac:dyDescent="0.3"/>
  <cols>
    <col min="2" max="2" width="9.5546875" bestFit="1" customWidth="1"/>
    <col min="5" max="5" width="9.5546875" bestFit="1" customWidth="1"/>
    <col min="8" max="9" width="9.5546875" bestFit="1" customWidth="1"/>
  </cols>
  <sheetData>
    <row r="1" spans="1:9" x14ac:dyDescent="0.3">
      <c r="A1" s="327" t="s">
        <v>511</v>
      </c>
      <c r="B1" s="328"/>
      <c r="C1" s="329"/>
      <c r="D1" s="321" t="s">
        <v>518</v>
      </c>
      <c r="E1" s="322"/>
      <c r="F1" s="322"/>
      <c r="G1" s="322"/>
      <c r="H1" s="38"/>
      <c r="I1" s="312"/>
    </row>
    <row r="2" spans="1:9" x14ac:dyDescent="0.3">
      <c r="A2" s="330"/>
      <c r="B2" s="331"/>
      <c r="C2" s="332"/>
      <c r="D2" s="323"/>
      <c r="E2" s="324"/>
      <c r="F2" s="324"/>
      <c r="G2" s="324"/>
      <c r="H2" s="336" t="s">
        <v>519</v>
      </c>
      <c r="I2" s="335">
        <v>43652</v>
      </c>
    </row>
    <row r="3" spans="1:9" x14ac:dyDescent="0.3">
      <c r="A3" s="334" t="s">
        <v>512</v>
      </c>
      <c r="B3" s="333" t="str">
        <f>"PDC-560110-1"</f>
        <v>PDC-560110-1</v>
      </c>
      <c r="C3" s="314"/>
      <c r="D3" s="325"/>
      <c r="E3" s="326"/>
      <c r="F3" s="326"/>
      <c r="G3" s="326"/>
      <c r="H3" s="318" t="s">
        <v>517</v>
      </c>
      <c r="I3" s="319" t="s">
        <v>32</v>
      </c>
    </row>
    <row r="8" spans="1:9" x14ac:dyDescent="0.3">
      <c r="B8" s="340" t="s">
        <v>526</v>
      </c>
      <c r="C8" s="340"/>
      <c r="D8" s="340"/>
      <c r="E8" s="340"/>
      <c r="F8" s="340"/>
      <c r="G8" s="340"/>
      <c r="H8" s="340"/>
    </row>
    <row r="9" spans="1:9" x14ac:dyDescent="0.3">
      <c r="B9" s="340"/>
      <c r="C9" s="340"/>
      <c r="D9" s="340"/>
      <c r="E9" s="340"/>
      <c r="F9" s="340"/>
      <c r="G9" s="340"/>
      <c r="H9" s="340"/>
    </row>
    <row r="10" spans="1:9" x14ac:dyDescent="0.3">
      <c r="B10" s="340"/>
      <c r="C10" s="340"/>
      <c r="D10" s="340"/>
      <c r="E10" s="340"/>
      <c r="F10" s="340"/>
      <c r="G10" s="340"/>
      <c r="H10" s="340"/>
    </row>
    <row r="11" spans="1:9" x14ac:dyDescent="0.3">
      <c r="B11" s="340"/>
      <c r="C11" s="340"/>
      <c r="D11" s="340"/>
      <c r="E11" s="340"/>
      <c r="F11" s="340"/>
      <c r="G11" s="340"/>
      <c r="H11" s="340"/>
    </row>
    <row r="12" spans="1:9" x14ac:dyDescent="0.3">
      <c r="B12" s="340"/>
      <c r="C12" s="340"/>
      <c r="D12" s="340"/>
      <c r="E12" s="340"/>
      <c r="F12" s="340"/>
      <c r="G12" s="340"/>
      <c r="H12" s="340"/>
    </row>
    <row r="30" spans="1:9" x14ac:dyDescent="0.3">
      <c r="A30" s="341"/>
      <c r="B30" s="341"/>
      <c r="C30" s="341"/>
      <c r="D30" s="341"/>
      <c r="E30" s="341"/>
      <c r="F30" s="341"/>
      <c r="G30" s="341"/>
      <c r="H30" s="341"/>
      <c r="I30" s="341"/>
    </row>
    <row r="31" spans="1:9" x14ac:dyDescent="0.3">
      <c r="A31" s="341"/>
      <c r="B31" s="341"/>
      <c r="C31" s="341"/>
      <c r="D31" s="341"/>
      <c r="E31" s="341"/>
      <c r="F31" s="341"/>
      <c r="G31" s="341"/>
      <c r="H31" s="341"/>
      <c r="I31" s="341"/>
    </row>
    <row r="32" spans="1:9" x14ac:dyDescent="0.3">
      <c r="A32" s="341"/>
      <c r="B32" s="341"/>
      <c r="C32" s="341"/>
      <c r="D32" s="341"/>
      <c r="E32" s="341"/>
      <c r="F32" s="341"/>
      <c r="G32" s="341"/>
      <c r="H32" s="341"/>
      <c r="I32" s="341"/>
    </row>
    <row r="33" spans="1:9" x14ac:dyDescent="0.3">
      <c r="A33" s="341"/>
      <c r="B33" s="341"/>
      <c r="C33" s="341"/>
      <c r="D33" s="341"/>
      <c r="E33" s="341"/>
      <c r="F33" s="341"/>
      <c r="G33" s="341"/>
      <c r="H33" s="341"/>
      <c r="I33" s="341"/>
    </row>
    <row r="34" spans="1:9" x14ac:dyDescent="0.3">
      <c r="A34" s="341"/>
      <c r="B34" s="341"/>
      <c r="C34" s="341"/>
      <c r="D34" s="341"/>
      <c r="E34" s="341"/>
      <c r="F34" s="341"/>
      <c r="G34" s="341"/>
      <c r="H34" s="341"/>
      <c r="I34" s="341"/>
    </row>
    <row r="35" spans="1:9" x14ac:dyDescent="0.3">
      <c r="A35" s="341"/>
      <c r="B35" s="341"/>
      <c r="C35" s="341"/>
      <c r="D35" s="341"/>
      <c r="E35" s="341"/>
      <c r="F35" s="341"/>
      <c r="G35" s="341"/>
      <c r="H35" s="341"/>
      <c r="I35" s="341"/>
    </row>
    <row r="37" spans="1:9" x14ac:dyDescent="0.3">
      <c r="A37" t="s">
        <v>523</v>
      </c>
      <c r="C37" t="s">
        <v>524</v>
      </c>
      <c r="G37" t="s">
        <v>525</v>
      </c>
      <c r="I37" t="s">
        <v>522</v>
      </c>
    </row>
    <row r="38" spans="1:9" x14ac:dyDescent="0.3">
      <c r="A38" s="313" t="s">
        <v>520</v>
      </c>
      <c r="B38" s="313"/>
      <c r="C38" s="338" t="s">
        <v>521</v>
      </c>
      <c r="D38" s="338"/>
      <c r="E38" s="338"/>
      <c r="F38" s="313"/>
      <c r="G38" s="313" t="s">
        <v>513</v>
      </c>
      <c r="H38" s="313"/>
      <c r="I38" s="337">
        <v>43647</v>
      </c>
    </row>
    <row r="39" spans="1:9" x14ac:dyDescent="0.3">
      <c r="A39" s="40"/>
      <c r="B39" s="40"/>
      <c r="C39" s="339"/>
      <c r="D39" s="339"/>
      <c r="E39" s="339"/>
      <c r="F39" s="40"/>
      <c r="G39" s="40"/>
      <c r="H39" s="40"/>
      <c r="I39" s="40"/>
    </row>
    <row r="40" spans="1:9" x14ac:dyDescent="0.3">
      <c r="A40" s="40"/>
      <c r="B40" s="40"/>
      <c r="C40" s="339"/>
      <c r="D40" s="339"/>
      <c r="E40" s="339"/>
      <c r="F40" s="40"/>
      <c r="G40" s="40"/>
      <c r="H40" s="40"/>
      <c r="I40" s="40"/>
    </row>
    <row r="41" spans="1:9" x14ac:dyDescent="0.3">
      <c r="A41" s="40"/>
      <c r="B41" s="40"/>
      <c r="C41" s="339"/>
      <c r="D41" s="339"/>
      <c r="E41" s="339"/>
      <c r="F41" s="40"/>
      <c r="G41" s="40"/>
      <c r="H41" s="40"/>
      <c r="I41" s="40"/>
    </row>
    <row r="42" spans="1:9" x14ac:dyDescent="0.3">
      <c r="A42" s="4"/>
      <c r="B42" s="4"/>
      <c r="C42" s="320"/>
      <c r="D42" s="320"/>
      <c r="E42" s="320"/>
      <c r="F42" s="4"/>
      <c r="G42" s="4"/>
      <c r="H42" s="4"/>
      <c r="I42" s="4"/>
    </row>
    <row r="43" spans="1:9" x14ac:dyDescent="0.3">
      <c r="A43" s="4"/>
      <c r="B43" s="4"/>
      <c r="C43" s="320"/>
      <c r="D43" s="320"/>
      <c r="E43" s="320"/>
      <c r="F43" s="4"/>
      <c r="G43" s="4"/>
      <c r="H43" s="4"/>
      <c r="I43" s="4"/>
    </row>
    <row r="46" spans="1:9" x14ac:dyDescent="0.3">
      <c r="A46" s="33" t="s">
        <v>514</v>
      </c>
      <c r="B46" s="38"/>
      <c r="C46" s="34"/>
      <c r="D46" s="33" t="s">
        <v>516</v>
      </c>
      <c r="E46" s="38"/>
      <c r="F46" s="34"/>
      <c r="G46" s="33" t="s">
        <v>515</v>
      </c>
      <c r="H46" s="38"/>
      <c r="I46" s="34"/>
    </row>
    <row r="47" spans="1:9" x14ac:dyDescent="0.3">
      <c r="A47" s="315"/>
      <c r="B47" s="4"/>
      <c r="C47" s="15"/>
      <c r="D47" s="315"/>
      <c r="E47" s="4"/>
      <c r="F47" s="15"/>
      <c r="G47" s="315"/>
      <c r="H47" s="4"/>
      <c r="I47" s="15"/>
    </row>
    <row r="48" spans="1:9" x14ac:dyDescent="0.3">
      <c r="A48" s="315"/>
      <c r="B48" s="4"/>
      <c r="C48" s="15"/>
      <c r="D48" s="4"/>
      <c r="E48" s="4"/>
      <c r="F48" s="15"/>
      <c r="G48" s="4"/>
      <c r="H48" s="4"/>
      <c r="I48" s="15"/>
    </row>
    <row r="49" spans="1:9" x14ac:dyDescent="0.3">
      <c r="A49" s="316"/>
      <c r="B49" s="342">
        <v>43647</v>
      </c>
      <c r="C49" s="317"/>
      <c r="D49" s="316"/>
      <c r="E49" s="342">
        <v>43651</v>
      </c>
      <c r="F49" s="317"/>
      <c r="G49" s="316"/>
      <c r="H49" s="342">
        <v>43652</v>
      </c>
      <c r="I49" s="317"/>
    </row>
  </sheetData>
  <mergeCells count="9">
    <mergeCell ref="C43:E43"/>
    <mergeCell ref="B8:H12"/>
    <mergeCell ref="C38:E38"/>
    <mergeCell ref="C39:E39"/>
    <mergeCell ref="C40:E40"/>
    <mergeCell ref="C41:E41"/>
    <mergeCell ref="C42:E42"/>
    <mergeCell ref="A1:C2"/>
    <mergeCell ref="D1:G3"/>
  </mergeCells>
  <pageMargins left="0.7" right="0.7" top="0.75" bottom="0.75"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5CEA9-1B4D-4716-9B3C-2355647663D8}">
  <sheetPr codeName="Sheet3"/>
  <dimension ref="A1:CR40"/>
  <sheetViews>
    <sheetView showGridLines="0" zoomScale="60" zoomScaleNormal="60" workbookViewId="0">
      <selection activeCell="AP45" sqref="AP45"/>
    </sheetView>
  </sheetViews>
  <sheetFormatPr defaultRowHeight="14.4" outlineLevelRow="2" outlineLevelCol="1" x14ac:dyDescent="0.3"/>
  <cols>
    <col min="1" max="1" width="2.77734375" customWidth="1"/>
    <col min="2" max="2" width="4" customWidth="1"/>
    <col min="3" max="3" width="21.88671875" customWidth="1"/>
    <col min="4" max="4" width="23.6640625" customWidth="1"/>
    <col min="5" max="5" width="9.109375" hidden="1" customWidth="1" outlineLevel="1"/>
    <col min="6" max="6" width="20.44140625" hidden="1" customWidth="1" outlineLevel="1"/>
    <col min="7" max="7" width="25" hidden="1" customWidth="1" outlineLevel="1"/>
    <col min="8" max="8" width="13.44140625" hidden="1" customWidth="1" outlineLevel="1"/>
    <col min="9" max="9" width="11.21875" hidden="1" customWidth="1" outlineLevel="1"/>
    <col min="10" max="10" width="12.88671875" hidden="1" customWidth="1" outlineLevel="1"/>
    <col min="11" max="11" width="16.109375" hidden="1" customWidth="1" outlineLevel="1"/>
    <col min="12" max="12" width="12.88671875" hidden="1" customWidth="1" outlineLevel="1"/>
    <col min="13" max="13" width="10.77734375" hidden="1" customWidth="1" outlineLevel="1"/>
    <col min="14" max="14" width="2.44140625" customWidth="1" collapsed="1"/>
    <col min="15" max="96" width="3.6640625" customWidth="1"/>
  </cols>
  <sheetData>
    <row r="1" spans="1:96" x14ac:dyDescent="0.3">
      <c r="A1" s="111"/>
      <c r="B1" s="111"/>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1"/>
      <c r="CK1" s="111"/>
      <c r="CL1" s="111"/>
      <c r="CM1" s="111"/>
      <c r="CN1" s="111"/>
      <c r="CO1" s="111"/>
      <c r="CP1" s="111"/>
      <c r="CQ1" s="111"/>
      <c r="CR1" s="111"/>
    </row>
    <row r="2" spans="1:96" ht="31.2" x14ac:dyDescent="0.6">
      <c r="A2" s="111"/>
      <c r="B2" s="139" t="s">
        <v>185</v>
      </c>
      <c r="C2" s="112"/>
      <c r="D2" s="111"/>
      <c r="E2" s="111"/>
      <c r="F2" s="111"/>
      <c r="G2" s="111"/>
      <c r="H2" s="111"/>
      <c r="I2" s="111"/>
      <c r="J2" s="111"/>
      <c r="K2" s="111"/>
      <c r="L2" s="111"/>
      <c r="M2" s="111"/>
      <c r="N2" s="111"/>
      <c r="O2" s="111"/>
      <c r="P2" s="111"/>
      <c r="Q2" s="111"/>
      <c r="R2" s="111"/>
      <c r="S2" s="111"/>
      <c r="T2" s="111"/>
      <c r="U2" s="111"/>
      <c r="V2" s="111"/>
      <c r="W2" s="111"/>
      <c r="X2" s="111"/>
      <c r="Y2" s="111"/>
      <c r="Z2" s="111"/>
      <c r="AA2" s="111"/>
      <c r="AB2" s="111"/>
      <c r="AC2" s="111"/>
      <c r="AD2" s="111"/>
      <c r="AE2" s="111"/>
      <c r="AF2" s="111"/>
      <c r="AG2" s="111"/>
      <c r="AH2" s="111"/>
      <c r="AI2" s="111"/>
      <c r="AJ2" s="111"/>
      <c r="AK2" s="111"/>
      <c r="AL2" s="111"/>
      <c r="AM2" s="111"/>
      <c r="AN2" s="111"/>
      <c r="AO2" s="111"/>
      <c r="AP2" s="111"/>
      <c r="AQ2" s="111"/>
      <c r="AR2" s="111"/>
      <c r="AS2" s="111"/>
      <c r="AT2" s="111"/>
      <c r="AU2" s="111"/>
      <c r="AV2" s="111"/>
      <c r="AW2" s="111"/>
      <c r="AX2" s="111"/>
      <c r="AY2" s="111"/>
      <c r="AZ2" s="111"/>
      <c r="BA2" s="111"/>
      <c r="BB2" s="111"/>
      <c r="BC2" s="111"/>
      <c r="BD2" s="111"/>
      <c r="BE2" s="111"/>
      <c r="BF2" s="111"/>
      <c r="BG2" s="111"/>
      <c r="BH2" s="111"/>
      <c r="BI2" s="111"/>
      <c r="BJ2" s="111"/>
      <c r="BK2" s="111"/>
      <c r="BL2" s="111"/>
      <c r="BM2" s="111"/>
      <c r="BN2" s="111"/>
      <c r="BO2" s="111"/>
      <c r="BP2" s="111"/>
      <c r="BQ2" s="111"/>
      <c r="BR2" s="111"/>
      <c r="BS2" s="111"/>
      <c r="BT2" s="111"/>
      <c r="BU2" s="111"/>
      <c r="BV2" s="111"/>
      <c r="BW2" s="111"/>
      <c r="BX2" s="111"/>
      <c r="BY2" s="111"/>
      <c r="BZ2" s="111"/>
      <c r="CA2" s="111"/>
      <c r="CB2" s="111"/>
      <c r="CC2" s="111"/>
      <c r="CD2" s="111"/>
      <c r="CE2" s="111"/>
      <c r="CF2" s="111"/>
      <c r="CG2" s="111"/>
      <c r="CH2" s="111"/>
      <c r="CI2" s="111"/>
      <c r="CJ2" s="111"/>
      <c r="CK2" s="111"/>
      <c r="CL2" s="111"/>
      <c r="CM2" s="111"/>
      <c r="CN2" s="111"/>
      <c r="CO2" s="111"/>
      <c r="CP2" s="111"/>
      <c r="CQ2" s="111"/>
      <c r="CR2" s="111"/>
    </row>
    <row r="3" spans="1:96" x14ac:dyDescent="0.3">
      <c r="A3" s="111"/>
      <c r="B3" s="111"/>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row>
    <row r="4" spans="1:96" hidden="1" outlineLevel="1" x14ac:dyDescent="0.3"/>
    <row r="5" spans="1:96" hidden="1" outlineLevel="2" x14ac:dyDescent="0.3">
      <c r="N5" t="s">
        <v>186</v>
      </c>
      <c r="O5" s="113">
        <f>Start_Date</f>
        <v>43101</v>
      </c>
      <c r="P5" s="113">
        <f>DATE(YEAR(O5),ROUNDUP(MONTH(O5)/3,0)+3,1)</f>
        <v>43191</v>
      </c>
      <c r="Q5" s="113">
        <f>DATE(YEAR(P5),MONTH(P5)+3,1)</f>
        <v>43282</v>
      </c>
      <c r="R5" s="113">
        <f t="shared" ref="R5:CC5" si="0">DATE(YEAR(Q5),MONTH(Q5)+3,1)</f>
        <v>43374</v>
      </c>
      <c r="S5" s="113">
        <f t="shared" si="0"/>
        <v>43466</v>
      </c>
      <c r="T5" s="113">
        <f t="shared" si="0"/>
        <v>43556</v>
      </c>
      <c r="U5" s="113">
        <f t="shared" si="0"/>
        <v>43647</v>
      </c>
      <c r="V5" s="113">
        <f t="shared" si="0"/>
        <v>43739</v>
      </c>
      <c r="W5" s="113">
        <f t="shared" si="0"/>
        <v>43831</v>
      </c>
      <c r="X5" s="113">
        <f t="shared" si="0"/>
        <v>43922</v>
      </c>
      <c r="Y5" s="113">
        <f t="shared" si="0"/>
        <v>44013</v>
      </c>
      <c r="Z5" s="113">
        <f t="shared" si="0"/>
        <v>44105</v>
      </c>
      <c r="AA5" s="113">
        <f t="shared" si="0"/>
        <v>44197</v>
      </c>
      <c r="AB5" s="113">
        <f t="shared" si="0"/>
        <v>44287</v>
      </c>
      <c r="AC5" s="113">
        <f t="shared" si="0"/>
        <v>44378</v>
      </c>
      <c r="AD5" s="113">
        <f t="shared" si="0"/>
        <v>44470</v>
      </c>
      <c r="AE5" s="113">
        <f t="shared" si="0"/>
        <v>44562</v>
      </c>
      <c r="AF5" s="113">
        <f t="shared" si="0"/>
        <v>44652</v>
      </c>
      <c r="AG5" s="113">
        <f t="shared" si="0"/>
        <v>44743</v>
      </c>
      <c r="AH5" s="113">
        <f t="shared" si="0"/>
        <v>44835</v>
      </c>
      <c r="AI5" s="113">
        <f t="shared" si="0"/>
        <v>44927</v>
      </c>
      <c r="AJ5" s="113">
        <f t="shared" si="0"/>
        <v>45017</v>
      </c>
      <c r="AK5" s="113">
        <f t="shared" si="0"/>
        <v>45108</v>
      </c>
      <c r="AL5" s="113">
        <f t="shared" si="0"/>
        <v>45200</v>
      </c>
      <c r="AM5" s="113">
        <f t="shared" si="0"/>
        <v>45292</v>
      </c>
      <c r="AN5" s="113">
        <f t="shared" si="0"/>
        <v>45383</v>
      </c>
      <c r="AO5" s="113">
        <f t="shared" si="0"/>
        <v>45474</v>
      </c>
      <c r="AP5" s="113">
        <f t="shared" si="0"/>
        <v>45566</v>
      </c>
      <c r="AQ5" s="113">
        <f t="shared" si="0"/>
        <v>45658</v>
      </c>
      <c r="AR5" s="113">
        <f t="shared" si="0"/>
        <v>45748</v>
      </c>
      <c r="AS5" s="113">
        <f t="shared" si="0"/>
        <v>45839</v>
      </c>
      <c r="AT5" s="113">
        <f t="shared" si="0"/>
        <v>45931</v>
      </c>
      <c r="AU5" s="113">
        <f t="shared" si="0"/>
        <v>46023</v>
      </c>
      <c r="AV5" s="113">
        <f t="shared" si="0"/>
        <v>46113</v>
      </c>
      <c r="AW5" s="113">
        <f t="shared" si="0"/>
        <v>46204</v>
      </c>
      <c r="AX5" s="113">
        <f t="shared" si="0"/>
        <v>46296</v>
      </c>
      <c r="AY5" s="113">
        <f t="shared" si="0"/>
        <v>46388</v>
      </c>
      <c r="AZ5" s="113">
        <f t="shared" si="0"/>
        <v>46478</v>
      </c>
      <c r="BA5" s="113">
        <f t="shared" si="0"/>
        <v>46569</v>
      </c>
      <c r="BB5" s="113">
        <f t="shared" si="0"/>
        <v>46661</v>
      </c>
      <c r="BC5" s="113">
        <f t="shared" si="0"/>
        <v>46753</v>
      </c>
      <c r="BD5" s="113">
        <f t="shared" si="0"/>
        <v>46844</v>
      </c>
      <c r="BE5" s="113">
        <f t="shared" si="0"/>
        <v>46935</v>
      </c>
      <c r="BF5" s="113">
        <f t="shared" si="0"/>
        <v>47027</v>
      </c>
      <c r="BG5" s="113">
        <f t="shared" si="0"/>
        <v>47119</v>
      </c>
      <c r="BH5" s="113">
        <f t="shared" si="0"/>
        <v>47209</v>
      </c>
      <c r="BI5" s="113">
        <f t="shared" si="0"/>
        <v>47300</v>
      </c>
      <c r="BJ5" s="113">
        <f t="shared" si="0"/>
        <v>47392</v>
      </c>
      <c r="BK5" s="113">
        <f t="shared" si="0"/>
        <v>47484</v>
      </c>
      <c r="BL5" s="113">
        <f t="shared" si="0"/>
        <v>47574</v>
      </c>
      <c r="BM5" s="113">
        <f t="shared" si="0"/>
        <v>47665</v>
      </c>
      <c r="BN5" s="113">
        <f t="shared" si="0"/>
        <v>47757</v>
      </c>
      <c r="BO5" s="113">
        <f t="shared" si="0"/>
        <v>47849</v>
      </c>
      <c r="BP5" s="113">
        <f t="shared" si="0"/>
        <v>47939</v>
      </c>
      <c r="BQ5" s="113">
        <f t="shared" si="0"/>
        <v>48030</v>
      </c>
      <c r="BR5" s="113">
        <f t="shared" si="0"/>
        <v>48122</v>
      </c>
      <c r="BS5" s="113">
        <f t="shared" si="0"/>
        <v>48214</v>
      </c>
      <c r="BT5" s="113">
        <f t="shared" si="0"/>
        <v>48305</v>
      </c>
      <c r="BU5" s="113">
        <f t="shared" si="0"/>
        <v>48396</v>
      </c>
      <c r="BV5" s="113">
        <f t="shared" si="0"/>
        <v>48488</v>
      </c>
      <c r="BW5" s="113">
        <f t="shared" si="0"/>
        <v>48580</v>
      </c>
      <c r="BX5" s="113">
        <f t="shared" si="0"/>
        <v>48670</v>
      </c>
      <c r="BY5" s="113">
        <f t="shared" si="0"/>
        <v>48761</v>
      </c>
      <c r="BZ5" s="113">
        <f t="shared" si="0"/>
        <v>48853</v>
      </c>
      <c r="CA5" s="113">
        <f t="shared" si="0"/>
        <v>48945</v>
      </c>
      <c r="CB5" s="113">
        <f t="shared" si="0"/>
        <v>49035</v>
      </c>
      <c r="CC5" s="113">
        <f t="shared" si="0"/>
        <v>49126</v>
      </c>
      <c r="CD5" s="113">
        <f t="shared" ref="CD5:CR5" si="1">DATE(YEAR(CC5),MONTH(CC5)+3,1)</f>
        <v>49218</v>
      </c>
      <c r="CE5" s="113">
        <f t="shared" si="1"/>
        <v>49310</v>
      </c>
      <c r="CF5" s="113">
        <f t="shared" si="1"/>
        <v>49400</v>
      </c>
      <c r="CG5" s="113">
        <f t="shared" si="1"/>
        <v>49491</v>
      </c>
      <c r="CH5" s="113">
        <f t="shared" si="1"/>
        <v>49583</v>
      </c>
      <c r="CI5" s="113">
        <f t="shared" si="1"/>
        <v>49675</v>
      </c>
      <c r="CJ5" s="113">
        <f t="shared" si="1"/>
        <v>49766</v>
      </c>
      <c r="CK5" s="113">
        <f t="shared" si="1"/>
        <v>49857</v>
      </c>
      <c r="CL5" s="113">
        <f t="shared" si="1"/>
        <v>49949</v>
      </c>
      <c r="CM5" s="113">
        <f t="shared" si="1"/>
        <v>50041</v>
      </c>
      <c r="CN5" s="113">
        <f t="shared" si="1"/>
        <v>50131</v>
      </c>
      <c r="CO5" s="113">
        <f t="shared" si="1"/>
        <v>50222</v>
      </c>
      <c r="CP5" s="113">
        <f t="shared" si="1"/>
        <v>50314</v>
      </c>
      <c r="CQ5" s="113">
        <f t="shared" si="1"/>
        <v>50406</v>
      </c>
      <c r="CR5" s="113">
        <f t="shared" si="1"/>
        <v>50496</v>
      </c>
    </row>
    <row r="6" spans="1:96" hidden="1" outlineLevel="2" x14ac:dyDescent="0.3">
      <c r="N6" s="114" t="s">
        <v>172</v>
      </c>
      <c r="O6" s="115">
        <f t="shared" ref="O6:BZ6" si="2">YEAR(O5)-YEAR($O$5)</f>
        <v>0</v>
      </c>
      <c r="P6" s="115">
        <f t="shared" si="2"/>
        <v>0</v>
      </c>
      <c r="Q6" s="115">
        <f t="shared" si="2"/>
        <v>0</v>
      </c>
      <c r="R6" s="115">
        <f t="shared" si="2"/>
        <v>0</v>
      </c>
      <c r="S6" s="115">
        <f t="shared" si="2"/>
        <v>1</v>
      </c>
      <c r="T6" s="115">
        <f t="shared" si="2"/>
        <v>1</v>
      </c>
      <c r="U6" s="115">
        <f t="shared" si="2"/>
        <v>1</v>
      </c>
      <c r="V6" s="115">
        <f t="shared" si="2"/>
        <v>1</v>
      </c>
      <c r="W6" s="115">
        <f t="shared" si="2"/>
        <v>2</v>
      </c>
      <c r="X6" s="115">
        <f t="shared" si="2"/>
        <v>2</v>
      </c>
      <c r="Y6" s="115">
        <f t="shared" si="2"/>
        <v>2</v>
      </c>
      <c r="Z6" s="115">
        <f t="shared" si="2"/>
        <v>2</v>
      </c>
      <c r="AA6" s="115">
        <f t="shared" si="2"/>
        <v>3</v>
      </c>
      <c r="AB6" s="115">
        <f t="shared" si="2"/>
        <v>3</v>
      </c>
      <c r="AC6" s="115">
        <f t="shared" si="2"/>
        <v>3</v>
      </c>
      <c r="AD6" s="115">
        <f t="shared" si="2"/>
        <v>3</v>
      </c>
      <c r="AE6" s="115">
        <f t="shared" si="2"/>
        <v>4</v>
      </c>
      <c r="AF6" s="115">
        <f t="shared" si="2"/>
        <v>4</v>
      </c>
      <c r="AG6" s="115">
        <f t="shared" si="2"/>
        <v>4</v>
      </c>
      <c r="AH6" s="115">
        <f t="shared" si="2"/>
        <v>4</v>
      </c>
      <c r="AI6" s="115">
        <f t="shared" si="2"/>
        <v>5</v>
      </c>
      <c r="AJ6" s="115">
        <f t="shared" si="2"/>
        <v>5</v>
      </c>
      <c r="AK6" s="115">
        <f t="shared" si="2"/>
        <v>5</v>
      </c>
      <c r="AL6" s="115">
        <f t="shared" si="2"/>
        <v>5</v>
      </c>
      <c r="AM6" s="115">
        <f t="shared" si="2"/>
        <v>6</v>
      </c>
      <c r="AN6" s="115">
        <f t="shared" si="2"/>
        <v>6</v>
      </c>
      <c r="AO6" s="115">
        <f t="shared" si="2"/>
        <v>6</v>
      </c>
      <c r="AP6" s="115">
        <f t="shared" si="2"/>
        <v>6</v>
      </c>
      <c r="AQ6" s="115">
        <f t="shared" si="2"/>
        <v>7</v>
      </c>
      <c r="AR6" s="115">
        <f t="shared" si="2"/>
        <v>7</v>
      </c>
      <c r="AS6" s="115">
        <f t="shared" si="2"/>
        <v>7</v>
      </c>
      <c r="AT6" s="115">
        <f t="shared" si="2"/>
        <v>7</v>
      </c>
      <c r="AU6" s="115">
        <f t="shared" si="2"/>
        <v>8</v>
      </c>
      <c r="AV6" s="115">
        <f t="shared" si="2"/>
        <v>8</v>
      </c>
      <c r="AW6" s="115">
        <f t="shared" si="2"/>
        <v>8</v>
      </c>
      <c r="AX6" s="115">
        <f t="shared" si="2"/>
        <v>8</v>
      </c>
      <c r="AY6" s="115">
        <f t="shared" si="2"/>
        <v>9</v>
      </c>
      <c r="AZ6" s="115">
        <f t="shared" si="2"/>
        <v>9</v>
      </c>
      <c r="BA6" s="115">
        <f t="shared" si="2"/>
        <v>9</v>
      </c>
      <c r="BB6" s="115">
        <f t="shared" si="2"/>
        <v>9</v>
      </c>
      <c r="BC6" s="115">
        <f t="shared" si="2"/>
        <v>10</v>
      </c>
      <c r="BD6" s="115">
        <f t="shared" si="2"/>
        <v>10</v>
      </c>
      <c r="BE6" s="115">
        <f t="shared" si="2"/>
        <v>10</v>
      </c>
      <c r="BF6" s="115">
        <f t="shared" si="2"/>
        <v>10</v>
      </c>
      <c r="BG6" s="115">
        <f t="shared" si="2"/>
        <v>11</v>
      </c>
      <c r="BH6" s="115">
        <f t="shared" si="2"/>
        <v>11</v>
      </c>
      <c r="BI6" s="115">
        <f t="shared" si="2"/>
        <v>11</v>
      </c>
      <c r="BJ6" s="115">
        <f t="shared" si="2"/>
        <v>11</v>
      </c>
      <c r="BK6" s="115">
        <f t="shared" si="2"/>
        <v>12</v>
      </c>
      <c r="BL6" s="115">
        <f t="shared" si="2"/>
        <v>12</v>
      </c>
      <c r="BM6" s="115">
        <f t="shared" si="2"/>
        <v>12</v>
      </c>
      <c r="BN6" s="115">
        <f t="shared" si="2"/>
        <v>12</v>
      </c>
      <c r="BO6" s="115">
        <f t="shared" si="2"/>
        <v>13</v>
      </c>
      <c r="BP6" s="115">
        <f t="shared" si="2"/>
        <v>13</v>
      </c>
      <c r="BQ6" s="115">
        <f t="shared" si="2"/>
        <v>13</v>
      </c>
      <c r="BR6" s="115">
        <f t="shared" si="2"/>
        <v>13</v>
      </c>
      <c r="BS6" s="115">
        <f t="shared" si="2"/>
        <v>14</v>
      </c>
      <c r="BT6" s="115">
        <f t="shared" si="2"/>
        <v>14</v>
      </c>
      <c r="BU6" s="115">
        <f t="shared" si="2"/>
        <v>14</v>
      </c>
      <c r="BV6" s="115">
        <f t="shared" si="2"/>
        <v>14</v>
      </c>
      <c r="BW6" s="115">
        <f t="shared" si="2"/>
        <v>15</v>
      </c>
      <c r="BX6" s="115">
        <f t="shared" si="2"/>
        <v>15</v>
      </c>
      <c r="BY6" s="115">
        <f t="shared" si="2"/>
        <v>15</v>
      </c>
      <c r="BZ6" s="115">
        <f t="shared" si="2"/>
        <v>15</v>
      </c>
      <c r="CA6" s="115">
        <f t="shared" ref="CA6:CR6" si="3">YEAR(CA5)-YEAR($O$5)</f>
        <v>16</v>
      </c>
      <c r="CB6" s="115">
        <f t="shared" si="3"/>
        <v>16</v>
      </c>
      <c r="CC6" s="115">
        <f t="shared" si="3"/>
        <v>16</v>
      </c>
      <c r="CD6" s="115">
        <f t="shared" si="3"/>
        <v>16</v>
      </c>
      <c r="CE6" s="115">
        <f t="shared" si="3"/>
        <v>17</v>
      </c>
      <c r="CF6" s="115">
        <f t="shared" si="3"/>
        <v>17</v>
      </c>
      <c r="CG6" s="115">
        <f t="shared" si="3"/>
        <v>17</v>
      </c>
      <c r="CH6" s="115">
        <f t="shared" si="3"/>
        <v>17</v>
      </c>
      <c r="CI6" s="115">
        <f t="shared" si="3"/>
        <v>18</v>
      </c>
      <c r="CJ6" s="115">
        <f t="shared" si="3"/>
        <v>18</v>
      </c>
      <c r="CK6" s="115">
        <f t="shared" si="3"/>
        <v>18</v>
      </c>
      <c r="CL6" s="115">
        <f t="shared" si="3"/>
        <v>18</v>
      </c>
      <c r="CM6" s="115">
        <f t="shared" si="3"/>
        <v>19</v>
      </c>
      <c r="CN6" s="115">
        <f t="shared" si="3"/>
        <v>19</v>
      </c>
      <c r="CO6" s="115">
        <f t="shared" si="3"/>
        <v>19</v>
      </c>
      <c r="CP6" s="115">
        <f t="shared" si="3"/>
        <v>19</v>
      </c>
      <c r="CQ6" s="115">
        <f t="shared" si="3"/>
        <v>20</v>
      </c>
      <c r="CR6" s="115">
        <f t="shared" si="3"/>
        <v>20</v>
      </c>
    </row>
    <row r="7" spans="1:96" hidden="1" outlineLevel="2" x14ac:dyDescent="0.3">
      <c r="N7" s="116" t="s">
        <v>187</v>
      </c>
      <c r="O7" s="117">
        <f>ROUNDUP(MONTH(O5)/3,0)</f>
        <v>1</v>
      </c>
      <c r="P7" s="117">
        <f t="shared" ref="P7:CA7" si="4">ROUNDUP(MONTH(P5)/3,0)</f>
        <v>2</v>
      </c>
      <c r="Q7" s="117">
        <f t="shared" si="4"/>
        <v>3</v>
      </c>
      <c r="R7" s="117">
        <f t="shared" si="4"/>
        <v>4</v>
      </c>
      <c r="S7" s="117">
        <f t="shared" si="4"/>
        <v>1</v>
      </c>
      <c r="T7" s="117">
        <f t="shared" si="4"/>
        <v>2</v>
      </c>
      <c r="U7" s="117">
        <f t="shared" si="4"/>
        <v>3</v>
      </c>
      <c r="V7" s="117">
        <f t="shared" si="4"/>
        <v>4</v>
      </c>
      <c r="W7" s="117">
        <f t="shared" si="4"/>
        <v>1</v>
      </c>
      <c r="X7" s="117">
        <f t="shared" si="4"/>
        <v>2</v>
      </c>
      <c r="Y7" s="117">
        <f t="shared" si="4"/>
        <v>3</v>
      </c>
      <c r="Z7" s="117">
        <f t="shared" si="4"/>
        <v>4</v>
      </c>
      <c r="AA7" s="117">
        <f t="shared" si="4"/>
        <v>1</v>
      </c>
      <c r="AB7" s="117">
        <f t="shared" si="4"/>
        <v>2</v>
      </c>
      <c r="AC7" s="117">
        <f t="shared" si="4"/>
        <v>3</v>
      </c>
      <c r="AD7" s="117">
        <f t="shared" si="4"/>
        <v>4</v>
      </c>
      <c r="AE7" s="117">
        <f t="shared" si="4"/>
        <v>1</v>
      </c>
      <c r="AF7" s="117">
        <f t="shared" si="4"/>
        <v>2</v>
      </c>
      <c r="AG7" s="117">
        <f t="shared" si="4"/>
        <v>3</v>
      </c>
      <c r="AH7" s="117">
        <f t="shared" si="4"/>
        <v>4</v>
      </c>
      <c r="AI7" s="117">
        <f t="shared" si="4"/>
        <v>1</v>
      </c>
      <c r="AJ7" s="117">
        <f t="shared" si="4"/>
        <v>2</v>
      </c>
      <c r="AK7" s="117">
        <f t="shared" si="4"/>
        <v>3</v>
      </c>
      <c r="AL7" s="117">
        <f t="shared" si="4"/>
        <v>4</v>
      </c>
      <c r="AM7" s="117">
        <f t="shared" si="4"/>
        <v>1</v>
      </c>
      <c r="AN7" s="117">
        <f t="shared" si="4"/>
        <v>2</v>
      </c>
      <c r="AO7" s="117">
        <f t="shared" si="4"/>
        <v>3</v>
      </c>
      <c r="AP7" s="117">
        <f t="shared" si="4"/>
        <v>4</v>
      </c>
      <c r="AQ7" s="117">
        <f t="shared" si="4"/>
        <v>1</v>
      </c>
      <c r="AR7" s="117">
        <f t="shared" si="4"/>
        <v>2</v>
      </c>
      <c r="AS7" s="117">
        <f t="shared" si="4"/>
        <v>3</v>
      </c>
      <c r="AT7" s="117">
        <f t="shared" si="4"/>
        <v>4</v>
      </c>
      <c r="AU7" s="117">
        <f t="shared" si="4"/>
        <v>1</v>
      </c>
      <c r="AV7" s="117">
        <f t="shared" si="4"/>
        <v>2</v>
      </c>
      <c r="AW7" s="117">
        <f t="shared" si="4"/>
        <v>3</v>
      </c>
      <c r="AX7" s="117">
        <f t="shared" si="4"/>
        <v>4</v>
      </c>
      <c r="AY7" s="117">
        <f t="shared" si="4"/>
        <v>1</v>
      </c>
      <c r="AZ7" s="117">
        <f t="shared" si="4"/>
        <v>2</v>
      </c>
      <c r="BA7" s="117">
        <f t="shared" si="4"/>
        <v>3</v>
      </c>
      <c r="BB7" s="117">
        <f t="shared" si="4"/>
        <v>4</v>
      </c>
      <c r="BC7" s="117">
        <f t="shared" si="4"/>
        <v>1</v>
      </c>
      <c r="BD7" s="117">
        <f t="shared" si="4"/>
        <v>2</v>
      </c>
      <c r="BE7" s="117">
        <f t="shared" si="4"/>
        <v>3</v>
      </c>
      <c r="BF7" s="117">
        <f t="shared" si="4"/>
        <v>4</v>
      </c>
      <c r="BG7" s="117">
        <f t="shared" si="4"/>
        <v>1</v>
      </c>
      <c r="BH7" s="117">
        <f t="shared" si="4"/>
        <v>2</v>
      </c>
      <c r="BI7" s="117">
        <f t="shared" si="4"/>
        <v>3</v>
      </c>
      <c r="BJ7" s="117">
        <f t="shared" si="4"/>
        <v>4</v>
      </c>
      <c r="BK7" s="117">
        <f t="shared" si="4"/>
        <v>1</v>
      </c>
      <c r="BL7" s="117">
        <f t="shared" si="4"/>
        <v>2</v>
      </c>
      <c r="BM7" s="117">
        <f t="shared" si="4"/>
        <v>3</v>
      </c>
      <c r="BN7" s="117">
        <f t="shared" si="4"/>
        <v>4</v>
      </c>
      <c r="BO7" s="117">
        <f t="shared" si="4"/>
        <v>1</v>
      </c>
      <c r="BP7" s="117">
        <f t="shared" si="4"/>
        <v>2</v>
      </c>
      <c r="BQ7" s="117">
        <f t="shared" si="4"/>
        <v>3</v>
      </c>
      <c r="BR7" s="117">
        <f t="shared" si="4"/>
        <v>4</v>
      </c>
      <c r="BS7" s="117">
        <f t="shared" si="4"/>
        <v>1</v>
      </c>
      <c r="BT7" s="117">
        <f t="shared" si="4"/>
        <v>2</v>
      </c>
      <c r="BU7" s="117">
        <f t="shared" si="4"/>
        <v>3</v>
      </c>
      <c r="BV7" s="117">
        <f t="shared" si="4"/>
        <v>4</v>
      </c>
      <c r="BW7" s="117">
        <f t="shared" si="4"/>
        <v>1</v>
      </c>
      <c r="BX7" s="117">
        <f t="shared" si="4"/>
        <v>2</v>
      </c>
      <c r="BY7" s="117">
        <f t="shared" si="4"/>
        <v>3</v>
      </c>
      <c r="BZ7" s="117">
        <f t="shared" si="4"/>
        <v>4</v>
      </c>
      <c r="CA7" s="117">
        <f t="shared" si="4"/>
        <v>1</v>
      </c>
      <c r="CB7" s="117">
        <f t="shared" ref="CB7:CR7" si="5">ROUNDUP(MONTH(CB5)/3,0)</f>
        <v>2</v>
      </c>
      <c r="CC7" s="117">
        <f t="shared" si="5"/>
        <v>3</v>
      </c>
      <c r="CD7" s="117">
        <f t="shared" si="5"/>
        <v>4</v>
      </c>
      <c r="CE7" s="117">
        <f t="shared" si="5"/>
        <v>1</v>
      </c>
      <c r="CF7" s="117">
        <f t="shared" si="5"/>
        <v>2</v>
      </c>
      <c r="CG7" s="117">
        <f t="shared" si="5"/>
        <v>3</v>
      </c>
      <c r="CH7" s="117">
        <f t="shared" si="5"/>
        <v>4</v>
      </c>
      <c r="CI7" s="117">
        <f t="shared" si="5"/>
        <v>1</v>
      </c>
      <c r="CJ7" s="117">
        <f t="shared" si="5"/>
        <v>2</v>
      </c>
      <c r="CK7" s="117">
        <f t="shared" si="5"/>
        <v>3</v>
      </c>
      <c r="CL7" s="117">
        <f t="shared" si="5"/>
        <v>4</v>
      </c>
      <c r="CM7" s="117">
        <f t="shared" si="5"/>
        <v>1</v>
      </c>
      <c r="CN7" s="117">
        <f t="shared" si="5"/>
        <v>2</v>
      </c>
      <c r="CO7" s="117">
        <f t="shared" si="5"/>
        <v>3</v>
      </c>
      <c r="CP7" s="117">
        <f t="shared" si="5"/>
        <v>4</v>
      </c>
      <c r="CQ7" s="117">
        <f t="shared" si="5"/>
        <v>1</v>
      </c>
      <c r="CR7" s="117">
        <f t="shared" si="5"/>
        <v>2</v>
      </c>
    </row>
    <row r="8" spans="1:96" hidden="1" outlineLevel="2" x14ac:dyDescent="0.3">
      <c r="N8" s="116" t="s">
        <v>188</v>
      </c>
      <c r="O8" s="117">
        <v>1</v>
      </c>
      <c r="P8" s="117">
        <f>O8+1</f>
        <v>2</v>
      </c>
      <c r="Q8" s="117">
        <f t="shared" ref="Q8:CB8" si="6">P8+1</f>
        <v>3</v>
      </c>
      <c r="R8" s="117">
        <f t="shared" si="6"/>
        <v>4</v>
      </c>
      <c r="S8" s="117">
        <f t="shared" si="6"/>
        <v>5</v>
      </c>
      <c r="T8" s="117">
        <f t="shared" si="6"/>
        <v>6</v>
      </c>
      <c r="U8" s="117">
        <f t="shared" si="6"/>
        <v>7</v>
      </c>
      <c r="V8" s="117">
        <f t="shared" si="6"/>
        <v>8</v>
      </c>
      <c r="W8" s="117">
        <f t="shared" si="6"/>
        <v>9</v>
      </c>
      <c r="X8" s="117">
        <f t="shared" si="6"/>
        <v>10</v>
      </c>
      <c r="Y8" s="117">
        <f t="shared" si="6"/>
        <v>11</v>
      </c>
      <c r="Z8" s="117">
        <f t="shared" si="6"/>
        <v>12</v>
      </c>
      <c r="AA8" s="117">
        <f t="shared" si="6"/>
        <v>13</v>
      </c>
      <c r="AB8" s="117">
        <f t="shared" si="6"/>
        <v>14</v>
      </c>
      <c r="AC8" s="117">
        <f t="shared" si="6"/>
        <v>15</v>
      </c>
      <c r="AD8" s="117">
        <f t="shared" si="6"/>
        <v>16</v>
      </c>
      <c r="AE8" s="117">
        <f t="shared" si="6"/>
        <v>17</v>
      </c>
      <c r="AF8" s="117">
        <f t="shared" si="6"/>
        <v>18</v>
      </c>
      <c r="AG8" s="117">
        <f t="shared" si="6"/>
        <v>19</v>
      </c>
      <c r="AH8" s="117">
        <f t="shared" si="6"/>
        <v>20</v>
      </c>
      <c r="AI8" s="117">
        <f t="shared" si="6"/>
        <v>21</v>
      </c>
      <c r="AJ8" s="117">
        <f t="shared" si="6"/>
        <v>22</v>
      </c>
      <c r="AK8" s="117">
        <f t="shared" si="6"/>
        <v>23</v>
      </c>
      <c r="AL8" s="117">
        <f t="shared" si="6"/>
        <v>24</v>
      </c>
      <c r="AM8" s="117">
        <f t="shared" si="6"/>
        <v>25</v>
      </c>
      <c r="AN8" s="117">
        <f t="shared" si="6"/>
        <v>26</v>
      </c>
      <c r="AO8" s="117">
        <f t="shared" si="6"/>
        <v>27</v>
      </c>
      <c r="AP8" s="117">
        <f t="shared" si="6"/>
        <v>28</v>
      </c>
      <c r="AQ8" s="117">
        <f t="shared" si="6"/>
        <v>29</v>
      </c>
      <c r="AR8" s="117">
        <f t="shared" si="6"/>
        <v>30</v>
      </c>
      <c r="AS8" s="117">
        <f t="shared" si="6"/>
        <v>31</v>
      </c>
      <c r="AT8" s="117">
        <f t="shared" si="6"/>
        <v>32</v>
      </c>
      <c r="AU8" s="117">
        <f t="shared" si="6"/>
        <v>33</v>
      </c>
      <c r="AV8" s="117">
        <f t="shared" si="6"/>
        <v>34</v>
      </c>
      <c r="AW8" s="117">
        <f t="shared" si="6"/>
        <v>35</v>
      </c>
      <c r="AX8" s="117">
        <f t="shared" si="6"/>
        <v>36</v>
      </c>
      <c r="AY8" s="117">
        <f t="shared" si="6"/>
        <v>37</v>
      </c>
      <c r="AZ8" s="117">
        <f t="shared" si="6"/>
        <v>38</v>
      </c>
      <c r="BA8" s="117">
        <f t="shared" si="6"/>
        <v>39</v>
      </c>
      <c r="BB8" s="117">
        <f t="shared" si="6"/>
        <v>40</v>
      </c>
      <c r="BC8" s="117">
        <f t="shared" si="6"/>
        <v>41</v>
      </c>
      <c r="BD8" s="117">
        <f t="shared" si="6"/>
        <v>42</v>
      </c>
      <c r="BE8" s="117">
        <f t="shared" si="6"/>
        <v>43</v>
      </c>
      <c r="BF8" s="117">
        <f t="shared" si="6"/>
        <v>44</v>
      </c>
      <c r="BG8" s="117">
        <f t="shared" si="6"/>
        <v>45</v>
      </c>
      <c r="BH8" s="117">
        <f t="shared" si="6"/>
        <v>46</v>
      </c>
      <c r="BI8" s="117">
        <f t="shared" si="6"/>
        <v>47</v>
      </c>
      <c r="BJ8" s="117">
        <f t="shared" si="6"/>
        <v>48</v>
      </c>
      <c r="BK8" s="117">
        <f t="shared" si="6"/>
        <v>49</v>
      </c>
      <c r="BL8" s="117">
        <f t="shared" si="6"/>
        <v>50</v>
      </c>
      <c r="BM8" s="117">
        <f t="shared" si="6"/>
        <v>51</v>
      </c>
      <c r="BN8" s="117">
        <f t="shared" si="6"/>
        <v>52</v>
      </c>
      <c r="BO8" s="117">
        <f t="shared" si="6"/>
        <v>53</v>
      </c>
      <c r="BP8" s="117">
        <f t="shared" si="6"/>
        <v>54</v>
      </c>
      <c r="BQ8" s="117">
        <f t="shared" si="6"/>
        <v>55</v>
      </c>
      <c r="BR8" s="117">
        <f t="shared" si="6"/>
        <v>56</v>
      </c>
      <c r="BS8" s="117">
        <f t="shared" si="6"/>
        <v>57</v>
      </c>
      <c r="BT8" s="117">
        <f t="shared" si="6"/>
        <v>58</v>
      </c>
      <c r="BU8" s="117">
        <f t="shared" si="6"/>
        <v>59</v>
      </c>
      <c r="BV8" s="117">
        <f t="shared" si="6"/>
        <v>60</v>
      </c>
      <c r="BW8" s="117">
        <f t="shared" si="6"/>
        <v>61</v>
      </c>
      <c r="BX8" s="117">
        <f t="shared" si="6"/>
        <v>62</v>
      </c>
      <c r="BY8" s="117">
        <f t="shared" si="6"/>
        <v>63</v>
      </c>
      <c r="BZ8" s="117">
        <f t="shared" si="6"/>
        <v>64</v>
      </c>
      <c r="CA8" s="117">
        <f t="shared" si="6"/>
        <v>65</v>
      </c>
      <c r="CB8" s="117">
        <f t="shared" si="6"/>
        <v>66</v>
      </c>
      <c r="CC8" s="117">
        <f t="shared" ref="CC8:CR8" si="7">CB8+1</f>
        <v>67</v>
      </c>
      <c r="CD8" s="117">
        <f t="shared" si="7"/>
        <v>68</v>
      </c>
      <c r="CE8" s="117">
        <f t="shared" si="7"/>
        <v>69</v>
      </c>
      <c r="CF8" s="117">
        <f t="shared" si="7"/>
        <v>70</v>
      </c>
      <c r="CG8" s="117">
        <f t="shared" si="7"/>
        <v>71</v>
      </c>
      <c r="CH8" s="117">
        <f t="shared" si="7"/>
        <v>72</v>
      </c>
      <c r="CI8" s="117">
        <f t="shared" si="7"/>
        <v>73</v>
      </c>
      <c r="CJ8" s="117">
        <f t="shared" si="7"/>
        <v>74</v>
      </c>
      <c r="CK8" s="117">
        <f t="shared" si="7"/>
        <v>75</v>
      </c>
      <c r="CL8" s="117">
        <f t="shared" si="7"/>
        <v>76</v>
      </c>
      <c r="CM8" s="117">
        <f t="shared" si="7"/>
        <v>77</v>
      </c>
      <c r="CN8" s="117">
        <f t="shared" si="7"/>
        <v>78</v>
      </c>
      <c r="CO8" s="117">
        <f t="shared" si="7"/>
        <v>79</v>
      </c>
      <c r="CP8" s="117">
        <f t="shared" si="7"/>
        <v>80</v>
      </c>
      <c r="CQ8" s="117">
        <f t="shared" si="7"/>
        <v>81</v>
      </c>
      <c r="CR8" s="117">
        <f t="shared" si="7"/>
        <v>82</v>
      </c>
    </row>
    <row r="9" spans="1:96" hidden="1" outlineLevel="2" x14ac:dyDescent="0.3">
      <c r="N9" s="116"/>
      <c r="O9" s="118" t="str">
        <f t="shared" ref="O9:BZ9" si="8">"FY"&amp;YEAR(O5)-2000&amp;"Q"&amp;O7</f>
        <v>FY18Q1</v>
      </c>
      <c r="P9" s="118" t="str">
        <f t="shared" si="8"/>
        <v>FY18Q2</v>
      </c>
      <c r="Q9" s="118" t="str">
        <f t="shared" si="8"/>
        <v>FY18Q3</v>
      </c>
      <c r="R9" s="118" t="str">
        <f t="shared" si="8"/>
        <v>FY18Q4</v>
      </c>
      <c r="S9" s="119" t="str">
        <f t="shared" si="8"/>
        <v>FY19Q1</v>
      </c>
      <c r="T9" s="119" t="str">
        <f t="shared" si="8"/>
        <v>FY19Q2</v>
      </c>
      <c r="U9" s="119" t="str">
        <f t="shared" si="8"/>
        <v>FY19Q3</v>
      </c>
      <c r="V9" s="119" t="str">
        <f t="shared" si="8"/>
        <v>FY19Q4</v>
      </c>
      <c r="W9" s="119" t="str">
        <f t="shared" si="8"/>
        <v>FY20Q1</v>
      </c>
      <c r="X9" s="119" t="str">
        <f t="shared" si="8"/>
        <v>FY20Q2</v>
      </c>
      <c r="Y9" s="119" t="str">
        <f t="shared" si="8"/>
        <v>FY20Q3</v>
      </c>
      <c r="Z9" s="119" t="str">
        <f t="shared" si="8"/>
        <v>FY20Q4</v>
      </c>
      <c r="AA9" s="119" t="str">
        <f t="shared" si="8"/>
        <v>FY21Q1</v>
      </c>
      <c r="AB9" s="119" t="str">
        <f t="shared" si="8"/>
        <v>FY21Q2</v>
      </c>
      <c r="AC9" s="119" t="str">
        <f t="shared" si="8"/>
        <v>FY21Q3</v>
      </c>
      <c r="AD9" s="119" t="str">
        <f t="shared" si="8"/>
        <v>FY21Q4</v>
      </c>
      <c r="AE9" s="119" t="str">
        <f t="shared" si="8"/>
        <v>FY22Q1</v>
      </c>
      <c r="AF9" s="119" t="str">
        <f t="shared" si="8"/>
        <v>FY22Q2</v>
      </c>
      <c r="AG9" s="119" t="str">
        <f t="shared" si="8"/>
        <v>FY22Q3</v>
      </c>
      <c r="AH9" s="119" t="str">
        <f t="shared" si="8"/>
        <v>FY22Q4</v>
      </c>
      <c r="AI9" s="119" t="str">
        <f t="shared" si="8"/>
        <v>FY23Q1</v>
      </c>
      <c r="AJ9" s="119" t="str">
        <f t="shared" si="8"/>
        <v>FY23Q2</v>
      </c>
      <c r="AK9" s="119" t="str">
        <f t="shared" si="8"/>
        <v>FY23Q3</v>
      </c>
      <c r="AL9" s="119" t="str">
        <f t="shared" si="8"/>
        <v>FY23Q4</v>
      </c>
      <c r="AM9" s="119" t="str">
        <f t="shared" si="8"/>
        <v>FY24Q1</v>
      </c>
      <c r="AN9" s="119" t="str">
        <f t="shared" si="8"/>
        <v>FY24Q2</v>
      </c>
      <c r="AO9" s="119" t="str">
        <f t="shared" si="8"/>
        <v>FY24Q3</v>
      </c>
      <c r="AP9" s="119" t="str">
        <f t="shared" si="8"/>
        <v>FY24Q4</v>
      </c>
      <c r="AQ9" s="119" t="str">
        <f t="shared" si="8"/>
        <v>FY25Q1</v>
      </c>
      <c r="AR9" s="119" t="str">
        <f t="shared" si="8"/>
        <v>FY25Q2</v>
      </c>
      <c r="AS9" s="119" t="str">
        <f t="shared" si="8"/>
        <v>FY25Q3</v>
      </c>
      <c r="AT9" s="119" t="str">
        <f t="shared" si="8"/>
        <v>FY25Q4</v>
      </c>
      <c r="AU9" s="119" t="str">
        <f t="shared" si="8"/>
        <v>FY26Q1</v>
      </c>
      <c r="AV9" s="119" t="str">
        <f t="shared" si="8"/>
        <v>FY26Q2</v>
      </c>
      <c r="AW9" s="119" t="str">
        <f t="shared" si="8"/>
        <v>FY26Q3</v>
      </c>
      <c r="AX9" s="119" t="str">
        <f t="shared" si="8"/>
        <v>FY26Q4</v>
      </c>
      <c r="AY9" s="119" t="str">
        <f t="shared" si="8"/>
        <v>FY27Q1</v>
      </c>
      <c r="AZ9" s="119" t="str">
        <f t="shared" si="8"/>
        <v>FY27Q2</v>
      </c>
      <c r="BA9" s="119" t="str">
        <f t="shared" si="8"/>
        <v>FY27Q3</v>
      </c>
      <c r="BB9" s="119" t="str">
        <f t="shared" si="8"/>
        <v>FY27Q4</v>
      </c>
      <c r="BC9" s="119" t="str">
        <f t="shared" si="8"/>
        <v>FY28Q1</v>
      </c>
      <c r="BD9" s="119" t="str">
        <f t="shared" si="8"/>
        <v>FY28Q2</v>
      </c>
      <c r="BE9" s="119" t="str">
        <f t="shared" si="8"/>
        <v>FY28Q3</v>
      </c>
      <c r="BF9" s="119" t="str">
        <f t="shared" si="8"/>
        <v>FY28Q4</v>
      </c>
      <c r="BG9" s="119" t="str">
        <f t="shared" si="8"/>
        <v>FY29Q1</v>
      </c>
      <c r="BH9" s="119" t="str">
        <f t="shared" si="8"/>
        <v>FY29Q2</v>
      </c>
      <c r="BI9" s="119" t="str">
        <f t="shared" si="8"/>
        <v>FY29Q3</v>
      </c>
      <c r="BJ9" s="119" t="str">
        <f t="shared" si="8"/>
        <v>FY29Q4</v>
      </c>
      <c r="BK9" s="119" t="str">
        <f t="shared" si="8"/>
        <v>FY30Q1</v>
      </c>
      <c r="BL9" s="119" t="str">
        <f t="shared" si="8"/>
        <v>FY30Q2</v>
      </c>
      <c r="BM9" s="119" t="str">
        <f t="shared" si="8"/>
        <v>FY30Q3</v>
      </c>
      <c r="BN9" s="119" t="str">
        <f t="shared" si="8"/>
        <v>FY30Q4</v>
      </c>
      <c r="BO9" s="119" t="str">
        <f t="shared" si="8"/>
        <v>FY31Q1</v>
      </c>
      <c r="BP9" s="119" t="str">
        <f t="shared" si="8"/>
        <v>FY31Q2</v>
      </c>
      <c r="BQ9" s="119" t="str">
        <f t="shared" si="8"/>
        <v>FY31Q3</v>
      </c>
      <c r="BR9" s="119" t="str">
        <f t="shared" si="8"/>
        <v>FY31Q4</v>
      </c>
      <c r="BS9" s="119" t="str">
        <f t="shared" si="8"/>
        <v>FY32Q1</v>
      </c>
      <c r="BT9" s="119" t="str">
        <f t="shared" si="8"/>
        <v>FY32Q2</v>
      </c>
      <c r="BU9" s="119" t="str">
        <f t="shared" si="8"/>
        <v>FY32Q3</v>
      </c>
      <c r="BV9" s="119" t="str">
        <f t="shared" si="8"/>
        <v>FY32Q4</v>
      </c>
      <c r="BW9" s="119" t="str">
        <f t="shared" si="8"/>
        <v>FY33Q1</v>
      </c>
      <c r="BX9" s="119" t="str">
        <f t="shared" si="8"/>
        <v>FY33Q2</v>
      </c>
      <c r="BY9" s="119" t="str">
        <f t="shared" si="8"/>
        <v>FY33Q3</v>
      </c>
      <c r="BZ9" s="119" t="str">
        <f t="shared" si="8"/>
        <v>FY33Q4</v>
      </c>
      <c r="CA9" s="119" t="str">
        <f t="shared" ref="CA9:CR9" si="9">"FY"&amp;YEAR(CA5)-2000&amp;"Q"&amp;CA7</f>
        <v>FY34Q1</v>
      </c>
      <c r="CB9" s="119" t="str">
        <f t="shared" si="9"/>
        <v>FY34Q2</v>
      </c>
      <c r="CC9" s="119" t="str">
        <f t="shared" si="9"/>
        <v>FY34Q3</v>
      </c>
      <c r="CD9" s="119" t="str">
        <f t="shared" si="9"/>
        <v>FY34Q4</v>
      </c>
      <c r="CE9" s="119" t="str">
        <f t="shared" si="9"/>
        <v>FY35Q1</v>
      </c>
      <c r="CF9" s="119" t="str">
        <f t="shared" si="9"/>
        <v>FY35Q2</v>
      </c>
      <c r="CG9" s="119" t="str">
        <f t="shared" si="9"/>
        <v>FY35Q3</v>
      </c>
      <c r="CH9" s="119" t="str">
        <f t="shared" si="9"/>
        <v>FY35Q4</v>
      </c>
      <c r="CI9" s="119" t="str">
        <f t="shared" si="9"/>
        <v>FY36Q1</v>
      </c>
      <c r="CJ9" s="119" t="str">
        <f t="shared" si="9"/>
        <v>FY36Q2</v>
      </c>
      <c r="CK9" s="119" t="str">
        <f t="shared" si="9"/>
        <v>FY36Q3</v>
      </c>
      <c r="CL9" s="119" t="str">
        <f t="shared" si="9"/>
        <v>FY36Q4</v>
      </c>
      <c r="CM9" s="119" t="str">
        <f t="shared" si="9"/>
        <v>FY37Q1</v>
      </c>
      <c r="CN9" s="119" t="str">
        <f t="shared" si="9"/>
        <v>FY37Q2</v>
      </c>
      <c r="CO9" s="119" t="str">
        <f t="shared" si="9"/>
        <v>FY37Q3</v>
      </c>
      <c r="CP9" s="119" t="str">
        <f t="shared" si="9"/>
        <v>FY37Q4</v>
      </c>
      <c r="CQ9" s="119" t="str">
        <f t="shared" si="9"/>
        <v>FY38Q1</v>
      </c>
      <c r="CR9" s="119" t="str">
        <f t="shared" si="9"/>
        <v>FY38Q2</v>
      </c>
    </row>
    <row r="10" spans="1:96" collapsed="1" x14ac:dyDescent="0.3"/>
    <row r="11" spans="1:96" x14ac:dyDescent="0.3">
      <c r="B11" s="140" t="s">
        <v>189</v>
      </c>
      <c r="C11" s="120"/>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row>
    <row r="13" spans="1:96" x14ac:dyDescent="0.3">
      <c r="C13" t="s">
        <v>293</v>
      </c>
      <c r="D13" s="113">
        <v>43101</v>
      </c>
      <c r="O13" s="1" t="s">
        <v>190</v>
      </c>
      <c r="Q13" s="121"/>
      <c r="R13" t="s">
        <v>294</v>
      </c>
      <c r="V13" s="122"/>
      <c r="W13" t="s">
        <v>295</v>
      </c>
      <c r="AA13" s="123"/>
      <c r="AB13" t="s">
        <v>296</v>
      </c>
      <c r="AG13" s="124"/>
      <c r="AH13" t="s">
        <v>297</v>
      </c>
      <c r="AM13" s="125"/>
      <c r="AN13" t="s">
        <v>298</v>
      </c>
    </row>
    <row r="14" spans="1:96" x14ac:dyDescent="0.3">
      <c r="H14" s="126"/>
      <c r="I14" s="126"/>
      <c r="J14" s="126"/>
      <c r="K14" s="126"/>
      <c r="L14" s="126"/>
      <c r="M14" s="126"/>
      <c r="N14" s="126"/>
    </row>
    <row r="15" spans="1:96" x14ac:dyDescent="0.3">
      <c r="B15" s="1"/>
      <c r="E15" s="297" t="s">
        <v>191</v>
      </c>
      <c r="F15" s="297" t="s">
        <v>192</v>
      </c>
      <c r="G15" s="297" t="s">
        <v>193</v>
      </c>
      <c r="H15" s="297" t="s">
        <v>194</v>
      </c>
      <c r="I15" s="297" t="s">
        <v>195</v>
      </c>
      <c r="J15" s="297" t="s">
        <v>196</v>
      </c>
      <c r="K15" s="297" t="s">
        <v>197</v>
      </c>
      <c r="L15" s="297" t="s">
        <v>198</v>
      </c>
      <c r="M15" s="297" t="s">
        <v>199</v>
      </c>
      <c r="O15" s="127" t="s">
        <v>200</v>
      </c>
    </row>
    <row r="16" spans="1:96" x14ac:dyDescent="0.3">
      <c r="B16" s="128" t="s">
        <v>201</v>
      </c>
      <c r="C16" s="129"/>
      <c r="D16" s="129"/>
      <c r="E16" s="298"/>
      <c r="F16" s="298"/>
      <c r="G16" s="298"/>
      <c r="H16" s="298"/>
      <c r="I16" s="298"/>
      <c r="J16" s="298"/>
      <c r="K16" s="298"/>
      <c r="L16" s="298"/>
      <c r="M16" s="298"/>
      <c r="N16" s="129"/>
      <c r="O16" s="130" t="str">
        <f>"FY"&amp;YEAR(O5)-2000</f>
        <v>FY18</v>
      </c>
      <c r="P16" s="130"/>
      <c r="Q16" s="130"/>
      <c r="R16" s="130"/>
      <c r="S16" s="130" t="str">
        <f>"FY"&amp;YEAR(S5)-2000</f>
        <v>FY19</v>
      </c>
      <c r="T16" s="130"/>
      <c r="U16" s="130"/>
      <c r="V16" s="130"/>
      <c r="W16" s="130" t="str">
        <f t="shared" ref="W16" si="10">"FY"&amp;YEAR(W5)-2000</f>
        <v>FY20</v>
      </c>
      <c r="X16" s="130"/>
      <c r="Y16" s="130"/>
      <c r="Z16" s="130"/>
      <c r="AA16" s="130" t="str">
        <f t="shared" ref="AA16" si="11">"FY"&amp;YEAR(AA5)-2000</f>
        <v>FY21</v>
      </c>
      <c r="AB16" s="130"/>
      <c r="AC16" s="130"/>
      <c r="AD16" s="130"/>
      <c r="AE16" s="130" t="str">
        <f t="shared" ref="AE16" si="12">"FY"&amp;YEAR(AE5)-2000</f>
        <v>FY22</v>
      </c>
      <c r="AF16" s="130"/>
      <c r="AG16" s="130"/>
      <c r="AH16" s="130"/>
      <c r="AI16" s="130" t="str">
        <f t="shared" ref="AI16" si="13">"FY"&amp;YEAR(AI5)-2000</f>
        <v>FY23</v>
      </c>
      <c r="AJ16" s="130"/>
      <c r="AK16" s="130"/>
      <c r="AL16" s="130"/>
      <c r="AM16" s="130" t="str">
        <f t="shared" ref="AM16" si="14">"FY"&amp;YEAR(AM5)-2000</f>
        <v>FY24</v>
      </c>
      <c r="AN16" s="130"/>
      <c r="AO16" s="130"/>
      <c r="AP16" s="130"/>
      <c r="AQ16" s="130" t="str">
        <f t="shared" ref="AQ16" si="15">"FY"&amp;YEAR(AQ5)-2000</f>
        <v>FY25</v>
      </c>
      <c r="AR16" s="130"/>
      <c r="AS16" s="130"/>
      <c r="AT16" s="130"/>
      <c r="AU16" s="130" t="str">
        <f t="shared" ref="AU16" si="16">"FY"&amp;YEAR(AU5)-2000</f>
        <v>FY26</v>
      </c>
      <c r="AV16" s="130"/>
      <c r="AW16" s="130"/>
      <c r="AX16" s="130"/>
      <c r="AY16" s="130" t="str">
        <f t="shared" ref="AY16" si="17">"FY"&amp;YEAR(AY5)-2000</f>
        <v>FY27</v>
      </c>
      <c r="AZ16" s="130"/>
      <c r="BA16" s="130"/>
      <c r="BB16" s="130"/>
      <c r="BC16" s="130" t="str">
        <f t="shared" ref="BC16" si="18">"FY"&amp;YEAR(BC5)-2000</f>
        <v>FY28</v>
      </c>
      <c r="BD16" s="130"/>
      <c r="BE16" s="130"/>
      <c r="BF16" s="130"/>
      <c r="BG16" s="130" t="str">
        <f t="shared" ref="BG16" si="19">"FY"&amp;YEAR(BG5)-2000</f>
        <v>FY29</v>
      </c>
      <c r="BH16" s="130"/>
      <c r="BI16" s="130"/>
      <c r="BJ16" s="130"/>
      <c r="BK16" s="130" t="str">
        <f t="shared" ref="BK16" si="20">"FY"&amp;YEAR(BK5)-2000</f>
        <v>FY30</v>
      </c>
      <c r="BL16" s="130"/>
      <c r="BM16" s="130"/>
      <c r="BN16" s="130"/>
      <c r="BO16" s="130" t="str">
        <f t="shared" ref="BO16" si="21">"FY"&amp;YEAR(BO5)-2000</f>
        <v>FY31</v>
      </c>
      <c r="BP16" s="130"/>
      <c r="BQ16" s="130"/>
      <c r="BR16" s="130"/>
      <c r="BS16" s="130" t="str">
        <f t="shared" ref="BS16" si="22">"FY"&amp;YEAR(BS5)-2000</f>
        <v>FY32</v>
      </c>
      <c r="BT16" s="130"/>
      <c r="BU16" s="130"/>
      <c r="BV16" s="130"/>
      <c r="BW16" s="130" t="str">
        <f t="shared" ref="BW16" si="23">"FY"&amp;YEAR(BW5)-2000</f>
        <v>FY33</v>
      </c>
      <c r="BX16" s="130"/>
      <c r="BY16" s="130"/>
      <c r="BZ16" s="130"/>
      <c r="CA16" s="130" t="str">
        <f t="shared" ref="CA16" si="24">"FY"&amp;YEAR(CA5)-2000</f>
        <v>FY34</v>
      </c>
      <c r="CB16" s="130"/>
      <c r="CC16" s="130"/>
      <c r="CD16" s="130"/>
      <c r="CE16" s="130" t="str">
        <f t="shared" ref="CE16" si="25">"FY"&amp;YEAR(CE5)-2000</f>
        <v>FY35</v>
      </c>
      <c r="CF16" s="130"/>
      <c r="CG16" s="130"/>
      <c r="CH16" s="130"/>
      <c r="CI16" s="130" t="str">
        <f t="shared" ref="CI16" si="26">"FY"&amp;YEAR(CI5)-2000</f>
        <v>FY36</v>
      </c>
      <c r="CJ16" s="130"/>
      <c r="CK16" s="130"/>
      <c r="CL16" s="130"/>
      <c r="CM16" s="130" t="str">
        <f t="shared" ref="CM16" si="27">"FY"&amp;YEAR(CM5)-2000</f>
        <v>FY37</v>
      </c>
      <c r="CN16" s="130"/>
      <c r="CO16" s="130"/>
      <c r="CP16" s="130"/>
      <c r="CQ16" s="130" t="str">
        <f t="shared" ref="CQ16" si="28">"FY"&amp;YEAR(CQ5)-2000</f>
        <v>FY38</v>
      </c>
      <c r="CR16" s="130"/>
    </row>
    <row r="17" spans="2:96" x14ac:dyDescent="0.3">
      <c r="B17" s="131">
        <v>1</v>
      </c>
      <c r="C17" s="132"/>
      <c r="D17" s="142" t="s">
        <v>202</v>
      </c>
      <c r="E17" s="133"/>
      <c r="F17" s="133"/>
      <c r="G17" s="133">
        <v>2</v>
      </c>
      <c r="H17" s="134">
        <v>2</v>
      </c>
      <c r="I17" s="133">
        <v>4</v>
      </c>
      <c r="J17" s="133">
        <v>0</v>
      </c>
      <c r="K17" s="133">
        <v>0</v>
      </c>
      <c r="L17" s="133">
        <v>0</v>
      </c>
      <c r="M17" s="133">
        <v>0</v>
      </c>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row>
    <row r="18" spans="2:96" x14ac:dyDescent="0.3">
      <c r="B18" s="136">
        <v>2</v>
      </c>
      <c r="C18" s="136"/>
      <c r="D18" s="134" t="s">
        <v>203</v>
      </c>
      <c r="E18" s="134">
        <v>1</v>
      </c>
      <c r="F18" s="134">
        <v>5</v>
      </c>
      <c r="G18" s="134">
        <v>2</v>
      </c>
      <c r="H18" s="134">
        <f ca="1">IF(E18&gt;0,IF(SUM(OFFSET($H$17,E18-1,0):OFFSET($H$17,E18-1,F18))&gt;=G18,SUM(OFFSET($H$17,E18-1,0):OFFSET($H$17,E18-1,F18)),G18),G18)</f>
        <v>6</v>
      </c>
      <c r="I18" s="134">
        <v>0</v>
      </c>
      <c r="J18" s="134">
        <v>2</v>
      </c>
      <c r="K18" s="134">
        <v>1</v>
      </c>
      <c r="L18" s="134">
        <v>1</v>
      </c>
      <c r="M18" s="134">
        <v>1</v>
      </c>
      <c r="O18" s="137"/>
      <c r="P18" s="137"/>
      <c r="Q18" s="137"/>
      <c r="R18" s="137"/>
      <c r="S18" s="137"/>
      <c r="T18" s="137"/>
      <c r="U18" s="137"/>
      <c r="V18" s="137"/>
      <c r="W18" s="137"/>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c r="BE18" s="137"/>
      <c r="BF18" s="137"/>
      <c r="BG18" s="137"/>
      <c r="BH18" s="137"/>
      <c r="BI18" s="137"/>
      <c r="BJ18" s="137"/>
      <c r="BK18" s="137"/>
      <c r="BL18" s="137"/>
      <c r="BM18" s="137"/>
      <c r="BN18" s="137"/>
      <c r="BO18" s="137"/>
      <c r="BP18" s="137"/>
      <c r="BQ18" s="137"/>
      <c r="BR18" s="137"/>
      <c r="BS18" s="137"/>
      <c r="BT18" s="137"/>
      <c r="BU18" s="137"/>
      <c r="BV18" s="137"/>
      <c r="BW18" s="137"/>
      <c r="BX18" s="137"/>
      <c r="BY18" s="137"/>
      <c r="BZ18" s="137"/>
      <c r="CA18" s="137"/>
      <c r="CB18" s="137"/>
      <c r="CC18" s="137"/>
      <c r="CD18" s="137"/>
      <c r="CE18" s="137"/>
      <c r="CF18" s="137"/>
      <c r="CG18" s="137"/>
      <c r="CH18" s="137"/>
      <c r="CI18" s="137"/>
      <c r="CJ18" s="137"/>
      <c r="CK18" s="137"/>
      <c r="CL18" s="137"/>
      <c r="CM18" s="137"/>
      <c r="CN18" s="137"/>
      <c r="CO18" s="137"/>
      <c r="CP18" s="137"/>
      <c r="CQ18" s="137"/>
      <c r="CR18" s="137"/>
    </row>
    <row r="19" spans="2:96" x14ac:dyDescent="0.3">
      <c r="B19" s="136">
        <v>3</v>
      </c>
      <c r="C19" s="136"/>
      <c r="D19" s="134" t="s">
        <v>204</v>
      </c>
      <c r="E19" s="134">
        <v>1</v>
      </c>
      <c r="F19" s="134">
        <v>5</v>
      </c>
      <c r="G19" s="134">
        <v>2</v>
      </c>
      <c r="H19" s="134">
        <f ca="1">IF(E19&gt;0,IF(SUM(OFFSET($H$17,E19-1,0):OFFSET($H$17,E19-1,F19))&gt;=G19,SUM(OFFSET($H$17,E19-1,0):OFFSET($H$17,E19-1,F19)),G19),G19)</f>
        <v>6</v>
      </c>
      <c r="I19" s="134">
        <v>5</v>
      </c>
      <c r="J19" s="134">
        <v>2</v>
      </c>
      <c r="K19" s="134">
        <v>3</v>
      </c>
      <c r="L19" s="134">
        <v>4</v>
      </c>
      <c r="M19" s="134">
        <v>1</v>
      </c>
      <c r="O19" s="138"/>
      <c r="P19" s="138"/>
      <c r="Q19" s="138"/>
      <c r="R19" s="138"/>
      <c r="S19" s="138"/>
      <c r="T19" s="138"/>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8"/>
      <c r="AW19" s="138"/>
      <c r="AX19" s="138"/>
      <c r="AY19" s="138"/>
      <c r="AZ19" s="138"/>
      <c r="BA19" s="138"/>
      <c r="BB19" s="138"/>
      <c r="BC19" s="138"/>
      <c r="BD19" s="138"/>
      <c r="BE19" s="138"/>
      <c r="BF19" s="138"/>
      <c r="BG19" s="138"/>
      <c r="BH19" s="138"/>
      <c r="BI19" s="138"/>
      <c r="BJ19" s="138"/>
      <c r="BK19" s="138"/>
      <c r="BL19" s="138"/>
      <c r="BM19" s="138"/>
      <c r="BN19" s="138"/>
      <c r="BO19" s="138"/>
      <c r="BP19" s="138"/>
      <c r="BQ19" s="138"/>
      <c r="BR19" s="138"/>
      <c r="BS19" s="138"/>
      <c r="BT19" s="138"/>
      <c r="BU19" s="138"/>
      <c r="BV19" s="138"/>
      <c r="BW19" s="138"/>
      <c r="BX19" s="138"/>
      <c r="BY19" s="138"/>
      <c r="BZ19" s="138"/>
      <c r="CA19" s="138"/>
      <c r="CB19" s="138"/>
      <c r="CC19" s="138"/>
      <c r="CD19" s="138"/>
      <c r="CE19" s="138"/>
      <c r="CF19" s="138"/>
      <c r="CG19" s="138"/>
      <c r="CH19" s="138"/>
      <c r="CI19" s="138"/>
      <c r="CJ19" s="138"/>
      <c r="CK19" s="138"/>
      <c r="CL19" s="138"/>
      <c r="CM19" s="138"/>
      <c r="CN19" s="137"/>
      <c r="CO19" s="137"/>
      <c r="CP19" s="137"/>
      <c r="CQ19" s="137"/>
      <c r="CR19" s="137"/>
    </row>
    <row r="20" spans="2:96" x14ac:dyDescent="0.3">
      <c r="B20" s="136">
        <v>4</v>
      </c>
      <c r="C20" s="136"/>
      <c r="D20" s="134" t="s">
        <v>205</v>
      </c>
      <c r="E20" s="134">
        <v>1</v>
      </c>
      <c r="F20" s="134">
        <v>5</v>
      </c>
      <c r="G20" s="134">
        <v>2</v>
      </c>
      <c r="H20" s="134">
        <f ca="1">IF(E20&gt;0,IF(SUM(OFFSET($H$17,E20-1,0):OFFSET($H$17,E20-1,F20))&gt;=G20,SUM(OFFSET($H$17,E20-1,0):OFFSET($H$17,E20-1,F20)),G20),G20)</f>
        <v>6</v>
      </c>
      <c r="I20" s="134">
        <v>4</v>
      </c>
      <c r="J20" s="134">
        <v>4</v>
      </c>
      <c r="K20" s="134">
        <v>6</v>
      </c>
      <c r="L20" s="134">
        <v>10</v>
      </c>
      <c r="M20" s="134">
        <v>0</v>
      </c>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c r="CB20" s="137"/>
      <c r="CC20" s="137"/>
      <c r="CD20" s="137"/>
      <c r="CE20" s="137"/>
      <c r="CF20" s="137"/>
      <c r="CG20" s="137"/>
      <c r="CH20" s="137"/>
      <c r="CI20" s="137"/>
      <c r="CJ20" s="137"/>
      <c r="CK20" s="137"/>
      <c r="CL20" s="137"/>
      <c r="CM20" s="137"/>
      <c r="CN20" s="137"/>
      <c r="CO20" s="137"/>
      <c r="CP20" s="137"/>
      <c r="CQ20" s="137"/>
      <c r="CR20" s="137"/>
    </row>
    <row r="21" spans="2:96" x14ac:dyDescent="0.3">
      <c r="B21" s="136">
        <v>5</v>
      </c>
      <c r="C21" s="136"/>
      <c r="D21" s="134" t="s">
        <v>206</v>
      </c>
      <c r="E21" s="134">
        <v>4</v>
      </c>
      <c r="F21" s="134">
        <v>3</v>
      </c>
      <c r="G21" s="134">
        <v>2</v>
      </c>
      <c r="H21" s="134">
        <f ca="1">IF(E21&gt;0,IF(SUM(OFFSET($H$17,E21-1,0):OFFSET($H$17,E21-1,F21))&gt;=G21,SUM(OFFSET($H$17,E21-1,0):OFFSET($H$17,E21-1,F21)),G21),G21)</f>
        <v>20</v>
      </c>
      <c r="I21" s="134">
        <v>1</v>
      </c>
      <c r="J21" s="134">
        <v>4</v>
      </c>
      <c r="K21" s="134">
        <v>4</v>
      </c>
      <c r="L21" s="134">
        <v>20</v>
      </c>
      <c r="M21" s="134">
        <v>4</v>
      </c>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c r="BE21" s="137"/>
      <c r="BF21" s="137"/>
      <c r="BG21" s="137"/>
      <c r="BH21" s="137"/>
      <c r="BI21" s="137"/>
      <c r="BJ21" s="137"/>
      <c r="BK21" s="137"/>
      <c r="BL21" s="137"/>
      <c r="BM21" s="137"/>
      <c r="BN21" s="137"/>
      <c r="BO21" s="137"/>
      <c r="BP21" s="137"/>
      <c r="BQ21" s="137"/>
      <c r="BR21" s="137"/>
      <c r="BS21" s="137"/>
      <c r="BT21" s="137"/>
      <c r="BU21" s="137"/>
      <c r="BV21" s="137"/>
      <c r="BW21" s="137"/>
      <c r="BX21" s="137"/>
      <c r="BY21" s="137"/>
      <c r="BZ21" s="137"/>
      <c r="CA21" s="137"/>
      <c r="CB21" s="137"/>
      <c r="CC21" s="137"/>
      <c r="CD21" s="137"/>
      <c r="CE21" s="137"/>
      <c r="CF21" s="137"/>
      <c r="CG21" s="137"/>
      <c r="CH21" s="137"/>
      <c r="CI21" s="137"/>
      <c r="CJ21" s="137"/>
      <c r="CK21" s="137"/>
      <c r="CL21" s="137"/>
      <c r="CM21" s="137"/>
      <c r="CN21" s="137"/>
      <c r="CO21" s="137"/>
      <c r="CP21" s="137"/>
      <c r="CQ21" s="137"/>
      <c r="CR21" s="137"/>
    </row>
    <row r="22" spans="2:96" x14ac:dyDescent="0.3">
      <c r="B22" s="136">
        <v>6</v>
      </c>
      <c r="C22" s="136"/>
      <c r="D22" s="134" t="s">
        <v>207</v>
      </c>
      <c r="E22" s="134">
        <v>4</v>
      </c>
      <c r="F22" s="134">
        <v>3</v>
      </c>
      <c r="G22" s="134">
        <v>2</v>
      </c>
      <c r="H22" s="134">
        <f ca="1">IF(E22&gt;0,IF(SUM(OFFSET($H$17,E22-1,0):OFFSET($H$17,E22-1,F22))&gt;=G22,SUM(OFFSET($H$17,E22-1,0):OFFSET($H$17,E22-1,F22)),G22),G22)</f>
        <v>20</v>
      </c>
      <c r="I22" s="134">
        <v>1</v>
      </c>
      <c r="J22" s="134">
        <v>4</v>
      </c>
      <c r="K22" s="134">
        <v>4</v>
      </c>
      <c r="L22" s="134">
        <v>20</v>
      </c>
      <c r="M22" s="134">
        <v>4</v>
      </c>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c r="CB22" s="137"/>
      <c r="CC22" s="137"/>
      <c r="CD22" s="137"/>
      <c r="CE22" s="137"/>
      <c r="CF22" s="137"/>
      <c r="CG22" s="137"/>
      <c r="CH22" s="137"/>
      <c r="CI22" s="137"/>
      <c r="CJ22" s="137"/>
      <c r="CK22" s="137"/>
      <c r="CL22" s="137"/>
      <c r="CM22" s="137"/>
      <c r="CN22" s="137"/>
      <c r="CO22" s="137"/>
      <c r="CP22" s="137"/>
      <c r="CQ22" s="137"/>
      <c r="CR22" s="137"/>
    </row>
    <row r="23" spans="2:96" x14ac:dyDescent="0.3">
      <c r="B23" s="136">
        <v>7</v>
      </c>
      <c r="C23" s="136"/>
      <c r="D23" s="134" t="s">
        <v>208</v>
      </c>
      <c r="E23" s="134"/>
      <c r="F23" s="134"/>
      <c r="G23" s="134"/>
      <c r="H23" s="134">
        <f ca="1">IF(E23&gt;0,IF(SUM(OFFSET($H$17,E23-1,0):OFFSET($H$17,E23-1,F23))&gt;=G23,SUM(OFFSET($H$17,E23-1,0):OFFSET($H$17,E23-1,F23)),G23),G23)</f>
        <v>0</v>
      </c>
      <c r="I23" s="134"/>
      <c r="J23" s="134"/>
      <c r="K23" s="134"/>
      <c r="L23" s="134"/>
      <c r="M23" s="134"/>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c r="CB23" s="137"/>
      <c r="CC23" s="137"/>
      <c r="CD23" s="137"/>
      <c r="CE23" s="137"/>
      <c r="CF23" s="137"/>
      <c r="CG23" s="137"/>
      <c r="CH23" s="137"/>
      <c r="CI23" s="137"/>
      <c r="CJ23" s="137"/>
      <c r="CK23" s="137"/>
      <c r="CL23" s="137"/>
      <c r="CM23" s="137"/>
      <c r="CN23" s="137"/>
      <c r="CO23" s="137"/>
      <c r="CP23" s="137"/>
      <c r="CQ23" s="137"/>
      <c r="CR23" s="137"/>
    </row>
    <row r="24" spans="2:96" x14ac:dyDescent="0.3">
      <c r="B24" s="136">
        <v>8</v>
      </c>
      <c r="C24" s="136"/>
      <c r="D24" s="134" t="s">
        <v>209</v>
      </c>
      <c r="E24" s="134"/>
      <c r="F24" s="134"/>
      <c r="G24" s="134"/>
      <c r="H24" s="134">
        <f ca="1">IF(E24&gt;0,IF(SUM(OFFSET($H$17,E24-1,0):OFFSET($H$17,E24-1,F24))&gt;=G24,SUM(OFFSET($H$17,E24-1,0):OFFSET($H$17,E24-1,F24)),G24),G24)</f>
        <v>0</v>
      </c>
      <c r="I24" s="134"/>
      <c r="J24" s="134"/>
      <c r="K24" s="134"/>
      <c r="L24" s="134"/>
      <c r="M24" s="134"/>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c r="CB24" s="137"/>
      <c r="CC24" s="137"/>
      <c r="CD24" s="137"/>
      <c r="CE24" s="137"/>
      <c r="CF24" s="137"/>
      <c r="CG24" s="137"/>
      <c r="CH24" s="137"/>
      <c r="CI24" s="137"/>
      <c r="CJ24" s="137"/>
      <c r="CK24" s="137"/>
      <c r="CL24" s="137"/>
      <c r="CM24" s="137"/>
      <c r="CN24" s="137"/>
      <c r="CO24" s="137"/>
      <c r="CP24" s="137"/>
      <c r="CQ24" s="137"/>
      <c r="CR24" s="137"/>
    </row>
    <row r="25" spans="2:96" x14ac:dyDescent="0.3">
      <c r="B25" s="136">
        <v>9</v>
      </c>
      <c r="C25" s="136"/>
      <c r="D25" s="134" t="s">
        <v>210</v>
      </c>
      <c r="E25" s="134"/>
      <c r="F25" s="134"/>
      <c r="G25" s="134"/>
      <c r="H25" s="134">
        <f ca="1">IF(E25&gt;0,IF(SUM(OFFSET($H$17,E25-1,0):OFFSET($H$17,E25-1,F25))&gt;=G25,SUM(OFFSET($H$17,E25-1,0):OFFSET($H$17,E25-1,F25)),G25),G25)</f>
        <v>0</v>
      </c>
      <c r="I25" s="134"/>
      <c r="J25" s="134"/>
      <c r="K25" s="134"/>
      <c r="L25" s="134"/>
      <c r="M25" s="134"/>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c r="CB25" s="137"/>
      <c r="CC25" s="137"/>
      <c r="CD25" s="137"/>
      <c r="CE25" s="137"/>
      <c r="CF25" s="137"/>
      <c r="CG25" s="137"/>
      <c r="CH25" s="137"/>
      <c r="CI25" s="137"/>
      <c r="CJ25" s="137"/>
      <c r="CK25" s="137"/>
      <c r="CL25" s="137"/>
      <c r="CM25" s="137"/>
      <c r="CN25" s="137"/>
      <c r="CO25" s="137"/>
      <c r="CP25" s="137"/>
      <c r="CQ25" s="137"/>
      <c r="CR25" s="137"/>
    </row>
    <row r="26" spans="2:96" x14ac:dyDescent="0.3">
      <c r="B26" s="136">
        <v>10</v>
      </c>
      <c r="C26" s="136"/>
      <c r="D26" s="134" t="s">
        <v>211</v>
      </c>
      <c r="E26" s="134"/>
      <c r="F26" s="134"/>
      <c r="G26" s="134"/>
      <c r="H26" s="134">
        <f ca="1">IF(E26&gt;0,IF(SUM(OFFSET($H$17,E26-1,0):OFFSET($H$17,E26-1,F26))&gt;=G26,SUM(OFFSET($H$17,E26-1,0):OFFSET($H$17,E26-1,F26)),G26),G26)</f>
        <v>0</v>
      </c>
      <c r="I26" s="134"/>
      <c r="J26" s="134"/>
      <c r="K26" s="134"/>
      <c r="L26" s="134"/>
      <c r="M26" s="134"/>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c r="CB26" s="137"/>
      <c r="CC26" s="137"/>
      <c r="CD26" s="137"/>
      <c r="CE26" s="137"/>
      <c r="CF26" s="137"/>
      <c r="CG26" s="137"/>
      <c r="CH26" s="137"/>
      <c r="CI26" s="137"/>
      <c r="CJ26" s="137"/>
      <c r="CK26" s="137"/>
      <c r="CL26" s="137"/>
      <c r="CM26" s="137"/>
      <c r="CN26" s="137"/>
      <c r="CO26" s="137"/>
      <c r="CP26" s="137"/>
      <c r="CQ26" s="137"/>
      <c r="CR26" s="137"/>
    </row>
    <row r="27" spans="2:96" x14ac:dyDescent="0.3">
      <c r="B27" s="136">
        <v>11</v>
      </c>
      <c r="C27" s="136"/>
      <c r="D27" s="134" t="s">
        <v>212</v>
      </c>
      <c r="E27" s="134"/>
      <c r="F27" s="134"/>
      <c r="G27" s="134"/>
      <c r="H27" s="134">
        <f ca="1">IF(E27&gt;0,IF(SUM(OFFSET($H$17,E27-1,0):OFFSET($H$17,E27-1,F27))&gt;=G27,SUM(OFFSET($H$17,E27-1,0):OFFSET($H$17,E27-1,F27)),G27),G27)</f>
        <v>0</v>
      </c>
      <c r="I27" s="134"/>
      <c r="J27" s="134"/>
      <c r="K27" s="134"/>
      <c r="L27" s="134"/>
      <c r="M27" s="134"/>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7"/>
      <c r="BH27" s="137"/>
      <c r="BI27" s="137"/>
      <c r="BJ27" s="137"/>
      <c r="BK27" s="137"/>
      <c r="BL27" s="137"/>
      <c r="BM27" s="137"/>
      <c r="BN27" s="137"/>
      <c r="BO27" s="137"/>
      <c r="BP27" s="137"/>
      <c r="BQ27" s="137"/>
      <c r="BR27" s="137"/>
      <c r="BS27" s="137"/>
      <c r="BT27" s="137"/>
      <c r="BU27" s="137"/>
      <c r="BV27" s="137"/>
      <c r="BW27" s="137"/>
      <c r="BX27" s="137"/>
      <c r="BY27" s="137"/>
      <c r="BZ27" s="137"/>
      <c r="CA27" s="137"/>
      <c r="CB27" s="137"/>
      <c r="CC27" s="137"/>
      <c r="CD27" s="137"/>
      <c r="CE27" s="137"/>
      <c r="CF27" s="137"/>
      <c r="CG27" s="137"/>
      <c r="CH27" s="137"/>
      <c r="CI27" s="137"/>
      <c r="CJ27" s="137"/>
      <c r="CK27" s="137"/>
      <c r="CL27" s="137"/>
      <c r="CM27" s="137"/>
      <c r="CN27" s="137"/>
      <c r="CO27" s="137"/>
      <c r="CP27" s="137"/>
      <c r="CQ27" s="137"/>
      <c r="CR27" s="137"/>
    </row>
    <row r="28" spans="2:96" x14ac:dyDescent="0.3">
      <c r="B28" s="136">
        <v>12</v>
      </c>
      <c r="C28" s="136"/>
      <c r="D28" s="134" t="s">
        <v>213</v>
      </c>
      <c r="E28" s="134"/>
      <c r="F28" s="134"/>
      <c r="G28" s="134"/>
      <c r="H28" s="134">
        <f ca="1">IF(E28&gt;0,IF(SUM(OFFSET($H$17,E28-1,0):OFFSET($H$17,E28-1,F28))&gt;=G28,SUM(OFFSET($H$17,E28-1,0):OFFSET($H$17,E28-1,F28)),G28),G28)</f>
        <v>0</v>
      </c>
      <c r="I28" s="134"/>
      <c r="J28" s="134"/>
      <c r="K28" s="134"/>
      <c r="L28" s="134"/>
      <c r="M28" s="134"/>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c r="CB28" s="137"/>
      <c r="CC28" s="137"/>
      <c r="CD28" s="137"/>
      <c r="CE28" s="137"/>
      <c r="CF28" s="137"/>
      <c r="CG28" s="137"/>
      <c r="CH28" s="137"/>
      <c r="CI28" s="137"/>
      <c r="CJ28" s="137"/>
      <c r="CK28" s="137"/>
      <c r="CL28" s="137"/>
      <c r="CM28" s="137"/>
      <c r="CN28" s="137"/>
      <c r="CO28" s="137"/>
      <c r="CP28" s="137"/>
      <c r="CQ28" s="137"/>
      <c r="CR28" s="137"/>
    </row>
    <row r="29" spans="2:96" x14ac:dyDescent="0.3">
      <c r="B29" s="136">
        <v>13</v>
      </c>
      <c r="C29" s="136"/>
      <c r="D29" s="134" t="s">
        <v>214</v>
      </c>
      <c r="E29" s="134"/>
      <c r="F29" s="134"/>
      <c r="G29" s="134"/>
      <c r="H29" s="134">
        <f ca="1">IF(E29&gt;0,IF(SUM(OFFSET($H$17,E29-1,0):OFFSET($H$17,E29-1,F29))&gt;=G29,SUM(OFFSET($H$17,E29-1,0):OFFSET($H$17,E29-1,F29)),G29),G29)</f>
        <v>0</v>
      </c>
      <c r="I29" s="134"/>
      <c r="J29" s="134"/>
      <c r="K29" s="134"/>
      <c r="L29" s="134"/>
      <c r="M29" s="134"/>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c r="CB29" s="137"/>
      <c r="CC29" s="137"/>
      <c r="CD29" s="137"/>
      <c r="CE29" s="137"/>
      <c r="CF29" s="137"/>
      <c r="CG29" s="137"/>
      <c r="CH29" s="137"/>
      <c r="CI29" s="137"/>
      <c r="CJ29" s="137"/>
      <c r="CK29" s="137"/>
      <c r="CL29" s="137"/>
      <c r="CM29" s="137"/>
      <c r="CN29" s="137"/>
      <c r="CO29" s="137"/>
      <c r="CP29" s="137"/>
      <c r="CQ29" s="137"/>
      <c r="CR29" s="137"/>
    </row>
    <row r="30" spans="2:96" x14ac:dyDescent="0.3">
      <c r="B30" s="136">
        <v>14</v>
      </c>
      <c r="C30" s="136"/>
      <c r="D30" s="134" t="s">
        <v>215</v>
      </c>
      <c r="E30" s="134"/>
      <c r="F30" s="134"/>
      <c r="G30" s="134"/>
      <c r="H30" s="134">
        <f ca="1">IF(E30&gt;0,IF(SUM(OFFSET($H$17,E30-1,0):OFFSET($H$17,E30-1,F30))&gt;=G30,SUM(OFFSET($H$17,E30-1,0):OFFSET($H$17,E30-1,F30)),G30),G30)</f>
        <v>0</v>
      </c>
      <c r="I30" s="134"/>
      <c r="J30" s="134"/>
      <c r="K30" s="134"/>
      <c r="L30" s="134"/>
      <c r="M30" s="134"/>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c r="CB30" s="137"/>
      <c r="CC30" s="137"/>
      <c r="CD30" s="137"/>
      <c r="CE30" s="137"/>
      <c r="CF30" s="137"/>
      <c r="CG30" s="137"/>
      <c r="CH30" s="137"/>
      <c r="CI30" s="137"/>
      <c r="CJ30" s="137"/>
      <c r="CK30" s="137"/>
      <c r="CL30" s="137"/>
      <c r="CM30" s="137"/>
      <c r="CN30" s="137"/>
      <c r="CO30" s="137"/>
      <c r="CP30" s="137"/>
      <c r="CQ30" s="137"/>
      <c r="CR30" s="137"/>
    </row>
    <row r="31" spans="2:96" x14ac:dyDescent="0.3">
      <c r="B31" s="136">
        <v>15</v>
      </c>
      <c r="C31" s="136"/>
      <c r="D31" s="134" t="s">
        <v>216</v>
      </c>
      <c r="E31" s="134"/>
      <c r="F31" s="134"/>
      <c r="G31" s="134"/>
      <c r="H31" s="134">
        <f ca="1">IF(E31&gt;0,IF(SUM(OFFSET($H$17,E31-1,0):OFFSET($H$17,E31-1,F31))&gt;=G31,SUM(OFFSET($H$17,E31-1,0):OFFSET($H$17,E31-1,F31)),G31),G31)</f>
        <v>0</v>
      </c>
      <c r="I31" s="134"/>
      <c r="J31" s="134"/>
      <c r="K31" s="134"/>
      <c r="L31" s="134"/>
      <c r="M31" s="134"/>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c r="BE31" s="137"/>
      <c r="BF31" s="137"/>
      <c r="BG31" s="137"/>
      <c r="BH31" s="137"/>
      <c r="BI31" s="137"/>
      <c r="BJ31" s="137"/>
      <c r="BK31" s="137"/>
      <c r="BL31" s="137"/>
      <c r="BM31" s="137"/>
      <c r="BN31" s="137"/>
      <c r="BO31" s="137"/>
      <c r="BP31" s="137"/>
      <c r="BQ31" s="137"/>
      <c r="BR31" s="137"/>
      <c r="BS31" s="137"/>
      <c r="BT31" s="137"/>
      <c r="BU31" s="137"/>
      <c r="BV31" s="137"/>
      <c r="BW31" s="137"/>
      <c r="BX31" s="137"/>
      <c r="BY31" s="137"/>
      <c r="BZ31" s="137"/>
      <c r="CA31" s="137"/>
      <c r="CB31" s="137"/>
      <c r="CC31" s="137"/>
      <c r="CD31" s="137"/>
      <c r="CE31" s="137"/>
      <c r="CF31" s="137"/>
      <c r="CG31" s="137"/>
      <c r="CH31" s="137"/>
      <c r="CI31" s="137"/>
      <c r="CJ31" s="137"/>
      <c r="CK31" s="137"/>
      <c r="CL31" s="137"/>
      <c r="CM31" s="137"/>
      <c r="CN31" s="137"/>
      <c r="CO31" s="137"/>
      <c r="CP31" s="137"/>
      <c r="CQ31" s="137"/>
      <c r="CR31" s="137"/>
    </row>
    <row r="32" spans="2:96" x14ac:dyDescent="0.3">
      <c r="B32" s="136">
        <v>16</v>
      </c>
      <c r="C32" s="136"/>
      <c r="D32" s="134" t="s">
        <v>217</v>
      </c>
      <c r="E32" s="134"/>
      <c r="F32" s="134"/>
      <c r="G32" s="134"/>
      <c r="H32" s="134">
        <f ca="1">IF(E32&gt;0,IF(SUM(OFFSET($H$17,E32-1,0):OFFSET($H$17,E32-1,F32))&gt;=G32,SUM(OFFSET($H$17,E32-1,0):OFFSET($H$17,E32-1,F32)),G32),G32)</f>
        <v>0</v>
      </c>
      <c r="I32" s="134"/>
      <c r="J32" s="134"/>
      <c r="K32" s="134"/>
      <c r="L32" s="134"/>
      <c r="M32" s="134"/>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37"/>
      <c r="BL32" s="137"/>
      <c r="BM32" s="137"/>
      <c r="BN32" s="137"/>
      <c r="BO32" s="137"/>
      <c r="BP32" s="137"/>
      <c r="BQ32" s="137"/>
      <c r="BR32" s="137"/>
      <c r="BS32" s="137"/>
      <c r="BT32" s="137"/>
      <c r="BU32" s="137"/>
      <c r="BV32" s="137"/>
      <c r="BW32" s="137"/>
      <c r="BX32" s="137"/>
      <c r="BY32" s="137"/>
      <c r="BZ32" s="137"/>
      <c r="CA32" s="137"/>
      <c r="CB32" s="137"/>
      <c r="CC32" s="137"/>
      <c r="CD32" s="137"/>
      <c r="CE32" s="137"/>
      <c r="CF32" s="137"/>
      <c r="CG32" s="137"/>
      <c r="CH32" s="137"/>
      <c r="CI32" s="137"/>
      <c r="CJ32" s="137"/>
      <c r="CK32" s="137"/>
      <c r="CL32" s="137"/>
      <c r="CM32" s="137"/>
      <c r="CN32" s="137"/>
      <c r="CO32" s="137"/>
      <c r="CP32" s="137"/>
      <c r="CQ32" s="137"/>
      <c r="CR32" s="137"/>
    </row>
    <row r="33" spans="2:96" x14ac:dyDescent="0.3">
      <c r="B33" s="136">
        <v>17</v>
      </c>
      <c r="C33" s="136"/>
      <c r="D33" s="134" t="s">
        <v>218</v>
      </c>
      <c r="E33" s="134"/>
      <c r="F33" s="134"/>
      <c r="G33" s="134"/>
      <c r="H33" s="134">
        <f ca="1">IF(E33&gt;0,IF(SUM(OFFSET($H$17,E33-1,0):OFFSET($H$17,E33-1,F33))&gt;=G33,SUM(OFFSET($H$17,E33-1,0):OFFSET($H$17,E33-1,F33)),G33),G33)</f>
        <v>0</v>
      </c>
      <c r="I33" s="134"/>
      <c r="J33" s="134"/>
      <c r="K33" s="134"/>
      <c r="L33" s="134"/>
      <c r="M33" s="134"/>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7"/>
      <c r="BH33" s="137"/>
      <c r="BI33" s="137"/>
      <c r="BJ33" s="137"/>
      <c r="BK33" s="137"/>
      <c r="BL33" s="137"/>
      <c r="BM33" s="137"/>
      <c r="BN33" s="137"/>
      <c r="BO33" s="137"/>
      <c r="BP33" s="137"/>
      <c r="BQ33" s="137"/>
      <c r="BR33" s="137"/>
      <c r="BS33" s="137"/>
      <c r="BT33" s="137"/>
      <c r="BU33" s="137"/>
      <c r="BV33" s="137"/>
      <c r="BW33" s="137"/>
      <c r="BX33" s="137"/>
      <c r="BY33" s="137"/>
      <c r="BZ33" s="137"/>
      <c r="CA33" s="137"/>
      <c r="CB33" s="137"/>
      <c r="CC33" s="137"/>
      <c r="CD33" s="137"/>
      <c r="CE33" s="137"/>
      <c r="CF33" s="137"/>
      <c r="CG33" s="137"/>
      <c r="CH33" s="137"/>
      <c r="CI33" s="137"/>
      <c r="CJ33" s="137"/>
      <c r="CK33" s="137"/>
      <c r="CL33" s="137"/>
      <c r="CM33" s="137"/>
      <c r="CN33" s="137"/>
      <c r="CO33" s="137"/>
      <c r="CP33" s="137"/>
      <c r="CQ33" s="137"/>
      <c r="CR33" s="137"/>
    </row>
    <row r="34" spans="2:96" x14ac:dyDescent="0.3">
      <c r="B34" s="136">
        <v>18</v>
      </c>
      <c r="C34" s="136"/>
      <c r="D34" s="134" t="s">
        <v>219</v>
      </c>
      <c r="E34" s="134"/>
      <c r="F34" s="134"/>
      <c r="G34" s="134"/>
      <c r="H34" s="134">
        <f ca="1">IF(E34&gt;0,IF(SUM(OFFSET($H$17,E34-1,0):OFFSET($H$17,E34-1,F34))&gt;=G34,SUM(OFFSET($H$17,E34-1,0):OFFSET($H$17,E34-1,F34)),G34),G34)</f>
        <v>0</v>
      </c>
      <c r="I34" s="134"/>
      <c r="J34" s="134"/>
      <c r="K34" s="134"/>
      <c r="L34" s="134"/>
      <c r="M34" s="134"/>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c r="BE34" s="137"/>
      <c r="BF34" s="137"/>
      <c r="BG34" s="137"/>
      <c r="BH34" s="137"/>
      <c r="BI34" s="137"/>
      <c r="BJ34" s="137"/>
      <c r="BK34" s="137"/>
      <c r="BL34" s="137"/>
      <c r="BM34" s="137"/>
      <c r="BN34" s="137"/>
      <c r="BO34" s="137"/>
      <c r="BP34" s="137"/>
      <c r="BQ34" s="137"/>
      <c r="BR34" s="137"/>
      <c r="BS34" s="137"/>
      <c r="BT34" s="137"/>
      <c r="BU34" s="137"/>
      <c r="BV34" s="137"/>
      <c r="BW34" s="137"/>
      <c r="BX34" s="137"/>
      <c r="BY34" s="137"/>
      <c r="BZ34" s="137"/>
      <c r="CA34" s="137"/>
      <c r="CB34" s="137"/>
      <c r="CC34" s="137"/>
      <c r="CD34" s="137"/>
      <c r="CE34" s="137"/>
      <c r="CF34" s="137"/>
      <c r="CG34" s="137"/>
      <c r="CH34" s="137"/>
      <c r="CI34" s="137"/>
      <c r="CJ34" s="137"/>
      <c r="CK34" s="137"/>
      <c r="CL34" s="137"/>
      <c r="CM34" s="137"/>
      <c r="CN34" s="137"/>
      <c r="CO34" s="137"/>
      <c r="CP34" s="137"/>
      <c r="CQ34" s="137"/>
      <c r="CR34" s="137"/>
    </row>
    <row r="35" spans="2:96" x14ac:dyDescent="0.3">
      <c r="B35" s="136">
        <v>19</v>
      </c>
      <c r="C35" s="136"/>
      <c r="D35" s="134" t="s">
        <v>220</v>
      </c>
      <c r="E35" s="134"/>
      <c r="F35" s="134"/>
      <c r="G35" s="134"/>
      <c r="H35" s="134">
        <f ca="1">IF(E35&gt;0,IF(SUM(OFFSET($H$17,E35-1,0):OFFSET($H$17,E35-1,F35))&gt;=G35,SUM(OFFSET($H$17,E35-1,0):OFFSET($H$17,E35-1,F35)),G35),G35)</f>
        <v>0</v>
      </c>
      <c r="I35" s="134"/>
      <c r="J35" s="134"/>
      <c r="K35" s="134"/>
      <c r="L35" s="134"/>
      <c r="M35" s="134"/>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c r="BE35" s="137"/>
      <c r="BF35" s="137"/>
      <c r="BG35" s="137"/>
      <c r="BH35" s="137"/>
      <c r="BI35" s="137"/>
      <c r="BJ35" s="137"/>
      <c r="BK35" s="137"/>
      <c r="BL35" s="137"/>
      <c r="BM35" s="137"/>
      <c r="BN35" s="137"/>
      <c r="BO35" s="137"/>
      <c r="BP35" s="137"/>
      <c r="BQ35" s="137"/>
      <c r="BR35" s="137"/>
      <c r="BS35" s="137"/>
      <c r="BT35" s="137"/>
      <c r="BU35" s="137"/>
      <c r="BV35" s="137"/>
      <c r="BW35" s="137"/>
      <c r="BX35" s="137"/>
      <c r="BY35" s="137"/>
      <c r="BZ35" s="137"/>
      <c r="CA35" s="137"/>
      <c r="CB35" s="137"/>
      <c r="CC35" s="137"/>
      <c r="CD35" s="137"/>
      <c r="CE35" s="137"/>
      <c r="CF35" s="137"/>
      <c r="CG35" s="137"/>
      <c r="CH35" s="137"/>
      <c r="CI35" s="137"/>
      <c r="CJ35" s="137"/>
      <c r="CK35" s="137"/>
      <c r="CL35" s="137"/>
      <c r="CM35" s="137"/>
      <c r="CN35" s="137"/>
      <c r="CO35" s="137"/>
      <c r="CP35" s="137"/>
      <c r="CQ35" s="137"/>
      <c r="CR35" s="137"/>
    </row>
    <row r="36" spans="2:96" x14ac:dyDescent="0.3">
      <c r="B36" s="136">
        <v>20</v>
      </c>
      <c r="C36" s="136"/>
      <c r="D36" s="134" t="s">
        <v>221</v>
      </c>
      <c r="E36" s="134"/>
      <c r="F36" s="134"/>
      <c r="G36" s="134"/>
      <c r="H36" s="134">
        <f ca="1">IF(E36&gt;0,IF(SUM(OFFSET($H$17,E36-1,0):OFFSET($H$17,E36-1,F36))&gt;=G36,SUM(OFFSET($H$17,E36-1,0):OFFSET($H$17,E36-1,F36)),G36),G36)</f>
        <v>0</v>
      </c>
      <c r="I36" s="134"/>
      <c r="J36" s="134"/>
      <c r="K36" s="134"/>
      <c r="L36" s="134"/>
      <c r="M36" s="134"/>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c r="BE36" s="137"/>
      <c r="BF36" s="137"/>
      <c r="BG36" s="137"/>
      <c r="BH36" s="137"/>
      <c r="BI36" s="137"/>
      <c r="BJ36" s="137"/>
      <c r="BK36" s="137"/>
      <c r="BL36" s="137"/>
      <c r="BM36" s="137"/>
      <c r="BN36" s="137"/>
      <c r="BO36" s="137"/>
      <c r="BP36" s="137"/>
      <c r="BQ36" s="137"/>
      <c r="BR36" s="137"/>
      <c r="BS36" s="137"/>
      <c r="BT36" s="137"/>
      <c r="BU36" s="137"/>
      <c r="BV36" s="137"/>
      <c r="BW36" s="137"/>
      <c r="BX36" s="137"/>
      <c r="BY36" s="137"/>
      <c r="BZ36" s="137"/>
      <c r="CA36" s="137"/>
      <c r="CB36" s="137"/>
      <c r="CC36" s="137"/>
      <c r="CD36" s="137"/>
      <c r="CE36" s="137"/>
      <c r="CF36" s="137"/>
      <c r="CG36" s="137"/>
      <c r="CH36" s="137"/>
      <c r="CI36" s="137"/>
      <c r="CJ36" s="137"/>
      <c r="CK36" s="137"/>
      <c r="CL36" s="137"/>
      <c r="CM36" s="137"/>
      <c r="CN36" s="137"/>
      <c r="CO36" s="137"/>
      <c r="CP36" s="137"/>
      <c r="CQ36" s="137"/>
      <c r="CR36" s="137"/>
    </row>
    <row r="37" spans="2:96" x14ac:dyDescent="0.3">
      <c r="B37" s="136">
        <v>21</v>
      </c>
      <c r="C37" s="136"/>
      <c r="D37" s="134" t="s">
        <v>222</v>
      </c>
      <c r="E37" s="134"/>
      <c r="F37" s="134"/>
      <c r="G37" s="134"/>
      <c r="H37" s="134">
        <f ca="1">IF(E37&gt;0,IF(SUM(OFFSET($H$17,E37-1,0):OFFSET($H$17,E37-1,F37))&gt;=G37,SUM(OFFSET($H$17,E37-1,0):OFFSET($H$17,E37-1,F37)),G37),G37)</f>
        <v>0</v>
      </c>
      <c r="I37" s="134"/>
      <c r="J37" s="134"/>
      <c r="K37" s="134"/>
      <c r="L37" s="134"/>
      <c r="M37" s="134"/>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c r="BE37" s="137"/>
      <c r="BF37" s="137"/>
      <c r="BG37" s="137"/>
      <c r="BH37" s="137"/>
      <c r="BI37" s="137"/>
      <c r="BJ37" s="137"/>
      <c r="BK37" s="137"/>
      <c r="BL37" s="137"/>
      <c r="BM37" s="137"/>
      <c r="BN37" s="137"/>
      <c r="BO37" s="137"/>
      <c r="BP37" s="137"/>
      <c r="BQ37" s="137"/>
      <c r="BR37" s="137"/>
      <c r="BS37" s="137"/>
      <c r="BT37" s="137"/>
      <c r="BU37" s="137"/>
      <c r="BV37" s="137"/>
      <c r="BW37" s="137"/>
      <c r="BX37" s="137"/>
      <c r="BY37" s="137"/>
      <c r="BZ37" s="137"/>
      <c r="CA37" s="137"/>
      <c r="CB37" s="137"/>
      <c r="CC37" s="137"/>
      <c r="CD37" s="137"/>
      <c r="CE37" s="137"/>
      <c r="CF37" s="137"/>
      <c r="CG37" s="137"/>
      <c r="CH37" s="137"/>
      <c r="CI37" s="137"/>
      <c r="CJ37" s="137"/>
      <c r="CK37" s="137"/>
      <c r="CL37" s="137"/>
      <c r="CM37" s="137"/>
      <c r="CN37" s="137"/>
      <c r="CO37" s="137"/>
      <c r="CP37" s="137"/>
      <c r="CQ37" s="137"/>
      <c r="CR37" s="137"/>
    </row>
    <row r="38" spans="2:96" x14ac:dyDescent="0.3">
      <c r="B38" s="136">
        <v>22</v>
      </c>
      <c r="C38" s="136"/>
      <c r="D38" s="134" t="s">
        <v>223</v>
      </c>
      <c r="E38" s="134"/>
      <c r="F38" s="134"/>
      <c r="G38" s="134"/>
      <c r="H38" s="134">
        <f ca="1">IF(E38&gt;0,IF(SUM(OFFSET($H$17,E38-1,0):OFFSET($H$17,E38-1,F38))&gt;=G38,SUM(OFFSET($H$17,E38-1,0):OFFSET($H$17,E38-1,F38)),G38),G38)</f>
        <v>0</v>
      </c>
      <c r="I38" s="134"/>
      <c r="J38" s="134"/>
      <c r="K38" s="134"/>
      <c r="L38" s="134"/>
      <c r="M38" s="134"/>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c r="BE38" s="137"/>
      <c r="BF38" s="137"/>
      <c r="BG38" s="137"/>
      <c r="BH38" s="137"/>
      <c r="BI38" s="137"/>
      <c r="BJ38" s="137"/>
      <c r="BK38" s="137"/>
      <c r="BL38" s="137"/>
      <c r="BM38" s="137"/>
      <c r="BN38" s="137"/>
      <c r="BO38" s="137"/>
      <c r="BP38" s="137"/>
      <c r="BQ38" s="137"/>
      <c r="BR38" s="137"/>
      <c r="BS38" s="137"/>
      <c r="BT38" s="137"/>
      <c r="BU38" s="137"/>
      <c r="BV38" s="137"/>
      <c r="BW38" s="137"/>
      <c r="BX38" s="137"/>
      <c r="BY38" s="137"/>
      <c r="BZ38" s="137"/>
      <c r="CA38" s="137"/>
      <c r="CB38" s="137"/>
      <c r="CC38" s="137"/>
      <c r="CD38" s="137"/>
      <c r="CE38" s="137"/>
      <c r="CF38" s="137"/>
      <c r="CG38" s="137"/>
      <c r="CH38" s="137"/>
      <c r="CI38" s="137"/>
      <c r="CJ38" s="137"/>
      <c r="CK38" s="137"/>
      <c r="CL38" s="137"/>
      <c r="CM38" s="137"/>
      <c r="CN38" s="137"/>
      <c r="CO38" s="137"/>
      <c r="CP38" s="137"/>
      <c r="CQ38" s="137"/>
      <c r="CR38" s="137"/>
    </row>
    <row r="39" spans="2:96" x14ac:dyDescent="0.3">
      <c r="B39" s="136">
        <v>23</v>
      </c>
      <c r="C39" s="136"/>
      <c r="D39" s="134" t="s">
        <v>224</v>
      </c>
      <c r="E39" s="134"/>
      <c r="F39" s="134"/>
      <c r="G39" s="134"/>
      <c r="H39" s="134">
        <f ca="1">IF(E39&gt;0,IF(SUM(OFFSET($H$17,E39-1,0):OFFSET($H$17,E39-1,F39))&gt;=G39,SUM(OFFSET($H$17,E39-1,0):OFFSET($H$17,E39-1,F39)),G39),G39)</f>
        <v>0</v>
      </c>
      <c r="I39" s="134"/>
      <c r="J39" s="134"/>
      <c r="K39" s="134"/>
      <c r="L39" s="134"/>
      <c r="M39" s="134"/>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c r="BE39" s="137"/>
      <c r="BF39" s="137"/>
      <c r="BG39" s="137"/>
      <c r="BH39" s="137"/>
      <c r="BI39" s="137"/>
      <c r="BJ39" s="137"/>
      <c r="BK39" s="137"/>
      <c r="BL39" s="137"/>
      <c r="BM39" s="137"/>
      <c r="BN39" s="137"/>
      <c r="BO39" s="137"/>
      <c r="BP39" s="137"/>
      <c r="BQ39" s="137"/>
      <c r="BR39" s="137"/>
      <c r="BS39" s="137"/>
      <c r="BT39" s="137"/>
      <c r="BU39" s="137"/>
      <c r="BV39" s="137"/>
      <c r="BW39" s="137"/>
      <c r="BX39" s="137"/>
      <c r="BY39" s="137"/>
      <c r="BZ39" s="137"/>
      <c r="CA39" s="137"/>
      <c r="CB39" s="137"/>
      <c r="CC39" s="137"/>
      <c r="CD39" s="137"/>
      <c r="CE39" s="137"/>
      <c r="CF39" s="137"/>
      <c r="CG39" s="137"/>
      <c r="CH39" s="137"/>
      <c r="CI39" s="137"/>
      <c r="CJ39" s="137"/>
      <c r="CK39" s="137"/>
      <c r="CL39" s="137"/>
      <c r="CM39" s="137"/>
      <c r="CN39" s="137"/>
      <c r="CO39" s="137"/>
      <c r="CP39" s="137"/>
      <c r="CQ39" s="137"/>
      <c r="CR39" s="137"/>
    </row>
    <row r="40" spans="2:96" x14ac:dyDescent="0.3">
      <c r="B40" s="136">
        <v>24</v>
      </c>
      <c r="C40" s="136"/>
      <c r="D40" s="134" t="s">
        <v>225</v>
      </c>
      <c r="E40" s="134"/>
      <c r="F40" s="134"/>
      <c r="G40" s="134"/>
      <c r="H40" s="134">
        <f ca="1">IF(E40&gt;0,IF(SUM(OFFSET($H$17,E40-1,0):OFFSET($H$17,E40-1,F40))&gt;=G40,SUM(OFFSET($H$17,E40-1,0):OFFSET($H$17,E40-1,F40)),G40),G40)</f>
        <v>0</v>
      </c>
      <c r="I40" s="134"/>
      <c r="J40" s="134"/>
      <c r="K40" s="134"/>
      <c r="L40" s="134"/>
      <c r="M40" s="134"/>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c r="BE40" s="137"/>
      <c r="BF40" s="137"/>
      <c r="BG40" s="137"/>
      <c r="BH40" s="137"/>
      <c r="BI40" s="137"/>
      <c r="BJ40" s="137"/>
      <c r="BK40" s="137"/>
      <c r="BL40" s="137"/>
      <c r="BM40" s="137"/>
      <c r="BN40" s="137"/>
      <c r="BO40" s="137"/>
      <c r="BP40" s="137"/>
      <c r="BQ40" s="137"/>
      <c r="BR40" s="137"/>
      <c r="BS40" s="137"/>
      <c r="BT40" s="137"/>
      <c r="BU40" s="137"/>
      <c r="BV40" s="137"/>
      <c r="BW40" s="137"/>
      <c r="BX40" s="137"/>
      <c r="BY40" s="137"/>
      <c r="BZ40" s="137"/>
      <c r="CA40" s="137"/>
      <c r="CB40" s="137"/>
      <c r="CC40" s="137"/>
      <c r="CD40" s="137"/>
      <c r="CE40" s="137"/>
      <c r="CF40" s="137"/>
      <c r="CG40" s="137"/>
      <c r="CH40" s="137"/>
      <c r="CI40" s="137"/>
      <c r="CJ40" s="137"/>
      <c r="CK40" s="137"/>
      <c r="CL40" s="137"/>
      <c r="CM40" s="137"/>
      <c r="CN40" s="137"/>
      <c r="CO40" s="137"/>
      <c r="CP40" s="137"/>
      <c r="CQ40" s="137"/>
      <c r="CR40" s="137"/>
    </row>
  </sheetData>
  <mergeCells count="9">
    <mergeCell ref="K15:K16"/>
    <mergeCell ref="L15:L16"/>
    <mergeCell ref="M15:M16"/>
    <mergeCell ref="E15:E16"/>
    <mergeCell ref="F15:F16"/>
    <mergeCell ref="G15:G16"/>
    <mergeCell ref="H15:H16"/>
    <mergeCell ref="I15:I16"/>
    <mergeCell ref="J15:J16"/>
  </mergeCells>
  <conditionalFormatting sqref="O17:CR40">
    <cfRule type="expression" dxfId="17" priority="6">
      <formula>AND(O$8&gt;=$H17+$I17+$J17+$K17+$L17,O$8&lt;=$H17+$I17+$J17+$K17+$L17+$M17-1)</formula>
    </cfRule>
    <cfRule type="expression" dxfId="16" priority="7">
      <formula>AND(O$8&gt;=$H17+$I17+$J17+$K17,O$8&lt;=$H17+$I17+$J17+$K17+$L17-1)</formula>
    </cfRule>
    <cfRule type="expression" dxfId="15" priority="8">
      <formula>AND(O$8&gt;=$H17+$I17+$J17,O$8&lt;=$H17+$I17+$J17+$K17-1)</formula>
    </cfRule>
    <cfRule type="expression" dxfId="14" priority="9">
      <formula>AND(O$8&gt;=$H17+$I17,O$8&lt;=$H17+$I17+$J17-1)</formula>
    </cfRule>
    <cfRule type="expression" dxfId="13" priority="10">
      <formula>AND(O$8&gt;=$H17,O$8&lt;=$I17+$H17-1)</formula>
    </cfRule>
    <cfRule type="expression" dxfId="12" priority="11">
      <formula>MOD(COLUMN(),2)</formula>
    </cfRule>
    <cfRule type="containsText" dxfId="11" priority="13" operator="containsText" text="exit">
      <formula>NOT(ISERROR(SEARCH("exit",O17)))</formula>
    </cfRule>
    <cfRule type="containsText" dxfId="10" priority="14" operator="containsText" text="Operation">
      <formula>NOT(ISERROR(SEARCH("Operation",O17)))</formula>
    </cfRule>
    <cfRule type="containsText" dxfId="9" priority="15" operator="containsText" text="construction">
      <formula>NOT(ISERROR(SEARCH("construction",O17)))</formula>
    </cfRule>
    <cfRule type="containsText" dxfId="8" priority="16" operator="containsText" text="planning">
      <formula>NOT(ISERROR(SEARCH("planning",O17)))</formula>
    </cfRule>
    <cfRule type="containsText" dxfId="7" priority="17" operator="containsText" text="proposal">
      <formula>NOT(ISERROR(SEARCH("proposal",O17)))</formula>
    </cfRule>
  </conditionalFormatting>
  <conditionalFormatting sqref="O17:CR17">
    <cfRule type="expression" priority="12">
      <formula>Start</formula>
    </cfRule>
  </conditionalFormatting>
  <conditionalFormatting sqref="F17:F40">
    <cfRule type="cellIs" dxfId="6" priority="1" operator="equal">
      <formula>5</formula>
    </cfRule>
    <cfRule type="cellIs" dxfId="5" priority="2" operator="equal">
      <formula>4</formula>
    </cfRule>
    <cfRule type="cellIs" dxfId="4" priority="3" operator="equal">
      <formula>3</formula>
    </cfRule>
    <cfRule type="cellIs" dxfId="3" priority="4" operator="equal">
      <formula>2</formula>
    </cfRule>
    <cfRule type="cellIs" dxfId="2" priority="5" operator="equal">
      <formula>1</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2B540-D4FE-4BC4-896A-5F539B14CB99}">
  <sheetPr codeName="Sheet10"/>
  <dimension ref="B2:GG250"/>
  <sheetViews>
    <sheetView showGridLines="0" topLeftCell="A4" zoomScale="55" zoomScaleNormal="55" workbookViewId="0">
      <selection activeCell="R34" sqref="R34"/>
    </sheetView>
  </sheetViews>
  <sheetFormatPr defaultRowHeight="14.4" x14ac:dyDescent="0.3"/>
  <cols>
    <col min="12" max="12" width="10.77734375" bestFit="1" customWidth="1"/>
    <col min="30" max="30" width="8.77734375" customWidth="1"/>
    <col min="33" max="33" width="8.77734375" customWidth="1"/>
    <col min="37" max="37" width="9.77734375" bestFit="1" customWidth="1"/>
    <col min="42" max="42" width="10.88671875" bestFit="1" customWidth="1"/>
    <col min="50" max="50" width="8.77734375" customWidth="1"/>
    <col min="98" max="98" width="11" bestFit="1" customWidth="1"/>
    <col min="105" max="105" width="8.6640625" customWidth="1"/>
    <col min="108" max="108" width="8.77734375" customWidth="1"/>
    <col min="122" max="122" width="8.77734375" customWidth="1"/>
  </cols>
  <sheetData>
    <row r="2" spans="2:189" x14ac:dyDescent="0.3">
      <c r="B2" s="58" t="s">
        <v>314</v>
      </c>
      <c r="C2" s="58"/>
      <c r="D2" s="58"/>
      <c r="E2" s="58"/>
      <c r="F2" s="58"/>
      <c r="G2" s="58"/>
      <c r="H2" s="58"/>
      <c r="I2" s="58"/>
      <c r="J2" s="58"/>
      <c r="K2" s="58"/>
      <c r="L2" s="58"/>
      <c r="M2" s="58"/>
      <c r="N2" s="58"/>
      <c r="O2" s="58"/>
      <c r="P2" s="58"/>
      <c r="Q2" s="58"/>
      <c r="R2" s="58"/>
      <c r="S2" s="58"/>
    </row>
    <row r="3" spans="2:189" ht="15" thickBot="1" x14ac:dyDescent="0.35">
      <c r="AC3" s="94" t="str">
        <f t="shared" ref="AC3:CN3" ca="1" si="0">OFFSET(AC4,0,-MOD((COLUMN(AC4)-COLUMN($AC$4)),5))</f>
        <v>A</v>
      </c>
      <c r="AD3" s="95" t="str">
        <f t="shared" ca="1" si="0"/>
        <v>A</v>
      </c>
      <c r="AE3" s="95" t="str">
        <f t="shared" ca="1" si="0"/>
        <v>A</v>
      </c>
      <c r="AF3" s="95" t="str">
        <f t="shared" ca="1" si="0"/>
        <v>A</v>
      </c>
      <c r="AG3" s="96" t="str">
        <f t="shared" ca="1" si="0"/>
        <v>A</v>
      </c>
      <c r="AH3" s="94" t="str">
        <f t="shared" ca="1" si="0"/>
        <v>B</v>
      </c>
      <c r="AI3" s="95" t="str">
        <f t="shared" ca="1" si="0"/>
        <v>B</v>
      </c>
      <c r="AJ3" s="95" t="str">
        <f t="shared" ca="1" si="0"/>
        <v>B</v>
      </c>
      <c r="AK3" s="95" t="str">
        <f t="shared" ca="1" si="0"/>
        <v>B</v>
      </c>
      <c r="AL3" s="96" t="str">
        <f t="shared" ca="1" si="0"/>
        <v>B</v>
      </c>
      <c r="AM3" s="94" t="str">
        <f t="shared" ca="1" si="0"/>
        <v>C</v>
      </c>
      <c r="AN3" s="95" t="str">
        <f t="shared" ca="1" si="0"/>
        <v>C</v>
      </c>
      <c r="AO3" s="95" t="str">
        <f t="shared" ca="1" si="0"/>
        <v>C</v>
      </c>
      <c r="AP3" s="95" t="str">
        <f t="shared" ca="1" si="0"/>
        <v>C</v>
      </c>
      <c r="AQ3" s="96" t="str">
        <f t="shared" ca="1" si="0"/>
        <v>C</v>
      </c>
      <c r="AR3" s="94" t="str">
        <f t="shared" ca="1" si="0"/>
        <v>D</v>
      </c>
      <c r="AS3" s="95" t="str">
        <f t="shared" ca="1" si="0"/>
        <v>D</v>
      </c>
      <c r="AT3" s="95" t="str">
        <f t="shared" ca="1" si="0"/>
        <v>D</v>
      </c>
      <c r="AU3" s="95" t="str">
        <f t="shared" ca="1" si="0"/>
        <v>D</v>
      </c>
      <c r="AV3" s="96" t="str">
        <f t="shared" ca="1" si="0"/>
        <v>D</v>
      </c>
      <c r="AW3" s="94" t="str">
        <f t="shared" ca="1" si="0"/>
        <v>E</v>
      </c>
      <c r="AX3" s="95" t="str">
        <f t="shared" ca="1" si="0"/>
        <v>E</v>
      </c>
      <c r="AY3" s="95" t="str">
        <f t="shared" ca="1" si="0"/>
        <v>E</v>
      </c>
      <c r="AZ3" s="95" t="str">
        <f t="shared" ca="1" si="0"/>
        <v>E</v>
      </c>
      <c r="BA3" s="96" t="str">
        <f t="shared" ca="1" si="0"/>
        <v>E</v>
      </c>
      <c r="BB3" s="94" t="str">
        <f t="shared" ca="1" si="0"/>
        <v>F</v>
      </c>
      <c r="BC3" s="95" t="str">
        <f t="shared" ca="1" si="0"/>
        <v>F</v>
      </c>
      <c r="BD3" s="95" t="str">
        <f t="shared" ca="1" si="0"/>
        <v>F</v>
      </c>
      <c r="BE3" s="95" t="str">
        <f t="shared" ca="1" si="0"/>
        <v>F</v>
      </c>
      <c r="BF3" s="96" t="str">
        <f t="shared" ca="1" si="0"/>
        <v>F</v>
      </c>
      <c r="BG3" s="94" t="str">
        <f t="shared" ca="1" si="0"/>
        <v>G</v>
      </c>
      <c r="BH3" s="95" t="str">
        <f t="shared" ca="1" si="0"/>
        <v>G</v>
      </c>
      <c r="BI3" s="95" t="str">
        <f t="shared" ca="1" si="0"/>
        <v>G</v>
      </c>
      <c r="BJ3" s="95" t="str">
        <f t="shared" ca="1" si="0"/>
        <v>G</v>
      </c>
      <c r="BK3" s="96" t="str">
        <f t="shared" ca="1" si="0"/>
        <v>G</v>
      </c>
      <c r="BL3" s="94" t="str">
        <f t="shared" ca="1" si="0"/>
        <v>H</v>
      </c>
      <c r="BM3" s="95" t="str">
        <f t="shared" ca="1" si="0"/>
        <v>H</v>
      </c>
      <c r="BN3" s="95" t="str">
        <f t="shared" ca="1" si="0"/>
        <v>H</v>
      </c>
      <c r="BO3" s="95" t="str">
        <f t="shared" ca="1" si="0"/>
        <v>H</v>
      </c>
      <c r="BP3" s="96" t="str">
        <f t="shared" ca="1" si="0"/>
        <v>H</v>
      </c>
      <c r="BQ3" s="94" t="str">
        <f t="shared" ca="1" si="0"/>
        <v>I</v>
      </c>
      <c r="BR3" s="95" t="str">
        <f t="shared" ca="1" si="0"/>
        <v>I</v>
      </c>
      <c r="BS3" s="95" t="str">
        <f t="shared" ca="1" si="0"/>
        <v>I</v>
      </c>
      <c r="BT3" s="95" t="str">
        <f t="shared" ca="1" si="0"/>
        <v>I</v>
      </c>
      <c r="BU3" s="96" t="str">
        <f t="shared" ca="1" si="0"/>
        <v>I</v>
      </c>
      <c r="BV3" s="94" t="str">
        <f t="shared" ca="1" si="0"/>
        <v>J</v>
      </c>
      <c r="BW3" s="95" t="str">
        <f t="shared" ca="1" si="0"/>
        <v>J</v>
      </c>
      <c r="BX3" s="95" t="str">
        <f t="shared" ca="1" si="0"/>
        <v>J</v>
      </c>
      <c r="BY3" s="95" t="str">
        <f t="shared" ca="1" si="0"/>
        <v>J</v>
      </c>
      <c r="BZ3" s="96" t="str">
        <f t="shared" ca="1" si="0"/>
        <v>J</v>
      </c>
      <c r="CA3" s="94" t="str">
        <f t="shared" ca="1" si="0"/>
        <v>K</v>
      </c>
      <c r="CB3" s="95" t="str">
        <f t="shared" ca="1" si="0"/>
        <v>K</v>
      </c>
      <c r="CC3" s="95" t="str">
        <f t="shared" ca="1" si="0"/>
        <v>K</v>
      </c>
      <c r="CD3" s="95" t="str">
        <f t="shared" ca="1" si="0"/>
        <v>K</v>
      </c>
      <c r="CE3" s="96" t="str">
        <f t="shared" ca="1" si="0"/>
        <v>K</v>
      </c>
      <c r="CF3" s="94" t="str">
        <f t="shared" ca="1" si="0"/>
        <v>L</v>
      </c>
      <c r="CG3" s="95" t="str">
        <f t="shared" ca="1" si="0"/>
        <v>L</v>
      </c>
      <c r="CH3" s="95" t="str">
        <f t="shared" ca="1" si="0"/>
        <v>L</v>
      </c>
      <c r="CI3" s="95" t="str">
        <f t="shared" ca="1" si="0"/>
        <v>L</v>
      </c>
      <c r="CJ3" s="96" t="str">
        <f t="shared" ca="1" si="0"/>
        <v>L</v>
      </c>
      <c r="CK3" s="94" t="str">
        <f t="shared" ca="1" si="0"/>
        <v>M</v>
      </c>
      <c r="CL3" s="95" t="str">
        <f t="shared" ca="1" si="0"/>
        <v>M</v>
      </c>
      <c r="CM3" s="95" t="str">
        <f t="shared" ca="1" si="0"/>
        <v>M</v>
      </c>
      <c r="CN3" s="95" t="str">
        <f t="shared" ca="1" si="0"/>
        <v>M</v>
      </c>
      <c r="CO3" s="96" t="str">
        <f t="shared" ref="CO3:EZ3" ca="1" si="1">OFFSET(CO4,0,-MOD((COLUMN(CO4)-COLUMN($AC$4)),5))</f>
        <v>M</v>
      </c>
      <c r="CP3" s="94" t="str">
        <f t="shared" ca="1" si="1"/>
        <v>N</v>
      </c>
      <c r="CQ3" s="95" t="str">
        <f t="shared" ca="1" si="1"/>
        <v>N</v>
      </c>
      <c r="CR3" s="95" t="str">
        <f t="shared" ca="1" si="1"/>
        <v>N</v>
      </c>
      <c r="CS3" s="95" t="str">
        <f t="shared" ca="1" si="1"/>
        <v>N</v>
      </c>
      <c r="CT3" s="96" t="str">
        <f t="shared" ca="1" si="1"/>
        <v>N</v>
      </c>
      <c r="CU3" s="94" t="str">
        <f t="shared" ca="1" si="1"/>
        <v>O</v>
      </c>
      <c r="CV3" s="95" t="str">
        <f t="shared" ca="1" si="1"/>
        <v>O</v>
      </c>
      <c r="CW3" s="95" t="str">
        <f t="shared" ca="1" si="1"/>
        <v>O</v>
      </c>
      <c r="CX3" s="95" t="str">
        <f t="shared" ca="1" si="1"/>
        <v>O</v>
      </c>
      <c r="CY3" s="96" t="str">
        <f t="shared" ca="1" si="1"/>
        <v>O</v>
      </c>
      <c r="CZ3" s="94" t="str">
        <f t="shared" ca="1" si="1"/>
        <v>P</v>
      </c>
      <c r="DA3" s="95" t="str">
        <f t="shared" ca="1" si="1"/>
        <v>P</v>
      </c>
      <c r="DB3" s="95" t="str">
        <f t="shared" ca="1" si="1"/>
        <v>P</v>
      </c>
      <c r="DC3" s="95" t="str">
        <f t="shared" ca="1" si="1"/>
        <v>P</v>
      </c>
      <c r="DD3" s="96" t="str">
        <f t="shared" ca="1" si="1"/>
        <v>P</v>
      </c>
      <c r="DE3" s="94" t="str">
        <f t="shared" ca="1" si="1"/>
        <v>Q</v>
      </c>
      <c r="DF3" s="95" t="str">
        <f t="shared" ca="1" si="1"/>
        <v>Q</v>
      </c>
      <c r="DG3" s="95" t="str">
        <f t="shared" ca="1" si="1"/>
        <v>Q</v>
      </c>
      <c r="DH3" s="95" t="str">
        <f t="shared" ca="1" si="1"/>
        <v>Q</v>
      </c>
      <c r="DI3" s="96" t="str">
        <f t="shared" ca="1" si="1"/>
        <v>Q</v>
      </c>
      <c r="DJ3" s="94" t="str">
        <f t="shared" ca="1" si="1"/>
        <v>R</v>
      </c>
      <c r="DK3" s="95" t="str">
        <f t="shared" ca="1" si="1"/>
        <v>R</v>
      </c>
      <c r="DL3" s="95" t="str">
        <f t="shared" ca="1" si="1"/>
        <v>R</v>
      </c>
      <c r="DM3" s="95" t="str">
        <f t="shared" ca="1" si="1"/>
        <v>R</v>
      </c>
      <c r="DN3" s="96" t="str">
        <f t="shared" ca="1" si="1"/>
        <v>R</v>
      </c>
      <c r="DO3" s="94" t="str">
        <f t="shared" ca="1" si="1"/>
        <v>S</v>
      </c>
      <c r="DP3" s="95" t="str">
        <f t="shared" ca="1" si="1"/>
        <v>S</v>
      </c>
      <c r="DQ3" s="95" t="str">
        <f t="shared" ca="1" si="1"/>
        <v>S</v>
      </c>
      <c r="DR3" s="95" t="str">
        <f t="shared" ca="1" si="1"/>
        <v>S</v>
      </c>
      <c r="DS3" s="96" t="str">
        <f t="shared" ca="1" si="1"/>
        <v>S</v>
      </c>
      <c r="DT3" s="94" t="str">
        <f t="shared" ca="1" si="1"/>
        <v>T</v>
      </c>
      <c r="DU3" s="95" t="str">
        <f t="shared" ca="1" si="1"/>
        <v>T</v>
      </c>
      <c r="DV3" s="95" t="str">
        <f t="shared" ca="1" si="1"/>
        <v>T</v>
      </c>
      <c r="DW3" s="95" t="str">
        <f t="shared" ca="1" si="1"/>
        <v>T</v>
      </c>
      <c r="DX3" s="96" t="str">
        <f t="shared" ca="1" si="1"/>
        <v>T</v>
      </c>
      <c r="DY3" s="94" t="str">
        <f t="shared" ca="1" si="1"/>
        <v>U</v>
      </c>
      <c r="DZ3" s="95" t="str">
        <f t="shared" ca="1" si="1"/>
        <v>U</v>
      </c>
      <c r="EA3" s="95" t="str">
        <f t="shared" ca="1" si="1"/>
        <v>U</v>
      </c>
      <c r="EB3" s="95" t="str">
        <f t="shared" ca="1" si="1"/>
        <v>U</v>
      </c>
      <c r="EC3" s="96" t="str">
        <f t="shared" ca="1" si="1"/>
        <v>U</v>
      </c>
      <c r="ED3" s="94" t="str">
        <f t="shared" ca="1" si="1"/>
        <v>V</v>
      </c>
      <c r="EE3" s="95" t="str">
        <f t="shared" ca="1" si="1"/>
        <v>V</v>
      </c>
      <c r="EF3" s="95" t="str">
        <f t="shared" ca="1" si="1"/>
        <v>V</v>
      </c>
      <c r="EG3" s="95" t="str">
        <f t="shared" ca="1" si="1"/>
        <v>V</v>
      </c>
      <c r="EH3" s="96" t="str">
        <f t="shared" ca="1" si="1"/>
        <v>V</v>
      </c>
      <c r="EI3" s="94" t="str">
        <f t="shared" ca="1" si="1"/>
        <v>W</v>
      </c>
      <c r="EJ3" s="95" t="str">
        <f t="shared" ca="1" si="1"/>
        <v>W</v>
      </c>
      <c r="EK3" s="95" t="str">
        <f t="shared" ca="1" si="1"/>
        <v>W</v>
      </c>
      <c r="EL3" s="95" t="str">
        <f t="shared" ca="1" si="1"/>
        <v>W</v>
      </c>
      <c r="EM3" s="96" t="str">
        <f t="shared" ca="1" si="1"/>
        <v>W</v>
      </c>
      <c r="EN3" s="94" t="str">
        <f t="shared" ca="1" si="1"/>
        <v>X</v>
      </c>
      <c r="EO3" s="95" t="str">
        <f t="shared" ca="1" si="1"/>
        <v>X</v>
      </c>
      <c r="EP3" s="95" t="str">
        <f t="shared" ca="1" si="1"/>
        <v>X</v>
      </c>
      <c r="EQ3" s="95" t="str">
        <f t="shared" ca="1" si="1"/>
        <v>X</v>
      </c>
      <c r="ER3" s="96" t="str">
        <f t="shared" ca="1" si="1"/>
        <v>X</v>
      </c>
      <c r="ES3" s="94" t="str">
        <f t="shared" ca="1" si="1"/>
        <v>Y</v>
      </c>
      <c r="ET3" s="95" t="str">
        <f t="shared" ca="1" si="1"/>
        <v>Y</v>
      </c>
      <c r="EU3" s="95" t="str">
        <f t="shared" ca="1" si="1"/>
        <v>Y</v>
      </c>
      <c r="EV3" s="95" t="str">
        <f t="shared" ca="1" si="1"/>
        <v>Y</v>
      </c>
      <c r="EW3" s="96" t="str">
        <f t="shared" ca="1" si="1"/>
        <v>Y</v>
      </c>
      <c r="EX3" s="94" t="str">
        <f t="shared" ca="1" si="1"/>
        <v>Z</v>
      </c>
      <c r="EY3" s="95" t="str">
        <f t="shared" ca="1" si="1"/>
        <v>Z</v>
      </c>
      <c r="EZ3" s="95" t="str">
        <f t="shared" ca="1" si="1"/>
        <v>Z</v>
      </c>
      <c r="FA3" s="95" t="str">
        <f t="shared" ref="FA3:GF3" ca="1" si="2">OFFSET(FA4,0,-MOD((COLUMN(FA4)-COLUMN($AC$4)),5))</f>
        <v>Z</v>
      </c>
      <c r="FB3" s="96" t="str">
        <f t="shared" ca="1" si="2"/>
        <v>Z</v>
      </c>
      <c r="FC3" s="94" t="str">
        <f t="shared" ca="1" si="2"/>
        <v>AA</v>
      </c>
      <c r="FD3" s="95" t="str">
        <f t="shared" ca="1" si="2"/>
        <v>AA</v>
      </c>
      <c r="FE3" s="95" t="str">
        <f t="shared" ca="1" si="2"/>
        <v>AA</v>
      </c>
      <c r="FF3" s="95" t="str">
        <f t="shared" ca="1" si="2"/>
        <v>AA</v>
      </c>
      <c r="FG3" s="96" t="str">
        <f t="shared" ca="1" si="2"/>
        <v>AA</v>
      </c>
      <c r="FH3" s="94" t="str">
        <f t="shared" ca="1" si="2"/>
        <v>AB</v>
      </c>
      <c r="FI3" s="95" t="str">
        <f t="shared" ca="1" si="2"/>
        <v>AB</v>
      </c>
      <c r="FJ3" s="95" t="str">
        <f t="shared" ca="1" si="2"/>
        <v>AB</v>
      </c>
      <c r="FK3" s="95" t="str">
        <f t="shared" ca="1" si="2"/>
        <v>AB</v>
      </c>
      <c r="FL3" s="96" t="str">
        <f t="shared" ca="1" si="2"/>
        <v>AB</v>
      </c>
      <c r="FM3" s="94" t="str">
        <f t="shared" ca="1" si="2"/>
        <v>AC</v>
      </c>
      <c r="FN3" s="95" t="str">
        <f t="shared" ca="1" si="2"/>
        <v>AC</v>
      </c>
      <c r="FO3" s="95" t="str">
        <f t="shared" ca="1" si="2"/>
        <v>AC</v>
      </c>
      <c r="FP3" s="95" t="str">
        <f t="shared" ca="1" si="2"/>
        <v>AC</v>
      </c>
      <c r="FQ3" s="96" t="str">
        <f t="shared" ca="1" si="2"/>
        <v>AC</v>
      </c>
      <c r="FR3" s="94" t="str">
        <f t="shared" ca="1" si="2"/>
        <v>AD</v>
      </c>
      <c r="FS3" s="95" t="str">
        <f t="shared" ca="1" si="2"/>
        <v>AD</v>
      </c>
      <c r="FT3" s="95" t="str">
        <f t="shared" ca="1" si="2"/>
        <v>AD</v>
      </c>
      <c r="FU3" s="95" t="str">
        <f t="shared" ca="1" si="2"/>
        <v>AD</v>
      </c>
      <c r="FV3" s="96" t="str">
        <f t="shared" ca="1" si="2"/>
        <v>AD</v>
      </c>
      <c r="FW3" s="94" t="str">
        <f t="shared" ca="1" si="2"/>
        <v>AE</v>
      </c>
      <c r="FX3" s="95" t="str">
        <f t="shared" ca="1" si="2"/>
        <v>AE</v>
      </c>
      <c r="FY3" s="95" t="str">
        <f t="shared" ca="1" si="2"/>
        <v>AE</v>
      </c>
      <c r="FZ3" s="95" t="str">
        <f t="shared" ca="1" si="2"/>
        <v>AE</v>
      </c>
      <c r="GA3" s="96" t="str">
        <f t="shared" ca="1" si="2"/>
        <v>AE</v>
      </c>
      <c r="GB3" s="94" t="str">
        <f t="shared" ca="1" si="2"/>
        <v>AD</v>
      </c>
      <c r="GC3" s="95" t="str">
        <f t="shared" ca="1" si="2"/>
        <v>AD</v>
      </c>
      <c r="GD3" s="95" t="str">
        <f t="shared" ca="1" si="2"/>
        <v>AD</v>
      </c>
      <c r="GE3" s="95" t="str">
        <f t="shared" ca="1" si="2"/>
        <v>AD</v>
      </c>
      <c r="GF3" s="96" t="str">
        <f t="shared" ca="1" si="2"/>
        <v>AD</v>
      </c>
    </row>
    <row r="4" spans="2:189" x14ac:dyDescent="0.3">
      <c r="O4" s="185"/>
      <c r="P4" s="186"/>
      <c r="Q4" s="186"/>
      <c r="R4" s="186"/>
      <c r="S4" s="186"/>
      <c r="T4" s="187"/>
      <c r="AC4" s="39" t="s">
        <v>31</v>
      </c>
      <c r="AD4" s="200"/>
      <c r="AE4" s="201"/>
      <c r="AF4" s="201"/>
      <c r="AG4" s="41"/>
      <c r="AH4" s="39" t="s">
        <v>32</v>
      </c>
      <c r="AI4" s="200"/>
      <c r="AJ4" s="201"/>
      <c r="AK4" s="201"/>
      <c r="AL4" s="41"/>
      <c r="AM4" s="39" t="s">
        <v>33</v>
      </c>
      <c r="AN4" s="200"/>
      <c r="AO4" s="201"/>
      <c r="AP4" s="201"/>
      <c r="AQ4" s="41"/>
      <c r="AR4" s="39" t="s">
        <v>34</v>
      </c>
      <c r="AS4" s="200"/>
      <c r="AT4" s="201"/>
      <c r="AU4" s="201"/>
      <c r="AV4" s="41"/>
      <c r="AW4" s="39" t="s">
        <v>35</v>
      </c>
      <c r="AX4" s="200"/>
      <c r="AY4" s="201"/>
      <c r="AZ4" s="201"/>
      <c r="BA4" s="41"/>
      <c r="BB4" s="39" t="s">
        <v>36</v>
      </c>
      <c r="BC4" s="200"/>
      <c r="BD4" s="201"/>
      <c r="BE4" s="201"/>
      <c r="BF4" s="41"/>
      <c r="BG4" s="39" t="s">
        <v>37</v>
      </c>
      <c r="BH4" s="200"/>
      <c r="BI4" s="201"/>
      <c r="BJ4" s="201"/>
      <c r="BK4" s="41"/>
      <c r="BL4" s="39" t="s">
        <v>38</v>
      </c>
      <c r="BM4" s="200"/>
      <c r="BN4" s="201"/>
      <c r="BO4" s="201"/>
      <c r="BP4" s="41"/>
      <c r="BQ4" s="39" t="s">
        <v>39</v>
      </c>
      <c r="BR4" s="200"/>
      <c r="BS4" s="201"/>
      <c r="BT4" s="201"/>
      <c r="BU4" s="41"/>
      <c r="BV4" s="39" t="s">
        <v>40</v>
      </c>
      <c r="BW4" s="200"/>
      <c r="BX4" s="201"/>
      <c r="BY4" s="201"/>
      <c r="BZ4" s="41"/>
      <c r="CA4" s="39" t="s">
        <v>41</v>
      </c>
      <c r="CB4" s="200"/>
      <c r="CC4" s="201"/>
      <c r="CD4" s="201"/>
      <c r="CE4" s="41"/>
      <c r="CF4" s="39" t="s">
        <v>42</v>
      </c>
      <c r="CG4" s="200"/>
      <c r="CH4" s="201"/>
      <c r="CI4" s="201"/>
      <c r="CJ4" s="41"/>
      <c r="CK4" s="39" t="s">
        <v>43</v>
      </c>
      <c r="CL4" s="200"/>
      <c r="CM4" s="201"/>
      <c r="CN4" s="201"/>
      <c r="CO4" s="41"/>
      <c r="CP4" s="39" t="s">
        <v>44</v>
      </c>
      <c r="CQ4" s="200"/>
      <c r="CR4" s="201"/>
      <c r="CS4" s="201"/>
      <c r="CT4" s="41"/>
      <c r="CU4" s="39" t="s">
        <v>45</v>
      </c>
      <c r="CV4" s="200"/>
      <c r="CW4" s="201"/>
      <c r="CX4" s="201"/>
      <c r="CY4" s="41"/>
      <c r="CZ4" s="39" t="s">
        <v>8</v>
      </c>
      <c r="DA4" s="200"/>
      <c r="DB4" s="201"/>
      <c r="DC4" s="201"/>
      <c r="DD4" s="41"/>
      <c r="DE4" s="39" t="s">
        <v>46</v>
      </c>
      <c r="DF4" s="200"/>
      <c r="DG4" s="201"/>
      <c r="DH4" s="201"/>
      <c r="DI4" s="41"/>
      <c r="DJ4" s="39" t="s">
        <v>47</v>
      </c>
      <c r="DK4" s="200"/>
      <c r="DL4" s="201"/>
      <c r="DM4" s="201"/>
      <c r="DN4" s="41"/>
      <c r="DO4" s="39" t="s">
        <v>48</v>
      </c>
      <c r="DP4" s="200"/>
      <c r="DQ4" s="201"/>
      <c r="DR4" s="201"/>
      <c r="DS4" s="41"/>
      <c r="DT4" s="39" t="s">
        <v>7</v>
      </c>
      <c r="DU4" s="200"/>
      <c r="DV4" s="201"/>
      <c r="DW4" s="201"/>
      <c r="DX4" s="41"/>
      <c r="DY4" s="39" t="s">
        <v>49</v>
      </c>
      <c r="DZ4" s="200"/>
      <c r="EA4" s="201"/>
      <c r="EB4" s="201"/>
      <c r="EC4" s="41"/>
      <c r="ED4" s="39" t="s">
        <v>50</v>
      </c>
      <c r="EE4" s="200"/>
      <c r="EF4" s="201"/>
      <c r="EG4" s="201"/>
      <c r="EH4" s="41"/>
      <c r="EI4" s="39" t="s">
        <v>51</v>
      </c>
      <c r="EJ4" s="200"/>
      <c r="EK4" s="201"/>
      <c r="EL4" s="201"/>
      <c r="EM4" s="41"/>
      <c r="EN4" s="39" t="s">
        <v>52</v>
      </c>
      <c r="EO4" s="200"/>
      <c r="EP4" s="201"/>
      <c r="EQ4" s="201"/>
      <c r="ER4" s="41"/>
      <c r="ES4" s="39" t="s">
        <v>53</v>
      </c>
      <c r="ET4" s="200"/>
      <c r="EU4" s="201"/>
      <c r="EV4" s="201"/>
      <c r="EW4" s="41"/>
      <c r="EX4" s="39" t="s">
        <v>54</v>
      </c>
      <c r="EY4" s="200"/>
      <c r="EZ4" s="201"/>
      <c r="FA4" s="201"/>
      <c r="FB4" s="41"/>
      <c r="FC4" s="39" t="s">
        <v>118</v>
      </c>
      <c r="FD4" s="200"/>
      <c r="FE4" s="201"/>
      <c r="FF4" s="201"/>
      <c r="FG4" s="41"/>
      <c r="FH4" s="39" t="s">
        <v>117</v>
      </c>
      <c r="FI4" s="200"/>
      <c r="FJ4" s="201"/>
      <c r="FK4" s="201"/>
      <c r="FL4" s="41"/>
      <c r="FM4" s="39" t="s">
        <v>119</v>
      </c>
      <c r="FN4" s="200"/>
      <c r="FO4" s="201"/>
      <c r="FP4" s="201"/>
      <c r="FQ4" s="41"/>
      <c r="FR4" s="39" t="s">
        <v>120</v>
      </c>
      <c r="FS4" s="200"/>
      <c r="FT4" s="201"/>
      <c r="FU4" s="201"/>
      <c r="FV4" s="41"/>
      <c r="FW4" s="39" t="s">
        <v>121</v>
      </c>
      <c r="FX4" s="200"/>
      <c r="FY4" s="201"/>
      <c r="FZ4" s="201"/>
      <c r="GA4" s="41"/>
      <c r="GB4" s="39" t="s">
        <v>120</v>
      </c>
      <c r="GC4" s="200"/>
      <c r="GD4" s="201"/>
      <c r="GE4" s="201"/>
      <c r="GF4" s="41"/>
    </row>
    <row r="5" spans="2:189" x14ac:dyDescent="0.3">
      <c r="O5" s="2"/>
      <c r="P5" s="1" t="s">
        <v>315</v>
      </c>
      <c r="T5" s="5"/>
      <c r="AC5" s="35"/>
      <c r="AD5" s="37"/>
      <c r="AE5" s="40"/>
      <c r="AF5" s="40"/>
      <c r="AG5" s="36"/>
      <c r="AH5" s="35"/>
      <c r="AI5" s="37"/>
      <c r="AJ5" s="40"/>
      <c r="AK5" s="40"/>
      <c r="AL5" s="36"/>
      <c r="AM5" s="35"/>
      <c r="AN5" s="37"/>
      <c r="AO5" s="40"/>
      <c r="AP5" s="40"/>
      <c r="AQ5" s="36"/>
      <c r="AR5" s="35"/>
      <c r="AS5" s="37"/>
      <c r="AT5" s="40"/>
      <c r="AU5" s="40"/>
      <c r="AV5" s="36"/>
      <c r="AW5" s="35"/>
      <c r="AX5" s="37"/>
      <c r="AY5" s="40"/>
      <c r="AZ5" s="40"/>
      <c r="BA5" s="36"/>
      <c r="BB5" s="35"/>
      <c r="BC5" s="37"/>
      <c r="BD5" s="40"/>
      <c r="BE5" s="40"/>
      <c r="BF5" s="36"/>
      <c r="BG5" s="35"/>
      <c r="BH5" s="37"/>
      <c r="BI5" s="40"/>
      <c r="BJ5" s="40"/>
      <c r="BK5" s="36"/>
      <c r="BL5" s="35"/>
      <c r="BM5" s="37"/>
      <c r="BN5" s="40"/>
      <c r="BO5" s="40"/>
      <c r="BP5" s="36"/>
      <c r="BQ5" s="35"/>
      <c r="BR5" s="37"/>
      <c r="BS5" s="40"/>
      <c r="BT5" s="40"/>
      <c r="BU5" s="36"/>
      <c r="BV5" s="35"/>
      <c r="BW5" s="37"/>
      <c r="BX5" s="40"/>
      <c r="BY5" s="40"/>
      <c r="BZ5" s="36"/>
      <c r="CA5" s="35"/>
      <c r="CB5" s="37"/>
      <c r="CC5" s="40"/>
      <c r="CD5" s="40"/>
      <c r="CE5" s="36"/>
      <c r="CF5" s="35"/>
      <c r="CG5" s="37"/>
      <c r="CH5" s="40"/>
      <c r="CI5" s="40"/>
      <c r="CJ5" s="36"/>
      <c r="CK5" s="35"/>
      <c r="CL5" s="37"/>
      <c r="CM5" s="40"/>
      <c r="CN5" s="40"/>
      <c r="CO5" s="36"/>
      <c r="CP5" s="35"/>
      <c r="CQ5" s="37"/>
      <c r="CR5" s="40"/>
      <c r="CS5" s="40"/>
      <c r="CT5" s="36"/>
      <c r="CU5" s="35"/>
      <c r="CV5" s="37"/>
      <c r="CW5" s="40"/>
      <c r="CX5" s="40"/>
      <c r="CY5" s="36"/>
      <c r="CZ5" s="35"/>
      <c r="DA5" s="37"/>
      <c r="DB5" s="40"/>
      <c r="DC5" s="40"/>
      <c r="DD5" s="36"/>
      <c r="DE5" s="35"/>
      <c r="DF5" s="37"/>
      <c r="DG5" s="40"/>
      <c r="DH5" s="40"/>
      <c r="DI5" s="36"/>
      <c r="DJ5" s="35"/>
      <c r="DK5" s="37"/>
      <c r="DL5" s="40"/>
      <c r="DM5" s="40"/>
      <c r="DN5" s="36"/>
      <c r="DO5" s="35"/>
      <c r="DP5" s="37"/>
      <c r="DQ5" s="40"/>
      <c r="DR5" s="40"/>
      <c r="DS5" s="36"/>
      <c r="DT5" s="35"/>
      <c r="DU5" s="37"/>
      <c r="DV5" s="40"/>
      <c r="DW5" s="40"/>
      <c r="DX5" s="36"/>
      <c r="DY5" s="35"/>
      <c r="DZ5" s="37"/>
      <c r="EA5" s="40"/>
      <c r="EB5" s="40"/>
      <c r="EC5" s="36"/>
      <c r="ED5" s="35"/>
      <c r="EE5" s="37"/>
      <c r="EF5" s="40"/>
      <c r="EG5" s="40"/>
      <c r="EH5" s="36"/>
      <c r="EI5" s="35"/>
      <c r="EJ5" s="37"/>
      <c r="EK5" s="40"/>
      <c r="EL5" s="40"/>
      <c r="EM5" s="36"/>
      <c r="EN5" s="35"/>
      <c r="EO5" s="37"/>
      <c r="EP5" s="40"/>
      <c r="EQ5" s="40"/>
      <c r="ER5" s="36"/>
      <c r="ES5" s="35"/>
      <c r="ET5" s="37"/>
      <c r="EU5" s="40"/>
      <c r="EV5" s="40"/>
      <c r="EW5" s="36"/>
      <c r="EX5" s="35"/>
      <c r="EY5" s="37"/>
      <c r="EZ5" s="40"/>
      <c r="FA5" s="40"/>
      <c r="FB5" s="15"/>
      <c r="FC5" s="35"/>
      <c r="FD5" s="37"/>
      <c r="FE5" s="40"/>
      <c r="FF5" s="40"/>
      <c r="FG5" s="36"/>
      <c r="FH5" s="35"/>
      <c r="FI5" s="37"/>
      <c r="FJ5" s="40"/>
      <c r="FK5" s="40"/>
      <c r="FL5" s="36"/>
      <c r="FM5" s="35"/>
      <c r="FN5" s="37"/>
      <c r="FO5" s="40"/>
      <c r="FP5" s="40"/>
      <c r="FQ5" s="36"/>
      <c r="FR5" s="35"/>
      <c r="FS5" s="37"/>
      <c r="FT5" s="40"/>
      <c r="FU5" s="40"/>
      <c r="FV5" s="36"/>
      <c r="FW5" s="35"/>
      <c r="FX5" s="37"/>
      <c r="FY5" s="40"/>
      <c r="FZ5" s="40"/>
      <c r="GA5" s="36"/>
      <c r="GB5" s="35"/>
      <c r="GC5" s="37"/>
      <c r="GD5" s="40"/>
      <c r="GE5" s="40"/>
      <c r="GF5" s="36"/>
    </row>
    <row r="6" spans="2:189" x14ac:dyDescent="0.3">
      <c r="O6" s="2"/>
      <c r="P6" t="s">
        <v>20</v>
      </c>
      <c r="R6" t="s">
        <v>316</v>
      </c>
      <c r="T6" s="5"/>
      <c r="AA6" s="97">
        <f t="shared" ref="AA6:AA69" ca="1" si="3">OFFSET(AB6,6-MOD((ROW(AB6)-ROW($AB$6)),13),0)</f>
        <v>1</v>
      </c>
      <c r="AB6" s="42"/>
      <c r="FB6" s="38"/>
      <c r="GG6" s="42"/>
    </row>
    <row r="7" spans="2:189" x14ac:dyDescent="0.3">
      <c r="O7" s="2"/>
      <c r="P7" t="s">
        <v>21</v>
      </c>
      <c r="R7" t="s">
        <v>317</v>
      </c>
      <c r="T7" s="5"/>
      <c r="AA7" s="97">
        <f t="shared" ca="1" si="3"/>
        <v>1</v>
      </c>
      <c r="AB7" s="43"/>
      <c r="DZ7" t="s">
        <v>341</v>
      </c>
      <c r="EB7">
        <v>0.5</v>
      </c>
      <c r="GG7" s="43"/>
    </row>
    <row r="8" spans="2:189" ht="15" thickBot="1" x14ac:dyDescent="0.35">
      <c r="O8" s="2"/>
      <c r="P8" t="s">
        <v>4</v>
      </c>
      <c r="R8" t="s">
        <v>318</v>
      </c>
      <c r="T8" s="5"/>
      <c r="AA8" s="97">
        <f t="shared" ca="1" si="3"/>
        <v>1</v>
      </c>
      <c r="AB8" s="43"/>
      <c r="BZ8" t="s">
        <v>18</v>
      </c>
      <c r="CA8">
        <v>203</v>
      </c>
      <c r="CK8" t="s">
        <v>18</v>
      </c>
      <c r="CL8">
        <v>202</v>
      </c>
      <c r="DR8" t="s">
        <v>18</v>
      </c>
      <c r="DS8">
        <v>208</v>
      </c>
      <c r="EA8" t="s">
        <v>18</v>
      </c>
      <c r="EB8">
        <v>207</v>
      </c>
      <c r="EI8" t="s">
        <v>18</v>
      </c>
      <c r="EJ8">
        <v>209</v>
      </c>
      <c r="GG8" s="43"/>
    </row>
    <row r="9" spans="2:189" x14ac:dyDescent="0.3">
      <c r="O9" s="2"/>
      <c r="T9" s="5"/>
      <c r="AA9" s="97">
        <f t="shared" ca="1" si="3"/>
        <v>1</v>
      </c>
      <c r="AB9" s="43"/>
      <c r="BZ9" s="10" t="s">
        <v>14</v>
      </c>
      <c r="CA9" s="11"/>
      <c r="CB9" s="11"/>
      <c r="CC9" s="14"/>
      <c r="CD9" s="12" t="s">
        <v>10</v>
      </c>
      <c r="CE9" s="11"/>
      <c r="CF9" s="13"/>
      <c r="CK9" s="10" t="s">
        <v>14</v>
      </c>
      <c r="CL9" s="11"/>
      <c r="CM9" s="11"/>
      <c r="CN9" s="14"/>
      <c r="CO9" s="12" t="s">
        <v>10</v>
      </c>
      <c r="CP9" s="11"/>
      <c r="CQ9" s="13"/>
      <c r="DR9" s="10" t="s">
        <v>14</v>
      </c>
      <c r="DS9" s="11"/>
      <c r="DT9" s="11"/>
      <c r="DU9" s="14"/>
      <c r="DV9" s="12" t="s">
        <v>10</v>
      </c>
      <c r="DW9" s="11"/>
      <c r="DX9" s="13"/>
      <c r="EA9" s="10" t="s">
        <v>14</v>
      </c>
      <c r="EB9" s="11"/>
      <c r="EC9" s="11"/>
      <c r="ED9" s="14"/>
      <c r="EE9" s="12" t="s">
        <v>10</v>
      </c>
      <c r="EF9" s="11"/>
      <c r="EG9" s="13"/>
      <c r="EI9" s="10" t="s">
        <v>14</v>
      </c>
      <c r="EJ9" s="11"/>
      <c r="EK9" s="11"/>
      <c r="EL9" s="14"/>
      <c r="EM9" s="12" t="s">
        <v>10</v>
      </c>
      <c r="EN9" s="11"/>
      <c r="EO9" s="13"/>
      <c r="GG9" s="43"/>
    </row>
    <row r="10" spans="2:189" x14ac:dyDescent="0.3">
      <c r="O10" s="2"/>
      <c r="P10" s="188"/>
      <c r="R10" t="s">
        <v>319</v>
      </c>
      <c r="T10" s="5"/>
      <c r="AA10" s="97">
        <f t="shared" ca="1" si="3"/>
        <v>1</v>
      </c>
      <c r="AB10" s="43"/>
      <c r="BZ10" s="202" t="str">
        <f>_xlfn.CONCAT(BZ8,CA8)</f>
        <v>Stream:203</v>
      </c>
      <c r="CA10" s="1" t="s">
        <v>15</v>
      </c>
      <c r="CB10" s="1" t="s">
        <v>0</v>
      </c>
      <c r="CC10" s="15"/>
      <c r="CD10" s="1" t="s">
        <v>19</v>
      </c>
      <c r="CF10" s="5"/>
      <c r="CK10" s="202" t="str">
        <f>_xlfn.CONCAT(CK8,CL8)</f>
        <v>Stream:202</v>
      </c>
      <c r="CL10" s="1" t="s">
        <v>15</v>
      </c>
      <c r="CM10" s="1" t="s">
        <v>0</v>
      </c>
      <c r="CN10" s="15"/>
      <c r="CO10" s="1" t="s">
        <v>19</v>
      </c>
      <c r="CQ10" s="5"/>
      <c r="DR10" s="202" t="str">
        <f>_xlfn.CONCAT(DR8,DS8)</f>
        <v>Stream:208</v>
      </c>
      <c r="DS10" s="1" t="s">
        <v>15</v>
      </c>
      <c r="DT10" s="1" t="s">
        <v>0</v>
      </c>
      <c r="DU10" s="15"/>
      <c r="DV10" s="1" t="s">
        <v>19</v>
      </c>
      <c r="DX10" s="5"/>
      <c r="EA10" s="202" t="str">
        <f>_xlfn.CONCAT(EA8,EB8)</f>
        <v>Stream:207</v>
      </c>
      <c r="EB10" s="1" t="s">
        <v>15</v>
      </c>
      <c r="EC10" s="1" t="s">
        <v>0</v>
      </c>
      <c r="ED10" s="15"/>
      <c r="EE10" s="1" t="s">
        <v>19</v>
      </c>
      <c r="EG10" s="5"/>
      <c r="EI10" s="202" t="str">
        <f>_xlfn.CONCAT(EI8,EJ8)</f>
        <v>Stream:209</v>
      </c>
      <c r="EJ10" s="1" t="s">
        <v>15</v>
      </c>
      <c r="EK10" s="1" t="s">
        <v>0</v>
      </c>
      <c r="EL10" s="15"/>
      <c r="EM10" s="1" t="s">
        <v>19</v>
      </c>
      <c r="EO10" s="5"/>
      <c r="GG10" s="43"/>
    </row>
    <row r="11" spans="2:189" ht="15" thickBot="1" x14ac:dyDescent="0.35">
      <c r="O11" s="2"/>
      <c r="T11" s="5"/>
      <c r="AA11" s="97">
        <f t="shared" ca="1" si="3"/>
        <v>1</v>
      </c>
      <c r="AB11" s="43"/>
      <c r="AQ11" t="s">
        <v>18</v>
      </c>
      <c r="AR11">
        <v>103</v>
      </c>
      <c r="BB11" t="s">
        <v>18</v>
      </c>
      <c r="BC11">
        <v>104</v>
      </c>
      <c r="BZ11" s="6" t="s">
        <v>6</v>
      </c>
      <c r="CA11" s="48">
        <f ca="1">SUM(CA12:CA13)</f>
        <v>1</v>
      </c>
      <c r="CB11" s="24">
        <f ca="1">CB12+CB13</f>
        <v>127.18946374666822</v>
      </c>
      <c r="CC11" s="18" t="s">
        <v>16</v>
      </c>
      <c r="CD11" s="1" t="s">
        <v>7</v>
      </c>
      <c r="CE11">
        <f ca="1">DM24</f>
        <v>38</v>
      </c>
      <c r="CF11" s="16" t="s">
        <v>11</v>
      </c>
      <c r="CK11" s="6" t="s">
        <v>6</v>
      </c>
      <c r="CL11" s="48">
        <f>SUM(CL12:CL13)</f>
        <v>1</v>
      </c>
      <c r="CM11" s="203">
        <f ca="1">CM12+CM13</f>
        <v>3.0371923844143742E-4</v>
      </c>
      <c r="CN11" s="18" t="s">
        <v>16</v>
      </c>
      <c r="CO11" s="1" t="s">
        <v>7</v>
      </c>
      <c r="CP11">
        <f ca="1">ambient</f>
        <v>25</v>
      </c>
      <c r="CQ11" s="16" t="s">
        <v>11</v>
      </c>
      <c r="DR11" s="6" t="s">
        <v>6</v>
      </c>
      <c r="DS11" s="48">
        <f ca="1">SUM(DS12:DS24)</f>
        <v>1</v>
      </c>
      <c r="DT11" s="24">
        <f ca="1">SUM(DT12:DT24)</f>
        <v>89.184426978274828</v>
      </c>
      <c r="DU11" s="18" t="s">
        <v>16</v>
      </c>
      <c r="DV11" s="1" t="s">
        <v>7</v>
      </c>
      <c r="DW11">
        <f>DU30</f>
        <v>38</v>
      </c>
      <c r="DX11" s="16" t="s">
        <v>11</v>
      </c>
      <c r="EA11" s="6" t="s">
        <v>6</v>
      </c>
      <c r="EB11" s="48">
        <f ca="1">SUM(EB12:EB24)</f>
        <v>1</v>
      </c>
      <c r="EC11" s="24">
        <f ca="1">SUM(EC12:EC24)</f>
        <v>178.36885395654969</v>
      </c>
      <c r="ED11" s="18" t="s">
        <v>16</v>
      </c>
      <c r="EE11" s="1" t="s">
        <v>7</v>
      </c>
      <c r="EF11">
        <v>38</v>
      </c>
      <c r="EG11" s="16" t="s">
        <v>11</v>
      </c>
      <c r="EI11" s="6" t="s">
        <v>6</v>
      </c>
      <c r="EJ11" s="48">
        <f ca="1">SUM(EJ12:EJ24)</f>
        <v>1.0000008513804131</v>
      </c>
      <c r="EK11" s="24">
        <f ca="1">IF(DM61=TRUE,CM57,SUM(EK12:EK22))</f>
        <v>89.184351048465231</v>
      </c>
      <c r="EL11" s="18" t="s">
        <v>16</v>
      </c>
      <c r="EM11" s="1" t="s">
        <v>7</v>
      </c>
      <c r="EN11">
        <v>38</v>
      </c>
      <c r="EO11" s="16" t="s">
        <v>11</v>
      </c>
      <c r="GG11" s="43"/>
    </row>
    <row r="12" spans="2:189" ht="15" thickBot="1" x14ac:dyDescent="0.35">
      <c r="O12" s="2"/>
      <c r="T12" s="5"/>
      <c r="AA12" s="97">
        <f t="shared" ca="1" si="3"/>
        <v>1</v>
      </c>
      <c r="AB12" s="32">
        <v>1</v>
      </c>
      <c r="AQ12" s="10" t="s">
        <v>14</v>
      </c>
      <c r="AR12" s="11"/>
      <c r="AS12" s="11"/>
      <c r="AT12" s="14"/>
      <c r="AU12" s="12" t="s">
        <v>10</v>
      </c>
      <c r="AV12" s="11"/>
      <c r="AW12" s="13"/>
      <c r="BB12" s="10" t="s">
        <v>14</v>
      </c>
      <c r="BC12" s="11"/>
      <c r="BD12" s="11"/>
      <c r="BE12" s="14"/>
      <c r="BF12" s="12" t="s">
        <v>10</v>
      </c>
      <c r="BG12" s="11"/>
      <c r="BH12" s="13"/>
      <c r="BZ12" s="2" t="s">
        <v>5</v>
      </c>
      <c r="CA12" s="48">
        <f ca="1">1-CA13</f>
        <v>0.995</v>
      </c>
      <c r="CB12" s="24">
        <f ca="1">(CL31+CL32+DT15+DT16)/G108-(CL34+DT13)</f>
        <v>126.55351642793477</v>
      </c>
      <c r="CC12" s="18" t="s">
        <v>16</v>
      </c>
      <c r="CD12" s="1" t="s">
        <v>8</v>
      </c>
      <c r="CE12">
        <v>101.325</v>
      </c>
      <c r="CF12" s="17" t="s">
        <v>13</v>
      </c>
      <c r="CK12" s="2" t="s">
        <v>122</v>
      </c>
      <c r="CL12" s="48">
        <v>1</v>
      </c>
      <c r="CM12" s="203">
        <f ca="1">CL30*G105/1000^2-DT23</f>
        <v>3.0371923844143737E-4</v>
      </c>
      <c r="CN12" s="18" t="s">
        <v>16</v>
      </c>
      <c r="CO12" s="1" t="s">
        <v>8</v>
      </c>
      <c r="CP12">
        <v>101.325</v>
      </c>
      <c r="CQ12" s="17" t="s">
        <v>13</v>
      </c>
      <c r="DR12" s="2" t="s">
        <v>30</v>
      </c>
      <c r="DS12" s="48">
        <f ca="1">DT12/DT11</f>
        <v>9.9021063326022701E-2</v>
      </c>
      <c r="DT12" s="24">
        <f ca="1">EC12*(1-$EB$7)</f>
        <v>8.831136791510799</v>
      </c>
      <c r="DU12" s="18" t="s">
        <v>16</v>
      </c>
      <c r="DV12" s="1" t="s">
        <v>8</v>
      </c>
      <c r="DW12">
        <v>101.325</v>
      </c>
      <c r="DX12" s="17" t="s">
        <v>13</v>
      </c>
      <c r="EA12" s="2" t="s">
        <v>30</v>
      </c>
      <c r="EB12" s="48">
        <f ca="1">EC12/EC11</f>
        <v>9.9021063326022687E-2</v>
      </c>
      <c r="EC12" s="24">
        <f t="shared" ref="EC12:EC24" ca="1" si="4">DR31*G112</f>
        <v>17.662273583021598</v>
      </c>
      <c r="ED12" s="18" t="s">
        <v>16</v>
      </c>
      <c r="EE12" s="1" t="s">
        <v>8</v>
      </c>
      <c r="EF12">
        <v>101.325</v>
      </c>
      <c r="EG12" s="17" t="s">
        <v>13</v>
      </c>
      <c r="EI12" s="2" t="s">
        <v>30</v>
      </c>
      <c r="EJ12" s="48">
        <f ca="1">EK12/EK11</f>
        <v>9.9021147630616452E-2</v>
      </c>
      <c r="EK12" s="24">
        <f ca="1">EC12*$EB$7</f>
        <v>8.831136791510799</v>
      </c>
      <c r="EL12" s="18" t="s">
        <v>16</v>
      </c>
      <c r="EM12" s="1" t="s">
        <v>8</v>
      </c>
      <c r="EN12">
        <v>101.325</v>
      </c>
      <c r="EO12" s="17" t="s">
        <v>13</v>
      </c>
      <c r="GG12" s="32">
        <v>1</v>
      </c>
    </row>
    <row r="13" spans="2:189" ht="15" thickBot="1" x14ac:dyDescent="0.35">
      <c r="O13" s="2"/>
      <c r="T13" s="5"/>
      <c r="AA13" s="97">
        <f t="shared" ca="1" si="3"/>
        <v>1</v>
      </c>
      <c r="AB13" s="43"/>
      <c r="AQ13" s="202" t="str">
        <f>_xlfn.CONCAT(AQ11,AR11)</f>
        <v>Stream:103</v>
      </c>
      <c r="AR13" s="1" t="s">
        <v>15</v>
      </c>
      <c r="AS13" s="1" t="s">
        <v>0</v>
      </c>
      <c r="AT13" s="15"/>
      <c r="AU13" s="1" t="s">
        <v>19</v>
      </c>
      <c r="AW13" s="5"/>
      <c r="BB13" s="202" t="str">
        <f>_xlfn.CONCAT(BB11,BC11)</f>
        <v>Stream:104</v>
      </c>
      <c r="BC13" s="1" t="s">
        <v>15</v>
      </c>
      <c r="BD13" s="1" t="s">
        <v>0</v>
      </c>
      <c r="BE13" s="15"/>
      <c r="BF13" s="1" t="s">
        <v>19</v>
      </c>
      <c r="BH13" s="5"/>
      <c r="BZ13" s="2" t="s">
        <v>30</v>
      </c>
      <c r="CA13" s="48">
        <f ca="1">G132</f>
        <v>5.0000000000000001E-3</v>
      </c>
      <c r="CB13" s="24">
        <f ca="1">CB12/CA12*CA13</f>
        <v>0.63594731873334054</v>
      </c>
      <c r="CC13" s="18" t="s">
        <v>16</v>
      </c>
      <c r="CD13" s="1" t="s">
        <v>9</v>
      </c>
      <c r="CE13" s="29">
        <f ca="1">CE14*CE11*CB11/1000</f>
        <v>20.222107220010276</v>
      </c>
      <c r="CF13" s="17" t="s">
        <v>179</v>
      </c>
      <c r="CK13" s="2"/>
      <c r="CL13" s="48"/>
      <c r="CM13" s="24"/>
      <c r="CN13" s="18"/>
      <c r="CO13" s="1" t="s">
        <v>9</v>
      </c>
      <c r="CP13" s="24">
        <f ca="1">CP14*CP11*Enzyme/1000</f>
        <v>2.8094029555832962E-5</v>
      </c>
      <c r="CQ13" s="17" t="s">
        <v>179</v>
      </c>
      <c r="DR13" s="2" t="s">
        <v>5</v>
      </c>
      <c r="DS13" s="48">
        <f ca="1">DT13/DT11</f>
        <v>0.8213895470602629</v>
      </c>
      <c r="DT13" s="24">
        <f t="shared" ref="DT13:DT24" ca="1" si="5">EC13*(1-$EB$7)</f>
        <v>73.255156080514269</v>
      </c>
      <c r="DU13" s="18" t="s">
        <v>16</v>
      </c>
      <c r="DV13" s="1" t="s">
        <v>9</v>
      </c>
      <c r="DW13" s="24">
        <f ca="1">DW14*DW11*DT11/1000</f>
        <v>13.886639263778259</v>
      </c>
      <c r="DX13" s="17" t="s">
        <v>179</v>
      </c>
      <c r="EA13" s="2" t="s">
        <v>5</v>
      </c>
      <c r="EB13" s="48">
        <f ca="1">EC13/EC11</f>
        <v>0.8213895470602629</v>
      </c>
      <c r="EC13" s="24">
        <f t="shared" ca="1" si="4"/>
        <v>146.51031216102848</v>
      </c>
      <c r="ED13" s="18" t="s">
        <v>16</v>
      </c>
      <c r="EE13" s="1" t="s">
        <v>9</v>
      </c>
      <c r="EF13" s="24">
        <f ca="1">EF14*EF11*EC11/1000</f>
        <v>27.773278527556521</v>
      </c>
      <c r="EG13" s="17" t="s">
        <v>179</v>
      </c>
      <c r="EI13" s="2" t="s">
        <v>5</v>
      </c>
      <c r="EJ13" s="48">
        <f ca="1">EK13/EK11</f>
        <v>0.82139024637523461</v>
      </c>
      <c r="EK13" s="24">
        <f t="shared" ref="EK13:EK24" ca="1" si="6">EC13*$EB$7</f>
        <v>73.25515608051424</v>
      </c>
      <c r="EL13" s="18" t="s">
        <v>16</v>
      </c>
      <c r="EM13" s="1" t="s">
        <v>9</v>
      </c>
      <c r="EN13" s="24">
        <f ca="1">EN14*EN11*EK11/1000</f>
        <v>13.88662858804703</v>
      </c>
      <c r="EO13" s="17" t="s">
        <v>179</v>
      </c>
      <c r="EW13" t="s">
        <v>18</v>
      </c>
      <c r="EX13">
        <v>301</v>
      </c>
      <c r="FQ13" s="10" t="s">
        <v>14</v>
      </c>
      <c r="FR13" s="11"/>
      <c r="FS13" s="11"/>
      <c r="FT13" s="14"/>
      <c r="FU13" s="12" t="s">
        <v>10</v>
      </c>
      <c r="FV13" s="11"/>
      <c r="FW13" s="13"/>
      <c r="GG13" s="43"/>
    </row>
    <row r="14" spans="2:189" ht="16.2" thickBot="1" x14ac:dyDescent="0.4">
      <c r="O14" s="2"/>
      <c r="P14" t="s">
        <v>320</v>
      </c>
      <c r="R14" s="189" t="s">
        <v>321</v>
      </c>
      <c r="S14" s="190" t="s">
        <v>179</v>
      </c>
      <c r="T14" s="5"/>
      <c r="AA14" s="97">
        <f t="shared" ca="1" si="3"/>
        <v>1</v>
      </c>
      <c r="AB14" s="43"/>
      <c r="AQ14" s="6" t="s">
        <v>6</v>
      </c>
      <c r="AR14" s="48">
        <f>SUM(AR15:AR21)</f>
        <v>1</v>
      </c>
      <c r="AS14" s="24">
        <f ca="1">AS15</f>
        <v>127.5</v>
      </c>
      <c r="AT14" s="18" t="s">
        <v>16</v>
      </c>
      <c r="AU14" s="1" t="s">
        <v>7</v>
      </c>
      <c r="AV14">
        <f ca="1">ambient</f>
        <v>25</v>
      </c>
      <c r="AW14" s="16" t="s">
        <v>11</v>
      </c>
      <c r="BB14" s="6" t="s">
        <v>6</v>
      </c>
      <c r="BC14" s="48">
        <f>SUM(BC15:BC21)</f>
        <v>1</v>
      </c>
      <c r="BD14" s="24">
        <f ca="1">BD15</f>
        <v>31.432760253939222</v>
      </c>
      <c r="BE14" s="18" t="s">
        <v>16</v>
      </c>
      <c r="BF14" s="1" t="s">
        <v>7</v>
      </c>
      <c r="BG14">
        <f ca="1">ambient</f>
        <v>25</v>
      </c>
      <c r="BH14" s="16" t="s">
        <v>11</v>
      </c>
      <c r="BO14" t="s">
        <v>18</v>
      </c>
      <c r="BP14">
        <v>111</v>
      </c>
      <c r="BZ14" s="7"/>
      <c r="CA14" s="22"/>
      <c r="CB14" s="20"/>
      <c r="CC14" s="19"/>
      <c r="CD14" s="204" t="s">
        <v>23</v>
      </c>
      <c r="CE14" s="20">
        <v>4.1840000000000002</v>
      </c>
      <c r="CF14" s="205" t="s">
        <v>12</v>
      </c>
      <c r="CK14" s="7"/>
      <c r="CL14" s="22"/>
      <c r="CM14" s="20"/>
      <c r="CN14" s="19"/>
      <c r="CO14" s="204" t="s">
        <v>23</v>
      </c>
      <c r="CP14" s="20">
        <v>3.7</v>
      </c>
      <c r="CQ14" s="205" t="s">
        <v>12</v>
      </c>
      <c r="DC14" t="s">
        <v>18</v>
      </c>
      <c r="DD14">
        <v>212</v>
      </c>
      <c r="DR14" s="2" t="s">
        <v>29</v>
      </c>
      <c r="DS14" s="48">
        <f ca="1">DT14/DT11</f>
        <v>2.7393428380609566E-2</v>
      </c>
      <c r="DT14" s="24">
        <f t="shared" ca="1" si="5"/>
        <v>2.443067213095075</v>
      </c>
      <c r="DU14" s="18" t="s">
        <v>16</v>
      </c>
      <c r="DV14" s="1" t="s">
        <v>23</v>
      </c>
      <c r="DW14" s="24">
        <f ca="1">4.184*DS13+3.7*(1-DS13)</f>
        <v>4.0975525407771674</v>
      </c>
      <c r="DX14" s="17" t="s">
        <v>12</v>
      </c>
      <c r="EA14" s="2" t="s">
        <v>29</v>
      </c>
      <c r="EB14" s="48">
        <f ca="1">EC14/EC11</f>
        <v>2.7393428380609562E-2</v>
      </c>
      <c r="EC14" s="24">
        <f t="shared" ca="1" si="4"/>
        <v>4.88613442619015</v>
      </c>
      <c r="ED14" s="18" t="s">
        <v>16</v>
      </c>
      <c r="EE14" s="1" t="s">
        <v>23</v>
      </c>
      <c r="EF14" s="24">
        <f ca="1">4.184*EB13+3.7*(1-EB13)</f>
        <v>4.0975525407771674</v>
      </c>
      <c r="EG14" s="17" t="s">
        <v>12</v>
      </c>
      <c r="EI14" s="2" t="s">
        <v>29</v>
      </c>
      <c r="EJ14" s="48">
        <f ca="1">EK14/EK11</f>
        <v>2.7393451702837922E-2</v>
      </c>
      <c r="EK14" s="29">
        <f t="shared" ca="1" si="6"/>
        <v>2.443067213095075</v>
      </c>
      <c r="EL14" s="18" t="s">
        <v>16</v>
      </c>
      <c r="EM14" s="1" t="s">
        <v>23</v>
      </c>
      <c r="EN14" s="24">
        <f ca="1">4.184*EJ13+3.7*(1-EJ13)</f>
        <v>4.0975528792456135</v>
      </c>
      <c r="EO14" s="17" t="s">
        <v>12</v>
      </c>
      <c r="EW14" s="10" t="s">
        <v>14</v>
      </c>
      <c r="EX14" s="11"/>
      <c r="EY14" s="11"/>
      <c r="EZ14" s="14"/>
      <c r="FA14" s="12" t="s">
        <v>10</v>
      </c>
      <c r="FB14" s="11"/>
      <c r="FC14" s="13"/>
      <c r="FH14" t="s">
        <v>18</v>
      </c>
      <c r="FI14">
        <v>302</v>
      </c>
      <c r="FQ14" s="202" t="str">
        <f>_xlfn.CONCAT(FQ12,FR12)</f>
        <v/>
      </c>
      <c r="FR14" s="1" t="s">
        <v>15</v>
      </c>
      <c r="FS14" s="1" t="s">
        <v>0</v>
      </c>
      <c r="FT14" s="15"/>
      <c r="FU14" s="1" t="s">
        <v>19</v>
      </c>
      <c r="FW14" s="5"/>
      <c r="GG14" s="43"/>
    </row>
    <row r="15" spans="2:189" x14ac:dyDescent="0.3">
      <c r="O15" s="2"/>
      <c r="R15" s="191" t="s">
        <v>322</v>
      </c>
      <c r="S15" s="192" t="s">
        <v>323</v>
      </c>
      <c r="T15" s="5"/>
      <c r="AA15" s="97">
        <f t="shared" ca="1" si="3"/>
        <v>1</v>
      </c>
      <c r="AB15" s="43"/>
      <c r="AQ15" s="2" t="s">
        <v>5</v>
      </c>
      <c r="AR15" s="48">
        <v>1</v>
      </c>
      <c r="AS15" s="24">
        <f ca="1">AT34-AI34</f>
        <v>127.5</v>
      </c>
      <c r="AT15" s="18" t="s">
        <v>16</v>
      </c>
      <c r="AU15" s="1" t="s">
        <v>8</v>
      </c>
      <c r="AV15">
        <v>101.325</v>
      </c>
      <c r="AW15" s="17" t="s">
        <v>13</v>
      </c>
      <c r="BB15" s="2" t="s">
        <v>5</v>
      </c>
      <c r="BC15" s="48">
        <v>1</v>
      </c>
      <c r="BD15" s="24">
        <f ca="1">BF34-AT34-CT103</f>
        <v>31.43276025393925</v>
      </c>
      <c r="BE15" s="18" t="s">
        <v>16</v>
      </c>
      <c r="BF15" s="1" t="s">
        <v>8</v>
      </c>
      <c r="BG15">
        <v>101.325</v>
      </c>
      <c r="BH15" s="17" t="s">
        <v>13</v>
      </c>
      <c r="BO15" s="10" t="s">
        <v>14</v>
      </c>
      <c r="BP15" s="11"/>
      <c r="BQ15" s="11"/>
      <c r="BR15" s="14"/>
      <c r="BS15" s="12" t="s">
        <v>10</v>
      </c>
      <c r="BT15" s="11"/>
      <c r="BU15" s="13"/>
      <c r="DC15" s="10" t="s">
        <v>14</v>
      </c>
      <c r="DD15" s="11"/>
      <c r="DE15" s="11"/>
      <c r="DF15" s="14"/>
      <c r="DG15" s="12" t="s">
        <v>10</v>
      </c>
      <c r="DH15" s="11"/>
      <c r="DI15" s="13"/>
      <c r="DR15" s="2" t="s">
        <v>22</v>
      </c>
      <c r="DS15" s="48">
        <f ca="1">DT15/DT11</f>
        <v>1.0133675004243028E-2</v>
      </c>
      <c r="DT15" s="24">
        <f t="shared" ca="1" si="5"/>
        <v>0.90376599843747907</v>
      </c>
      <c r="DU15" s="18" t="s">
        <v>16</v>
      </c>
      <c r="DX15" s="5"/>
      <c r="EA15" s="2" t="s">
        <v>22</v>
      </c>
      <c r="EB15" s="48">
        <f ca="1">EC15/EC11</f>
        <v>1.0133675004243002E-2</v>
      </c>
      <c r="EC15" s="24">
        <f t="shared" ca="1" si="4"/>
        <v>1.807531996874971</v>
      </c>
      <c r="ED15" s="18" t="s">
        <v>16</v>
      </c>
      <c r="EG15" s="5"/>
      <c r="EI15" s="2" t="s">
        <v>22</v>
      </c>
      <c r="EJ15" s="48">
        <f ca="1">EK15/EK11</f>
        <v>1.0133683631855411E-2</v>
      </c>
      <c r="EK15" s="24">
        <f t="shared" ca="1" si="6"/>
        <v>0.90376599843748551</v>
      </c>
      <c r="EL15" s="18" t="s">
        <v>16</v>
      </c>
      <c r="EO15" s="5"/>
      <c r="EW15" s="202" t="str">
        <f>_xlfn.CONCAT(EW13,EX13)</f>
        <v>Stream:301</v>
      </c>
      <c r="EX15" s="1" t="s">
        <v>15</v>
      </c>
      <c r="EY15" s="1" t="s">
        <v>0</v>
      </c>
      <c r="EZ15" s="15"/>
      <c r="FA15" s="1" t="s">
        <v>19</v>
      </c>
      <c r="FC15" s="5"/>
      <c r="FH15" s="10" t="s">
        <v>14</v>
      </c>
      <c r="FI15" s="11"/>
      <c r="FJ15" s="11"/>
      <c r="FK15" s="14"/>
      <c r="FL15" s="12" t="s">
        <v>10</v>
      </c>
      <c r="FM15" s="11"/>
      <c r="FN15" s="13"/>
      <c r="FQ15" s="6" t="s">
        <v>6</v>
      </c>
      <c r="FR15" s="48">
        <f>SUM(FR16:FR17)</f>
        <v>0</v>
      </c>
      <c r="FS15" s="24"/>
      <c r="FT15" s="18" t="s">
        <v>16</v>
      </c>
      <c r="FU15" s="1" t="s">
        <v>7</v>
      </c>
      <c r="FV15">
        <f>BS94</f>
        <v>0</v>
      </c>
      <c r="FW15" s="16" t="s">
        <v>11</v>
      </c>
      <c r="GG15" s="43"/>
    </row>
    <row r="16" spans="2:189" ht="15" thickBot="1" x14ac:dyDescent="0.35">
      <c r="O16" s="2"/>
      <c r="R16" s="193" t="s">
        <v>324</v>
      </c>
      <c r="S16" s="194" t="s">
        <v>323</v>
      </c>
      <c r="T16" s="5"/>
      <c r="AA16" s="97">
        <f t="shared" ca="1" si="3"/>
        <v>1</v>
      </c>
      <c r="AB16" s="43"/>
      <c r="AQ16" s="2"/>
      <c r="AR16" s="48"/>
      <c r="AS16" s="24"/>
      <c r="AT16" s="18"/>
      <c r="AU16" s="1" t="s">
        <v>9</v>
      </c>
      <c r="AV16" s="29">
        <f ca="1">AV17*AV14*AS14/1000</f>
        <v>13.336500000000003</v>
      </c>
      <c r="AW16" s="17" t="s">
        <v>179</v>
      </c>
      <c r="BB16" s="2"/>
      <c r="BC16" s="48"/>
      <c r="BD16" s="24"/>
      <c r="BE16" s="18"/>
      <c r="BF16" s="1" t="s">
        <v>9</v>
      </c>
      <c r="BG16" s="29">
        <f ca="1">BG17*BG14*BD14/1000</f>
        <v>3.2878667225620428</v>
      </c>
      <c r="BH16" s="17" t="s">
        <v>179</v>
      </c>
      <c r="BO16" s="202" t="str">
        <f>_xlfn.CONCAT(BO14,BP14)</f>
        <v>Stream:111</v>
      </c>
      <c r="BP16" s="1" t="s">
        <v>15</v>
      </c>
      <c r="BQ16" s="1" t="s">
        <v>0</v>
      </c>
      <c r="BR16" s="15"/>
      <c r="BS16" s="1" t="s">
        <v>19</v>
      </c>
      <c r="BU16" s="5"/>
      <c r="CJ16" t="s">
        <v>18</v>
      </c>
      <c r="CK16">
        <v>201</v>
      </c>
      <c r="DC16" s="202" t="str">
        <f>_xlfn.CONCAT(DC14,DD14)</f>
        <v>Stream:212</v>
      </c>
      <c r="DD16" s="1" t="s">
        <v>15</v>
      </c>
      <c r="DE16" s="1" t="s">
        <v>0</v>
      </c>
      <c r="DF16" s="15"/>
      <c r="DG16" s="1" t="s">
        <v>19</v>
      </c>
      <c r="DI16" s="5"/>
      <c r="DR16" s="2" t="s">
        <v>2</v>
      </c>
      <c r="DS16" s="48">
        <f ca="1">DT16/DT11</f>
        <v>2.4528844569528347E-3</v>
      </c>
      <c r="DT16" s="24">
        <f t="shared" ca="1" si="5"/>
        <v>0.21875909473725486</v>
      </c>
      <c r="DU16" s="18" t="s">
        <v>16</v>
      </c>
      <c r="DX16" s="5"/>
      <c r="EA16" s="2" t="s">
        <v>2</v>
      </c>
      <c r="EB16" s="48">
        <f ca="1">EC16/EC11</f>
        <v>2.4528844569528282E-3</v>
      </c>
      <c r="EC16" s="24">
        <f t="shared" ca="1" si="4"/>
        <v>0.43751818947451288</v>
      </c>
      <c r="ED16" s="18" t="s">
        <v>16</v>
      </c>
      <c r="EG16" s="5"/>
      <c r="EI16" s="2" t="s">
        <v>2</v>
      </c>
      <c r="EJ16" s="48">
        <f ca="1">EK16/EK11</f>
        <v>2.45288654529061E-3</v>
      </c>
      <c r="EK16" s="24">
        <f t="shared" ca="1" si="6"/>
        <v>0.21875909473725644</v>
      </c>
      <c r="EL16" s="18" t="s">
        <v>16</v>
      </c>
      <c r="EO16" s="5"/>
      <c r="EW16" s="6" t="s">
        <v>6</v>
      </c>
      <c r="EX16" s="48">
        <v>1</v>
      </c>
      <c r="EY16" s="24">
        <f ca="1">EY17+EY18</f>
        <v>37.339727667693396</v>
      </c>
      <c r="EZ16" s="18" t="s">
        <v>16</v>
      </c>
      <c r="FA16" s="1" t="s">
        <v>7</v>
      </c>
      <c r="FB16">
        <f ca="1">G129</f>
        <v>80</v>
      </c>
      <c r="FC16" s="16" t="s">
        <v>11</v>
      </c>
      <c r="FH16" s="202" t="str">
        <f>_xlfn.CONCAT(FH14,FI14)</f>
        <v>Stream:302</v>
      </c>
      <c r="FI16" s="1" t="s">
        <v>15</v>
      </c>
      <c r="FJ16" s="1" t="s">
        <v>0</v>
      </c>
      <c r="FK16" s="15"/>
      <c r="FL16" s="1" t="s">
        <v>19</v>
      </c>
      <c r="FN16" s="5"/>
      <c r="FQ16" s="2" t="s">
        <v>5</v>
      </c>
      <c r="FR16" s="48"/>
      <c r="FS16" s="24"/>
      <c r="FT16" s="18" t="s">
        <v>16</v>
      </c>
      <c r="FU16" s="1" t="s">
        <v>8</v>
      </c>
      <c r="FV16">
        <v>101.325</v>
      </c>
      <c r="FW16" s="17" t="s">
        <v>13</v>
      </c>
      <c r="GG16" s="43"/>
    </row>
    <row r="17" spans="15:189" ht="16.2" thickBot="1" x14ac:dyDescent="0.4">
      <c r="O17" s="7"/>
      <c r="P17" s="8"/>
      <c r="Q17" s="8"/>
      <c r="R17" s="8"/>
      <c r="S17" s="8"/>
      <c r="T17" s="9"/>
      <c r="AA17" s="97">
        <f t="shared" ca="1" si="3"/>
        <v>1</v>
      </c>
      <c r="AB17" s="43"/>
      <c r="AQ17" s="7"/>
      <c r="AR17" s="22"/>
      <c r="AS17" s="20"/>
      <c r="AT17" s="19"/>
      <c r="AU17" s="204" t="s">
        <v>23</v>
      </c>
      <c r="AV17" s="8">
        <v>4.1840000000000002</v>
      </c>
      <c r="AW17" s="205" t="s">
        <v>12</v>
      </c>
      <c r="BB17" s="7"/>
      <c r="BC17" s="22"/>
      <c r="BD17" s="20"/>
      <c r="BE17" s="19"/>
      <c r="BF17" s="204" t="s">
        <v>23</v>
      </c>
      <c r="BG17" s="8">
        <v>4.1840000000000002</v>
      </c>
      <c r="BH17" s="205" t="s">
        <v>12</v>
      </c>
      <c r="BO17" s="6" t="s">
        <v>6</v>
      </c>
      <c r="BP17" s="48">
        <f ca="1">SUM(BP18:BP24)</f>
        <v>1</v>
      </c>
      <c r="BQ17" s="206">
        <f ca="1">SUM(BQ18:BQ24)</f>
        <v>175.21763053199422</v>
      </c>
      <c r="BR17" s="18" t="s">
        <v>16</v>
      </c>
      <c r="BS17" s="1" t="s">
        <v>7</v>
      </c>
      <c r="BT17" s="207">
        <v>28</v>
      </c>
      <c r="BU17" s="16" t="s">
        <v>11</v>
      </c>
      <c r="CJ17" s="10" t="s">
        <v>14</v>
      </c>
      <c r="CK17" s="11"/>
      <c r="CL17" s="11"/>
      <c r="CM17" s="14"/>
      <c r="CN17" s="12" t="s">
        <v>10</v>
      </c>
      <c r="CO17" s="11"/>
      <c r="CP17" s="13"/>
      <c r="DC17" s="6" t="s">
        <v>6</v>
      </c>
      <c r="DD17" s="48">
        <f ca="1">DD18</f>
        <v>0.98</v>
      </c>
      <c r="DE17" s="24">
        <f ca="1">SUM(DE18:DE19)</f>
        <v>34.531637857050534</v>
      </c>
      <c r="DF17" s="18" t="s">
        <v>16</v>
      </c>
      <c r="DG17" s="1" t="s">
        <v>7</v>
      </c>
      <c r="DH17">
        <v>38</v>
      </c>
      <c r="DI17" s="16" t="s">
        <v>11</v>
      </c>
      <c r="DR17" s="2" t="s">
        <v>3</v>
      </c>
      <c r="DS17" s="48">
        <f ca="1">DT17/DT11</f>
        <v>3.7007179048932481E-3</v>
      </c>
      <c r="DT17" s="24">
        <f t="shared" ca="1" si="5"/>
        <v>0.33004640575614608</v>
      </c>
      <c r="DU17" s="18" t="s">
        <v>16</v>
      </c>
      <c r="DX17" s="5"/>
      <c r="EA17" s="2" t="s">
        <v>3</v>
      </c>
      <c r="EB17" s="48">
        <f ca="1">EC17/EC11</f>
        <v>3.7007179048932472E-3</v>
      </c>
      <c r="EC17" s="24">
        <f t="shared" ca="1" si="4"/>
        <v>0.66009281151229215</v>
      </c>
      <c r="ED17" s="18" t="s">
        <v>16</v>
      </c>
      <c r="EG17" s="5"/>
      <c r="EI17" s="2" t="s">
        <v>3</v>
      </c>
      <c r="EJ17" s="48">
        <f ca="1">EK17/EK11</f>
        <v>3.7007210556119848E-3</v>
      </c>
      <c r="EK17" s="24">
        <f t="shared" ca="1" si="6"/>
        <v>0.33004640575614608</v>
      </c>
      <c r="EL17" s="18" t="s">
        <v>16</v>
      </c>
      <c r="EO17" s="5"/>
      <c r="EW17" s="2" t="s">
        <v>30</v>
      </c>
      <c r="EX17" s="48">
        <f ca="1">G128</f>
        <v>0.95</v>
      </c>
      <c r="EY17" s="24">
        <f ca="1">G127*ES22-EY30</f>
        <v>35.472741266669047</v>
      </c>
      <c r="EZ17" s="18" t="s">
        <v>16</v>
      </c>
      <c r="FA17" s="1" t="s">
        <v>8</v>
      </c>
      <c r="FB17">
        <v>101.325</v>
      </c>
      <c r="FC17" s="17" t="s">
        <v>13</v>
      </c>
      <c r="FH17" s="6" t="s">
        <v>6</v>
      </c>
      <c r="FI17" s="48">
        <v>1</v>
      </c>
      <c r="FJ17" s="24">
        <f ca="1">FJ18+FJ19</f>
        <v>1.8669863733967789</v>
      </c>
      <c r="FK17" s="18" t="s">
        <v>16</v>
      </c>
      <c r="FL17" s="1" t="s">
        <v>7</v>
      </c>
      <c r="FN17" s="16" t="s">
        <v>11</v>
      </c>
      <c r="FQ17" s="2" t="s">
        <v>30</v>
      </c>
      <c r="FR17" s="48"/>
      <c r="FS17" s="24"/>
      <c r="FT17" s="18" t="s">
        <v>16</v>
      </c>
      <c r="FU17" s="1" t="s">
        <v>9</v>
      </c>
      <c r="FW17" s="17" t="s">
        <v>342</v>
      </c>
      <c r="GG17" s="43"/>
    </row>
    <row r="18" spans="15:189" ht="16.2" thickBot="1" x14ac:dyDescent="0.4">
      <c r="AA18" s="97">
        <f t="shared" ca="1" si="3"/>
        <v>1</v>
      </c>
      <c r="AB18" s="44"/>
      <c r="BO18" s="2" t="s">
        <v>22</v>
      </c>
      <c r="BP18" s="48">
        <f ca="1">BQ18/BQ17</f>
        <v>0.33801638635520803</v>
      </c>
      <c r="BQ18" s="24">
        <f t="shared" ref="BQ18:BQ24" ca="1" si="7">BF31*G60</f>
        <v>59.22643029814666</v>
      </c>
      <c r="BR18" s="18" t="s">
        <v>16</v>
      </c>
      <c r="BS18" s="1" t="s">
        <v>8</v>
      </c>
      <c r="BT18">
        <v>101.325</v>
      </c>
      <c r="BU18" s="17" t="s">
        <v>13</v>
      </c>
      <c r="CJ18" s="202" t="str">
        <f>_xlfn.CONCAT(CJ16,CK16)</f>
        <v>Stream:201</v>
      </c>
      <c r="CK18" s="1" t="s">
        <v>15</v>
      </c>
      <c r="CL18" s="1" t="s">
        <v>0</v>
      </c>
      <c r="CM18" s="15"/>
      <c r="CN18" s="1" t="s">
        <v>19</v>
      </c>
      <c r="CP18" s="5"/>
      <c r="DC18" s="2" t="s">
        <v>1</v>
      </c>
      <c r="DD18" s="48">
        <f ca="1">DE18/DE17</f>
        <v>0.98</v>
      </c>
      <c r="DE18" s="24">
        <f>DG51</f>
        <v>33.841005099909523</v>
      </c>
      <c r="DF18" s="18" t="s">
        <v>16</v>
      </c>
      <c r="DG18" s="1" t="s">
        <v>8</v>
      </c>
      <c r="DH18">
        <v>101.325</v>
      </c>
      <c r="DI18" s="17" t="s">
        <v>13</v>
      </c>
      <c r="DR18" s="2" t="s">
        <v>4</v>
      </c>
      <c r="DS18" s="48">
        <f ca="1">DT18/DT11</f>
        <v>1.6336305464026148E-3</v>
      </c>
      <c r="DT18" s="24">
        <f t="shared" ca="1" si="5"/>
        <v>0.14569440417512322</v>
      </c>
      <c r="DU18" s="18" t="s">
        <v>16</v>
      </c>
      <c r="DX18" s="5"/>
      <c r="EA18" s="2" t="s">
        <v>4</v>
      </c>
      <c r="EB18" s="48">
        <f ca="1">EC18/EC11</f>
        <v>1.6336305464026146E-3</v>
      </c>
      <c r="EC18" s="24">
        <f ca="1">DR37*G118</f>
        <v>0.29138880835024644</v>
      </c>
      <c r="ED18" s="18" t="s">
        <v>16</v>
      </c>
      <c r="EG18" s="5"/>
      <c r="EI18" s="2" t="s">
        <v>4</v>
      </c>
      <c r="EJ18" s="48">
        <f ca="1">EK18/EK11</f>
        <v>1.6336319372436637E-3</v>
      </c>
      <c r="EK18" s="24">
        <f t="shared" ca="1" si="6"/>
        <v>0.14569440417512322</v>
      </c>
      <c r="EL18" s="18" t="s">
        <v>16</v>
      </c>
      <c r="EO18" s="5"/>
      <c r="EW18" s="2" t="s">
        <v>5</v>
      </c>
      <c r="EX18" s="48">
        <f ca="1">EX16-EX17</f>
        <v>5.0000000000000044E-2</v>
      </c>
      <c r="EY18" s="24">
        <f ca="1">EY17/EX17*EX18</f>
        <v>1.8669863824562674</v>
      </c>
      <c r="EZ18" s="18" t="s">
        <v>16</v>
      </c>
      <c r="FA18" s="1" t="s">
        <v>9</v>
      </c>
      <c r="FC18" s="17" t="s">
        <v>342</v>
      </c>
      <c r="FH18" s="2" t="s">
        <v>30</v>
      </c>
      <c r="FI18" s="48">
        <f ca="1">G139</f>
        <v>0.6</v>
      </c>
      <c r="FJ18" s="24">
        <f ca="1">IF(DM34=TRUE,1,EY17-FK45)</f>
        <v>1.7736370465757574</v>
      </c>
      <c r="FK18" s="18" t="s">
        <v>16</v>
      </c>
      <c r="FL18" s="1" t="s">
        <v>8</v>
      </c>
      <c r="FM18">
        <v>101.325</v>
      </c>
      <c r="FN18" s="17" t="s">
        <v>13</v>
      </c>
      <c r="FQ18" s="7"/>
      <c r="FR18" s="22"/>
      <c r="FS18" s="20"/>
      <c r="FT18" s="19"/>
      <c r="FU18" s="204" t="s">
        <v>23</v>
      </c>
      <c r="FV18" s="8">
        <v>4.1840000000000002</v>
      </c>
      <c r="FW18" s="205" t="s">
        <v>12</v>
      </c>
      <c r="GG18" s="44"/>
    </row>
    <row r="19" spans="15:189" ht="16.2" thickBot="1" x14ac:dyDescent="0.4">
      <c r="AA19" s="97">
        <f t="shared" ca="1" si="3"/>
        <v>2</v>
      </c>
      <c r="AB19" s="42"/>
      <c r="AK19" s="189" t="s">
        <v>321</v>
      </c>
      <c r="AL19" s="208">
        <f ca="1">(AW32-AV16-AL32)</f>
        <v>11.801607999999998</v>
      </c>
      <c r="BO19" s="2" t="s">
        <v>2</v>
      </c>
      <c r="BP19" s="48">
        <f ca="1">BQ19/BQ17</f>
        <v>1.7604635922648629E-3</v>
      </c>
      <c r="BQ19" s="24">
        <f t="shared" ca="1" si="7"/>
        <v>0.30846425927449206</v>
      </c>
      <c r="BR19" s="18" t="s">
        <v>16</v>
      </c>
      <c r="BS19" s="1" t="s">
        <v>9</v>
      </c>
      <c r="BT19" s="29">
        <f ca="1">BT20*BT17*BQ17/1000</f>
        <v>19.696414877054362</v>
      </c>
      <c r="BU19" s="17" t="s">
        <v>179</v>
      </c>
      <c r="CJ19" s="6" t="s">
        <v>6</v>
      </c>
      <c r="CK19" s="48">
        <f>SUM(CK20:CK21)</f>
        <v>1</v>
      </c>
      <c r="CL19" s="24">
        <f ca="1">CL20</f>
        <v>0</v>
      </c>
      <c r="CM19" s="18" t="s">
        <v>16</v>
      </c>
      <c r="CN19" s="1" t="s">
        <v>7</v>
      </c>
      <c r="CO19">
        <f ca="1">ambient</f>
        <v>25</v>
      </c>
      <c r="CP19" s="16" t="s">
        <v>11</v>
      </c>
      <c r="DC19" s="2" t="s">
        <v>30</v>
      </c>
      <c r="DD19" s="48">
        <f ca="1">DE19/DE17</f>
        <v>0.02</v>
      </c>
      <c r="DE19" s="24">
        <f ca="1">G109*DE18/(1-G109)</f>
        <v>0.69063275714101069</v>
      </c>
      <c r="DF19" s="18" t="s">
        <v>16</v>
      </c>
      <c r="DG19" s="1" t="s">
        <v>9</v>
      </c>
      <c r="DH19" s="24">
        <f ca="1">DH20*DH17*DE17/1000</f>
        <v>1.1809820147111283</v>
      </c>
      <c r="DI19" s="17" t="s">
        <v>179</v>
      </c>
      <c r="DR19" s="2" t="s">
        <v>20</v>
      </c>
      <c r="DS19" s="48">
        <f ca="1">DT19/DT11</f>
        <v>4.0840763660065374E-3</v>
      </c>
      <c r="DT19" s="24">
        <f t="shared" ca="1" si="5"/>
        <v>0.36423601043780807</v>
      </c>
      <c r="DU19" s="18" t="s">
        <v>16</v>
      </c>
      <c r="DX19" s="5"/>
      <c r="EA19" s="2" t="s">
        <v>20</v>
      </c>
      <c r="EB19" s="48">
        <f ca="1">EC19/EC11</f>
        <v>4.0840763660065366E-3</v>
      </c>
      <c r="EC19" s="24">
        <f t="shared" ca="1" si="4"/>
        <v>0.72847202087561613</v>
      </c>
      <c r="ED19" s="18" t="s">
        <v>16</v>
      </c>
      <c r="EG19" s="5"/>
      <c r="EI19" s="2" t="s">
        <v>20</v>
      </c>
      <c r="EJ19" s="48">
        <f ca="1">EK19/EK11</f>
        <v>4.0840798431091589E-3</v>
      </c>
      <c r="EK19" s="24">
        <f t="shared" ca="1" si="6"/>
        <v>0.36423601043780807</v>
      </c>
      <c r="EL19" s="18" t="s">
        <v>16</v>
      </c>
      <c r="EO19" s="5"/>
      <c r="EW19" s="7"/>
      <c r="EX19" s="8"/>
      <c r="EY19" s="8"/>
      <c r="EZ19" s="209"/>
      <c r="FA19" s="204" t="s">
        <v>23</v>
      </c>
      <c r="FB19" s="8">
        <v>4.1840000000000002</v>
      </c>
      <c r="FC19" s="205" t="s">
        <v>12</v>
      </c>
      <c r="FH19" s="2" t="s">
        <v>5</v>
      </c>
      <c r="FI19" s="48">
        <f ca="1">FI17-FI18</f>
        <v>0.4</v>
      </c>
      <c r="FJ19" s="24">
        <f ca="1">IF(DM34=TRUE,1,EY18-FK46)</f>
        <v>9.3349317721405312E-2</v>
      </c>
      <c r="FK19" s="18" t="s">
        <v>16</v>
      </c>
      <c r="FL19" s="1" t="s">
        <v>9</v>
      </c>
      <c r="FN19" s="17" t="s">
        <v>342</v>
      </c>
      <c r="GG19" s="42"/>
    </row>
    <row r="20" spans="15:189" ht="16.2" thickBot="1" x14ac:dyDescent="0.4">
      <c r="AA20" s="97">
        <f t="shared" ca="1" si="3"/>
        <v>2</v>
      </c>
      <c r="AB20" s="43"/>
      <c r="AK20" s="191" t="s">
        <v>322</v>
      </c>
      <c r="AL20" s="192">
        <f ca="1">AL30</f>
        <v>25</v>
      </c>
      <c r="BO20" s="2" t="s">
        <v>3</v>
      </c>
      <c r="BP20" s="48">
        <f ca="1">BQ20/BQ17</f>
        <v>1.6188408537331411E-3</v>
      </c>
      <c r="BQ20" s="24">
        <f t="shared" ca="1" si="7"/>
        <v>0.28364945859951163</v>
      </c>
      <c r="BR20" s="18" t="s">
        <v>16</v>
      </c>
      <c r="BS20" s="1" t="s">
        <v>23</v>
      </c>
      <c r="BT20" s="24">
        <f ca="1">4.184*BP21+3.7*(1-BP21)</f>
        <v>4.0146838325026915</v>
      </c>
      <c r="BU20" s="17" t="s">
        <v>12</v>
      </c>
      <c r="CJ20" s="2" t="s">
        <v>115</v>
      </c>
      <c r="CK20" s="48">
        <v>1</v>
      </c>
      <c r="CL20" s="24">
        <f ca="1">IF((DD62+DD63)*G106-DT21&lt;0,0,(DD62+DD63)*G106-DT21)</f>
        <v>0</v>
      </c>
      <c r="CM20" s="18" t="s">
        <v>16</v>
      </c>
      <c r="CN20" s="1" t="s">
        <v>8</v>
      </c>
      <c r="CO20">
        <v>101.325</v>
      </c>
      <c r="CP20" s="17" t="s">
        <v>13</v>
      </c>
      <c r="DC20" s="7"/>
      <c r="DD20" s="22"/>
      <c r="DE20" s="20"/>
      <c r="DF20" s="19"/>
      <c r="DG20" s="204" t="s">
        <v>23</v>
      </c>
      <c r="DH20" s="8">
        <v>0.9</v>
      </c>
      <c r="DI20" s="205" t="s">
        <v>12</v>
      </c>
      <c r="DR20" s="2" t="s">
        <v>21</v>
      </c>
      <c r="DS20" s="48">
        <f ca="1">DT20/DT11</f>
        <v>1.0623391017340427E-2</v>
      </c>
      <c r="DT20" s="24">
        <f t="shared" ca="1" si="5"/>
        <v>0.94744104044765809</v>
      </c>
      <c r="DU20" s="18" t="s">
        <v>16</v>
      </c>
      <c r="DX20" s="5"/>
      <c r="EA20" s="2" t="s">
        <v>21</v>
      </c>
      <c r="EB20" s="48">
        <f ca="1">EC20/EC11</f>
        <v>1.0623391017340425E-2</v>
      </c>
      <c r="EC20" s="24">
        <f t="shared" ca="1" si="4"/>
        <v>1.8948820808953162</v>
      </c>
      <c r="ED20" s="18" t="s">
        <v>16</v>
      </c>
      <c r="EG20" s="5"/>
      <c r="EI20" s="2" t="s">
        <v>21</v>
      </c>
      <c r="EJ20" s="48">
        <f ca="1">EK20/EK11</f>
        <v>1.0623400061887455E-2</v>
      </c>
      <c r="EK20" s="24">
        <f t="shared" ca="1" si="6"/>
        <v>0.94744104044765809</v>
      </c>
      <c r="EL20" s="18" t="s">
        <v>16</v>
      </c>
      <c r="EO20" s="5"/>
      <c r="FH20" s="7"/>
      <c r="FI20" s="22"/>
      <c r="FJ20" s="20"/>
      <c r="FK20" s="19"/>
      <c r="FL20" s="204" t="s">
        <v>23</v>
      </c>
      <c r="FM20" s="8">
        <v>4.1840000000000002</v>
      </c>
      <c r="FN20" s="205" t="s">
        <v>12</v>
      </c>
      <c r="GG20" s="43"/>
    </row>
    <row r="21" spans="15:189" x14ac:dyDescent="0.3">
      <c r="AA21" s="97">
        <f t="shared" ca="1" si="3"/>
        <v>2</v>
      </c>
      <c r="AB21" s="43"/>
      <c r="AK21" s="193" t="s">
        <v>324</v>
      </c>
      <c r="AL21" s="194">
        <f ca="1">AW30</f>
        <v>38</v>
      </c>
      <c r="BO21" s="2" t="s">
        <v>5</v>
      </c>
      <c r="BP21" s="48">
        <f ca="1">BQ21/BQ17</f>
        <v>0.65017320765018782</v>
      </c>
      <c r="BQ21" s="24">
        <f t="shared" ca="1" si="7"/>
        <v>113.92180887985216</v>
      </c>
      <c r="BR21" s="18" t="s">
        <v>16</v>
      </c>
      <c r="BU21" s="5"/>
      <c r="CJ21" s="2"/>
      <c r="CK21" s="48"/>
      <c r="CL21" s="24"/>
      <c r="CM21" s="18" t="s">
        <v>16</v>
      </c>
      <c r="CN21" s="1" t="s">
        <v>9</v>
      </c>
      <c r="CO21" s="24">
        <f ca="1">CO22*CO19*CL19/1000</f>
        <v>0</v>
      </c>
      <c r="CP21" s="17" t="s">
        <v>179</v>
      </c>
      <c r="DC21" s="24"/>
      <c r="DR21" s="2" t="s">
        <v>115</v>
      </c>
      <c r="DS21" s="210">
        <f ca="1">DT21/DT11</f>
        <v>1.6703309988176551E-2</v>
      </c>
      <c r="DT21" s="24">
        <f t="shared" ca="1" si="5"/>
        <v>1.4896751299360196</v>
      </c>
      <c r="DU21" s="18" t="s">
        <v>16</v>
      </c>
      <c r="DX21" s="5"/>
      <c r="EA21" s="2" t="s">
        <v>115</v>
      </c>
      <c r="EB21" s="210">
        <f ca="1">EC21/EC11</f>
        <v>1.670330998817654E-2</v>
      </c>
      <c r="EC21" s="24">
        <f t="shared" ca="1" si="4"/>
        <v>2.9793502598720392</v>
      </c>
      <c r="ED21" s="18" t="s">
        <v>16</v>
      </c>
      <c r="EG21" s="5"/>
      <c r="EI21" s="2" t="s">
        <v>115</v>
      </c>
      <c r="EJ21" s="210">
        <f ca="1">EK21/EK11</f>
        <v>1.6703324209047493E-2</v>
      </c>
      <c r="EK21" s="24">
        <f t="shared" ca="1" si="6"/>
        <v>1.4896751299360196</v>
      </c>
      <c r="EL21" s="18" t="s">
        <v>16</v>
      </c>
      <c r="EO21" s="5"/>
      <c r="GG21" s="43"/>
    </row>
    <row r="22" spans="15:189" ht="16.2" thickBot="1" x14ac:dyDescent="0.4">
      <c r="AA22" s="97">
        <f t="shared" ca="1" si="3"/>
        <v>2</v>
      </c>
      <c r="AB22" s="43"/>
      <c r="BM22" s="29"/>
      <c r="BO22" s="2" t="s">
        <v>4</v>
      </c>
      <c r="BP22" s="48">
        <f ca="1">BQ22/BQ17</f>
        <v>2.2338950770713303E-3</v>
      </c>
      <c r="BQ22" s="24">
        <f t="shared" ca="1" si="7"/>
        <v>0.39141780226152506</v>
      </c>
      <c r="BR22" s="18" t="s">
        <v>16</v>
      </c>
      <c r="BU22" s="5"/>
      <c r="CJ22" s="7"/>
      <c r="CK22" s="22"/>
      <c r="CL22" s="20"/>
      <c r="CM22" s="19"/>
      <c r="CN22" s="204" t="s">
        <v>23</v>
      </c>
      <c r="CO22" s="8">
        <v>3.7</v>
      </c>
      <c r="CP22" s="205" t="s">
        <v>12</v>
      </c>
      <c r="CU22" s="24"/>
      <c r="DE22" s="211" t="s">
        <v>343</v>
      </c>
      <c r="DR22" s="2" t="s">
        <v>116</v>
      </c>
      <c r="DS22" s="146">
        <f ca="1">DT22/DT11</f>
        <v>2.8634245694016932E-3</v>
      </c>
      <c r="DT22" s="24">
        <f t="shared" ca="1" si="5"/>
        <v>0.25537287941760339</v>
      </c>
      <c r="DU22" s="18" t="s">
        <v>16</v>
      </c>
      <c r="DX22" s="5"/>
      <c r="EA22" s="2" t="s">
        <v>116</v>
      </c>
      <c r="EB22" s="146">
        <f ca="1">EC22/EC11</f>
        <v>2.8634245694016932E-3</v>
      </c>
      <c r="EC22" s="24">
        <f t="shared" ca="1" si="4"/>
        <v>0.51074575883520668</v>
      </c>
      <c r="ED22" s="18" t="s">
        <v>16</v>
      </c>
      <c r="EG22" s="5"/>
      <c r="EI22" s="2" t="s">
        <v>116</v>
      </c>
      <c r="EJ22" s="146">
        <f ca="1">EK22/EK11</f>
        <v>2.8634270072652851E-3</v>
      </c>
      <c r="EK22" s="24">
        <f t="shared" ca="1" si="6"/>
        <v>0.25537287941760334</v>
      </c>
      <c r="EL22" s="18" t="s">
        <v>16</v>
      </c>
      <c r="EO22" s="5"/>
      <c r="ER22" t="s">
        <v>30</v>
      </c>
      <c r="ES22" s="24">
        <f ca="1">FJ18+EL31</f>
        <v>37.098184212618953</v>
      </c>
      <c r="GG22" s="43"/>
    </row>
    <row r="23" spans="15:189" x14ac:dyDescent="0.3">
      <c r="AA23" s="97">
        <f t="shared" ca="1" si="3"/>
        <v>2</v>
      </c>
      <c r="AB23" s="43"/>
      <c r="BO23" s="2" t="s">
        <v>20</v>
      </c>
      <c r="BP23" s="48">
        <f ca="1">BQ23/BQ17</f>
        <v>5.5847376926783246E-3</v>
      </c>
      <c r="BQ23" s="24">
        <f t="shared" ca="1" si="7"/>
        <v>0.97854450565381257</v>
      </c>
      <c r="BR23" s="18" t="s">
        <v>16</v>
      </c>
      <c r="BU23" s="5"/>
      <c r="DR23" s="2" t="s">
        <v>122</v>
      </c>
      <c r="DS23" s="146">
        <f ca="1">DT23/DT11</f>
        <v>0</v>
      </c>
      <c r="DT23" s="24">
        <f t="shared" ca="1" si="5"/>
        <v>0</v>
      </c>
      <c r="DU23" s="18" t="s">
        <v>16</v>
      </c>
      <c r="DX23" s="5"/>
      <c r="EA23" s="2" t="s">
        <v>122</v>
      </c>
      <c r="EB23" s="146">
        <f ca="1">EC23/EC11</f>
        <v>0</v>
      </c>
      <c r="EC23" s="24">
        <f t="shared" ca="1" si="4"/>
        <v>0</v>
      </c>
      <c r="ED23" s="18" t="s">
        <v>16</v>
      </c>
      <c r="EG23" s="5"/>
      <c r="EI23" s="2" t="s">
        <v>122</v>
      </c>
      <c r="EJ23" s="146">
        <f ca="1">EK23/EK11</f>
        <v>0</v>
      </c>
      <c r="EK23" s="24">
        <f t="shared" ca="1" si="6"/>
        <v>0</v>
      </c>
      <c r="EL23" s="18" t="s">
        <v>16</v>
      </c>
      <c r="EO23" s="5"/>
      <c r="ER23" t="s">
        <v>5</v>
      </c>
      <c r="ES23" s="24">
        <f ca="1">FJ19+EL32</f>
        <v>293.11397363977829</v>
      </c>
      <c r="GG23" s="43"/>
    </row>
    <row r="24" spans="15:189" ht="15" thickBot="1" x14ac:dyDescent="0.35">
      <c r="AA24" s="97">
        <f t="shared" ca="1" si="3"/>
        <v>2</v>
      </c>
      <c r="AB24" s="43"/>
      <c r="BO24" s="7" t="s">
        <v>21</v>
      </c>
      <c r="BP24" s="22">
        <f ca="1">BQ24/BQ17</f>
        <v>6.1246877885641742E-4</v>
      </c>
      <c r="BQ24" s="20">
        <f t="shared" ca="1" si="7"/>
        <v>0.10731532820604542</v>
      </c>
      <c r="BR24" s="19" t="s">
        <v>16</v>
      </c>
      <c r="BS24" s="8"/>
      <c r="BT24" s="8"/>
      <c r="BU24" s="9"/>
      <c r="CV24" s="47" t="s">
        <v>344</v>
      </c>
      <c r="CW24" s="141">
        <f ca="1">G103</f>
        <v>55</v>
      </c>
      <c r="DL24" s="47" t="s">
        <v>344</v>
      </c>
      <c r="DM24" s="141">
        <f ca="1">G104</f>
        <v>38</v>
      </c>
      <c r="DR24" s="7" t="s">
        <v>123</v>
      </c>
      <c r="DS24" s="212">
        <f ca="1">DT24/DT11</f>
        <v>8.5137968794547196E-7</v>
      </c>
      <c r="DT24" s="20">
        <f t="shared" ca="1" si="5"/>
        <v>7.5929809610359356E-5</v>
      </c>
      <c r="DU24" s="19" t="s">
        <v>16</v>
      </c>
      <c r="DV24" s="8"/>
      <c r="DW24" s="8"/>
      <c r="DX24" s="9"/>
      <c r="EA24" s="7" t="s">
        <v>123</v>
      </c>
      <c r="EB24" s="212">
        <f ca="1">EC24/EC11</f>
        <v>8.5137968794547185E-7</v>
      </c>
      <c r="EC24" s="20">
        <f t="shared" ca="1" si="4"/>
        <v>1.5185961922071871E-4</v>
      </c>
      <c r="ED24" s="19" t="s">
        <v>16</v>
      </c>
      <c r="EE24" s="8"/>
      <c r="EF24" s="8"/>
      <c r="EG24" s="9"/>
      <c r="EI24" s="7" t="s">
        <v>123</v>
      </c>
      <c r="EJ24" s="212">
        <f ca="1">EK24/EK11</f>
        <v>8.5138041279346203E-7</v>
      </c>
      <c r="EK24" s="20">
        <f t="shared" ca="1" si="6"/>
        <v>7.5929809610359356E-5</v>
      </c>
      <c r="EL24" s="19" t="s">
        <v>16</v>
      </c>
      <c r="EM24" s="8"/>
      <c r="EN24" s="8"/>
      <c r="EO24" s="9"/>
      <c r="GG24" s="43"/>
    </row>
    <row r="25" spans="15:189" x14ac:dyDescent="0.3">
      <c r="AA25" s="97">
        <f t="shared" ca="1" si="3"/>
        <v>2</v>
      </c>
      <c r="AB25" s="32">
        <v>2</v>
      </c>
      <c r="FE25" s="24" t="str">
        <f ca="1">IF(ROUND(EY16-FK44-FJ17,2)=0,"Balanced","Magic Happening")</f>
        <v>Balanced</v>
      </c>
      <c r="GG25" s="32">
        <v>2</v>
      </c>
    </row>
    <row r="26" spans="15:189" ht="15" thickBot="1" x14ac:dyDescent="0.35">
      <c r="AA26" s="97">
        <f t="shared" ca="1" si="3"/>
        <v>2</v>
      </c>
      <c r="AB26" s="43"/>
      <c r="CI26" s="24">
        <f ca="1">CL30-CL58-BQ17</f>
        <v>0</v>
      </c>
      <c r="DZ26" s="24">
        <f ca="1">DR30-EC11-EC30</f>
        <v>2.277894287772142E-4</v>
      </c>
      <c r="EH26" s="24">
        <f ca="1">EL30-EK11-EC30</f>
        <v>3.0371923844541016E-4</v>
      </c>
      <c r="EW26" t="s">
        <v>18</v>
      </c>
      <c r="EX26">
        <v>304</v>
      </c>
      <c r="GG26" s="43"/>
    </row>
    <row r="27" spans="15:189" ht="15" thickBot="1" x14ac:dyDescent="0.35">
      <c r="AA27" s="97">
        <f t="shared" ca="1" si="3"/>
        <v>2</v>
      </c>
      <c r="AB27" s="43"/>
      <c r="AG27" t="s">
        <v>18</v>
      </c>
      <c r="AH27">
        <v>101</v>
      </c>
      <c r="AO27" s="213">
        <f ca="1">AT30-AS14-Flour</f>
        <v>0</v>
      </c>
      <c r="AP27" s="214"/>
      <c r="AR27" t="s">
        <v>18</v>
      </c>
      <c r="AS27">
        <v>102</v>
      </c>
      <c r="AZ27" s="213">
        <f ca="1">BF30-BD14-AT30-CT99</f>
        <v>0</v>
      </c>
      <c r="BA27" s="214"/>
      <c r="BD27" t="s">
        <v>18</v>
      </c>
      <c r="BE27">
        <v>105</v>
      </c>
      <c r="BL27" s="24">
        <f ca="1">BF30-BQ17-BO52</f>
        <v>0</v>
      </c>
      <c r="CJ27" t="s">
        <v>18</v>
      </c>
      <c r="CK27">
        <v>112</v>
      </c>
      <c r="CS27" s="189" t="s">
        <v>345</v>
      </c>
      <c r="CT27" s="208">
        <f ca="1">CW24*CL30*CO33/1000-CO32</f>
        <v>27.88066375471136</v>
      </c>
      <c r="CZ27" s="189" t="s">
        <v>346</v>
      </c>
      <c r="DA27" s="208">
        <f ca="1">DU32-CO32/CO30*CW24-CE13</f>
        <v>-8.4800821569298073</v>
      </c>
      <c r="DP27" t="s">
        <v>18</v>
      </c>
      <c r="DQ27">
        <v>206</v>
      </c>
      <c r="EA27" t="s">
        <v>18</v>
      </c>
      <c r="EB27">
        <v>210</v>
      </c>
      <c r="EJ27" t="s">
        <v>18</v>
      </c>
      <c r="EK27">
        <v>211</v>
      </c>
      <c r="EW27" s="215" t="s">
        <v>14</v>
      </c>
      <c r="EX27" s="216"/>
      <c r="EY27" s="216"/>
      <c r="EZ27" s="217"/>
      <c r="FA27" s="218" t="s">
        <v>10</v>
      </c>
      <c r="FB27" s="216"/>
      <c r="FC27" s="219"/>
      <c r="GG27" s="43"/>
    </row>
    <row r="28" spans="15:189" ht="15" thickBot="1" x14ac:dyDescent="0.35">
      <c r="AA28" s="97">
        <f t="shared" ca="1" si="3"/>
        <v>2</v>
      </c>
      <c r="AB28" s="43"/>
      <c r="AG28" s="10" t="s">
        <v>14</v>
      </c>
      <c r="AH28" s="11"/>
      <c r="AI28" s="11"/>
      <c r="AJ28" s="14"/>
      <c r="AK28" s="12" t="s">
        <v>10</v>
      </c>
      <c r="AL28" s="11"/>
      <c r="AM28" s="13"/>
      <c r="AR28" s="10" t="s">
        <v>14</v>
      </c>
      <c r="AS28" s="11"/>
      <c r="AT28" s="11"/>
      <c r="AU28" s="14"/>
      <c r="AV28" s="12" t="s">
        <v>10</v>
      </c>
      <c r="AW28" s="11"/>
      <c r="AX28" s="13"/>
      <c r="BD28" s="10" t="s">
        <v>14</v>
      </c>
      <c r="BE28" s="11"/>
      <c r="BF28" s="11"/>
      <c r="BG28" s="14"/>
      <c r="BH28" s="12" t="s">
        <v>10</v>
      </c>
      <c r="BI28" s="11"/>
      <c r="BJ28" s="13"/>
      <c r="CJ28" s="10" t="s">
        <v>14</v>
      </c>
      <c r="CK28" s="11"/>
      <c r="CL28" s="11"/>
      <c r="CM28" s="14"/>
      <c r="CN28" s="12" t="s">
        <v>10</v>
      </c>
      <c r="CO28" s="11"/>
      <c r="CP28" s="13"/>
      <c r="CS28" s="191" t="s">
        <v>322</v>
      </c>
      <c r="CT28" s="192">
        <f ca="1">CP11</f>
        <v>25</v>
      </c>
      <c r="CZ28" s="191" t="s">
        <v>322</v>
      </c>
      <c r="DA28" s="192">
        <f ca="1">DM24</f>
        <v>38</v>
      </c>
      <c r="DP28" s="10" t="s">
        <v>14</v>
      </c>
      <c r="DQ28" s="11"/>
      <c r="DR28" s="11"/>
      <c r="DS28" s="14"/>
      <c r="DT28" s="12" t="s">
        <v>10</v>
      </c>
      <c r="DU28" s="11"/>
      <c r="DV28" s="13"/>
      <c r="EA28" s="10" t="s">
        <v>14</v>
      </c>
      <c r="EB28" s="11"/>
      <c r="EC28" s="11"/>
      <c r="ED28" s="14"/>
      <c r="EE28" s="12" t="s">
        <v>10</v>
      </c>
      <c r="EF28" s="11"/>
      <c r="EG28" s="13"/>
      <c r="EJ28" s="10" t="s">
        <v>14</v>
      </c>
      <c r="EK28" s="11"/>
      <c r="EL28" s="11"/>
      <c r="EM28" s="14"/>
      <c r="EN28" s="12" t="s">
        <v>10</v>
      </c>
      <c r="EO28" s="11"/>
      <c r="EP28" s="13"/>
      <c r="EW28" s="202" t="str">
        <f>_xlfn.CONCAT(EW26,EX26)</f>
        <v>Stream:304</v>
      </c>
      <c r="EX28" s="220" t="s">
        <v>15</v>
      </c>
      <c r="EY28" s="220" t="s">
        <v>0</v>
      </c>
      <c r="EZ28" s="221"/>
      <c r="FA28" s="220" t="s">
        <v>19</v>
      </c>
      <c r="FB28" s="197"/>
      <c r="FC28" s="222"/>
      <c r="FQ28" s="10" t="s">
        <v>14</v>
      </c>
      <c r="FR28" s="11"/>
      <c r="FS28" s="11"/>
      <c r="FT28" s="14"/>
      <c r="FU28" s="12" t="s">
        <v>10</v>
      </c>
      <c r="FV28" s="11"/>
      <c r="FW28" s="13"/>
      <c r="FY28" t="s">
        <v>18</v>
      </c>
      <c r="FZ28">
        <v>213</v>
      </c>
      <c r="GG28" s="43"/>
    </row>
    <row r="29" spans="15:189" x14ac:dyDescent="0.3">
      <c r="AA29" s="97">
        <f t="shared" ca="1" si="3"/>
        <v>2</v>
      </c>
      <c r="AB29" s="43"/>
      <c r="AG29" s="45" t="str">
        <f>_xlfn.CONCAT(AG27,AH27)</f>
        <v>Stream:101</v>
      </c>
      <c r="AH29" s="1" t="s">
        <v>15</v>
      </c>
      <c r="AI29" s="1" t="s">
        <v>0</v>
      </c>
      <c r="AJ29" s="15"/>
      <c r="AK29" s="1" t="s">
        <v>19</v>
      </c>
      <c r="AM29" s="5"/>
      <c r="AR29" s="202" t="str">
        <f>_xlfn.CONCAT(AR27,AS27)</f>
        <v>Stream:102</v>
      </c>
      <c r="AS29" s="1" t="s">
        <v>15</v>
      </c>
      <c r="AT29" s="1" t="s">
        <v>0</v>
      </c>
      <c r="AU29" s="15"/>
      <c r="AV29" s="1" t="s">
        <v>19</v>
      </c>
      <c r="AX29" s="5"/>
      <c r="BD29" s="202" t="str">
        <f>_xlfn.CONCAT(BD27,BE27)</f>
        <v>Stream:105</v>
      </c>
      <c r="BE29" s="1" t="s">
        <v>15</v>
      </c>
      <c r="BF29" s="1" t="s">
        <v>0</v>
      </c>
      <c r="BG29" s="15"/>
      <c r="BH29" s="1" t="s">
        <v>19</v>
      </c>
      <c r="BJ29" s="5"/>
      <c r="CJ29" s="202" t="str">
        <f>_xlfn.CONCAT(CJ27,CK27)</f>
        <v>Stream:112</v>
      </c>
      <c r="CK29" s="1" t="s">
        <v>15</v>
      </c>
      <c r="CL29" s="1" t="s">
        <v>0</v>
      </c>
      <c r="CM29" s="15"/>
      <c r="CN29" s="1" t="s">
        <v>19</v>
      </c>
      <c r="CP29" s="5"/>
      <c r="CS29" s="193" t="s">
        <v>324</v>
      </c>
      <c r="CT29" s="194">
        <f ca="1">CW24</f>
        <v>55</v>
      </c>
      <c r="CZ29" s="193" t="s">
        <v>324</v>
      </c>
      <c r="DA29" s="194">
        <f ca="1">CW24</f>
        <v>55</v>
      </c>
      <c r="DP29" s="202" t="str">
        <f>_xlfn.CONCAT(DP27,DQ27)</f>
        <v>Stream:206</v>
      </c>
      <c r="DQ29" s="1" t="s">
        <v>15</v>
      </c>
      <c r="DR29" s="1" t="s">
        <v>0</v>
      </c>
      <c r="DS29" s="15"/>
      <c r="DT29" s="1" t="s">
        <v>19</v>
      </c>
      <c r="DV29" s="5"/>
      <c r="EA29" s="202" t="str">
        <f>_xlfn.CONCAT(EA27,EB27)</f>
        <v>Stream:210</v>
      </c>
      <c r="EB29" s="1" t="s">
        <v>15</v>
      </c>
      <c r="EC29" s="1" t="s">
        <v>0</v>
      </c>
      <c r="ED29" s="15"/>
      <c r="EE29" s="1" t="s">
        <v>19</v>
      </c>
      <c r="EG29" s="5"/>
      <c r="EJ29" s="202" t="str">
        <f>_xlfn.CONCAT(EJ27,EK27)</f>
        <v>Stream:211</v>
      </c>
      <c r="EK29" s="1" t="s">
        <v>15</v>
      </c>
      <c r="EL29" s="1" t="s">
        <v>0</v>
      </c>
      <c r="EM29" s="15"/>
      <c r="EN29" s="1" t="s">
        <v>19</v>
      </c>
      <c r="EP29" s="5"/>
      <c r="EW29" s="223" t="s">
        <v>6</v>
      </c>
      <c r="EX29" s="224">
        <v>1</v>
      </c>
      <c r="EY29" s="225">
        <f ca="1">EY30+EY31</f>
        <v>176.69585386254698</v>
      </c>
      <c r="EZ29" s="226" t="s">
        <v>16</v>
      </c>
      <c r="FA29" s="220" t="s">
        <v>7</v>
      </c>
      <c r="FB29" s="197">
        <v>50</v>
      </c>
      <c r="FC29" s="227" t="s">
        <v>11</v>
      </c>
      <c r="FQ29" s="202" t="str">
        <f>_xlfn.CONCAT(FQ27,FR27)</f>
        <v/>
      </c>
      <c r="FR29" s="1" t="s">
        <v>15</v>
      </c>
      <c r="FS29" s="1" t="s">
        <v>0</v>
      </c>
      <c r="FT29" s="15"/>
      <c r="FU29" s="1" t="s">
        <v>19</v>
      </c>
      <c r="FW29" s="5"/>
      <c r="FY29" s="215" t="s">
        <v>14</v>
      </c>
      <c r="FZ29" s="216"/>
      <c r="GA29" s="216"/>
      <c r="GB29" s="217"/>
      <c r="GC29" s="218" t="s">
        <v>10</v>
      </c>
      <c r="GD29" s="216"/>
      <c r="GE29" s="219"/>
      <c r="GG29" s="43"/>
    </row>
    <row r="30" spans="15:189" x14ac:dyDescent="0.3">
      <c r="AA30" s="97">
        <f t="shared" ca="1" si="3"/>
        <v>2</v>
      </c>
      <c r="AB30" s="43"/>
      <c r="AG30" s="6" t="s">
        <v>6</v>
      </c>
      <c r="AH30" s="48">
        <f ca="1">SUM(AH31:AH37)</f>
        <v>1</v>
      </c>
      <c r="AI30" s="24">
        <f ca="1">G42</f>
        <v>100</v>
      </c>
      <c r="AJ30" s="18" t="s">
        <v>16</v>
      </c>
      <c r="AK30" s="1" t="s">
        <v>7</v>
      </c>
      <c r="AL30">
        <f ca="1">ambient</f>
        <v>25</v>
      </c>
      <c r="AM30" s="16" t="s">
        <v>11</v>
      </c>
      <c r="AR30" s="6" t="s">
        <v>6</v>
      </c>
      <c r="AS30" s="48">
        <f ca="1">SUM(AS31:AS37)</f>
        <v>0.99999999999999989</v>
      </c>
      <c r="AT30" s="24">
        <f ca="1">(AT31+AT32+AT33+AT35+AT36+AT37)/(1-AS34)</f>
        <v>227.5</v>
      </c>
      <c r="AU30" s="18" t="s">
        <v>16</v>
      </c>
      <c r="AV30" s="1" t="s">
        <v>7</v>
      </c>
      <c r="AW30">
        <f ca="1">G53</f>
        <v>38</v>
      </c>
      <c r="AX30" s="16" t="s">
        <v>11</v>
      </c>
      <c r="BD30" s="6" t="s">
        <v>6</v>
      </c>
      <c r="BE30" s="48">
        <f ca="1">SUM(BE31:BE37)</f>
        <v>1</v>
      </c>
      <c r="BF30" s="24">
        <f ca="1">(BF31+BF32+BF33+BF35+BF36+BF37)/(1-BE34)</f>
        <v>351.61052123411162</v>
      </c>
      <c r="BG30" s="18" t="s">
        <v>16</v>
      </c>
      <c r="BH30" s="1" t="s">
        <v>7</v>
      </c>
      <c r="BI30">
        <f ca="1">G57</f>
        <v>35</v>
      </c>
      <c r="BJ30" s="16" t="s">
        <v>11</v>
      </c>
      <c r="CJ30" s="6" t="s">
        <v>6</v>
      </c>
      <c r="CK30" s="48">
        <f ca="1">SUM(CK31:CK37)</f>
        <v>1</v>
      </c>
      <c r="CL30" s="24">
        <f ca="1">SUM(CL31:CL37)</f>
        <v>253.09936536786452</v>
      </c>
      <c r="CM30" s="18" t="s">
        <v>16</v>
      </c>
      <c r="CN30" s="1" t="s">
        <v>7</v>
      </c>
      <c r="CO30" s="225">
        <f ca="1">(BT20*BT17*BQ17+CO61*CO58*CL58)/(CO33*CL30)</f>
        <v>27.689068746432948</v>
      </c>
      <c r="CP30" s="16" t="s">
        <v>11</v>
      </c>
      <c r="DP30" s="6" t="s">
        <v>6</v>
      </c>
      <c r="DQ30" s="48">
        <f ca="1">SUM(DQ31:DQ43)</f>
        <v>1</v>
      </c>
      <c r="DR30" s="24">
        <f ca="1">IF(DM34=TRUE,CL30,SUM(DR31:DR43))</f>
        <v>434.94192195499539</v>
      </c>
      <c r="DS30" s="18" t="s">
        <v>16</v>
      </c>
      <c r="DT30" s="1" t="s">
        <v>7</v>
      </c>
      <c r="DU30">
        <v>38</v>
      </c>
      <c r="DV30" s="16" t="s">
        <v>11</v>
      </c>
      <c r="EA30" s="6" t="s">
        <v>6</v>
      </c>
      <c r="EB30" s="48">
        <f ca="1">SUM(EB31:EB43)</f>
        <v>1.0000008878158289</v>
      </c>
      <c r="EC30" s="24">
        <f ca="1">IF(DN32=TRUE,CM28,SUM(EC31:EC41))</f>
        <v>256.57284020901687</v>
      </c>
      <c r="ED30" s="18" t="s">
        <v>16</v>
      </c>
      <c r="EE30" s="1" t="s">
        <v>7</v>
      </c>
      <c r="EF30">
        <v>38</v>
      </c>
      <c r="EG30" s="16" t="s">
        <v>11</v>
      </c>
      <c r="EJ30" s="6" t="s">
        <v>6</v>
      </c>
      <c r="EK30" s="48">
        <f ca="1">SUM(EK31:EK43)</f>
        <v>0.99999999999999978</v>
      </c>
      <c r="EL30" s="24">
        <f ca="1">SUM(EL31:EL43)</f>
        <v>345.75749497672052</v>
      </c>
      <c r="EM30" s="18" t="s">
        <v>16</v>
      </c>
      <c r="EN30" s="1" t="s">
        <v>7</v>
      </c>
      <c r="EO30">
        <v>38</v>
      </c>
      <c r="EP30" s="16" t="s">
        <v>11</v>
      </c>
      <c r="ET30" s="24">
        <f ca="1">ES23-EX44-EY18-EY31</f>
        <v>-4.0060399442154448E-10</v>
      </c>
      <c r="EU30" s="24">
        <f ca="1">EL32-EX44-FK46-EY31</f>
        <v>-4.0057557271211408E-10</v>
      </c>
      <c r="EW30" s="45" t="s">
        <v>30</v>
      </c>
      <c r="EX30" s="224">
        <f ca="1">G132</f>
        <v>5.0000000000000001E-3</v>
      </c>
      <c r="EY30" s="225">
        <f ca="1">EY31/EX31*EX30</f>
        <v>0.88347926931273491</v>
      </c>
      <c r="EZ30" s="226" t="s">
        <v>16</v>
      </c>
      <c r="FA30" s="220" t="s">
        <v>8</v>
      </c>
      <c r="FB30" s="197">
        <v>101.325</v>
      </c>
      <c r="FC30" s="228" t="s">
        <v>13</v>
      </c>
      <c r="FQ30" s="6" t="s">
        <v>6</v>
      </c>
      <c r="FR30" s="48">
        <f>SUM(FR31:FR32)</f>
        <v>0</v>
      </c>
      <c r="FS30" s="24"/>
      <c r="FT30" s="18" t="s">
        <v>16</v>
      </c>
      <c r="FU30" s="1" t="s">
        <v>7</v>
      </c>
      <c r="FV30">
        <f>BG105</f>
        <v>0</v>
      </c>
      <c r="FW30" s="16" t="s">
        <v>11</v>
      </c>
      <c r="FY30" s="202" t="str">
        <f>_xlfn.CONCAT(FY28,FZ28)</f>
        <v>Stream:213</v>
      </c>
      <c r="FZ30" s="220" t="s">
        <v>15</v>
      </c>
      <c r="GA30" s="220" t="s">
        <v>0</v>
      </c>
      <c r="GB30" s="221"/>
      <c r="GC30" s="220" t="s">
        <v>19</v>
      </c>
      <c r="GD30" s="197"/>
      <c r="GE30" s="222"/>
      <c r="GG30" s="43"/>
    </row>
    <row r="31" spans="15:189" x14ac:dyDescent="0.3">
      <c r="AA31" s="97">
        <f t="shared" ca="1" si="3"/>
        <v>2</v>
      </c>
      <c r="AB31" s="44"/>
      <c r="AG31" s="2" t="s">
        <v>22</v>
      </c>
      <c r="AH31" s="48">
        <f t="shared" ref="AH31:AH37" ca="1" si="8">G43</f>
        <v>0.6</v>
      </c>
      <c r="AI31" s="24">
        <f t="shared" ref="AI31:AI37" ca="1" si="9">AH31*$AI$30</f>
        <v>60</v>
      </c>
      <c r="AJ31" s="18" t="s">
        <v>16</v>
      </c>
      <c r="AK31" s="1" t="s">
        <v>8</v>
      </c>
      <c r="AL31">
        <v>101.325</v>
      </c>
      <c r="AM31" s="17" t="s">
        <v>13</v>
      </c>
      <c r="AR31" s="2" t="s">
        <v>22</v>
      </c>
      <c r="AS31" s="48">
        <f ca="1">AT31/AT$30</f>
        <v>0.26373626373626374</v>
      </c>
      <c r="AT31" s="24">
        <f ca="1">AI31</f>
        <v>60</v>
      </c>
      <c r="AU31" s="18" t="s">
        <v>16</v>
      </c>
      <c r="AV31" s="1" t="s">
        <v>8</v>
      </c>
      <c r="AW31">
        <v>101.325</v>
      </c>
      <c r="AX31" s="17" t="s">
        <v>13</v>
      </c>
      <c r="BD31" s="2" t="s">
        <v>22</v>
      </c>
      <c r="BE31" s="48">
        <f ca="1">BF31/BF$30</f>
        <v>0.17188090033589523</v>
      </c>
      <c r="BF31" s="24">
        <f ca="1">AT31+CT100</f>
        <v>60.435132957292502</v>
      </c>
      <c r="BG31" s="18" t="s">
        <v>16</v>
      </c>
      <c r="BH31" s="1" t="s">
        <v>8</v>
      </c>
      <c r="BI31">
        <v>101.325</v>
      </c>
      <c r="BJ31" s="17" t="s">
        <v>13</v>
      </c>
      <c r="CH31" s="24"/>
      <c r="CJ31" s="2" t="s">
        <v>22</v>
      </c>
      <c r="CK31" s="48">
        <f ca="1">CL31/CL30</f>
        <v>0.23448221799293548</v>
      </c>
      <c r="CL31" s="24">
        <f t="shared" ref="CL31:CL37" ca="1" si="10">CL59+BQ18</f>
        <v>59.347300564061243</v>
      </c>
      <c r="CM31" s="18" t="s">
        <v>16</v>
      </c>
      <c r="CN31" s="1" t="s">
        <v>8</v>
      </c>
      <c r="CO31">
        <v>101.325</v>
      </c>
      <c r="CP31" s="17" t="s">
        <v>13</v>
      </c>
      <c r="DP31" s="2" t="s">
        <v>30</v>
      </c>
      <c r="DQ31" s="48">
        <f ca="1">DR31/DR30</f>
        <v>0.1015208737734021</v>
      </c>
      <c r="DR31" s="24">
        <f ca="1">DG50+DD59-DE19</f>
        <v>44.155683957553997</v>
      </c>
      <c r="DS31" s="18" t="s">
        <v>16</v>
      </c>
      <c r="DT31" s="1" t="s">
        <v>8</v>
      </c>
      <c r="DU31">
        <v>101.325</v>
      </c>
      <c r="DV31" s="17" t="s">
        <v>13</v>
      </c>
      <c r="EA31" s="2" t="s">
        <v>30</v>
      </c>
      <c r="EB31" s="48">
        <f ca="1">EC31/EC30</f>
        <v>0.10325882643287404</v>
      </c>
      <c r="EC31" s="24">
        <f t="shared" ref="EC31:EC43" ca="1" si="11">DR31-EC12</f>
        <v>26.493410374532399</v>
      </c>
      <c r="ED31" s="18" t="s">
        <v>16</v>
      </c>
      <c r="EE31" s="1" t="s">
        <v>8</v>
      </c>
      <c r="EF31">
        <v>101.325</v>
      </c>
      <c r="EG31" s="17" t="s">
        <v>13</v>
      </c>
      <c r="EJ31" s="2" t="s">
        <v>30</v>
      </c>
      <c r="EK31" s="48">
        <f ca="1">EL31/EL30</f>
        <v>0.1021656729911858</v>
      </c>
      <c r="EL31" s="24">
        <f t="shared" ref="EL31:EL43" ca="1" si="12">EK12+EC31</f>
        <v>35.324547166043196</v>
      </c>
      <c r="EM31" s="18" t="s">
        <v>16</v>
      </c>
      <c r="EN31" s="1" t="s">
        <v>8</v>
      </c>
      <c r="EO31">
        <v>101.325</v>
      </c>
      <c r="EP31" s="17" t="s">
        <v>13</v>
      </c>
      <c r="ET31" s="24">
        <f ca="1">ES22-EY17-EX43-EY30</f>
        <v>9.8690569050319255E-9</v>
      </c>
      <c r="EU31" s="24">
        <f ca="1">EL31-EX43-FK45-EY30</f>
        <v>9.8690569050319255E-9</v>
      </c>
      <c r="EW31" s="45" t="s">
        <v>5</v>
      </c>
      <c r="EX31" s="224">
        <f ca="1">1-EX30</f>
        <v>0.995</v>
      </c>
      <c r="EY31" s="225">
        <f ca="1">EL32*G131</f>
        <v>175.81237459323413</v>
      </c>
      <c r="EZ31" s="226" t="s">
        <v>16</v>
      </c>
      <c r="FA31" s="220" t="s">
        <v>9</v>
      </c>
      <c r="FB31" s="24">
        <f ca="1">FB32*FB29*EY29/1000</f>
        <v>36.964772628044834</v>
      </c>
      <c r="FC31" s="17" t="s">
        <v>179</v>
      </c>
      <c r="FQ31" s="2" t="s">
        <v>5</v>
      </c>
      <c r="FR31" s="48"/>
      <c r="FS31" s="24"/>
      <c r="FT31" s="18" t="s">
        <v>16</v>
      </c>
      <c r="FU31" s="1" t="s">
        <v>8</v>
      </c>
      <c r="FV31">
        <v>101.325</v>
      </c>
      <c r="FW31" s="17" t="s">
        <v>13</v>
      </c>
      <c r="FY31" s="223" t="s">
        <v>6</v>
      </c>
      <c r="FZ31" s="224">
        <v>1</v>
      </c>
      <c r="GA31" s="225">
        <f ca="1">GA32+GA33</f>
        <v>49.506390115878752</v>
      </c>
      <c r="GB31" s="226" t="s">
        <v>16</v>
      </c>
      <c r="GC31" s="220" t="s">
        <v>7</v>
      </c>
      <c r="GD31" s="197">
        <f ca="1">CE11</f>
        <v>38</v>
      </c>
      <c r="GE31" s="227" t="s">
        <v>11</v>
      </c>
      <c r="GG31" s="44"/>
    </row>
    <row r="32" spans="15:189" ht="16.2" thickBot="1" x14ac:dyDescent="0.4">
      <c r="AA32" s="97">
        <f t="shared" ca="1" si="3"/>
        <v>3</v>
      </c>
      <c r="AB32" s="42"/>
      <c r="AG32" s="2" t="s">
        <v>2</v>
      </c>
      <c r="AH32" s="48">
        <f t="shared" ca="1" si="8"/>
        <v>0.15</v>
      </c>
      <c r="AI32" s="24">
        <f ca="1">AH32*$AI$30</f>
        <v>15</v>
      </c>
      <c r="AJ32" s="18" t="s">
        <v>16</v>
      </c>
      <c r="AK32" s="1" t="s">
        <v>9</v>
      </c>
      <c r="AL32" s="29">
        <f ca="1">AL33*AL30*Flour/1000</f>
        <v>9.358900000000002</v>
      </c>
      <c r="AM32" s="17" t="s">
        <v>179</v>
      </c>
      <c r="AR32" s="2" t="s">
        <v>2</v>
      </c>
      <c r="AS32" s="48">
        <f ca="1">AT32/AT$30</f>
        <v>6.5934065934065936E-2</v>
      </c>
      <c r="AT32" s="24">
        <f ca="1">AI32</f>
        <v>15</v>
      </c>
      <c r="AU32" s="18" t="s">
        <v>16</v>
      </c>
      <c r="AV32" s="1" t="s">
        <v>9</v>
      </c>
      <c r="AW32" s="29">
        <f ca="1">AW33*AW30*AT30/1000</f>
        <v>34.497008000000001</v>
      </c>
      <c r="AX32" s="17" t="s">
        <v>179</v>
      </c>
      <c r="BD32" s="2" t="s">
        <v>2</v>
      </c>
      <c r="BE32" s="48">
        <f ca="1">BF32/BF$30</f>
        <v>4.3864480816987322E-2</v>
      </c>
      <c r="BF32" s="24">
        <f ca="1">AT32+CT101</f>
        <v>15.423212963724602</v>
      </c>
      <c r="BG32" s="18" t="s">
        <v>16</v>
      </c>
      <c r="BH32" s="1" t="s">
        <v>9</v>
      </c>
      <c r="BI32" s="29">
        <f ca="1">BI33*BI30*BF30/1000</f>
        <v>49.822085705205673</v>
      </c>
      <c r="BJ32" s="17" t="s">
        <v>179</v>
      </c>
      <c r="CJ32" s="2" t="s">
        <v>2</v>
      </c>
      <c r="CK32" s="48">
        <f ca="1">CL32/CL30</f>
        <v>5.6757078523425694E-2</v>
      </c>
      <c r="CL32" s="24">
        <f t="shared" ca="1" si="10"/>
        <v>14.365180554413095</v>
      </c>
      <c r="CM32" s="18" t="s">
        <v>16</v>
      </c>
      <c r="CN32" s="1" t="s">
        <v>9</v>
      </c>
      <c r="CO32" s="24">
        <f ca="1">CO33*CO30*CL30/1000</f>
        <v>28.266689562244633</v>
      </c>
      <c r="CP32" s="17" t="s">
        <v>179</v>
      </c>
      <c r="DP32" s="2" t="s">
        <v>5</v>
      </c>
      <c r="DQ32" s="48">
        <f ca="1">DR32/DR30</f>
        <v>0.84212572280045861</v>
      </c>
      <c r="DR32" s="24">
        <f ca="1">DD60-DG39</f>
        <v>366.27578040257134</v>
      </c>
      <c r="DS32" s="18" t="s">
        <v>16</v>
      </c>
      <c r="DT32" s="1" t="s">
        <v>9</v>
      </c>
      <c r="DU32" s="24">
        <f ca="1">DU33*DU30*DR30/1000</f>
        <v>67.889378380036447</v>
      </c>
      <c r="DV32" s="17" t="s">
        <v>179</v>
      </c>
      <c r="EA32" s="2" t="s">
        <v>5</v>
      </c>
      <c r="EB32" s="48">
        <f ca="1">EC32/EC30</f>
        <v>0.85654221258380603</v>
      </c>
      <c r="EC32" s="24">
        <f t="shared" ca="1" si="11"/>
        <v>219.76546824154286</v>
      </c>
      <c r="ED32" s="18" t="s">
        <v>16</v>
      </c>
      <c r="EE32" s="1" t="s">
        <v>9</v>
      </c>
      <c r="EF32" s="24">
        <f ca="1">EF33*EF30*EC30/1000</f>
        <v>40.11606782528623</v>
      </c>
      <c r="EG32" s="17" t="s">
        <v>179</v>
      </c>
      <c r="EJ32" s="2" t="s">
        <v>5</v>
      </c>
      <c r="EK32" s="48">
        <f ca="1">EL32/EL30</f>
        <v>0.84747439630133159</v>
      </c>
      <c r="EL32" s="24">
        <f ca="1">EK13+EC32</f>
        <v>293.02062432205707</v>
      </c>
      <c r="EM32" s="18" t="s">
        <v>16</v>
      </c>
      <c r="EN32" s="1" t="s">
        <v>9</v>
      </c>
      <c r="EO32" s="24">
        <f ca="1">EO33*EO30*EL30/1000</f>
        <v>54.002739116258176</v>
      </c>
      <c r="EP32" s="17" t="s">
        <v>179</v>
      </c>
      <c r="ET32" t="s">
        <v>347</v>
      </c>
      <c r="EU32" s="24" t="str">
        <f ca="1">IF(AND(ROUND(ES23-EX44-EY18-EY31,2)=0,ROUND(EL32-EX44-FK46-EY31,2)=0),"Balanced","Magic Happening")</f>
        <v>Balanced</v>
      </c>
      <c r="EW32" s="229"/>
      <c r="EX32" s="230"/>
      <c r="EY32" s="230"/>
      <c r="EZ32" s="231"/>
      <c r="FA32" s="232" t="s">
        <v>348</v>
      </c>
      <c r="FB32" s="230">
        <v>4.1840000000000002</v>
      </c>
      <c r="FC32" s="233" t="s">
        <v>12</v>
      </c>
      <c r="FQ32" s="2" t="s">
        <v>30</v>
      </c>
      <c r="FR32" s="48"/>
      <c r="FS32" s="24"/>
      <c r="FT32" s="18" t="s">
        <v>16</v>
      </c>
      <c r="FU32" s="1" t="s">
        <v>9</v>
      </c>
      <c r="FW32" s="17" t="s">
        <v>342</v>
      </c>
      <c r="FY32" s="45" t="s">
        <v>30</v>
      </c>
      <c r="FZ32" s="224">
        <f ca="1">GA32/GA31</f>
        <v>4.9999999999999966E-3</v>
      </c>
      <c r="GA32" s="225">
        <f ca="1">EY30-CB13</f>
        <v>0.24753195057939437</v>
      </c>
      <c r="GB32" s="226" t="s">
        <v>16</v>
      </c>
      <c r="GC32" s="220" t="s">
        <v>8</v>
      </c>
      <c r="GD32" s="197">
        <v>101.325</v>
      </c>
      <c r="GE32" s="228" t="s">
        <v>13</v>
      </c>
      <c r="GG32" s="42"/>
    </row>
    <row r="33" spans="2:189" ht="16.2" thickBot="1" x14ac:dyDescent="0.4">
      <c r="AA33" s="97">
        <f t="shared" ca="1" si="3"/>
        <v>3</v>
      </c>
      <c r="AB33" s="43"/>
      <c r="AG33" s="2" t="s">
        <v>3</v>
      </c>
      <c r="AH33" s="48">
        <f t="shared" ca="1" si="8"/>
        <v>0.115</v>
      </c>
      <c r="AI33" s="24">
        <f ca="1">AH33*$AI$30</f>
        <v>11.5</v>
      </c>
      <c r="AJ33" s="18" t="s">
        <v>16</v>
      </c>
      <c r="AK33" s="1" t="s">
        <v>23</v>
      </c>
      <c r="AL33" s="24">
        <f ca="1">4.184*AH34+3.7*(1-AH34)</f>
        <v>3.7435600000000004</v>
      </c>
      <c r="AM33" s="17" t="s">
        <v>12</v>
      </c>
      <c r="AR33" s="2" t="s">
        <v>3</v>
      </c>
      <c r="AS33" s="48">
        <f ca="1">AT33/AT$30</f>
        <v>5.054945054945055E-2</v>
      </c>
      <c r="AT33" s="24">
        <f ca="1">AI33</f>
        <v>11.5</v>
      </c>
      <c r="AU33" s="18" t="s">
        <v>16</v>
      </c>
      <c r="AV33" s="1" t="s">
        <v>23</v>
      </c>
      <c r="AW33" s="24">
        <f ca="1">4.184*AS34+3.7*(1-AS34)</f>
        <v>3.9904000000000002</v>
      </c>
      <c r="AX33" s="17" t="s">
        <v>12</v>
      </c>
      <c r="BD33" s="2" t="s">
        <v>3</v>
      </c>
      <c r="BE33" s="48">
        <f ca="1">BF33/BF$30</f>
        <v>4.0335746723951169E-2</v>
      </c>
      <c r="BF33" s="24">
        <f ca="1">AT33+CT102</f>
        <v>14.182472929975582</v>
      </c>
      <c r="BG33" s="18" t="s">
        <v>16</v>
      </c>
      <c r="BH33" s="1" t="s">
        <v>23</v>
      </c>
      <c r="BI33" s="24">
        <f ca="1">4.184*BE34+3.7*(1-BE34)</f>
        <v>4.0484800000000005</v>
      </c>
      <c r="BJ33" s="17" t="s">
        <v>12</v>
      </c>
      <c r="CJ33" s="2" t="s">
        <v>3</v>
      </c>
      <c r="CK33" s="48">
        <f ca="1">CL33/CL30</f>
        <v>3.0427112252074144E-3</v>
      </c>
      <c r="CL33" s="24">
        <f t="shared" ca="1" si="10"/>
        <v>0.77010828009767418</v>
      </c>
      <c r="CM33" s="18" t="s">
        <v>16</v>
      </c>
      <c r="CN33" s="1" t="s">
        <v>23</v>
      </c>
      <c r="CO33" s="24">
        <f ca="1">4.184*CK34+3.7*(1-CK34)</f>
        <v>4.0334394672046718</v>
      </c>
      <c r="CP33" s="17" t="s">
        <v>12</v>
      </c>
      <c r="DL33" t="s">
        <v>509</v>
      </c>
      <c r="DP33" s="2" t="s">
        <v>29</v>
      </c>
      <c r="DQ33" s="48">
        <f ca="1">DR33/DR30</f>
        <v>1.8723321358354184E-2</v>
      </c>
      <c r="DR33" s="29">
        <f ca="1">DD61+DG41-DG44-DG45</f>
        <v>8.1435573769835834</v>
      </c>
      <c r="DS33" s="18" t="s">
        <v>16</v>
      </c>
      <c r="DT33" s="1" t="s">
        <v>23</v>
      </c>
      <c r="DU33" s="24">
        <f ca="1">4.184*DQ32+3.7*(1-DQ32)</f>
        <v>4.1075888498354223</v>
      </c>
      <c r="DV33" s="17" t="s">
        <v>12</v>
      </c>
      <c r="EA33" s="2" t="s">
        <v>29</v>
      </c>
      <c r="EB33" s="48">
        <f ca="1">EC33/EC30</f>
        <v>1.2695899332679859E-2</v>
      </c>
      <c r="EC33" s="29">
        <f t="shared" ca="1" si="11"/>
        <v>3.2574229507934334</v>
      </c>
      <c r="ED33" s="18" t="s">
        <v>16</v>
      </c>
      <c r="EE33" s="1" t="s">
        <v>23</v>
      </c>
      <c r="EF33" s="24">
        <f ca="1">4.184*EB32+3.7*(1-EB32)</f>
        <v>4.1145664308905623</v>
      </c>
      <c r="EG33" s="17" t="s">
        <v>12</v>
      </c>
      <c r="EJ33" s="2" t="s">
        <v>29</v>
      </c>
      <c r="EK33" s="48">
        <f ca="1">EL33/EL30</f>
        <v>1.6486960504709568E-2</v>
      </c>
      <c r="EL33" s="24">
        <f t="shared" ca="1" si="12"/>
        <v>5.7004901638885084</v>
      </c>
      <c r="EM33" s="18" t="s">
        <v>16</v>
      </c>
      <c r="EN33" s="1" t="s">
        <v>23</v>
      </c>
      <c r="EO33" s="24">
        <f ca="1">4.184*EK32+3.7*(1-EK32)</f>
        <v>4.1101776078098444</v>
      </c>
      <c r="EP33" s="17" t="s">
        <v>12</v>
      </c>
      <c r="ET33" t="s">
        <v>349</v>
      </c>
      <c r="EU33" s="24" t="str">
        <f ca="1">IF(AND(ROUND(ES22-EY17-EX43-EY30,2)=0,ROUND(EL31-EX43-FK45-EY30,2)=0),"Balanced","Magic Happening")</f>
        <v>Balanced</v>
      </c>
      <c r="FQ33" s="7"/>
      <c r="FR33" s="22"/>
      <c r="FS33" s="20"/>
      <c r="FT33" s="19"/>
      <c r="FU33" s="204" t="s">
        <v>23</v>
      </c>
      <c r="FV33" s="8">
        <v>4.1840000000000002</v>
      </c>
      <c r="FW33" s="205" t="s">
        <v>12</v>
      </c>
      <c r="FY33" s="45" t="s">
        <v>5</v>
      </c>
      <c r="FZ33" s="224">
        <f ca="1">GA33/GA31</f>
        <v>0.995</v>
      </c>
      <c r="GA33" s="225">
        <f ca="1">EY31-CB12</f>
        <v>49.258858165299358</v>
      </c>
      <c r="GB33" s="226" t="s">
        <v>16</v>
      </c>
      <c r="GC33" s="220" t="s">
        <v>9</v>
      </c>
      <c r="GD33" s="24">
        <f ca="1">GD34*GD31*GA31/1000</f>
        <v>7.8711199773037954</v>
      </c>
      <c r="GE33" s="17" t="s">
        <v>179</v>
      </c>
      <c r="GG33" s="43"/>
    </row>
    <row r="34" spans="2:189" ht="16.2" thickBot="1" x14ac:dyDescent="0.4">
      <c r="B34" s="1" t="s">
        <v>27</v>
      </c>
      <c r="C34" s="1"/>
      <c r="D34" s="23" t="s">
        <v>25</v>
      </c>
      <c r="E34">
        <f>MATCH(Case,J36:M36,0)</f>
        <v>1</v>
      </c>
      <c r="M34" s="46"/>
      <c r="AA34" s="97">
        <f t="shared" ca="1" si="3"/>
        <v>3</v>
      </c>
      <c r="AB34" s="43"/>
      <c r="AG34" s="2" t="s">
        <v>5</v>
      </c>
      <c r="AH34" s="48">
        <f t="shared" ca="1" si="8"/>
        <v>0.09</v>
      </c>
      <c r="AI34" s="24">
        <f t="shared" ca="1" si="9"/>
        <v>9</v>
      </c>
      <c r="AJ34" s="18" t="s">
        <v>16</v>
      </c>
      <c r="AM34" s="5"/>
      <c r="AR34" s="2" t="s">
        <v>5</v>
      </c>
      <c r="AS34" s="48">
        <f ca="1">G52</f>
        <v>0.6</v>
      </c>
      <c r="AT34" s="24">
        <f ca="1">AS34*AT30</f>
        <v>136.5</v>
      </c>
      <c r="AU34" s="18" t="s">
        <v>16</v>
      </c>
      <c r="AX34" s="5"/>
      <c r="BD34" s="2" t="s">
        <v>5</v>
      </c>
      <c r="BE34" s="48">
        <f ca="1">G56</f>
        <v>0.72</v>
      </c>
      <c r="BF34" s="24">
        <f ca="1">BE34*BF30</f>
        <v>253.15957528856035</v>
      </c>
      <c r="BG34" s="18" t="s">
        <v>16</v>
      </c>
      <c r="BJ34" s="5"/>
      <c r="CJ34" s="2" t="s">
        <v>5</v>
      </c>
      <c r="CK34" s="48">
        <f ca="1">CL34/CL30</f>
        <v>0.68892451901791751</v>
      </c>
      <c r="CL34" s="24">
        <f t="shared" ca="1" si="10"/>
        <v>174.36635854979622</v>
      </c>
      <c r="CM34" s="18" t="s">
        <v>16</v>
      </c>
      <c r="CP34" s="5"/>
      <c r="CV34" s="234" t="str">
        <f ca="1">IF(ROUND(DE17+DR30-DD58,2)=0,"Balanced","Magic Happening"&amp;ROUND(DE17+DR30-DD58,3))</f>
        <v>Balanced</v>
      </c>
      <c r="DM34" t="b">
        <v>0</v>
      </c>
      <c r="DP34" s="2" t="s">
        <v>22</v>
      </c>
      <c r="DQ34" s="48">
        <f ca="1">DR34/DR30</f>
        <v>6.9263347036864122E-3</v>
      </c>
      <c r="DR34" s="24">
        <f ca="1">DD62-DG38*(DD62/(DD62+DD63))</f>
        <v>3.0125533281249304</v>
      </c>
      <c r="DS34" s="18" t="s">
        <v>16</v>
      </c>
      <c r="DV34" s="5"/>
      <c r="EA34" s="2" t="s">
        <v>22</v>
      </c>
      <c r="EB34" s="48">
        <f ca="1">EC34/EC30</f>
        <v>4.6966051834181821E-3</v>
      </c>
      <c r="EC34" s="24">
        <f t="shared" ca="1" si="11"/>
        <v>1.2050213312499594</v>
      </c>
      <c r="ED34" s="18" t="s">
        <v>16</v>
      </c>
      <c r="EG34" s="5"/>
      <c r="EJ34" s="2" t="s">
        <v>22</v>
      </c>
      <c r="EK34" s="48">
        <f ca="1">EL34/EL30</f>
        <v>6.0990357702280749E-3</v>
      </c>
      <c r="EL34" s="24">
        <f t="shared" ca="1" si="12"/>
        <v>2.1087873296874449</v>
      </c>
      <c r="EM34" s="18" t="s">
        <v>16</v>
      </c>
      <c r="EP34" s="5"/>
      <c r="FY34" s="229"/>
      <c r="FZ34" s="230"/>
      <c r="GA34" s="230"/>
      <c r="GB34" s="231"/>
      <c r="GC34" s="232" t="s">
        <v>348</v>
      </c>
      <c r="GD34" s="230">
        <v>4.1840000000000002</v>
      </c>
      <c r="GE34" s="233" t="s">
        <v>12</v>
      </c>
      <c r="GG34" s="43"/>
    </row>
    <row r="35" spans="2:189" x14ac:dyDescent="0.3">
      <c r="AA35" s="97">
        <f t="shared" ca="1" si="3"/>
        <v>3</v>
      </c>
      <c r="AB35" s="43"/>
      <c r="AG35" s="2" t="s">
        <v>4</v>
      </c>
      <c r="AH35" s="48">
        <f t="shared" ca="1" si="8"/>
        <v>6.0000000000000001E-3</v>
      </c>
      <c r="AI35" s="24">
        <f t="shared" ca="1" si="9"/>
        <v>0.6</v>
      </c>
      <c r="AJ35" s="18" t="s">
        <v>16</v>
      </c>
      <c r="AM35" s="5"/>
      <c r="AR35" s="2" t="s">
        <v>4</v>
      </c>
      <c r="AS35" s="48">
        <f ca="1">AT35/AT$30</f>
        <v>2.6373626373626374E-3</v>
      </c>
      <c r="AT35" s="24">
        <f ca="1">AI35</f>
        <v>0.6</v>
      </c>
      <c r="AU35" s="18" t="s">
        <v>16</v>
      </c>
      <c r="AX35" s="5"/>
      <c r="BD35" s="2" t="s">
        <v>4</v>
      </c>
      <c r="BE35" s="48">
        <f ca="1">BF35/BF$30</f>
        <v>2.4738091889457345E-3</v>
      </c>
      <c r="BF35" s="24">
        <f ca="1">AT35+CT104</f>
        <v>0.86981733835894459</v>
      </c>
      <c r="BG35" s="18" t="s">
        <v>16</v>
      </c>
      <c r="BJ35" s="5"/>
      <c r="CJ35" s="2" t="s">
        <v>4</v>
      </c>
      <c r="CK35" s="48">
        <f ca="1">CL35/CL30</f>
        <v>2.3025645119791631E-3</v>
      </c>
      <c r="CL35" s="24">
        <f t="shared" ca="1" si="10"/>
        <v>0.58277761670049288</v>
      </c>
      <c r="CM35" s="18" t="s">
        <v>16</v>
      </c>
      <c r="CP35" s="5"/>
      <c r="DP35" s="2" t="s">
        <v>2</v>
      </c>
      <c r="DQ35" s="48">
        <f ca="1">DR35/DR30</f>
        <v>1.6765387414942575E-3</v>
      </c>
      <c r="DR35" s="24">
        <f ca="1">DD63-DG38*(DD63/(DD62+DD63))</f>
        <v>0.72919698245751619</v>
      </c>
      <c r="DS35" s="18" t="s">
        <v>16</v>
      </c>
      <c r="DV35" s="5"/>
      <c r="EA35" s="2" t="s">
        <v>2</v>
      </c>
      <c r="EB35" s="48">
        <f ca="1">EC35/EC30</f>
        <v>1.1368264573342834E-3</v>
      </c>
      <c r="EC35" s="24">
        <f t="shared" ca="1" si="11"/>
        <v>0.29167879298300331</v>
      </c>
      <c r="ED35" s="18" t="s">
        <v>16</v>
      </c>
      <c r="EG35" s="5"/>
      <c r="EJ35" s="2" t="s">
        <v>2</v>
      </c>
      <c r="EK35" s="48">
        <f ca="1">EL35/EL30</f>
        <v>1.4762887143043245E-3</v>
      </c>
      <c r="EL35" s="24">
        <f t="shared" ca="1" si="12"/>
        <v>0.51043788772025978</v>
      </c>
      <c r="EM35" s="18" t="s">
        <v>16</v>
      </c>
      <c r="EP35" s="5"/>
      <c r="FT35" s="189" t="s">
        <v>350</v>
      </c>
      <c r="FU35" s="208">
        <f ca="1">(GD31-FB29)*EY29*FB32/1000</f>
        <v>-8.8715454307307589</v>
      </c>
      <c r="GG35" s="43"/>
    </row>
    <row r="36" spans="2:189" ht="15" thickBot="1" x14ac:dyDescent="0.35">
      <c r="B36" s="58" t="s">
        <v>506</v>
      </c>
      <c r="C36" s="58"/>
      <c r="D36" s="58"/>
      <c r="E36" s="58"/>
      <c r="F36" s="58"/>
      <c r="G36" s="58" t="str">
        <f>Case</f>
        <v>Base</v>
      </c>
      <c r="H36" s="58"/>
      <c r="I36" s="58"/>
      <c r="J36" s="58" t="s">
        <v>25</v>
      </c>
      <c r="K36" s="58" t="s">
        <v>325</v>
      </c>
      <c r="L36" s="58" t="s">
        <v>326</v>
      </c>
      <c r="M36" s="58" t="s">
        <v>26</v>
      </c>
      <c r="N36" s="58"/>
      <c r="O36" s="58"/>
      <c r="P36" s="58" t="s">
        <v>28</v>
      </c>
      <c r="Q36" s="58"/>
      <c r="R36" s="58"/>
      <c r="S36" s="58"/>
      <c r="AA36" s="97">
        <f t="shared" ca="1" si="3"/>
        <v>3</v>
      </c>
      <c r="AB36" s="43"/>
      <c r="AG36" s="2" t="s">
        <v>20</v>
      </c>
      <c r="AH36" s="48">
        <f t="shared" ca="1" si="8"/>
        <v>1.4999999999999999E-2</v>
      </c>
      <c r="AI36" s="24">
        <f t="shared" ca="1" si="9"/>
        <v>1.5</v>
      </c>
      <c r="AJ36" s="18" t="s">
        <v>16</v>
      </c>
      <c r="AM36" s="5"/>
      <c r="AR36" s="2" t="s">
        <v>20</v>
      </c>
      <c r="AS36" s="48">
        <f ca="1">AT36/AT$30</f>
        <v>6.5934065934065934E-3</v>
      </c>
      <c r="AT36" s="24">
        <f ca="1">AI36</f>
        <v>1.5</v>
      </c>
      <c r="AU36" s="18" t="s">
        <v>16</v>
      </c>
      <c r="AX36" s="5"/>
      <c r="BD36" s="2" t="s">
        <v>20</v>
      </c>
      <c r="BE36" s="48">
        <f ca="1">BF36/BF$30</f>
        <v>6.1845229723643353E-3</v>
      </c>
      <c r="BF36" s="24">
        <f ca="1">AT36+CT105</f>
        <v>2.1745433458973613</v>
      </c>
      <c r="BG36" s="18" t="s">
        <v>16</v>
      </c>
      <c r="BJ36" s="5"/>
      <c r="BX36" t="s">
        <v>18</v>
      </c>
      <c r="BY36">
        <v>108</v>
      </c>
      <c r="CJ36" s="2" t="s">
        <v>20</v>
      </c>
      <c r="CK36" s="48">
        <f ca="1">CL36/CL30</f>
        <v>5.7564112799479081E-3</v>
      </c>
      <c r="CL36" s="24">
        <f t="shared" ca="1" si="10"/>
        <v>1.4569440417512323</v>
      </c>
      <c r="CM36" s="18" t="s">
        <v>16</v>
      </c>
      <c r="CP36" s="5"/>
      <c r="DP36" s="2" t="s">
        <v>3</v>
      </c>
      <c r="DQ36" s="48">
        <f ca="1">DR36/DR30</f>
        <v>2.5294289428547112E-3</v>
      </c>
      <c r="DR36" s="24">
        <f ca="1">DD64</f>
        <v>1.1001546858538203</v>
      </c>
      <c r="DS36" s="18" t="s">
        <v>16</v>
      </c>
      <c r="DV36" s="5"/>
      <c r="EA36" s="2" t="s">
        <v>3</v>
      </c>
      <c r="EB36" s="48">
        <f ca="1">EC36/EC30</f>
        <v>1.7151537706915198E-3</v>
      </c>
      <c r="EC36" s="24">
        <f t="shared" ca="1" si="11"/>
        <v>0.4400618743415281</v>
      </c>
      <c r="ED36" s="18" t="s">
        <v>16</v>
      </c>
      <c r="EG36" s="5"/>
      <c r="EJ36" s="2" t="s">
        <v>3</v>
      </c>
      <c r="EK36" s="48">
        <f ca="1">EL36/EL30</f>
        <v>2.2273075530857972E-3</v>
      </c>
      <c r="EL36" s="24">
        <f t="shared" ca="1" si="12"/>
        <v>0.77010828009767418</v>
      </c>
      <c r="EM36" s="18" t="s">
        <v>16</v>
      </c>
      <c r="EP36" s="5"/>
      <c r="FT36" s="191" t="s">
        <v>322</v>
      </c>
      <c r="FU36" s="192">
        <f ca="1">GD31</f>
        <v>38</v>
      </c>
      <c r="GG36" s="43"/>
    </row>
    <row r="37" spans="2:189" ht="15" thickBot="1" x14ac:dyDescent="0.35">
      <c r="AA37" s="97">
        <f t="shared" ca="1" si="3"/>
        <v>3</v>
      </c>
      <c r="AB37" s="43"/>
      <c r="AG37" s="7" t="s">
        <v>21</v>
      </c>
      <c r="AH37" s="22">
        <f t="shared" ca="1" si="8"/>
        <v>2.4E-2</v>
      </c>
      <c r="AI37" s="20">
        <f t="shared" ca="1" si="9"/>
        <v>2.4</v>
      </c>
      <c r="AJ37" s="19" t="s">
        <v>16</v>
      </c>
      <c r="AK37" s="8"/>
      <c r="AL37" s="8"/>
      <c r="AM37" s="9"/>
      <c r="AR37" s="7" t="s">
        <v>21</v>
      </c>
      <c r="AS37" s="235">
        <f ca="1">AT37/AT$30</f>
        <v>1.0549450549450549E-2</v>
      </c>
      <c r="AT37" s="20">
        <f ca="1">AI37</f>
        <v>2.4</v>
      </c>
      <c r="AU37" s="19" t="s">
        <v>16</v>
      </c>
      <c r="AV37" s="8"/>
      <c r="AW37" s="8"/>
      <c r="AX37" s="9"/>
      <c r="BD37" s="7" t="s">
        <v>21</v>
      </c>
      <c r="BE37" s="22">
        <f ca="1">BF37/BF$30</f>
        <v>1.5260539961856265E-2</v>
      </c>
      <c r="BF37" s="20">
        <f ca="1">AT37+CT106</f>
        <v>5.3657664103022711</v>
      </c>
      <c r="BG37" s="19" t="s">
        <v>16</v>
      </c>
      <c r="BH37" s="8"/>
      <c r="BI37" s="8"/>
      <c r="BJ37" s="9"/>
      <c r="BX37" s="10" t="s">
        <v>14</v>
      </c>
      <c r="BY37" s="11"/>
      <c r="BZ37" s="11"/>
      <c r="CA37" s="14"/>
      <c r="CB37" s="12" t="s">
        <v>10</v>
      </c>
      <c r="CC37" s="11"/>
      <c r="CD37" s="13"/>
      <c r="CJ37" s="7" t="s">
        <v>21</v>
      </c>
      <c r="CK37" s="22">
        <f ca="1">CL37/CL30</f>
        <v>8.7344974485867397E-3</v>
      </c>
      <c r="CL37" s="20">
        <f t="shared" ca="1" si="10"/>
        <v>2.2106957610445357</v>
      </c>
      <c r="CM37" s="19" t="s">
        <v>16</v>
      </c>
      <c r="CN37" s="8"/>
      <c r="CO37" s="8"/>
      <c r="CP37" s="9"/>
      <c r="DE37" s="201" t="s">
        <v>351</v>
      </c>
      <c r="DF37" s="201"/>
      <c r="DG37" s="201" t="s">
        <v>352</v>
      </c>
      <c r="DH37" s="201"/>
      <c r="DP37" s="2" t="s">
        <v>4</v>
      </c>
      <c r="DQ37" s="48">
        <f ca="1">DR37/DR30</f>
        <v>1.6748719406058841E-3</v>
      </c>
      <c r="DR37" s="24">
        <f ca="1">DD65</f>
        <v>0.72847202087561613</v>
      </c>
      <c r="DS37" s="18" t="s">
        <v>16</v>
      </c>
      <c r="DV37" s="5"/>
      <c r="EA37" s="2" t="s">
        <v>4</v>
      </c>
      <c r="EB37" s="48">
        <f ca="1">EC37/EC30</f>
        <v>1.703544350872447E-3</v>
      </c>
      <c r="EC37" s="24">
        <f t="shared" ca="1" si="11"/>
        <v>0.43708321252536969</v>
      </c>
      <c r="ED37" s="18" t="s">
        <v>16</v>
      </c>
      <c r="EG37" s="5"/>
      <c r="EJ37" s="2" t="s">
        <v>4</v>
      </c>
      <c r="EK37" s="48">
        <f ca="1">EL37/EL30</f>
        <v>1.6855097146620949E-3</v>
      </c>
      <c r="EL37" s="24">
        <f t="shared" ca="1" si="12"/>
        <v>0.58277761670049288</v>
      </c>
      <c r="EM37" s="18" t="s">
        <v>16</v>
      </c>
      <c r="EP37" s="5"/>
      <c r="FT37" s="193" t="s">
        <v>324</v>
      </c>
      <c r="FU37" s="194">
        <f>FB29</f>
        <v>50</v>
      </c>
      <c r="GG37" s="43"/>
    </row>
    <row r="38" spans="2:189" x14ac:dyDescent="0.3">
      <c r="B38" t="s">
        <v>327</v>
      </c>
      <c r="G38">
        <f ca="1">OFFSET(J38,0,$E$34-1)</f>
        <v>25</v>
      </c>
      <c r="H38" s="195" t="s">
        <v>11</v>
      </c>
      <c r="J38" s="23">
        <v>25</v>
      </c>
      <c r="K38" s="23">
        <v>20</v>
      </c>
      <c r="L38" s="23">
        <v>30</v>
      </c>
      <c r="M38" s="24">
        <f ca="1">IFERROR(_xlfn.NORM.INV(RAND(),J38,_xlfn.STDEV.S(J38:L38)),J38)</f>
        <v>22.832875644383055</v>
      </c>
      <c r="P38" t="s">
        <v>328</v>
      </c>
      <c r="AA38" s="97">
        <f t="shared" ca="1" si="3"/>
        <v>3</v>
      </c>
      <c r="AB38" s="32">
        <v>3</v>
      </c>
      <c r="AS38" s="28"/>
      <c r="AT38" s="24"/>
      <c r="BE38" s="48"/>
      <c r="BF38" s="24"/>
      <c r="BX38" s="202" t="str">
        <f>_xlfn.CONCAT(BX36,BY36)</f>
        <v>Stream:108</v>
      </c>
      <c r="BY38" s="1" t="s">
        <v>15</v>
      </c>
      <c r="BZ38" s="1" t="s">
        <v>0</v>
      </c>
      <c r="CA38" s="15"/>
      <c r="CB38" s="1" t="s">
        <v>19</v>
      </c>
      <c r="CD38" s="5"/>
      <c r="DB38" t="s">
        <v>353</v>
      </c>
      <c r="DE38" s="29">
        <v>438.84725864855926</v>
      </c>
      <c r="DF38" t="s">
        <v>354</v>
      </c>
      <c r="DG38" s="29">
        <f ca="1">(DD62+DD63)*G98</f>
        <v>71.093255901066598</v>
      </c>
      <c r="DH38" t="s">
        <v>16</v>
      </c>
      <c r="DP38" s="2" t="s">
        <v>20</v>
      </c>
      <c r="DQ38" s="48">
        <f ca="1">DR38/DR30</f>
        <v>4.1871798515147104E-3</v>
      </c>
      <c r="DR38" s="24">
        <f ca="1">DD66</f>
        <v>1.8211800521890402</v>
      </c>
      <c r="DS38" s="18" t="s">
        <v>16</v>
      </c>
      <c r="DV38" s="5"/>
      <c r="EA38" s="2" t="s">
        <v>20</v>
      </c>
      <c r="EB38" s="48">
        <f ca="1">EC38/EC30</f>
        <v>4.2588608771811165E-3</v>
      </c>
      <c r="EC38" s="24">
        <f t="shared" ca="1" si="11"/>
        <v>1.0927080313134241</v>
      </c>
      <c r="ED38" s="18" t="s">
        <v>16</v>
      </c>
      <c r="EG38" s="5"/>
      <c r="EJ38" s="2" t="s">
        <v>20</v>
      </c>
      <c r="EK38" s="48">
        <f ca="1">EL38/EL30</f>
        <v>4.2137742866552369E-3</v>
      </c>
      <c r="EL38" s="24">
        <f t="shared" ca="1" si="12"/>
        <v>1.4569440417512323</v>
      </c>
      <c r="EM38" s="18" t="s">
        <v>16</v>
      </c>
      <c r="EP38" s="5"/>
      <c r="GG38" s="32">
        <v>3</v>
      </c>
    </row>
    <row r="39" spans="2:189" ht="15" thickBot="1" x14ac:dyDescent="0.35">
      <c r="B39" t="s">
        <v>329</v>
      </c>
      <c r="G39" s="27">
        <f ca="1">OFFSET(J39,0,$E$34-1)</f>
        <v>0.65</v>
      </c>
      <c r="H39" s="195"/>
      <c r="J39" s="196">
        <v>0.65</v>
      </c>
      <c r="K39" s="196">
        <v>0.6</v>
      </c>
      <c r="L39" s="196">
        <v>0.7</v>
      </c>
      <c r="M39" s="24">
        <f ca="1">IFERROR(_xlfn.NORM.INV(RAND(),J39,_xlfn.STDEV.S(J39:L39)),J39)</f>
        <v>0.72273000834867329</v>
      </c>
      <c r="P39" t="s">
        <v>330</v>
      </c>
      <c r="AA39" s="97">
        <f t="shared" ca="1" si="3"/>
        <v>3</v>
      </c>
      <c r="AB39" s="43"/>
      <c r="BX39" s="6" t="s">
        <v>6</v>
      </c>
      <c r="BY39" s="48">
        <f ca="1">SUM(BY40:BY46)</f>
        <v>1</v>
      </c>
      <c r="BZ39" s="24">
        <f ca="1">SUM(BZ40:BZ46)</f>
        <v>188.26649846826933</v>
      </c>
      <c r="CA39" s="18" t="s">
        <v>16</v>
      </c>
      <c r="CB39" s="1" t="s">
        <v>7</v>
      </c>
      <c r="CC39">
        <f ca="1">G70</f>
        <v>28</v>
      </c>
      <c r="CD39" s="16" t="s">
        <v>11</v>
      </c>
      <c r="CR39" t="s">
        <v>18</v>
      </c>
      <c r="CS39">
        <v>204</v>
      </c>
      <c r="DB39" t="s">
        <v>355</v>
      </c>
      <c r="DE39" s="29">
        <f>DE38</f>
        <v>438.84725864855926</v>
      </c>
      <c r="DF39" t="s">
        <v>354</v>
      </c>
      <c r="DG39" s="29">
        <v>7.8992506556740665</v>
      </c>
      <c r="DH39" t="s">
        <v>16</v>
      </c>
      <c r="DP39" s="2" t="s">
        <v>21</v>
      </c>
      <c r="DQ39" s="48">
        <f ca="1">DR39/DR30</f>
        <v>7.2610540444040588E-3</v>
      </c>
      <c r="DR39" s="24">
        <f ca="1">DD67</f>
        <v>3.1581368014921938</v>
      </c>
      <c r="DS39" s="18" t="s">
        <v>16</v>
      </c>
      <c r="DV39" s="5"/>
      <c r="EA39" s="2" t="s">
        <v>21</v>
      </c>
      <c r="EB39" s="48">
        <f ca="1">EC39/EC30</f>
        <v>4.9235714877995974E-3</v>
      </c>
      <c r="EC39" s="24">
        <f t="shared" ca="1" si="11"/>
        <v>1.2632547205968776</v>
      </c>
      <c r="ED39" s="18" t="s">
        <v>16</v>
      </c>
      <c r="EG39" s="5"/>
      <c r="EJ39" s="2" t="s">
        <v>21</v>
      </c>
      <c r="EK39" s="48">
        <f ca="1">EL39/EL30</f>
        <v>6.393775386397277E-3</v>
      </c>
      <c r="EL39" s="24">
        <f t="shared" ca="1" si="12"/>
        <v>2.2106957610445357</v>
      </c>
      <c r="EM39" s="18" t="s">
        <v>16</v>
      </c>
      <c r="EP39" s="5"/>
      <c r="EV39" t="s">
        <v>18</v>
      </c>
      <c r="EW39">
        <v>305</v>
      </c>
      <c r="GG39" s="43"/>
    </row>
    <row r="40" spans="2:189" x14ac:dyDescent="0.3">
      <c r="AA40" s="97">
        <f t="shared" ca="1" si="3"/>
        <v>3</v>
      </c>
      <c r="AB40" s="43"/>
      <c r="BX40" s="2" t="s">
        <v>22</v>
      </c>
      <c r="BY40" s="48">
        <f ca="1">BZ40/BZ39</f>
        <v>6.4201685853819543E-3</v>
      </c>
      <c r="BZ40" s="24">
        <f ca="1">BO53</f>
        <v>1.2087026591458567</v>
      </c>
      <c r="CA40" s="18" t="s">
        <v>16</v>
      </c>
      <c r="CB40" s="1" t="s">
        <v>8</v>
      </c>
      <c r="CC40">
        <v>101.325</v>
      </c>
      <c r="CD40" s="17" t="s">
        <v>13</v>
      </c>
      <c r="CR40" s="10" t="s">
        <v>14</v>
      </c>
      <c r="CS40" s="11"/>
      <c r="CT40" s="11"/>
      <c r="CU40" s="14"/>
      <c r="CV40" s="12" t="s">
        <v>10</v>
      </c>
      <c r="CW40" s="11"/>
      <c r="CX40" s="13"/>
      <c r="DE40" s="29"/>
      <c r="DG40" s="29"/>
      <c r="DP40" s="2" t="s">
        <v>115</v>
      </c>
      <c r="DQ40" s="210">
        <f ca="1">DR40/DR30</f>
        <v>1.1416659364850099E-2</v>
      </c>
      <c r="DR40" s="24">
        <f ca="1">DD68+DG47-DG48</f>
        <v>4.9655837664533999</v>
      </c>
      <c r="DS40" s="18" t="s">
        <v>16</v>
      </c>
      <c r="DV40" s="5"/>
      <c r="EA40" s="2" t="s">
        <v>115</v>
      </c>
      <c r="EB40" s="210">
        <f ca="1">EC40/EC30</f>
        <v>7.7414020321218578E-3</v>
      </c>
      <c r="EC40" s="24">
        <f t="shared" ca="1" si="11"/>
        <v>1.9862335065813608</v>
      </c>
      <c r="ED40" s="18" t="s">
        <v>16</v>
      </c>
      <c r="EG40" s="5"/>
      <c r="EJ40" s="2" t="s">
        <v>115</v>
      </c>
      <c r="EK40" s="28">
        <f ca="1">EL40/EL30</f>
        <v>1.0053024697993629E-2</v>
      </c>
      <c r="EL40" s="24">
        <f ca="1">EK21+EC40</f>
        <v>3.4759086365173806</v>
      </c>
      <c r="EM40" s="18" t="s">
        <v>16</v>
      </c>
      <c r="EP40" s="5"/>
      <c r="EV40" s="10" t="s">
        <v>14</v>
      </c>
      <c r="EW40" s="11"/>
      <c r="EX40" s="11"/>
      <c r="EY40" s="14"/>
      <c r="EZ40" s="12" t="s">
        <v>10</v>
      </c>
      <c r="FA40" s="11"/>
      <c r="FB40" s="13"/>
      <c r="FR40" s="24">
        <f ca="1">FK44+Denaturant+FO69-Food_Grade_Ethanol</f>
        <v>2.6936675112665398E-11</v>
      </c>
      <c r="GG40" s="43"/>
    </row>
    <row r="41" spans="2:189" ht="15" thickBot="1" x14ac:dyDescent="0.35">
      <c r="B41" s="1" t="s">
        <v>331</v>
      </c>
      <c r="AA41" s="97">
        <f t="shared" ca="1" si="3"/>
        <v>3</v>
      </c>
      <c r="AB41" s="43"/>
      <c r="BX41" s="2" t="s">
        <v>2</v>
      </c>
      <c r="BY41" s="48">
        <f ca="1">BZ41/BZ39</f>
        <v>8.0283793598028633E-2</v>
      </c>
      <c r="BZ41" s="24">
        <f ca="1">BO54</f>
        <v>15.114748704450109</v>
      </c>
      <c r="CA41" s="18" t="s">
        <v>16</v>
      </c>
      <c r="CB41" s="1" t="s">
        <v>9</v>
      </c>
      <c r="CC41" s="29">
        <f ca="1">CC42*CC39*BZ39/1000</f>
        <v>21.552270584130408</v>
      </c>
      <c r="CD41" s="17" t="s">
        <v>179</v>
      </c>
      <c r="CR41" s="202" t="str">
        <f>_xlfn.CONCAT(CR39,CS39)</f>
        <v>Stream:204</v>
      </c>
      <c r="CS41" s="1" t="s">
        <v>15</v>
      </c>
      <c r="CT41" s="1" t="s">
        <v>0</v>
      </c>
      <c r="CU41" s="15"/>
      <c r="CV41" s="1" t="s">
        <v>19</v>
      </c>
      <c r="CX41" s="5"/>
      <c r="DB41" t="s">
        <v>356</v>
      </c>
      <c r="DE41" s="29">
        <f>DE39</f>
        <v>438.84725864855926</v>
      </c>
      <c r="DF41" t="s">
        <v>354</v>
      </c>
      <c r="DG41" s="29">
        <v>78.992506556740665</v>
      </c>
      <c r="DH41" t="s">
        <v>16</v>
      </c>
      <c r="DP41" s="2" t="s">
        <v>116</v>
      </c>
      <c r="DQ41" s="146">
        <f ca="1">DR41/DR30</f>
        <v>1.957141605402874E-3</v>
      </c>
      <c r="DR41" s="24">
        <f ca="1">DD69+DG48</f>
        <v>0.85124293139201124</v>
      </c>
      <c r="DS41" s="18" t="s">
        <v>16</v>
      </c>
      <c r="DV41" s="5"/>
      <c r="EA41" s="2" t="s">
        <v>116</v>
      </c>
      <c r="EB41" s="146">
        <f ca="1">EC41/EC30</f>
        <v>1.3270974912208894E-3</v>
      </c>
      <c r="EC41" s="24">
        <f t="shared" ca="1" si="11"/>
        <v>0.34049717255680456</v>
      </c>
      <c r="ED41" s="18" t="s">
        <v>16</v>
      </c>
      <c r="EG41" s="5"/>
      <c r="EJ41" s="2" t="s">
        <v>116</v>
      </c>
      <c r="EK41" s="28">
        <f ca="1">EL41/EL30</f>
        <v>1.7233756625131933E-3</v>
      </c>
      <c r="EL41" s="24">
        <f t="shared" ca="1" si="12"/>
        <v>0.5958700519744079</v>
      </c>
      <c r="EM41" s="18" t="s">
        <v>16</v>
      </c>
      <c r="EP41" s="5"/>
      <c r="EV41" s="202" t="str">
        <f>_xlfn.CONCAT(EV39,EW39)</f>
        <v>Stream:305</v>
      </c>
      <c r="EW41" s="1" t="s">
        <v>15</v>
      </c>
      <c r="EX41" s="1" t="s">
        <v>0</v>
      </c>
      <c r="EY41" s="15"/>
      <c r="EZ41" s="1" t="s">
        <v>19</v>
      </c>
      <c r="FB41" s="5"/>
      <c r="FI41" t="s">
        <v>18</v>
      </c>
      <c r="FJ41">
        <v>303</v>
      </c>
      <c r="FU41" t="s">
        <v>18</v>
      </c>
      <c r="FV41">
        <v>310</v>
      </c>
      <c r="GG41" s="43"/>
    </row>
    <row r="42" spans="2:189" ht="15.6" x14ac:dyDescent="0.35">
      <c r="B42" s="25" t="s">
        <v>332</v>
      </c>
      <c r="G42">
        <f ca="1">OFFSET(J42,0,$E$34-1)</f>
        <v>100</v>
      </c>
      <c r="H42" s="195" t="s">
        <v>16</v>
      </c>
      <c r="J42" s="23">
        <v>100</v>
      </c>
      <c r="K42" s="23">
        <v>100</v>
      </c>
      <c r="L42" s="23">
        <v>100</v>
      </c>
      <c r="M42" s="24">
        <f t="shared" ref="M42:M49" ca="1" si="13">IFERROR(_xlfn.NORM.INV(RAND(),J42,_xlfn.STDEV.S(J42:L42)),J42)</f>
        <v>100</v>
      </c>
      <c r="P42" s="197" t="s">
        <v>333</v>
      </c>
      <c r="AA42" s="97">
        <f t="shared" ca="1" si="3"/>
        <v>3</v>
      </c>
      <c r="AB42" s="43"/>
      <c r="BX42" s="2" t="s">
        <v>3</v>
      </c>
      <c r="BY42" s="48">
        <f ca="1">BZ42/BZ39</f>
        <v>7.3825261448300608E-2</v>
      </c>
      <c r="BZ42" s="24">
        <f ca="1">BO55</f>
        <v>13.898823471376069</v>
      </c>
      <c r="CA42" s="18" t="s">
        <v>16</v>
      </c>
      <c r="CB42" s="1" t="s">
        <v>23</v>
      </c>
      <c r="CC42" s="24">
        <f ca="1">4.184*BY43+3.7*(1-BY43)</f>
        <v>4.0884807211887413</v>
      </c>
      <c r="CD42" s="17" t="s">
        <v>12</v>
      </c>
      <c r="CR42" s="6" t="s">
        <v>6</v>
      </c>
      <c r="CS42" s="48">
        <f>SUM(CS43:CS44)</f>
        <v>1</v>
      </c>
      <c r="CT42" s="24">
        <f ca="1">CT43</f>
        <v>1608.4477371817331</v>
      </c>
      <c r="CU42" s="18" t="s">
        <v>16</v>
      </c>
      <c r="CV42" s="1" t="s">
        <v>7</v>
      </c>
      <c r="CW42">
        <f ca="1">ambient</f>
        <v>25</v>
      </c>
      <c r="CX42" s="16" t="s">
        <v>11</v>
      </c>
      <c r="DB42" t="s">
        <v>357</v>
      </c>
      <c r="DE42" s="29"/>
      <c r="DG42" s="29">
        <f ca="1">DD70*G102</f>
        <v>3.0371923844143742E-4</v>
      </c>
      <c r="DH42" t="s">
        <v>16</v>
      </c>
      <c r="DP42" s="2" t="s">
        <v>122</v>
      </c>
      <c r="DQ42" s="146">
        <f ca="1">DR42/DR30</f>
        <v>0</v>
      </c>
      <c r="DR42" s="24">
        <f ca="1">DD70-DG42</f>
        <v>0</v>
      </c>
      <c r="DS42" s="18" t="s">
        <v>16</v>
      </c>
      <c r="DV42" s="5"/>
      <c r="EA42" s="2" t="s">
        <v>122</v>
      </c>
      <c r="EB42" s="146">
        <f ca="1">EC42/EC30</f>
        <v>0</v>
      </c>
      <c r="EC42" s="24">
        <f t="shared" ca="1" si="11"/>
        <v>0</v>
      </c>
      <c r="ED42" s="18" t="s">
        <v>16</v>
      </c>
      <c r="EG42" s="5"/>
      <c r="EJ42" s="2" t="s">
        <v>122</v>
      </c>
      <c r="EK42" s="28">
        <f ca="1">EL42/EL30</f>
        <v>0</v>
      </c>
      <c r="EL42" s="24">
        <f t="shared" ca="1" si="12"/>
        <v>0</v>
      </c>
      <c r="EM42" s="18" t="s">
        <v>16</v>
      </c>
      <c r="EP42" s="5"/>
      <c r="EV42" s="6" t="s">
        <v>6</v>
      </c>
      <c r="EW42" s="48">
        <f ca="1">SUM(EW43:EW55)</f>
        <v>1</v>
      </c>
      <c r="EX42" s="24">
        <f ca="1">SUM(EX43:EX55)</f>
        <v>133.58889981987693</v>
      </c>
      <c r="EY42" s="18" t="s">
        <v>16</v>
      </c>
      <c r="EZ42" s="1" t="s">
        <v>7</v>
      </c>
      <c r="FA42">
        <f ca="1">G130</f>
        <v>40</v>
      </c>
      <c r="FB42" s="16" t="s">
        <v>11</v>
      </c>
      <c r="FI42" s="10" t="s">
        <v>14</v>
      </c>
      <c r="FJ42" s="11"/>
      <c r="FK42" s="11"/>
      <c r="FL42" s="14"/>
      <c r="FM42" s="12" t="s">
        <v>10</v>
      </c>
      <c r="FN42" s="11"/>
      <c r="FO42" s="13"/>
      <c r="FQ42" s="189" t="s">
        <v>358</v>
      </c>
      <c r="FR42" s="208">
        <f ca="1">FZ46-FN46-FP62-FR71</f>
        <v>-14.888673830969546</v>
      </c>
      <c r="FU42" s="10" t="s">
        <v>14</v>
      </c>
      <c r="FV42" s="11"/>
      <c r="FW42" s="11"/>
      <c r="FX42" s="14"/>
      <c r="FY42" s="12" t="s">
        <v>10</v>
      </c>
      <c r="FZ42" s="11"/>
      <c r="GA42" s="13"/>
      <c r="GG42" s="43"/>
    </row>
    <row r="43" spans="2:189" ht="15" thickBot="1" x14ac:dyDescent="0.35">
      <c r="B43" s="25" t="str">
        <f t="shared" ref="B43:B49" si="14">AG31</f>
        <v>Starch A</v>
      </c>
      <c r="G43" s="28">
        <f ca="1">OFFSET(J43,0,$E$34-1)/SUM(OFFSET($J$43,0,$E$34-1):OFFSET($J$49,0,$E$34-1))</f>
        <v>0.6</v>
      </c>
      <c r="H43" s="195" t="s">
        <v>334</v>
      </c>
      <c r="J43" s="198">
        <v>0.6</v>
      </c>
      <c r="K43" s="198">
        <v>0.6</v>
      </c>
      <c r="L43" s="198">
        <v>0.6</v>
      </c>
      <c r="M43" s="27">
        <f t="shared" ca="1" si="13"/>
        <v>0.6</v>
      </c>
      <c r="N43" s="48"/>
      <c r="P43" s="197" t="s">
        <v>335</v>
      </c>
      <c r="AA43" s="97">
        <f t="shared" ca="1" si="3"/>
        <v>3</v>
      </c>
      <c r="AB43" s="43"/>
      <c r="BX43" s="2" t="s">
        <v>5</v>
      </c>
      <c r="BY43" s="48">
        <f ca="1">BZ43/BZ39</f>
        <v>0.80264611815855602</v>
      </c>
      <c r="BZ43" s="24">
        <f ca="1">BO56+BQ66</f>
        <v>151.11137417486017</v>
      </c>
      <c r="CA43" s="18" t="s">
        <v>16</v>
      </c>
      <c r="CD43" s="5"/>
      <c r="CM43" s="24"/>
      <c r="CR43" s="2" t="s">
        <v>5</v>
      </c>
      <c r="CS43" s="48">
        <v>1</v>
      </c>
      <c r="CT43" s="24">
        <f ca="1">DE53*1000^2/(CW45*(CW50-CW42))/1000</f>
        <v>1608.4477371817331</v>
      </c>
      <c r="CU43" s="18" t="s">
        <v>16</v>
      </c>
      <c r="CV43" s="1" t="s">
        <v>8</v>
      </c>
      <c r="CW43">
        <v>101.325</v>
      </c>
      <c r="CX43" s="17" t="s">
        <v>13</v>
      </c>
      <c r="DP43" s="7" t="s">
        <v>123</v>
      </c>
      <c r="DQ43" s="212">
        <f ca="1">DR43/DR30</f>
        <v>8.7287297197137054E-7</v>
      </c>
      <c r="DR43" s="20">
        <f ca="1">DD71+DG42</f>
        <v>3.7964904805179678E-4</v>
      </c>
      <c r="DS43" s="19" t="s">
        <v>16</v>
      </c>
      <c r="DT43" s="8"/>
      <c r="DU43" s="8"/>
      <c r="DV43" s="9"/>
      <c r="EA43" s="7" t="s">
        <v>123</v>
      </c>
      <c r="EB43" s="212">
        <f ca="1">EC43/EC30</f>
        <v>8.8781582900789311E-7</v>
      </c>
      <c r="EC43" s="20">
        <f t="shared" ca="1" si="11"/>
        <v>2.2778942883107807E-4</v>
      </c>
      <c r="ED43" s="19" t="s">
        <v>16</v>
      </c>
      <c r="EE43" s="8"/>
      <c r="EF43" s="8"/>
      <c r="EG43" s="9"/>
      <c r="EJ43" s="7" t="s">
        <v>123</v>
      </c>
      <c r="EK43" s="235">
        <f ca="1">EL43/EL30</f>
        <v>8.7841693341133926E-7</v>
      </c>
      <c r="EL43" s="20">
        <f t="shared" ca="1" si="12"/>
        <v>3.0371923844143742E-4</v>
      </c>
      <c r="EM43" s="19" t="s">
        <v>16</v>
      </c>
      <c r="EN43" s="8"/>
      <c r="EO43" s="8"/>
      <c r="EP43" s="9"/>
      <c r="EV43" s="2" t="s">
        <v>30</v>
      </c>
      <c r="EW43" s="48">
        <f ca="1">EX43/EX42</f>
        <v>5.5540817221231172E-3</v>
      </c>
      <c r="EX43" s="29">
        <f ca="1">EL31-EY30-FK45</f>
        <v>0.74196367663716956</v>
      </c>
      <c r="EY43" s="18" t="s">
        <v>16</v>
      </c>
      <c r="EZ43" s="1" t="s">
        <v>8</v>
      </c>
      <c r="FA43">
        <v>101.325</v>
      </c>
      <c r="FB43" s="17" t="s">
        <v>13</v>
      </c>
      <c r="FI43" s="202" t="str">
        <f>_xlfn.CONCAT(FI41,FJ41)</f>
        <v>Stream:303</v>
      </c>
      <c r="FJ43" s="1" t="s">
        <v>15</v>
      </c>
      <c r="FK43" s="1" t="s">
        <v>0</v>
      </c>
      <c r="FL43" s="15"/>
      <c r="FM43" s="1" t="s">
        <v>19</v>
      </c>
      <c r="FO43" s="5"/>
      <c r="FQ43" s="191" t="s">
        <v>322</v>
      </c>
      <c r="FR43" s="192">
        <f>FZ44</f>
        <v>30</v>
      </c>
      <c r="FU43" s="202" t="str">
        <f>_xlfn.CONCAT(FU41,FV41)</f>
        <v>Stream:310</v>
      </c>
      <c r="FV43" s="1" t="s">
        <v>15</v>
      </c>
      <c r="FW43" s="1" t="s">
        <v>0</v>
      </c>
      <c r="FX43" s="15"/>
      <c r="FY43" s="1" t="s">
        <v>19</v>
      </c>
      <c r="GA43" s="5"/>
      <c r="GG43" s="43"/>
    </row>
    <row r="44" spans="2:189" x14ac:dyDescent="0.3">
      <c r="B44" s="25" t="str">
        <f t="shared" si="14"/>
        <v>Starch B</v>
      </c>
      <c r="G44" s="28">
        <f ca="1">OFFSET(J44,0,$E$34-1)/SUM(OFFSET($J$43,0,$E$34-1):OFFSET($J$49,0,$E$34-1))</f>
        <v>0.15</v>
      </c>
      <c r="H44" s="195" t="s">
        <v>334</v>
      </c>
      <c r="J44" s="198">
        <v>0.15</v>
      </c>
      <c r="K44" s="198">
        <v>0.15</v>
      </c>
      <c r="L44" s="198">
        <v>0.15</v>
      </c>
      <c r="M44" s="27">
        <f t="shared" ca="1" si="13"/>
        <v>0.15</v>
      </c>
      <c r="P44" s="197" t="s">
        <v>335</v>
      </c>
      <c r="AA44" s="97">
        <f t="shared" ca="1" si="3"/>
        <v>3</v>
      </c>
      <c r="AB44" s="44"/>
      <c r="BX44" s="2" t="s">
        <v>4</v>
      </c>
      <c r="BY44" s="48">
        <f ca="1">BZ44/BZ39</f>
        <v>2.5410762933908266E-3</v>
      </c>
      <c r="BZ44" s="24">
        <f ca="1">BO57</f>
        <v>0.47839953609741953</v>
      </c>
      <c r="CA44" s="18" t="s">
        <v>16</v>
      </c>
      <c r="CD44" s="5"/>
      <c r="CR44" s="2"/>
      <c r="CS44" s="48"/>
      <c r="CT44" s="24"/>
      <c r="CU44" s="18" t="s">
        <v>16</v>
      </c>
      <c r="CV44" s="1" t="s">
        <v>9</v>
      </c>
      <c r="CW44" s="24">
        <f ca="1">CW45*CW42*CT42/1000</f>
        <v>168.24363330920932</v>
      </c>
      <c r="CX44" s="17" t="s">
        <v>179</v>
      </c>
      <c r="DB44" t="s">
        <v>359</v>
      </c>
      <c r="DE44" s="29">
        <v>384.55687613533553</v>
      </c>
      <c r="DF44" t="s">
        <v>354</v>
      </c>
      <c r="DG44" s="29">
        <f ca="1">(DG41+DD61)*G99</f>
        <v>69.220237704360372</v>
      </c>
      <c r="DH44" t="s">
        <v>16</v>
      </c>
      <c r="EV44" s="2" t="s">
        <v>5</v>
      </c>
      <c r="EW44" s="48">
        <f ca="1">EX44/EX42</f>
        <v>0.86410332610069651</v>
      </c>
      <c r="EX44" s="29">
        <f ca="1">EL32-EY31-FK46</f>
        <v>115.43461266408809</v>
      </c>
      <c r="EY44" s="18" t="s">
        <v>16</v>
      </c>
      <c r="EZ44" s="1" t="s">
        <v>9</v>
      </c>
      <c r="FA44" s="24">
        <f ca="1">FA45*FA42*EX42/1000</f>
        <v>22.005971274401531</v>
      </c>
      <c r="FB44" s="17" t="s">
        <v>179</v>
      </c>
      <c r="FI44" s="6" t="s">
        <v>6</v>
      </c>
      <c r="FJ44" s="48">
        <v>1</v>
      </c>
      <c r="FK44" s="24">
        <f ca="1">FK45/FJ45</f>
        <v>35.472741284308725</v>
      </c>
      <c r="FL44" s="18" t="s">
        <v>16</v>
      </c>
      <c r="FM44" s="1" t="s">
        <v>7</v>
      </c>
      <c r="FN44">
        <v>170</v>
      </c>
      <c r="FO44" s="16" t="s">
        <v>11</v>
      </c>
      <c r="FQ44" s="193" t="s">
        <v>324</v>
      </c>
      <c r="FR44" s="194">
        <f>FN44</f>
        <v>170</v>
      </c>
      <c r="FU44" s="6" t="s">
        <v>6</v>
      </c>
      <c r="FV44" s="48">
        <v>1</v>
      </c>
      <c r="FW44" s="24">
        <f ca="1">SUM(FW45:FW47)</f>
        <v>34.79619931183467</v>
      </c>
      <c r="FX44" s="18" t="s">
        <v>16</v>
      </c>
      <c r="FY44" s="1" t="s">
        <v>7</v>
      </c>
      <c r="FZ44">
        <v>30</v>
      </c>
      <c r="GA44" s="16" t="s">
        <v>11</v>
      </c>
      <c r="GG44" s="44"/>
    </row>
    <row r="45" spans="2:189" ht="16.2" thickBot="1" x14ac:dyDescent="0.4">
      <c r="B45" s="25" t="str">
        <f t="shared" si="14"/>
        <v>Gluten</v>
      </c>
      <c r="G45" s="28">
        <f ca="1">OFFSET(J45,0,$E$34-1)/SUM(OFFSET($J$43,0,$E$34-1):OFFSET($J$49,0,$E$34-1))</f>
        <v>0.115</v>
      </c>
      <c r="H45" s="195" t="s">
        <v>334</v>
      </c>
      <c r="J45" s="198">
        <v>0.115</v>
      </c>
      <c r="K45" s="198">
        <v>0.115</v>
      </c>
      <c r="L45" s="198">
        <v>0.115</v>
      </c>
      <c r="M45" s="27">
        <f t="shared" ca="1" si="13"/>
        <v>0.115</v>
      </c>
      <c r="P45" t="s">
        <v>333</v>
      </c>
      <c r="AA45" s="97">
        <f t="shared" ca="1" si="3"/>
        <v>4</v>
      </c>
      <c r="AB45" s="42"/>
      <c r="BX45" s="2" t="s">
        <v>20</v>
      </c>
      <c r="BY45" s="48">
        <f ca="1">BZ45/BZ39</f>
        <v>6.3526907334770658E-3</v>
      </c>
      <c r="BZ45" s="24">
        <f ca="1">BO58</f>
        <v>1.1959988402435489</v>
      </c>
      <c r="CA45" s="18" t="s">
        <v>16</v>
      </c>
      <c r="CD45" s="5"/>
      <c r="CR45" s="7"/>
      <c r="CS45" s="22"/>
      <c r="CT45" s="20"/>
      <c r="CU45" s="19"/>
      <c r="CV45" s="204" t="s">
        <v>23</v>
      </c>
      <c r="CW45" s="8">
        <v>4.1840000000000002</v>
      </c>
      <c r="CX45" s="205" t="s">
        <v>12</v>
      </c>
      <c r="DB45" t="s">
        <v>360</v>
      </c>
      <c r="DE45" s="29"/>
      <c r="DG45" s="29">
        <f ca="1">(DG41+DD61)*G100</f>
        <v>4.0717786884917873</v>
      </c>
      <c r="DH45" t="s">
        <v>16</v>
      </c>
      <c r="EV45" s="2" t="s">
        <v>29</v>
      </c>
      <c r="EW45" s="48">
        <f ca="1">EX45/EX42</f>
        <v>4.2671884951329786E-2</v>
      </c>
      <c r="EX45" s="29">
        <f ca="1">EL33</f>
        <v>5.7004901638885084</v>
      </c>
      <c r="EY45" s="18" t="s">
        <v>16</v>
      </c>
      <c r="EZ45" s="1" t="s">
        <v>23</v>
      </c>
      <c r="FA45" s="24">
        <f ca="1">4.184*EW44+3.7*(1-EW44)</f>
        <v>4.1182260098327372</v>
      </c>
      <c r="FB45" s="17" t="s">
        <v>12</v>
      </c>
      <c r="FI45" s="2" t="s">
        <v>30</v>
      </c>
      <c r="FJ45" s="48">
        <f ca="1">G136</f>
        <v>0.95</v>
      </c>
      <c r="FK45" s="24">
        <f ca="1">EY17*G135</f>
        <v>33.699104203335594</v>
      </c>
      <c r="FL45" s="18" t="s">
        <v>16</v>
      </c>
      <c r="FM45" s="1" t="s">
        <v>8</v>
      </c>
      <c r="FN45">
        <v>101.325</v>
      </c>
      <c r="FO45" s="17" t="s">
        <v>13</v>
      </c>
      <c r="FU45" s="2" t="s">
        <v>30</v>
      </c>
      <c r="FV45" s="48">
        <f ca="1">FW45/FW44</f>
        <v>0.96847083550966317</v>
      </c>
      <c r="FW45" s="24">
        <f ca="1">FK45</f>
        <v>33.699104203335594</v>
      </c>
      <c r="FX45" s="18" t="s">
        <v>16</v>
      </c>
      <c r="FY45" s="1" t="s">
        <v>8</v>
      </c>
      <c r="FZ45">
        <v>101.325</v>
      </c>
      <c r="GA45" s="17" t="s">
        <v>13</v>
      </c>
      <c r="GG45" s="42"/>
    </row>
    <row r="46" spans="2:189" ht="15" thickBot="1" x14ac:dyDescent="0.35">
      <c r="B46" s="25" t="str">
        <f t="shared" si="14"/>
        <v>Water</v>
      </c>
      <c r="G46" s="28">
        <f ca="1">OFFSET(J46,0,$E$34-1)/SUM(OFFSET($J$43,0,$E$34-1):OFFSET($J$49,0,$E$34-1))</f>
        <v>0.09</v>
      </c>
      <c r="H46" s="195" t="s">
        <v>334</v>
      </c>
      <c r="J46" s="198">
        <v>0.09</v>
      </c>
      <c r="K46" s="198">
        <v>0.09</v>
      </c>
      <c r="L46" s="198">
        <v>0.09</v>
      </c>
      <c r="M46" s="27">
        <f t="shared" ca="1" si="13"/>
        <v>9.0000000000000011E-2</v>
      </c>
      <c r="P46" s="197" t="s">
        <v>335</v>
      </c>
      <c r="AA46" s="97">
        <f t="shared" ca="1" si="3"/>
        <v>4</v>
      </c>
      <c r="AB46" s="43"/>
      <c r="BX46" s="7" t="s">
        <v>21</v>
      </c>
      <c r="BY46" s="22">
        <f ca="1">BZ46/BZ39</f>
        <v>2.7930891182864865E-2</v>
      </c>
      <c r="BZ46" s="20">
        <f ca="1">BO59</f>
        <v>5.2584510820962258</v>
      </c>
      <c r="CA46" s="19" t="s">
        <v>16</v>
      </c>
      <c r="CB46" s="8"/>
      <c r="CC46" s="8"/>
      <c r="CD46" s="9"/>
      <c r="CY46" t="s">
        <v>361</v>
      </c>
      <c r="CZ46" s="29"/>
      <c r="DA46" s="236"/>
      <c r="EV46" s="2" t="s">
        <v>22</v>
      </c>
      <c r="EW46" s="48">
        <f ca="1">EX46/EX42</f>
        <v>1.5785647853458123E-2</v>
      </c>
      <c r="EX46" s="24">
        <f t="shared" ref="EX46:EX54" ca="1" si="15">EL34</f>
        <v>2.1087873296874449</v>
      </c>
      <c r="EY46" s="18" t="s">
        <v>16</v>
      </c>
      <c r="FB46" s="5"/>
      <c r="FI46" s="2" t="s">
        <v>5</v>
      </c>
      <c r="FJ46" s="48">
        <f ca="1">FJ44-FJ45</f>
        <v>5.0000000000000044E-2</v>
      </c>
      <c r="FK46" s="24">
        <f ca="1">FK44*FJ46</f>
        <v>1.7736370642154378</v>
      </c>
      <c r="FL46" s="18" t="s">
        <v>16</v>
      </c>
      <c r="FM46" s="1" t="s">
        <v>9</v>
      </c>
      <c r="FN46" s="24">
        <f ca="1">FN47*FN44*FK44/1000</f>
        <v>18.091098054997449</v>
      </c>
      <c r="FO46" s="17" t="s">
        <v>179</v>
      </c>
      <c r="FU46" s="2" t="s">
        <v>5</v>
      </c>
      <c r="FV46" s="48">
        <f ca="1">FW46/FW44</f>
        <v>1.5764582250924558E-2</v>
      </c>
      <c r="FW46" s="24">
        <f ca="1">FK46+FO70</f>
        <v>0.54854754527486227</v>
      </c>
      <c r="FX46" s="18" t="s">
        <v>16</v>
      </c>
      <c r="FY46" s="1" t="s">
        <v>9</v>
      </c>
      <c r="FZ46" s="24">
        <f ca="1">FZ47*FZ44*FW44/1000</f>
        <v>3.1316579380651199</v>
      </c>
      <c r="GA46" s="17" t="s">
        <v>179</v>
      </c>
      <c r="GG46" s="43"/>
    </row>
    <row r="47" spans="2:189" ht="16.2" thickBot="1" x14ac:dyDescent="0.4">
      <c r="B47" s="25" t="str">
        <f t="shared" si="14"/>
        <v>Ash</v>
      </c>
      <c r="G47" s="28">
        <f ca="1">OFFSET(J47,0,$E$34-1)/SUM(OFFSET($J$43,0,$E$34-1):OFFSET($J$49,0,$E$34-1))</f>
        <v>6.0000000000000001E-3</v>
      </c>
      <c r="H47" s="195" t="s">
        <v>334</v>
      </c>
      <c r="J47" s="198">
        <v>6.0000000000000001E-3</v>
      </c>
      <c r="K47" s="198">
        <v>6.0000000000000001E-3</v>
      </c>
      <c r="L47" s="198">
        <v>6.0000000000000001E-3</v>
      </c>
      <c r="M47" s="27">
        <f t="shared" ca="1" si="13"/>
        <v>6.000000000000001E-3</v>
      </c>
      <c r="P47" t="s">
        <v>333</v>
      </c>
      <c r="AA47" s="97">
        <f t="shared" ca="1" si="3"/>
        <v>4</v>
      </c>
      <c r="AB47" s="43"/>
      <c r="CR47" t="s">
        <v>18</v>
      </c>
      <c r="CS47">
        <v>205</v>
      </c>
      <c r="CZ47" s="24"/>
      <c r="DB47" t="s">
        <v>362</v>
      </c>
      <c r="DG47" s="29">
        <f ca="1">DG45</f>
        <v>4.0717786884917873</v>
      </c>
      <c r="DH47" t="s">
        <v>16</v>
      </c>
      <c r="EQ47" s="24"/>
      <c r="EV47" s="2" t="s">
        <v>2</v>
      </c>
      <c r="EW47" s="48">
        <f ca="1">EX47/EX42</f>
        <v>3.8209603373372323E-3</v>
      </c>
      <c r="EX47" s="24">
        <f t="shared" ca="1" si="15"/>
        <v>0.51043788772025978</v>
      </c>
      <c r="EY47" s="18" t="s">
        <v>16</v>
      </c>
      <c r="FB47" s="5"/>
      <c r="FI47" s="7"/>
      <c r="FJ47" s="22"/>
      <c r="FK47" s="20"/>
      <c r="FL47" s="19"/>
      <c r="FM47" s="204" t="s">
        <v>23</v>
      </c>
      <c r="FN47" s="8">
        <v>3</v>
      </c>
      <c r="FO47" s="205" t="s">
        <v>12</v>
      </c>
      <c r="FU47" s="7" t="s">
        <v>124</v>
      </c>
      <c r="FV47" s="22">
        <f ca="1">FW47/FW44</f>
        <v>1.5764582239412128E-2</v>
      </c>
      <c r="FW47" s="20">
        <f ca="1">FM61</f>
        <v>0.54854754579428666</v>
      </c>
      <c r="FX47" s="19" t="s">
        <v>16</v>
      </c>
      <c r="FY47" s="204" t="s">
        <v>23</v>
      </c>
      <c r="FZ47" s="8">
        <v>3</v>
      </c>
      <c r="GA47" s="205" t="s">
        <v>12</v>
      </c>
      <c r="GG47" s="43"/>
    </row>
    <row r="48" spans="2:189" x14ac:dyDescent="0.3">
      <c r="B48" s="25" t="str">
        <f t="shared" si="14"/>
        <v>SI</v>
      </c>
      <c r="G48" s="28">
        <f ca="1">OFFSET(J48,0,$E$34-1)/SUM(OFFSET($J$43,0,$E$34-1):OFFSET($J$49,0,$E$34-1))</f>
        <v>1.4999999999999999E-2</v>
      </c>
      <c r="H48" s="195" t="s">
        <v>334</v>
      </c>
      <c r="J48" s="198">
        <v>1.4999999999999999E-2</v>
      </c>
      <c r="K48" s="198">
        <v>1.4999999999999999E-2</v>
      </c>
      <c r="L48" s="198">
        <v>1.4999999999999999E-2</v>
      </c>
      <c r="M48" s="27">
        <f t="shared" ca="1" si="13"/>
        <v>1.4999999999999999E-2</v>
      </c>
      <c r="P48" s="197" t="s">
        <v>335</v>
      </c>
      <c r="AA48" s="97">
        <f t="shared" ca="1" si="3"/>
        <v>4</v>
      </c>
      <c r="AB48" s="43"/>
      <c r="CR48" s="10" t="s">
        <v>14</v>
      </c>
      <c r="CS48" s="11"/>
      <c r="CT48" s="11"/>
      <c r="CU48" s="14"/>
      <c r="CV48" s="12" t="s">
        <v>10</v>
      </c>
      <c r="CW48" s="11"/>
      <c r="CX48" s="13"/>
      <c r="DB48" t="s">
        <v>363</v>
      </c>
      <c r="DG48" s="24">
        <f ca="1">DD68*G101</f>
        <v>0.59587005197440801</v>
      </c>
      <c r="DH48" t="s">
        <v>16</v>
      </c>
      <c r="EV48" s="2" t="s">
        <v>3</v>
      </c>
      <c r="EW48" s="48">
        <f ca="1">EX48/EX42</f>
        <v>5.7647624999984347E-3</v>
      </c>
      <c r="EX48" s="24">
        <f t="shared" ca="1" si="15"/>
        <v>0.77010828009767418</v>
      </c>
      <c r="EY48" s="18" t="s">
        <v>16</v>
      </c>
      <c r="FB48" s="5"/>
      <c r="GG48" s="43"/>
    </row>
    <row r="49" spans="2:189" ht="15" thickBot="1" x14ac:dyDescent="0.35">
      <c r="B49" s="25" t="str">
        <f t="shared" si="14"/>
        <v>NSI</v>
      </c>
      <c r="G49" s="28">
        <f ca="1">OFFSET(J49,0,$E$34-1)/SUM(OFFSET($J$43,0,$E$34-1):OFFSET($J$49,0,$E$34-1))</f>
        <v>2.4E-2</v>
      </c>
      <c r="H49" s="195" t="s">
        <v>334</v>
      </c>
      <c r="J49" s="198">
        <v>2.4E-2</v>
      </c>
      <c r="K49" s="198">
        <v>2.4E-2</v>
      </c>
      <c r="L49" s="198">
        <v>2.4E-2</v>
      </c>
      <c r="M49" s="27">
        <f t="shared" ca="1" si="13"/>
        <v>2.4E-2</v>
      </c>
      <c r="P49" s="197" t="s">
        <v>335</v>
      </c>
      <c r="AA49" s="97">
        <f t="shared" ca="1" si="3"/>
        <v>4</v>
      </c>
      <c r="AB49" s="43"/>
      <c r="BM49" t="s">
        <v>18</v>
      </c>
      <c r="BN49">
        <v>106</v>
      </c>
      <c r="BV49" s="24">
        <f ca="1">BZ39-BQ65-BO52</f>
        <v>0</v>
      </c>
      <c r="CF49" s="24">
        <f ca="1">BZ39-CA55</f>
        <v>0</v>
      </c>
      <c r="CR49" s="202" t="str">
        <f>_xlfn.CONCAT(CR47,CS47)</f>
        <v>Stream:205</v>
      </c>
      <c r="CS49" s="1" t="s">
        <v>15</v>
      </c>
      <c r="CT49" s="1" t="s">
        <v>0</v>
      </c>
      <c r="CU49" s="15"/>
      <c r="CV49" s="1" t="s">
        <v>19</v>
      </c>
      <c r="CX49" s="5"/>
      <c r="EQ49" s="24">
        <f ca="1">EL30-EX42-FK44-EY29</f>
        <v>9.9879002846137155E-9</v>
      </c>
      <c r="EV49" s="2" t="s">
        <v>4</v>
      </c>
      <c r="EW49" s="48">
        <f ca="1">EX49/EX42</f>
        <v>4.3624703660728884E-3</v>
      </c>
      <c r="EX49" s="24">
        <f t="shared" ca="1" si="15"/>
        <v>0.58277761670049288</v>
      </c>
      <c r="EY49" s="18" t="s">
        <v>16</v>
      </c>
      <c r="FB49" s="5"/>
      <c r="GG49" s="43"/>
    </row>
    <row r="50" spans="2:189" x14ac:dyDescent="0.3">
      <c r="AA50" s="97">
        <f t="shared" ca="1" si="3"/>
        <v>4</v>
      </c>
      <c r="AB50" s="43"/>
      <c r="BM50" s="10" t="s">
        <v>14</v>
      </c>
      <c r="BN50" s="11"/>
      <c r="BO50" s="11"/>
      <c r="BP50" s="14"/>
      <c r="BQ50" s="12" t="s">
        <v>10</v>
      </c>
      <c r="BR50" s="11"/>
      <c r="BS50" s="13"/>
      <c r="CR50" s="6" t="s">
        <v>6</v>
      </c>
      <c r="CS50" s="48">
        <f>SUM(CS51:CS52)</f>
        <v>1</v>
      </c>
      <c r="CT50" s="24">
        <f ca="1">CT51</f>
        <v>1608.4477371817331</v>
      </c>
      <c r="CU50" s="18" t="s">
        <v>16</v>
      </c>
      <c r="CV50" s="1" t="s">
        <v>7</v>
      </c>
      <c r="CW50">
        <f ca="1">G104-5</f>
        <v>33</v>
      </c>
      <c r="CX50" s="16" t="s">
        <v>11</v>
      </c>
      <c r="DB50" t="s">
        <v>364</v>
      </c>
      <c r="DE50" s="29">
        <f>2*DE44</f>
        <v>769.11375227067106</v>
      </c>
      <c r="DF50" t="s">
        <v>354</v>
      </c>
      <c r="DG50" s="29">
        <v>35.37923260445087</v>
      </c>
      <c r="DH50" t="s">
        <v>16</v>
      </c>
      <c r="DP50" t="s">
        <v>510</v>
      </c>
      <c r="EV50" s="2" t="s">
        <v>20</v>
      </c>
      <c r="EW50" s="48">
        <f ca="1">EX50/EX42</f>
        <v>1.0906175915182221E-2</v>
      </c>
      <c r="EX50" s="24">
        <f t="shared" ca="1" si="15"/>
        <v>1.4569440417512323</v>
      </c>
      <c r="EY50" s="18" t="s">
        <v>16</v>
      </c>
      <c r="FB50" s="5"/>
      <c r="GG50" s="43"/>
    </row>
    <row r="51" spans="2:189" x14ac:dyDescent="0.3">
      <c r="B51" s="1" t="s">
        <v>336</v>
      </c>
      <c r="AA51" s="97">
        <f t="shared" ca="1" si="3"/>
        <v>4</v>
      </c>
      <c r="AB51" s="32">
        <v>4</v>
      </c>
      <c r="BM51" s="202" t="str">
        <f>_xlfn.CONCAT(BM49,BN49)</f>
        <v>Stream:106</v>
      </c>
      <c r="BN51" s="1" t="s">
        <v>15</v>
      </c>
      <c r="BO51" s="1" t="s">
        <v>0</v>
      </c>
      <c r="BP51" s="15"/>
      <c r="BQ51" s="1" t="s">
        <v>19</v>
      </c>
      <c r="BS51" s="5"/>
      <c r="CR51" s="2" t="s">
        <v>5</v>
      </c>
      <c r="CS51" s="48">
        <v>1</v>
      </c>
      <c r="CT51" s="24">
        <f ca="1">CT43</f>
        <v>1608.4477371817331</v>
      </c>
      <c r="CU51" s="18" t="s">
        <v>16</v>
      </c>
      <c r="CV51" s="1" t="s">
        <v>8</v>
      </c>
      <c r="CW51">
        <v>101.325</v>
      </c>
      <c r="CX51" s="17" t="s">
        <v>13</v>
      </c>
      <c r="DB51" t="s">
        <v>365</v>
      </c>
      <c r="DE51" s="29">
        <f>DE50</f>
        <v>769.11375227067106</v>
      </c>
      <c r="DF51" t="s">
        <v>354</v>
      </c>
      <c r="DG51" s="29">
        <v>33.841005099909523</v>
      </c>
      <c r="DH51" t="s">
        <v>16</v>
      </c>
      <c r="DI51" s="29"/>
      <c r="DP51" s="24">
        <f ca="1">CL30+Yeast+Enzyme+CB11-DE17-EL30</f>
        <v>0</v>
      </c>
      <c r="EV51" s="2" t="s">
        <v>21</v>
      </c>
      <c r="EW51" s="48">
        <f ca="1">EX51/EX42</f>
        <v>1.6548498894932904E-2</v>
      </c>
      <c r="EX51" s="24">
        <f t="shared" ca="1" si="15"/>
        <v>2.2106957610445357</v>
      </c>
      <c r="EY51" s="18" t="s">
        <v>16</v>
      </c>
      <c r="FB51" s="5"/>
      <c r="GG51" s="32">
        <v>4</v>
      </c>
    </row>
    <row r="52" spans="2:189" ht="15" thickBot="1" x14ac:dyDescent="0.35">
      <c r="B52" s="25" t="s">
        <v>337</v>
      </c>
      <c r="G52" s="27">
        <f ca="1">OFFSET(J52,0,$E$34-1)</f>
        <v>0.6</v>
      </c>
      <c r="H52" s="195" t="s">
        <v>334</v>
      </c>
      <c r="J52" s="199">
        <v>0.6</v>
      </c>
      <c r="K52" s="199">
        <v>0.55000000000000004</v>
      </c>
      <c r="L52" s="199">
        <v>0.7</v>
      </c>
      <c r="M52" s="24">
        <f ca="1">IFERROR(_xlfn.NORM.INV(RAND(),J52,_xlfn.STDEV.S(J52:L52)),J52)</f>
        <v>0.76226513297580956</v>
      </c>
      <c r="P52" s="197" t="s">
        <v>338</v>
      </c>
      <c r="AA52" s="97">
        <f t="shared" ca="1" si="3"/>
        <v>4</v>
      </c>
      <c r="AB52" s="43"/>
      <c r="BM52" s="6" t="s">
        <v>6</v>
      </c>
      <c r="BN52" s="48">
        <f ca="1">SUM(BN53:BN59)</f>
        <v>1</v>
      </c>
      <c r="BO52" s="24">
        <f ca="1">SUM(BO53:BO59)</f>
        <v>176.39289070211743</v>
      </c>
      <c r="BP52" s="18" t="s">
        <v>16</v>
      </c>
      <c r="BQ52" s="1" t="s">
        <v>7</v>
      </c>
      <c r="BR52">
        <f ca="1">BI30</f>
        <v>35</v>
      </c>
      <c r="BS52" s="16" t="s">
        <v>11</v>
      </c>
      <c r="BY52" t="s">
        <v>18</v>
      </c>
      <c r="BZ52">
        <v>108</v>
      </c>
      <c r="CR52" s="2"/>
      <c r="CS52" s="48"/>
      <c r="CT52" s="24"/>
      <c r="CU52" s="18" t="s">
        <v>16</v>
      </c>
      <c r="CV52" s="1" t="s">
        <v>9</v>
      </c>
      <c r="CW52" s="24">
        <f ca="1">CW53*CW50*CT50/1000</f>
        <v>222.08159596815628</v>
      </c>
      <c r="CX52" s="17" t="s">
        <v>179</v>
      </c>
      <c r="EV52" s="2" t="s">
        <v>115</v>
      </c>
      <c r="EW52" s="28">
        <f ca="1">EX52/EX42</f>
        <v>2.6019442043493744E-2</v>
      </c>
      <c r="EX52" s="24">
        <f t="shared" ca="1" si="15"/>
        <v>3.4759086365173806</v>
      </c>
      <c r="EY52" s="18" t="s">
        <v>16</v>
      </c>
      <c r="FB52" s="5"/>
      <c r="GG52" s="43"/>
    </row>
    <row r="53" spans="2:189" ht="16.2" thickBot="1" x14ac:dyDescent="0.4">
      <c r="B53" s="25" t="s">
        <v>339</v>
      </c>
      <c r="G53">
        <f ca="1">OFFSET(J53,0,$E$34-1)</f>
        <v>38</v>
      </c>
      <c r="H53" s="195" t="s">
        <v>11</v>
      </c>
      <c r="J53" s="23">
        <v>38</v>
      </c>
      <c r="K53" s="23">
        <v>38</v>
      </c>
      <c r="L53" s="23">
        <v>38</v>
      </c>
      <c r="M53" s="24">
        <f ca="1">IFERROR(_xlfn.NORM.INV(RAND(),J53,_xlfn.STDEV.S(J53:L53)),J53)</f>
        <v>38</v>
      </c>
      <c r="P53" t="s">
        <v>340</v>
      </c>
      <c r="AA53" s="97">
        <f t="shared" ca="1" si="3"/>
        <v>4</v>
      </c>
      <c r="AB53" s="43"/>
      <c r="BM53" s="2" t="s">
        <v>22</v>
      </c>
      <c r="BN53" s="48">
        <f ca="1">BO53/BO52</f>
        <v>6.8523320545103321E-3</v>
      </c>
      <c r="BO53" s="24">
        <f t="shared" ref="BO53:BO59" ca="1" si="16">BF31-BQ18</f>
        <v>1.2087026591458425</v>
      </c>
      <c r="BP53" s="18" t="s">
        <v>16</v>
      </c>
      <c r="BQ53" s="1" t="s">
        <v>8</v>
      </c>
      <c r="BR53">
        <v>101.325</v>
      </c>
      <c r="BS53" s="17" t="s">
        <v>13</v>
      </c>
      <c r="BY53" s="10" t="s">
        <v>14</v>
      </c>
      <c r="BZ53" s="11"/>
      <c r="CA53" s="11"/>
      <c r="CB53" s="14"/>
      <c r="CC53" s="12" t="s">
        <v>10</v>
      </c>
      <c r="CD53" s="11"/>
      <c r="CE53" s="13"/>
      <c r="CR53" s="7"/>
      <c r="CS53" s="22"/>
      <c r="CT53" s="20"/>
      <c r="CU53" s="19"/>
      <c r="CV53" s="204" t="s">
        <v>23</v>
      </c>
      <c r="CW53" s="8">
        <v>4.1840000000000002</v>
      </c>
      <c r="CX53" s="205" t="s">
        <v>12</v>
      </c>
      <c r="DB53" t="s">
        <v>366</v>
      </c>
      <c r="DE53" s="29">
        <v>53.837962658946978</v>
      </c>
      <c r="DF53" t="s">
        <v>273</v>
      </c>
      <c r="EV53" s="2" t="s">
        <v>116</v>
      </c>
      <c r="EW53" s="28">
        <f ca="1">EX53/EX42</f>
        <v>4.460475778884641E-3</v>
      </c>
      <c r="EX53" s="24">
        <f t="shared" ca="1" si="15"/>
        <v>0.5958700519744079</v>
      </c>
      <c r="EY53" s="18" t="s">
        <v>16</v>
      </c>
      <c r="FB53" s="5"/>
      <c r="FM53" s="24"/>
      <c r="GG53" s="43"/>
    </row>
    <row r="54" spans="2:189" x14ac:dyDescent="0.3">
      <c r="AA54" s="97">
        <f t="shared" ca="1" si="3"/>
        <v>4</v>
      </c>
      <c r="AB54" s="43"/>
      <c r="BM54" s="2" t="s">
        <v>2</v>
      </c>
      <c r="BN54" s="48">
        <f ca="1">BO54/BO52</f>
        <v>8.5687969873882636E-2</v>
      </c>
      <c r="BO54" s="24">
        <f t="shared" ca="1" si="16"/>
        <v>15.114748704450109</v>
      </c>
      <c r="BP54" s="18" t="s">
        <v>16</v>
      </c>
      <c r="BQ54" s="1" t="s">
        <v>9</v>
      </c>
      <c r="BR54" s="29">
        <f ca="1">BR55*BR52*BO52/1000</f>
        <v>25.201567108887719</v>
      </c>
      <c r="BS54" s="17" t="s">
        <v>179</v>
      </c>
      <c r="BY54" s="202" t="str">
        <f>_xlfn.CONCAT(BY52,BZ52)</f>
        <v>Stream:108</v>
      </c>
      <c r="BZ54" s="1" t="s">
        <v>15</v>
      </c>
      <c r="CA54" s="1" t="s">
        <v>0</v>
      </c>
      <c r="CB54" s="15"/>
      <c r="CC54" s="1" t="s">
        <v>19</v>
      </c>
      <c r="CE54" s="5"/>
      <c r="EV54" s="2" t="s">
        <v>122</v>
      </c>
      <c r="EW54" s="28">
        <f ca="1">EX54/EX42</f>
        <v>0</v>
      </c>
      <c r="EX54" s="24">
        <f t="shared" ca="1" si="15"/>
        <v>0</v>
      </c>
      <c r="EY54" s="18" t="s">
        <v>16</v>
      </c>
      <c r="FB54" s="5"/>
      <c r="GG54" s="43"/>
    </row>
    <row r="55" spans="2:189" ht="16.2" thickBot="1" x14ac:dyDescent="0.4">
      <c r="B55" s="1" t="s">
        <v>367</v>
      </c>
      <c r="AA55" s="97">
        <f t="shared" ca="1" si="3"/>
        <v>4</v>
      </c>
      <c r="AB55" s="43"/>
      <c r="BM55" s="2" t="s">
        <v>3</v>
      </c>
      <c r="BN55" s="48">
        <f ca="1">BO55/BO52</f>
        <v>7.8794691872517891E-2</v>
      </c>
      <c r="BO55" s="24">
        <f t="shared" ca="1" si="16"/>
        <v>13.898823471376071</v>
      </c>
      <c r="BP55" s="18" t="s">
        <v>16</v>
      </c>
      <c r="BQ55" s="1" t="s">
        <v>23</v>
      </c>
      <c r="BR55" s="24">
        <f ca="1">4.184*BN56+3.7*(1-BN56)</f>
        <v>4.0820509923816664</v>
      </c>
      <c r="BS55" s="17" t="s">
        <v>12</v>
      </c>
      <c r="BY55" s="6" t="s">
        <v>6</v>
      </c>
      <c r="BZ55" s="48">
        <f ca="1">SUM(BZ56:BZ62)</f>
        <v>1</v>
      </c>
      <c r="CA55" s="24">
        <f ca="1">SUM(CA56:CA62)</f>
        <v>188.26649846826933</v>
      </c>
      <c r="CB55" s="18" t="s">
        <v>16</v>
      </c>
      <c r="CC55" s="1" t="s">
        <v>7</v>
      </c>
      <c r="CD55">
        <f ca="1">CC39</f>
        <v>28</v>
      </c>
      <c r="CE55" s="16" t="s">
        <v>11</v>
      </c>
      <c r="CJ55" t="s">
        <v>18</v>
      </c>
      <c r="CK55">
        <v>109</v>
      </c>
      <c r="DB55" t="s">
        <v>368</v>
      </c>
      <c r="DN55" s="24"/>
      <c r="EV55" s="7" t="s">
        <v>123</v>
      </c>
      <c r="EW55" s="235">
        <f ca="1">EX55/EX42</f>
        <v>2.2735364903143432E-6</v>
      </c>
      <c r="EX55" s="20">
        <f ca="1">EL43</f>
        <v>3.0371923844143742E-4</v>
      </c>
      <c r="EY55" s="19" t="s">
        <v>16</v>
      </c>
      <c r="EZ55" s="8"/>
      <c r="FA55" s="8"/>
      <c r="FB55" s="9"/>
      <c r="GG55" s="43"/>
    </row>
    <row r="56" spans="2:189" x14ac:dyDescent="0.3">
      <c r="B56" s="25" t="s">
        <v>337</v>
      </c>
      <c r="G56" s="27">
        <f ca="1">OFFSET(J56,0,$E$34-1)</f>
        <v>0.72</v>
      </c>
      <c r="H56" s="195" t="s">
        <v>334</v>
      </c>
      <c r="J56" s="199">
        <v>0.72</v>
      </c>
      <c r="K56" s="199">
        <v>0.8</v>
      </c>
      <c r="L56" s="199">
        <v>0.9</v>
      </c>
      <c r="M56" s="24">
        <f ca="1">IFERROR(_xlfn.NORM.INV(RAND(),J56,_xlfn.STDEV.S(J56:L56)),J56)</f>
        <v>0.66433153183054006</v>
      </c>
      <c r="P56" s="197" t="s">
        <v>369</v>
      </c>
      <c r="AA56" s="97">
        <f t="shared" ca="1" si="3"/>
        <v>4</v>
      </c>
      <c r="AB56" s="43"/>
      <c r="BM56" s="2" t="s">
        <v>5</v>
      </c>
      <c r="BN56" s="48">
        <f ca="1">BO56/BO52</f>
        <v>0.78936155450757495</v>
      </c>
      <c r="BO56" s="24">
        <f t="shared" ca="1" si="16"/>
        <v>139.23776640870818</v>
      </c>
      <c r="BP56" s="18" t="s">
        <v>16</v>
      </c>
      <c r="BS56" s="5"/>
      <c r="BY56" s="2" t="s">
        <v>22</v>
      </c>
      <c r="BZ56" s="48">
        <f ca="1">CA56/CA55</f>
        <v>6.4201685853819543E-3</v>
      </c>
      <c r="CA56" s="24">
        <f t="shared" ref="CA56:CA62" ca="1" si="17">BZ40</f>
        <v>1.2087026591458567</v>
      </c>
      <c r="CB56" s="18" t="s">
        <v>16</v>
      </c>
      <c r="CC56" s="1" t="s">
        <v>8</v>
      </c>
      <c r="CD56">
        <v>101.325</v>
      </c>
      <c r="CE56" s="17" t="s">
        <v>13</v>
      </c>
      <c r="CJ56" s="10" t="s">
        <v>14</v>
      </c>
      <c r="CK56" s="11"/>
      <c r="CL56" s="11"/>
      <c r="CM56" s="14"/>
      <c r="CN56" s="12" t="s">
        <v>10</v>
      </c>
      <c r="CO56" s="11"/>
      <c r="CP56" s="13"/>
      <c r="DB56" s="10" t="s">
        <v>14</v>
      </c>
      <c r="DC56" s="11"/>
      <c r="DD56" s="11"/>
      <c r="DE56" s="14"/>
      <c r="DF56" s="12" t="s">
        <v>10</v>
      </c>
      <c r="DG56" s="11"/>
      <c r="DH56" s="13"/>
      <c r="GG56" s="43"/>
    </row>
    <row r="57" spans="2:189" ht="15" thickBot="1" x14ac:dyDescent="0.35">
      <c r="B57" s="25" t="s">
        <v>339</v>
      </c>
      <c r="G57">
        <f ca="1">OFFSET(J57,0,$E$34-1)</f>
        <v>35</v>
      </c>
      <c r="H57" s="195" t="s">
        <v>11</v>
      </c>
      <c r="J57" s="23">
        <v>35</v>
      </c>
      <c r="K57" s="23">
        <v>35</v>
      </c>
      <c r="L57" s="23">
        <v>35</v>
      </c>
      <c r="M57" s="24">
        <f ca="1">IFERROR(_xlfn.NORM.INV(RAND(),J57,_xlfn.STDEV.S(J57:L57)),J57)</f>
        <v>35</v>
      </c>
      <c r="P57" t="s">
        <v>340</v>
      </c>
      <c r="AA57" s="97">
        <f t="shared" ca="1" si="3"/>
        <v>4</v>
      </c>
      <c r="AB57" s="44"/>
      <c r="BM57" s="2" t="s">
        <v>4</v>
      </c>
      <c r="BN57" s="48">
        <f ca="1">BO57/BO52</f>
        <v>2.7121248151962896E-3</v>
      </c>
      <c r="BO57" s="24">
        <f t="shared" ca="1" si="16"/>
        <v>0.47839953609741953</v>
      </c>
      <c r="BP57" s="18" t="s">
        <v>16</v>
      </c>
      <c r="BS57" s="5"/>
      <c r="BY57" s="2" t="s">
        <v>2</v>
      </c>
      <c r="BZ57" s="48">
        <f ca="1">CA57/CA55</f>
        <v>8.0283793598028633E-2</v>
      </c>
      <c r="CA57" s="24">
        <f t="shared" ca="1" si="17"/>
        <v>15.114748704450109</v>
      </c>
      <c r="CB57" s="18" t="s">
        <v>16</v>
      </c>
      <c r="CC57" s="1" t="s">
        <v>9</v>
      </c>
      <c r="CD57" s="29">
        <f ca="1">CD58*CD55*CA55/1000</f>
        <v>21.552270584130408</v>
      </c>
      <c r="CE57" s="17" t="s">
        <v>179</v>
      </c>
      <c r="CJ57" s="202" t="str">
        <f>_xlfn.CONCAT(CJ55,CK55)</f>
        <v>Stream:109</v>
      </c>
      <c r="CK57" s="1" t="s">
        <v>15</v>
      </c>
      <c r="CL57" s="1" t="s">
        <v>0</v>
      </c>
      <c r="CM57" s="15"/>
      <c r="CN57" s="1" t="s">
        <v>19</v>
      </c>
      <c r="CP57" s="5"/>
      <c r="DB57" s="202"/>
      <c r="DC57" s="1" t="s">
        <v>15</v>
      </c>
      <c r="DD57" s="1" t="s">
        <v>0</v>
      </c>
      <c r="DE57" s="15"/>
      <c r="DF57" s="1" t="s">
        <v>19</v>
      </c>
      <c r="DH57" s="5"/>
      <c r="FK57" t="s">
        <v>18</v>
      </c>
      <c r="FL57">
        <v>309</v>
      </c>
      <c r="GG57" s="44"/>
    </row>
    <row r="58" spans="2:189" ht="15.6" x14ac:dyDescent="0.35">
      <c r="AA58" s="97">
        <f t="shared" ca="1" si="3"/>
        <v>5</v>
      </c>
      <c r="AB58" s="42"/>
      <c r="BM58" s="2" t="s">
        <v>20</v>
      </c>
      <c r="BN58" s="48">
        <f ca="1">BO58/BO52</f>
        <v>6.7803120379907244E-3</v>
      </c>
      <c r="BO58" s="24">
        <f t="shared" ca="1" si="16"/>
        <v>1.1959988402435489</v>
      </c>
      <c r="BP58" s="18" t="s">
        <v>16</v>
      </c>
      <c r="BS58" s="5"/>
      <c r="BY58" s="2" t="s">
        <v>3</v>
      </c>
      <c r="BZ58" s="48">
        <f ca="1">CA58/CA55</f>
        <v>7.3825261448300608E-2</v>
      </c>
      <c r="CA58" s="24">
        <f t="shared" ca="1" si="17"/>
        <v>13.898823471376069</v>
      </c>
      <c r="CB58" s="18" t="s">
        <v>16</v>
      </c>
      <c r="CC58" s="1" t="s">
        <v>23</v>
      </c>
      <c r="CD58" s="24">
        <f ca="1">4.184*BZ59+3.7*(1-BZ59)</f>
        <v>4.0884807211887413</v>
      </c>
      <c r="CE58" s="17" t="s">
        <v>12</v>
      </c>
      <c r="CJ58" s="6" t="s">
        <v>6</v>
      </c>
      <c r="CK58" s="48">
        <f ca="1">SUM(CK59:CK65)</f>
        <v>1</v>
      </c>
      <c r="CL58" s="206">
        <f ca="1">SUM(CL59:CL65)</f>
        <v>77.881734835870276</v>
      </c>
      <c r="CM58" s="18" t="s">
        <v>16</v>
      </c>
      <c r="CN58" s="1" t="s">
        <v>7</v>
      </c>
      <c r="CO58" s="207">
        <v>27</v>
      </c>
      <c r="CP58" s="16" t="s">
        <v>11</v>
      </c>
      <c r="DB58" s="6" t="s">
        <v>6</v>
      </c>
      <c r="DC58" s="48">
        <f ca="1">SUM(DC59:DC71)</f>
        <v>1</v>
      </c>
      <c r="DD58" s="24">
        <f ca="1">SUM(DD59:DD71)</f>
        <v>469.47355981204601</v>
      </c>
      <c r="DE58" s="18" t="s">
        <v>16</v>
      </c>
      <c r="DF58" s="1" t="s">
        <v>7</v>
      </c>
      <c r="DH58" s="16" t="s">
        <v>11</v>
      </c>
      <c r="FK58" s="10" t="s">
        <v>14</v>
      </c>
      <c r="FL58" s="11"/>
      <c r="FM58" s="11"/>
      <c r="FN58" s="14"/>
      <c r="FO58" s="12" t="s">
        <v>10</v>
      </c>
      <c r="FP58" s="11"/>
      <c r="FQ58" s="13"/>
      <c r="GG58" s="42"/>
    </row>
    <row r="59" spans="2:189" ht="15" thickBot="1" x14ac:dyDescent="0.35">
      <c r="B59" s="1" t="s">
        <v>370</v>
      </c>
      <c r="AA59" s="97">
        <f t="shared" ca="1" si="3"/>
        <v>5</v>
      </c>
      <c r="AB59" s="43"/>
      <c r="BM59" s="7" t="s">
        <v>21</v>
      </c>
      <c r="BN59" s="22">
        <f ca="1">BO59/BO52</f>
        <v>2.9811014838327061E-2</v>
      </c>
      <c r="BO59" s="20">
        <f t="shared" ca="1" si="16"/>
        <v>5.2584510820962258</v>
      </c>
      <c r="BP59" s="19" t="s">
        <v>16</v>
      </c>
      <c r="BQ59" s="8"/>
      <c r="BR59" s="8"/>
      <c r="BS59" s="9"/>
      <c r="BY59" s="2" t="s">
        <v>5</v>
      </c>
      <c r="BZ59" s="48">
        <f ca="1">CA59/CA55</f>
        <v>0.80264611815855602</v>
      </c>
      <c r="CA59" s="24">
        <f t="shared" ca="1" si="17"/>
        <v>151.11137417486017</v>
      </c>
      <c r="CB59" s="18" t="s">
        <v>16</v>
      </c>
      <c r="CE59" s="5"/>
      <c r="CJ59" s="2" t="s">
        <v>22</v>
      </c>
      <c r="CK59" s="48">
        <f ca="1">CL59/CL58</f>
        <v>1.5519719247306058E-3</v>
      </c>
      <c r="CL59" s="24">
        <f t="shared" ref="CL59:CL65" ca="1" si="18">CA56*G73</f>
        <v>0.12087026591458568</v>
      </c>
      <c r="CM59" s="18" t="s">
        <v>16</v>
      </c>
      <c r="CN59" s="1" t="s">
        <v>8</v>
      </c>
      <c r="CO59">
        <v>101.325</v>
      </c>
      <c r="CP59" s="17" t="s">
        <v>13</v>
      </c>
      <c r="DB59" s="2" t="s">
        <v>30</v>
      </c>
      <c r="DC59" s="48">
        <f ca="1">DD59/DD58</f>
        <v>2.0165319031031893E-2</v>
      </c>
      <c r="DD59" s="24">
        <f ca="1">IF(DM34=TRUE,1,DT12+CB13)</f>
        <v>9.467084110244139</v>
      </c>
      <c r="DE59" s="18" t="s">
        <v>16</v>
      </c>
      <c r="DF59" s="1" t="s">
        <v>8</v>
      </c>
      <c r="DG59">
        <v>101.325</v>
      </c>
      <c r="DH59" s="17" t="s">
        <v>13</v>
      </c>
      <c r="FK59" s="202" t="str">
        <f>_xlfn.CONCAT(FK57,FL57)</f>
        <v>Stream:309</v>
      </c>
      <c r="FL59" s="1" t="s">
        <v>15</v>
      </c>
      <c r="FM59" s="1" t="s">
        <v>0</v>
      </c>
      <c r="FN59" s="15"/>
      <c r="FO59" s="1" t="s">
        <v>19</v>
      </c>
      <c r="FQ59" s="5"/>
      <c r="GG59" s="43"/>
    </row>
    <row r="60" spans="2:189" x14ac:dyDescent="0.3">
      <c r="B60" s="25" t="str">
        <f t="shared" ref="B60:B66" si="19">_xlfn.CONCAT(BO18, " Recovery to top (11)")</f>
        <v>Starch A Recovery to top (11)</v>
      </c>
      <c r="F60" s="28"/>
      <c r="G60" s="27">
        <f t="shared" ref="G60:G66" ca="1" si="20">OFFSET(J60,0,$E$34-1)</f>
        <v>0.98</v>
      </c>
      <c r="H60" s="195" t="s">
        <v>334</v>
      </c>
      <c r="J60" s="199">
        <v>0.98</v>
      </c>
      <c r="K60" s="199">
        <v>0.95</v>
      </c>
      <c r="L60" s="199">
        <v>0.99</v>
      </c>
      <c r="M60" s="27">
        <f ca="1">IF(N60&gt;1,0.999,IF(N60&lt;0,0.005,N60))</f>
        <v>0.96873212363646066</v>
      </c>
      <c r="N60" s="237">
        <f t="shared" ref="N60:N66" ca="1" si="21">IFERROR(_xlfn.NORM.INV(RAND(),J60,_xlfn.STDEV.S(J60:L60)),J60)</f>
        <v>0.96873212363646066</v>
      </c>
      <c r="P60" s="197" t="s">
        <v>371</v>
      </c>
      <c r="AA60" s="97">
        <f t="shared" ca="1" si="3"/>
        <v>5</v>
      </c>
      <c r="AB60" s="43"/>
      <c r="BY60" s="2" t="s">
        <v>4</v>
      </c>
      <c r="BZ60" s="48">
        <f ca="1">CA60/CA55</f>
        <v>2.5410762933908266E-3</v>
      </c>
      <c r="CA60" s="24">
        <f t="shared" ca="1" si="17"/>
        <v>0.47839953609741953</v>
      </c>
      <c r="CB60" s="18" t="s">
        <v>16</v>
      </c>
      <c r="CE60" s="5"/>
      <c r="CJ60" s="2" t="s">
        <v>2</v>
      </c>
      <c r="CK60" s="48">
        <f ca="1">CL60/CL58</f>
        <v>0.18048797095701635</v>
      </c>
      <c r="CL60" s="24">
        <f t="shared" ca="1" si="18"/>
        <v>14.056716295138603</v>
      </c>
      <c r="CM60" s="18" t="s">
        <v>16</v>
      </c>
      <c r="CN60" s="1" t="s">
        <v>9</v>
      </c>
      <c r="CO60" s="29">
        <f ca="1">CO61*CO58*CL58/1000</f>
        <v>8.5702746851902702</v>
      </c>
      <c r="CP60" s="17" t="s">
        <v>179</v>
      </c>
      <c r="DB60" s="2" t="s">
        <v>5</v>
      </c>
      <c r="DC60" s="48">
        <f ca="1">DD60/DD58</f>
        <v>0.79700980649058617</v>
      </c>
      <c r="DD60" s="24">
        <f ca="1">IF(DM34=TRUE,CL34,CL34+CB12+DT13)</f>
        <v>374.17503105824522</v>
      </c>
      <c r="DE60" s="18" t="s">
        <v>16</v>
      </c>
      <c r="DF60" s="1" t="s">
        <v>9</v>
      </c>
      <c r="DH60" s="17" t="s">
        <v>342</v>
      </c>
      <c r="FK60" s="6" t="s">
        <v>6</v>
      </c>
      <c r="FL60" s="48">
        <v>1</v>
      </c>
      <c r="FM60" s="24">
        <f ca="1">FM61+FM62</f>
        <v>0.54854754579428666</v>
      </c>
      <c r="FN60" s="18" t="s">
        <v>16</v>
      </c>
      <c r="FO60" s="1" t="s">
        <v>7</v>
      </c>
      <c r="FP60">
        <v>25</v>
      </c>
      <c r="FQ60" s="16" t="s">
        <v>11</v>
      </c>
      <c r="GG60" s="43"/>
    </row>
    <row r="61" spans="2:189" ht="15.6" x14ac:dyDescent="0.35">
      <c r="B61" s="25" t="str">
        <f t="shared" si="19"/>
        <v>Starch B Recovery to top (11)</v>
      </c>
      <c r="G61" s="27">
        <f t="shared" ca="1" si="20"/>
        <v>0.02</v>
      </c>
      <c r="H61" s="195" t="s">
        <v>334</v>
      </c>
      <c r="J61" s="199">
        <v>0.02</v>
      </c>
      <c r="K61" s="199">
        <v>0.01</v>
      </c>
      <c r="L61" s="199">
        <v>0.03</v>
      </c>
      <c r="M61" s="27">
        <f t="shared" ref="M61:M66" ca="1" si="22">IF(N61&gt;1,0.999,IF(N61&lt;0,0.005,N61))</f>
        <v>8.8421291161511189E-3</v>
      </c>
      <c r="N61" s="237">
        <f t="shared" ca="1" si="21"/>
        <v>8.8421291161511189E-3</v>
      </c>
      <c r="P61" t="s">
        <v>340</v>
      </c>
      <c r="AA61" s="97">
        <f t="shared" ca="1" si="3"/>
        <v>5</v>
      </c>
      <c r="AB61" s="43"/>
      <c r="BY61" s="2" t="s">
        <v>20</v>
      </c>
      <c r="BZ61" s="48">
        <f ca="1">CA61/CA55</f>
        <v>6.3526907334770658E-3</v>
      </c>
      <c r="CA61" s="24">
        <f t="shared" ca="1" si="17"/>
        <v>1.1959988402435489</v>
      </c>
      <c r="CB61" s="18" t="s">
        <v>16</v>
      </c>
      <c r="CE61" s="5"/>
      <c r="CJ61" s="2" t="s">
        <v>3</v>
      </c>
      <c r="CK61" s="48">
        <f ca="1">CL61/CL58</f>
        <v>6.2461220531789229E-3</v>
      </c>
      <c r="CL61" s="24">
        <f t="shared" ca="1" si="18"/>
        <v>0.48645882149816244</v>
      </c>
      <c r="CM61" s="18" t="s">
        <v>16</v>
      </c>
      <c r="CN61" s="1" t="s">
        <v>23</v>
      </c>
      <c r="CO61" s="24">
        <f ca="1">4.184*CK62+3.7*(1-CK62)</f>
        <v>4.0756357264242498</v>
      </c>
      <c r="CP61" s="17" t="s">
        <v>12</v>
      </c>
      <c r="DB61" s="2" t="s">
        <v>29</v>
      </c>
      <c r="DC61" s="48">
        <f ca="1">DD61/DD58</f>
        <v>5.2038440973612198E-3</v>
      </c>
      <c r="DD61" s="29">
        <f ca="1">IF(DM34=TRUE,1,DT14)</f>
        <v>2.443067213095075</v>
      </c>
      <c r="DE61" s="18" t="s">
        <v>16</v>
      </c>
      <c r="DF61" s="1" t="s">
        <v>23</v>
      </c>
      <c r="DH61" s="17" t="s">
        <v>12</v>
      </c>
      <c r="FK61" s="2" t="s">
        <v>124</v>
      </c>
      <c r="FL61" s="48">
        <f ca="1">FM61/FM60</f>
        <v>1</v>
      </c>
      <c r="FM61" s="24">
        <f ca="1">G143*FK44/(1-G144-G143)</f>
        <v>0.54854754563364005</v>
      </c>
      <c r="FN61" s="18" t="s">
        <v>16</v>
      </c>
      <c r="FO61" s="1" t="s">
        <v>8</v>
      </c>
      <c r="FP61">
        <v>101.325</v>
      </c>
      <c r="FQ61" s="17" t="s">
        <v>13</v>
      </c>
      <c r="GG61" s="43"/>
    </row>
    <row r="62" spans="2:189" ht="15" thickBot="1" x14ac:dyDescent="0.35">
      <c r="B62" s="25" t="str">
        <f t="shared" si="19"/>
        <v>Gluten Recovery to top (11)</v>
      </c>
      <c r="G62" s="27">
        <f t="shared" ca="1" si="20"/>
        <v>0.02</v>
      </c>
      <c r="H62" s="195" t="s">
        <v>334</v>
      </c>
      <c r="J62" s="199">
        <v>0.02</v>
      </c>
      <c r="K62" s="199">
        <v>0.01</v>
      </c>
      <c r="L62" s="199">
        <v>0.03</v>
      </c>
      <c r="M62" s="27">
        <f t="shared" ca="1" si="22"/>
        <v>3.1344289368107674E-2</v>
      </c>
      <c r="N62" s="237">
        <f t="shared" ca="1" si="21"/>
        <v>3.1344289368107674E-2</v>
      </c>
      <c r="P62" t="s">
        <v>340</v>
      </c>
      <c r="AA62" s="97">
        <f t="shared" ca="1" si="3"/>
        <v>5</v>
      </c>
      <c r="AB62" s="43"/>
      <c r="BO62" t="s">
        <v>18</v>
      </c>
      <c r="BP62">
        <v>107</v>
      </c>
      <c r="BY62" s="7" t="s">
        <v>21</v>
      </c>
      <c r="BZ62" s="22">
        <f ca="1">CA62/CA55</f>
        <v>2.7930891182864865E-2</v>
      </c>
      <c r="CA62" s="20">
        <f t="shared" ca="1" si="17"/>
        <v>5.2584510820962258</v>
      </c>
      <c r="CB62" s="19" t="s">
        <v>16</v>
      </c>
      <c r="CC62" s="8"/>
      <c r="CD62" s="8"/>
      <c r="CE62" s="9"/>
      <c r="CJ62" s="2" t="s">
        <v>5</v>
      </c>
      <c r="CK62" s="48">
        <f ca="1">CL62/CL58</f>
        <v>0.77610687277737533</v>
      </c>
      <c r="CL62" s="24">
        <f t="shared" ca="1" si="18"/>
        <v>60.444549669944074</v>
      </c>
      <c r="CM62" s="18" t="s">
        <v>16</v>
      </c>
      <c r="CP62" s="5"/>
      <c r="DB62" s="2" t="s">
        <v>22</v>
      </c>
      <c r="DC62" s="48">
        <f ca="1">DD62/DD58</f>
        <v>0.12833750762581872</v>
      </c>
      <c r="DD62" s="24">
        <f ca="1">IF(DM34=TRUE,CL31,CL31+DT15)</f>
        <v>60.251066562498721</v>
      </c>
      <c r="DE62" s="18" t="s">
        <v>16</v>
      </c>
      <c r="DH62" s="5"/>
      <c r="EU62" s="24">
        <f ca="1">EX42-CGS-EZ85</f>
        <v>-8.5909732661093585E-9</v>
      </c>
      <c r="EX62" t="s">
        <v>18</v>
      </c>
      <c r="EY62">
        <v>306</v>
      </c>
      <c r="FK62" s="2"/>
      <c r="FL62" s="48"/>
      <c r="FM62" s="24"/>
      <c r="FN62" s="18"/>
      <c r="FO62" s="1" t="s">
        <v>9</v>
      </c>
      <c r="FP62" s="24">
        <f ca="1">FP63*FP60*FM60/1000</f>
        <v>5.737807329008239E-2</v>
      </c>
      <c r="FQ62" s="17" t="s">
        <v>179</v>
      </c>
      <c r="GG62" s="43"/>
    </row>
    <row r="63" spans="2:189" ht="16.2" thickBot="1" x14ac:dyDescent="0.4">
      <c r="B63" s="25" t="str">
        <f t="shared" si="19"/>
        <v>Water Recovery to top (11)</v>
      </c>
      <c r="G63" s="27">
        <f t="shared" ca="1" si="20"/>
        <v>0.45</v>
      </c>
      <c r="H63" s="195" t="s">
        <v>334</v>
      </c>
      <c r="J63" s="199">
        <v>0.45</v>
      </c>
      <c r="K63" s="199">
        <v>0.35</v>
      </c>
      <c r="L63" s="199">
        <v>0.4</v>
      </c>
      <c r="M63" s="27">
        <f t="shared" ca="1" si="22"/>
        <v>0.41706329378474988</v>
      </c>
      <c r="N63" s="237">
        <f t="shared" ca="1" si="21"/>
        <v>0.41706329378474988</v>
      </c>
      <c r="P63" t="s">
        <v>340</v>
      </c>
      <c r="AA63" s="97">
        <f t="shared" ca="1" si="3"/>
        <v>5</v>
      </c>
      <c r="AB63" s="43"/>
      <c r="BO63" s="10" t="s">
        <v>14</v>
      </c>
      <c r="BP63" s="11"/>
      <c r="BQ63" s="11"/>
      <c r="BR63" s="14"/>
      <c r="BS63" s="12" t="s">
        <v>10</v>
      </c>
      <c r="BT63" s="11"/>
      <c r="BU63" s="13"/>
      <c r="CJ63" s="2" t="s">
        <v>4</v>
      </c>
      <c r="CK63" s="48">
        <f ca="1">CL63/CL58</f>
        <v>2.4570563925192961E-3</v>
      </c>
      <c r="CL63" s="24">
        <f t="shared" ca="1" si="18"/>
        <v>0.19135981443896782</v>
      </c>
      <c r="CM63" s="18" t="s">
        <v>16</v>
      </c>
      <c r="CP63" s="5"/>
      <c r="DB63" s="2" t="s">
        <v>2</v>
      </c>
      <c r="DC63" s="48">
        <f ca="1">DD63/DD58</f>
        <v>3.1064453672298476E-2</v>
      </c>
      <c r="DD63" s="24">
        <f ca="1">IF(DM34=TRUE,CL32,CL32+DT16)</f>
        <v>14.58393964915035</v>
      </c>
      <c r="DE63" s="18" t="s">
        <v>16</v>
      </c>
      <c r="DH63" s="5"/>
      <c r="EX63" s="10" t="s">
        <v>14</v>
      </c>
      <c r="EY63" s="11"/>
      <c r="EZ63" s="11"/>
      <c r="FA63" s="14"/>
      <c r="FB63" s="12" t="s">
        <v>10</v>
      </c>
      <c r="FC63" s="11"/>
      <c r="FD63" s="13"/>
      <c r="FK63" s="7"/>
      <c r="FL63" s="22"/>
      <c r="FM63" s="20"/>
      <c r="FN63" s="19"/>
      <c r="FO63" s="204" t="s">
        <v>23</v>
      </c>
      <c r="FP63" s="8">
        <v>4.1840000000000002</v>
      </c>
      <c r="FQ63" s="205" t="s">
        <v>12</v>
      </c>
      <c r="GG63" s="43"/>
    </row>
    <row r="64" spans="2:189" x14ac:dyDescent="0.3">
      <c r="B64" s="25" t="str">
        <f t="shared" si="19"/>
        <v>Ash Recovery to top (11)</v>
      </c>
      <c r="G64" s="27">
        <f t="shared" ca="1" si="20"/>
        <v>0.45</v>
      </c>
      <c r="H64" s="195" t="s">
        <v>334</v>
      </c>
      <c r="J64" s="199">
        <f>J63</f>
        <v>0.45</v>
      </c>
      <c r="K64" s="199">
        <f t="shared" ref="K64:L64" si="23">K63</f>
        <v>0.35</v>
      </c>
      <c r="L64" s="199">
        <f t="shared" si="23"/>
        <v>0.4</v>
      </c>
      <c r="M64" s="27">
        <f t="shared" ca="1" si="22"/>
        <v>0.50666813381049014</v>
      </c>
      <c r="N64" s="237">
        <f t="shared" ca="1" si="21"/>
        <v>0.50666813381049014</v>
      </c>
      <c r="P64" t="s">
        <v>340</v>
      </c>
      <c r="AA64" s="97">
        <f t="shared" ca="1" si="3"/>
        <v>5</v>
      </c>
      <c r="AB64" s="32">
        <v>5</v>
      </c>
      <c r="BO64" s="202" t="str">
        <f>_xlfn.CONCAT(BO62,BP62)</f>
        <v>Stream:107</v>
      </c>
      <c r="BP64" s="1" t="s">
        <v>15</v>
      </c>
      <c r="BQ64" s="1" t="s">
        <v>0</v>
      </c>
      <c r="BR64" s="15"/>
      <c r="BS64" s="1" t="s">
        <v>19</v>
      </c>
      <c r="BU64" s="5"/>
      <c r="CA64" s="24"/>
      <c r="CJ64" s="2" t="s">
        <v>20</v>
      </c>
      <c r="CK64" s="48">
        <f ca="1">CL64/CL58</f>
        <v>6.142640981298241E-3</v>
      </c>
      <c r="CL64" s="24">
        <f t="shared" ca="1" si="18"/>
        <v>0.47839953609741959</v>
      </c>
      <c r="CM64" s="18" t="s">
        <v>16</v>
      </c>
      <c r="CP64" s="5"/>
      <c r="DB64" s="2" t="s">
        <v>3</v>
      </c>
      <c r="DC64" s="48">
        <f ca="1">DD64/DD58</f>
        <v>2.3433794360949054E-3</v>
      </c>
      <c r="DD64" s="24">
        <f ca="1">IF(DM34=TRUE,1,CL33+DT17)</f>
        <v>1.1001546858538203</v>
      </c>
      <c r="DE64" s="18" t="s">
        <v>16</v>
      </c>
      <c r="DH64" s="5"/>
      <c r="EX64" s="202" t="str">
        <f>_xlfn.CONCAT(EX62,EY62)</f>
        <v>Stream:306</v>
      </c>
      <c r="EY64" s="1" t="s">
        <v>15</v>
      </c>
      <c r="EZ64" s="1" t="s">
        <v>0</v>
      </c>
      <c r="FA64" s="15"/>
      <c r="FB64" s="1" t="s">
        <v>19</v>
      </c>
      <c r="FD64" s="5"/>
      <c r="GG64" s="32">
        <v>5</v>
      </c>
    </row>
    <row r="65" spans="2:189" ht="15" thickBot="1" x14ac:dyDescent="0.35">
      <c r="B65" s="25" t="str">
        <f t="shared" si="19"/>
        <v>SI Recovery to top (11)</v>
      </c>
      <c r="G65" s="27">
        <f t="shared" ca="1" si="20"/>
        <v>0.45</v>
      </c>
      <c r="H65" s="195" t="s">
        <v>334</v>
      </c>
      <c r="J65" s="199">
        <f>J63</f>
        <v>0.45</v>
      </c>
      <c r="K65" s="199">
        <f>K63</f>
        <v>0.35</v>
      </c>
      <c r="L65" s="199">
        <f>L63</f>
        <v>0.4</v>
      </c>
      <c r="M65" s="27">
        <f t="shared" ca="1" si="22"/>
        <v>0.49668437241544894</v>
      </c>
      <c r="N65" s="237">
        <f t="shared" ca="1" si="21"/>
        <v>0.49668437241544894</v>
      </c>
      <c r="P65" t="s">
        <v>340</v>
      </c>
      <c r="AA65" s="97">
        <f t="shared" ca="1" si="3"/>
        <v>5</v>
      </c>
      <c r="AB65" s="43"/>
      <c r="BO65" s="6" t="s">
        <v>6</v>
      </c>
      <c r="BP65" s="48">
        <f>BP66</f>
        <v>1</v>
      </c>
      <c r="BQ65" s="24">
        <f ca="1">BQ66</f>
        <v>11.873607766151991</v>
      </c>
      <c r="BR65" s="18" t="s">
        <v>16</v>
      </c>
      <c r="BS65" s="1" t="s">
        <v>7</v>
      </c>
      <c r="BT65">
        <f ca="1">ambient</f>
        <v>25</v>
      </c>
      <c r="BU65" s="16" t="s">
        <v>11</v>
      </c>
      <c r="CJ65" s="7" t="s">
        <v>21</v>
      </c>
      <c r="CK65" s="22">
        <f ca="1">CL65/CL58</f>
        <v>2.7007364913881306E-2</v>
      </c>
      <c r="CL65" s="20">
        <f t="shared" ca="1" si="18"/>
        <v>2.1033804328384904</v>
      </c>
      <c r="CM65" s="19" t="s">
        <v>16</v>
      </c>
      <c r="CN65" s="8"/>
      <c r="CO65" s="8"/>
      <c r="CP65" s="9"/>
      <c r="DB65" s="2" t="s">
        <v>4</v>
      </c>
      <c r="DC65" s="48">
        <f ca="1">DD65/DD58</f>
        <v>1.5516784825268123E-3</v>
      </c>
      <c r="DD65" s="24">
        <f ca="1">IF(DM34=TRUE,1,CL35+DT18)</f>
        <v>0.72847202087561613</v>
      </c>
      <c r="DE65" s="18" t="s">
        <v>16</v>
      </c>
      <c r="DH65" s="5"/>
      <c r="EX65" s="6" t="s">
        <v>6</v>
      </c>
      <c r="EY65" s="48">
        <f ca="1">SUM(EY66:EY78)</f>
        <v>0.99999999999957079</v>
      </c>
      <c r="EZ65" s="24">
        <f ca="1">SUM(EZ66:EZ78)</f>
        <v>23.572607877761328</v>
      </c>
      <c r="FA65" s="18" t="s">
        <v>16</v>
      </c>
      <c r="FB65" s="1" t="s">
        <v>7</v>
      </c>
      <c r="FC65">
        <v>25</v>
      </c>
      <c r="FD65" s="16" t="s">
        <v>11</v>
      </c>
      <c r="GG65" s="43"/>
    </row>
    <row r="66" spans="2:189" ht="15" thickBot="1" x14ac:dyDescent="0.35">
      <c r="B66" s="25" t="str">
        <f t="shared" si="19"/>
        <v>NSI Recovery to top (11)</v>
      </c>
      <c r="G66" s="27">
        <f t="shared" ca="1" si="20"/>
        <v>0.02</v>
      </c>
      <c r="H66" s="195" t="s">
        <v>334</v>
      </c>
      <c r="J66" s="199">
        <v>0.02</v>
      </c>
      <c r="K66" s="199">
        <v>1.4999999999999999E-2</v>
      </c>
      <c r="L66" s="199">
        <v>0.03</v>
      </c>
      <c r="M66" s="27">
        <f t="shared" ca="1" si="22"/>
        <v>2.4399522212603979E-2</v>
      </c>
      <c r="N66" s="237">
        <f t="shared" ca="1" si="21"/>
        <v>2.4399522212603979E-2</v>
      </c>
      <c r="P66" t="s">
        <v>340</v>
      </c>
      <c r="AA66" s="97">
        <f t="shared" ca="1" si="3"/>
        <v>5</v>
      </c>
      <c r="AB66" s="43"/>
      <c r="BO66" s="2" t="s">
        <v>5</v>
      </c>
      <c r="BP66" s="48">
        <v>1</v>
      </c>
      <c r="BQ66" s="24">
        <f ca="1">IF(BO56/(BO55+BO54+BO53)&gt;G69,0,(G69*(BO55+BO54+BO53)-BO56))</f>
        <v>11.873607766151935</v>
      </c>
      <c r="BR66" s="18" t="s">
        <v>16</v>
      </c>
      <c r="BS66" s="1" t="s">
        <v>8</v>
      </c>
      <c r="BT66">
        <v>101.325</v>
      </c>
      <c r="BU66" s="17" t="s">
        <v>13</v>
      </c>
      <c r="DB66" s="2" t="s">
        <v>20</v>
      </c>
      <c r="DC66" s="48">
        <f ca="1">DD66/DD58</f>
        <v>3.87919620631703E-3</v>
      </c>
      <c r="DD66" s="24">
        <f ca="1">IF(DM34=TRUE,1,CL36+DT19)</f>
        <v>1.8211800521890402</v>
      </c>
      <c r="DE66" s="18" t="s">
        <v>16</v>
      </c>
      <c r="DH66" s="5"/>
      <c r="EX66" s="2" t="s">
        <v>30</v>
      </c>
      <c r="EY66" s="48">
        <f ca="1">EZ66/EZ65</f>
        <v>3.856539991178735E-3</v>
      </c>
      <c r="EZ66" s="24">
        <f ca="1">IF(DM34=TRUE,1,EZ67*EX43/EX44)</f>
        <v>9.090870617711698E-2</v>
      </c>
      <c r="FA66" s="18" t="s">
        <v>16</v>
      </c>
      <c r="FB66" s="1" t="s">
        <v>8</v>
      </c>
      <c r="FC66">
        <v>101.325</v>
      </c>
      <c r="FD66" s="17" t="s">
        <v>13</v>
      </c>
      <c r="FM66" t="s">
        <v>18</v>
      </c>
      <c r="FN66">
        <v>308</v>
      </c>
      <c r="GG66" s="43"/>
    </row>
    <row r="67" spans="2:189" x14ac:dyDescent="0.3">
      <c r="AA67" s="97">
        <f t="shared" ca="1" si="3"/>
        <v>5</v>
      </c>
      <c r="AB67" s="43"/>
      <c r="BO67" s="2"/>
      <c r="BP67" s="48"/>
      <c r="BQ67" s="24"/>
      <c r="BR67" s="18"/>
      <c r="BS67" s="1" t="s">
        <v>9</v>
      </c>
      <c r="BT67" s="29">
        <f ca="1">BT68*BT65*BQ65/1000</f>
        <v>1.2419793723394985</v>
      </c>
      <c r="BU67" s="17" t="s">
        <v>179</v>
      </c>
      <c r="DB67" s="2" t="s">
        <v>21</v>
      </c>
      <c r="DC67" s="48">
        <f ca="1">DD67/DD58</f>
        <v>6.72697479013846E-3</v>
      </c>
      <c r="DD67" s="24">
        <f ca="1">IF(DM34=TRUE,1,CL37+DT20)</f>
        <v>3.1581368014921938</v>
      </c>
      <c r="DE67" s="18" t="s">
        <v>16</v>
      </c>
      <c r="DH67" s="5"/>
      <c r="EX67" s="2" t="s">
        <v>5</v>
      </c>
      <c r="EY67" s="48">
        <f ca="1">G139</f>
        <v>0.6</v>
      </c>
      <c r="EZ67" s="24">
        <f ca="1">IF(DM34=TRUE,1,SUM(EZ68:EZ78,EZ66)/(1-EY67)*EY67)</f>
        <v>14.143564728451308</v>
      </c>
      <c r="FA67" s="18" t="s">
        <v>16</v>
      </c>
      <c r="FB67" s="1" t="s">
        <v>9</v>
      </c>
      <c r="FC67" s="24">
        <f ca="1">FC68*FC65*EZ65/1000</f>
        <v>2.3516033618854704</v>
      </c>
      <c r="FD67" s="17" t="s">
        <v>179</v>
      </c>
      <c r="FM67" s="10" t="s">
        <v>14</v>
      </c>
      <c r="FN67" s="11"/>
      <c r="FO67" s="11"/>
      <c r="FP67" s="14"/>
      <c r="FQ67" s="12" t="s">
        <v>10</v>
      </c>
      <c r="FR67" s="11"/>
      <c r="FS67" s="13"/>
      <c r="GG67" s="43"/>
    </row>
    <row r="68" spans="2:189" ht="14.55" customHeight="1" thickBot="1" x14ac:dyDescent="0.4">
      <c r="B68" s="1" t="s">
        <v>372</v>
      </c>
      <c r="AA68" s="97">
        <f t="shared" ca="1" si="3"/>
        <v>5</v>
      </c>
      <c r="AB68" s="43"/>
      <c r="BO68" s="7"/>
      <c r="BP68" s="22"/>
      <c r="BQ68" s="20"/>
      <c r="BR68" s="19"/>
      <c r="BS68" s="204" t="s">
        <v>23</v>
      </c>
      <c r="BT68" s="20">
        <v>4.1840000000000002</v>
      </c>
      <c r="BU68" s="205" t="s">
        <v>12</v>
      </c>
      <c r="CH68" s="24">
        <f ca="1">CA55-CK74-CL58</f>
        <v>0</v>
      </c>
      <c r="DB68" s="2" t="s">
        <v>115</v>
      </c>
      <c r="DC68" s="210">
        <f ca="1">DD68/DD58</f>
        <v>3.1730756691226922E-3</v>
      </c>
      <c r="DD68" s="24">
        <f ca="1">IF(DM34=TRUE,1,CL20+DT21)</f>
        <v>1.4896751299360196</v>
      </c>
      <c r="DE68" s="18" t="s">
        <v>16</v>
      </c>
      <c r="DH68" s="5"/>
      <c r="EX68" s="2" t="s">
        <v>29</v>
      </c>
      <c r="EY68" s="48">
        <f ca="1">EZ68/EZ65</f>
        <v>0.14509612665978508</v>
      </c>
      <c r="EZ68" s="24">
        <f ca="1">IF(DM34=TRUE,1,EX45*$G$140)</f>
        <v>3.4202940983331049</v>
      </c>
      <c r="FA68" s="18" t="s">
        <v>16</v>
      </c>
      <c r="FB68" s="1" t="s">
        <v>23</v>
      </c>
      <c r="FC68" s="24">
        <f ca="1">4.184*EY67+3.7*(1-EY67)</f>
        <v>3.9904000000000002</v>
      </c>
      <c r="FD68" s="17" t="s">
        <v>12</v>
      </c>
      <c r="FM68" s="202" t="str">
        <f>_xlfn.CONCAT(FM66,FN66)</f>
        <v>Stream:308</v>
      </c>
      <c r="FN68" s="1" t="s">
        <v>15</v>
      </c>
      <c r="FO68" s="1" t="s">
        <v>0</v>
      </c>
      <c r="FP68" s="15"/>
      <c r="FQ68" s="1" t="s">
        <v>19</v>
      </c>
      <c r="FS68" s="5"/>
      <c r="GG68" s="43"/>
    </row>
    <row r="69" spans="2:189" x14ac:dyDescent="0.3">
      <c r="B69" s="25" t="s">
        <v>337</v>
      </c>
      <c r="G69">
        <f ca="1">OFFSET(J69,0,$E$34-1)</f>
        <v>5</v>
      </c>
      <c r="H69" s="195" t="s">
        <v>373</v>
      </c>
      <c r="J69" s="238">
        <v>5</v>
      </c>
      <c r="K69" s="238">
        <v>3.5</v>
      </c>
      <c r="L69" s="238">
        <v>4.5</v>
      </c>
      <c r="M69" s="24">
        <f ca="1">IFERROR(_xlfn.NORM.INV(RAND(),J69,_xlfn.STDEV.S(J69:L69)),J69)</f>
        <v>5.0194301822545526</v>
      </c>
      <c r="P69" s="197" t="s">
        <v>374</v>
      </c>
      <c r="AA69" s="97">
        <f t="shared" ca="1" si="3"/>
        <v>5</v>
      </c>
      <c r="AB69" s="43"/>
      <c r="DB69" s="2" t="s">
        <v>116</v>
      </c>
      <c r="DC69" s="28">
        <f ca="1">DD69/DD58</f>
        <v>5.4395582899246131E-4</v>
      </c>
      <c r="DD69">
        <f ca="1">IF(DM34=TRUE,1,DT22)</f>
        <v>0.25537287941760339</v>
      </c>
      <c r="DE69" s="18" t="s">
        <v>16</v>
      </c>
      <c r="DH69" s="5"/>
      <c r="EX69" s="2" t="s">
        <v>22</v>
      </c>
      <c r="EY69" s="48">
        <f ca="1">EZ69/EZ65</f>
        <v>5.3675537487142266E-2</v>
      </c>
      <c r="EZ69" s="24">
        <f ca="1">IF(DM34=TRUE,1,EX46*$G$140)</f>
        <v>1.2652723978124669</v>
      </c>
      <c r="FA69" s="18" t="s">
        <v>16</v>
      </c>
      <c r="FD69" s="5"/>
      <c r="FM69" s="6" t="s">
        <v>6</v>
      </c>
      <c r="FN69" s="48">
        <v>1</v>
      </c>
      <c r="FO69" s="24">
        <f ca="1">FO70+FO71</f>
        <v>-1.2250895189405755</v>
      </c>
      <c r="FP69" s="18" t="s">
        <v>16</v>
      </c>
      <c r="FQ69" s="1" t="s">
        <v>7</v>
      </c>
      <c r="FR69">
        <v>25</v>
      </c>
      <c r="FS69" s="16" t="s">
        <v>11</v>
      </c>
      <c r="GG69" s="43"/>
    </row>
    <row r="70" spans="2:189" x14ac:dyDescent="0.3">
      <c r="B70" s="25" t="s">
        <v>375</v>
      </c>
      <c r="G70">
        <f ca="1">OFFSET(J70,0,$E$34-1)</f>
        <v>28</v>
      </c>
      <c r="H70" s="195" t="s">
        <v>11</v>
      </c>
      <c r="J70" s="23">
        <v>28</v>
      </c>
      <c r="K70" s="23">
        <v>28</v>
      </c>
      <c r="L70" s="23">
        <v>28</v>
      </c>
      <c r="M70" s="24">
        <f ca="1">IFERROR(_xlfn.NORM.INV(RAND(),J70,_xlfn.STDEV.S(J70:L70)),J70)</f>
        <v>28</v>
      </c>
      <c r="AA70" s="97">
        <f t="shared" ref="AA70:AA122" ca="1" si="24">OFFSET(AB70,6-MOD((ROW(AB70)-ROW($AB$6)),13),0)</f>
        <v>5</v>
      </c>
      <c r="AB70" s="44"/>
      <c r="DB70" s="2" t="s">
        <v>122</v>
      </c>
      <c r="DC70" s="48">
        <f ca="1">DD70/DD58</f>
        <v>6.4693576899843219E-7</v>
      </c>
      <c r="DD70">
        <f ca="1">IF(DM34=TRUE,1,DT23+CM12)</f>
        <v>3.0371923844143737E-4</v>
      </c>
      <c r="DE70" s="18" t="s">
        <v>16</v>
      </c>
      <c r="DH70" s="5"/>
      <c r="EX70" s="2" t="s">
        <v>2</v>
      </c>
      <c r="EY70" s="48">
        <f ca="1">EZ70/EZ65</f>
        <v>1.2992314393906827E-2</v>
      </c>
      <c r="EZ70" s="24">
        <f ca="1">IF(DM34=TRUE,1,EX47*$G$140)</f>
        <v>0.30626273263215587</v>
      </c>
      <c r="FA70" s="18" t="s">
        <v>16</v>
      </c>
      <c r="FD70" s="5"/>
      <c r="FM70" s="2" t="s">
        <v>5</v>
      </c>
      <c r="FN70" s="48">
        <f ca="1">FO70/FO69</f>
        <v>1</v>
      </c>
      <c r="FO70" s="24">
        <f ca="1">G144*FK44/(1-G144-G143)-FK46</f>
        <v>-1.2250895185817976</v>
      </c>
      <c r="FP70" s="18" t="s">
        <v>16</v>
      </c>
      <c r="FQ70" s="1" t="s">
        <v>8</v>
      </c>
      <c r="FR70">
        <v>101.325</v>
      </c>
      <c r="FS70" s="17" t="s">
        <v>13</v>
      </c>
      <c r="GG70" s="44"/>
    </row>
    <row r="71" spans="2:189" ht="15" thickBot="1" x14ac:dyDescent="0.35">
      <c r="AA71" s="97">
        <f t="shared" ca="1" si="24"/>
        <v>6</v>
      </c>
      <c r="AB71" s="42"/>
      <c r="CI71" t="s">
        <v>18</v>
      </c>
      <c r="CJ71">
        <v>110</v>
      </c>
      <c r="DB71" s="7" t="s">
        <v>123</v>
      </c>
      <c r="DC71" s="212">
        <f ca="1">DD71/DD58</f>
        <v>1.6173394224960805E-7</v>
      </c>
      <c r="DD71" s="8">
        <f ca="1">IF(DM34=TRUE,1,DT24)</f>
        <v>7.5929809610359356E-5</v>
      </c>
      <c r="DE71" s="19" t="s">
        <v>16</v>
      </c>
      <c r="DF71" s="8"/>
      <c r="DG71" s="8"/>
      <c r="DH71" s="9"/>
      <c r="EX71" s="2" t="s">
        <v>3</v>
      </c>
      <c r="EY71" s="48">
        <f ca="1">EZ71/EZ65</f>
        <v>1.960177552075271E-2</v>
      </c>
      <c r="EZ71" s="24">
        <f ca="1">IF(DM34=TRUE,1,EX48*$G$140)</f>
        <v>0.46206496805860447</v>
      </c>
      <c r="FA71" s="18" t="s">
        <v>16</v>
      </c>
      <c r="FD71" s="5"/>
      <c r="FM71" s="2"/>
      <c r="FN71" s="48"/>
      <c r="FO71" s="24"/>
      <c r="FP71" s="18"/>
      <c r="FQ71" s="1" t="s">
        <v>9</v>
      </c>
      <c r="FR71" s="24">
        <f ca="1">FR72*FR69*FO69/1000</f>
        <v>-0.1281443636811842</v>
      </c>
      <c r="FS71" s="17" t="s">
        <v>179</v>
      </c>
      <c r="GG71" s="42"/>
    </row>
    <row r="72" spans="2:189" ht="16.2" thickBot="1" x14ac:dyDescent="0.4">
      <c r="B72" s="1" t="s">
        <v>376</v>
      </c>
      <c r="AA72" s="97">
        <f t="shared" ca="1" si="24"/>
        <v>6</v>
      </c>
      <c r="AB72" s="43"/>
      <c r="CI72" s="10" t="s">
        <v>14</v>
      </c>
      <c r="CJ72" s="11"/>
      <c r="CK72" s="11"/>
      <c r="CL72" s="14"/>
      <c r="CM72" s="12" t="s">
        <v>10</v>
      </c>
      <c r="CN72" s="11"/>
      <c r="CO72" s="13"/>
      <c r="EX72" s="2" t="s">
        <v>4</v>
      </c>
      <c r="EY72" s="48">
        <f ca="1">EZ72/EZ65</f>
        <v>3.0291310547963519E-3</v>
      </c>
      <c r="EZ72" s="24">
        <f ca="1">IF(DM34=TRUE,1,EX49/EX44*EZ67)</f>
        <v>7.1404518574351997E-2</v>
      </c>
      <c r="FA72" s="18" t="s">
        <v>16</v>
      </c>
      <c r="FD72" s="5"/>
      <c r="FM72" s="7"/>
      <c r="FN72" s="22"/>
      <c r="FO72" s="20"/>
      <c r="FP72" s="19"/>
      <c r="FQ72" s="204" t="s">
        <v>23</v>
      </c>
      <c r="FR72" s="8">
        <v>4.1840000000000002</v>
      </c>
      <c r="FS72" s="205" t="s">
        <v>12</v>
      </c>
      <c r="GG72" s="43"/>
    </row>
    <row r="73" spans="2:189" x14ac:dyDescent="0.3">
      <c r="B73" s="25" t="str">
        <f t="shared" ref="B73:B79" si="25">_xlfn.CONCAT(CJ59, " Recovery to top (11)")</f>
        <v>Starch A Recovery to top (11)</v>
      </c>
      <c r="G73" s="27">
        <f t="shared" ref="G73:G79" ca="1" si="26">OFFSET(J73,0,$E$34-1)</f>
        <v>0.1</v>
      </c>
      <c r="H73" s="195" t="s">
        <v>334</v>
      </c>
      <c r="J73" s="199">
        <v>0.1</v>
      </c>
      <c r="K73" s="199">
        <f>J73*0.9</f>
        <v>9.0000000000000011E-2</v>
      </c>
      <c r="L73" s="199">
        <f>J73*1.1</f>
        <v>0.11000000000000001</v>
      </c>
      <c r="M73" s="27">
        <f t="shared" ref="M73:M79" ca="1" si="27">IF(N73&gt;1,0.999,IF(N73&lt;0,0.005,N73))</f>
        <v>0.11187439365813351</v>
      </c>
      <c r="N73" s="237">
        <f t="shared" ref="N73:N79" ca="1" si="28">IFERROR(_xlfn.NORM.INV(RAND(),J73,_xlfn.STDEV.S(J73:L73)),J73)</f>
        <v>0.11187439365813351</v>
      </c>
      <c r="P73" s="197" t="s">
        <v>377</v>
      </c>
      <c r="AA73" s="97">
        <f t="shared" ca="1" si="24"/>
        <v>6</v>
      </c>
      <c r="AB73" s="43"/>
      <c r="CI73" s="202" t="str">
        <f>_xlfn.CONCAT(CI71,CJ71)</f>
        <v>Stream:110</v>
      </c>
      <c r="CJ73" s="1" t="s">
        <v>15</v>
      </c>
      <c r="CK73" s="1" t="s">
        <v>0</v>
      </c>
      <c r="CL73" s="15"/>
      <c r="CM73" s="1" t="s">
        <v>19</v>
      </c>
      <c r="CO73" s="5"/>
      <c r="EX73" s="2" t="s">
        <v>20</v>
      </c>
      <c r="EY73" s="48">
        <f ca="1">EZ73/EZ65</f>
        <v>1.831313263315422E-3</v>
      </c>
      <c r="EZ73" s="24">
        <f ca="1">IF(DM34=TRUE,1,EX50/EX44*EZ68)</f>
        <v>4.3168829457627622E-2</v>
      </c>
      <c r="FA73" s="18" t="s">
        <v>16</v>
      </c>
      <c r="FD73" s="5"/>
      <c r="GG73" s="43"/>
    </row>
    <row r="74" spans="2:189" x14ac:dyDescent="0.3">
      <c r="B74" s="25" t="str">
        <f t="shared" si="25"/>
        <v>Starch B Recovery to top (11)</v>
      </c>
      <c r="G74" s="27">
        <f t="shared" ca="1" si="26"/>
        <v>0.93</v>
      </c>
      <c r="H74" s="195" t="s">
        <v>334</v>
      </c>
      <c r="J74" s="199">
        <v>0.93</v>
      </c>
      <c r="K74" s="199">
        <f>J74*0.95</f>
        <v>0.88349999999999995</v>
      </c>
      <c r="L74" s="199">
        <f>J74*1.05</f>
        <v>0.97650000000000015</v>
      </c>
      <c r="M74" s="27">
        <f t="shared" ca="1" si="27"/>
        <v>0.999</v>
      </c>
      <c r="N74" s="237">
        <f t="shared" ca="1" si="28"/>
        <v>1.0170178508134677</v>
      </c>
      <c r="P74" t="s">
        <v>340</v>
      </c>
      <c r="AA74" s="97">
        <f t="shared" ca="1" si="24"/>
        <v>6</v>
      </c>
      <c r="AB74" s="43"/>
      <c r="CI74" s="6" t="s">
        <v>6</v>
      </c>
      <c r="CJ74" s="48">
        <f ca="1">SUM(CJ75:CJ81)</f>
        <v>1</v>
      </c>
      <c r="CK74" s="24">
        <f ca="1">SUM(CK75:CK81)</f>
        <v>110.38476363239906</v>
      </c>
      <c r="CL74" s="18" t="s">
        <v>16</v>
      </c>
      <c r="CM74" s="1" t="s">
        <v>7</v>
      </c>
      <c r="CN74">
        <f>CO58</f>
        <v>27</v>
      </c>
      <c r="CO74" s="16" t="s">
        <v>11</v>
      </c>
      <c r="EX74" s="2" t="s">
        <v>21</v>
      </c>
      <c r="EY74" s="48">
        <f ca="1">EZ74/EZ65</f>
        <v>5.6269440509298885E-2</v>
      </c>
      <c r="EZ74" s="24">
        <f ca="1">IF(DM34=TRUE,1,EX51*$G$140)</f>
        <v>1.3264174566267213</v>
      </c>
      <c r="FA74" s="18" t="s">
        <v>16</v>
      </c>
      <c r="FD74" s="5"/>
      <c r="GG74" s="43"/>
    </row>
    <row r="75" spans="2:189" x14ac:dyDescent="0.3">
      <c r="B75" s="25" t="str">
        <f t="shared" si="25"/>
        <v>Gluten Recovery to top (11)</v>
      </c>
      <c r="G75" s="27">
        <f t="shared" ca="1" si="26"/>
        <v>3.5000000000000003E-2</v>
      </c>
      <c r="H75" s="195" t="s">
        <v>334</v>
      </c>
      <c r="J75" s="199">
        <v>3.5000000000000003E-2</v>
      </c>
      <c r="K75" s="199">
        <f>J75*0.95</f>
        <v>3.3250000000000002E-2</v>
      </c>
      <c r="L75" s="199">
        <f>J75*1.05</f>
        <v>3.6750000000000005E-2</v>
      </c>
      <c r="M75" s="27">
        <f t="shared" ca="1" si="27"/>
        <v>3.2662856590235163E-2</v>
      </c>
      <c r="N75" s="237">
        <f t="shared" ca="1" si="28"/>
        <v>3.2662856590235163E-2</v>
      </c>
      <c r="P75" t="s">
        <v>340</v>
      </c>
      <c r="AA75" s="97">
        <f t="shared" ca="1" si="24"/>
        <v>6</v>
      </c>
      <c r="AB75" s="43"/>
      <c r="CI75" s="2" t="s">
        <v>22</v>
      </c>
      <c r="CJ75" s="48">
        <f ca="1">CK75/CK74</f>
        <v>9.8549143689244476E-3</v>
      </c>
      <c r="CK75" s="24">
        <f t="shared" ref="CK75:CK81" ca="1" si="29">CA56-CL59</f>
        <v>1.087832393231271</v>
      </c>
      <c r="CL75" s="18" t="s">
        <v>16</v>
      </c>
      <c r="CM75" s="1" t="s">
        <v>8</v>
      </c>
      <c r="CN75">
        <v>101.325</v>
      </c>
      <c r="CO75" s="17" t="s">
        <v>13</v>
      </c>
      <c r="EX75" s="2" t="s">
        <v>115</v>
      </c>
      <c r="EY75" s="28">
        <f ca="1">EZ75/EZ65</f>
        <v>8.8473247963283486E-2</v>
      </c>
      <c r="EZ75" s="24">
        <f ca="1">IF(DM34=TRUE,1,EX52*$G$140)</f>
        <v>2.0855451819104283</v>
      </c>
      <c r="FA75" s="18" t="s">
        <v>16</v>
      </c>
      <c r="FD75" s="5"/>
      <c r="GG75" s="43"/>
    </row>
    <row r="76" spans="2:189" x14ac:dyDescent="0.3">
      <c r="B76" s="25" t="str">
        <f t="shared" si="25"/>
        <v>Water Recovery to top (11)</v>
      </c>
      <c r="G76" s="27">
        <f t="shared" ca="1" si="26"/>
        <v>0.4</v>
      </c>
      <c r="H76" s="195" t="s">
        <v>334</v>
      </c>
      <c r="J76" s="199">
        <v>0.4</v>
      </c>
      <c r="K76" s="199">
        <f>J76*0.9</f>
        <v>0.36000000000000004</v>
      </c>
      <c r="L76" s="199">
        <f>J76*1.1</f>
        <v>0.44000000000000006</v>
      </c>
      <c r="M76" s="27">
        <f t="shared" ca="1" si="27"/>
        <v>0.4372843602086568</v>
      </c>
      <c r="N76" s="237">
        <f t="shared" ca="1" si="28"/>
        <v>0.4372843602086568</v>
      </c>
      <c r="P76" t="s">
        <v>340</v>
      </c>
      <c r="AA76" s="97">
        <f t="shared" ca="1" si="24"/>
        <v>6</v>
      </c>
      <c r="AB76" s="43"/>
      <c r="CI76" s="2" t="s">
        <v>2</v>
      </c>
      <c r="CJ76" s="48">
        <f ca="1">CK76/CK74</f>
        <v>9.5849497203703126E-3</v>
      </c>
      <c r="CK76" s="24">
        <f t="shared" ca="1" si="29"/>
        <v>1.0580324093115063</v>
      </c>
      <c r="CL76" s="18" t="s">
        <v>16</v>
      </c>
      <c r="CM76" s="1" t="s">
        <v>9</v>
      </c>
      <c r="CN76" s="29">
        <f ca="1">CN77*CN74*CK74/1000</f>
        <v>12.212271949506908</v>
      </c>
      <c r="CO76" s="17" t="s">
        <v>179</v>
      </c>
      <c r="EX76" s="2" t="s">
        <v>116</v>
      </c>
      <c r="EY76" s="28">
        <f ca="1">EZ76/EZ65</f>
        <v>1.5166842507991451E-2</v>
      </c>
      <c r="EZ76" s="24">
        <f ca="1">IF(DM34=TRUE,1,EX53*$G$140)</f>
        <v>0.35752203118464471</v>
      </c>
      <c r="FA76" s="18" t="s">
        <v>16</v>
      </c>
      <c r="FD76" s="5"/>
      <c r="GG76" s="43"/>
    </row>
    <row r="77" spans="2:189" ht="15.6" x14ac:dyDescent="0.35">
      <c r="B77" s="25" t="str">
        <f t="shared" si="25"/>
        <v>Ash Recovery to top (11)</v>
      </c>
      <c r="G77" s="27">
        <f t="shared" ca="1" si="26"/>
        <v>0.4</v>
      </c>
      <c r="H77" s="195" t="s">
        <v>334</v>
      </c>
      <c r="J77" s="199">
        <f>J76</f>
        <v>0.4</v>
      </c>
      <c r="K77" s="199">
        <f>K76</f>
        <v>0.36000000000000004</v>
      </c>
      <c r="L77" s="199">
        <f>L76</f>
        <v>0.44000000000000006</v>
      </c>
      <c r="M77" s="27">
        <f t="shared" ca="1" si="27"/>
        <v>0.38751809878105875</v>
      </c>
      <c r="N77" s="237">
        <f t="shared" ca="1" si="28"/>
        <v>0.38751809878105875</v>
      </c>
      <c r="P77" t="s">
        <v>340</v>
      </c>
      <c r="AA77" s="97">
        <f t="shared" ca="1" si="24"/>
        <v>6</v>
      </c>
      <c r="AB77" s="32">
        <v>6</v>
      </c>
      <c r="CI77" s="2" t="s">
        <v>3</v>
      </c>
      <c r="CJ77" s="48">
        <f ca="1">CK77/CK74</f>
        <v>0.12150557928939788</v>
      </c>
      <c r="CK77" s="24">
        <f t="shared" ca="1" si="29"/>
        <v>13.412364649877906</v>
      </c>
      <c r="CL77" s="18" t="s">
        <v>16</v>
      </c>
      <c r="CM77" s="1" t="s">
        <v>23</v>
      </c>
      <c r="CN77" s="24">
        <f ca="1">4.184*CJ78+3.7*(1-CJ78)</f>
        <v>4.0975434798820309</v>
      </c>
      <c r="CO77" s="17" t="s">
        <v>12</v>
      </c>
      <c r="DX77" t="s">
        <v>378</v>
      </c>
      <c r="EX77" s="2" t="s">
        <v>122</v>
      </c>
      <c r="EY77" s="28">
        <f ca="1">EZ77/EZ65</f>
        <v>0</v>
      </c>
      <c r="EZ77" s="24">
        <f ca="1">IF(DM34=TRUE,1,EX54*$G$140)</f>
        <v>0</v>
      </c>
      <c r="FA77" s="18" t="s">
        <v>16</v>
      </c>
      <c r="FD77" s="5"/>
      <c r="GG77" s="32">
        <v>6</v>
      </c>
    </row>
    <row r="78" spans="2:189" ht="15" thickBot="1" x14ac:dyDescent="0.35">
      <c r="B78" s="25" t="str">
        <f t="shared" si="25"/>
        <v>SI Recovery to top (11)</v>
      </c>
      <c r="G78" s="27">
        <f t="shared" ca="1" si="26"/>
        <v>0.4</v>
      </c>
      <c r="H78" s="195" t="s">
        <v>334</v>
      </c>
      <c r="J78" s="199">
        <f>J76</f>
        <v>0.4</v>
      </c>
      <c r="K78" s="199">
        <f>K76</f>
        <v>0.36000000000000004</v>
      </c>
      <c r="L78" s="199">
        <f>L76</f>
        <v>0.44000000000000006</v>
      </c>
      <c r="M78" s="27">
        <f t="shared" ca="1" si="27"/>
        <v>0.40117395758609042</v>
      </c>
      <c r="N78" s="237">
        <f t="shared" ca="1" si="28"/>
        <v>0.40117395758609042</v>
      </c>
      <c r="P78" t="s">
        <v>340</v>
      </c>
      <c r="AA78" s="97">
        <f t="shared" ca="1" si="24"/>
        <v>6</v>
      </c>
      <c r="AB78" s="43"/>
      <c r="CI78" s="2" t="s">
        <v>5</v>
      </c>
      <c r="CJ78" s="48">
        <f ca="1">CK78/CK74</f>
        <v>0.82137082620254331</v>
      </c>
      <c r="CK78" s="24">
        <f t="shared" ca="1" si="29"/>
        <v>90.666824504916093</v>
      </c>
      <c r="CL78" s="18" t="s">
        <v>16</v>
      </c>
      <c r="CO78" s="5"/>
      <c r="DZ78" t="s">
        <v>18</v>
      </c>
      <c r="EA78">
        <v>122</v>
      </c>
      <c r="EX78" s="7" t="s">
        <v>123</v>
      </c>
      <c r="EY78" s="235">
        <f ca="1">EZ78/EZ65</f>
        <v>7.7306483868839027E-6</v>
      </c>
      <c r="EZ78" s="20">
        <f ca="1">IF(DM34=TRUE,1,EX55*$G$140)</f>
        <v>1.8223154306486246E-4</v>
      </c>
      <c r="FA78" s="19" t="s">
        <v>16</v>
      </c>
      <c r="FB78" s="8"/>
      <c r="FC78" s="8"/>
      <c r="FD78" s="9"/>
      <c r="GG78" s="43"/>
    </row>
    <row r="79" spans="2:189" x14ac:dyDescent="0.3">
      <c r="B79" s="25" t="str">
        <f t="shared" si="25"/>
        <v>NSI Recovery to top (11)</v>
      </c>
      <c r="G79" s="27">
        <f t="shared" ca="1" si="26"/>
        <v>0.4</v>
      </c>
      <c r="H79" s="195" t="s">
        <v>334</v>
      </c>
      <c r="J79" s="199">
        <f>J76</f>
        <v>0.4</v>
      </c>
      <c r="K79" s="199">
        <f>K76</f>
        <v>0.36000000000000004</v>
      </c>
      <c r="L79" s="199">
        <f>L76</f>
        <v>0.44000000000000006</v>
      </c>
      <c r="M79" s="27">
        <f t="shared" ca="1" si="27"/>
        <v>0.38699330239140167</v>
      </c>
      <c r="N79" s="237">
        <f t="shared" ca="1" si="28"/>
        <v>0.38699330239140167</v>
      </c>
      <c r="P79" t="s">
        <v>340</v>
      </c>
      <c r="R79" s="27"/>
      <c r="AA79" s="97">
        <f t="shared" ca="1" si="24"/>
        <v>6</v>
      </c>
      <c r="AB79" s="43"/>
      <c r="CI79" s="2" t="s">
        <v>4</v>
      </c>
      <c r="CJ79" s="48">
        <f ca="1">CK79/CK74</f>
        <v>2.6003563554689952E-3</v>
      </c>
      <c r="CK79" s="24">
        <f t="shared" ca="1" si="29"/>
        <v>0.28703972165845171</v>
      </c>
      <c r="CL79" s="18" t="s">
        <v>16</v>
      </c>
      <c r="CO79" s="5"/>
      <c r="DZ79" s="10" t="s">
        <v>14</v>
      </c>
      <c r="EA79" s="11"/>
      <c r="EB79" s="11"/>
      <c r="EC79" s="14"/>
      <c r="ED79" s="12" t="s">
        <v>10</v>
      </c>
      <c r="EE79" s="11"/>
      <c r="EF79" s="13"/>
      <c r="GG79" s="43"/>
    </row>
    <row r="80" spans="2:189" x14ac:dyDescent="0.3">
      <c r="AA80" s="97">
        <f t="shared" ca="1" si="24"/>
        <v>6</v>
      </c>
      <c r="AB80" s="43"/>
      <c r="CI80" s="2" t="s">
        <v>20</v>
      </c>
      <c r="CJ80" s="48">
        <f ca="1">CK80/CK74</f>
        <v>6.5008908886724885E-3</v>
      </c>
      <c r="CK80" s="24">
        <f t="shared" ca="1" si="29"/>
        <v>0.71759930414612927</v>
      </c>
      <c r="CL80" s="18" t="s">
        <v>16</v>
      </c>
      <c r="CO80" s="5"/>
      <c r="DZ80" s="202" t="str">
        <f>_xlfn.CONCAT(DZ78,EA78)</f>
        <v>Stream:122</v>
      </c>
      <c r="EA80" s="1" t="s">
        <v>15</v>
      </c>
      <c r="EB80" s="1" t="s">
        <v>0</v>
      </c>
      <c r="EC80" s="15"/>
      <c r="ED80" s="1" t="s">
        <v>19</v>
      </c>
      <c r="EF80" s="5"/>
      <c r="GG80" s="43"/>
    </row>
    <row r="81" spans="2:189" ht="15" thickBot="1" x14ac:dyDescent="0.35">
      <c r="B81" s="1" t="s">
        <v>379</v>
      </c>
      <c r="AA81" s="97">
        <f t="shared" ca="1" si="24"/>
        <v>6</v>
      </c>
      <c r="AB81" s="43"/>
      <c r="CI81" s="7" t="s">
        <v>21</v>
      </c>
      <c r="CJ81" s="22">
        <f ca="1">CK81/CK74</f>
        <v>2.8582483174622569E-2</v>
      </c>
      <c r="CK81" s="20">
        <f t="shared" ca="1" si="29"/>
        <v>3.1550706492577354</v>
      </c>
      <c r="CL81" s="19" t="s">
        <v>16</v>
      </c>
      <c r="CM81" s="8"/>
      <c r="CN81" s="8"/>
      <c r="CO81" s="9"/>
      <c r="DZ81" s="6" t="s">
        <v>6</v>
      </c>
      <c r="EA81" s="48">
        <f ca="1">SUM(EA82:EA88)</f>
        <v>1</v>
      </c>
      <c r="EB81" s="24">
        <f ca="1">SUM(EB82:EB88)</f>
        <v>1.6467076783726107</v>
      </c>
      <c r="EC81" s="18" t="s">
        <v>16</v>
      </c>
      <c r="ED81" s="1" t="s">
        <v>7</v>
      </c>
      <c r="EF81" s="16" t="s">
        <v>11</v>
      </c>
      <c r="GG81" s="43"/>
    </row>
    <row r="82" spans="2:189" ht="15" thickBot="1" x14ac:dyDescent="0.35">
      <c r="B82" s="25" t="str">
        <f t="shared" ref="B82:B88" si="30">_xlfn.CONCAT(CR87, " to cake")</f>
        <v>Starch A to cake</v>
      </c>
      <c r="G82" s="27">
        <f t="shared" ref="G82:G88" ca="1" si="31">OFFSET(J82,0,$E$34-1)</f>
        <v>0.6</v>
      </c>
      <c r="H82" s="195" t="s">
        <v>334</v>
      </c>
      <c r="J82" s="199">
        <v>0.6</v>
      </c>
      <c r="K82" s="199">
        <f>J82*0.9</f>
        <v>0.54</v>
      </c>
      <c r="L82" s="199">
        <f>J82*1.1</f>
        <v>0.66</v>
      </c>
      <c r="M82" s="27">
        <f t="shared" ref="M82:M88" ca="1" si="32">IF(N82&gt;1,0.999,IF(N82&lt;0,0.005,N82))</f>
        <v>0.59822281008383449</v>
      </c>
      <c r="N82" s="237">
        <f t="shared" ref="N82:N88" ca="1" si="33">IFERROR(_xlfn.NORM.INV(RAND(),J82,_xlfn.STDEV.S(J82:L82)),J82)</f>
        <v>0.59822281008383449</v>
      </c>
      <c r="P82" s="197" t="s">
        <v>377</v>
      </c>
      <c r="AA82" s="97">
        <f t="shared" ca="1" si="24"/>
        <v>6</v>
      </c>
      <c r="AB82" s="43"/>
      <c r="DC82" t="s">
        <v>18</v>
      </c>
      <c r="DD82">
        <v>115</v>
      </c>
      <c r="DZ82" s="2" t="s">
        <v>22</v>
      </c>
      <c r="EA82" s="48">
        <f ca="1">EB82/EB81</f>
        <v>4.9545787976755434E-2</v>
      </c>
      <c r="EB82" s="24">
        <f ca="1">DR87*$G$94</f>
        <v>8.1587429492345168E-2</v>
      </c>
      <c r="EC82" s="18" t="s">
        <v>16</v>
      </c>
      <c r="ED82" s="1" t="s">
        <v>8</v>
      </c>
      <c r="EE82">
        <v>101.325</v>
      </c>
      <c r="EF82" s="17" t="s">
        <v>13</v>
      </c>
      <c r="EX82" t="s">
        <v>18</v>
      </c>
      <c r="EY82">
        <v>307</v>
      </c>
      <c r="GG82" s="43"/>
    </row>
    <row r="83" spans="2:189" ht="15" thickBot="1" x14ac:dyDescent="0.35">
      <c r="B83" s="25" t="str">
        <f t="shared" si="30"/>
        <v>Starch B to cake</v>
      </c>
      <c r="G83" s="27">
        <f t="shared" ca="1" si="31"/>
        <v>0.6</v>
      </c>
      <c r="H83" s="195" t="s">
        <v>334</v>
      </c>
      <c r="J83" s="199">
        <v>0.6</v>
      </c>
      <c r="K83" s="199">
        <f>J83*0.95</f>
        <v>0.56999999999999995</v>
      </c>
      <c r="L83" s="199">
        <f>J83*1.05</f>
        <v>0.63</v>
      </c>
      <c r="M83" s="27">
        <f t="shared" ca="1" si="32"/>
        <v>0.6562317018145184</v>
      </c>
      <c r="N83" s="237">
        <f t="shared" ca="1" si="33"/>
        <v>0.6562317018145184</v>
      </c>
      <c r="P83" t="s">
        <v>340</v>
      </c>
      <c r="AA83" s="97">
        <f t="shared" ca="1" si="24"/>
        <v>6</v>
      </c>
      <c r="AB83" s="44"/>
      <c r="CE83" s="24"/>
      <c r="CR83" t="s">
        <v>18</v>
      </c>
      <c r="CS83">
        <v>114</v>
      </c>
      <c r="DC83" s="10" t="s">
        <v>14</v>
      </c>
      <c r="DD83" s="11"/>
      <c r="DE83" s="11"/>
      <c r="DF83" s="14"/>
      <c r="DG83" s="12" t="s">
        <v>10</v>
      </c>
      <c r="DH83" s="11"/>
      <c r="DI83" s="13"/>
      <c r="DP83" t="s">
        <v>18</v>
      </c>
      <c r="DQ83">
        <v>116</v>
      </c>
      <c r="DZ83" s="2" t="s">
        <v>2</v>
      </c>
      <c r="EA83" s="48">
        <f ca="1">EB83/EB81</f>
        <v>4.8188535063360169E-2</v>
      </c>
      <c r="EB83" s="24">
        <f ca="1">DR88*$G$94</f>
        <v>7.9352430698362966E-2</v>
      </c>
      <c r="EC83" s="18" t="s">
        <v>16</v>
      </c>
      <c r="ED83" s="1" t="s">
        <v>9</v>
      </c>
      <c r="EF83" s="17" t="s">
        <v>342</v>
      </c>
      <c r="EX83" s="10" t="s">
        <v>14</v>
      </c>
      <c r="EY83" s="11"/>
      <c r="EZ83" s="11"/>
      <c r="FA83" s="14"/>
      <c r="FB83" s="12" t="s">
        <v>10</v>
      </c>
      <c r="FC83" s="11"/>
      <c r="FD83" s="13"/>
      <c r="GG83" s="44"/>
    </row>
    <row r="84" spans="2:189" ht="15.6" x14ac:dyDescent="0.35">
      <c r="B84" s="25" t="str">
        <f t="shared" si="30"/>
        <v>Gluten to cake</v>
      </c>
      <c r="G84" s="28">
        <f t="shared" ca="1" si="31"/>
        <v>0.8</v>
      </c>
      <c r="H84" s="195" t="s">
        <v>334</v>
      </c>
      <c r="J84" s="199">
        <v>0.8</v>
      </c>
      <c r="K84" s="199">
        <f>J84*0.9</f>
        <v>0.72000000000000008</v>
      </c>
      <c r="L84" s="199">
        <f>J84*1.1</f>
        <v>0.88000000000000012</v>
      </c>
      <c r="M84" s="27">
        <f t="shared" ca="1" si="32"/>
        <v>0.84974242939162548</v>
      </c>
      <c r="N84" s="237">
        <f t="shared" ca="1" si="33"/>
        <v>0.84974242939162548</v>
      </c>
      <c r="P84" t="s">
        <v>340</v>
      </c>
      <c r="AA84" s="97">
        <f t="shared" ca="1" si="24"/>
        <v>7</v>
      </c>
      <c r="AB84" s="42"/>
      <c r="CR84" s="10" t="s">
        <v>14</v>
      </c>
      <c r="CS84" s="11"/>
      <c r="CT84" s="11"/>
      <c r="CU84" s="14"/>
      <c r="CV84" s="12" t="s">
        <v>10</v>
      </c>
      <c r="CW84" s="11"/>
      <c r="CX84" s="13"/>
      <c r="DC84" s="202" t="str">
        <f>_xlfn.CONCAT(DC82,DD82)</f>
        <v>Stream:115</v>
      </c>
      <c r="DD84" s="1" t="s">
        <v>15</v>
      </c>
      <c r="DE84" s="1" t="s">
        <v>0</v>
      </c>
      <c r="DF84" s="15"/>
      <c r="DG84" s="1" t="s">
        <v>19</v>
      </c>
      <c r="DI84" s="5"/>
      <c r="DP84" s="10" t="s">
        <v>14</v>
      </c>
      <c r="DQ84" s="11"/>
      <c r="DR84" s="11"/>
      <c r="DS84" s="14"/>
      <c r="DT84" s="12" t="s">
        <v>10</v>
      </c>
      <c r="DU84" s="11"/>
      <c r="DV84" s="13"/>
      <c r="DZ84" s="2" t="s">
        <v>3</v>
      </c>
      <c r="EA84" s="48">
        <f ca="1">EB84/EB81</f>
        <v>0.81449578610897866</v>
      </c>
      <c r="EB84" s="24">
        <f ca="1">DR89*$G$94</f>
        <v>1.3412364649877908</v>
      </c>
      <c r="EC84" s="18" t="s">
        <v>16</v>
      </c>
      <c r="ED84" s="1" t="s">
        <v>23</v>
      </c>
      <c r="EF84" s="17" t="s">
        <v>12</v>
      </c>
      <c r="EX84" s="202" t="str">
        <f>_xlfn.CONCAT(EX82,EY82)</f>
        <v>Stream:307</v>
      </c>
      <c r="EY84" s="1" t="s">
        <v>15</v>
      </c>
      <c r="EZ84" s="1" t="s">
        <v>0</v>
      </c>
      <c r="FA84" s="15"/>
      <c r="FB84" s="1" t="s">
        <v>19</v>
      </c>
      <c r="FD84" s="5"/>
      <c r="GG84" s="42"/>
    </row>
    <row r="85" spans="2:189" x14ac:dyDescent="0.3">
      <c r="B85" s="25" t="str">
        <f t="shared" si="30"/>
        <v>Water to cake</v>
      </c>
      <c r="G85" s="27">
        <f t="shared" ca="1" si="31"/>
        <v>0.06</v>
      </c>
      <c r="H85" s="195" t="s">
        <v>334</v>
      </c>
      <c r="J85" s="199">
        <v>0.06</v>
      </c>
      <c r="K85" s="199">
        <f>J85*0.9</f>
        <v>5.3999999999999999E-2</v>
      </c>
      <c r="L85" s="199">
        <f>J85*1.1</f>
        <v>6.6000000000000003E-2</v>
      </c>
      <c r="M85" s="27">
        <f t="shared" ca="1" si="32"/>
        <v>6.0801632142211209E-2</v>
      </c>
      <c r="N85" s="237">
        <f t="shared" ca="1" si="33"/>
        <v>6.0801632142211209E-2</v>
      </c>
      <c r="P85" t="s">
        <v>340</v>
      </c>
      <c r="AA85" s="97">
        <f t="shared" ca="1" si="24"/>
        <v>7</v>
      </c>
      <c r="AB85" s="43"/>
      <c r="CR85" s="202" t="str">
        <f>_xlfn.CONCAT(CR83,CS83)</f>
        <v>Stream:114</v>
      </c>
      <c r="CS85" s="1" t="s">
        <v>15</v>
      </c>
      <c r="CT85" s="1" t="s">
        <v>0</v>
      </c>
      <c r="CU85" s="15"/>
      <c r="CV85" s="1" t="s">
        <v>19</v>
      </c>
      <c r="CX85" s="5"/>
      <c r="DC85" s="6" t="s">
        <v>6</v>
      </c>
      <c r="DD85" s="48">
        <f ca="1">SUM(DD86:DD92)</f>
        <v>1</v>
      </c>
      <c r="DE85" s="24">
        <f ca="1">SUM(DE86:DE92)</f>
        <v>19.353710330599309</v>
      </c>
      <c r="DF85" s="18" t="s">
        <v>16</v>
      </c>
      <c r="DG85" s="1" t="s">
        <v>7</v>
      </c>
      <c r="DI85" s="16" t="s">
        <v>11</v>
      </c>
      <c r="DP85" s="202" t="str">
        <f>_xlfn.CONCAT(DP83,DQ83)</f>
        <v>Stream:116</v>
      </c>
      <c r="DQ85" s="1" t="s">
        <v>15</v>
      </c>
      <c r="DR85" s="1" t="s">
        <v>0</v>
      </c>
      <c r="DS85" s="15"/>
      <c r="DT85" s="1" t="s">
        <v>19</v>
      </c>
      <c r="DV85" s="5"/>
      <c r="DZ85" s="2" t="s">
        <v>5</v>
      </c>
      <c r="EA85" s="48">
        <f ca="1">EB85/EB81</f>
        <v>6.8824316616504053E-2</v>
      </c>
      <c r="EB85" s="24">
        <f ca="1">DR90/$DR$89*$EB$84</f>
        <v>0.11333353063114525</v>
      </c>
      <c r="EC85" s="18" t="s">
        <v>16</v>
      </c>
      <c r="EF85" s="5"/>
      <c r="EX85" s="6" t="s">
        <v>6</v>
      </c>
      <c r="EY85" s="48">
        <f ca="1">SUM(EY86:EY94)</f>
        <v>0.98519462041260486</v>
      </c>
      <c r="EZ85" s="24">
        <f ca="1">SUM(EZ86:EZ98)</f>
        <v>110.0162919421156</v>
      </c>
      <c r="FA85" s="18" t="s">
        <v>16</v>
      </c>
      <c r="FB85" s="1" t="s">
        <v>7</v>
      </c>
      <c r="FC85">
        <v>25</v>
      </c>
      <c r="FD85" s="16" t="s">
        <v>11</v>
      </c>
      <c r="GG85" s="43"/>
    </row>
    <row r="86" spans="2:189" x14ac:dyDescent="0.3">
      <c r="B86" s="25" t="str">
        <f t="shared" si="30"/>
        <v>Ash to cake</v>
      </c>
      <c r="G86" s="27">
        <f t="shared" ca="1" si="31"/>
        <v>0.06</v>
      </c>
      <c r="H86" s="195" t="s">
        <v>334</v>
      </c>
      <c r="J86" s="199">
        <f>J85</f>
        <v>0.06</v>
      </c>
      <c r="K86" s="199">
        <f>J86*0.9</f>
        <v>5.3999999999999999E-2</v>
      </c>
      <c r="L86" s="199">
        <f>J86*1.1</f>
        <v>6.6000000000000003E-2</v>
      </c>
      <c r="M86" s="27">
        <f t="shared" ca="1" si="32"/>
        <v>4.877955949514258E-2</v>
      </c>
      <c r="N86" s="237">
        <f t="shared" ca="1" si="33"/>
        <v>4.877955949514258E-2</v>
      </c>
      <c r="P86" t="s">
        <v>340</v>
      </c>
      <c r="AA86" s="97">
        <f t="shared" ca="1" si="24"/>
        <v>7</v>
      </c>
      <c r="AB86" s="43"/>
      <c r="CR86" s="6" t="s">
        <v>6</v>
      </c>
      <c r="CS86" s="48">
        <f ca="1">SUM(CS87:CS93)</f>
        <v>0.99999999999999989</v>
      </c>
      <c r="CT86" s="24">
        <f ca="1">SUM(CT87:CT93)</f>
        <v>17.707002652226691</v>
      </c>
      <c r="CU86" s="18" t="s">
        <v>16</v>
      </c>
      <c r="CV86" s="1" t="s">
        <v>7</v>
      </c>
      <c r="CW86">
        <f>CN74</f>
        <v>27</v>
      </c>
      <c r="CX86" s="16" t="s">
        <v>11</v>
      </c>
      <c r="DC86" s="2" t="s">
        <v>22</v>
      </c>
      <c r="DD86" s="48">
        <f ca="1">DE86/DE85</f>
        <v>3.7940366621595965E-2</v>
      </c>
      <c r="DE86" s="24">
        <f t="shared" ref="DE86:DE92" ca="1" si="34">CT87+EB82</f>
        <v>0.73428686543110022</v>
      </c>
      <c r="DF86" s="18" t="s">
        <v>16</v>
      </c>
      <c r="DG86" s="1" t="s">
        <v>8</v>
      </c>
      <c r="DH86">
        <v>101.325</v>
      </c>
      <c r="DI86" s="17" t="s">
        <v>13</v>
      </c>
      <c r="DP86" s="6" t="s">
        <v>6</v>
      </c>
      <c r="DQ86" s="48">
        <f ca="1">SUM(DQ87:DQ93)</f>
        <v>1.0000000000000002</v>
      </c>
      <c r="DR86" s="24">
        <f ca="1">SUM(DR87:DR93)</f>
        <v>16.467076783726114</v>
      </c>
      <c r="DS86" s="18" t="s">
        <v>16</v>
      </c>
      <c r="DT86" s="1" t="s">
        <v>7</v>
      </c>
      <c r="DV86" s="16" t="s">
        <v>11</v>
      </c>
      <c r="DZ86" s="2" t="s">
        <v>4</v>
      </c>
      <c r="EA86" s="48">
        <f ca="1">EB86/EB81</f>
        <v>1.3073345929654799E-3</v>
      </c>
      <c r="EB86" s="24">
        <f ca="1">DR91/$DR$89*$EB$84</f>
        <v>2.1527979124383876E-3</v>
      </c>
      <c r="EC86" s="18" t="s">
        <v>16</v>
      </c>
      <c r="EF86" s="5"/>
      <c r="EX86" s="2" t="s">
        <v>30</v>
      </c>
      <c r="EY86" s="48">
        <f ca="1">EZ86/EZ85</f>
        <v>5.9178049932250192E-3</v>
      </c>
      <c r="EZ86" s="24">
        <f t="shared" ref="EZ86:EZ98" ca="1" si="35">EX43-EZ66</f>
        <v>0.65105497046005256</v>
      </c>
      <c r="FA86" s="18" t="s">
        <v>16</v>
      </c>
      <c r="FB86" s="1" t="s">
        <v>8</v>
      </c>
      <c r="FC86">
        <v>101.325</v>
      </c>
      <c r="FD86" s="17" t="s">
        <v>13</v>
      </c>
      <c r="GG86" s="43"/>
    </row>
    <row r="87" spans="2:189" x14ac:dyDescent="0.3">
      <c r="B87" s="25" t="str">
        <f t="shared" si="30"/>
        <v>SI to cake</v>
      </c>
      <c r="G87" s="27">
        <f t="shared" ca="1" si="31"/>
        <v>0.06</v>
      </c>
      <c r="H87" s="195" t="s">
        <v>334</v>
      </c>
      <c r="J87" s="199">
        <f>J86</f>
        <v>0.06</v>
      </c>
      <c r="K87" s="199">
        <f>J87*0.9</f>
        <v>5.3999999999999999E-2</v>
      </c>
      <c r="L87" s="199">
        <f>J87*1.1</f>
        <v>6.6000000000000003E-2</v>
      </c>
      <c r="M87" s="27">
        <f t="shared" ca="1" si="32"/>
        <v>6.43008081916603E-2</v>
      </c>
      <c r="N87" s="237">
        <f t="shared" ca="1" si="33"/>
        <v>6.43008081916603E-2</v>
      </c>
      <c r="P87" t="s">
        <v>340</v>
      </c>
      <c r="AA87" s="97">
        <f t="shared" ca="1" si="24"/>
        <v>7</v>
      </c>
      <c r="AB87" s="43"/>
      <c r="CR87" s="2" t="s">
        <v>22</v>
      </c>
      <c r="CS87" s="48">
        <f ca="1">CT87/CT86</f>
        <v>3.6861090990838966E-2</v>
      </c>
      <c r="CT87" s="24">
        <f t="shared" ref="CT87:CT93" ca="1" si="36">CK75*G82</f>
        <v>0.65269943593876256</v>
      </c>
      <c r="CU87" s="18" t="s">
        <v>16</v>
      </c>
      <c r="CV87" s="1" t="s">
        <v>8</v>
      </c>
      <c r="CW87">
        <v>101.325</v>
      </c>
      <c r="CX87" s="17" t="s">
        <v>13</v>
      </c>
      <c r="DC87" s="2" t="s">
        <v>2</v>
      </c>
      <c r="DD87" s="48">
        <f ca="1">DE87/DE85</f>
        <v>3.6901031589592438E-2</v>
      </c>
      <c r="DE87" s="24">
        <f t="shared" ca="1" si="34"/>
        <v>0.71417187628526668</v>
      </c>
      <c r="DF87" s="18" t="s">
        <v>16</v>
      </c>
      <c r="DG87" s="1" t="s">
        <v>9</v>
      </c>
      <c r="DI87" s="17" t="s">
        <v>342</v>
      </c>
      <c r="DP87" s="2" t="s">
        <v>22</v>
      </c>
      <c r="DQ87" s="48">
        <f ca="1">DR87/DR86</f>
        <v>4.9545787976755788E-2</v>
      </c>
      <c r="DR87" s="24">
        <f t="shared" ref="DR87:DR93" ca="1" si="37">DE86+EB104-ES113</f>
        <v>0.81587429492344543</v>
      </c>
      <c r="DS87" s="18" t="s">
        <v>16</v>
      </c>
      <c r="DT87" s="1" t="s">
        <v>8</v>
      </c>
      <c r="DU87">
        <v>101.325</v>
      </c>
      <c r="DV87" s="17" t="s">
        <v>13</v>
      </c>
      <c r="DW87" s="24"/>
      <c r="DZ87" s="2" t="s">
        <v>20</v>
      </c>
      <c r="EA87" s="48">
        <f ca="1">EB87/EB81</f>
        <v>3.2683364824136999E-3</v>
      </c>
      <c r="EB87" s="24">
        <f ca="1">DR92/$DR$89*$EB$84</f>
        <v>5.3819947810959685E-3</v>
      </c>
      <c r="EC87" s="18" t="s">
        <v>16</v>
      </c>
      <c r="EF87" s="5"/>
      <c r="EX87" s="2" t="s">
        <v>5</v>
      </c>
      <c r="EY87" s="48">
        <f ca="1">EZ87/EZ85</f>
        <v>0.92069134625189375</v>
      </c>
      <c r="EZ87" s="24">
        <f t="shared" ca="1" si="35"/>
        <v>101.29104793563678</v>
      </c>
      <c r="FA87" s="18" t="s">
        <v>16</v>
      </c>
      <c r="FB87" s="1" t="s">
        <v>9</v>
      </c>
      <c r="FC87" s="24">
        <f ca="1">FC88*FC85*EZ85/1000</f>
        <v>11.402128684618859</v>
      </c>
      <c r="FD87" s="17" t="s">
        <v>179</v>
      </c>
      <c r="GG87" s="43"/>
    </row>
    <row r="88" spans="2:189" ht="16.2" thickBot="1" x14ac:dyDescent="0.4">
      <c r="B88" s="25" t="str">
        <f t="shared" si="30"/>
        <v>NSI to cake</v>
      </c>
      <c r="G88" s="27">
        <f t="shared" ca="1" si="31"/>
        <v>0.06</v>
      </c>
      <c r="H88" s="195" t="s">
        <v>334</v>
      </c>
      <c r="J88" s="199">
        <f>J87</f>
        <v>0.06</v>
      </c>
      <c r="K88" s="199">
        <f>J88*0.9</f>
        <v>5.3999999999999999E-2</v>
      </c>
      <c r="L88" s="199">
        <f>J88*1.1</f>
        <v>6.6000000000000003E-2</v>
      </c>
      <c r="M88" s="27">
        <f t="shared" ca="1" si="32"/>
        <v>6.3252606493100064E-2</v>
      </c>
      <c r="N88" s="237">
        <f t="shared" ca="1" si="33"/>
        <v>6.3252606493100064E-2</v>
      </c>
      <c r="P88" t="s">
        <v>340</v>
      </c>
      <c r="AA88" s="97">
        <f t="shared" ca="1" si="24"/>
        <v>7</v>
      </c>
      <c r="AB88" s="43"/>
      <c r="CR88" s="2" t="s">
        <v>2</v>
      </c>
      <c r="CS88" s="48">
        <f ca="1">CT88/CT86</f>
        <v>3.5851321539564683E-2</v>
      </c>
      <c r="CT88" s="24">
        <f t="shared" ca="1" si="36"/>
        <v>0.63481944558690373</v>
      </c>
      <c r="CU88" s="18" t="s">
        <v>16</v>
      </c>
      <c r="CV88" s="1" t="s">
        <v>9</v>
      </c>
      <c r="CW88" s="29">
        <f ca="1">CW89*CW86*CT86/1000</f>
        <v>1.8400196087152609</v>
      </c>
      <c r="CX88" s="17" t="s">
        <v>179</v>
      </c>
      <c r="DC88" s="2" t="s">
        <v>3</v>
      </c>
      <c r="DD88" s="48">
        <f ca="1">DE88/DE85</f>
        <v>0.62371131833077931</v>
      </c>
      <c r="DE88" s="24">
        <f t="shared" ca="1" si="34"/>
        <v>12.071128184890117</v>
      </c>
      <c r="DF88" s="18" t="s">
        <v>16</v>
      </c>
      <c r="DG88" s="1" t="s">
        <v>23</v>
      </c>
      <c r="DI88" s="17" t="s">
        <v>12</v>
      </c>
      <c r="DP88" s="2" t="s">
        <v>2</v>
      </c>
      <c r="DQ88" s="48">
        <f ca="1">DR88/DR86</f>
        <v>4.8188535063360148E-2</v>
      </c>
      <c r="DR88" s="24">
        <f t="shared" ca="1" si="37"/>
        <v>0.79352430698362963</v>
      </c>
      <c r="DS88" s="18" t="s">
        <v>16</v>
      </c>
      <c r="DT88" s="1" t="s">
        <v>9</v>
      </c>
      <c r="DV88" s="17" t="s">
        <v>342</v>
      </c>
      <c r="DW88" s="24"/>
      <c r="DZ88" s="7" t="s">
        <v>21</v>
      </c>
      <c r="EA88" s="22">
        <f ca="1">EB88/EB81</f>
        <v>1.4369903159022396E-2</v>
      </c>
      <c r="EB88" s="20">
        <f ca="1">DR93/$DR$89*$EB$84</f>
        <v>2.3663029869433014E-2</v>
      </c>
      <c r="EC88" s="19" t="s">
        <v>16</v>
      </c>
      <c r="ED88" s="8"/>
      <c r="EE88" s="8"/>
      <c r="EF88" s="9"/>
      <c r="EX88" s="2" t="s">
        <v>29</v>
      </c>
      <c r="EY88" s="48">
        <f ca="1">EZ88/EZ85</f>
        <v>2.0725985445456702E-2</v>
      </c>
      <c r="EZ88" s="29">
        <f t="shared" ca="1" si="35"/>
        <v>2.2801960655554034</v>
      </c>
      <c r="FA88" s="18" t="s">
        <v>16</v>
      </c>
      <c r="FB88" s="1" t="s">
        <v>23</v>
      </c>
      <c r="FC88" s="24">
        <f ca="1">4.184*EY87+3.7*(1-EY87)</f>
        <v>4.1456146115859163</v>
      </c>
      <c r="FD88" s="17" t="s">
        <v>12</v>
      </c>
      <c r="GG88" s="43"/>
    </row>
    <row r="89" spans="2:189" ht="15.6" x14ac:dyDescent="0.35">
      <c r="AA89" s="97">
        <f t="shared" ca="1" si="24"/>
        <v>7</v>
      </c>
      <c r="AB89" s="43"/>
      <c r="CR89" s="2" t="s">
        <v>3</v>
      </c>
      <c r="CS89" s="48">
        <f ca="1">CT89/CT86</f>
        <v>0.60596883225479281</v>
      </c>
      <c r="CT89" s="24">
        <f t="shared" ca="1" si="36"/>
        <v>10.729891719902326</v>
      </c>
      <c r="CU89" s="18" t="s">
        <v>16</v>
      </c>
      <c r="CV89" s="1" t="s">
        <v>23</v>
      </c>
      <c r="CW89" s="24">
        <f ca="1">4.184*CS90+3.7*(1-CS90)</f>
        <v>3.8486962325208474</v>
      </c>
      <c r="CX89" s="17" t="s">
        <v>12</v>
      </c>
      <c r="DC89" s="2" t="s">
        <v>5</v>
      </c>
      <c r="DD89" s="48">
        <f ca="1">DE89/DE85</f>
        <v>0.28693945016558203</v>
      </c>
      <c r="DE89" s="24">
        <f ca="1">CT90+EB85</f>
        <v>5.5533430009261089</v>
      </c>
      <c r="DF89" s="18" t="s">
        <v>16</v>
      </c>
      <c r="DI89" s="5"/>
      <c r="DP89" s="2" t="s">
        <v>3</v>
      </c>
      <c r="DQ89" s="48">
        <f ca="1">DR89/DR86</f>
        <v>0.81449578610897833</v>
      </c>
      <c r="DR89" s="24">
        <f t="shared" ca="1" si="37"/>
        <v>13.412364649877908</v>
      </c>
      <c r="DS89" s="18" t="s">
        <v>16</v>
      </c>
      <c r="DT89" s="1" t="s">
        <v>23</v>
      </c>
      <c r="DV89" s="17" t="s">
        <v>12</v>
      </c>
      <c r="DW89" s="24"/>
      <c r="EX89" s="2" t="s">
        <v>22</v>
      </c>
      <c r="EY89" s="48">
        <f ca="1">EZ89/EZ85</f>
        <v>7.6671819871805833E-3</v>
      </c>
      <c r="EZ89" s="24">
        <f t="shared" ca="1" si="35"/>
        <v>0.84351493187497795</v>
      </c>
      <c r="FA89" s="18" t="s">
        <v>16</v>
      </c>
      <c r="FD89" s="5"/>
      <c r="GG89" s="43"/>
    </row>
    <row r="90" spans="2:189" x14ac:dyDescent="0.3">
      <c r="B90" s="1" t="s">
        <v>380</v>
      </c>
      <c r="P90" s="197"/>
      <c r="AA90" s="97">
        <f t="shared" ca="1" si="24"/>
        <v>7</v>
      </c>
      <c r="AB90" s="32">
        <v>7</v>
      </c>
      <c r="CR90" s="2" t="s">
        <v>5</v>
      </c>
      <c r="CS90" s="48">
        <f ca="1">CT90/CT86</f>
        <v>0.30722362091084182</v>
      </c>
      <c r="CT90" s="24">
        <f t="shared" ca="1" si="36"/>
        <v>5.4400094702949655</v>
      </c>
      <c r="CU90" s="18" t="s">
        <v>16</v>
      </c>
      <c r="CX90" s="5"/>
      <c r="DC90" s="2" t="s">
        <v>4</v>
      </c>
      <c r="DD90" s="48">
        <f ca="1">DE90/DE85</f>
        <v>1.0011093935467367E-3</v>
      </c>
      <c r="DE90" s="24">
        <f t="shared" ca="1" si="34"/>
        <v>1.9375181211945487E-2</v>
      </c>
      <c r="DF90" s="18" t="s">
        <v>16</v>
      </c>
      <c r="DI90" s="5"/>
      <c r="DP90" s="2" t="s">
        <v>5</v>
      </c>
      <c r="DQ90" s="48">
        <f ca="1">DR90/DR86</f>
        <v>6.8824316616504247E-2</v>
      </c>
      <c r="DR90" s="24">
        <f ca="1">DE89+EB107-ES116</f>
        <v>1.1333353063114489</v>
      </c>
      <c r="DS90" s="18" t="s">
        <v>16</v>
      </c>
      <c r="DV90" s="5"/>
      <c r="DW90" s="24"/>
      <c r="EX90" s="2" t="s">
        <v>2</v>
      </c>
      <c r="EY90" s="48">
        <f ca="1">EZ90/EZ85</f>
        <v>1.8558629043372249E-3</v>
      </c>
      <c r="EZ90" s="24">
        <f t="shared" ca="1" si="35"/>
        <v>0.20417515508810391</v>
      </c>
      <c r="FA90" s="18" t="s">
        <v>16</v>
      </c>
      <c r="FD90" s="5"/>
      <c r="GG90" s="32">
        <v>7</v>
      </c>
    </row>
    <row r="91" spans="2:189" x14ac:dyDescent="0.3">
      <c r="B91" s="25" t="s">
        <v>381</v>
      </c>
      <c r="G91" s="27">
        <f ca="1">OFFSET(J91,0,$E$34-1)</f>
        <v>0.8</v>
      </c>
      <c r="H91" s="195" t="s">
        <v>334</v>
      </c>
      <c r="J91" s="199">
        <v>0.8</v>
      </c>
      <c r="K91" s="199">
        <v>0.75</v>
      </c>
      <c r="L91" s="199">
        <v>0.85</v>
      </c>
      <c r="M91" s="27">
        <f ca="1">IF(N91&gt;1,0.999,IF(N91&lt;0,0.005,N91))</f>
        <v>0.78305101691949786</v>
      </c>
      <c r="N91" s="237">
        <f ca="1">IFERROR(_xlfn.NORM.INV(RAND(),J91,_xlfn.STDEV.S(J91:L91)),J91)</f>
        <v>0.78305101691949786</v>
      </c>
      <c r="P91" s="197" t="s">
        <v>377</v>
      </c>
      <c r="AA91" s="97">
        <f t="shared" ca="1" si="24"/>
        <v>7</v>
      </c>
      <c r="AB91" s="43"/>
      <c r="CR91" s="2" t="s">
        <v>4</v>
      </c>
      <c r="CS91" s="48">
        <f ca="1">CT91/CT86</f>
        <v>9.726312034714329E-4</v>
      </c>
      <c r="CT91" s="24">
        <f t="shared" ca="1" si="36"/>
        <v>1.7222383299507101E-2</v>
      </c>
      <c r="CU91" s="18" t="s">
        <v>16</v>
      </c>
      <c r="CX91" s="5"/>
      <c r="DC91" s="2" t="s">
        <v>20</v>
      </c>
      <c r="DD91" s="48">
        <f ca="1">DE91/DE85</f>
        <v>2.5027734838668418E-3</v>
      </c>
      <c r="DE91" s="24">
        <f t="shared" ca="1" si="34"/>
        <v>4.8437953029863721E-2</v>
      </c>
      <c r="DF91" s="18" t="s">
        <v>16</v>
      </c>
      <c r="DI91" s="5"/>
      <c r="DP91" s="2" t="s">
        <v>4</v>
      </c>
      <c r="DQ91" s="48">
        <f ca="1">DR91/DR86</f>
        <v>1.3073345929654793E-3</v>
      </c>
      <c r="DR91" s="24">
        <f t="shared" ca="1" si="37"/>
        <v>2.1527979124383874E-2</v>
      </c>
      <c r="DS91" s="18" t="s">
        <v>16</v>
      </c>
      <c r="DV91" s="5"/>
      <c r="DW91" s="24"/>
      <c r="EX91" s="2" t="s">
        <v>3</v>
      </c>
      <c r="EY91" s="48">
        <f ca="1">EZ91/EZ85</f>
        <v>2.7999790449322252E-3</v>
      </c>
      <c r="EZ91" s="24">
        <f t="shared" ca="1" si="35"/>
        <v>0.30804331203906971</v>
      </c>
      <c r="FA91" s="18" t="s">
        <v>16</v>
      </c>
      <c r="FD91" s="5"/>
      <c r="GG91" s="43"/>
    </row>
    <row r="92" spans="2:189" ht="15" thickBot="1" x14ac:dyDescent="0.35">
      <c r="AA92" s="97">
        <f t="shared" ca="1" si="24"/>
        <v>7</v>
      </c>
      <c r="AB92" s="43"/>
      <c r="CR92" s="2" t="s">
        <v>20</v>
      </c>
      <c r="CS92" s="48">
        <f ca="1">CT92/CT86</f>
        <v>2.4315780086785824E-3</v>
      </c>
      <c r="CT92" s="24">
        <f t="shared" ca="1" si="36"/>
        <v>4.3055958248767755E-2</v>
      </c>
      <c r="CU92" s="18" t="s">
        <v>16</v>
      </c>
      <c r="CX92" s="5"/>
      <c r="DC92" s="7" t="s">
        <v>21</v>
      </c>
      <c r="DD92" s="22">
        <f ca="1">DE92/DE85</f>
        <v>1.1003950415036637E-2</v>
      </c>
      <c r="DE92" s="20">
        <f t="shared" ca="1" si="34"/>
        <v>0.21296726882489714</v>
      </c>
      <c r="DF92" s="19" t="s">
        <v>16</v>
      </c>
      <c r="DG92" s="8"/>
      <c r="DH92" s="8"/>
      <c r="DI92" s="9"/>
      <c r="DP92" s="2" t="s">
        <v>20</v>
      </c>
      <c r="DQ92" s="48">
        <f ca="1">DR92/DR86</f>
        <v>3.2683364824136986E-3</v>
      </c>
      <c r="DR92" s="24">
        <f t="shared" ca="1" si="37"/>
        <v>5.3819947810959688E-2</v>
      </c>
      <c r="DS92" s="18" t="s">
        <v>16</v>
      </c>
      <c r="DV92" s="5"/>
      <c r="DW92" s="24"/>
      <c r="EX92" s="2" t="s">
        <v>4</v>
      </c>
      <c r="EY92" s="48">
        <f ca="1">EZ92/EZ85</f>
        <v>4.6481579146885332E-3</v>
      </c>
      <c r="EZ92" s="24">
        <f t="shared" ca="1" si="35"/>
        <v>0.51137309812614085</v>
      </c>
      <c r="FA92" s="18" t="s">
        <v>16</v>
      </c>
      <c r="FD92" s="5"/>
      <c r="GG92" s="43"/>
    </row>
    <row r="93" spans="2:189" ht="15" thickBot="1" x14ac:dyDescent="0.35">
      <c r="B93" s="1" t="s">
        <v>382</v>
      </c>
      <c r="AA93" s="97">
        <f t="shared" ca="1" si="24"/>
        <v>7</v>
      </c>
      <c r="AB93" s="43"/>
      <c r="CR93" s="7" t="s">
        <v>21</v>
      </c>
      <c r="CS93" s="22">
        <f ca="1">CT93/CT86</f>
        <v>1.0690925091811557E-2</v>
      </c>
      <c r="CT93" s="20">
        <f t="shared" ca="1" si="36"/>
        <v>0.18930423895546411</v>
      </c>
      <c r="CU93" s="19" t="s">
        <v>16</v>
      </c>
      <c r="CV93" s="8"/>
      <c r="CW93" s="8"/>
      <c r="CX93" s="9"/>
      <c r="DP93" s="7" t="s">
        <v>21</v>
      </c>
      <c r="DQ93" s="22">
        <f ca="1">DR93/DR86</f>
        <v>1.4369903159022392E-2</v>
      </c>
      <c r="DR93" s="20">
        <f t="shared" ca="1" si="37"/>
        <v>0.23663029869433017</v>
      </c>
      <c r="DS93" s="19" t="s">
        <v>16</v>
      </c>
      <c r="DT93" s="8"/>
      <c r="DU93" s="8"/>
      <c r="DV93" s="9"/>
      <c r="DW93" s="24"/>
      <c r="EX93" s="2" t="s">
        <v>20</v>
      </c>
      <c r="EY93" s="48">
        <f ca="1">EZ93/EZ85</f>
        <v>1.2850598646222356E-2</v>
      </c>
      <c r="EZ93" s="24">
        <f t="shared" ca="1" si="35"/>
        <v>1.4137752122936047</v>
      </c>
      <c r="FA93" s="18" t="s">
        <v>16</v>
      </c>
      <c r="FD93" s="5"/>
      <c r="GG93" s="43"/>
    </row>
    <row r="94" spans="2:189" x14ac:dyDescent="0.3">
      <c r="B94" s="25" t="s">
        <v>383</v>
      </c>
      <c r="G94" s="27">
        <f ca="1">OFFSET(J94,0,$E$34-1)</f>
        <v>0.1</v>
      </c>
      <c r="H94" s="195" t="s">
        <v>334</v>
      </c>
      <c r="J94" s="199">
        <v>0.1</v>
      </c>
      <c r="K94" s="199">
        <v>0.1</v>
      </c>
      <c r="L94" s="199">
        <v>0.1</v>
      </c>
      <c r="M94" s="27">
        <f ca="1">IF(N94&gt;1,0.999,IF(N94&lt;0,0.005,N94))</f>
        <v>9.9999999999999964E-2</v>
      </c>
      <c r="N94" s="237">
        <f ca="1">IFERROR(_xlfn.NORM.INV(RAND(),J94,_xlfn.STDEV.S(J94:L94)),J94)</f>
        <v>9.9999999999999964E-2</v>
      </c>
      <c r="P94" s="197" t="s">
        <v>384</v>
      </c>
      <c r="AA94" s="97">
        <f t="shared" ca="1" si="24"/>
        <v>7</v>
      </c>
      <c r="AB94" s="43"/>
      <c r="EX94" s="2" t="s">
        <v>21</v>
      </c>
      <c r="EY94" s="48">
        <f ca="1">EZ94/EZ85</f>
        <v>8.0377032238377211E-3</v>
      </c>
      <c r="EZ94" s="24">
        <f t="shared" ca="1" si="35"/>
        <v>0.88427830441781441</v>
      </c>
      <c r="FA94" s="18" t="s">
        <v>16</v>
      </c>
      <c r="FD94" s="5"/>
      <c r="GG94" s="43"/>
    </row>
    <row r="95" spans="2:189" ht="15" thickBot="1" x14ac:dyDescent="0.35">
      <c r="B95" s="25" t="s">
        <v>385</v>
      </c>
      <c r="G95" s="27">
        <f ca="1">OFFSET(J94,0,$E$34-1)</f>
        <v>0.1</v>
      </c>
      <c r="H95" s="195" t="s">
        <v>334</v>
      </c>
      <c r="J95" s="199">
        <v>0.1</v>
      </c>
      <c r="K95" s="199">
        <v>0.1</v>
      </c>
      <c r="L95" s="199">
        <v>0.1</v>
      </c>
      <c r="M95" s="27">
        <f ca="1">IF(N95&gt;1,0.999,IF(N95&lt;0,0.005,N95))</f>
        <v>9.9999999999999992E-2</v>
      </c>
      <c r="N95" s="237">
        <f ca="1">IFERROR(_xlfn.NORM.INV(RAND(),J94,_xlfn.STDEV.S(J94:L94)),J94)</f>
        <v>9.9999999999999992E-2</v>
      </c>
      <c r="P95" t="s">
        <v>340</v>
      </c>
      <c r="AA95" s="97">
        <f t="shared" ca="1" si="24"/>
        <v>7</v>
      </c>
      <c r="AB95" s="43"/>
      <c r="CP95" s="24">
        <f ca="1">CK74-CT86-CT99</f>
        <v>0</v>
      </c>
      <c r="DA95" s="24">
        <f ca="1">DE85-CT86-EB81</f>
        <v>7.1054273576010019E-15</v>
      </c>
      <c r="EH95" t="s">
        <v>18</v>
      </c>
      <c r="EI95">
        <v>123</v>
      </c>
      <c r="EX95" s="2" t="s">
        <v>115</v>
      </c>
      <c r="EY95" s="28">
        <f ca="1">EZ95/EZ85</f>
        <v>1.2637796003327244E-2</v>
      </c>
      <c r="EZ95" s="24">
        <f t="shared" ca="1" si="35"/>
        <v>1.3903634546069523</v>
      </c>
      <c r="FA95" s="18" t="s">
        <v>16</v>
      </c>
      <c r="FD95" s="5"/>
      <c r="GG95" s="43"/>
    </row>
    <row r="96" spans="2:189" ht="15" thickBot="1" x14ac:dyDescent="0.35">
      <c r="AA96" s="97">
        <f t="shared" ca="1" si="24"/>
        <v>7</v>
      </c>
      <c r="AB96" s="44"/>
      <c r="CR96" t="s">
        <v>18</v>
      </c>
      <c r="CS96">
        <v>113</v>
      </c>
      <c r="DO96" s="24">
        <f ca="1">DR86+ES112-EB103-DE85</f>
        <v>0</v>
      </c>
      <c r="DY96" s="24">
        <f ca="1">DR86-EB81-EB103-Gluten</f>
        <v>0</v>
      </c>
      <c r="EH96" s="10" t="s">
        <v>14</v>
      </c>
      <c r="EI96" s="11"/>
      <c r="EJ96" s="11"/>
      <c r="EK96" s="14"/>
      <c r="EL96" s="12" t="s">
        <v>10</v>
      </c>
      <c r="EM96" s="11"/>
      <c r="EN96" s="13"/>
      <c r="EX96" s="2" t="s">
        <v>116</v>
      </c>
      <c r="EY96" s="28">
        <f ca="1">EZ96/EZ85</f>
        <v>2.1664793148560989E-3</v>
      </c>
      <c r="EZ96" s="24">
        <f t="shared" ca="1" si="35"/>
        <v>0.23834802078976319</v>
      </c>
      <c r="FA96" s="18" t="s">
        <v>16</v>
      </c>
      <c r="FD96" s="5"/>
      <c r="GG96" s="44"/>
    </row>
    <row r="97" spans="2:189" x14ac:dyDescent="0.3">
      <c r="B97" s="1" t="s">
        <v>343</v>
      </c>
      <c r="AA97" s="97">
        <f t="shared" ca="1" si="24"/>
        <v>8</v>
      </c>
      <c r="AB97" s="42"/>
      <c r="CR97" s="10" t="s">
        <v>14</v>
      </c>
      <c r="CS97" s="11"/>
      <c r="CT97" s="11"/>
      <c r="CU97" s="14"/>
      <c r="CV97" s="12" t="s">
        <v>10</v>
      </c>
      <c r="CW97" s="11"/>
      <c r="CX97" s="13"/>
      <c r="EH97" s="202" t="str">
        <f>_xlfn.CONCAT(EH95,EI95)</f>
        <v>Stream:123</v>
      </c>
      <c r="EI97" s="1" t="s">
        <v>15</v>
      </c>
      <c r="EJ97" s="1" t="s">
        <v>0</v>
      </c>
      <c r="EK97" s="15"/>
      <c r="EL97" s="1" t="s">
        <v>19</v>
      </c>
      <c r="EN97" s="5"/>
      <c r="EX97" s="2" t="s">
        <v>122</v>
      </c>
      <c r="EY97" s="28">
        <f ca="1">EZ97/EZ85</f>
        <v>0</v>
      </c>
      <c r="EZ97" s="24">
        <f t="shared" ca="1" si="35"/>
        <v>0</v>
      </c>
      <c r="FA97" s="18" t="s">
        <v>16</v>
      </c>
      <c r="FD97" s="5"/>
      <c r="GG97" s="42"/>
    </row>
    <row r="98" spans="2:189" ht="15" thickBot="1" x14ac:dyDescent="0.35">
      <c r="B98" s="25" t="s">
        <v>386</v>
      </c>
      <c r="G98" s="27">
        <f t="shared" ref="G98:G109" ca="1" si="38">OFFSET(J98,0,$E$34-1)</f>
        <v>0.95</v>
      </c>
      <c r="H98" s="195" t="s">
        <v>334</v>
      </c>
      <c r="J98" s="199">
        <v>0.95</v>
      </c>
      <c r="K98" s="199">
        <v>0.95</v>
      </c>
      <c r="L98" s="199">
        <v>0.99</v>
      </c>
      <c r="M98" s="27">
        <f ca="1">IF(N98&gt;1,0.999,IF(N98&lt;0,0.005,N98))</f>
        <v>0</v>
      </c>
      <c r="N98" s="237">
        <f ca="1">IFERROR(_xlfn.NORM.INV(RAND(),J97,_xlfn.STDEV.S(J97:L97)),J97)</f>
        <v>0</v>
      </c>
      <c r="P98" t="s">
        <v>330</v>
      </c>
      <c r="AA98" s="97">
        <f t="shared" ca="1" si="24"/>
        <v>8</v>
      </c>
      <c r="AB98" s="43"/>
      <c r="CR98" s="202" t="str">
        <f>_xlfn.CONCAT(CR96,CS96)</f>
        <v>Stream:113</v>
      </c>
      <c r="CS98" s="1" t="s">
        <v>15</v>
      </c>
      <c r="CT98" s="1" t="s">
        <v>0</v>
      </c>
      <c r="CU98" s="15"/>
      <c r="CV98" s="1" t="s">
        <v>19</v>
      </c>
      <c r="CX98" s="5"/>
      <c r="EH98" s="6" t="s">
        <v>6</v>
      </c>
      <c r="EI98" s="48">
        <f ca="1">SUM(EI99:EI105)</f>
        <v>1</v>
      </c>
      <c r="EJ98" s="24">
        <f ca="1">SUM(EJ99:EJ105)</f>
        <v>13.173661426980896</v>
      </c>
      <c r="EK98" s="18" t="s">
        <v>16</v>
      </c>
      <c r="EL98" s="1" t="s">
        <v>7</v>
      </c>
      <c r="EN98" s="16" t="s">
        <v>11</v>
      </c>
      <c r="EX98" s="7" t="s">
        <v>123</v>
      </c>
      <c r="EY98" s="235">
        <f ca="1">EZ98/EZ85</f>
        <v>1.1042700424814805E-6</v>
      </c>
      <c r="EZ98" s="20">
        <f t="shared" ca="1" si="35"/>
        <v>1.2148769537657496E-4</v>
      </c>
      <c r="FA98" s="19" t="s">
        <v>16</v>
      </c>
      <c r="FB98" s="8"/>
      <c r="FC98" s="8"/>
      <c r="FD98" s="9"/>
      <c r="GG98" s="43"/>
    </row>
    <row r="99" spans="2:189" x14ac:dyDescent="0.3">
      <c r="B99" s="25" t="s">
        <v>387</v>
      </c>
      <c r="G99" s="27">
        <f t="shared" ca="1" si="38"/>
        <v>0.85</v>
      </c>
      <c r="H99" s="195" t="s">
        <v>334</v>
      </c>
      <c r="J99" s="199">
        <v>0.85</v>
      </c>
      <c r="K99" s="199">
        <v>0.85</v>
      </c>
      <c r="L99" s="199">
        <v>0.95</v>
      </c>
      <c r="M99" s="27">
        <f ca="1">IF(N99&gt;1,0.999,IF(N99&lt;0,0.005,N99))</f>
        <v>0.999</v>
      </c>
      <c r="N99" s="237">
        <f ca="1">IFERROR(_xlfn.NORM.INV(RAND(),J99,_xlfn.STDEV.S(J99:L99)),J99)</f>
        <v>1.0043899189892564</v>
      </c>
      <c r="P99" t="s">
        <v>340</v>
      </c>
      <c r="AA99" s="97">
        <f t="shared" ca="1" si="24"/>
        <v>8</v>
      </c>
      <c r="AB99" s="43"/>
      <c r="CR99" s="6" t="s">
        <v>6</v>
      </c>
      <c r="CS99" s="48">
        <f ca="1">SUM(CS100:CS106)</f>
        <v>1</v>
      </c>
      <c r="CT99" s="24">
        <f ca="1">SUM(CT100:CT106)</f>
        <v>92.677760980172366</v>
      </c>
      <c r="CU99" s="18" t="s">
        <v>16</v>
      </c>
      <c r="CV99" s="1" t="s">
        <v>7</v>
      </c>
      <c r="CW99">
        <f>CN74</f>
        <v>27</v>
      </c>
      <c r="CX99" s="16" t="s">
        <v>11</v>
      </c>
      <c r="EH99" s="2" t="s">
        <v>22</v>
      </c>
      <c r="EI99" s="48">
        <f ca="1">EJ99/EJ98</f>
        <v>4.9545787976755865E-2</v>
      </c>
      <c r="EJ99" s="24">
        <f t="shared" ref="EJ99:EJ105" ca="1" si="39">DR87-EB82-EB104</f>
        <v>0.65269943593875501</v>
      </c>
      <c r="EK99" s="18" t="s">
        <v>16</v>
      </c>
      <c r="EL99" s="1" t="s">
        <v>8</v>
      </c>
      <c r="EM99">
        <v>101.325</v>
      </c>
      <c r="EN99" s="17" t="s">
        <v>13</v>
      </c>
      <c r="GG99" s="43"/>
    </row>
    <row r="100" spans="2:189" ht="15" thickBot="1" x14ac:dyDescent="0.35">
      <c r="B100" s="25" t="s">
        <v>388</v>
      </c>
      <c r="G100" s="27">
        <f t="shared" ca="1" si="38"/>
        <v>0.05</v>
      </c>
      <c r="H100" s="195" t="s">
        <v>334</v>
      </c>
      <c r="J100" s="199">
        <v>0.05</v>
      </c>
      <c r="K100" s="199">
        <v>0.04</v>
      </c>
      <c r="L100" s="199">
        <v>0.06</v>
      </c>
      <c r="M100" s="27">
        <f ca="1">IF(N100&gt;1,0.999,IF(N100&lt;0,0.005,N100))</f>
        <v>2.4308168153469086E-2</v>
      </c>
      <c r="N100" s="237">
        <f ca="1">IFERROR(_xlfn.NORM.INV(RAND(),J100,_xlfn.STDEV.S(J100:L100)),J100)</f>
        <v>2.4308168153469086E-2</v>
      </c>
      <c r="P100" t="s">
        <v>340</v>
      </c>
      <c r="AA100" s="97">
        <f t="shared" ca="1" si="24"/>
        <v>8</v>
      </c>
      <c r="AB100" s="43"/>
      <c r="CR100" s="2" t="s">
        <v>22</v>
      </c>
      <c r="CS100" s="48">
        <f ca="1">CT100/CT99</f>
        <v>4.6951172826196824E-3</v>
      </c>
      <c r="CT100" s="24">
        <f t="shared" ref="CT100:CT106" ca="1" si="40">CK75-CT87</f>
        <v>0.43513295729250845</v>
      </c>
      <c r="CU100" s="18" t="s">
        <v>16</v>
      </c>
      <c r="CV100" s="1" t="s">
        <v>8</v>
      </c>
      <c r="CW100">
        <v>101.325</v>
      </c>
      <c r="CX100" s="17" t="s">
        <v>13</v>
      </c>
      <c r="DZ100" t="s">
        <v>18</v>
      </c>
      <c r="EA100">
        <v>119</v>
      </c>
      <c r="EH100" s="2" t="s">
        <v>2</v>
      </c>
      <c r="EI100" s="48">
        <f ca="1">EJ100/EJ98</f>
        <v>4.8188535063360127E-2</v>
      </c>
      <c r="EJ100" s="24">
        <f t="shared" ca="1" si="39"/>
        <v>0.63481944558690373</v>
      </c>
      <c r="EK100" s="18" t="s">
        <v>16</v>
      </c>
      <c r="EL100" s="1" t="s">
        <v>9</v>
      </c>
      <c r="EN100" s="17" t="s">
        <v>342</v>
      </c>
      <c r="GG100" s="43"/>
    </row>
    <row r="101" spans="2:189" ht="15.6" x14ac:dyDescent="0.35">
      <c r="B101" s="25" t="s">
        <v>389</v>
      </c>
      <c r="G101" s="27">
        <f t="shared" ca="1" si="38"/>
        <v>0.4</v>
      </c>
      <c r="H101" s="195" t="s">
        <v>334</v>
      </c>
      <c r="J101" s="199">
        <v>0.4</v>
      </c>
      <c r="K101" s="199">
        <v>0.35</v>
      </c>
      <c r="L101" s="199">
        <v>0.45</v>
      </c>
      <c r="M101" s="27">
        <f ca="1">IF(N101&gt;1,0.999,IF(N101&lt;0,0.005,N101))</f>
        <v>0.39607461618864492</v>
      </c>
      <c r="N101" s="237">
        <f ca="1">IFERROR(_xlfn.NORM.INV(RAND(),J101,_xlfn.STDEV.S(J101:L101)),J101)</f>
        <v>0.39607461618864492</v>
      </c>
      <c r="P101" t="s">
        <v>340</v>
      </c>
      <c r="AA101" s="97">
        <f t="shared" ca="1" si="24"/>
        <v>8</v>
      </c>
      <c r="AB101" s="43"/>
      <c r="CR101" s="2" t="s">
        <v>2</v>
      </c>
      <c r="CS101" s="48">
        <f ca="1">CT101/CT99</f>
        <v>4.5664996569688976E-3</v>
      </c>
      <c r="CT101" s="24">
        <f t="shared" ca="1" si="40"/>
        <v>0.4232129637246026</v>
      </c>
      <c r="CU101" s="18" t="s">
        <v>16</v>
      </c>
      <c r="CV101" s="1" t="s">
        <v>9</v>
      </c>
      <c r="CW101" s="29">
        <f ca="1">CW102*CW99*CT99/1000</f>
        <v>10.372252340791649</v>
      </c>
      <c r="CX101" s="17" t="s">
        <v>179</v>
      </c>
      <c r="DZ101" s="10" t="s">
        <v>14</v>
      </c>
      <c r="EA101" s="11"/>
      <c r="EB101" s="11"/>
      <c r="EC101" s="14"/>
      <c r="ED101" s="12" t="s">
        <v>10</v>
      </c>
      <c r="EE101" s="11"/>
      <c r="EF101" s="13"/>
      <c r="EH101" s="2" t="s">
        <v>3</v>
      </c>
      <c r="EI101" s="48">
        <f ca="1">EJ101/EJ98</f>
        <v>0.8144957861089781</v>
      </c>
      <c r="EJ101" s="24">
        <f t="shared" ca="1" si="39"/>
        <v>10.729891719902326</v>
      </c>
      <c r="EK101" s="18" t="s">
        <v>16</v>
      </c>
      <c r="EL101" s="1" t="s">
        <v>23</v>
      </c>
      <c r="EN101" s="17" t="s">
        <v>12</v>
      </c>
      <c r="GG101" s="43"/>
    </row>
    <row r="102" spans="2:189" ht="15.6" x14ac:dyDescent="0.35">
      <c r="B102" s="25" t="s">
        <v>390</v>
      </c>
      <c r="G102" s="27">
        <f t="shared" ca="1" si="38"/>
        <v>1</v>
      </c>
      <c r="H102" s="195" t="s">
        <v>334</v>
      </c>
      <c r="J102" s="199">
        <v>1</v>
      </c>
      <c r="K102" s="199">
        <v>1</v>
      </c>
      <c r="L102" s="199">
        <v>1</v>
      </c>
      <c r="M102" s="27">
        <f ca="1">IF(N102&gt;1,0.999,IF(N102&lt;0,0.005,N102))</f>
        <v>1</v>
      </c>
      <c r="N102" s="237">
        <f ca="1">IFERROR(_xlfn.NORM.INV(RAND(),J102,_xlfn.STDEV.S(J102:L102)),J102)</f>
        <v>1</v>
      </c>
      <c r="P102" t="s">
        <v>340</v>
      </c>
      <c r="AA102" s="97">
        <f t="shared" ca="1" si="24"/>
        <v>8</v>
      </c>
      <c r="AB102" s="43"/>
      <c r="CR102" s="2" t="s">
        <v>3</v>
      </c>
      <c r="CS102" s="48">
        <f ca="1">CT102/CT99</f>
        <v>2.8944084337012354E-2</v>
      </c>
      <c r="CT102" s="24">
        <f t="shared" ca="1" si="40"/>
        <v>2.6824729299755798</v>
      </c>
      <c r="CU102" s="18" t="s">
        <v>16</v>
      </c>
      <c r="CV102" s="1" t="s">
        <v>23</v>
      </c>
      <c r="CW102" s="24">
        <f ca="1">4.184*CS103+3.7*(1-CS103)</f>
        <v>4.1450882071436927</v>
      </c>
      <c r="CX102" s="17" t="s">
        <v>12</v>
      </c>
      <c r="DZ102" s="202" t="str">
        <f>_xlfn.CONCAT(DZ100,EA100)</f>
        <v>Stream:119</v>
      </c>
      <c r="EA102" s="1" t="s">
        <v>15</v>
      </c>
      <c r="EB102" s="1" t="s">
        <v>0</v>
      </c>
      <c r="EC102" s="15"/>
      <c r="ED102" s="1" t="s">
        <v>19</v>
      </c>
      <c r="EF102" s="5"/>
      <c r="EH102" s="2" t="s">
        <v>5</v>
      </c>
      <c r="EI102" s="48">
        <f ca="1">EJ102/EJ98</f>
        <v>6.8824316616504261E-2</v>
      </c>
      <c r="EJ102" s="24">
        <f t="shared" ca="1" si="39"/>
        <v>0.90666824504915844</v>
      </c>
      <c r="EK102" s="18" t="s">
        <v>16</v>
      </c>
      <c r="EN102" s="5"/>
      <c r="GG102" s="43"/>
    </row>
    <row r="103" spans="2:189" x14ac:dyDescent="0.3">
      <c r="B103" s="25" t="s">
        <v>391</v>
      </c>
      <c r="G103">
        <f t="shared" ca="1" si="38"/>
        <v>55</v>
      </c>
      <c r="H103" s="195" t="s">
        <v>11</v>
      </c>
      <c r="J103" s="23">
        <v>55</v>
      </c>
      <c r="K103" s="23">
        <v>50</v>
      </c>
      <c r="L103" s="23">
        <v>60</v>
      </c>
      <c r="M103" s="24">
        <f ca="1">IFERROR(_xlfn.NORM.INV(RAND(),J103,_xlfn.STDEV.S(J103:L103)),J103)</f>
        <v>52.279020923550078</v>
      </c>
      <c r="P103" t="s">
        <v>392</v>
      </c>
      <c r="AA103" s="97">
        <f t="shared" ca="1" si="24"/>
        <v>8</v>
      </c>
      <c r="AB103" s="32">
        <v>8</v>
      </c>
      <c r="CR103" s="2" t="s">
        <v>5</v>
      </c>
      <c r="CS103" s="48">
        <f ca="1">CT103/CT99</f>
        <v>0.91960373376796045</v>
      </c>
      <c r="CT103" s="24">
        <f t="shared" ca="1" si="40"/>
        <v>85.226815034621126</v>
      </c>
      <c r="CU103" s="18" t="s">
        <v>16</v>
      </c>
      <c r="CX103" s="5"/>
      <c r="DZ103" s="6" t="s">
        <v>6</v>
      </c>
      <c r="EA103" s="48">
        <f ca="1">SUM(EA104:EA110)</f>
        <v>0.99999999999999989</v>
      </c>
      <c r="EB103" s="24">
        <f ca="1">SUM(EB104:EB110)</f>
        <v>1.6467076783726116</v>
      </c>
      <c r="EC103" s="18" t="s">
        <v>16</v>
      </c>
      <c r="ED103" s="1" t="s">
        <v>7</v>
      </c>
      <c r="EF103" s="16" t="s">
        <v>11</v>
      </c>
      <c r="EH103" s="2" t="s">
        <v>4</v>
      </c>
      <c r="EI103" s="48">
        <f ca="1">EJ103/EJ98</f>
        <v>1.3073345929654789E-3</v>
      </c>
      <c r="EJ103" s="24">
        <f t="shared" ca="1" si="39"/>
        <v>1.7222383299507101E-2</v>
      </c>
      <c r="EK103" s="18" t="s">
        <v>16</v>
      </c>
      <c r="EN103" s="5"/>
      <c r="GG103" s="32">
        <v>8</v>
      </c>
    </row>
    <row r="104" spans="2:189" x14ac:dyDescent="0.3">
      <c r="B104" s="25" t="s">
        <v>393</v>
      </c>
      <c r="G104">
        <f t="shared" ca="1" si="38"/>
        <v>38</v>
      </c>
      <c r="H104" s="195" t="s">
        <v>11</v>
      </c>
      <c r="J104" s="23">
        <v>38</v>
      </c>
      <c r="K104" s="23">
        <v>36</v>
      </c>
      <c r="L104" s="23">
        <v>40</v>
      </c>
      <c r="M104" s="24">
        <f ca="1">IFERROR(_xlfn.NORM.INV(RAND(),J104,_xlfn.STDEV.S(J104:L104)),J104)</f>
        <v>35.279902457570039</v>
      </c>
      <c r="P104" t="s">
        <v>340</v>
      </c>
      <c r="AA104" s="97">
        <f t="shared" ca="1" si="24"/>
        <v>8</v>
      </c>
      <c r="AB104" s="43"/>
      <c r="CR104" s="2" t="s">
        <v>4</v>
      </c>
      <c r="CS104" s="48">
        <f ca="1">CT104/CT99</f>
        <v>2.9113493410427749E-3</v>
      </c>
      <c r="CT104" s="24">
        <f t="shared" ca="1" si="40"/>
        <v>0.26981733835894461</v>
      </c>
      <c r="CU104" s="18" t="s">
        <v>16</v>
      </c>
      <c r="CX104" s="5"/>
      <c r="DZ104" s="2" t="s">
        <v>22</v>
      </c>
      <c r="EA104" s="48">
        <f ca="1">EB104/EB103</f>
        <v>4.9545787976755781E-2</v>
      </c>
      <c r="EB104" s="24">
        <f ca="1">DR87*$G$95</f>
        <v>8.1587429492344543E-2</v>
      </c>
      <c r="EC104" s="18" t="s">
        <v>16</v>
      </c>
      <c r="ED104" s="1" t="s">
        <v>8</v>
      </c>
      <c r="EE104">
        <v>101.325</v>
      </c>
      <c r="EF104" s="17" t="s">
        <v>13</v>
      </c>
      <c r="EH104" s="2" t="s">
        <v>20</v>
      </c>
      <c r="EI104" s="48">
        <f ca="1">EJ104/EJ98</f>
        <v>3.2683364824136977E-3</v>
      </c>
      <c r="EJ104" s="24">
        <f t="shared" ca="1" si="39"/>
        <v>4.3055958248767755E-2</v>
      </c>
      <c r="EK104" s="18" t="s">
        <v>16</v>
      </c>
      <c r="EN104" s="5"/>
      <c r="GG104" s="43"/>
    </row>
    <row r="105" spans="2:189" ht="15" thickBot="1" x14ac:dyDescent="0.35">
      <c r="B105" s="25" t="s">
        <v>394</v>
      </c>
      <c r="G105" s="184">
        <f t="shared" ca="1" si="38"/>
        <v>1.2</v>
      </c>
      <c r="H105" s="195" t="s">
        <v>395</v>
      </c>
      <c r="J105" s="238">
        <v>1.2</v>
      </c>
      <c r="K105" s="238">
        <v>1</v>
      </c>
      <c r="L105" s="238">
        <v>1.4</v>
      </c>
      <c r="M105" s="184">
        <f ca="1">IFERROR(_xlfn.NORM.INV(RAND(),J105,_xlfn.STDEV.S(J105:L105)),J105)</f>
        <v>1.1676080093741992</v>
      </c>
      <c r="P105" t="s">
        <v>340</v>
      </c>
      <c r="AA105" s="97">
        <f t="shared" ca="1" si="24"/>
        <v>8</v>
      </c>
      <c r="AB105" s="43"/>
      <c r="CR105" s="2" t="s">
        <v>20</v>
      </c>
      <c r="CS105" s="48">
        <f ca="1">CT105/CT99</f>
        <v>7.278373352606937E-3</v>
      </c>
      <c r="CT105" s="24">
        <f t="shared" ca="1" si="40"/>
        <v>0.67454334589736153</v>
      </c>
      <c r="CU105" s="18" t="s">
        <v>16</v>
      </c>
      <c r="CX105" s="5"/>
      <c r="DZ105" s="2" t="s">
        <v>2</v>
      </c>
      <c r="EA105" s="48">
        <f ca="1">EB105/EB103</f>
        <v>4.8188535063360141E-2</v>
      </c>
      <c r="EB105" s="24">
        <f ca="1">DR88*$G$95</f>
        <v>7.9352430698362966E-2</v>
      </c>
      <c r="EC105" s="18" t="s">
        <v>16</v>
      </c>
      <c r="ED105" s="1" t="s">
        <v>9</v>
      </c>
      <c r="EF105" s="17" t="s">
        <v>342</v>
      </c>
      <c r="EH105" s="7" t="s">
        <v>21</v>
      </c>
      <c r="EI105" s="22">
        <f ca="1">EJ105/EJ98</f>
        <v>1.4369903159022384E-2</v>
      </c>
      <c r="EJ105" s="20">
        <f t="shared" ca="1" si="39"/>
        <v>0.18930423895546411</v>
      </c>
      <c r="EK105" s="19" t="s">
        <v>16</v>
      </c>
      <c r="EL105" s="8"/>
      <c r="EM105" s="8"/>
      <c r="EN105" s="9"/>
      <c r="GG105" s="43"/>
    </row>
    <row r="106" spans="2:189" ht="16.2" thickBot="1" x14ac:dyDescent="0.4">
      <c r="B106" s="25" t="s">
        <v>396</v>
      </c>
      <c r="G106" s="27">
        <f t="shared" ca="1" si="38"/>
        <v>0.01</v>
      </c>
      <c r="H106" s="195" t="s">
        <v>334</v>
      </c>
      <c r="J106" s="199">
        <v>0.01</v>
      </c>
      <c r="K106" s="199">
        <v>0.01</v>
      </c>
      <c r="L106" s="199">
        <v>0.01</v>
      </c>
      <c r="M106" s="27">
        <f ca="1">IF(N106&gt;1,0.999,IF(N106&lt;0,0.005,N106))</f>
        <v>0.96959979379947192</v>
      </c>
      <c r="N106" s="237">
        <f ca="1">IFERROR(_xlfn.NORM.INV(RAND(),J105,_xlfn.STDEV.S(J105:L105)),J105)</f>
        <v>0.96959979379947192</v>
      </c>
      <c r="P106" t="s">
        <v>340</v>
      </c>
      <c r="AA106" s="97">
        <f t="shared" ca="1" si="24"/>
        <v>8</v>
      </c>
      <c r="AB106" s="43"/>
      <c r="CR106" s="7" t="s">
        <v>21</v>
      </c>
      <c r="CS106" s="22">
        <f ca="1">CT106/CT99</f>
        <v>3.2000842261788912E-2</v>
      </c>
      <c r="CT106" s="20">
        <f t="shared" ca="1" si="40"/>
        <v>2.9657664103022712</v>
      </c>
      <c r="CU106" s="19" t="s">
        <v>16</v>
      </c>
      <c r="CV106" s="8"/>
      <c r="CW106" s="8"/>
      <c r="CX106" s="9"/>
      <c r="DZ106" s="2" t="s">
        <v>3</v>
      </c>
      <c r="EA106" s="48">
        <f ca="1">EB106/EB103</f>
        <v>0.81449578610897833</v>
      </c>
      <c r="EB106" s="24">
        <f ca="1">DR89*$G$95</f>
        <v>1.3412364649877908</v>
      </c>
      <c r="EC106" s="18" t="s">
        <v>16</v>
      </c>
      <c r="ED106" s="1" t="s">
        <v>23</v>
      </c>
      <c r="EF106" s="17" t="s">
        <v>12</v>
      </c>
      <c r="GG106" s="43"/>
    </row>
    <row r="107" spans="2:189" x14ac:dyDescent="0.3">
      <c r="B107" s="25" t="s">
        <v>397</v>
      </c>
      <c r="G107" s="28">
        <f t="shared" ca="1" si="38"/>
        <v>5.0000000000000001E-3</v>
      </c>
      <c r="H107" s="195" t="s">
        <v>334</v>
      </c>
      <c r="J107" s="198">
        <v>5.0000000000000001E-3</v>
      </c>
      <c r="K107" s="198">
        <v>5.0000000000000001E-3</v>
      </c>
      <c r="L107" s="198">
        <v>5.0000000000000001E-3</v>
      </c>
      <c r="M107" s="27">
        <f ca="1">IF(N107&gt;1,0.999,IF(N107&lt;0,0.005,N107))</f>
        <v>5.0000000000000001E-3</v>
      </c>
      <c r="N107" s="237">
        <f ca="1">IFERROR(_xlfn.NORM.INV(RAND(),J107,_xlfn.STDEV.S(J107:L107)),J107)</f>
        <v>5.0000000000000001E-3</v>
      </c>
      <c r="P107" t="s">
        <v>340</v>
      </c>
      <c r="AA107" s="97">
        <f t="shared" ca="1" si="24"/>
        <v>8</v>
      </c>
      <c r="AB107" s="43"/>
      <c r="DZ107" s="2" t="s">
        <v>5</v>
      </c>
      <c r="EA107" s="48">
        <f ca="1">EB107/EB103</f>
        <v>6.8824316616504233E-2</v>
      </c>
      <c r="EB107" s="24">
        <f ca="1">DR90/$DR$89*$EB$106</f>
        <v>0.11333353063114489</v>
      </c>
      <c r="EC107" s="18" t="s">
        <v>16</v>
      </c>
      <c r="EF107" s="5"/>
      <c r="GG107" s="43"/>
    </row>
    <row r="108" spans="2:189" x14ac:dyDescent="0.3">
      <c r="B108" s="25" t="s">
        <v>398</v>
      </c>
      <c r="G108" s="28">
        <f t="shared" ca="1" si="38"/>
        <v>0.2</v>
      </c>
      <c r="H108" s="195" t="s">
        <v>334</v>
      </c>
      <c r="J108" s="198">
        <v>0.2</v>
      </c>
      <c r="K108" s="198">
        <v>0.15</v>
      </c>
      <c r="L108" s="198">
        <v>0.25</v>
      </c>
      <c r="M108" s="27">
        <f ca="1">IF(N108&gt;1,0.999,IF(N108&lt;0,0.005,N108))</f>
        <v>0.27836783405019616</v>
      </c>
      <c r="N108" s="237">
        <f ca="1">IFERROR(_xlfn.NORM.INV(RAND(),J108,_xlfn.STDEV.S(J108:L108)),J108)</f>
        <v>0.27836783405019616</v>
      </c>
      <c r="P108" t="s">
        <v>330</v>
      </c>
      <c r="AA108" s="97">
        <f t="shared" ca="1" si="24"/>
        <v>8</v>
      </c>
      <c r="AB108" s="43"/>
      <c r="DZ108" s="2" t="s">
        <v>4</v>
      </c>
      <c r="EA108" s="48">
        <f ca="1">EB108/EB103</f>
        <v>1.3073345929654793E-3</v>
      </c>
      <c r="EB108" s="24">
        <f ca="1">DR91/$DR$89*$EB$106</f>
        <v>2.1527979124383876E-3</v>
      </c>
      <c r="EC108" s="18" t="s">
        <v>16</v>
      </c>
      <c r="EF108" s="5"/>
      <c r="GG108" s="43"/>
    </row>
    <row r="109" spans="2:189" ht="15" thickBot="1" x14ac:dyDescent="0.35">
      <c r="B109" s="25" t="s">
        <v>399</v>
      </c>
      <c r="G109" s="28">
        <f t="shared" ca="1" si="38"/>
        <v>0.02</v>
      </c>
      <c r="H109" s="195" t="s">
        <v>334</v>
      </c>
      <c r="J109" s="198">
        <v>0.02</v>
      </c>
      <c r="K109" s="198">
        <v>0.01</v>
      </c>
      <c r="L109" s="198">
        <v>0.03</v>
      </c>
      <c r="M109" s="27">
        <f ca="1">IF(N109&gt;1,0.999,IF(N109&lt;0,0.005,N109))</f>
        <v>2.7721225335852247E-2</v>
      </c>
      <c r="N109" s="237">
        <f ca="1">IFERROR(_xlfn.NORM.INV(RAND(),J109,_xlfn.STDEV.S(J109:L109)),J109)</f>
        <v>2.7721225335852247E-2</v>
      </c>
      <c r="P109" t="s">
        <v>400</v>
      </c>
      <c r="AA109" s="97">
        <f t="shared" ca="1" si="24"/>
        <v>8</v>
      </c>
      <c r="AB109" s="44"/>
      <c r="DX109" t="s">
        <v>401</v>
      </c>
      <c r="DZ109" s="2" t="s">
        <v>20</v>
      </c>
      <c r="EA109" s="48">
        <f ca="1">EB109/EB103</f>
        <v>3.2683364824136981E-3</v>
      </c>
      <c r="EB109" s="24">
        <f ca="1">DR92/$DR$89*$EB$106</f>
        <v>5.3819947810959685E-3</v>
      </c>
      <c r="EC109" s="18" t="s">
        <v>16</v>
      </c>
      <c r="EF109" s="5"/>
      <c r="EQ109" t="s">
        <v>18</v>
      </c>
      <c r="ER109">
        <v>118</v>
      </c>
      <c r="GG109" s="44"/>
    </row>
    <row r="110" spans="2:189" ht="15" thickBot="1" x14ac:dyDescent="0.35">
      <c r="AA110" s="97">
        <f t="shared" ca="1" si="24"/>
        <v>9</v>
      </c>
      <c r="AB110" s="42"/>
      <c r="DZ110" s="7" t="s">
        <v>21</v>
      </c>
      <c r="EA110" s="22">
        <f ca="1">EB110/EB103</f>
        <v>1.4369903159022389E-2</v>
      </c>
      <c r="EB110" s="20">
        <f ca="1">DR93/$DR$89*$EB$106</f>
        <v>2.3663029869433014E-2</v>
      </c>
      <c r="EC110" s="19" t="s">
        <v>16</v>
      </c>
      <c r="ED110" s="8"/>
      <c r="EE110" s="8"/>
      <c r="EF110" s="9"/>
      <c r="EQ110" s="10" t="s">
        <v>14</v>
      </c>
      <c r="ER110" s="11"/>
      <c r="ES110" s="11"/>
      <c r="ET110" s="14"/>
      <c r="EU110" s="12" t="s">
        <v>10</v>
      </c>
      <c r="EV110" s="11"/>
      <c r="EW110" s="13"/>
      <c r="GG110" s="42"/>
    </row>
    <row r="111" spans="2:189" x14ac:dyDescent="0.3">
      <c r="B111" s="1" t="s">
        <v>173</v>
      </c>
      <c r="AA111" s="97">
        <f t="shared" ca="1" si="24"/>
        <v>9</v>
      </c>
      <c r="AB111" s="43"/>
      <c r="EQ111" s="202" t="str">
        <f>_xlfn.CONCAT(EQ109,ER109)</f>
        <v>Stream:118</v>
      </c>
      <c r="ER111" s="1" t="s">
        <v>15</v>
      </c>
      <c r="ES111" s="1" t="s">
        <v>0</v>
      </c>
      <c r="ET111" s="15"/>
      <c r="EU111" s="1" t="s">
        <v>19</v>
      </c>
      <c r="EW111" s="5"/>
      <c r="GG111" s="43"/>
    </row>
    <row r="112" spans="2:189" x14ac:dyDescent="0.3">
      <c r="B112" s="25" t="str">
        <f t="shared" ref="B112:B124" si="41">_xlfn.CONCAT(DP31, " Recovery to top (11)")</f>
        <v>Ethanol Recovery to top (11)</v>
      </c>
      <c r="G112" s="27">
        <f t="shared" ref="G112:G124" ca="1" si="42">OFFSET(J112,0,$E$34-1)</f>
        <v>0.4</v>
      </c>
      <c r="H112" s="195" t="s">
        <v>334</v>
      </c>
      <c r="J112" s="199">
        <v>0.4</v>
      </c>
      <c r="K112" s="199">
        <f t="shared" ref="K112:K124" si="43">J112*0.85</f>
        <v>0.34</v>
      </c>
      <c r="L112" s="199">
        <f t="shared" ref="L112:L124" si="44">J112*1.15</f>
        <v>0.45999999999999996</v>
      </c>
      <c r="M112" s="27">
        <f t="shared" ref="M112:M124" ca="1" si="45">IF(N112&gt;1,0.999,IF(N112&lt;0,0.005,N112))</f>
        <v>0.47093413724422023</v>
      </c>
      <c r="N112" s="237">
        <f t="shared" ref="N112:N124" ca="1" si="46">IFERROR(_xlfn.NORM.INV(RAND(),J112,_xlfn.STDEV.S(J112:L112)),J112)</f>
        <v>0.47093413724422023</v>
      </c>
      <c r="P112" s="197" t="s">
        <v>402</v>
      </c>
      <c r="AA112" s="97">
        <f t="shared" ca="1" si="24"/>
        <v>9</v>
      </c>
      <c r="AB112" s="43"/>
      <c r="EQ112" s="6" t="s">
        <v>6</v>
      </c>
      <c r="ER112" s="48">
        <f ca="1">SUM(ER113:ER119)</f>
        <v>1</v>
      </c>
      <c r="ES112" s="24">
        <f ca="1">SUM(ES113:ES119)</f>
        <v>4.5333412252458052</v>
      </c>
      <c r="ET112" s="18" t="s">
        <v>16</v>
      </c>
      <c r="EU112" s="1" t="s">
        <v>7</v>
      </c>
      <c r="EW112" s="16" t="s">
        <v>11</v>
      </c>
      <c r="GG112" s="43"/>
    </row>
    <row r="113" spans="2:189" x14ac:dyDescent="0.3">
      <c r="B113" s="25" t="str">
        <f t="shared" si="41"/>
        <v>Water Recovery to top (11)</v>
      </c>
      <c r="G113" s="27">
        <f t="shared" ca="1" si="42"/>
        <v>0.4</v>
      </c>
      <c r="H113" s="195" t="s">
        <v>334</v>
      </c>
      <c r="J113" s="199">
        <v>0.4</v>
      </c>
      <c r="K113" s="199">
        <f t="shared" si="43"/>
        <v>0.34</v>
      </c>
      <c r="L113" s="199">
        <f t="shared" si="44"/>
        <v>0.45999999999999996</v>
      </c>
      <c r="M113" s="27">
        <f t="shared" ca="1" si="45"/>
        <v>0.54711637312809336</v>
      </c>
      <c r="N113" s="237">
        <f t="shared" ca="1" si="46"/>
        <v>0.54711637312809336</v>
      </c>
      <c r="P113" t="s">
        <v>340</v>
      </c>
      <c r="AA113" s="97">
        <f t="shared" ca="1" si="24"/>
        <v>9</v>
      </c>
      <c r="AB113" s="43"/>
      <c r="EQ113" s="2" t="s">
        <v>22</v>
      </c>
      <c r="ER113" s="48">
        <f ca="1">ES113/ES112</f>
        <v>0</v>
      </c>
      <c r="ES113" s="24">
        <v>0</v>
      </c>
      <c r="ET113" s="18" t="s">
        <v>16</v>
      </c>
      <c r="EU113" s="1" t="s">
        <v>8</v>
      </c>
      <c r="EV113">
        <v>101.325</v>
      </c>
      <c r="EW113" s="17" t="s">
        <v>13</v>
      </c>
      <c r="GG113" s="43"/>
    </row>
    <row r="114" spans="2:189" x14ac:dyDescent="0.3">
      <c r="B114" s="25" t="str">
        <f t="shared" si="41"/>
        <v>Glucose Recovery to top (11)</v>
      </c>
      <c r="G114" s="27">
        <f t="shared" ca="1" si="42"/>
        <v>0.6</v>
      </c>
      <c r="H114" s="195" t="s">
        <v>334</v>
      </c>
      <c r="J114" s="199">
        <v>0.6</v>
      </c>
      <c r="K114" s="199">
        <f t="shared" si="43"/>
        <v>0.51</v>
      </c>
      <c r="L114" s="199">
        <f t="shared" si="44"/>
        <v>0.69</v>
      </c>
      <c r="M114" s="27">
        <f t="shared" ca="1" si="45"/>
        <v>0.71048947348494806</v>
      </c>
      <c r="N114" s="237">
        <f t="shared" ca="1" si="46"/>
        <v>0.71048947348494806</v>
      </c>
      <c r="P114" t="s">
        <v>340</v>
      </c>
      <c r="AA114" s="97">
        <f t="shared" ca="1" si="24"/>
        <v>9</v>
      </c>
      <c r="AB114" s="43"/>
      <c r="EQ114" s="2" t="s">
        <v>2</v>
      </c>
      <c r="ER114" s="48">
        <f ca="1">ES114/ES112</f>
        <v>0</v>
      </c>
      <c r="ES114" s="24">
        <v>0</v>
      </c>
      <c r="ET114" s="18" t="s">
        <v>16</v>
      </c>
      <c r="EU114" s="1" t="s">
        <v>9</v>
      </c>
      <c r="EW114" s="17" t="s">
        <v>342</v>
      </c>
      <c r="GG114" s="43"/>
    </row>
    <row r="115" spans="2:189" ht="15.6" x14ac:dyDescent="0.35">
      <c r="B115" s="25" t="str">
        <f t="shared" si="41"/>
        <v>Starch A Recovery to top (11)</v>
      </c>
      <c r="G115" s="27">
        <f t="shared" ca="1" si="42"/>
        <v>0.6</v>
      </c>
      <c r="H115" s="195" t="s">
        <v>334</v>
      </c>
      <c r="J115" s="199">
        <v>0.6</v>
      </c>
      <c r="K115" s="199">
        <f t="shared" si="43"/>
        <v>0.51</v>
      </c>
      <c r="L115" s="199">
        <f t="shared" si="44"/>
        <v>0.69</v>
      </c>
      <c r="M115" s="27">
        <f t="shared" ca="1" si="45"/>
        <v>0.73092334635121547</v>
      </c>
      <c r="N115" s="237">
        <f t="shared" ca="1" si="46"/>
        <v>0.73092334635121547</v>
      </c>
      <c r="P115" t="s">
        <v>340</v>
      </c>
      <c r="AA115" s="97">
        <f t="shared" ca="1" si="24"/>
        <v>9</v>
      </c>
      <c r="AB115" s="43"/>
      <c r="EQ115" s="2" t="s">
        <v>3</v>
      </c>
      <c r="ER115" s="48">
        <f ca="1">ES115/ES112</f>
        <v>0</v>
      </c>
      <c r="ES115" s="24">
        <v>0</v>
      </c>
      <c r="ET115" s="18" t="s">
        <v>16</v>
      </c>
      <c r="EU115" s="1" t="s">
        <v>23</v>
      </c>
      <c r="EW115" s="17" t="s">
        <v>12</v>
      </c>
      <c r="GG115" s="43"/>
    </row>
    <row r="116" spans="2:189" x14ac:dyDescent="0.3">
      <c r="B116" s="25" t="str">
        <f t="shared" si="41"/>
        <v>Starch B Recovery to top (11)</v>
      </c>
      <c r="G116" s="27">
        <f t="shared" ca="1" si="42"/>
        <v>0.6</v>
      </c>
      <c r="H116" s="195" t="s">
        <v>334</v>
      </c>
      <c r="J116" s="199">
        <v>0.6</v>
      </c>
      <c r="K116" s="199">
        <f t="shared" si="43"/>
        <v>0.51</v>
      </c>
      <c r="L116" s="199">
        <f t="shared" si="44"/>
        <v>0.69</v>
      </c>
      <c r="M116" s="27">
        <f t="shared" ca="1" si="45"/>
        <v>0.69807479388632032</v>
      </c>
      <c r="N116" s="237">
        <f t="shared" ca="1" si="46"/>
        <v>0.69807479388632032</v>
      </c>
      <c r="P116" t="s">
        <v>340</v>
      </c>
      <c r="AA116" s="97">
        <f t="shared" ca="1" si="24"/>
        <v>9</v>
      </c>
      <c r="AB116" s="32">
        <v>9</v>
      </c>
      <c r="EQ116" s="2" t="s">
        <v>5</v>
      </c>
      <c r="ER116" s="48">
        <f ca="1">ES116/ES112</f>
        <v>1</v>
      </c>
      <c r="ES116" s="24">
        <f ca="1">(DE89+EB107)*G91</f>
        <v>4.5333412252458034</v>
      </c>
      <c r="ET116" s="18" t="s">
        <v>16</v>
      </c>
      <c r="EW116" s="5"/>
      <c r="GG116" s="32">
        <v>9</v>
      </c>
    </row>
    <row r="117" spans="2:189" x14ac:dyDescent="0.3">
      <c r="B117" s="25" t="str">
        <f t="shared" si="41"/>
        <v>Gluten Recovery to top (11)</v>
      </c>
      <c r="G117" s="27">
        <f t="shared" ca="1" si="42"/>
        <v>0.6</v>
      </c>
      <c r="H117" s="195" t="s">
        <v>334</v>
      </c>
      <c r="J117" s="199">
        <v>0.6</v>
      </c>
      <c r="K117" s="199">
        <f t="shared" si="43"/>
        <v>0.51</v>
      </c>
      <c r="L117" s="199">
        <f t="shared" si="44"/>
        <v>0.69</v>
      </c>
      <c r="M117" s="27">
        <f t="shared" ca="1" si="45"/>
        <v>0.69311049315273876</v>
      </c>
      <c r="N117" s="237">
        <f t="shared" ca="1" si="46"/>
        <v>0.69311049315273876</v>
      </c>
      <c r="P117" t="s">
        <v>340</v>
      </c>
      <c r="AA117" s="97">
        <f t="shared" ca="1" si="24"/>
        <v>9</v>
      </c>
      <c r="AB117" s="43"/>
      <c r="EQ117" s="2" t="s">
        <v>4</v>
      </c>
      <c r="ER117" s="48">
        <f ca="1">ES117/ES112</f>
        <v>0</v>
      </c>
      <c r="ES117" s="24">
        <v>0</v>
      </c>
      <c r="ET117" s="18" t="s">
        <v>16</v>
      </c>
      <c r="EW117" s="5"/>
      <c r="GG117" s="43"/>
    </row>
    <row r="118" spans="2:189" x14ac:dyDescent="0.3">
      <c r="B118" s="25" t="str">
        <f t="shared" si="41"/>
        <v>Ash Recovery to top (11)</v>
      </c>
      <c r="G118" s="27">
        <f t="shared" ca="1" si="42"/>
        <v>0.4</v>
      </c>
      <c r="H118" s="195" t="s">
        <v>334</v>
      </c>
      <c r="J118" s="199">
        <v>0.4</v>
      </c>
      <c r="K118" s="199">
        <f t="shared" si="43"/>
        <v>0.34</v>
      </c>
      <c r="L118" s="199">
        <f t="shared" si="44"/>
        <v>0.45999999999999996</v>
      </c>
      <c r="M118" s="27">
        <f t="shared" ca="1" si="45"/>
        <v>0.47188139975611793</v>
      </c>
      <c r="N118" s="237">
        <f t="shared" ca="1" si="46"/>
        <v>0.47188139975611793</v>
      </c>
      <c r="P118" t="s">
        <v>340</v>
      </c>
      <c r="AA118" s="97">
        <f t="shared" ca="1" si="24"/>
        <v>9</v>
      </c>
      <c r="AB118" s="43"/>
      <c r="EQ118" s="2" t="s">
        <v>20</v>
      </c>
      <c r="ER118" s="48">
        <f ca="1">ES118/ES112</f>
        <v>0</v>
      </c>
      <c r="ES118" s="24">
        <v>0</v>
      </c>
      <c r="ET118" s="18" t="s">
        <v>16</v>
      </c>
      <c r="EW118" s="5"/>
      <c r="GG118" s="43"/>
    </row>
    <row r="119" spans="2:189" ht="15" thickBot="1" x14ac:dyDescent="0.35">
      <c r="B119" s="25" t="str">
        <f t="shared" si="41"/>
        <v>SI Recovery to top (11)</v>
      </c>
      <c r="G119" s="27">
        <f t="shared" ca="1" si="42"/>
        <v>0.4</v>
      </c>
      <c r="H119" s="195" t="s">
        <v>334</v>
      </c>
      <c r="J119" s="199">
        <v>0.4</v>
      </c>
      <c r="K119" s="199">
        <f t="shared" si="43"/>
        <v>0.34</v>
      </c>
      <c r="L119" s="199">
        <f t="shared" si="44"/>
        <v>0.45999999999999996</v>
      </c>
      <c r="M119" s="27">
        <f t="shared" ca="1" si="45"/>
        <v>0.39162966404124355</v>
      </c>
      <c r="N119" s="237">
        <f t="shared" ca="1" si="46"/>
        <v>0.39162966404124355</v>
      </c>
      <c r="P119" t="s">
        <v>340</v>
      </c>
      <c r="AA119" s="97">
        <f t="shared" ca="1" si="24"/>
        <v>9</v>
      </c>
      <c r="AB119" s="43"/>
      <c r="EQ119" s="7" t="s">
        <v>21</v>
      </c>
      <c r="ER119" s="22">
        <f ca="1">ES119/ES112</f>
        <v>0</v>
      </c>
      <c r="ES119" s="20">
        <v>0</v>
      </c>
      <c r="ET119" s="19" t="s">
        <v>16</v>
      </c>
      <c r="EU119" s="8"/>
      <c r="EV119" s="8"/>
      <c r="EW119" s="9"/>
      <c r="GG119" s="43"/>
    </row>
    <row r="120" spans="2:189" x14ac:dyDescent="0.3">
      <c r="B120" s="25" t="str">
        <f t="shared" si="41"/>
        <v>NSI Recovery to top (11)</v>
      </c>
      <c r="G120" s="27">
        <f t="shared" ca="1" si="42"/>
        <v>0.6</v>
      </c>
      <c r="H120" s="195" t="s">
        <v>334</v>
      </c>
      <c r="J120" s="199">
        <v>0.6</v>
      </c>
      <c r="K120" s="199">
        <f t="shared" si="43"/>
        <v>0.51</v>
      </c>
      <c r="L120" s="199">
        <f t="shared" si="44"/>
        <v>0.69</v>
      </c>
      <c r="M120" s="27">
        <f t="shared" ca="1" si="45"/>
        <v>0.54325819322890179</v>
      </c>
      <c r="N120" s="237">
        <f t="shared" ca="1" si="46"/>
        <v>0.54325819322890179</v>
      </c>
      <c r="P120" t="s">
        <v>340</v>
      </c>
      <c r="AA120" s="97">
        <f t="shared" ca="1" si="24"/>
        <v>9</v>
      </c>
      <c r="AB120" s="43"/>
      <c r="GG120" s="43"/>
    </row>
    <row r="121" spans="2:189" x14ac:dyDescent="0.3">
      <c r="B121" s="25" t="str">
        <f t="shared" si="41"/>
        <v>Active Yeast Recovery to top (11)</v>
      </c>
      <c r="G121" s="27">
        <f t="shared" ca="1" si="42"/>
        <v>0.6</v>
      </c>
      <c r="H121" s="195" t="s">
        <v>334</v>
      </c>
      <c r="J121" s="199">
        <v>0.6</v>
      </c>
      <c r="K121" s="199">
        <f t="shared" si="43"/>
        <v>0.51</v>
      </c>
      <c r="L121" s="199">
        <f t="shared" si="44"/>
        <v>0.69</v>
      </c>
      <c r="M121" s="27">
        <f t="shared" ca="1" si="45"/>
        <v>0.56697161600857227</v>
      </c>
      <c r="N121" s="237">
        <f t="shared" ca="1" si="46"/>
        <v>0.56697161600857227</v>
      </c>
      <c r="P121" t="s">
        <v>340</v>
      </c>
      <c r="AA121" s="97">
        <f t="shared" ca="1" si="24"/>
        <v>9</v>
      </c>
      <c r="AB121" s="43"/>
      <c r="GG121" s="43"/>
    </row>
    <row r="122" spans="2:189" x14ac:dyDescent="0.3">
      <c r="B122" s="25" t="str">
        <f t="shared" si="41"/>
        <v>Inactive Yeast Recovery to top (11)</v>
      </c>
      <c r="G122" s="27">
        <f t="shared" ca="1" si="42"/>
        <v>0.6</v>
      </c>
      <c r="H122" s="195" t="s">
        <v>334</v>
      </c>
      <c r="J122" s="199">
        <v>0.6</v>
      </c>
      <c r="K122" s="199">
        <f t="shared" si="43"/>
        <v>0.51</v>
      </c>
      <c r="L122" s="199">
        <f t="shared" si="44"/>
        <v>0.69</v>
      </c>
      <c r="M122" s="27">
        <f t="shared" ca="1" si="45"/>
        <v>0.73794166145785967</v>
      </c>
      <c r="N122" s="237">
        <f t="shared" ca="1" si="46"/>
        <v>0.73794166145785967</v>
      </c>
      <c r="P122" t="s">
        <v>340</v>
      </c>
      <c r="AA122" s="97">
        <f t="shared" ca="1" si="24"/>
        <v>9</v>
      </c>
      <c r="AB122" s="44"/>
      <c r="FB122" s="40"/>
      <c r="GG122" s="44"/>
    </row>
    <row r="123" spans="2:189" x14ac:dyDescent="0.3">
      <c r="B123" s="25" t="str">
        <f t="shared" si="41"/>
        <v>Enzyme Recovery to top (11)</v>
      </c>
      <c r="G123" s="27">
        <f t="shared" ca="1" si="42"/>
        <v>0.4</v>
      </c>
      <c r="H123" s="195" t="s">
        <v>334</v>
      </c>
      <c r="J123" s="199">
        <v>0.4</v>
      </c>
      <c r="K123" s="199">
        <f t="shared" si="43"/>
        <v>0.34</v>
      </c>
      <c r="L123" s="199">
        <f t="shared" si="44"/>
        <v>0.45999999999999996</v>
      </c>
      <c r="M123" s="27">
        <f t="shared" ca="1" si="45"/>
        <v>0.31196259595046066</v>
      </c>
      <c r="N123" s="237">
        <f t="shared" ca="1" si="46"/>
        <v>0.31196259595046066</v>
      </c>
      <c r="P123" t="s">
        <v>340</v>
      </c>
      <c r="AC123" s="33"/>
      <c r="AD123" s="38"/>
      <c r="AE123" s="38"/>
      <c r="AF123" s="38"/>
      <c r="AG123" s="34"/>
      <c r="AH123" s="33"/>
      <c r="AI123" s="38"/>
      <c r="AJ123" s="38"/>
      <c r="AK123" s="38"/>
      <c r="AL123" s="34"/>
      <c r="AM123" s="33"/>
      <c r="AN123" s="38"/>
      <c r="AO123" s="38"/>
      <c r="AP123" s="38"/>
      <c r="AQ123" s="34"/>
      <c r="AR123" s="33"/>
      <c r="AS123" s="38"/>
      <c r="AT123" s="38"/>
      <c r="AU123" s="38"/>
      <c r="AV123" s="34"/>
      <c r="AW123" s="33"/>
      <c r="AX123" s="38"/>
      <c r="AY123" s="38"/>
      <c r="AZ123" s="38"/>
      <c r="BA123" s="34"/>
      <c r="BB123" s="33"/>
      <c r="BC123" s="38"/>
      <c r="BD123" s="38"/>
      <c r="BE123" s="38"/>
      <c r="BF123" s="34"/>
      <c r="BG123" s="33"/>
      <c r="BH123" s="38"/>
      <c r="BI123" s="38"/>
      <c r="BJ123" s="38"/>
      <c r="BK123" s="34"/>
      <c r="BL123" s="33"/>
      <c r="BM123" s="38"/>
      <c r="BN123" s="38"/>
      <c r="BO123" s="38"/>
      <c r="BP123" s="34"/>
      <c r="BQ123" s="33"/>
      <c r="BR123" s="38"/>
      <c r="BS123" s="38"/>
      <c r="BT123" s="38"/>
      <c r="BU123" s="34"/>
      <c r="BV123" s="33"/>
      <c r="BW123" s="38"/>
      <c r="BX123" s="38"/>
      <c r="BY123" s="38"/>
      <c r="BZ123" s="34"/>
      <c r="CA123" s="33"/>
      <c r="CB123" s="38"/>
      <c r="CC123" s="38"/>
      <c r="CD123" s="38"/>
      <c r="CE123" s="34"/>
      <c r="CF123" s="33"/>
      <c r="CG123" s="38"/>
      <c r="CH123" s="38"/>
      <c r="CI123" s="38"/>
      <c r="CJ123" s="34"/>
      <c r="CK123" s="33"/>
      <c r="CL123" s="38"/>
      <c r="CM123" s="38"/>
      <c r="CN123" s="38"/>
      <c r="CO123" s="34"/>
      <c r="CP123" s="33"/>
      <c r="CQ123" s="38"/>
      <c r="CR123" s="38"/>
      <c r="CS123" s="38"/>
      <c r="CT123" s="34"/>
      <c r="CU123" s="33"/>
      <c r="CV123" s="38"/>
      <c r="CW123" s="38"/>
      <c r="CX123" s="38"/>
      <c r="CY123" s="34"/>
      <c r="CZ123" s="33"/>
      <c r="DA123" s="38"/>
      <c r="DB123" s="38"/>
      <c r="DC123" s="38"/>
      <c r="DD123" s="34"/>
      <c r="DE123" s="33"/>
      <c r="DF123" s="38"/>
      <c r="DG123" s="38"/>
      <c r="DH123" s="38"/>
      <c r="DI123" s="34"/>
      <c r="DJ123" s="33"/>
      <c r="DK123" s="38"/>
      <c r="DL123" s="38"/>
      <c r="DM123" s="38"/>
      <c r="DN123" s="34"/>
      <c r="DO123" s="33"/>
      <c r="DP123" s="38"/>
      <c r="DQ123" s="38"/>
      <c r="DR123" s="38"/>
      <c r="DS123" s="34"/>
      <c r="DT123" s="33"/>
      <c r="DU123" s="38"/>
      <c r="DV123" s="38"/>
      <c r="DW123" s="38"/>
      <c r="DX123" s="34"/>
      <c r="DY123" s="33"/>
      <c r="DZ123" s="38"/>
      <c r="EA123" s="38"/>
      <c r="EB123" s="38"/>
      <c r="EC123" s="34"/>
      <c r="ED123" s="33"/>
      <c r="EE123" s="38"/>
      <c r="EF123" s="38"/>
      <c r="EG123" s="38"/>
      <c r="EH123" s="34"/>
      <c r="EI123" s="33"/>
      <c r="EJ123" s="38"/>
      <c r="EK123" s="38"/>
      <c r="EL123" s="38"/>
      <c r="EM123" s="34"/>
      <c r="EN123" s="33"/>
      <c r="EO123" s="38"/>
      <c r="EP123" s="38"/>
      <c r="EQ123" s="38"/>
      <c r="ER123" s="34"/>
      <c r="ES123" s="33"/>
      <c r="ET123" s="38"/>
      <c r="EU123" s="38"/>
      <c r="EV123" s="38"/>
      <c r="EW123" s="34"/>
      <c r="EX123" s="33"/>
      <c r="EY123" s="38"/>
      <c r="EZ123" s="38"/>
      <c r="FA123" s="38"/>
      <c r="FB123" s="15"/>
      <c r="FC123" s="33"/>
      <c r="FD123" s="38"/>
      <c r="FE123" s="38"/>
      <c r="FF123" s="38"/>
      <c r="FG123" s="34"/>
      <c r="FH123" s="33"/>
      <c r="FI123" s="38"/>
      <c r="FJ123" s="38"/>
      <c r="FK123" s="38"/>
      <c r="FL123" s="34"/>
      <c r="FM123" s="33"/>
      <c r="FN123" s="38"/>
      <c r="FO123" s="38"/>
      <c r="FP123" s="38"/>
      <c r="FQ123" s="34"/>
      <c r="FR123" s="33"/>
      <c r="FS123" s="38"/>
      <c r="FT123" s="38"/>
      <c r="FU123" s="38"/>
      <c r="FV123" s="34"/>
      <c r="FW123" s="33"/>
      <c r="FX123" s="38"/>
      <c r="FY123" s="38"/>
      <c r="FZ123" s="38"/>
      <c r="GA123" s="34"/>
      <c r="GB123" s="33"/>
      <c r="GC123" s="38"/>
      <c r="GD123" s="38"/>
      <c r="GE123" s="38"/>
      <c r="GF123" s="34"/>
    </row>
    <row r="124" spans="2:189" x14ac:dyDescent="0.3">
      <c r="B124" s="25" t="str">
        <f t="shared" si="41"/>
        <v>Degraded Enzyme Recovery to top (11)</v>
      </c>
      <c r="G124" s="27">
        <f t="shared" ca="1" si="42"/>
        <v>0.4</v>
      </c>
      <c r="H124" s="195" t="s">
        <v>334</v>
      </c>
      <c r="J124" s="199">
        <v>0.4</v>
      </c>
      <c r="K124" s="199">
        <f t="shared" si="43"/>
        <v>0.34</v>
      </c>
      <c r="L124" s="199">
        <f t="shared" si="44"/>
        <v>0.45999999999999996</v>
      </c>
      <c r="M124" s="27">
        <f t="shared" ca="1" si="45"/>
        <v>0.32858967807375045</v>
      </c>
      <c r="N124" s="237">
        <f t="shared" ca="1" si="46"/>
        <v>0.32858967807375045</v>
      </c>
      <c r="P124" t="s">
        <v>340</v>
      </c>
      <c r="AC124" s="39" t="s">
        <v>31</v>
      </c>
      <c r="AD124" s="200"/>
      <c r="AE124" s="201"/>
      <c r="AF124" s="201"/>
      <c r="AG124" s="41"/>
      <c r="AH124" s="39" t="s">
        <v>32</v>
      </c>
      <c r="AI124" s="200"/>
      <c r="AJ124" s="201"/>
      <c r="AK124" s="201"/>
      <c r="AL124" s="41"/>
      <c r="AM124" s="39" t="s">
        <v>33</v>
      </c>
      <c r="AN124" s="200"/>
      <c r="AO124" s="201"/>
      <c r="AP124" s="201"/>
      <c r="AQ124" s="41"/>
      <c r="AR124" s="39" t="s">
        <v>34</v>
      </c>
      <c r="AS124" s="200"/>
      <c r="AT124" s="201"/>
      <c r="AU124" s="201"/>
      <c r="AV124" s="41"/>
      <c r="AW124" s="39" t="s">
        <v>35</v>
      </c>
      <c r="AX124" s="200"/>
      <c r="AY124" s="201"/>
      <c r="AZ124" s="201"/>
      <c r="BA124" s="41"/>
      <c r="BB124" s="39" t="s">
        <v>36</v>
      </c>
      <c r="BC124" s="200"/>
      <c r="BD124" s="201"/>
      <c r="BE124" s="201"/>
      <c r="BF124" s="41"/>
      <c r="BG124" s="39" t="s">
        <v>37</v>
      </c>
      <c r="BH124" s="200"/>
      <c r="BI124" s="201"/>
      <c r="BJ124" s="201"/>
      <c r="BK124" s="41"/>
      <c r="BL124" s="39" t="s">
        <v>38</v>
      </c>
      <c r="BM124" s="200"/>
      <c r="BN124" s="201"/>
      <c r="BO124" s="201"/>
      <c r="BP124" s="41"/>
      <c r="BQ124" s="39" t="s">
        <v>39</v>
      </c>
      <c r="BR124" s="200"/>
      <c r="BS124" s="201"/>
      <c r="BT124" s="201"/>
      <c r="BU124" s="41"/>
      <c r="BV124" s="39" t="s">
        <v>40</v>
      </c>
      <c r="BW124" s="200"/>
      <c r="BX124" s="201"/>
      <c r="BY124" s="201"/>
      <c r="BZ124" s="41"/>
      <c r="CA124" s="39" t="s">
        <v>41</v>
      </c>
      <c r="CB124" s="200"/>
      <c r="CC124" s="201"/>
      <c r="CD124" s="201"/>
      <c r="CE124" s="41"/>
      <c r="CF124" s="39" t="s">
        <v>42</v>
      </c>
      <c r="CG124" s="200"/>
      <c r="CH124" s="201"/>
      <c r="CI124" s="201"/>
      <c r="CJ124" s="41"/>
      <c r="CK124" s="39" t="s">
        <v>43</v>
      </c>
      <c r="CL124" s="200"/>
      <c r="CM124" s="201"/>
      <c r="CN124" s="201"/>
      <c r="CO124" s="41"/>
      <c r="CP124" s="39" t="s">
        <v>44</v>
      </c>
      <c r="CQ124" s="200"/>
      <c r="CR124" s="201"/>
      <c r="CS124" s="201"/>
      <c r="CT124" s="41"/>
      <c r="CU124" s="39" t="s">
        <v>45</v>
      </c>
      <c r="CV124" s="200"/>
      <c r="CW124" s="201"/>
      <c r="CX124" s="201"/>
      <c r="CY124" s="41"/>
      <c r="CZ124" s="39" t="s">
        <v>8</v>
      </c>
      <c r="DA124" s="200"/>
      <c r="DB124" s="201"/>
      <c r="DC124" s="201"/>
      <c r="DD124" s="41"/>
      <c r="DE124" s="39" t="s">
        <v>46</v>
      </c>
      <c r="DF124" s="200"/>
      <c r="DG124" s="201"/>
      <c r="DH124" s="201"/>
      <c r="DI124" s="41"/>
      <c r="DJ124" s="39" t="s">
        <v>47</v>
      </c>
      <c r="DK124" s="200"/>
      <c r="DL124" s="201"/>
      <c r="DM124" s="201"/>
      <c r="DN124" s="41"/>
      <c r="DO124" s="39" t="s">
        <v>48</v>
      </c>
      <c r="DP124" s="200"/>
      <c r="DQ124" s="201"/>
      <c r="DR124" s="201"/>
      <c r="DS124" s="41"/>
      <c r="DT124" s="39" t="s">
        <v>7</v>
      </c>
      <c r="DU124" s="200"/>
      <c r="DV124" s="201"/>
      <c r="DW124" s="201"/>
      <c r="DX124" s="41"/>
      <c r="DY124" s="39" t="s">
        <v>49</v>
      </c>
      <c r="DZ124" s="200"/>
      <c r="EA124" s="201"/>
      <c r="EB124" s="201"/>
      <c r="EC124" s="41"/>
      <c r="ED124" s="39" t="s">
        <v>50</v>
      </c>
      <c r="EE124" s="200"/>
      <c r="EF124" s="201"/>
      <c r="EG124" s="201"/>
      <c r="EH124" s="41"/>
      <c r="EI124" s="39" t="s">
        <v>51</v>
      </c>
      <c r="EJ124" s="200"/>
      <c r="EK124" s="201"/>
      <c r="EL124" s="201"/>
      <c r="EM124" s="41"/>
      <c r="EN124" s="39" t="s">
        <v>52</v>
      </c>
      <c r="EO124" s="200"/>
      <c r="EP124" s="201"/>
      <c r="EQ124" s="201"/>
      <c r="ER124" s="41"/>
      <c r="ES124" s="39" t="s">
        <v>53</v>
      </c>
      <c r="ET124" s="200"/>
      <c r="EU124" s="201"/>
      <c r="EV124" s="201"/>
      <c r="EW124" s="41"/>
      <c r="EX124" s="39" t="s">
        <v>54</v>
      </c>
      <c r="EY124" s="200"/>
      <c r="EZ124" s="201"/>
      <c r="FA124" s="201"/>
      <c r="FB124" s="41"/>
      <c r="FC124" s="39" t="s">
        <v>118</v>
      </c>
      <c r="FD124" s="200"/>
      <c r="FE124" s="201"/>
      <c r="FF124" s="201"/>
      <c r="FG124" s="41"/>
      <c r="FH124" s="39" t="s">
        <v>117</v>
      </c>
      <c r="FI124" s="200"/>
      <c r="FJ124" s="201"/>
      <c r="FK124" s="201"/>
      <c r="FL124" s="41"/>
      <c r="FM124" s="39" t="s">
        <v>119</v>
      </c>
      <c r="FN124" s="200"/>
      <c r="FO124" s="201"/>
      <c r="FP124" s="201"/>
      <c r="FQ124" s="41"/>
      <c r="FR124" s="39" t="s">
        <v>120</v>
      </c>
      <c r="FS124" s="200"/>
      <c r="FT124" s="201"/>
      <c r="FU124" s="201"/>
      <c r="FV124" s="41"/>
      <c r="FW124" s="39" t="s">
        <v>121</v>
      </c>
      <c r="FX124" s="200"/>
      <c r="FY124" s="201"/>
      <c r="FZ124" s="201"/>
      <c r="GA124" s="41"/>
      <c r="GB124" s="39" t="s">
        <v>120</v>
      </c>
      <c r="GC124" s="200"/>
      <c r="GD124" s="201"/>
      <c r="GE124" s="201"/>
      <c r="GF124" s="41"/>
    </row>
    <row r="125" spans="2:189" x14ac:dyDescent="0.3">
      <c r="AC125" s="35"/>
      <c r="AD125" s="37"/>
      <c r="AE125" s="40"/>
      <c r="AF125" s="40"/>
      <c r="AG125" s="36"/>
      <c r="AH125" s="35"/>
      <c r="AI125" s="37"/>
      <c r="AJ125" s="40"/>
      <c r="AK125" s="40"/>
      <c r="AL125" s="36"/>
      <c r="AM125" s="35"/>
      <c r="AN125" s="37"/>
      <c r="AO125" s="40"/>
      <c r="AP125" s="40"/>
      <c r="AQ125" s="36"/>
      <c r="AR125" s="35"/>
      <c r="AS125" s="37"/>
      <c r="AT125" s="40"/>
      <c r="AU125" s="40"/>
      <c r="AV125" s="36"/>
      <c r="AW125" s="35"/>
      <c r="AX125" s="37"/>
      <c r="AY125" s="40"/>
      <c r="AZ125" s="40"/>
      <c r="BA125" s="36"/>
      <c r="BB125" s="35"/>
      <c r="BC125" s="37"/>
      <c r="BD125" s="40"/>
      <c r="BE125" s="40"/>
      <c r="BF125" s="36"/>
      <c r="BG125" s="35"/>
      <c r="BH125" s="37"/>
      <c r="BI125" s="40"/>
      <c r="BJ125" s="40"/>
      <c r="BK125" s="36"/>
      <c r="BL125" s="35"/>
      <c r="BM125" s="37"/>
      <c r="BN125" s="40"/>
      <c r="BO125" s="40"/>
      <c r="BP125" s="36"/>
      <c r="BQ125" s="35"/>
      <c r="BR125" s="37"/>
      <c r="BS125" s="40"/>
      <c r="BT125" s="40"/>
      <c r="BU125" s="36"/>
      <c r="BV125" s="35"/>
      <c r="BW125" s="37"/>
      <c r="BX125" s="40"/>
      <c r="BY125" s="40"/>
      <c r="BZ125" s="36"/>
      <c r="CA125" s="35"/>
      <c r="CB125" s="37"/>
      <c r="CC125" s="40"/>
      <c r="CD125" s="40"/>
      <c r="CE125" s="36"/>
      <c r="CF125" s="35"/>
      <c r="CG125" s="37"/>
      <c r="CH125" s="40"/>
      <c r="CI125" s="40"/>
      <c r="CJ125" s="36"/>
      <c r="CK125" s="35"/>
      <c r="CL125" s="37"/>
      <c r="CM125" s="40"/>
      <c r="CN125" s="40"/>
      <c r="CO125" s="36"/>
      <c r="CP125" s="35"/>
      <c r="CQ125" s="37"/>
      <c r="CR125" s="40"/>
      <c r="CS125" s="40"/>
      <c r="CT125" s="36"/>
      <c r="CU125" s="35"/>
      <c r="CV125" s="37"/>
      <c r="CW125" s="40"/>
      <c r="CX125" s="40"/>
      <c r="CY125" s="36"/>
      <c r="CZ125" s="35"/>
      <c r="DA125" s="37"/>
      <c r="DB125" s="40"/>
      <c r="DC125" s="40"/>
      <c r="DD125" s="36"/>
      <c r="DE125" s="35"/>
      <c r="DF125" s="37"/>
      <c r="DG125" s="40"/>
      <c r="DH125" s="40"/>
      <c r="DI125" s="36"/>
      <c r="DJ125" s="35"/>
      <c r="DK125" s="37"/>
      <c r="DL125" s="40"/>
      <c r="DM125" s="40"/>
      <c r="DN125" s="36"/>
      <c r="DO125" s="35"/>
      <c r="DP125" s="37"/>
      <c r="DQ125" s="40"/>
      <c r="DR125" s="40"/>
      <c r="DS125" s="36"/>
      <c r="DT125" s="35"/>
      <c r="DU125" s="37"/>
      <c r="DV125" s="40"/>
      <c r="DW125" s="40"/>
      <c r="DX125" s="36"/>
      <c r="DY125" s="35"/>
      <c r="DZ125" s="37"/>
      <c r="EA125" s="40"/>
      <c r="EB125" s="40"/>
      <c r="EC125" s="36"/>
      <c r="ED125" s="35"/>
      <c r="EE125" s="37"/>
      <c r="EF125" s="40"/>
      <c r="EG125" s="40"/>
      <c r="EH125" s="36"/>
      <c r="EI125" s="35"/>
      <c r="EJ125" s="37"/>
      <c r="EK125" s="40"/>
      <c r="EL125" s="40"/>
      <c r="EM125" s="36"/>
      <c r="EN125" s="35"/>
      <c r="EO125" s="37"/>
      <c r="EP125" s="40"/>
      <c r="EQ125" s="40"/>
      <c r="ER125" s="36"/>
      <c r="ES125" s="35"/>
      <c r="ET125" s="37"/>
      <c r="EU125" s="40"/>
      <c r="EV125" s="40"/>
      <c r="EW125" s="36"/>
      <c r="EX125" s="35"/>
      <c r="EY125" s="37"/>
      <c r="EZ125" s="40"/>
      <c r="FA125" s="40"/>
      <c r="FB125" s="36"/>
      <c r="FC125" s="35"/>
      <c r="FD125" s="37"/>
      <c r="FE125" s="40"/>
      <c r="FF125" s="40"/>
      <c r="FG125" s="36"/>
      <c r="FH125" s="35"/>
      <c r="FI125" s="37"/>
      <c r="FJ125" s="40"/>
      <c r="FK125" s="40"/>
      <c r="FL125" s="36"/>
      <c r="FM125" s="35"/>
      <c r="FN125" s="37"/>
      <c r="FO125" s="40"/>
      <c r="FP125" s="40"/>
      <c r="FQ125" s="36"/>
      <c r="FR125" s="35"/>
      <c r="FS125" s="37"/>
      <c r="FT125" s="40"/>
      <c r="FU125" s="40"/>
      <c r="FV125" s="36"/>
      <c r="FW125" s="35"/>
      <c r="FX125" s="37"/>
      <c r="FY125" s="40"/>
      <c r="FZ125" s="40"/>
      <c r="GA125" s="36"/>
      <c r="GB125" s="35"/>
      <c r="GC125" s="37"/>
      <c r="GD125" s="40"/>
      <c r="GE125" s="40"/>
      <c r="GF125" s="36"/>
    </row>
    <row r="126" spans="2:189" x14ac:dyDescent="0.3">
      <c r="B126" s="1" t="s">
        <v>403</v>
      </c>
    </row>
    <row r="127" spans="2:189" x14ac:dyDescent="0.3">
      <c r="B127" s="25" t="s">
        <v>404</v>
      </c>
      <c r="G127" s="27">
        <f t="shared" ref="G127:G132" ca="1" si="47">OFFSET(J127,0,$E$34-1)</f>
        <v>0.98</v>
      </c>
      <c r="H127" s="195" t="s">
        <v>334</v>
      </c>
      <c r="J127" s="199">
        <v>0.98</v>
      </c>
      <c r="K127" s="199">
        <v>0.95</v>
      </c>
      <c r="L127" s="199">
        <v>0.99</v>
      </c>
      <c r="M127" s="27">
        <f ca="1">IF(N127&gt;1,0.999,IF(N127&lt;0,0.005,N127))</f>
        <v>0.999</v>
      </c>
      <c r="N127" s="237">
        <f ca="1">IFERROR(_xlfn.NORM.INV(RAND(),J127,_xlfn.STDEV.S(J127:L127)),J127)</f>
        <v>1.0064587255328277</v>
      </c>
      <c r="P127" t="s">
        <v>400</v>
      </c>
    </row>
    <row r="128" spans="2:189" x14ac:dyDescent="0.3">
      <c r="B128" s="25" t="s">
        <v>405</v>
      </c>
      <c r="G128" s="27">
        <f t="shared" ca="1" si="47"/>
        <v>0.95</v>
      </c>
      <c r="H128" s="195" t="s">
        <v>334</v>
      </c>
      <c r="J128" s="199">
        <v>0.95</v>
      </c>
      <c r="K128" s="199">
        <v>0.85</v>
      </c>
      <c r="L128" s="199">
        <v>0.95</v>
      </c>
      <c r="M128" s="27">
        <f ca="1">IF(N128&gt;0.95,0.95,IF(N128&lt;0,0.005,N128))</f>
        <v>0.95</v>
      </c>
      <c r="N128" s="237">
        <f ca="1">IFERROR(_xlfn.NORM.INV(RAND(),J127,_xlfn.STDEV.S(J127:L127)),J127)</f>
        <v>0.97947099362579526</v>
      </c>
      <c r="P128" t="s">
        <v>340</v>
      </c>
    </row>
    <row r="129" spans="2:89" x14ac:dyDescent="0.3">
      <c r="B129" s="25" t="s">
        <v>406</v>
      </c>
      <c r="G129">
        <f t="shared" ca="1" si="47"/>
        <v>80</v>
      </c>
      <c r="H129" s="195" t="s">
        <v>11</v>
      </c>
      <c r="J129" s="23">
        <v>80</v>
      </c>
      <c r="K129" s="23">
        <v>70</v>
      </c>
      <c r="L129" s="23">
        <v>90</v>
      </c>
      <c r="M129" s="24">
        <f ca="1">IFERROR(_xlfn.NORM.INV(RAND(),J129,_xlfn.STDEV.S(J129:L129)),J129)</f>
        <v>84.458173982996115</v>
      </c>
      <c r="P129" t="s">
        <v>340</v>
      </c>
    </row>
    <row r="130" spans="2:89" x14ac:dyDescent="0.3">
      <c r="B130" s="25" t="s">
        <v>407</v>
      </c>
      <c r="G130">
        <f t="shared" ca="1" si="47"/>
        <v>40</v>
      </c>
      <c r="H130" s="195" t="s">
        <v>11</v>
      </c>
      <c r="J130" s="23">
        <v>40</v>
      </c>
      <c r="K130" s="23">
        <v>30</v>
      </c>
      <c r="L130" s="23">
        <v>50</v>
      </c>
      <c r="M130" s="24">
        <f ca="1">IFERROR(_xlfn.NORM.INV(RAND(),J130,_xlfn.STDEV.S(J130:L130)),J130)</f>
        <v>24.423230167578172</v>
      </c>
      <c r="P130" t="s">
        <v>340</v>
      </c>
      <c r="AF130" s="99" t="s">
        <v>171</v>
      </c>
      <c r="AG130" s="239" t="s">
        <v>408</v>
      </c>
      <c r="AH130" s="239" t="s">
        <v>409</v>
      </c>
      <c r="AI130" s="239" t="s">
        <v>410</v>
      </c>
      <c r="AJ130" s="239" t="s">
        <v>411</v>
      </c>
      <c r="AK130" s="239" t="s">
        <v>412</v>
      </c>
      <c r="AL130" s="239" t="s">
        <v>413</v>
      </c>
      <c r="AM130" s="239" t="s">
        <v>414</v>
      </c>
      <c r="AN130" s="239" t="s">
        <v>415</v>
      </c>
      <c r="AO130" s="239" t="s">
        <v>415</v>
      </c>
      <c r="AP130" s="239" t="s">
        <v>416</v>
      </c>
      <c r="AQ130" s="239" t="s">
        <v>417</v>
      </c>
      <c r="AR130" s="239" t="s">
        <v>418</v>
      </c>
      <c r="AS130" s="239" t="s">
        <v>419</v>
      </c>
      <c r="AT130" s="239" t="s">
        <v>420</v>
      </c>
      <c r="AU130" s="239" t="s">
        <v>421</v>
      </c>
      <c r="AV130" s="239" t="s">
        <v>422</v>
      </c>
      <c r="AW130" s="239" t="s">
        <v>423</v>
      </c>
      <c r="AX130" s="239" t="s">
        <v>424</v>
      </c>
      <c r="AY130" s="239" t="s">
        <v>425</v>
      </c>
      <c r="AZ130" s="239" t="s">
        <v>426</v>
      </c>
      <c r="BA130" s="239" t="s">
        <v>427</v>
      </c>
      <c r="BB130" s="239" t="s">
        <v>428</v>
      </c>
      <c r="BC130" s="239" t="s">
        <v>429</v>
      </c>
      <c r="BD130" s="239" t="s">
        <v>430</v>
      </c>
      <c r="BE130" s="239" t="s">
        <v>431</v>
      </c>
      <c r="BF130" s="239" t="s">
        <v>432</v>
      </c>
      <c r="BG130" s="239" t="s">
        <v>433</v>
      </c>
      <c r="BH130" s="239" t="s">
        <v>434</v>
      </c>
      <c r="BI130" s="239" t="s">
        <v>435</v>
      </c>
      <c r="BJ130" s="239" t="s">
        <v>436</v>
      </c>
      <c r="BK130" s="239" t="s">
        <v>437</v>
      </c>
      <c r="BL130" s="239" t="s">
        <v>438</v>
      </c>
      <c r="BM130" s="239" t="s">
        <v>439</v>
      </c>
      <c r="BN130" s="239" t="s">
        <v>440</v>
      </c>
      <c r="BO130" s="239" t="s">
        <v>441</v>
      </c>
      <c r="BP130" s="239" t="s">
        <v>442</v>
      </c>
      <c r="BQ130" s="239" t="s">
        <v>443</v>
      </c>
      <c r="BR130" s="239" t="s">
        <v>444</v>
      </c>
      <c r="BS130" s="239" t="s">
        <v>445</v>
      </c>
      <c r="BT130" s="239" t="s">
        <v>446</v>
      </c>
      <c r="BU130" s="239" t="s">
        <v>447</v>
      </c>
      <c r="BV130" s="239" t="s">
        <v>448</v>
      </c>
      <c r="BW130" s="239" t="s">
        <v>449</v>
      </c>
      <c r="BX130" s="239" t="s">
        <v>450</v>
      </c>
    </row>
    <row r="131" spans="2:89" x14ac:dyDescent="0.3">
      <c r="B131" s="25" t="s">
        <v>451</v>
      </c>
      <c r="G131" s="27">
        <f t="shared" ca="1" si="47"/>
        <v>0.6</v>
      </c>
      <c r="H131" s="195" t="s">
        <v>334</v>
      </c>
      <c r="J131" s="199">
        <v>0.6</v>
      </c>
      <c r="K131" s="199">
        <v>0.6</v>
      </c>
      <c r="L131" s="199">
        <v>0.6</v>
      </c>
      <c r="M131" s="27">
        <f ca="1">IF(N131&gt;1,0.999,IF(N131&lt;0,0.005,N131))</f>
        <v>0.6</v>
      </c>
      <c r="N131" s="237">
        <f ca="1">IFERROR(_xlfn.NORM.INV(RAND(),J131,_xlfn.STDEV.S(J131:L131)),J131)</f>
        <v>0.6</v>
      </c>
      <c r="P131" t="s">
        <v>340</v>
      </c>
      <c r="AB131" t="s">
        <v>177</v>
      </c>
      <c r="AG131" s="239">
        <v>101</v>
      </c>
      <c r="AH131" s="239">
        <v>102</v>
      </c>
      <c r="AI131" s="239">
        <v>103</v>
      </c>
      <c r="AJ131" s="239">
        <v>104</v>
      </c>
      <c r="AK131" s="239">
        <v>105</v>
      </c>
      <c r="AL131" s="239">
        <v>106</v>
      </c>
      <c r="AM131" s="239">
        <v>107</v>
      </c>
      <c r="AN131" s="239">
        <v>108</v>
      </c>
      <c r="AO131" s="239">
        <v>108</v>
      </c>
      <c r="AP131" s="239">
        <v>109</v>
      </c>
      <c r="AQ131" s="239">
        <v>110</v>
      </c>
      <c r="AR131" s="239">
        <v>111</v>
      </c>
      <c r="AS131" s="239">
        <v>112</v>
      </c>
      <c r="AT131" s="239">
        <v>113</v>
      </c>
      <c r="AU131" s="239">
        <v>114</v>
      </c>
      <c r="AV131" s="239">
        <v>115</v>
      </c>
      <c r="AW131" s="239">
        <v>116</v>
      </c>
      <c r="AX131" s="239">
        <v>118</v>
      </c>
      <c r="AY131" s="239">
        <v>119</v>
      </c>
      <c r="AZ131" s="239">
        <v>122</v>
      </c>
      <c r="BA131" s="239">
        <v>123</v>
      </c>
      <c r="BB131" s="239">
        <v>201</v>
      </c>
      <c r="BC131" s="239">
        <v>202</v>
      </c>
      <c r="BD131" s="239">
        <v>203</v>
      </c>
      <c r="BE131" s="239">
        <v>204</v>
      </c>
      <c r="BF131" s="239">
        <v>205</v>
      </c>
      <c r="BG131" s="239">
        <v>206</v>
      </c>
      <c r="BH131" s="239">
        <v>207</v>
      </c>
      <c r="BI131" s="239">
        <v>208</v>
      </c>
      <c r="BJ131" s="239">
        <v>209</v>
      </c>
      <c r="BK131" s="239">
        <v>210</v>
      </c>
      <c r="BL131" s="239">
        <v>211</v>
      </c>
      <c r="BM131" s="239">
        <v>212</v>
      </c>
      <c r="BN131" s="239">
        <v>213</v>
      </c>
      <c r="BO131" s="239">
        <v>301</v>
      </c>
      <c r="BP131" s="239">
        <v>302</v>
      </c>
      <c r="BQ131" s="239">
        <v>303</v>
      </c>
      <c r="BR131" s="239">
        <v>304</v>
      </c>
      <c r="BS131" s="239">
        <v>305</v>
      </c>
      <c r="BT131" s="239">
        <v>306</v>
      </c>
      <c r="BU131" s="239">
        <v>307</v>
      </c>
      <c r="BV131" s="239">
        <v>308</v>
      </c>
      <c r="BW131" s="239">
        <v>309</v>
      </c>
      <c r="BX131" s="239">
        <v>310</v>
      </c>
    </row>
    <row r="132" spans="2:89" ht="15" thickBot="1" x14ac:dyDescent="0.35">
      <c r="B132" s="25" t="s">
        <v>452</v>
      </c>
      <c r="G132" s="27">
        <f t="shared" ca="1" si="47"/>
        <v>5.0000000000000001E-3</v>
      </c>
      <c r="H132" s="195" t="s">
        <v>334</v>
      </c>
      <c r="J132" s="199">
        <v>5.0000000000000001E-3</v>
      </c>
      <c r="K132" s="199">
        <v>5.0000000000000001E-3</v>
      </c>
      <c r="L132" s="199">
        <v>5.0000000000000001E-3</v>
      </c>
      <c r="M132" s="27">
        <f ca="1">IF(N132&gt;1,0.999,IF(N132&lt;0,0.005,N132))</f>
        <v>5.0000000000000001E-3</v>
      </c>
      <c r="N132" s="237">
        <f ca="1">IFERROR(_xlfn.NORM.INV(RAND(),J132,_xlfn.STDEV.S(J132:L132)),J132)</f>
        <v>5.0000000000000001E-3</v>
      </c>
      <c r="P132" t="s">
        <v>340</v>
      </c>
      <c r="AB132" t="s">
        <v>178</v>
      </c>
    </row>
    <row r="133" spans="2:89" x14ac:dyDescent="0.3">
      <c r="AB133" s="299" t="s">
        <v>55</v>
      </c>
      <c r="AC133" s="300"/>
      <c r="AD133" s="300"/>
      <c r="AE133" s="305" t="s">
        <v>167</v>
      </c>
      <c r="AF133" s="305"/>
      <c r="AG133" s="78" t="str">
        <f t="shared" ref="AG133:BX133" ca="1" si="48">_xlfn.CONCAT(CELL("contents",INDIRECT(ADDRESS(3,COLUMN(INDIRECT(AG130))))),CELL("contents",INDIRECT(ADDRESS(ROW(INDIRECT(AG130)),27))))</f>
        <v>A2</v>
      </c>
      <c r="AH133" s="78" t="str">
        <f t="shared" ca="1" si="48"/>
        <v>D2</v>
      </c>
      <c r="AI133" s="78" t="str">
        <f t="shared" ca="1" si="48"/>
        <v>C1</v>
      </c>
      <c r="AJ133" s="78" t="str">
        <f t="shared" ca="1" si="48"/>
        <v>F1</v>
      </c>
      <c r="AK133" s="78" t="str">
        <f t="shared" ca="1" si="48"/>
        <v>F2</v>
      </c>
      <c r="AL133" s="78" t="str">
        <f t="shared" ca="1" si="48"/>
        <v>H4</v>
      </c>
      <c r="AM133" s="78" t="str">
        <f t="shared" ca="1" si="48"/>
        <v>H5</v>
      </c>
      <c r="AN133" s="78" t="str">
        <f t="shared" ca="1" si="48"/>
        <v>J4</v>
      </c>
      <c r="AO133" s="78" t="str">
        <f t="shared" ca="1" si="48"/>
        <v>J4</v>
      </c>
      <c r="AP133" s="78" t="str">
        <f t="shared" ca="1" si="48"/>
        <v>L4</v>
      </c>
      <c r="AQ133" s="78" t="str">
        <f t="shared" ca="1" si="48"/>
        <v>L6</v>
      </c>
      <c r="AR133" s="78" t="str">
        <f t="shared" ca="1" si="48"/>
        <v>H1</v>
      </c>
      <c r="AS133" s="78" t="str">
        <f t="shared" ca="1" si="48"/>
        <v>L2</v>
      </c>
      <c r="AT133" s="78" t="str">
        <f t="shared" ca="1" si="48"/>
        <v>N8</v>
      </c>
      <c r="AU133" s="78" t="str">
        <f t="shared" ca="1" si="48"/>
        <v>N7</v>
      </c>
      <c r="AV133" s="78" t="str">
        <f t="shared" ca="1" si="48"/>
        <v>P7</v>
      </c>
      <c r="AW133" s="78" t="str">
        <f t="shared" ca="1" si="48"/>
        <v>S7</v>
      </c>
      <c r="AX133" s="78" t="str">
        <f t="shared" ca="1" si="48"/>
        <v>X9</v>
      </c>
      <c r="AY133" s="78" t="str">
        <f t="shared" ca="1" si="48"/>
        <v>U8</v>
      </c>
      <c r="AZ133" s="78" t="str">
        <f t="shared" ca="1" si="48"/>
        <v>U6</v>
      </c>
      <c r="BA133" s="78" t="str">
        <f t="shared" ca="1" si="48"/>
        <v>V8</v>
      </c>
      <c r="BB133" s="78" t="str">
        <f t="shared" ca="1" si="48"/>
        <v>L1</v>
      </c>
      <c r="BC133" s="78" t="str">
        <f t="shared" ca="1" si="48"/>
        <v>M1</v>
      </c>
      <c r="BD133" s="78" t="str">
        <f t="shared" ca="1" si="48"/>
        <v>J1</v>
      </c>
      <c r="BE133" s="78" t="str">
        <f t="shared" ca="1" si="48"/>
        <v>N3</v>
      </c>
      <c r="BF133" s="78" t="str">
        <f t="shared" ca="1" si="48"/>
        <v>N4</v>
      </c>
      <c r="BG133" s="78" t="str">
        <f t="shared" ca="1" si="48"/>
        <v>S2</v>
      </c>
      <c r="BH133" s="78" t="str">
        <f t="shared" ca="1" si="48"/>
        <v>U1</v>
      </c>
      <c r="BI133" s="78" t="str">
        <f t="shared" ca="1" si="48"/>
        <v>S1</v>
      </c>
      <c r="BJ133" s="78" t="str">
        <f t="shared" ca="1" si="48"/>
        <v>W1</v>
      </c>
      <c r="BK133" s="78" t="str">
        <f t="shared" ca="1" si="48"/>
        <v>U2</v>
      </c>
      <c r="BL133" s="78" t="str">
        <f t="shared" ca="1" si="48"/>
        <v>W2</v>
      </c>
      <c r="BM133" s="78" t="str">
        <f t="shared" ca="1" si="48"/>
        <v>P1</v>
      </c>
      <c r="BN133" s="78" t="str">
        <f t="shared" ca="1" si="48"/>
        <v>AE2</v>
      </c>
      <c r="BO133" s="78" t="str">
        <f t="shared" ca="1" si="48"/>
        <v>Y1</v>
      </c>
      <c r="BP133" s="78" t="str">
        <f t="shared" ca="1" si="48"/>
        <v>AB1</v>
      </c>
      <c r="BQ133" s="78" t="str">
        <f t="shared" ca="1" si="48"/>
        <v>AB3</v>
      </c>
      <c r="BR133" s="78" t="str">
        <f t="shared" ca="1" si="48"/>
        <v>Y2</v>
      </c>
      <c r="BS133" s="78" t="str">
        <f t="shared" ca="1" si="48"/>
        <v>Y3</v>
      </c>
      <c r="BT133" s="78" t="str">
        <f t="shared" ca="1" si="48"/>
        <v>Z5</v>
      </c>
      <c r="BU133" s="78" t="str">
        <f t="shared" ca="1" si="48"/>
        <v>Z7</v>
      </c>
      <c r="BV133" s="78" t="str">
        <f t="shared" ca="1" si="48"/>
        <v>AC5</v>
      </c>
      <c r="BW133" s="78" t="str">
        <f t="shared" ca="1" si="48"/>
        <v>AB5</v>
      </c>
      <c r="BX133" s="79" t="str">
        <f t="shared" ca="1" si="48"/>
        <v>AD3</v>
      </c>
    </row>
    <row r="134" spans="2:89" ht="15" customHeight="1" x14ac:dyDescent="0.3">
      <c r="B134" s="1" t="s">
        <v>453</v>
      </c>
      <c r="AB134" s="301"/>
      <c r="AC134" s="302"/>
      <c r="AD134" s="302"/>
      <c r="AE134" s="240"/>
      <c r="AF134" s="241" t="s">
        <v>164</v>
      </c>
      <c r="AG134" s="242">
        <f>AG131</f>
        <v>101</v>
      </c>
      <c r="AH134" s="242">
        <f t="shared" ref="AH134:BX134" si="49">AH131</f>
        <v>102</v>
      </c>
      <c r="AI134" s="242">
        <f t="shared" si="49"/>
        <v>103</v>
      </c>
      <c r="AJ134" s="242">
        <f t="shared" si="49"/>
        <v>104</v>
      </c>
      <c r="AK134" s="242">
        <f t="shared" si="49"/>
        <v>105</v>
      </c>
      <c r="AL134" s="242">
        <f t="shared" si="49"/>
        <v>106</v>
      </c>
      <c r="AM134" s="242">
        <f t="shared" si="49"/>
        <v>107</v>
      </c>
      <c r="AN134" s="242">
        <f t="shared" si="49"/>
        <v>108</v>
      </c>
      <c r="AO134" s="242">
        <f t="shared" si="49"/>
        <v>108</v>
      </c>
      <c r="AP134" s="242">
        <f t="shared" si="49"/>
        <v>109</v>
      </c>
      <c r="AQ134" s="242">
        <f t="shared" si="49"/>
        <v>110</v>
      </c>
      <c r="AR134" s="242">
        <f t="shared" si="49"/>
        <v>111</v>
      </c>
      <c r="AS134" s="242">
        <f t="shared" si="49"/>
        <v>112</v>
      </c>
      <c r="AT134" s="242">
        <f t="shared" si="49"/>
        <v>113</v>
      </c>
      <c r="AU134" s="242">
        <f t="shared" si="49"/>
        <v>114</v>
      </c>
      <c r="AV134" s="242">
        <f t="shared" si="49"/>
        <v>115</v>
      </c>
      <c r="AW134" s="242">
        <f t="shared" si="49"/>
        <v>116</v>
      </c>
      <c r="AX134" s="242">
        <f t="shared" si="49"/>
        <v>118</v>
      </c>
      <c r="AY134" s="242">
        <f t="shared" si="49"/>
        <v>119</v>
      </c>
      <c r="AZ134" s="242">
        <f t="shared" si="49"/>
        <v>122</v>
      </c>
      <c r="BA134" s="242">
        <f t="shared" si="49"/>
        <v>123</v>
      </c>
      <c r="BB134" s="242">
        <f t="shared" si="49"/>
        <v>201</v>
      </c>
      <c r="BC134" s="242">
        <f t="shared" si="49"/>
        <v>202</v>
      </c>
      <c r="BD134" s="242">
        <f t="shared" si="49"/>
        <v>203</v>
      </c>
      <c r="BE134" s="242">
        <f t="shared" si="49"/>
        <v>204</v>
      </c>
      <c r="BF134" s="242">
        <f t="shared" si="49"/>
        <v>205</v>
      </c>
      <c r="BG134" s="242">
        <f t="shared" si="49"/>
        <v>206</v>
      </c>
      <c r="BH134" s="242">
        <f t="shared" si="49"/>
        <v>207</v>
      </c>
      <c r="BI134" s="242">
        <f t="shared" si="49"/>
        <v>208</v>
      </c>
      <c r="BJ134" s="242">
        <f t="shared" si="49"/>
        <v>209</v>
      </c>
      <c r="BK134" s="242">
        <f t="shared" si="49"/>
        <v>210</v>
      </c>
      <c r="BL134" s="242">
        <f t="shared" si="49"/>
        <v>211</v>
      </c>
      <c r="BM134" s="242">
        <f t="shared" si="49"/>
        <v>212</v>
      </c>
      <c r="BN134" s="242">
        <f t="shared" si="49"/>
        <v>213</v>
      </c>
      <c r="BO134" s="242">
        <f t="shared" si="49"/>
        <v>301</v>
      </c>
      <c r="BP134" s="242">
        <f t="shared" si="49"/>
        <v>302</v>
      </c>
      <c r="BQ134" s="242">
        <f t="shared" si="49"/>
        <v>303</v>
      </c>
      <c r="BR134" s="242">
        <f t="shared" si="49"/>
        <v>304</v>
      </c>
      <c r="BS134" s="242">
        <f t="shared" si="49"/>
        <v>305</v>
      </c>
      <c r="BT134" s="242">
        <f t="shared" si="49"/>
        <v>306</v>
      </c>
      <c r="BU134" s="242">
        <f t="shared" si="49"/>
        <v>307</v>
      </c>
      <c r="BV134" s="242">
        <f t="shared" si="49"/>
        <v>308</v>
      </c>
      <c r="BW134" s="242">
        <f t="shared" si="49"/>
        <v>309</v>
      </c>
      <c r="BX134" s="98">
        <f t="shared" si="49"/>
        <v>310</v>
      </c>
      <c r="CH134" t="s">
        <v>454</v>
      </c>
      <c r="CI134" s="24">
        <f ca="1">Flour+AS14+BD14+BQ65+Enzyme+Denaturant+FO69</f>
        <v>270.13012976618336</v>
      </c>
    </row>
    <row r="135" spans="2:89" ht="15" thickBot="1" x14ac:dyDescent="0.35">
      <c r="B135" s="25" t="s">
        <v>455</v>
      </c>
      <c r="G135" s="27">
        <f ca="1">OFFSET(J135,0,$E$34-1)</f>
        <v>0.95</v>
      </c>
      <c r="H135" s="195" t="s">
        <v>334</v>
      </c>
      <c r="J135" s="199">
        <v>0.95</v>
      </c>
      <c r="K135" s="199">
        <v>0.93</v>
      </c>
      <c r="L135" s="199">
        <v>0.97</v>
      </c>
      <c r="M135" s="27">
        <f ca="1">IF(N135&gt;1,0.999,IF(N135&lt;0,0.005,N135))</f>
        <v>0.94204314844557713</v>
      </c>
      <c r="N135" s="237">
        <f ca="1">IFERROR(_xlfn.NORM.INV(RAND(),J135,_xlfn.STDEV.S(J135:L135)),J135)</f>
        <v>0.94204314844557713</v>
      </c>
      <c r="P135" t="s">
        <v>456</v>
      </c>
      <c r="AB135" s="303"/>
      <c r="AC135" s="304"/>
      <c r="AD135" s="304"/>
      <c r="AE135" s="93"/>
      <c r="AF135" s="80" t="s">
        <v>165</v>
      </c>
      <c r="AG135" s="81">
        <f>AG134</f>
        <v>101</v>
      </c>
      <c r="AH135" s="81">
        <f t="shared" ref="AH135:BX135" si="50">AH134</f>
        <v>102</v>
      </c>
      <c r="AI135" s="81">
        <f t="shared" si="50"/>
        <v>103</v>
      </c>
      <c r="AJ135" s="81">
        <f t="shared" si="50"/>
        <v>104</v>
      </c>
      <c r="AK135" s="81">
        <f t="shared" si="50"/>
        <v>105</v>
      </c>
      <c r="AL135" s="81">
        <f t="shared" si="50"/>
        <v>106</v>
      </c>
      <c r="AM135" s="81">
        <f t="shared" si="50"/>
        <v>107</v>
      </c>
      <c r="AN135" s="81">
        <f t="shared" si="50"/>
        <v>108</v>
      </c>
      <c r="AO135" s="81">
        <f t="shared" si="50"/>
        <v>108</v>
      </c>
      <c r="AP135" s="81">
        <f t="shared" si="50"/>
        <v>109</v>
      </c>
      <c r="AQ135" s="81">
        <f t="shared" si="50"/>
        <v>110</v>
      </c>
      <c r="AR135" s="81">
        <f t="shared" si="50"/>
        <v>111</v>
      </c>
      <c r="AS135" s="81">
        <f t="shared" si="50"/>
        <v>112</v>
      </c>
      <c r="AT135" s="81">
        <f t="shared" si="50"/>
        <v>113</v>
      </c>
      <c r="AU135" s="81">
        <f t="shared" si="50"/>
        <v>114</v>
      </c>
      <c r="AV135" s="81">
        <f t="shared" si="50"/>
        <v>115</v>
      </c>
      <c r="AW135" s="81">
        <f t="shared" si="50"/>
        <v>116</v>
      </c>
      <c r="AX135" s="81">
        <f t="shared" si="50"/>
        <v>118</v>
      </c>
      <c r="AY135" s="81">
        <f t="shared" si="50"/>
        <v>119</v>
      </c>
      <c r="AZ135" s="81">
        <f t="shared" si="50"/>
        <v>122</v>
      </c>
      <c r="BA135" s="81">
        <f t="shared" si="50"/>
        <v>123</v>
      </c>
      <c r="BB135" s="81">
        <f t="shared" si="50"/>
        <v>201</v>
      </c>
      <c r="BC135" s="81">
        <f t="shared" si="50"/>
        <v>202</v>
      </c>
      <c r="BD135" s="81">
        <f t="shared" si="50"/>
        <v>203</v>
      </c>
      <c r="BE135" s="81">
        <f t="shared" si="50"/>
        <v>204</v>
      </c>
      <c r="BF135" s="81">
        <f t="shared" si="50"/>
        <v>205</v>
      </c>
      <c r="BG135" s="81">
        <f t="shared" si="50"/>
        <v>206</v>
      </c>
      <c r="BH135" s="81">
        <f t="shared" si="50"/>
        <v>207</v>
      </c>
      <c r="BI135" s="81">
        <f t="shared" si="50"/>
        <v>208</v>
      </c>
      <c r="BJ135" s="81">
        <f t="shared" si="50"/>
        <v>209</v>
      </c>
      <c r="BK135" s="81">
        <f t="shared" si="50"/>
        <v>210</v>
      </c>
      <c r="BL135" s="81">
        <f t="shared" si="50"/>
        <v>211</v>
      </c>
      <c r="BM135" s="81">
        <f t="shared" si="50"/>
        <v>212</v>
      </c>
      <c r="BN135" s="81">
        <f t="shared" si="50"/>
        <v>213</v>
      </c>
      <c r="BO135" s="81">
        <f t="shared" si="50"/>
        <v>301</v>
      </c>
      <c r="BP135" s="81">
        <f t="shared" si="50"/>
        <v>302</v>
      </c>
      <c r="BQ135" s="81">
        <f t="shared" si="50"/>
        <v>303</v>
      </c>
      <c r="BR135" s="81">
        <f t="shared" si="50"/>
        <v>304</v>
      </c>
      <c r="BS135" s="81">
        <f t="shared" si="50"/>
        <v>305</v>
      </c>
      <c r="BT135" s="81">
        <f t="shared" si="50"/>
        <v>306</v>
      </c>
      <c r="BU135" s="81">
        <f t="shared" si="50"/>
        <v>307</v>
      </c>
      <c r="BV135" s="81">
        <f t="shared" si="50"/>
        <v>308</v>
      </c>
      <c r="BW135" s="81">
        <f t="shared" si="50"/>
        <v>309</v>
      </c>
      <c r="BX135" s="82">
        <f t="shared" si="50"/>
        <v>310</v>
      </c>
      <c r="CH135" t="s">
        <v>457</v>
      </c>
      <c r="CI135" s="24">
        <f ca="1">Gluten+ES112+EZ85+CGS+DE17+GA31+Food_Grade_Ethanol</f>
        <v>270.13012975686763</v>
      </c>
      <c r="CK135" s="110"/>
    </row>
    <row r="136" spans="2:89" ht="16.2" x14ac:dyDescent="0.3">
      <c r="B136" s="25" t="s">
        <v>458</v>
      </c>
      <c r="G136" s="28">
        <f ca="1">OFFSET(J135,0,$E$34-1)</f>
        <v>0.95</v>
      </c>
      <c r="H136" s="195" t="s">
        <v>334</v>
      </c>
      <c r="J136" s="198">
        <f>AVERAGE(K136:L136)</f>
        <v>0.99649999999999994</v>
      </c>
      <c r="K136" s="198">
        <v>0.995</v>
      </c>
      <c r="L136" s="198">
        <v>0.998</v>
      </c>
      <c r="M136" s="28">
        <f ca="1">IF(N136&gt;1,0.999,IF(N136&lt;0,0.005,N136))</f>
        <v>0.99608312498348028</v>
      </c>
      <c r="N136" s="237">
        <f ca="1">IFERROR(_xlfn.NORM.INV(RAND(),J136,_xlfn.STDEV.S(J136:L136)),J136)</f>
        <v>0.99608312498348028</v>
      </c>
      <c r="P136" t="s">
        <v>340</v>
      </c>
      <c r="AB136" s="83" t="s">
        <v>166</v>
      </c>
      <c r="AC136" s="243"/>
      <c r="AD136" s="243"/>
      <c r="AE136" s="243"/>
      <c r="AF136" s="84"/>
      <c r="AG136" s="244">
        <f ca="1">$AL$30</f>
        <v>25</v>
      </c>
      <c r="AH136" s="245">
        <f ca="1">$AW$30</f>
        <v>38</v>
      </c>
      <c r="AI136" s="245">
        <f ca="1">$AV$14</f>
        <v>25</v>
      </c>
      <c r="AJ136" s="245">
        <f ca="1">$BG$14</f>
        <v>25</v>
      </c>
      <c r="AK136" s="245">
        <f ca="1">$BI$30</f>
        <v>35</v>
      </c>
      <c r="AL136" s="245">
        <f ca="1">$BR$52</f>
        <v>35</v>
      </c>
      <c r="AM136" s="245">
        <f ca="1">$BT$65</f>
        <v>25</v>
      </c>
      <c r="AN136" s="245">
        <f ca="1">$CD$55</f>
        <v>28</v>
      </c>
      <c r="AO136" s="245">
        <f ca="1">$CD$55</f>
        <v>28</v>
      </c>
      <c r="AP136" s="245">
        <f>$CO$58</f>
        <v>27</v>
      </c>
      <c r="AQ136" s="245">
        <f>$CN$74</f>
        <v>27</v>
      </c>
      <c r="AR136" s="245">
        <f>$BT$17</f>
        <v>28</v>
      </c>
      <c r="AS136" s="245">
        <f ca="1">$CO$30</f>
        <v>27.689068746432948</v>
      </c>
      <c r="AT136" s="245">
        <f>$CW$99</f>
        <v>27</v>
      </c>
      <c r="AU136" s="245">
        <f>$CW$86</f>
        <v>27</v>
      </c>
      <c r="AV136" s="245">
        <f>$DH$85</f>
        <v>0</v>
      </c>
      <c r="AW136" s="245">
        <f>$DU$86</f>
        <v>0</v>
      </c>
      <c r="AX136" s="245">
        <f>$EV$112</f>
        <v>0</v>
      </c>
      <c r="AY136" s="245">
        <f>$EE$103</f>
        <v>0</v>
      </c>
      <c r="AZ136" s="245">
        <f>$EE$81</f>
        <v>0</v>
      </c>
      <c r="BA136" s="245">
        <f>$EM$98</f>
        <v>0</v>
      </c>
      <c r="BB136" s="245">
        <f ca="1">$CO$19</f>
        <v>25</v>
      </c>
      <c r="BC136" s="245">
        <f ca="1">$CP$11</f>
        <v>25</v>
      </c>
      <c r="BD136" s="245">
        <f ca="1">$CE$11</f>
        <v>38</v>
      </c>
      <c r="BE136" s="245">
        <f ca="1">$CW$42</f>
        <v>25</v>
      </c>
      <c r="BF136" s="245">
        <f ca="1">$CW$50</f>
        <v>33</v>
      </c>
      <c r="BG136" s="245">
        <f>$DU$30</f>
        <v>38</v>
      </c>
      <c r="BH136" s="245">
        <f>$EF$11</f>
        <v>38</v>
      </c>
      <c r="BI136" s="245">
        <f>$DW$11</f>
        <v>38</v>
      </c>
      <c r="BJ136" s="245">
        <f>$EN$11</f>
        <v>38</v>
      </c>
      <c r="BK136" s="245">
        <f>$EF$30</f>
        <v>38</v>
      </c>
      <c r="BL136" s="245">
        <f>$EO$30</f>
        <v>38</v>
      </c>
      <c r="BM136" s="245">
        <f>$DH$17</f>
        <v>38</v>
      </c>
      <c r="BN136" s="245">
        <f ca="1">$GD$31</f>
        <v>38</v>
      </c>
      <c r="BO136" s="245">
        <f ca="1">$FB$16</f>
        <v>80</v>
      </c>
      <c r="BP136" s="245">
        <f>$FM$17</f>
        <v>0</v>
      </c>
      <c r="BQ136" s="245">
        <f>$FN$44</f>
        <v>170</v>
      </c>
      <c r="BR136" s="245">
        <f>$FB$29</f>
        <v>50</v>
      </c>
      <c r="BS136" s="245">
        <f ca="1">$FA$42</f>
        <v>40</v>
      </c>
      <c r="BT136" s="245">
        <f>$FC$65</f>
        <v>25</v>
      </c>
      <c r="BU136" s="245">
        <f>$FC$85</f>
        <v>25</v>
      </c>
      <c r="BV136" s="245">
        <f>$FR$69</f>
        <v>25</v>
      </c>
      <c r="BW136" s="245">
        <f>$FP$60</f>
        <v>25</v>
      </c>
      <c r="BX136" s="246">
        <f>$FZ$44</f>
        <v>30</v>
      </c>
    </row>
    <row r="137" spans="2:89" x14ac:dyDescent="0.3">
      <c r="AB137" s="83" t="s">
        <v>59</v>
      </c>
      <c r="AC137" s="243"/>
      <c r="AD137" s="243"/>
      <c r="AE137" s="243"/>
      <c r="AF137" s="84"/>
      <c r="AG137" s="247">
        <f>$AL$31</f>
        <v>101.325</v>
      </c>
      <c r="AH137" s="248">
        <f>$AW$31</f>
        <v>101.325</v>
      </c>
      <c r="AI137" s="248">
        <f>$AV$15</f>
        <v>101.325</v>
      </c>
      <c r="AJ137" s="248">
        <f>$BG$15</f>
        <v>101.325</v>
      </c>
      <c r="AK137" s="248">
        <f>$BI$31</f>
        <v>101.325</v>
      </c>
      <c r="AL137" s="248">
        <f>$BR$53</f>
        <v>101.325</v>
      </c>
      <c r="AM137" s="248">
        <f>$BT$66</f>
        <v>101.325</v>
      </c>
      <c r="AN137" s="248">
        <f>$CD$56</f>
        <v>101.325</v>
      </c>
      <c r="AO137" s="248">
        <f>$CD$56</f>
        <v>101.325</v>
      </c>
      <c r="AP137" s="248">
        <f>$CO$59</f>
        <v>101.325</v>
      </c>
      <c r="AQ137" s="248">
        <f>$CN$75</f>
        <v>101.325</v>
      </c>
      <c r="AR137" s="248">
        <f>$BT$18</f>
        <v>101.325</v>
      </c>
      <c r="AS137" s="248">
        <f>$CO$31</f>
        <v>101.325</v>
      </c>
      <c r="AT137" s="248">
        <f>$CW$100</f>
        <v>101.325</v>
      </c>
      <c r="AU137" s="248">
        <f>$CW$87</f>
        <v>101.325</v>
      </c>
      <c r="AV137" s="248">
        <f>$DH$86</f>
        <v>101.325</v>
      </c>
      <c r="AW137" s="248">
        <f>$DU$87</f>
        <v>101.325</v>
      </c>
      <c r="AX137" s="248">
        <f>$EV$113</f>
        <v>101.325</v>
      </c>
      <c r="AY137" s="248">
        <f>$EE$104</f>
        <v>101.325</v>
      </c>
      <c r="AZ137" s="248">
        <f>$EE$82</f>
        <v>101.325</v>
      </c>
      <c r="BA137" s="248">
        <f>$EM$99</f>
        <v>101.325</v>
      </c>
      <c r="BB137" s="248">
        <f>$CO$20</f>
        <v>101.325</v>
      </c>
      <c r="BC137" s="248">
        <f>$CP$12</f>
        <v>101.325</v>
      </c>
      <c r="BD137" s="248">
        <f>$CE$12</f>
        <v>101.325</v>
      </c>
      <c r="BE137" s="248">
        <f>$CW$43</f>
        <v>101.325</v>
      </c>
      <c r="BF137" s="248">
        <f>$CW$51</f>
        <v>101.325</v>
      </c>
      <c r="BG137" s="248">
        <f>$DU$31</f>
        <v>101.325</v>
      </c>
      <c r="BH137" s="248">
        <f>$EF$12</f>
        <v>101.325</v>
      </c>
      <c r="BI137" s="248">
        <f>$DW$12</f>
        <v>101.325</v>
      </c>
      <c r="BJ137" s="248">
        <f>$EN$12</f>
        <v>101.325</v>
      </c>
      <c r="BK137" s="248">
        <f>$EF$31</f>
        <v>101.325</v>
      </c>
      <c r="BL137" s="248">
        <f>$EO$31</f>
        <v>101.325</v>
      </c>
      <c r="BM137" s="248">
        <f>$DH$18</f>
        <v>101.325</v>
      </c>
      <c r="BN137" s="248">
        <f>$GD$32</f>
        <v>101.325</v>
      </c>
      <c r="BO137" s="248">
        <f>$FB$17</f>
        <v>101.325</v>
      </c>
      <c r="BP137" s="248">
        <f>$FM$18</f>
        <v>101.325</v>
      </c>
      <c r="BQ137" s="248">
        <f>$FN$45</f>
        <v>101.325</v>
      </c>
      <c r="BR137" s="248">
        <f>$FB$30</f>
        <v>101.325</v>
      </c>
      <c r="BS137" s="248">
        <f>$FA$43</f>
        <v>101.325</v>
      </c>
      <c r="BT137" s="248">
        <f>$FC$66</f>
        <v>101.325</v>
      </c>
      <c r="BU137" s="248">
        <f>$FC$86</f>
        <v>101.325</v>
      </c>
      <c r="BV137" s="248">
        <f>$FR$70</f>
        <v>101.325</v>
      </c>
      <c r="BW137" s="248">
        <f>$FP$61</f>
        <v>101.325</v>
      </c>
      <c r="BX137" s="85">
        <f>$FZ$45</f>
        <v>101.325</v>
      </c>
    </row>
    <row r="138" spans="2:89" x14ac:dyDescent="0.3">
      <c r="B138" s="1" t="s">
        <v>459</v>
      </c>
      <c r="AB138" s="83" t="s">
        <v>56</v>
      </c>
      <c r="AC138" s="243"/>
      <c r="AD138" s="243"/>
      <c r="AE138" s="243"/>
      <c r="AF138" s="84"/>
      <c r="AG138" s="247">
        <f>$AL$34</f>
        <v>0</v>
      </c>
      <c r="AH138" s="248">
        <f>$AW$34</f>
        <v>0</v>
      </c>
      <c r="AI138" s="248">
        <f>$AV$18</f>
        <v>0</v>
      </c>
      <c r="AJ138" s="248">
        <f>$BG$18</f>
        <v>0</v>
      </c>
      <c r="AK138" s="248">
        <f>$BI$34</f>
        <v>0</v>
      </c>
      <c r="AL138" s="248">
        <f>$BR$56</f>
        <v>0</v>
      </c>
      <c r="AM138" s="248">
        <f>$BT$69</f>
        <v>0</v>
      </c>
      <c r="AN138" s="248">
        <f>$CD$59</f>
        <v>0</v>
      </c>
      <c r="AO138" s="248">
        <f>$CD$59</f>
        <v>0</v>
      </c>
      <c r="AP138" s="248">
        <f>$CO$62</f>
        <v>0</v>
      </c>
      <c r="AQ138" s="248">
        <f>$CN$78</f>
        <v>0</v>
      </c>
      <c r="AR138" s="248">
        <f>$BT$21</f>
        <v>0</v>
      </c>
      <c r="AS138" s="248">
        <f>$CO$34</f>
        <v>0</v>
      </c>
      <c r="AT138" s="248">
        <f>$CW$103</f>
        <v>0</v>
      </c>
      <c r="AU138" s="248">
        <f>$CW$90</f>
        <v>0</v>
      </c>
      <c r="AV138" s="248">
        <f>$DH$89</f>
        <v>0</v>
      </c>
      <c r="AW138" s="248">
        <f>$DU$90</f>
        <v>0</v>
      </c>
      <c r="AX138" s="248">
        <f>$EV$116</f>
        <v>0</v>
      </c>
      <c r="AY138" s="248">
        <f>$EE$107</f>
        <v>0</v>
      </c>
      <c r="AZ138" s="248">
        <f>$EE$85</f>
        <v>0</v>
      </c>
      <c r="BA138" s="248">
        <f>$EM$102</f>
        <v>0</v>
      </c>
      <c r="BB138" s="248">
        <f>$CO$23</f>
        <v>0</v>
      </c>
      <c r="BC138" s="248">
        <f>$CP$15</f>
        <v>0</v>
      </c>
      <c r="BD138" s="248">
        <f>$CE$15</f>
        <v>0</v>
      </c>
      <c r="BE138" s="248">
        <f>$CW$46</f>
        <v>0</v>
      </c>
      <c r="BF138" s="248">
        <f>$CW$54</f>
        <v>0</v>
      </c>
      <c r="BG138" s="248">
        <f>$DU$34</f>
        <v>0</v>
      </c>
      <c r="BH138" s="248">
        <f>$EF$15</f>
        <v>0</v>
      </c>
      <c r="BI138" s="248">
        <f>$DW$15</f>
        <v>0</v>
      </c>
      <c r="BJ138" s="248">
        <f>$EN$15</f>
        <v>0</v>
      </c>
      <c r="BK138" s="248">
        <f>$EF$34</f>
        <v>0</v>
      </c>
      <c r="BL138" s="248">
        <f>$EO$34</f>
        <v>0</v>
      </c>
      <c r="BM138" s="248">
        <f>$DH$21</f>
        <v>0</v>
      </c>
      <c r="BN138" s="248">
        <f>$GD$35</f>
        <v>0</v>
      </c>
      <c r="BO138" s="248">
        <f>$FB$20</f>
        <v>0</v>
      </c>
      <c r="BP138" s="248">
        <f>$FM$21</f>
        <v>0</v>
      </c>
      <c r="BQ138" s="248">
        <f>$FN$48</f>
        <v>0</v>
      </c>
      <c r="BR138" s="248">
        <f>$FB$33</f>
        <v>0</v>
      </c>
      <c r="BS138" s="248">
        <f>$FA$46</f>
        <v>0</v>
      </c>
      <c r="BT138" s="248">
        <f>$FC$69</f>
        <v>0</v>
      </c>
      <c r="BU138" s="248">
        <f>$FC$89</f>
        <v>0</v>
      </c>
      <c r="BV138" s="248">
        <f>$FR$73</f>
        <v>0</v>
      </c>
      <c r="BW138" s="248">
        <f>$FP$64</f>
        <v>0</v>
      </c>
      <c r="BX138" s="85">
        <f>$FZ$48</f>
        <v>0</v>
      </c>
    </row>
    <row r="139" spans="2:89" x14ac:dyDescent="0.3">
      <c r="B139" s="25" t="str">
        <f>_xlfn.CONCAT("Moisture Content Top (",$EY$62,")")</f>
        <v>Moisture Content Top (306)</v>
      </c>
      <c r="G139" s="27">
        <f ca="1">OFFSET(J139,0,$E$34-1)</f>
        <v>0.6</v>
      </c>
      <c r="H139" s="195" t="s">
        <v>334</v>
      </c>
      <c r="J139" s="199">
        <v>0.6</v>
      </c>
      <c r="K139" s="199">
        <v>0.55000000000000004</v>
      </c>
      <c r="L139" s="199">
        <v>0.6</v>
      </c>
      <c r="M139" s="27">
        <f ca="1">IF(N139&gt;1,0.999,IF(N139&lt;0,0.005,N139))</f>
        <v>0.61647765439958524</v>
      </c>
      <c r="N139" s="237">
        <f ca="1">IFERROR(_xlfn.NORM.INV(RAND(),J139,_xlfn.STDEV.S(J139:L139)),J139)</f>
        <v>0.61647765439958524</v>
      </c>
      <c r="P139" s="197" t="s">
        <v>335</v>
      </c>
      <c r="AB139" s="83"/>
      <c r="AC139" s="243"/>
      <c r="AD139" s="243"/>
      <c r="AE139" s="243"/>
      <c r="AF139" s="84"/>
      <c r="AG139" s="247"/>
      <c r="AH139" s="248"/>
      <c r="AI139" s="248"/>
      <c r="AJ139" s="248"/>
      <c r="AK139" s="248"/>
      <c r="AL139" s="248"/>
      <c r="AM139" s="248"/>
      <c r="AN139" s="248"/>
      <c r="AO139" s="248"/>
      <c r="AP139" s="248"/>
      <c r="AQ139" s="248"/>
      <c r="AR139" s="248"/>
      <c r="AS139" s="248"/>
      <c r="AT139" s="248"/>
      <c r="AU139" s="248"/>
      <c r="AV139" s="248"/>
      <c r="AW139" s="248"/>
      <c r="AX139" s="248"/>
      <c r="AY139" s="248"/>
      <c r="AZ139" s="248"/>
      <c r="BA139" s="248"/>
      <c r="BB139" s="248"/>
      <c r="BC139" s="248"/>
      <c r="BD139" s="248"/>
      <c r="BE139" s="248"/>
      <c r="BF139" s="248"/>
      <c r="BG139" s="248"/>
      <c r="BH139" s="248"/>
      <c r="BI139" s="248"/>
      <c r="BJ139" s="248"/>
      <c r="BK139" s="248"/>
      <c r="BL139" s="248"/>
      <c r="BM139" s="248"/>
      <c r="BN139" s="248"/>
      <c r="BO139" s="248"/>
      <c r="BP139" s="248"/>
      <c r="BQ139" s="248"/>
      <c r="BR139" s="248"/>
      <c r="BS139" s="248"/>
      <c r="BT139" s="248"/>
      <c r="BU139" s="248"/>
      <c r="BV139" s="248"/>
      <c r="BW139" s="248"/>
      <c r="BX139" s="85"/>
    </row>
    <row r="140" spans="2:89" x14ac:dyDescent="0.3">
      <c r="B140" s="25" t="str">
        <f>_xlfn.CONCAT("Solids Recovery to Top (",$EY$62,")")</f>
        <v>Solids Recovery to Top (306)</v>
      </c>
      <c r="G140" s="28">
        <f ca="1">OFFSET(J139,0,$E$34-1)</f>
        <v>0.6</v>
      </c>
      <c r="H140" s="195" t="s">
        <v>334</v>
      </c>
      <c r="J140" s="199">
        <v>0.6</v>
      </c>
      <c r="K140" s="199">
        <f>J140*0.9</f>
        <v>0.54</v>
      </c>
      <c r="L140" s="199">
        <f>J140*1.1</f>
        <v>0.66</v>
      </c>
      <c r="M140" s="27">
        <f ca="1">IF(N140&gt;1,0.999,IF(N140&lt;0,0.005,N140))</f>
        <v>0.54320540660283978</v>
      </c>
      <c r="N140" s="237">
        <f ca="1">IFERROR(_xlfn.NORM.INV(RAND(),J140,_xlfn.STDEV.S(J140:L140)),J140)</f>
        <v>0.54320540660283978</v>
      </c>
      <c r="P140" t="s">
        <v>460</v>
      </c>
      <c r="AB140" s="83" t="s">
        <v>58</v>
      </c>
      <c r="AC140" s="243"/>
      <c r="AD140" s="243"/>
      <c r="AE140" s="243"/>
      <c r="AF140" s="84"/>
      <c r="AG140" s="247">
        <f ca="1">$AI$30</f>
        <v>100</v>
      </c>
      <c r="AH140" s="248">
        <f ca="1">$AT$30</f>
        <v>227.5</v>
      </c>
      <c r="AI140" s="248">
        <f ca="1">$AS$14</f>
        <v>127.5</v>
      </c>
      <c r="AJ140" s="248">
        <f ca="1">$BD$14</f>
        <v>31.432760253939222</v>
      </c>
      <c r="AK140" s="248">
        <f ca="1">$BF$30</f>
        <v>351.61052123411162</v>
      </c>
      <c r="AL140" s="248">
        <f ca="1">$BO$52</f>
        <v>176.39289070211743</v>
      </c>
      <c r="AM140" s="248">
        <f ca="1">$BQ$65</f>
        <v>11.873607766151991</v>
      </c>
      <c r="AN140" s="248">
        <f ca="1">$CA$55</f>
        <v>188.26649846826933</v>
      </c>
      <c r="AO140" s="248">
        <f ca="1">$CA$55</f>
        <v>188.26649846826933</v>
      </c>
      <c r="AP140" s="248">
        <f ca="1">$CL$58</f>
        <v>77.881734835870276</v>
      </c>
      <c r="AQ140" s="248">
        <f ca="1">$CK$74</f>
        <v>110.38476363239906</v>
      </c>
      <c r="AR140" s="248">
        <f ca="1">$BQ$17</f>
        <v>175.21763053199422</v>
      </c>
      <c r="AS140" s="248">
        <f ca="1">$CL$30</f>
        <v>253.09936536786452</v>
      </c>
      <c r="AT140" s="248">
        <f ca="1">$CT$99</f>
        <v>92.677760980172366</v>
      </c>
      <c r="AU140" s="248">
        <f ca="1">$CT$86</f>
        <v>17.707002652226691</v>
      </c>
      <c r="AV140" s="248">
        <f ca="1">$DE$85</f>
        <v>19.353710330599309</v>
      </c>
      <c r="AW140" s="248">
        <f ca="1">$DR$86</f>
        <v>16.467076783726114</v>
      </c>
      <c r="AX140" s="248">
        <f ca="1">$ES$112</f>
        <v>4.5333412252458052</v>
      </c>
      <c r="AY140" s="248">
        <f ca="1">$EB$103</f>
        <v>1.6467076783726116</v>
      </c>
      <c r="AZ140" s="248">
        <f ca="1">$EB$81</f>
        <v>1.6467076783726107</v>
      </c>
      <c r="BA140" s="248">
        <f ca="1">$EJ$98</f>
        <v>13.173661426980896</v>
      </c>
      <c r="BB140" s="248">
        <f ca="1">$CL$19</f>
        <v>0</v>
      </c>
      <c r="BC140" s="248">
        <f ca="1">$CM$11</f>
        <v>3.0371923844143742E-4</v>
      </c>
      <c r="BD140" s="248">
        <f ca="1">$CB$11</f>
        <v>127.18946374666822</v>
      </c>
      <c r="BE140" s="248">
        <f ca="1">$CT$42</f>
        <v>1608.4477371817331</v>
      </c>
      <c r="BF140" s="248">
        <f ca="1">$CT$50</f>
        <v>1608.4477371817331</v>
      </c>
      <c r="BG140" s="248">
        <f ca="1">$DR$30</f>
        <v>434.94192195499539</v>
      </c>
      <c r="BH140" s="248">
        <f ca="1">$EC$11</f>
        <v>178.36885395654969</v>
      </c>
      <c r="BI140" s="248">
        <f ca="1">$DT$11</f>
        <v>89.184426978274828</v>
      </c>
      <c r="BJ140" s="248">
        <f ca="1">$EK$11</f>
        <v>89.184351048465231</v>
      </c>
      <c r="BK140" s="248">
        <f ca="1">$EC$30</f>
        <v>256.57284020901687</v>
      </c>
      <c r="BL140" s="248">
        <f ca="1">$EL$30</f>
        <v>345.75749497672052</v>
      </c>
      <c r="BM140" s="248">
        <f ca="1">$DE$17</f>
        <v>34.531637857050534</v>
      </c>
      <c r="BN140" s="248">
        <f ca="1">$GA$31</f>
        <v>49.506390115878752</v>
      </c>
      <c r="BO140" s="248">
        <f ca="1">$EY$16</f>
        <v>37.339727667693396</v>
      </c>
      <c r="BP140" s="248">
        <f ca="1">$FJ$17</f>
        <v>1.8669863733967789</v>
      </c>
      <c r="BQ140" s="248">
        <f ca="1">$FK$44</f>
        <v>35.472741284308725</v>
      </c>
      <c r="BR140" s="248">
        <f ca="1">$EY$29</f>
        <v>176.69585386254698</v>
      </c>
      <c r="BS140" s="248">
        <f ca="1">$EX$42</f>
        <v>133.58889981987693</v>
      </c>
      <c r="BT140" s="248">
        <f ca="1">$EZ$65</f>
        <v>23.572607877761328</v>
      </c>
      <c r="BU140" s="248">
        <f ca="1">$EZ$85</f>
        <v>110.0162919421156</v>
      </c>
      <c r="BV140" s="248">
        <f ca="1">$FO$69</f>
        <v>-1.2250895189405755</v>
      </c>
      <c r="BW140" s="248">
        <f ca="1">$FM$60</f>
        <v>0.54854754579428666</v>
      </c>
      <c r="BX140" s="85">
        <f ca="1">$FW$44</f>
        <v>34.79619931183467</v>
      </c>
    </row>
    <row r="141" spans="2:89" x14ac:dyDescent="0.3">
      <c r="B141" s="25"/>
      <c r="G141" s="28"/>
      <c r="H141" s="195"/>
      <c r="M141" s="28"/>
      <c r="AB141" s="83"/>
      <c r="AC141" s="243"/>
      <c r="AD141" s="243"/>
      <c r="AE141" s="243"/>
      <c r="AF141" s="84"/>
      <c r="AG141" s="247"/>
      <c r="AH141" s="248"/>
      <c r="AI141" s="248"/>
      <c r="AJ141" s="248"/>
      <c r="AK141" s="248"/>
      <c r="AL141" s="248"/>
      <c r="AM141" s="248"/>
      <c r="AN141" s="248"/>
      <c r="AO141" s="248"/>
      <c r="AP141" s="248"/>
      <c r="AQ141" s="248"/>
      <c r="AR141" s="248"/>
      <c r="AS141" s="248"/>
      <c r="AT141" s="248"/>
      <c r="AU141" s="248"/>
      <c r="AV141" s="248"/>
      <c r="AW141" s="248"/>
      <c r="AX141" s="248"/>
      <c r="AY141" s="248"/>
      <c r="AZ141" s="248"/>
      <c r="BA141" s="248"/>
      <c r="BB141" s="248"/>
      <c r="BC141" s="248"/>
      <c r="BD141" s="248"/>
      <c r="BE141" s="248"/>
      <c r="BF141" s="248"/>
      <c r="BG141" s="248"/>
      <c r="BH141" s="248"/>
      <c r="BI141" s="248"/>
      <c r="BJ141" s="248"/>
      <c r="BK141" s="248"/>
      <c r="BL141" s="248"/>
      <c r="BM141" s="248"/>
      <c r="BN141" s="248"/>
      <c r="BO141" s="248"/>
      <c r="BP141" s="248"/>
      <c r="BQ141" s="248"/>
      <c r="BR141" s="248"/>
      <c r="BS141" s="248"/>
      <c r="BT141" s="248"/>
      <c r="BU141" s="248"/>
      <c r="BV141" s="248"/>
      <c r="BW141" s="248"/>
      <c r="BX141" s="85"/>
    </row>
    <row r="142" spans="2:89" x14ac:dyDescent="0.3">
      <c r="B142" s="1" t="s">
        <v>461</v>
      </c>
      <c r="AB142" s="83" t="s">
        <v>60</v>
      </c>
      <c r="AC142" s="243"/>
      <c r="AD142" s="243"/>
      <c r="AE142" s="243"/>
      <c r="AF142" s="84"/>
      <c r="AG142" s="247">
        <f ca="1">$AL$32</f>
        <v>9.358900000000002</v>
      </c>
      <c r="AH142" s="248">
        <f ca="1">$AW$32</f>
        <v>34.497008000000001</v>
      </c>
      <c r="AI142" s="248">
        <f ca="1">$AV$16</f>
        <v>13.336500000000003</v>
      </c>
      <c r="AJ142" s="248">
        <f ca="1">$BG$16</f>
        <v>3.2878667225620428</v>
      </c>
      <c r="AK142" s="248">
        <f ca="1">$BI$32</f>
        <v>49.822085705205673</v>
      </c>
      <c r="AL142" s="248">
        <f ca="1">$BR$54</f>
        <v>25.201567108887719</v>
      </c>
      <c r="AM142" s="248">
        <f ca="1">$BT$67</f>
        <v>1.2419793723394985</v>
      </c>
      <c r="AN142" s="248">
        <f ca="1">$CD$57</f>
        <v>21.552270584130408</v>
      </c>
      <c r="AO142" s="248">
        <f ca="1">$CD$57</f>
        <v>21.552270584130408</v>
      </c>
      <c r="AP142" s="248">
        <f ca="1">$CO$60</f>
        <v>8.5702746851902702</v>
      </c>
      <c r="AQ142" s="248">
        <f ca="1">$CN$76</f>
        <v>12.212271949506908</v>
      </c>
      <c r="AR142" s="248">
        <f ca="1">$BT$19</f>
        <v>19.696414877054362</v>
      </c>
      <c r="AS142" s="248">
        <f ca="1">$CO$32</f>
        <v>28.266689562244633</v>
      </c>
      <c r="AT142" s="248">
        <f ca="1">$CW$101</f>
        <v>10.372252340791649</v>
      </c>
      <c r="AU142" s="248">
        <f ca="1">$CW$88</f>
        <v>1.8400196087152609</v>
      </c>
      <c r="AV142" s="248">
        <f>$DH$87</f>
        <v>0</v>
      </c>
      <c r="AW142" s="248">
        <f>$DU$88</f>
        <v>0</v>
      </c>
      <c r="AX142" s="248">
        <f>$EV$114</f>
        <v>0</v>
      </c>
      <c r="AY142" s="248">
        <f>$EE$105</f>
        <v>0</v>
      </c>
      <c r="AZ142" s="248">
        <f>$EE$83</f>
        <v>0</v>
      </c>
      <c r="BA142" s="248">
        <f>$EM$100</f>
        <v>0</v>
      </c>
      <c r="BB142" s="248">
        <f ca="1">$CO$21</f>
        <v>0</v>
      </c>
      <c r="BC142" s="248">
        <f ca="1">$CP$13</f>
        <v>2.8094029555832962E-5</v>
      </c>
      <c r="BD142" s="248">
        <f ca="1">$CE$13</f>
        <v>20.222107220010276</v>
      </c>
      <c r="BE142" s="248">
        <f ca="1">$CW$44</f>
        <v>168.24363330920932</v>
      </c>
      <c r="BF142" s="248">
        <f ca="1">$CW$52</f>
        <v>222.08159596815628</v>
      </c>
      <c r="BG142" s="248">
        <f ca="1">$DU$32</f>
        <v>67.889378380036447</v>
      </c>
      <c r="BH142" s="248">
        <f ca="1">$EF$13</f>
        <v>27.773278527556521</v>
      </c>
      <c r="BI142" s="248">
        <f ca="1">$DW$13</f>
        <v>13.886639263778259</v>
      </c>
      <c r="BJ142" s="248">
        <f ca="1">$EN$13</f>
        <v>13.88662858804703</v>
      </c>
      <c r="BK142" s="248">
        <f ca="1">$EF$32</f>
        <v>40.11606782528623</v>
      </c>
      <c r="BL142" s="248">
        <f ca="1">$EO$32</f>
        <v>54.002739116258176</v>
      </c>
      <c r="BM142" s="248">
        <f ca="1">$DH$19</f>
        <v>1.1809820147111283</v>
      </c>
      <c r="BN142" s="248">
        <f ca="1">$GD$33</f>
        <v>7.8711199773037954</v>
      </c>
      <c r="BO142" s="248">
        <f>$FB$18</f>
        <v>0</v>
      </c>
      <c r="BP142" s="248">
        <f>$FM$19</f>
        <v>0</v>
      </c>
      <c r="BQ142" s="248">
        <f ca="1">$FN$46</f>
        <v>18.091098054997449</v>
      </c>
      <c r="BR142" s="248">
        <f ca="1">$FB$31</f>
        <v>36.964772628044834</v>
      </c>
      <c r="BS142" s="248">
        <f ca="1">$FA$44</f>
        <v>22.005971274401531</v>
      </c>
      <c r="BT142" s="248">
        <f ca="1">$FC$67</f>
        <v>2.3516033618854704</v>
      </c>
      <c r="BU142" s="248">
        <f ca="1">$FC$87</f>
        <v>11.402128684618859</v>
      </c>
      <c r="BV142" s="248">
        <f ca="1">$FR$71</f>
        <v>-0.1281443636811842</v>
      </c>
      <c r="BW142" s="248">
        <f ca="1">$FP$62</f>
        <v>5.737807329008239E-2</v>
      </c>
      <c r="BX142" s="85">
        <f ca="1">$FZ$46</f>
        <v>3.1316579380651199</v>
      </c>
    </row>
    <row r="143" spans="2:89" x14ac:dyDescent="0.3">
      <c r="B143" s="25" t="s">
        <v>124</v>
      </c>
      <c r="G143" s="28">
        <f ca="1">OFFSET(J143,0,$E$34-1)</f>
        <v>1.4999999999999999E-2</v>
      </c>
      <c r="H143" s="195" t="s">
        <v>334</v>
      </c>
      <c r="J143" s="198">
        <v>1.4999999999999999E-2</v>
      </c>
      <c r="K143" s="198">
        <v>0.01</v>
      </c>
      <c r="L143" s="198">
        <v>1.4999999999999999E-2</v>
      </c>
      <c r="M143" s="28">
        <f ca="1">IF(N143&gt;1,0.999,IF(N143&lt;0,0.005,N143))</f>
        <v>1.427690816976835E-2</v>
      </c>
      <c r="N143" s="237">
        <f ca="1">IFERROR(_xlfn.NORM.INV(RAND(),J143,_xlfn.STDEV.S(J143:L143)),J143)</f>
        <v>1.427690816976835E-2</v>
      </c>
      <c r="P143" t="s">
        <v>462</v>
      </c>
      <c r="AB143" s="83"/>
      <c r="AC143" s="243"/>
      <c r="AD143" s="243"/>
      <c r="AE143" s="243"/>
      <c r="AF143" s="84"/>
      <c r="AG143" s="247"/>
      <c r="AH143" s="248"/>
      <c r="AI143" s="248"/>
      <c r="AJ143" s="248"/>
      <c r="AK143" s="248"/>
      <c r="AL143" s="248"/>
      <c r="AM143" s="248"/>
      <c r="AN143" s="248"/>
      <c r="AO143" s="248"/>
      <c r="AP143" s="248"/>
      <c r="AQ143" s="248"/>
      <c r="AR143" s="248"/>
      <c r="AS143" s="248"/>
      <c r="AT143" s="248"/>
      <c r="AU143" s="248"/>
      <c r="AV143" s="248"/>
      <c r="AW143" s="248"/>
      <c r="AX143" s="248"/>
      <c r="AY143" s="248"/>
      <c r="AZ143" s="248"/>
      <c r="BA143" s="248"/>
      <c r="BB143" s="248"/>
      <c r="BC143" s="248"/>
      <c r="BD143" s="248"/>
      <c r="BE143" s="248"/>
      <c r="BF143" s="248"/>
      <c r="BG143" s="248"/>
      <c r="BH143" s="248"/>
      <c r="BI143" s="248"/>
      <c r="BJ143" s="248"/>
      <c r="BK143" s="248"/>
      <c r="BL143" s="248"/>
      <c r="BM143" s="248"/>
      <c r="BN143" s="248"/>
      <c r="BO143" s="248"/>
      <c r="BP143" s="248"/>
      <c r="BQ143" s="248"/>
      <c r="BR143" s="248"/>
      <c r="BS143" s="248"/>
      <c r="BT143" s="248"/>
      <c r="BU143" s="248"/>
      <c r="BV143" s="248"/>
      <c r="BW143" s="248"/>
      <c r="BX143" s="85"/>
    </row>
    <row r="144" spans="2:89" x14ac:dyDescent="0.3">
      <c r="B144" s="25" t="s">
        <v>5</v>
      </c>
      <c r="G144" s="28">
        <f ca="1">OFFSET(J143,0,$E$34-1)</f>
        <v>1.4999999999999999E-2</v>
      </c>
      <c r="H144" s="195" t="s">
        <v>334</v>
      </c>
      <c r="J144" s="198">
        <v>0.01</v>
      </c>
      <c r="K144" s="198">
        <v>0.01</v>
      </c>
      <c r="L144" s="198">
        <v>0.01</v>
      </c>
      <c r="M144" s="28">
        <f ca="1">IF(N144&gt;1,0.999,IF(N144&lt;0,0.005,N144))</f>
        <v>0.01</v>
      </c>
      <c r="N144" s="237">
        <f ca="1">IFERROR(_xlfn.NORM.INV(RAND(),J144,_xlfn.STDEV.S(J144:L144)),J144)</f>
        <v>0.01</v>
      </c>
      <c r="P144" t="s">
        <v>340</v>
      </c>
      <c r="AB144" s="86" t="s">
        <v>57</v>
      </c>
      <c r="AC144" s="243"/>
      <c r="AD144" s="243"/>
      <c r="AE144" s="243"/>
      <c r="AF144" s="84"/>
      <c r="AG144" s="247"/>
      <c r="AH144" s="248"/>
      <c r="AI144" s="248"/>
      <c r="AJ144" s="248"/>
      <c r="AK144" s="248"/>
      <c r="AL144" s="248"/>
      <c r="AM144" s="248"/>
      <c r="AN144" s="248"/>
      <c r="AO144" s="248"/>
      <c r="AP144" s="248"/>
      <c r="AQ144" s="248"/>
      <c r="AR144" s="248"/>
      <c r="AS144" s="248"/>
      <c r="AT144" s="248"/>
      <c r="AU144" s="248"/>
      <c r="AV144" s="248"/>
      <c r="AW144" s="248"/>
      <c r="AX144" s="248"/>
      <c r="AY144" s="248"/>
      <c r="AZ144" s="248"/>
      <c r="BA144" s="248"/>
      <c r="BB144" s="248"/>
      <c r="BC144" s="248"/>
      <c r="BD144" s="248"/>
      <c r="BE144" s="248"/>
      <c r="BF144" s="248"/>
      <c r="BG144" s="248"/>
      <c r="BH144" s="248"/>
      <c r="BI144" s="248"/>
      <c r="BJ144" s="248"/>
      <c r="BK144" s="248"/>
      <c r="BL144" s="248"/>
      <c r="BM144" s="248"/>
      <c r="BN144" s="248"/>
      <c r="BO144" s="248"/>
      <c r="BP144" s="248"/>
      <c r="BQ144" s="248"/>
      <c r="BR144" s="248"/>
      <c r="BS144" s="248"/>
      <c r="BT144" s="248"/>
      <c r="BU144" s="248"/>
      <c r="BV144" s="248"/>
      <c r="BW144" s="248"/>
      <c r="BX144" s="85"/>
    </row>
    <row r="145" spans="2:76" x14ac:dyDescent="0.3">
      <c r="AB145" s="83" t="s">
        <v>5</v>
      </c>
      <c r="AC145" s="243"/>
      <c r="AD145" s="243"/>
      <c r="AE145" s="243"/>
      <c r="AF145" s="84"/>
      <c r="AG145" s="249">
        <f ca="1">$AH$34</f>
        <v>0.09</v>
      </c>
      <c r="AH145" s="250">
        <f ca="1">$AS$34</f>
        <v>0.6</v>
      </c>
      <c r="AI145" s="250">
        <f>$AR$15</f>
        <v>1</v>
      </c>
      <c r="AJ145" s="250">
        <f>$BC$15</f>
        <v>1</v>
      </c>
      <c r="AK145" s="250">
        <f ca="1">$BE$34</f>
        <v>0.72</v>
      </c>
      <c r="AL145" s="250">
        <f ca="1">$BN$56</f>
        <v>0.78936155450757495</v>
      </c>
      <c r="AM145" s="250">
        <f>$BP$66</f>
        <v>1</v>
      </c>
      <c r="AN145" s="250">
        <f ca="1">$BZ$59</f>
        <v>0.80264611815855602</v>
      </c>
      <c r="AO145" s="250">
        <f ca="1">$BZ$59</f>
        <v>0.80264611815855602</v>
      </c>
      <c r="AP145" s="250">
        <f ca="1">$CK$62</f>
        <v>0.77610687277737533</v>
      </c>
      <c r="AQ145" s="250">
        <f ca="1">$CJ$78</f>
        <v>0.82137082620254331</v>
      </c>
      <c r="AR145" s="250">
        <f ca="1">$BP$21</f>
        <v>0.65017320765018782</v>
      </c>
      <c r="AS145" s="250">
        <f ca="1">$CK$34</f>
        <v>0.68892451901791751</v>
      </c>
      <c r="AT145" s="250">
        <f ca="1">$CS$103</f>
        <v>0.91960373376796045</v>
      </c>
      <c r="AU145" s="250">
        <f ca="1">$CS$90</f>
        <v>0.30722362091084182</v>
      </c>
      <c r="AV145" s="250">
        <f ca="1">$DD$89</f>
        <v>0.28693945016558203</v>
      </c>
      <c r="AW145" s="250">
        <f ca="1">$DQ$90</f>
        <v>6.8824316616504247E-2</v>
      </c>
      <c r="AX145" s="250">
        <f ca="1">$ER$116</f>
        <v>1</v>
      </c>
      <c r="AY145" s="250">
        <f ca="1">$EA$107</f>
        <v>6.8824316616504233E-2</v>
      </c>
      <c r="AZ145" s="250">
        <f ca="1">$EA$85</f>
        <v>6.8824316616504053E-2</v>
      </c>
      <c r="BA145" s="250">
        <f ca="1">$EI$102</f>
        <v>6.8824316616504261E-2</v>
      </c>
      <c r="BB145" s="250">
        <f>0</f>
        <v>0</v>
      </c>
      <c r="BC145" s="250">
        <f>0</f>
        <v>0</v>
      </c>
      <c r="BD145" s="250">
        <f ca="1">$CA$12</f>
        <v>0.995</v>
      </c>
      <c r="BE145" s="250">
        <f>$CS$43</f>
        <v>1</v>
      </c>
      <c r="BF145" s="250">
        <f>$CS$51</f>
        <v>1</v>
      </c>
      <c r="BG145" s="250">
        <f ca="1">$DQ$32</f>
        <v>0.84212572280045861</v>
      </c>
      <c r="BH145" s="250">
        <f ca="1">$EB$13</f>
        <v>0.8213895470602629</v>
      </c>
      <c r="BI145" s="250">
        <f ca="1">$DS$13</f>
        <v>0.8213895470602629</v>
      </c>
      <c r="BJ145" s="250">
        <f ca="1">$EJ$13</f>
        <v>0.82139024637523461</v>
      </c>
      <c r="BK145" s="250">
        <f ca="1">$EB$32</f>
        <v>0.85654221258380603</v>
      </c>
      <c r="BL145" s="250">
        <f ca="1">$EK$32</f>
        <v>0.84747439630133159</v>
      </c>
      <c r="BM145" s="250">
        <f>0</f>
        <v>0</v>
      </c>
      <c r="BN145" s="250">
        <f ca="1">$FZ$33</f>
        <v>0.995</v>
      </c>
      <c r="BO145" s="250">
        <f ca="1">$EX$18</f>
        <v>5.0000000000000044E-2</v>
      </c>
      <c r="BP145" s="250">
        <f ca="1">$FI$19</f>
        <v>0.4</v>
      </c>
      <c r="BQ145" s="250">
        <f ca="1">$FJ$46</f>
        <v>5.0000000000000044E-2</v>
      </c>
      <c r="BR145" s="250">
        <f ca="1">$EX$31</f>
        <v>0.995</v>
      </c>
      <c r="BS145" s="250">
        <f ca="1">$EW$44</f>
        <v>0.86410332610069651</v>
      </c>
      <c r="BT145" s="250">
        <f ca="1">$EY$67</f>
        <v>0.6</v>
      </c>
      <c r="BU145" s="250">
        <f ca="1">$EY$87</f>
        <v>0.92069134625189375</v>
      </c>
      <c r="BV145" s="250">
        <f ca="1">$FN$70</f>
        <v>1</v>
      </c>
      <c r="BW145" s="250">
        <f>0</f>
        <v>0</v>
      </c>
      <c r="BX145" s="87">
        <f ca="1">$FV$46</f>
        <v>1.5764582250924558E-2</v>
      </c>
    </row>
    <row r="146" spans="2:76" x14ac:dyDescent="0.3">
      <c r="B146" s="251" t="s">
        <v>463</v>
      </c>
      <c r="C146" s="252"/>
      <c r="D146" s="252"/>
      <c r="E146" s="252"/>
      <c r="F146" s="252"/>
      <c r="G146" s="253"/>
      <c r="H146" s="251"/>
      <c r="I146" s="252"/>
      <c r="J146" s="252"/>
      <c r="K146" s="252"/>
      <c r="L146" s="252"/>
      <c r="M146" s="253"/>
      <c r="N146" s="252"/>
      <c r="O146" s="252"/>
      <c r="P146" s="252"/>
      <c r="Q146" s="252"/>
      <c r="R146" s="252"/>
      <c r="S146" s="252"/>
      <c r="AB146" s="83" t="s">
        <v>30</v>
      </c>
      <c r="AC146" s="243"/>
      <c r="AD146" s="243"/>
      <c r="AE146" s="243"/>
      <c r="AF146" s="84"/>
      <c r="AG146" s="249">
        <f>0</f>
        <v>0</v>
      </c>
      <c r="AH146" s="250">
        <f>0</f>
        <v>0</v>
      </c>
      <c r="AI146" s="250">
        <f>0</f>
        <v>0</v>
      </c>
      <c r="AJ146" s="250">
        <f>0</f>
        <v>0</v>
      </c>
      <c r="AK146" s="250">
        <f>0</f>
        <v>0</v>
      </c>
      <c r="AL146" s="250">
        <f>0</f>
        <v>0</v>
      </c>
      <c r="AM146" s="250">
        <f>0</f>
        <v>0</v>
      </c>
      <c r="AN146" s="250">
        <f>0</f>
        <v>0</v>
      </c>
      <c r="AO146" s="250">
        <f>0</f>
        <v>0</v>
      </c>
      <c r="AP146" s="250">
        <f>0</f>
        <v>0</v>
      </c>
      <c r="AQ146" s="250">
        <f>0</f>
        <v>0</v>
      </c>
      <c r="AR146" s="250">
        <f>0</f>
        <v>0</v>
      </c>
      <c r="AS146" s="250">
        <f>0</f>
        <v>0</v>
      </c>
      <c r="AT146" s="250">
        <f>0</f>
        <v>0</v>
      </c>
      <c r="AU146" s="250">
        <f>0</f>
        <v>0</v>
      </c>
      <c r="AV146" s="250">
        <f>0</f>
        <v>0</v>
      </c>
      <c r="AW146" s="250">
        <f>0</f>
        <v>0</v>
      </c>
      <c r="AX146" s="250">
        <f>0</f>
        <v>0</v>
      </c>
      <c r="AY146" s="250">
        <f>0</f>
        <v>0</v>
      </c>
      <c r="AZ146" s="250">
        <f>0</f>
        <v>0</v>
      </c>
      <c r="BA146" s="250">
        <f>0</f>
        <v>0</v>
      </c>
      <c r="BB146" s="250">
        <f>0</f>
        <v>0</v>
      </c>
      <c r="BC146" s="250">
        <f>0</f>
        <v>0</v>
      </c>
      <c r="BD146" s="250">
        <f ca="1">$CA$13</f>
        <v>5.0000000000000001E-3</v>
      </c>
      <c r="BE146" s="250">
        <f>0</f>
        <v>0</v>
      </c>
      <c r="BF146" s="250">
        <f>0</f>
        <v>0</v>
      </c>
      <c r="BG146" s="250">
        <f ca="1">$DQ$31</f>
        <v>0.1015208737734021</v>
      </c>
      <c r="BH146" s="250">
        <f ca="1">$EB$12</f>
        <v>9.9021063326022687E-2</v>
      </c>
      <c r="BI146" s="250">
        <f ca="1">$DS$12</f>
        <v>9.9021063326022701E-2</v>
      </c>
      <c r="BJ146" s="250">
        <f ca="1">$EJ$12</f>
        <v>9.9021147630616452E-2</v>
      </c>
      <c r="BK146" s="250">
        <f ca="1">$EB$31</f>
        <v>0.10325882643287404</v>
      </c>
      <c r="BL146" s="250">
        <f ca="1">$EK$31</f>
        <v>0.1021656729911858</v>
      </c>
      <c r="BM146" s="250">
        <f ca="1">$DD$19</f>
        <v>0.02</v>
      </c>
      <c r="BN146" s="250">
        <f ca="1">$FZ$32</f>
        <v>4.9999999999999966E-3</v>
      </c>
      <c r="BO146" s="250">
        <f ca="1">$EX$17</f>
        <v>0.95</v>
      </c>
      <c r="BP146" s="250">
        <f ca="1">$FI$18</f>
        <v>0.6</v>
      </c>
      <c r="BQ146" s="250">
        <f ca="1">$FJ$45</f>
        <v>0.95</v>
      </c>
      <c r="BR146" s="250">
        <f ca="1">$EX$30</f>
        <v>5.0000000000000001E-3</v>
      </c>
      <c r="BS146" s="250">
        <f ca="1">$EW$43</f>
        <v>5.5540817221231172E-3</v>
      </c>
      <c r="BT146" s="250">
        <f ca="1">$EY$66</f>
        <v>3.856539991178735E-3</v>
      </c>
      <c r="BU146" s="250">
        <f ca="1">$EY$86</f>
        <v>5.9178049932250192E-3</v>
      </c>
      <c r="BV146" s="250">
        <f>0</f>
        <v>0</v>
      </c>
      <c r="BW146" s="250">
        <f>0</f>
        <v>0</v>
      </c>
      <c r="BX146" s="87">
        <f ca="1">$FV$45</f>
        <v>0.96847083550966317</v>
      </c>
    </row>
    <row r="147" spans="2:76" x14ac:dyDescent="0.3">
      <c r="B147" s="25"/>
      <c r="G147" s="28"/>
      <c r="H147" s="195"/>
      <c r="M147" s="28"/>
      <c r="AB147" s="83" t="s">
        <v>22</v>
      </c>
      <c r="AC147" s="243"/>
      <c r="AD147" s="243"/>
      <c r="AE147" s="243"/>
      <c r="AF147" s="84"/>
      <c r="AG147" s="249">
        <f ca="1">$AH$31</f>
        <v>0.6</v>
      </c>
      <c r="AH147" s="250">
        <f ca="1">$AS$31</f>
        <v>0.26373626373626374</v>
      </c>
      <c r="AI147" s="250">
        <f>0</f>
        <v>0</v>
      </c>
      <c r="AJ147" s="250">
        <f>0</f>
        <v>0</v>
      </c>
      <c r="AK147" s="250">
        <f ca="1">$BE$31</f>
        <v>0.17188090033589523</v>
      </c>
      <c r="AL147" s="250">
        <f ca="1">$BN$53</f>
        <v>6.8523320545103321E-3</v>
      </c>
      <c r="AM147" s="250">
        <f>0</f>
        <v>0</v>
      </c>
      <c r="AN147" s="250">
        <f ca="1">$BZ$56</f>
        <v>6.4201685853819543E-3</v>
      </c>
      <c r="AO147" s="250">
        <f ca="1">$BZ$56</f>
        <v>6.4201685853819543E-3</v>
      </c>
      <c r="AP147" s="250">
        <f ca="1">$CK$59</f>
        <v>1.5519719247306058E-3</v>
      </c>
      <c r="AQ147" s="250">
        <f ca="1">$CJ$75</f>
        <v>9.8549143689244476E-3</v>
      </c>
      <c r="AR147" s="250">
        <f ca="1">$BP$18</f>
        <v>0.33801638635520803</v>
      </c>
      <c r="AS147" s="250">
        <f ca="1">$CK$31</f>
        <v>0.23448221799293548</v>
      </c>
      <c r="AT147" s="250">
        <f ca="1">$CS$100</f>
        <v>4.6951172826196824E-3</v>
      </c>
      <c r="AU147" s="250">
        <f ca="1">$CS$87</f>
        <v>3.6861090990838966E-2</v>
      </c>
      <c r="AV147" s="250">
        <f ca="1">$DD$86</f>
        <v>3.7940366621595965E-2</v>
      </c>
      <c r="AW147" s="250">
        <f ca="1">$DQ$87</f>
        <v>4.9545787976755788E-2</v>
      </c>
      <c r="AX147" s="250">
        <f ca="1">$ER$113</f>
        <v>0</v>
      </c>
      <c r="AY147" s="250">
        <f ca="1">$EA$104</f>
        <v>4.9545787976755781E-2</v>
      </c>
      <c r="AZ147" s="250">
        <f ca="1">$EA$82</f>
        <v>4.9545787976755434E-2</v>
      </c>
      <c r="BA147" s="250">
        <f ca="1">$EI$99</f>
        <v>4.9545787976755865E-2</v>
      </c>
      <c r="BB147" s="250">
        <f>0</f>
        <v>0</v>
      </c>
      <c r="BC147" s="250">
        <f>0</f>
        <v>0</v>
      </c>
      <c r="BD147" s="250">
        <f>0</f>
        <v>0</v>
      </c>
      <c r="BE147" s="250">
        <f>0</f>
        <v>0</v>
      </c>
      <c r="BF147" s="250">
        <f>0</f>
        <v>0</v>
      </c>
      <c r="BG147" s="250">
        <f ca="1">$DQ$34</f>
        <v>6.9263347036864122E-3</v>
      </c>
      <c r="BH147" s="250">
        <f ca="1">$EB$15</f>
        <v>1.0133675004243002E-2</v>
      </c>
      <c r="BI147" s="250">
        <f ca="1">$DS$15</f>
        <v>1.0133675004243028E-2</v>
      </c>
      <c r="BJ147" s="250">
        <f ca="1">$EJ$15</f>
        <v>1.0133683631855411E-2</v>
      </c>
      <c r="BK147" s="250">
        <f ca="1">$EB$34</f>
        <v>4.6966051834181821E-3</v>
      </c>
      <c r="BL147" s="250">
        <f ca="1">$EK$34</f>
        <v>6.0990357702280749E-3</v>
      </c>
      <c r="BM147" s="250">
        <f>0</f>
        <v>0</v>
      </c>
      <c r="BN147" s="250">
        <f>0</f>
        <v>0</v>
      </c>
      <c r="BO147" s="250">
        <f>0</f>
        <v>0</v>
      </c>
      <c r="BP147" s="250">
        <f>0</f>
        <v>0</v>
      </c>
      <c r="BQ147" s="250">
        <f>0</f>
        <v>0</v>
      </c>
      <c r="BR147" s="250">
        <f>0</f>
        <v>0</v>
      </c>
      <c r="BS147" s="250">
        <f ca="1">$EW$46</f>
        <v>1.5785647853458123E-2</v>
      </c>
      <c r="BT147" s="250">
        <f ca="1">$EY$69</f>
        <v>5.3675537487142266E-2</v>
      </c>
      <c r="BU147" s="250">
        <f ca="1">$EY$89</f>
        <v>7.6671819871805833E-3</v>
      </c>
      <c r="BV147" s="250">
        <f>0</f>
        <v>0</v>
      </c>
      <c r="BW147" s="250">
        <f>0</f>
        <v>0</v>
      </c>
      <c r="BX147" s="87">
        <f>0</f>
        <v>0</v>
      </c>
    </row>
    <row r="148" spans="2:76" x14ac:dyDescent="0.3">
      <c r="B148" s="1" t="s">
        <v>6</v>
      </c>
      <c r="G148" s="254">
        <f ca="1">SUM(G150:G158)</f>
        <v>252</v>
      </c>
      <c r="H148" s="255" t="s">
        <v>271</v>
      </c>
      <c r="AB148" s="83" t="s">
        <v>2</v>
      </c>
      <c r="AC148" s="243"/>
      <c r="AD148" s="243"/>
      <c r="AE148" s="243"/>
      <c r="AF148" s="84"/>
      <c r="AG148" s="249">
        <f ca="1">$AH$32</f>
        <v>0.15</v>
      </c>
      <c r="AH148" s="250">
        <f ca="1">$AS$32</f>
        <v>6.5934065934065936E-2</v>
      </c>
      <c r="AI148" s="250">
        <f>0</f>
        <v>0</v>
      </c>
      <c r="AJ148" s="250">
        <f>0</f>
        <v>0</v>
      </c>
      <c r="AK148" s="250">
        <f ca="1">$BE$32</f>
        <v>4.3864480816987322E-2</v>
      </c>
      <c r="AL148" s="250">
        <f ca="1">$BN$54</f>
        <v>8.5687969873882636E-2</v>
      </c>
      <c r="AM148" s="250">
        <f>0</f>
        <v>0</v>
      </c>
      <c r="AN148" s="250">
        <f ca="1">$BZ$57</f>
        <v>8.0283793598028633E-2</v>
      </c>
      <c r="AO148" s="250">
        <f ca="1">$BZ$57</f>
        <v>8.0283793598028633E-2</v>
      </c>
      <c r="AP148" s="250">
        <f ca="1">$CK$60</f>
        <v>0.18048797095701635</v>
      </c>
      <c r="AQ148" s="250">
        <f ca="1">$CJ$76</f>
        <v>9.5849497203703126E-3</v>
      </c>
      <c r="AR148" s="250">
        <f ca="1">$BP$19</f>
        <v>1.7604635922648629E-3</v>
      </c>
      <c r="AS148" s="250">
        <f ca="1">$CK$32</f>
        <v>5.6757078523425694E-2</v>
      </c>
      <c r="AT148" s="250">
        <f ca="1">$CS$101</f>
        <v>4.5664996569688976E-3</v>
      </c>
      <c r="AU148" s="250">
        <f ca="1">$CS$88</f>
        <v>3.5851321539564683E-2</v>
      </c>
      <c r="AV148" s="250">
        <f ca="1">$DD$87</f>
        <v>3.6901031589592438E-2</v>
      </c>
      <c r="AW148" s="250">
        <f ca="1">$DQ$88</f>
        <v>4.8188535063360148E-2</v>
      </c>
      <c r="AX148" s="250">
        <f ca="1">$ER$114</f>
        <v>0</v>
      </c>
      <c r="AY148" s="250">
        <f ca="1">$EA$105</f>
        <v>4.8188535063360141E-2</v>
      </c>
      <c r="AZ148" s="250">
        <f ca="1">$EA$83</f>
        <v>4.8188535063360169E-2</v>
      </c>
      <c r="BA148" s="250">
        <f ca="1">$EI$100</f>
        <v>4.8188535063360127E-2</v>
      </c>
      <c r="BB148" s="250">
        <f>0</f>
        <v>0</v>
      </c>
      <c r="BC148" s="250">
        <f>0</f>
        <v>0</v>
      </c>
      <c r="BD148" s="250">
        <f>0</f>
        <v>0</v>
      </c>
      <c r="BE148" s="250">
        <f>0</f>
        <v>0</v>
      </c>
      <c r="BF148" s="250">
        <f>0</f>
        <v>0</v>
      </c>
      <c r="BG148" s="250">
        <f ca="1">$DQ$35</f>
        <v>1.6765387414942575E-3</v>
      </c>
      <c r="BH148" s="250">
        <f ca="1">$EB$16</f>
        <v>2.4528844569528282E-3</v>
      </c>
      <c r="BI148" s="250">
        <f ca="1">$DS$16</f>
        <v>2.4528844569528347E-3</v>
      </c>
      <c r="BJ148" s="250">
        <f ca="1">$EJ$16</f>
        <v>2.45288654529061E-3</v>
      </c>
      <c r="BK148" s="250">
        <f ca="1">$EB$35</f>
        <v>1.1368264573342834E-3</v>
      </c>
      <c r="BL148" s="250">
        <f ca="1">$EK$35</f>
        <v>1.4762887143043245E-3</v>
      </c>
      <c r="BM148" s="250">
        <f>0</f>
        <v>0</v>
      </c>
      <c r="BN148" s="250">
        <f>0</f>
        <v>0</v>
      </c>
      <c r="BO148" s="250">
        <f>0</f>
        <v>0</v>
      </c>
      <c r="BP148" s="250">
        <f>0</f>
        <v>0</v>
      </c>
      <c r="BQ148" s="250">
        <f>0</f>
        <v>0</v>
      </c>
      <c r="BR148" s="250">
        <f>0</f>
        <v>0</v>
      </c>
      <c r="BS148" s="250">
        <f ca="1">$EW$47</f>
        <v>3.8209603373372323E-3</v>
      </c>
      <c r="BT148" s="250">
        <f ca="1">$EY$70</f>
        <v>1.2992314393906827E-2</v>
      </c>
      <c r="BU148" s="250">
        <f ca="1">$EY$90</f>
        <v>1.8558629043372249E-3</v>
      </c>
      <c r="BV148" s="250">
        <f>0</f>
        <v>0</v>
      </c>
      <c r="BW148" s="250">
        <f>0</f>
        <v>0</v>
      </c>
      <c r="BX148" s="87">
        <f>0</f>
        <v>0</v>
      </c>
    </row>
    <row r="149" spans="2:76" x14ac:dyDescent="0.3">
      <c r="AB149" s="83" t="s">
        <v>3</v>
      </c>
      <c r="AC149" s="243"/>
      <c r="AD149" s="243"/>
      <c r="AE149" s="243"/>
      <c r="AF149" s="84"/>
      <c r="AG149" s="249">
        <f ca="1">$AH$33</f>
        <v>0.115</v>
      </c>
      <c r="AH149" s="250">
        <f ca="1">$AS$33</f>
        <v>5.054945054945055E-2</v>
      </c>
      <c r="AI149" s="250">
        <f>0</f>
        <v>0</v>
      </c>
      <c r="AJ149" s="250">
        <f>0</f>
        <v>0</v>
      </c>
      <c r="AK149" s="250">
        <f ca="1">$BE$33</f>
        <v>4.0335746723951169E-2</v>
      </c>
      <c r="AL149" s="250">
        <f ca="1">$BN$55</f>
        <v>7.8794691872517891E-2</v>
      </c>
      <c r="AM149" s="250">
        <f>0</f>
        <v>0</v>
      </c>
      <c r="AN149" s="250">
        <f ca="1">$BZ$58</f>
        <v>7.3825261448300608E-2</v>
      </c>
      <c r="AO149" s="250">
        <f ca="1">$BZ$58</f>
        <v>7.3825261448300608E-2</v>
      </c>
      <c r="AP149" s="250">
        <f ca="1">$CK$61</f>
        <v>6.2461220531789229E-3</v>
      </c>
      <c r="AQ149" s="250">
        <f ca="1">$CJ$77</f>
        <v>0.12150557928939788</v>
      </c>
      <c r="AR149" s="250">
        <f ca="1">$BP$20</f>
        <v>1.6188408537331411E-3</v>
      </c>
      <c r="AS149" s="250">
        <f ca="1">$CK$33</f>
        <v>3.0427112252074144E-3</v>
      </c>
      <c r="AT149" s="250">
        <f ca="1">$CS$102</f>
        <v>2.8944084337012354E-2</v>
      </c>
      <c r="AU149" s="250">
        <f ca="1">$CS$89</f>
        <v>0.60596883225479281</v>
      </c>
      <c r="AV149" s="250">
        <f ca="1">$DD$88</f>
        <v>0.62371131833077931</v>
      </c>
      <c r="AW149" s="250">
        <f ca="1">$DQ$89</f>
        <v>0.81449578610897833</v>
      </c>
      <c r="AX149" s="250">
        <f ca="1">$ER$115</f>
        <v>0</v>
      </c>
      <c r="AY149" s="250">
        <f ca="1">$EA$106</f>
        <v>0.81449578610897833</v>
      </c>
      <c r="AZ149" s="250">
        <f ca="1">$EA$84</f>
        <v>0.81449578610897866</v>
      </c>
      <c r="BA149" s="250">
        <f ca="1">$EI$101</f>
        <v>0.8144957861089781</v>
      </c>
      <c r="BB149" s="250">
        <f>0</f>
        <v>0</v>
      </c>
      <c r="BC149" s="250">
        <f>0</f>
        <v>0</v>
      </c>
      <c r="BD149" s="250">
        <f>0</f>
        <v>0</v>
      </c>
      <c r="BE149" s="250">
        <f>0</f>
        <v>0</v>
      </c>
      <c r="BF149" s="250">
        <f>0</f>
        <v>0</v>
      </c>
      <c r="BG149" s="250">
        <f ca="1">$DQ$36</f>
        <v>2.5294289428547112E-3</v>
      </c>
      <c r="BH149" s="250">
        <f ca="1">$EB$17</f>
        <v>3.7007179048932472E-3</v>
      </c>
      <c r="BI149" s="250">
        <f ca="1">$DS$17</f>
        <v>3.7007179048932481E-3</v>
      </c>
      <c r="BJ149" s="250">
        <f ca="1">$EJ$17</f>
        <v>3.7007210556119848E-3</v>
      </c>
      <c r="BK149" s="250">
        <f ca="1">$EB$36</f>
        <v>1.7151537706915198E-3</v>
      </c>
      <c r="BL149" s="250">
        <f ca="1">$EK$36</f>
        <v>2.2273075530857972E-3</v>
      </c>
      <c r="BM149" s="250">
        <f>0</f>
        <v>0</v>
      </c>
      <c r="BN149" s="250">
        <f>0</f>
        <v>0</v>
      </c>
      <c r="BO149" s="250">
        <f>0</f>
        <v>0</v>
      </c>
      <c r="BP149" s="250">
        <f>0</f>
        <v>0</v>
      </c>
      <c r="BQ149" s="250">
        <f>0</f>
        <v>0</v>
      </c>
      <c r="BR149" s="250">
        <f>0</f>
        <v>0</v>
      </c>
      <c r="BS149" s="250">
        <f ca="1">$EW$48</f>
        <v>5.7647624999984347E-3</v>
      </c>
      <c r="BT149" s="250">
        <f ca="1">$EY$71</f>
        <v>1.960177552075271E-2</v>
      </c>
      <c r="BU149" s="250">
        <f ca="1">$EY$91</f>
        <v>2.7999790449322252E-3</v>
      </c>
      <c r="BV149" s="250">
        <f>0</f>
        <v>0</v>
      </c>
      <c r="BW149" s="250">
        <f>0</f>
        <v>0</v>
      </c>
      <c r="BX149" s="87">
        <f>0</f>
        <v>0</v>
      </c>
    </row>
    <row r="150" spans="2:76" x14ac:dyDescent="0.3">
      <c r="B150" s="141" t="s">
        <v>464</v>
      </c>
      <c r="G150">
        <f t="shared" ref="G150:G158" ca="1" si="51">OFFSET(J150,0,$E$34-1)</f>
        <v>2</v>
      </c>
      <c r="H150" s="195" t="s">
        <v>271</v>
      </c>
      <c r="J150" s="238">
        <v>2</v>
      </c>
      <c r="K150" s="238">
        <f t="shared" ref="K150:K158" si="52">J150*0.7</f>
        <v>1.4</v>
      </c>
      <c r="L150" s="238">
        <f t="shared" ref="L150:L158" si="53">J150*1.3</f>
        <v>2.6</v>
      </c>
      <c r="M150" s="61">
        <f t="shared" ref="M150:M158" ca="1" si="54">IFERROR(_xlfn.NORM.INV(RAND(),J150,_xlfn.STDEV.S(J150:L150)),J150)</f>
        <v>2.9782105904981719</v>
      </c>
      <c r="P150" t="s">
        <v>460</v>
      </c>
      <c r="AB150" s="83" t="s">
        <v>4</v>
      </c>
      <c r="AC150" s="243"/>
      <c r="AD150" s="243"/>
      <c r="AE150" s="243"/>
      <c r="AF150" s="84"/>
      <c r="AG150" s="249">
        <f ca="1">$AH$35</f>
        <v>6.0000000000000001E-3</v>
      </c>
      <c r="AH150" s="250">
        <f ca="1">$AS$35</f>
        <v>2.6373626373626374E-3</v>
      </c>
      <c r="AI150" s="250">
        <f>0</f>
        <v>0</v>
      </c>
      <c r="AJ150" s="250">
        <f>0</f>
        <v>0</v>
      </c>
      <c r="AK150" s="250">
        <f ca="1">$BE$35</f>
        <v>2.4738091889457345E-3</v>
      </c>
      <c r="AL150" s="250">
        <f ca="1">$BN$57</f>
        <v>2.7121248151962896E-3</v>
      </c>
      <c r="AM150" s="250">
        <f>0</f>
        <v>0</v>
      </c>
      <c r="AN150" s="250">
        <f ca="1">$BZ$60</f>
        <v>2.5410762933908266E-3</v>
      </c>
      <c r="AO150" s="250">
        <f ca="1">$BZ$60</f>
        <v>2.5410762933908266E-3</v>
      </c>
      <c r="AP150" s="250">
        <f ca="1">$CK$63</f>
        <v>2.4570563925192961E-3</v>
      </c>
      <c r="AQ150" s="250">
        <f ca="1">$CJ$79</f>
        <v>2.6003563554689952E-3</v>
      </c>
      <c r="AR150" s="250">
        <f ca="1">$BP$22</f>
        <v>2.2338950770713303E-3</v>
      </c>
      <c r="AS150" s="250">
        <f ca="1">$CK$35</f>
        <v>2.3025645119791631E-3</v>
      </c>
      <c r="AT150" s="250">
        <f ca="1">$CS$104</f>
        <v>2.9113493410427749E-3</v>
      </c>
      <c r="AU150" s="250">
        <f ca="1">$CS$91</f>
        <v>9.726312034714329E-4</v>
      </c>
      <c r="AV150" s="250">
        <f ca="1">$DD$90</f>
        <v>1.0011093935467367E-3</v>
      </c>
      <c r="AW150" s="250">
        <f ca="1">$DQ$91</f>
        <v>1.3073345929654793E-3</v>
      </c>
      <c r="AX150" s="250">
        <f ca="1">$ER$117</f>
        <v>0</v>
      </c>
      <c r="AY150" s="250">
        <f ca="1">$EA$108</f>
        <v>1.3073345929654793E-3</v>
      </c>
      <c r="AZ150" s="250">
        <f ca="1">$EA$86</f>
        <v>1.3073345929654799E-3</v>
      </c>
      <c r="BA150" s="250">
        <f ca="1">$EI$103</f>
        <v>1.3073345929654789E-3</v>
      </c>
      <c r="BB150" s="250">
        <f>0</f>
        <v>0</v>
      </c>
      <c r="BC150" s="250">
        <f>0</f>
        <v>0</v>
      </c>
      <c r="BD150" s="250">
        <f>0</f>
        <v>0</v>
      </c>
      <c r="BE150" s="250">
        <f>0</f>
        <v>0</v>
      </c>
      <c r="BF150" s="250">
        <f>0</f>
        <v>0</v>
      </c>
      <c r="BG150" s="250">
        <f ca="1">$DQ$37</f>
        <v>1.6748719406058841E-3</v>
      </c>
      <c r="BH150" s="250">
        <f ca="1">$EB$18</f>
        <v>1.6336305464026146E-3</v>
      </c>
      <c r="BI150" s="250">
        <f ca="1">$DS$18</f>
        <v>1.6336305464026148E-3</v>
      </c>
      <c r="BJ150" s="250">
        <f ca="1">$EJ$18</f>
        <v>1.6336319372436637E-3</v>
      </c>
      <c r="BK150" s="250">
        <f ca="1">$EB$37</f>
        <v>1.703544350872447E-3</v>
      </c>
      <c r="BL150" s="250">
        <f ca="1">$EK$37</f>
        <v>1.6855097146620949E-3</v>
      </c>
      <c r="BM150" s="250">
        <f>0</f>
        <v>0</v>
      </c>
      <c r="BN150" s="250">
        <f>0</f>
        <v>0</v>
      </c>
      <c r="BO150" s="250">
        <f>0</f>
        <v>0</v>
      </c>
      <c r="BP150" s="250">
        <f>0</f>
        <v>0</v>
      </c>
      <c r="BQ150" s="250">
        <f>0</f>
        <v>0</v>
      </c>
      <c r="BR150" s="250">
        <f>0</f>
        <v>0</v>
      </c>
      <c r="BS150" s="250">
        <f ca="1">$EW$49</f>
        <v>4.3624703660728884E-3</v>
      </c>
      <c r="BT150" s="250">
        <f ca="1">$EY$72</f>
        <v>3.0291310547963519E-3</v>
      </c>
      <c r="BU150" s="250">
        <f ca="1">$EY$92</f>
        <v>4.6481579146885332E-3</v>
      </c>
      <c r="BV150" s="250">
        <f>0</f>
        <v>0</v>
      </c>
      <c r="BW150" s="250">
        <f>0</f>
        <v>0</v>
      </c>
      <c r="BX150" s="87">
        <f>0</f>
        <v>0</v>
      </c>
    </row>
    <row r="151" spans="2:76" x14ac:dyDescent="0.3">
      <c r="B151" s="141" t="s">
        <v>465</v>
      </c>
      <c r="G151">
        <f t="shared" ca="1" si="51"/>
        <v>7</v>
      </c>
      <c r="H151" s="195" t="s">
        <v>271</v>
      </c>
      <c r="J151" s="238">
        <v>7</v>
      </c>
      <c r="K151" s="238">
        <f t="shared" si="52"/>
        <v>4.8999999999999995</v>
      </c>
      <c r="L151" s="238">
        <f t="shared" si="53"/>
        <v>9.1</v>
      </c>
      <c r="M151" s="61">
        <f t="shared" ca="1" si="54"/>
        <v>8.1987524798312741</v>
      </c>
      <c r="P151" t="s">
        <v>340</v>
      </c>
      <c r="AB151" s="83" t="s">
        <v>20</v>
      </c>
      <c r="AC151" s="243"/>
      <c r="AD151" s="243"/>
      <c r="AE151" s="243"/>
      <c r="AF151" s="84"/>
      <c r="AG151" s="249">
        <f ca="1">$AH$36</f>
        <v>1.4999999999999999E-2</v>
      </c>
      <c r="AH151" s="250">
        <f ca="1">$AS$36</f>
        <v>6.5934065934065934E-3</v>
      </c>
      <c r="AI151" s="250">
        <f>0</f>
        <v>0</v>
      </c>
      <c r="AJ151" s="250">
        <f>0</f>
        <v>0</v>
      </c>
      <c r="AK151" s="250">
        <f ca="1">$BE$36</f>
        <v>6.1845229723643353E-3</v>
      </c>
      <c r="AL151" s="250">
        <f ca="1">$BN$58</f>
        <v>6.7803120379907244E-3</v>
      </c>
      <c r="AM151" s="250">
        <f>0</f>
        <v>0</v>
      </c>
      <c r="AN151" s="250">
        <f ca="1">$BZ$61</f>
        <v>6.3526907334770658E-3</v>
      </c>
      <c r="AO151" s="250">
        <f ca="1">$BZ$61</f>
        <v>6.3526907334770658E-3</v>
      </c>
      <c r="AP151" s="250">
        <f ca="1">$CK$64</f>
        <v>6.142640981298241E-3</v>
      </c>
      <c r="AQ151" s="250">
        <f ca="1">$CJ$80</f>
        <v>6.5008908886724885E-3</v>
      </c>
      <c r="AR151" s="250">
        <f ca="1">$BP$23</f>
        <v>5.5847376926783246E-3</v>
      </c>
      <c r="AS151" s="250">
        <f ca="1">$CK$36</f>
        <v>5.7564112799479081E-3</v>
      </c>
      <c r="AT151" s="250">
        <f ca="1">$CS$105</f>
        <v>7.278373352606937E-3</v>
      </c>
      <c r="AU151" s="250">
        <f ca="1">$CS$92</f>
        <v>2.4315780086785824E-3</v>
      </c>
      <c r="AV151" s="250">
        <f ca="1">$DD$91</f>
        <v>2.5027734838668418E-3</v>
      </c>
      <c r="AW151" s="250">
        <f ca="1">$DQ$92</f>
        <v>3.2683364824136986E-3</v>
      </c>
      <c r="AX151" s="250">
        <f ca="1">$ER$118</f>
        <v>0</v>
      </c>
      <c r="AY151" s="250">
        <f ca="1">$EA$109</f>
        <v>3.2683364824136981E-3</v>
      </c>
      <c r="AZ151" s="250">
        <f ca="1">$EA$87</f>
        <v>3.2683364824136999E-3</v>
      </c>
      <c r="BA151" s="250">
        <f ca="1">$EI$104</f>
        <v>3.2683364824136977E-3</v>
      </c>
      <c r="BB151" s="250">
        <f>0</f>
        <v>0</v>
      </c>
      <c r="BC151" s="250">
        <f>0</f>
        <v>0</v>
      </c>
      <c r="BD151" s="250">
        <f>0</f>
        <v>0</v>
      </c>
      <c r="BE151" s="250">
        <f>0</f>
        <v>0</v>
      </c>
      <c r="BF151" s="250">
        <f>0</f>
        <v>0</v>
      </c>
      <c r="BG151" s="250">
        <f ca="1">$DQ$38</f>
        <v>4.1871798515147104E-3</v>
      </c>
      <c r="BH151" s="250">
        <f ca="1">$EB$19</f>
        <v>4.0840763660065366E-3</v>
      </c>
      <c r="BI151" s="250">
        <f ca="1">$DS$19</f>
        <v>4.0840763660065374E-3</v>
      </c>
      <c r="BJ151" s="250">
        <f ca="1">$EJ$19</f>
        <v>4.0840798431091589E-3</v>
      </c>
      <c r="BK151" s="250">
        <f ca="1">$EB$38</f>
        <v>4.2588608771811165E-3</v>
      </c>
      <c r="BL151" s="250">
        <f ca="1">$EK$38</f>
        <v>4.2137742866552369E-3</v>
      </c>
      <c r="BM151" s="250">
        <f>0</f>
        <v>0</v>
      </c>
      <c r="BN151" s="250">
        <f>0</f>
        <v>0</v>
      </c>
      <c r="BO151" s="250">
        <f>0</f>
        <v>0</v>
      </c>
      <c r="BP151" s="250">
        <f>0</f>
        <v>0</v>
      </c>
      <c r="BQ151" s="250">
        <f>0</f>
        <v>0</v>
      </c>
      <c r="BR151" s="250">
        <f>0</f>
        <v>0</v>
      </c>
      <c r="BS151" s="250">
        <f ca="1">$EW$50</f>
        <v>1.0906175915182221E-2</v>
      </c>
      <c r="BT151" s="250">
        <f ca="1">$EY$73</f>
        <v>1.831313263315422E-3</v>
      </c>
      <c r="BU151" s="250">
        <f ca="1">$EY$93</f>
        <v>1.2850598646222356E-2</v>
      </c>
      <c r="BV151" s="250">
        <f>0</f>
        <v>0</v>
      </c>
      <c r="BW151" s="250">
        <f>0</f>
        <v>0</v>
      </c>
      <c r="BX151" s="87">
        <f>0</f>
        <v>0</v>
      </c>
    </row>
    <row r="152" spans="2:76" x14ac:dyDescent="0.3">
      <c r="B152" s="141" t="s">
        <v>466</v>
      </c>
      <c r="G152">
        <f t="shared" ca="1" si="51"/>
        <v>7</v>
      </c>
      <c r="H152" s="195" t="s">
        <v>271</v>
      </c>
      <c r="J152" s="238">
        <v>7</v>
      </c>
      <c r="K152" s="238">
        <f t="shared" si="52"/>
        <v>4.8999999999999995</v>
      </c>
      <c r="L152" s="238">
        <f t="shared" si="53"/>
        <v>9.1</v>
      </c>
      <c r="M152" s="61">
        <f t="shared" ca="1" si="54"/>
        <v>8.227656592558148</v>
      </c>
      <c r="P152" t="s">
        <v>340</v>
      </c>
      <c r="AB152" s="83" t="s">
        <v>21</v>
      </c>
      <c r="AC152" s="243"/>
      <c r="AD152" s="243"/>
      <c r="AE152" s="243"/>
      <c r="AF152" s="84"/>
      <c r="AG152" s="249">
        <f ca="1">$AH$37</f>
        <v>2.4E-2</v>
      </c>
      <c r="AH152" s="250">
        <f ca="1">$AS$37</f>
        <v>1.0549450549450549E-2</v>
      </c>
      <c r="AI152" s="250">
        <f>0</f>
        <v>0</v>
      </c>
      <c r="AJ152" s="250">
        <f>0</f>
        <v>0</v>
      </c>
      <c r="AK152" s="250">
        <f ca="1">$BE$37</f>
        <v>1.5260539961856265E-2</v>
      </c>
      <c r="AL152" s="250">
        <f ca="1">$BN$59</f>
        <v>2.9811014838327061E-2</v>
      </c>
      <c r="AM152" s="250">
        <f>0</f>
        <v>0</v>
      </c>
      <c r="AN152" s="250">
        <f ca="1">$BZ$62</f>
        <v>2.7930891182864865E-2</v>
      </c>
      <c r="AO152" s="250">
        <f ca="1">$BZ$62</f>
        <v>2.7930891182864865E-2</v>
      </c>
      <c r="AP152" s="250">
        <f ca="1">$CK$65</f>
        <v>2.7007364913881306E-2</v>
      </c>
      <c r="AQ152" s="250">
        <f ca="1">$CJ$81</f>
        <v>2.8582483174622569E-2</v>
      </c>
      <c r="AR152" s="250">
        <f ca="1">$BP$24</f>
        <v>6.1246877885641742E-4</v>
      </c>
      <c r="AS152" s="250">
        <f ca="1">$CK$37</f>
        <v>8.7344974485867397E-3</v>
      </c>
      <c r="AT152" s="250">
        <f ca="1">$CS$106</f>
        <v>3.2000842261788912E-2</v>
      </c>
      <c r="AU152" s="250">
        <f ca="1">$CS$93</f>
        <v>1.0690925091811557E-2</v>
      </c>
      <c r="AV152" s="250">
        <f ca="1">$DD$92</f>
        <v>1.1003950415036637E-2</v>
      </c>
      <c r="AW152" s="250">
        <f ca="1">$DQ$93</f>
        <v>1.4369903159022392E-2</v>
      </c>
      <c r="AX152" s="250">
        <f ca="1">$ER$119</f>
        <v>0</v>
      </c>
      <c r="AY152" s="250">
        <f ca="1">$EA$110</f>
        <v>1.4369903159022389E-2</v>
      </c>
      <c r="AZ152" s="250">
        <f ca="1">$EA$88</f>
        <v>1.4369903159022396E-2</v>
      </c>
      <c r="BA152" s="250">
        <f ca="1">$EI$105</f>
        <v>1.4369903159022384E-2</v>
      </c>
      <c r="BB152" s="250">
        <f>0</f>
        <v>0</v>
      </c>
      <c r="BC152" s="250">
        <f>0</f>
        <v>0</v>
      </c>
      <c r="BD152" s="250">
        <f>0</f>
        <v>0</v>
      </c>
      <c r="BE152" s="250">
        <f>0</f>
        <v>0</v>
      </c>
      <c r="BF152" s="250">
        <f>0</f>
        <v>0</v>
      </c>
      <c r="BG152" s="250">
        <f ca="1">$DQ$39</f>
        <v>7.2610540444040588E-3</v>
      </c>
      <c r="BH152" s="250">
        <f ca="1">$EB$20</f>
        <v>1.0623391017340425E-2</v>
      </c>
      <c r="BI152" s="250">
        <f ca="1">$DS$20</f>
        <v>1.0623391017340427E-2</v>
      </c>
      <c r="BJ152" s="250">
        <f ca="1">$EJ$20</f>
        <v>1.0623400061887455E-2</v>
      </c>
      <c r="BK152" s="250">
        <f ca="1">$EB$39</f>
        <v>4.9235714877995974E-3</v>
      </c>
      <c r="BL152" s="250">
        <f ca="1">$EK$39</f>
        <v>6.393775386397277E-3</v>
      </c>
      <c r="BM152" s="250">
        <f>0</f>
        <v>0</v>
      </c>
      <c r="BN152" s="250">
        <f>0</f>
        <v>0</v>
      </c>
      <c r="BO152" s="250">
        <f>0</f>
        <v>0</v>
      </c>
      <c r="BP152" s="250">
        <f>0</f>
        <v>0</v>
      </c>
      <c r="BQ152" s="250">
        <f>0</f>
        <v>0</v>
      </c>
      <c r="BR152" s="250">
        <f>0</f>
        <v>0</v>
      </c>
      <c r="BS152" s="250">
        <f ca="1">$EW$51</f>
        <v>1.6548498894932904E-2</v>
      </c>
      <c r="BT152" s="250">
        <f ca="1">$EY$74</f>
        <v>5.6269440509298885E-2</v>
      </c>
      <c r="BU152" s="250">
        <f ca="1">$EY$94</f>
        <v>8.0377032238377211E-3</v>
      </c>
      <c r="BV152" s="250">
        <f>0</f>
        <v>0</v>
      </c>
      <c r="BW152" s="250">
        <f>0</f>
        <v>0</v>
      </c>
      <c r="BX152" s="87">
        <f>0</f>
        <v>0</v>
      </c>
    </row>
    <row r="153" spans="2:76" x14ac:dyDescent="0.3">
      <c r="B153" s="141" t="s">
        <v>467</v>
      </c>
      <c r="G153">
        <f t="shared" ca="1" si="51"/>
        <v>41</v>
      </c>
      <c r="H153" s="195" t="s">
        <v>271</v>
      </c>
      <c r="J153" s="238">
        <v>41</v>
      </c>
      <c r="K153" s="238">
        <f t="shared" si="52"/>
        <v>28.7</v>
      </c>
      <c r="L153" s="238">
        <f t="shared" si="53"/>
        <v>53.300000000000004</v>
      </c>
      <c r="M153" s="61">
        <f t="shared" ca="1" si="54"/>
        <v>40.503380100100827</v>
      </c>
      <c r="P153" t="s">
        <v>340</v>
      </c>
      <c r="AB153" s="83" t="s">
        <v>29</v>
      </c>
      <c r="AC153" s="243"/>
      <c r="AD153" s="243"/>
      <c r="AE153" s="243"/>
      <c r="AF153" s="84"/>
      <c r="AG153" s="249">
        <f>0</f>
        <v>0</v>
      </c>
      <c r="AH153" s="250">
        <f>0</f>
        <v>0</v>
      </c>
      <c r="AI153" s="250">
        <f>0</f>
        <v>0</v>
      </c>
      <c r="AJ153" s="250">
        <f>0</f>
        <v>0</v>
      </c>
      <c r="AK153" s="250">
        <f>0</f>
        <v>0</v>
      </c>
      <c r="AL153" s="250">
        <f>0</f>
        <v>0</v>
      </c>
      <c r="AM153" s="250">
        <f>0</f>
        <v>0</v>
      </c>
      <c r="AN153" s="250">
        <f>0</f>
        <v>0</v>
      </c>
      <c r="AO153" s="250">
        <f>0</f>
        <v>0</v>
      </c>
      <c r="AP153" s="250">
        <f>0</f>
        <v>0</v>
      </c>
      <c r="AQ153" s="250">
        <f>0</f>
        <v>0</v>
      </c>
      <c r="AR153" s="250">
        <f>0</f>
        <v>0</v>
      </c>
      <c r="AS153" s="250">
        <f>0</f>
        <v>0</v>
      </c>
      <c r="AT153" s="250">
        <f>0</f>
        <v>0</v>
      </c>
      <c r="AU153" s="250">
        <f>0</f>
        <v>0</v>
      </c>
      <c r="AV153" s="250">
        <f>0</f>
        <v>0</v>
      </c>
      <c r="AW153" s="250">
        <f>0</f>
        <v>0</v>
      </c>
      <c r="AX153" s="250">
        <f>0</f>
        <v>0</v>
      </c>
      <c r="AY153" s="250">
        <f>0</f>
        <v>0</v>
      </c>
      <c r="AZ153" s="250">
        <f>0</f>
        <v>0</v>
      </c>
      <c r="BA153" s="250">
        <f>0</f>
        <v>0</v>
      </c>
      <c r="BB153" s="250">
        <f>0</f>
        <v>0</v>
      </c>
      <c r="BC153" s="250">
        <f>0</f>
        <v>0</v>
      </c>
      <c r="BD153" s="250">
        <f>0</f>
        <v>0</v>
      </c>
      <c r="BE153" s="250">
        <f>0</f>
        <v>0</v>
      </c>
      <c r="BF153" s="250">
        <f>0</f>
        <v>0</v>
      </c>
      <c r="BG153" s="250">
        <f ca="1">$DQ$33</f>
        <v>1.8723321358354184E-2</v>
      </c>
      <c r="BH153" s="250">
        <f ca="1">$EB$14</f>
        <v>2.7393428380609562E-2</v>
      </c>
      <c r="BI153" s="250">
        <f ca="1">$DS$14</f>
        <v>2.7393428380609566E-2</v>
      </c>
      <c r="BJ153" s="250">
        <f ca="1">$EJ$14</f>
        <v>2.7393451702837922E-2</v>
      </c>
      <c r="BK153" s="250">
        <f ca="1">$EB$33</f>
        <v>1.2695899332679859E-2</v>
      </c>
      <c r="BL153" s="250">
        <f ca="1">$EK$33</f>
        <v>1.6486960504709568E-2</v>
      </c>
      <c r="BM153" s="250">
        <f>0</f>
        <v>0</v>
      </c>
      <c r="BN153" s="250">
        <f>0</f>
        <v>0</v>
      </c>
      <c r="BO153" s="250">
        <f>0</f>
        <v>0</v>
      </c>
      <c r="BP153" s="250">
        <f>0</f>
        <v>0</v>
      </c>
      <c r="BQ153" s="250">
        <f>0</f>
        <v>0</v>
      </c>
      <c r="BR153" s="250">
        <f>0</f>
        <v>0</v>
      </c>
      <c r="BS153" s="250">
        <f ca="1">$EW$45</f>
        <v>4.2671884951329786E-2</v>
      </c>
      <c r="BT153" s="250">
        <f ca="1">$EY$68</f>
        <v>0.14509612665978508</v>
      </c>
      <c r="BU153" s="250">
        <f ca="1">$EY$88</f>
        <v>2.0725985445456702E-2</v>
      </c>
      <c r="BV153" s="250">
        <f>0</f>
        <v>0</v>
      </c>
      <c r="BW153" s="250">
        <f>0</f>
        <v>0</v>
      </c>
      <c r="BX153" s="87">
        <f>0</f>
        <v>0</v>
      </c>
    </row>
    <row r="154" spans="2:76" x14ac:dyDescent="0.3">
      <c r="B154" s="141" t="s">
        <v>468</v>
      </c>
      <c r="G154">
        <f t="shared" ca="1" si="51"/>
        <v>15</v>
      </c>
      <c r="H154" s="195" t="s">
        <v>271</v>
      </c>
      <c r="J154" s="238">
        <v>15</v>
      </c>
      <c r="K154" s="238">
        <f t="shared" si="52"/>
        <v>10.5</v>
      </c>
      <c r="L154" s="238">
        <f t="shared" si="53"/>
        <v>19.5</v>
      </c>
      <c r="M154" s="61">
        <f t="shared" ca="1" si="54"/>
        <v>15.113187228527513</v>
      </c>
      <c r="P154" t="s">
        <v>340</v>
      </c>
      <c r="AB154" s="83" t="s">
        <v>1</v>
      </c>
      <c r="AC154" s="243"/>
      <c r="AD154" s="243"/>
      <c r="AE154" s="243"/>
      <c r="AF154" s="84"/>
      <c r="AG154" s="256">
        <f>0</f>
        <v>0</v>
      </c>
      <c r="AH154" s="257">
        <f>0</f>
        <v>0</v>
      </c>
      <c r="AI154" s="257">
        <f>0</f>
        <v>0</v>
      </c>
      <c r="AJ154" s="257">
        <f>0</f>
        <v>0</v>
      </c>
      <c r="AK154" s="257">
        <f>0</f>
        <v>0</v>
      </c>
      <c r="AL154" s="257">
        <f>0</f>
        <v>0</v>
      </c>
      <c r="AM154" s="257">
        <f>0</f>
        <v>0</v>
      </c>
      <c r="AN154" s="257">
        <f>0</f>
        <v>0</v>
      </c>
      <c r="AO154" s="257">
        <f>0</f>
        <v>0</v>
      </c>
      <c r="AP154" s="257">
        <f>0</f>
        <v>0</v>
      </c>
      <c r="AQ154" s="257">
        <f>0</f>
        <v>0</v>
      </c>
      <c r="AR154" s="257">
        <f>0</f>
        <v>0</v>
      </c>
      <c r="AS154" s="257">
        <f>0</f>
        <v>0</v>
      </c>
      <c r="AT154" s="257">
        <f>0</f>
        <v>0</v>
      </c>
      <c r="AU154" s="257">
        <f>0</f>
        <v>0</v>
      </c>
      <c r="AV154" s="257">
        <f>0</f>
        <v>0</v>
      </c>
      <c r="AW154" s="257">
        <f>0</f>
        <v>0</v>
      </c>
      <c r="AX154" s="257">
        <f>0</f>
        <v>0</v>
      </c>
      <c r="AY154" s="257">
        <f>0</f>
        <v>0</v>
      </c>
      <c r="AZ154" s="257">
        <f>0</f>
        <v>0</v>
      </c>
      <c r="BA154" s="257">
        <f>0</f>
        <v>0</v>
      </c>
      <c r="BB154" s="257">
        <f>0</f>
        <v>0</v>
      </c>
      <c r="BC154" s="257">
        <f>0</f>
        <v>0</v>
      </c>
      <c r="BD154" s="257">
        <f>0</f>
        <v>0</v>
      </c>
      <c r="BE154" s="257">
        <f>0</f>
        <v>0</v>
      </c>
      <c r="BF154" s="257">
        <f>0</f>
        <v>0</v>
      </c>
      <c r="BG154" s="257">
        <f>0</f>
        <v>0</v>
      </c>
      <c r="BH154" s="257">
        <f>0</f>
        <v>0</v>
      </c>
      <c r="BI154" s="257">
        <f>0</f>
        <v>0</v>
      </c>
      <c r="BJ154" s="257">
        <f>0</f>
        <v>0</v>
      </c>
      <c r="BK154" s="257">
        <f>0</f>
        <v>0</v>
      </c>
      <c r="BL154" s="257">
        <f>0</f>
        <v>0</v>
      </c>
      <c r="BM154" s="257">
        <f ca="1">$DD$18</f>
        <v>0.98</v>
      </c>
      <c r="BN154" s="257">
        <f>0</f>
        <v>0</v>
      </c>
      <c r="BO154" s="257">
        <f>0</f>
        <v>0</v>
      </c>
      <c r="BP154" s="257">
        <f>0</f>
        <v>0</v>
      </c>
      <c r="BQ154" s="257">
        <f>0</f>
        <v>0</v>
      </c>
      <c r="BR154" s="257">
        <f>0</f>
        <v>0</v>
      </c>
      <c r="BS154" s="257">
        <f>0</f>
        <v>0</v>
      </c>
      <c r="BT154" s="257">
        <f>0</f>
        <v>0</v>
      </c>
      <c r="BU154" s="257">
        <f>0</f>
        <v>0</v>
      </c>
      <c r="BV154" s="257">
        <f>0</f>
        <v>0</v>
      </c>
      <c r="BW154" s="257">
        <f>0</f>
        <v>0</v>
      </c>
      <c r="BX154" s="88">
        <f>0</f>
        <v>0</v>
      </c>
    </row>
    <row r="155" spans="2:76" x14ac:dyDescent="0.3">
      <c r="B155" s="141" t="s">
        <v>469</v>
      </c>
      <c r="G155">
        <f t="shared" ca="1" si="51"/>
        <v>20</v>
      </c>
      <c r="H155" s="195" t="s">
        <v>271</v>
      </c>
      <c r="J155" s="238">
        <v>20</v>
      </c>
      <c r="K155" s="238">
        <f t="shared" si="52"/>
        <v>14</v>
      </c>
      <c r="L155" s="238">
        <f t="shared" si="53"/>
        <v>26</v>
      </c>
      <c r="M155" s="61">
        <f t="shared" ca="1" si="54"/>
        <v>14.118281334254064</v>
      </c>
      <c r="P155" t="s">
        <v>340</v>
      </c>
      <c r="AB155" s="83" t="s">
        <v>115</v>
      </c>
      <c r="AC155" s="243"/>
      <c r="AD155" s="243"/>
      <c r="AE155" s="243"/>
      <c r="AF155" s="84"/>
      <c r="AG155" s="256">
        <f>0</f>
        <v>0</v>
      </c>
      <c r="AH155" s="257">
        <f>0</f>
        <v>0</v>
      </c>
      <c r="AI155" s="257">
        <f>0</f>
        <v>0</v>
      </c>
      <c r="AJ155" s="257">
        <f>0</f>
        <v>0</v>
      </c>
      <c r="AK155" s="257">
        <f>0</f>
        <v>0</v>
      </c>
      <c r="AL155" s="257">
        <f>0</f>
        <v>0</v>
      </c>
      <c r="AM155" s="257">
        <f>0</f>
        <v>0</v>
      </c>
      <c r="AN155" s="257">
        <f>0</f>
        <v>0</v>
      </c>
      <c r="AO155" s="257">
        <f>0</f>
        <v>0</v>
      </c>
      <c r="AP155" s="257">
        <f>0</f>
        <v>0</v>
      </c>
      <c r="AQ155" s="257">
        <f>0</f>
        <v>0</v>
      </c>
      <c r="AR155" s="257">
        <f>0</f>
        <v>0</v>
      </c>
      <c r="AS155" s="257">
        <f>0</f>
        <v>0</v>
      </c>
      <c r="AT155" s="257">
        <f>0</f>
        <v>0</v>
      </c>
      <c r="AU155" s="257">
        <f>0</f>
        <v>0</v>
      </c>
      <c r="AV155" s="257">
        <f>0</f>
        <v>0</v>
      </c>
      <c r="AW155" s="257">
        <f>0</f>
        <v>0</v>
      </c>
      <c r="AX155" s="257">
        <f>0</f>
        <v>0</v>
      </c>
      <c r="AY155" s="257">
        <f>0</f>
        <v>0</v>
      </c>
      <c r="AZ155" s="257">
        <f>0</f>
        <v>0</v>
      </c>
      <c r="BA155" s="257">
        <f>0</f>
        <v>0</v>
      </c>
      <c r="BB155" s="257">
        <f>$CK$20</f>
        <v>1</v>
      </c>
      <c r="BC155" s="257">
        <f>0</f>
        <v>0</v>
      </c>
      <c r="BD155" s="257">
        <f>0</f>
        <v>0</v>
      </c>
      <c r="BE155" s="257">
        <f>0</f>
        <v>0</v>
      </c>
      <c r="BF155" s="257">
        <f>0</f>
        <v>0</v>
      </c>
      <c r="BG155" s="257">
        <f ca="1">$DQ$40</f>
        <v>1.1416659364850099E-2</v>
      </c>
      <c r="BH155" s="257">
        <f ca="1">$EB$21</f>
        <v>1.670330998817654E-2</v>
      </c>
      <c r="BI155" s="257">
        <f ca="1">$DS$21</f>
        <v>1.6703309988176551E-2</v>
      </c>
      <c r="BJ155" s="257">
        <f ca="1">$EJ$21</f>
        <v>1.6703324209047493E-2</v>
      </c>
      <c r="BK155" s="257">
        <f ca="1">$EB$40</f>
        <v>7.7414020321218578E-3</v>
      </c>
      <c r="BL155" s="257">
        <f ca="1">$EK$40</f>
        <v>1.0053024697993629E-2</v>
      </c>
      <c r="BM155" s="257">
        <f>0</f>
        <v>0</v>
      </c>
      <c r="BN155" s="257">
        <f>0</f>
        <v>0</v>
      </c>
      <c r="BO155" s="257">
        <f>0</f>
        <v>0</v>
      </c>
      <c r="BP155" s="257">
        <f>0</f>
        <v>0</v>
      </c>
      <c r="BQ155" s="257">
        <f>0</f>
        <v>0</v>
      </c>
      <c r="BR155" s="257">
        <f>0</f>
        <v>0</v>
      </c>
      <c r="BS155" s="257">
        <f ca="1">$EW$52</f>
        <v>2.6019442043493744E-2</v>
      </c>
      <c r="BT155" s="257">
        <f ca="1">$EY$75</f>
        <v>8.8473247963283486E-2</v>
      </c>
      <c r="BU155" s="257">
        <f ca="1">$EY$95</f>
        <v>1.2637796003327244E-2</v>
      </c>
      <c r="BV155" s="257">
        <f>0</f>
        <v>0</v>
      </c>
      <c r="BW155" s="257">
        <f>0</f>
        <v>0</v>
      </c>
      <c r="BX155" s="88">
        <f>0</f>
        <v>0</v>
      </c>
    </row>
    <row r="156" spans="2:76" x14ac:dyDescent="0.3">
      <c r="B156" s="141" t="s">
        <v>379</v>
      </c>
      <c r="G156">
        <f t="shared" ca="1" si="51"/>
        <v>5</v>
      </c>
      <c r="H156" s="195" t="s">
        <v>271</v>
      </c>
      <c r="J156" s="238">
        <v>5</v>
      </c>
      <c r="K156" s="238">
        <f t="shared" si="52"/>
        <v>3.5</v>
      </c>
      <c r="L156" s="238">
        <f t="shared" si="53"/>
        <v>6.5</v>
      </c>
      <c r="M156" s="61">
        <f t="shared" ca="1" si="54"/>
        <v>5.8114438607597734</v>
      </c>
      <c r="P156" t="s">
        <v>470</v>
      </c>
      <c r="AB156" s="83" t="s">
        <v>116</v>
      </c>
      <c r="AC156" s="243"/>
      <c r="AD156" s="243"/>
      <c r="AE156" s="243"/>
      <c r="AF156" s="84"/>
      <c r="AG156" s="256">
        <f>0</f>
        <v>0</v>
      </c>
      <c r="AH156" s="257">
        <f>0</f>
        <v>0</v>
      </c>
      <c r="AI156" s="257">
        <f>0</f>
        <v>0</v>
      </c>
      <c r="AJ156" s="257">
        <f>0</f>
        <v>0</v>
      </c>
      <c r="AK156" s="257">
        <f>0</f>
        <v>0</v>
      </c>
      <c r="AL156" s="257">
        <f>0</f>
        <v>0</v>
      </c>
      <c r="AM156" s="257">
        <f>0</f>
        <v>0</v>
      </c>
      <c r="AN156" s="257">
        <f>0</f>
        <v>0</v>
      </c>
      <c r="AO156" s="257">
        <f>0</f>
        <v>0</v>
      </c>
      <c r="AP156" s="257">
        <f>0</f>
        <v>0</v>
      </c>
      <c r="AQ156" s="257">
        <f>0</f>
        <v>0</v>
      </c>
      <c r="AR156" s="257">
        <f>0</f>
        <v>0</v>
      </c>
      <c r="AS156" s="257">
        <f>0</f>
        <v>0</v>
      </c>
      <c r="AT156" s="257">
        <f>0</f>
        <v>0</v>
      </c>
      <c r="AU156" s="257">
        <f>0</f>
        <v>0</v>
      </c>
      <c r="AV156" s="257">
        <f>0</f>
        <v>0</v>
      </c>
      <c r="AW156" s="257">
        <f>0</f>
        <v>0</v>
      </c>
      <c r="AX156" s="257">
        <f>0</f>
        <v>0</v>
      </c>
      <c r="AY156" s="257">
        <f>0</f>
        <v>0</v>
      </c>
      <c r="AZ156" s="257">
        <f>0</f>
        <v>0</v>
      </c>
      <c r="BA156" s="257">
        <f>0</f>
        <v>0</v>
      </c>
      <c r="BB156" s="257">
        <f>0</f>
        <v>0</v>
      </c>
      <c r="BC156" s="257">
        <f>0</f>
        <v>0</v>
      </c>
      <c r="BD156" s="257">
        <f>0</f>
        <v>0</v>
      </c>
      <c r="BE156" s="257">
        <f>0</f>
        <v>0</v>
      </c>
      <c r="BF156" s="257">
        <f>0</f>
        <v>0</v>
      </c>
      <c r="BG156" s="257">
        <f ca="1">$DQ$41</f>
        <v>1.957141605402874E-3</v>
      </c>
      <c r="BH156" s="257">
        <f ca="1">$EB$22</f>
        <v>2.8634245694016932E-3</v>
      </c>
      <c r="BI156" s="257">
        <f ca="1">$DS$22</f>
        <v>2.8634245694016932E-3</v>
      </c>
      <c r="BJ156" s="257">
        <f ca="1">$EJ$22</f>
        <v>2.8634270072652851E-3</v>
      </c>
      <c r="BK156" s="257">
        <f ca="1">$EB$41</f>
        <v>1.3270974912208894E-3</v>
      </c>
      <c r="BL156" s="257">
        <f ca="1">$EK$41</f>
        <v>1.7233756625131933E-3</v>
      </c>
      <c r="BM156" s="257">
        <f>0</f>
        <v>0</v>
      </c>
      <c r="BN156" s="257">
        <f>0</f>
        <v>0</v>
      </c>
      <c r="BO156" s="257">
        <f>0</f>
        <v>0</v>
      </c>
      <c r="BP156" s="257">
        <f>0</f>
        <v>0</v>
      </c>
      <c r="BQ156" s="257">
        <f>0</f>
        <v>0</v>
      </c>
      <c r="BR156" s="257">
        <f>0</f>
        <v>0</v>
      </c>
      <c r="BS156" s="257">
        <f ca="1">$EW$53</f>
        <v>4.460475778884641E-3</v>
      </c>
      <c r="BT156" s="257">
        <f ca="1">$EY$76</f>
        <v>1.5166842507991451E-2</v>
      </c>
      <c r="BU156" s="257">
        <f ca="1">$EY$96</f>
        <v>2.1664793148560989E-3</v>
      </c>
      <c r="BV156" s="257">
        <f>0</f>
        <v>0</v>
      </c>
      <c r="BW156" s="257">
        <f>0</f>
        <v>0</v>
      </c>
      <c r="BX156" s="88">
        <f>0</f>
        <v>0</v>
      </c>
    </row>
    <row r="157" spans="2:76" x14ac:dyDescent="0.3">
      <c r="B157" s="141" t="s">
        <v>471</v>
      </c>
      <c r="G157">
        <f t="shared" ca="1" si="51"/>
        <v>5</v>
      </c>
      <c r="H157" s="195" t="s">
        <v>271</v>
      </c>
      <c r="J157" s="238">
        <v>5</v>
      </c>
      <c r="K157" s="238">
        <f t="shared" si="52"/>
        <v>3.5</v>
      </c>
      <c r="L157" s="238">
        <f t="shared" si="53"/>
        <v>6.5</v>
      </c>
      <c r="M157" s="61">
        <f t="shared" ca="1" si="54"/>
        <v>5.2813917430822155</v>
      </c>
      <c r="P157" t="s">
        <v>460</v>
      </c>
      <c r="AB157" s="83" t="s">
        <v>122</v>
      </c>
      <c r="AC157" s="243"/>
      <c r="AD157" s="243"/>
      <c r="AE157" s="243"/>
      <c r="AF157" s="84"/>
      <c r="AG157" s="256">
        <f>0</f>
        <v>0</v>
      </c>
      <c r="AH157" s="257">
        <f>0</f>
        <v>0</v>
      </c>
      <c r="AI157" s="257">
        <f>0</f>
        <v>0</v>
      </c>
      <c r="AJ157" s="257">
        <f>0</f>
        <v>0</v>
      </c>
      <c r="AK157" s="257">
        <f>0</f>
        <v>0</v>
      </c>
      <c r="AL157" s="257">
        <f>0</f>
        <v>0</v>
      </c>
      <c r="AM157" s="257">
        <f>0</f>
        <v>0</v>
      </c>
      <c r="AN157" s="257">
        <f>0</f>
        <v>0</v>
      </c>
      <c r="AO157" s="257">
        <f>0</f>
        <v>0</v>
      </c>
      <c r="AP157" s="257">
        <f>0</f>
        <v>0</v>
      </c>
      <c r="AQ157" s="257">
        <f>0</f>
        <v>0</v>
      </c>
      <c r="AR157" s="257">
        <f>0</f>
        <v>0</v>
      </c>
      <c r="AS157" s="257">
        <f>0</f>
        <v>0</v>
      </c>
      <c r="AT157" s="257">
        <f>0</f>
        <v>0</v>
      </c>
      <c r="AU157" s="257">
        <f>0</f>
        <v>0</v>
      </c>
      <c r="AV157" s="257">
        <f>0</f>
        <v>0</v>
      </c>
      <c r="AW157" s="257">
        <f>0</f>
        <v>0</v>
      </c>
      <c r="AX157" s="257">
        <f>0</f>
        <v>0</v>
      </c>
      <c r="AY157" s="257">
        <f>0</f>
        <v>0</v>
      </c>
      <c r="AZ157" s="257">
        <f>0</f>
        <v>0</v>
      </c>
      <c r="BA157" s="257">
        <f>0</f>
        <v>0</v>
      </c>
      <c r="BB157" s="257">
        <f>0</f>
        <v>0</v>
      </c>
      <c r="BC157" s="257">
        <f>$CL$12</f>
        <v>1</v>
      </c>
      <c r="BD157" s="257">
        <f>0</f>
        <v>0</v>
      </c>
      <c r="BE157" s="257">
        <f>0</f>
        <v>0</v>
      </c>
      <c r="BF157" s="257">
        <f>0</f>
        <v>0</v>
      </c>
      <c r="BG157" s="257">
        <f ca="1">$DQ$42</f>
        <v>0</v>
      </c>
      <c r="BH157" s="257">
        <f ca="1">$EB$23</f>
        <v>0</v>
      </c>
      <c r="BI157" s="257">
        <f ca="1">$DS$23</f>
        <v>0</v>
      </c>
      <c r="BJ157" s="257">
        <f ca="1">$EJ$23</f>
        <v>0</v>
      </c>
      <c r="BK157" s="257">
        <f ca="1">$EB$42</f>
        <v>0</v>
      </c>
      <c r="BL157" s="257">
        <f ca="1">$EK$42</f>
        <v>0</v>
      </c>
      <c r="BM157" s="257">
        <f>0</f>
        <v>0</v>
      </c>
      <c r="BN157" s="257">
        <f>0</f>
        <v>0</v>
      </c>
      <c r="BO157" s="257">
        <f>0</f>
        <v>0</v>
      </c>
      <c r="BP157" s="257">
        <f>0</f>
        <v>0</v>
      </c>
      <c r="BQ157" s="257">
        <f>0</f>
        <v>0</v>
      </c>
      <c r="BR157" s="257">
        <f>0</f>
        <v>0</v>
      </c>
      <c r="BS157" s="257">
        <f ca="1">$EW$54</f>
        <v>0</v>
      </c>
      <c r="BT157" s="257">
        <f ca="1">$EY$77</f>
        <v>0</v>
      </c>
      <c r="BU157" s="257">
        <f ca="1">$EY$97</f>
        <v>0</v>
      </c>
      <c r="BV157" s="257">
        <f>0</f>
        <v>0</v>
      </c>
      <c r="BW157" s="257">
        <f>0</f>
        <v>0</v>
      </c>
      <c r="BX157" s="88">
        <f>0</f>
        <v>0</v>
      </c>
    </row>
    <row r="158" spans="2:76" x14ac:dyDescent="0.3">
      <c r="B158" s="141" t="s">
        <v>472</v>
      </c>
      <c r="G158">
        <f t="shared" ca="1" si="51"/>
        <v>150</v>
      </c>
      <c r="H158" s="195" t="s">
        <v>271</v>
      </c>
      <c r="J158" s="238">
        <v>150</v>
      </c>
      <c r="K158" s="238">
        <f t="shared" si="52"/>
        <v>105</v>
      </c>
      <c r="L158" s="238">
        <f t="shared" si="53"/>
        <v>195</v>
      </c>
      <c r="M158" s="61">
        <f t="shared" ca="1" si="54"/>
        <v>145.07563503758374</v>
      </c>
      <c r="P158" t="s">
        <v>473</v>
      </c>
      <c r="AB158" s="83" t="s">
        <v>123</v>
      </c>
      <c r="AC158" s="243"/>
      <c r="AD158" s="243"/>
      <c r="AE158" s="243"/>
      <c r="AF158" s="84"/>
      <c r="AG158" s="256">
        <f>0</f>
        <v>0</v>
      </c>
      <c r="AH158" s="257">
        <f>0</f>
        <v>0</v>
      </c>
      <c r="AI158" s="257">
        <f>0</f>
        <v>0</v>
      </c>
      <c r="AJ158" s="257">
        <f>0</f>
        <v>0</v>
      </c>
      <c r="AK158" s="257">
        <f>0</f>
        <v>0</v>
      </c>
      <c r="AL158" s="257">
        <f>0</f>
        <v>0</v>
      </c>
      <c r="AM158" s="257">
        <f>0</f>
        <v>0</v>
      </c>
      <c r="AN158" s="257">
        <f>0</f>
        <v>0</v>
      </c>
      <c r="AO158" s="257">
        <f>0</f>
        <v>0</v>
      </c>
      <c r="AP158" s="257">
        <f>0</f>
        <v>0</v>
      </c>
      <c r="AQ158" s="257">
        <f>0</f>
        <v>0</v>
      </c>
      <c r="AR158" s="257">
        <f>0</f>
        <v>0</v>
      </c>
      <c r="AS158" s="257">
        <f>0</f>
        <v>0</v>
      </c>
      <c r="AT158" s="257">
        <f>0</f>
        <v>0</v>
      </c>
      <c r="AU158" s="257">
        <f>0</f>
        <v>0</v>
      </c>
      <c r="AV158" s="257">
        <f>0</f>
        <v>0</v>
      </c>
      <c r="AW158" s="257">
        <f>0</f>
        <v>0</v>
      </c>
      <c r="AX158" s="257">
        <f>0</f>
        <v>0</v>
      </c>
      <c r="AY158" s="257">
        <f>0</f>
        <v>0</v>
      </c>
      <c r="AZ158" s="257">
        <f>0</f>
        <v>0</v>
      </c>
      <c r="BA158" s="257">
        <f>0</f>
        <v>0</v>
      </c>
      <c r="BB158" s="257">
        <f>0</f>
        <v>0</v>
      </c>
      <c r="BC158" s="257">
        <f>0</f>
        <v>0</v>
      </c>
      <c r="BD158" s="257">
        <f>0</f>
        <v>0</v>
      </c>
      <c r="BE158" s="257">
        <f>0</f>
        <v>0</v>
      </c>
      <c r="BF158" s="257">
        <f>0</f>
        <v>0</v>
      </c>
      <c r="BG158" s="257">
        <f ca="1">$DQ$43</f>
        <v>8.7287297197137054E-7</v>
      </c>
      <c r="BH158" s="257">
        <f ca="1">$EB$24</f>
        <v>8.5137968794547185E-7</v>
      </c>
      <c r="BI158" s="257">
        <f ca="1">$DS$24</f>
        <v>8.5137968794547196E-7</v>
      </c>
      <c r="BJ158" s="257">
        <f ca="1">$EJ$24</f>
        <v>8.5138041279346203E-7</v>
      </c>
      <c r="BK158" s="257">
        <f ca="1">$EB$43</f>
        <v>8.8781582900789311E-7</v>
      </c>
      <c r="BL158" s="257">
        <f ca="1">$EK$43</f>
        <v>8.7841693341133926E-7</v>
      </c>
      <c r="BM158" s="257">
        <f>0</f>
        <v>0</v>
      </c>
      <c r="BN158" s="257">
        <f>0</f>
        <v>0</v>
      </c>
      <c r="BO158" s="257">
        <f>0</f>
        <v>0</v>
      </c>
      <c r="BP158" s="257">
        <f>0</f>
        <v>0</v>
      </c>
      <c r="BQ158" s="257">
        <f>0</f>
        <v>0</v>
      </c>
      <c r="BR158" s="257">
        <f>0</f>
        <v>0</v>
      </c>
      <c r="BS158" s="257">
        <f ca="1">$EW$55</f>
        <v>2.2735364903143432E-6</v>
      </c>
      <c r="BT158" s="257">
        <f ca="1">$EY$78</f>
        <v>7.7306483868839027E-6</v>
      </c>
      <c r="BU158" s="257">
        <f ca="1">$EY$98</f>
        <v>1.1042700424814805E-6</v>
      </c>
      <c r="BV158" s="257">
        <f>0</f>
        <v>0</v>
      </c>
      <c r="BW158" s="257">
        <f>0</f>
        <v>0</v>
      </c>
      <c r="BX158" s="88">
        <f>0</f>
        <v>0</v>
      </c>
    </row>
    <row r="159" spans="2:76" ht="15" thickBot="1" x14ac:dyDescent="0.35">
      <c r="AB159" s="258" t="s">
        <v>124</v>
      </c>
      <c r="AC159" s="89"/>
      <c r="AD159" s="89"/>
      <c r="AE159" s="89"/>
      <c r="AF159" s="90"/>
      <c r="AG159" s="259">
        <f>0</f>
        <v>0</v>
      </c>
      <c r="AH159" s="91">
        <f>0</f>
        <v>0</v>
      </c>
      <c r="AI159" s="91">
        <f>0</f>
        <v>0</v>
      </c>
      <c r="AJ159" s="91">
        <f>0</f>
        <v>0</v>
      </c>
      <c r="AK159" s="91">
        <f>0</f>
        <v>0</v>
      </c>
      <c r="AL159" s="91">
        <f>0</f>
        <v>0</v>
      </c>
      <c r="AM159" s="91">
        <f>0</f>
        <v>0</v>
      </c>
      <c r="AN159" s="91">
        <f>0</f>
        <v>0</v>
      </c>
      <c r="AO159" s="91">
        <f>0</f>
        <v>0</v>
      </c>
      <c r="AP159" s="91">
        <f>0</f>
        <v>0</v>
      </c>
      <c r="AQ159" s="91">
        <f>0</f>
        <v>0</v>
      </c>
      <c r="AR159" s="91">
        <f>0</f>
        <v>0</v>
      </c>
      <c r="AS159" s="91">
        <f>0</f>
        <v>0</v>
      </c>
      <c r="AT159" s="91">
        <f>0</f>
        <v>0</v>
      </c>
      <c r="AU159" s="91">
        <f>0</f>
        <v>0</v>
      </c>
      <c r="AV159" s="91">
        <f>0</f>
        <v>0</v>
      </c>
      <c r="AW159" s="91">
        <f>0</f>
        <v>0</v>
      </c>
      <c r="AX159" s="91">
        <f>0</f>
        <v>0</v>
      </c>
      <c r="AY159" s="91">
        <f>0</f>
        <v>0</v>
      </c>
      <c r="AZ159" s="91">
        <f>0</f>
        <v>0</v>
      </c>
      <c r="BA159" s="91">
        <f>0</f>
        <v>0</v>
      </c>
      <c r="BB159" s="91">
        <f>0</f>
        <v>0</v>
      </c>
      <c r="BC159" s="91">
        <f>0</f>
        <v>0</v>
      </c>
      <c r="BD159" s="91">
        <f>0</f>
        <v>0</v>
      </c>
      <c r="BE159" s="91">
        <f>0</f>
        <v>0</v>
      </c>
      <c r="BF159" s="91">
        <f>0</f>
        <v>0</v>
      </c>
      <c r="BG159" s="91">
        <f>0</f>
        <v>0</v>
      </c>
      <c r="BH159" s="91">
        <f>0</f>
        <v>0</v>
      </c>
      <c r="BI159" s="91">
        <f>0</f>
        <v>0</v>
      </c>
      <c r="BJ159" s="91">
        <f>0</f>
        <v>0</v>
      </c>
      <c r="BK159" s="91">
        <f>0</f>
        <v>0</v>
      </c>
      <c r="BL159" s="91">
        <f>0</f>
        <v>0</v>
      </c>
      <c r="BM159" s="91">
        <f>0</f>
        <v>0</v>
      </c>
      <c r="BN159" s="91">
        <f>0</f>
        <v>0</v>
      </c>
      <c r="BO159" s="91">
        <f>0</f>
        <v>0</v>
      </c>
      <c r="BP159" s="91">
        <f>0</f>
        <v>0</v>
      </c>
      <c r="BQ159" s="91">
        <f>0</f>
        <v>0</v>
      </c>
      <c r="BR159" s="91">
        <f>0</f>
        <v>0</v>
      </c>
      <c r="BS159" s="91">
        <f>0</f>
        <v>0</v>
      </c>
      <c r="BT159" s="91">
        <f>0</f>
        <v>0</v>
      </c>
      <c r="BU159" s="91">
        <f>0</f>
        <v>0</v>
      </c>
      <c r="BV159" s="91">
        <f>0</f>
        <v>0</v>
      </c>
      <c r="BW159" s="91">
        <f ca="1">$FL$61</f>
        <v>1</v>
      </c>
      <c r="BX159" s="92">
        <f ca="1">$FV$47</f>
        <v>1.5764582239412128E-2</v>
      </c>
    </row>
    <row r="161" spans="2:114" x14ac:dyDescent="0.3">
      <c r="B161" s="251" t="s">
        <v>474</v>
      </c>
      <c r="C161" s="252"/>
      <c r="D161" s="252"/>
      <c r="E161" s="252"/>
      <c r="F161" s="252"/>
      <c r="G161" s="253"/>
      <c r="H161" s="251"/>
      <c r="I161" s="252"/>
      <c r="J161" s="252" t="s">
        <v>322</v>
      </c>
      <c r="K161" s="252" t="s">
        <v>324</v>
      </c>
      <c r="L161" s="252" t="s">
        <v>475</v>
      </c>
      <c r="M161" s="253"/>
      <c r="N161" s="252" t="s">
        <v>476</v>
      </c>
      <c r="O161" s="252"/>
      <c r="P161" s="252"/>
      <c r="Q161" s="252"/>
      <c r="R161" s="252"/>
      <c r="S161" s="252"/>
    </row>
    <row r="162" spans="2:114" x14ac:dyDescent="0.3">
      <c r="AD162" s="24"/>
    </row>
    <row r="163" spans="2:114" x14ac:dyDescent="0.3">
      <c r="B163" s="1" t="s">
        <v>477</v>
      </c>
      <c r="G163" s="29">
        <f ca="1">(G165+G166+G167+G168+G169)/1000</f>
        <v>237.16806649525367</v>
      </c>
      <c r="H163" t="s">
        <v>273</v>
      </c>
      <c r="AD163" s="24"/>
      <c r="AE163" s="24"/>
    </row>
    <row r="165" spans="2:114" x14ac:dyDescent="0.3">
      <c r="B165" t="s">
        <v>478</v>
      </c>
      <c r="G165">
        <v>150000</v>
      </c>
      <c r="H165" s="25" t="s">
        <v>179</v>
      </c>
      <c r="J165" s="47" t="s">
        <v>479</v>
      </c>
      <c r="K165" s="47" t="s">
        <v>479</v>
      </c>
      <c r="P165" t="s">
        <v>480</v>
      </c>
    </row>
    <row r="166" spans="2:114" x14ac:dyDescent="0.3">
      <c r="B166" t="s">
        <v>453</v>
      </c>
      <c r="G166">
        <f ca="1">ROUND(2*Food_Grade_Ethanol/0.8*1000/1000,0)*1000</f>
        <v>87000</v>
      </c>
      <c r="H166" s="25" t="s">
        <v>179</v>
      </c>
      <c r="J166" s="47" t="s">
        <v>479</v>
      </c>
      <c r="K166" s="47" t="s">
        <v>479</v>
      </c>
      <c r="L166" s="31">
        <v>1.325076923076923</v>
      </c>
      <c r="N166" t="s">
        <v>481</v>
      </c>
      <c r="P166" t="s">
        <v>482</v>
      </c>
      <c r="AB166" s="260" t="s">
        <v>483</v>
      </c>
      <c r="AC166" s="260"/>
      <c r="AD166" s="260"/>
      <c r="AE166" s="260"/>
      <c r="AF166" s="260"/>
      <c r="AG166" s="260"/>
      <c r="AH166" s="260"/>
      <c r="AI166" s="260"/>
      <c r="AJ166" s="260"/>
      <c r="AK166" s="260"/>
      <c r="AL166" s="260"/>
      <c r="AM166" s="260"/>
      <c r="AN166" s="260"/>
      <c r="AO166" s="260"/>
      <c r="AP166" s="260"/>
      <c r="AQ166" s="260"/>
      <c r="AR166" s="260"/>
      <c r="AS166" s="260"/>
      <c r="AT166" s="260"/>
      <c r="AU166" s="260"/>
      <c r="AV166" s="260"/>
      <c r="AW166" s="260"/>
      <c r="AX166" s="260"/>
      <c r="AY166" s="260"/>
      <c r="AZ166" s="260"/>
      <c r="BA166" s="260"/>
      <c r="BB166" s="260"/>
      <c r="BC166" s="260"/>
      <c r="BD166" s="260"/>
      <c r="BE166" s="260"/>
      <c r="BF166" s="260"/>
      <c r="BG166" s="260"/>
      <c r="BH166" s="260"/>
      <c r="BI166" s="260"/>
      <c r="BJ166" s="260"/>
      <c r="BK166" s="260"/>
      <c r="BL166" s="260"/>
      <c r="BM166" s="260"/>
      <c r="BN166" s="260"/>
      <c r="BO166" s="260"/>
      <c r="BP166" s="260"/>
      <c r="BQ166" s="260"/>
      <c r="BR166" s="260"/>
      <c r="BS166" s="260"/>
      <c r="BT166" s="260"/>
      <c r="BU166" s="260"/>
      <c r="BV166" s="260"/>
      <c r="BW166" s="260"/>
      <c r="BX166" s="260"/>
      <c r="BY166" s="260"/>
      <c r="BZ166" s="260"/>
      <c r="CA166" s="260"/>
      <c r="CB166" s="260"/>
      <c r="CC166" s="260"/>
      <c r="CD166" s="260"/>
      <c r="CE166" s="260"/>
      <c r="CF166" s="260"/>
      <c r="CG166" s="260"/>
      <c r="CH166" s="260"/>
      <c r="CI166" s="260"/>
      <c r="CJ166" s="260"/>
      <c r="CK166" s="260"/>
      <c r="CL166" s="260"/>
      <c r="CM166" s="260"/>
      <c r="CN166" s="260"/>
      <c r="CO166" s="260"/>
      <c r="CP166" s="260"/>
      <c r="CQ166" s="260"/>
      <c r="CR166" s="260"/>
      <c r="CS166" s="260"/>
      <c r="CT166" s="260"/>
      <c r="CU166" s="260"/>
      <c r="CV166" s="260"/>
      <c r="CW166" s="260"/>
      <c r="CX166" s="260"/>
      <c r="CY166" s="260"/>
      <c r="CZ166" s="260"/>
      <c r="DA166" s="260"/>
      <c r="DB166" s="260"/>
      <c r="DC166" s="260"/>
      <c r="DD166" s="260"/>
      <c r="DE166" s="260"/>
      <c r="DF166" s="260"/>
      <c r="DG166" s="260"/>
      <c r="DH166" s="260"/>
      <c r="DI166" s="260"/>
      <c r="DJ166" s="260"/>
    </row>
    <row r="167" spans="2:114" x14ac:dyDescent="0.3">
      <c r="B167" t="s">
        <v>380</v>
      </c>
      <c r="G167">
        <f ca="1">1.18/1000*24*ES116*1000</f>
        <v>128.38422349896115</v>
      </c>
      <c r="H167" s="25" t="s">
        <v>179</v>
      </c>
      <c r="J167" s="47" t="s">
        <v>479</v>
      </c>
      <c r="K167" s="47" t="s">
        <v>479</v>
      </c>
      <c r="L167" s="31">
        <v>1.9553904809841783E-3</v>
      </c>
      <c r="P167" t="s">
        <v>460</v>
      </c>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c r="BA167" s="58"/>
      <c r="BB167" s="58"/>
      <c r="BC167" s="58"/>
      <c r="BD167" s="58"/>
      <c r="BE167" s="58"/>
      <c r="BF167" s="58"/>
      <c r="BG167" s="58"/>
      <c r="BH167" s="58"/>
      <c r="BI167" s="58"/>
      <c r="BJ167" s="58"/>
      <c r="BK167" s="58"/>
      <c r="BL167" s="58"/>
      <c r="BM167" s="58"/>
      <c r="BN167" s="58"/>
      <c r="BO167" s="58"/>
      <c r="BP167" s="58"/>
      <c r="BQ167" s="58"/>
      <c r="BR167" s="58"/>
      <c r="BS167" s="58"/>
      <c r="BT167" s="58"/>
      <c r="BU167" s="58"/>
      <c r="BV167" s="58"/>
      <c r="BW167" s="58"/>
      <c r="BX167" s="58"/>
      <c r="BY167" s="58"/>
      <c r="BZ167" s="58"/>
      <c r="CA167" s="58"/>
      <c r="CB167" s="58"/>
      <c r="CC167" s="58"/>
      <c r="CD167" s="58"/>
      <c r="CE167" s="58"/>
      <c r="CF167" s="58"/>
      <c r="CG167" s="58"/>
      <c r="CH167" s="58"/>
      <c r="CI167" s="58"/>
      <c r="CJ167" s="58"/>
      <c r="CK167" s="58"/>
      <c r="CL167" s="58"/>
      <c r="CM167" s="58"/>
      <c r="CN167" s="58"/>
      <c r="CO167" s="58"/>
      <c r="CP167" s="58"/>
      <c r="CQ167" s="58"/>
      <c r="CR167" s="58"/>
      <c r="CS167" s="58"/>
      <c r="CT167" s="58"/>
      <c r="CU167" s="58"/>
      <c r="CV167" s="58"/>
      <c r="CW167" s="58"/>
      <c r="CX167" s="58"/>
      <c r="CY167" s="58"/>
      <c r="CZ167" s="58"/>
      <c r="DA167" s="58"/>
      <c r="DB167" s="58"/>
      <c r="DC167" s="58"/>
      <c r="DD167" s="58"/>
      <c r="DE167" s="58"/>
      <c r="DF167" s="58"/>
      <c r="DG167" s="58"/>
      <c r="DH167" s="58"/>
      <c r="DI167" s="58"/>
      <c r="DJ167" s="58"/>
    </row>
    <row r="168" spans="2:114" x14ac:dyDescent="0.3">
      <c r="B168" t="s">
        <v>484</v>
      </c>
      <c r="G168" s="29">
        <f ca="1">AL19</f>
        <v>11.801607999999998</v>
      </c>
      <c r="H168" s="25" t="s">
        <v>179</v>
      </c>
      <c r="J168">
        <f ca="1">AL20</f>
        <v>25</v>
      </c>
      <c r="K168">
        <f ca="1">AL21</f>
        <v>38</v>
      </c>
      <c r="L168" s="31">
        <v>1.7974756799999997E-4</v>
      </c>
      <c r="N168" t="s">
        <v>485</v>
      </c>
      <c r="P168" t="s">
        <v>486</v>
      </c>
    </row>
    <row r="169" spans="2:114" x14ac:dyDescent="0.3">
      <c r="B169" t="s">
        <v>487</v>
      </c>
      <c r="G169" s="29">
        <f ca="1">CT27</f>
        <v>27.88066375471136</v>
      </c>
      <c r="H169" s="25" t="s">
        <v>179</v>
      </c>
      <c r="J169">
        <f ca="1">CT28</f>
        <v>25</v>
      </c>
      <c r="K169">
        <f ca="1">CT29</f>
        <v>55</v>
      </c>
      <c r="L169" s="31">
        <v>4.2464395564868079E-4</v>
      </c>
      <c r="N169" t="s">
        <v>485</v>
      </c>
      <c r="P169" t="s">
        <v>486</v>
      </c>
    </row>
    <row r="170" spans="2:114" x14ac:dyDescent="0.3">
      <c r="B170" t="s">
        <v>488</v>
      </c>
      <c r="G170" s="29">
        <f ca="1">DA27</f>
        <v>-8.4800821569298073</v>
      </c>
      <c r="H170" s="25" t="s">
        <v>179</v>
      </c>
      <c r="J170">
        <f ca="1">DA28</f>
        <v>38</v>
      </c>
      <c r="K170">
        <f ca="1">DA29</f>
        <v>55</v>
      </c>
      <c r="L170" s="31">
        <v>-1.2915817439016194E-4</v>
      </c>
      <c r="N170" t="s">
        <v>485</v>
      </c>
      <c r="P170" t="s">
        <v>486</v>
      </c>
      <c r="AB170" s="261" t="s">
        <v>489</v>
      </c>
      <c r="AC170" s="252"/>
      <c r="AD170" s="252"/>
      <c r="AE170" s="252"/>
      <c r="AF170" s="252"/>
      <c r="AG170" s="252"/>
      <c r="AH170" s="252"/>
      <c r="AI170" s="252"/>
      <c r="AJ170" s="252"/>
      <c r="AK170" s="252"/>
      <c r="AL170" s="252"/>
      <c r="AM170" s="252"/>
      <c r="AN170" s="252"/>
      <c r="AO170" s="252"/>
      <c r="AP170" s="252"/>
      <c r="AQ170" s="252"/>
      <c r="AR170" s="252"/>
      <c r="AS170" s="252"/>
      <c r="AT170" s="252"/>
      <c r="AU170" s="252"/>
      <c r="AV170" s="252"/>
      <c r="AW170" s="252"/>
      <c r="AX170" s="252"/>
      <c r="AY170" s="252"/>
      <c r="AZ170" s="252"/>
      <c r="BA170" s="252"/>
      <c r="BB170" s="252"/>
    </row>
    <row r="171" spans="2:114" ht="15" thickBot="1" x14ac:dyDescent="0.35">
      <c r="B171" t="s">
        <v>490</v>
      </c>
      <c r="G171" s="29">
        <f ca="1">FR42</f>
        <v>-14.888673830969546</v>
      </c>
      <c r="H171" s="25" t="s">
        <v>179</v>
      </c>
      <c r="J171">
        <f>FR43</f>
        <v>30</v>
      </c>
      <c r="K171">
        <f>FR44</f>
        <v>170</v>
      </c>
      <c r="L171" s="31">
        <v>-2.2676595515164734E-4</v>
      </c>
      <c r="N171" t="s">
        <v>485</v>
      </c>
      <c r="P171" t="s">
        <v>486</v>
      </c>
    </row>
    <row r="172" spans="2:114" ht="16.8" thickBot="1" x14ac:dyDescent="0.4">
      <c r="B172" t="s">
        <v>491</v>
      </c>
      <c r="G172" s="29">
        <f ca="1">FU35</f>
        <v>-8.8715454307307589</v>
      </c>
      <c r="H172" s="25" t="s">
        <v>179</v>
      </c>
      <c r="J172">
        <f ca="1">FU36</f>
        <v>38</v>
      </c>
      <c r="K172">
        <f>FU37</f>
        <v>50</v>
      </c>
      <c r="L172" s="31">
        <v>-1.3512046117574532E-4</v>
      </c>
      <c r="N172" t="s">
        <v>485</v>
      </c>
      <c r="P172" t="s">
        <v>486</v>
      </c>
      <c r="AB172" s="262" t="s">
        <v>55</v>
      </c>
      <c r="AC172" s="263"/>
      <c r="AD172" s="263"/>
      <c r="AE172" s="263"/>
      <c r="AF172" s="264">
        <v>101</v>
      </c>
      <c r="AG172" s="264">
        <v>102</v>
      </c>
      <c r="AH172" s="264">
        <v>103</v>
      </c>
      <c r="AI172" s="264">
        <v>104</v>
      </c>
      <c r="AJ172" s="264">
        <v>105</v>
      </c>
      <c r="AK172" s="264">
        <v>106</v>
      </c>
      <c r="AL172" s="264">
        <v>107</v>
      </c>
      <c r="AM172" s="264">
        <v>108</v>
      </c>
      <c r="AN172" s="264">
        <v>109</v>
      </c>
      <c r="AO172" s="264">
        <v>110</v>
      </c>
      <c r="AP172" s="264">
        <v>111</v>
      </c>
      <c r="AQ172" s="264">
        <v>112</v>
      </c>
      <c r="AR172" s="264">
        <v>113</v>
      </c>
      <c r="AS172" s="264">
        <v>114</v>
      </c>
      <c r="AT172" s="264">
        <v>115</v>
      </c>
      <c r="AU172" s="264">
        <v>116</v>
      </c>
      <c r="AV172" s="264">
        <v>118</v>
      </c>
      <c r="AW172" s="264">
        <v>119</v>
      </c>
      <c r="AX172" s="264">
        <v>122</v>
      </c>
      <c r="AY172" s="265">
        <v>123</v>
      </c>
    </row>
    <row r="173" spans="2:114" ht="16.2" x14ac:dyDescent="0.35">
      <c r="AB173" s="266" t="s">
        <v>58</v>
      </c>
      <c r="AC173" s="267"/>
      <c r="AD173" s="267"/>
      <c r="AE173" s="268"/>
      <c r="AF173" s="269">
        <f ca="1">_xlfn.IFNA(INDEX(Stream_Table,MATCH($AB173,Stream_Data,0),MATCH(AF$172,Streams,0)),"")</f>
        <v>100</v>
      </c>
      <c r="AG173" s="269">
        <f t="shared" ref="AG173:AY173" ca="1" si="55">_xlfn.IFNA(INDEX(Stream_Table,MATCH($AB173,Stream_Data,0),MATCH(AG$172,Streams,0)),"")</f>
        <v>227.5</v>
      </c>
      <c r="AH173" s="269">
        <f t="shared" ca="1" si="55"/>
        <v>127.5</v>
      </c>
      <c r="AI173" s="269">
        <f t="shared" ca="1" si="55"/>
        <v>31.432760253939222</v>
      </c>
      <c r="AJ173" s="269">
        <f t="shared" ca="1" si="55"/>
        <v>351.61052123411162</v>
      </c>
      <c r="AK173" s="269">
        <f t="shared" ca="1" si="55"/>
        <v>176.39289070211743</v>
      </c>
      <c r="AL173" s="269">
        <f t="shared" ca="1" si="55"/>
        <v>11.873607766151991</v>
      </c>
      <c r="AM173" s="269">
        <f t="shared" ca="1" si="55"/>
        <v>188.26649846826933</v>
      </c>
      <c r="AN173" s="269">
        <f t="shared" ca="1" si="55"/>
        <v>77.881734835870276</v>
      </c>
      <c r="AO173" s="269">
        <f t="shared" ca="1" si="55"/>
        <v>110.38476363239906</v>
      </c>
      <c r="AP173" s="269">
        <f t="shared" ca="1" si="55"/>
        <v>175.21763053199422</v>
      </c>
      <c r="AQ173" s="269">
        <f t="shared" ca="1" si="55"/>
        <v>253.09936536786452</v>
      </c>
      <c r="AR173" s="269">
        <f t="shared" ca="1" si="55"/>
        <v>92.677760980172366</v>
      </c>
      <c r="AS173" s="269">
        <f t="shared" ca="1" si="55"/>
        <v>17.707002652226691</v>
      </c>
      <c r="AT173" s="269">
        <f t="shared" ca="1" si="55"/>
        <v>19.353710330599309</v>
      </c>
      <c r="AU173" s="269">
        <f t="shared" ca="1" si="55"/>
        <v>16.467076783726114</v>
      </c>
      <c r="AV173" s="269">
        <f t="shared" ca="1" si="55"/>
        <v>4.5333412252458052</v>
      </c>
      <c r="AW173" s="269">
        <f t="shared" ca="1" si="55"/>
        <v>1.6467076783726116</v>
      </c>
      <c r="AX173" s="269">
        <f t="shared" ca="1" si="55"/>
        <v>1.6467076783726107</v>
      </c>
      <c r="AY173" s="270">
        <f t="shared" ca="1" si="55"/>
        <v>13.173661426980896</v>
      </c>
    </row>
    <row r="174" spans="2:114" ht="16.2" x14ac:dyDescent="0.35">
      <c r="AB174" s="266" t="s">
        <v>57</v>
      </c>
      <c r="AC174" s="267"/>
      <c r="AD174" s="267"/>
      <c r="AE174" s="268"/>
      <c r="AF174" s="269"/>
      <c r="AG174" s="269"/>
      <c r="AH174" s="269"/>
      <c r="AI174" s="269"/>
      <c r="AJ174" s="269"/>
      <c r="AK174" s="269"/>
      <c r="AL174" s="269"/>
      <c r="AM174" s="269"/>
      <c r="AN174" s="269"/>
      <c r="AO174" s="269"/>
      <c r="AP174" s="269"/>
      <c r="AQ174" s="269"/>
      <c r="AR174" s="269"/>
      <c r="AS174" s="269"/>
      <c r="AT174" s="269"/>
      <c r="AU174" s="269"/>
      <c r="AV174" s="269"/>
      <c r="AW174" s="269"/>
      <c r="AX174" s="269"/>
      <c r="AY174" s="270"/>
    </row>
    <row r="175" spans="2:114" ht="16.2" x14ac:dyDescent="0.35">
      <c r="AB175" s="271" t="s">
        <v>5</v>
      </c>
      <c r="AC175" s="267"/>
      <c r="AD175" s="267"/>
      <c r="AE175" s="268"/>
      <c r="AF175" s="272">
        <f ca="1">_xlfn.IFNA(INDEX(Stream_Table,MATCH($AB175,Stream_Data,0),MATCH(AF$172,Streams,0)),"")</f>
        <v>0.09</v>
      </c>
      <c r="AG175" s="272">
        <f t="shared" ref="AF175:AO181" ca="1" si="56">_xlfn.IFNA(INDEX(Stream_Table,MATCH($AB175,Stream_Data,0),MATCH(AG$172,Streams,0)),"")</f>
        <v>0.6</v>
      </c>
      <c r="AH175" s="272">
        <f t="shared" si="56"/>
        <v>1</v>
      </c>
      <c r="AI175" s="272">
        <f t="shared" si="56"/>
        <v>1</v>
      </c>
      <c r="AJ175" s="272">
        <f t="shared" ca="1" si="56"/>
        <v>0.72</v>
      </c>
      <c r="AK175" s="272">
        <f t="shared" ca="1" si="56"/>
        <v>0.78936155450757495</v>
      </c>
      <c r="AL175" s="272">
        <f t="shared" si="56"/>
        <v>1</v>
      </c>
      <c r="AM175" s="272">
        <f t="shared" ca="1" si="56"/>
        <v>0.80264611815855602</v>
      </c>
      <c r="AN175" s="272">
        <f t="shared" ca="1" si="56"/>
        <v>0.77610687277737533</v>
      </c>
      <c r="AO175" s="272">
        <f t="shared" ca="1" si="56"/>
        <v>0.82137082620254331</v>
      </c>
      <c r="AP175" s="272">
        <f t="shared" ref="AP175:AY181" ca="1" si="57">_xlfn.IFNA(INDEX(Stream_Table,MATCH($AB175,Stream_Data,0),MATCH(AP$172,Streams,0)),"")</f>
        <v>0.65017320765018782</v>
      </c>
      <c r="AQ175" s="272">
        <f t="shared" ca="1" si="57"/>
        <v>0.68892451901791751</v>
      </c>
      <c r="AR175" s="272">
        <f t="shared" ca="1" si="57"/>
        <v>0.91960373376796045</v>
      </c>
      <c r="AS175" s="272">
        <f t="shared" ca="1" si="57"/>
        <v>0.30722362091084182</v>
      </c>
      <c r="AT175" s="272">
        <f t="shared" ca="1" si="57"/>
        <v>0.28693945016558203</v>
      </c>
      <c r="AU175" s="272">
        <f t="shared" ca="1" si="57"/>
        <v>6.8824316616504247E-2</v>
      </c>
      <c r="AV175" s="272">
        <f t="shared" ca="1" si="57"/>
        <v>1</v>
      </c>
      <c r="AW175" s="272">
        <f t="shared" ca="1" si="57"/>
        <v>6.8824316616504233E-2</v>
      </c>
      <c r="AX175" s="272">
        <f t="shared" ca="1" si="57"/>
        <v>6.8824316616504053E-2</v>
      </c>
      <c r="AY175" s="273">
        <f t="shared" ca="1" si="57"/>
        <v>6.8824316616504261E-2</v>
      </c>
    </row>
    <row r="176" spans="2:114" ht="16.2" x14ac:dyDescent="0.35">
      <c r="AB176" s="271" t="s">
        <v>22</v>
      </c>
      <c r="AC176" s="267"/>
      <c r="AD176" s="267"/>
      <c r="AE176" s="268"/>
      <c r="AF176" s="272">
        <f t="shared" ca="1" si="56"/>
        <v>0.6</v>
      </c>
      <c r="AG176" s="272">
        <f t="shared" ca="1" si="56"/>
        <v>0.26373626373626374</v>
      </c>
      <c r="AH176" s="272">
        <f t="shared" si="56"/>
        <v>0</v>
      </c>
      <c r="AI176" s="272">
        <f t="shared" si="56"/>
        <v>0</v>
      </c>
      <c r="AJ176" s="272">
        <f t="shared" ca="1" si="56"/>
        <v>0.17188090033589523</v>
      </c>
      <c r="AK176" s="272">
        <f t="shared" ca="1" si="56"/>
        <v>6.8523320545103321E-3</v>
      </c>
      <c r="AL176" s="272">
        <f t="shared" si="56"/>
        <v>0</v>
      </c>
      <c r="AM176" s="272">
        <f t="shared" ca="1" si="56"/>
        <v>6.4201685853819543E-3</v>
      </c>
      <c r="AN176" s="272">
        <f t="shared" ca="1" si="56"/>
        <v>1.5519719247306058E-3</v>
      </c>
      <c r="AO176" s="272">
        <f t="shared" ca="1" si="56"/>
        <v>9.8549143689244476E-3</v>
      </c>
      <c r="AP176" s="272">
        <f t="shared" ca="1" si="57"/>
        <v>0.33801638635520803</v>
      </c>
      <c r="AQ176" s="272">
        <f t="shared" ca="1" si="57"/>
        <v>0.23448221799293548</v>
      </c>
      <c r="AR176" s="272">
        <f t="shared" ca="1" si="57"/>
        <v>4.6951172826196824E-3</v>
      </c>
      <c r="AS176" s="272">
        <f t="shared" ca="1" si="57"/>
        <v>3.6861090990838966E-2</v>
      </c>
      <c r="AT176" s="272">
        <f t="shared" ca="1" si="57"/>
        <v>3.7940366621595965E-2</v>
      </c>
      <c r="AU176" s="272">
        <f t="shared" ca="1" si="57"/>
        <v>4.9545787976755788E-2</v>
      </c>
      <c r="AV176" s="272">
        <f t="shared" ca="1" si="57"/>
        <v>0</v>
      </c>
      <c r="AW176" s="272">
        <f t="shared" ca="1" si="57"/>
        <v>4.9545787976755781E-2</v>
      </c>
      <c r="AX176" s="272">
        <f t="shared" ca="1" si="57"/>
        <v>4.9545787976755434E-2</v>
      </c>
      <c r="AY176" s="273">
        <f t="shared" ca="1" si="57"/>
        <v>4.9545787976755865E-2</v>
      </c>
    </row>
    <row r="177" spans="28:54" ht="16.2" x14ac:dyDescent="0.35">
      <c r="AB177" s="271" t="s">
        <v>2</v>
      </c>
      <c r="AC177" s="267"/>
      <c r="AD177" s="267"/>
      <c r="AE177" s="268"/>
      <c r="AF177" s="272">
        <f t="shared" ca="1" si="56"/>
        <v>0.15</v>
      </c>
      <c r="AG177" s="272">
        <f t="shared" ca="1" si="56"/>
        <v>6.5934065934065936E-2</v>
      </c>
      <c r="AH177" s="272">
        <f t="shared" si="56"/>
        <v>0</v>
      </c>
      <c r="AI177" s="272">
        <f t="shared" si="56"/>
        <v>0</v>
      </c>
      <c r="AJ177" s="272">
        <f t="shared" ca="1" si="56"/>
        <v>4.3864480816987322E-2</v>
      </c>
      <c r="AK177" s="272">
        <f t="shared" ca="1" si="56"/>
        <v>8.5687969873882636E-2</v>
      </c>
      <c r="AL177" s="272">
        <f t="shared" si="56"/>
        <v>0</v>
      </c>
      <c r="AM177" s="272">
        <f t="shared" ca="1" si="56"/>
        <v>8.0283793598028633E-2</v>
      </c>
      <c r="AN177" s="272">
        <f t="shared" ca="1" si="56"/>
        <v>0.18048797095701635</v>
      </c>
      <c r="AO177" s="272">
        <f t="shared" ca="1" si="56"/>
        <v>9.5849497203703126E-3</v>
      </c>
      <c r="AP177" s="272">
        <f t="shared" ca="1" si="57"/>
        <v>1.7604635922648629E-3</v>
      </c>
      <c r="AQ177" s="272">
        <f t="shared" ca="1" si="57"/>
        <v>5.6757078523425694E-2</v>
      </c>
      <c r="AR177" s="272">
        <f t="shared" ca="1" si="57"/>
        <v>4.5664996569688976E-3</v>
      </c>
      <c r="AS177" s="272">
        <f t="shared" ca="1" si="57"/>
        <v>3.5851321539564683E-2</v>
      </c>
      <c r="AT177" s="272">
        <f t="shared" ca="1" si="57"/>
        <v>3.6901031589592438E-2</v>
      </c>
      <c r="AU177" s="272">
        <f t="shared" ca="1" si="57"/>
        <v>4.8188535063360148E-2</v>
      </c>
      <c r="AV177" s="272">
        <f t="shared" ca="1" si="57"/>
        <v>0</v>
      </c>
      <c r="AW177" s="272">
        <f t="shared" ca="1" si="57"/>
        <v>4.8188535063360141E-2</v>
      </c>
      <c r="AX177" s="272">
        <f t="shared" ca="1" si="57"/>
        <v>4.8188535063360169E-2</v>
      </c>
      <c r="AY177" s="273">
        <f t="shared" ca="1" si="57"/>
        <v>4.8188535063360127E-2</v>
      </c>
    </row>
    <row r="178" spans="28:54" ht="16.2" x14ac:dyDescent="0.35">
      <c r="AB178" s="271" t="s">
        <v>3</v>
      </c>
      <c r="AC178" s="267"/>
      <c r="AD178" s="267"/>
      <c r="AE178" s="268"/>
      <c r="AF178" s="272">
        <f t="shared" ca="1" si="56"/>
        <v>0.115</v>
      </c>
      <c r="AG178" s="272">
        <f t="shared" ca="1" si="56"/>
        <v>5.054945054945055E-2</v>
      </c>
      <c r="AH178" s="272">
        <f t="shared" si="56"/>
        <v>0</v>
      </c>
      <c r="AI178" s="272">
        <f t="shared" si="56"/>
        <v>0</v>
      </c>
      <c r="AJ178" s="272">
        <f t="shared" ca="1" si="56"/>
        <v>4.0335746723951169E-2</v>
      </c>
      <c r="AK178" s="272">
        <f ca="1">_xlfn.IFNA(INDEX(Stream_Table,MATCH($AB178,Stream_Data,0),MATCH(AK$172,Streams,0)),"")</f>
        <v>7.8794691872517891E-2</v>
      </c>
      <c r="AL178" s="272">
        <f t="shared" si="56"/>
        <v>0</v>
      </c>
      <c r="AM178" s="272">
        <f t="shared" ca="1" si="56"/>
        <v>7.3825261448300608E-2</v>
      </c>
      <c r="AN178" s="272">
        <f t="shared" ca="1" si="56"/>
        <v>6.2461220531789229E-3</v>
      </c>
      <c r="AO178" s="272">
        <f t="shared" ca="1" si="56"/>
        <v>0.12150557928939788</v>
      </c>
      <c r="AP178" s="272">
        <f t="shared" ca="1" si="57"/>
        <v>1.6188408537331411E-3</v>
      </c>
      <c r="AQ178" s="272">
        <f t="shared" ca="1" si="57"/>
        <v>3.0427112252074144E-3</v>
      </c>
      <c r="AR178" s="272">
        <f t="shared" ca="1" si="57"/>
        <v>2.8944084337012354E-2</v>
      </c>
      <c r="AS178" s="272">
        <f t="shared" ca="1" si="57"/>
        <v>0.60596883225479281</v>
      </c>
      <c r="AT178" s="272">
        <f t="shared" ca="1" si="57"/>
        <v>0.62371131833077931</v>
      </c>
      <c r="AU178" s="272">
        <f t="shared" ca="1" si="57"/>
        <v>0.81449578610897833</v>
      </c>
      <c r="AV178" s="272">
        <f t="shared" ca="1" si="57"/>
        <v>0</v>
      </c>
      <c r="AW178" s="272">
        <f t="shared" ca="1" si="57"/>
        <v>0.81449578610897833</v>
      </c>
      <c r="AX178" s="272">
        <f t="shared" ca="1" si="57"/>
        <v>0.81449578610897866</v>
      </c>
      <c r="AY178" s="273">
        <f t="shared" ca="1" si="57"/>
        <v>0.8144957861089781</v>
      </c>
    </row>
    <row r="179" spans="28:54" ht="16.2" x14ac:dyDescent="0.35">
      <c r="AB179" s="271" t="s">
        <v>4</v>
      </c>
      <c r="AC179" s="267"/>
      <c r="AD179" s="267"/>
      <c r="AE179" s="268"/>
      <c r="AF179" s="272">
        <f t="shared" ca="1" si="56"/>
        <v>6.0000000000000001E-3</v>
      </c>
      <c r="AG179" s="272">
        <f t="shared" ca="1" si="56"/>
        <v>2.6373626373626374E-3</v>
      </c>
      <c r="AH179" s="272">
        <f t="shared" si="56"/>
        <v>0</v>
      </c>
      <c r="AI179" s="272">
        <f t="shared" si="56"/>
        <v>0</v>
      </c>
      <c r="AJ179" s="272">
        <f t="shared" ca="1" si="56"/>
        <v>2.4738091889457345E-3</v>
      </c>
      <c r="AK179" s="272">
        <f t="shared" ca="1" si="56"/>
        <v>2.7121248151962896E-3</v>
      </c>
      <c r="AL179" s="272">
        <f t="shared" si="56"/>
        <v>0</v>
      </c>
      <c r="AM179" s="272">
        <f t="shared" ca="1" si="56"/>
        <v>2.5410762933908266E-3</v>
      </c>
      <c r="AN179" s="272">
        <f ca="1">_xlfn.IFNA(INDEX(Stream_Table,MATCH($AB179,Stream_Data,0),MATCH(AN$172,Streams,0)),"")</f>
        <v>2.4570563925192961E-3</v>
      </c>
      <c r="AO179" s="272">
        <f t="shared" ca="1" si="56"/>
        <v>2.6003563554689952E-3</v>
      </c>
      <c r="AP179" s="272">
        <f t="shared" ca="1" si="57"/>
        <v>2.2338950770713303E-3</v>
      </c>
      <c r="AQ179" s="272">
        <f t="shared" ca="1" si="57"/>
        <v>2.3025645119791631E-3</v>
      </c>
      <c r="AR179" s="272">
        <f t="shared" ca="1" si="57"/>
        <v>2.9113493410427749E-3</v>
      </c>
      <c r="AS179" s="272">
        <f t="shared" ca="1" si="57"/>
        <v>9.726312034714329E-4</v>
      </c>
      <c r="AT179" s="272">
        <f t="shared" ca="1" si="57"/>
        <v>1.0011093935467367E-3</v>
      </c>
      <c r="AU179" s="272">
        <f t="shared" ca="1" si="57"/>
        <v>1.3073345929654793E-3</v>
      </c>
      <c r="AV179" s="272">
        <f t="shared" ca="1" si="57"/>
        <v>0</v>
      </c>
      <c r="AW179" s="272">
        <f t="shared" ca="1" si="57"/>
        <v>1.3073345929654793E-3</v>
      </c>
      <c r="AX179" s="272">
        <f t="shared" ca="1" si="57"/>
        <v>1.3073345929654799E-3</v>
      </c>
      <c r="AY179" s="273">
        <f t="shared" ca="1" si="57"/>
        <v>1.3073345929654789E-3</v>
      </c>
    </row>
    <row r="180" spans="28:54" ht="16.2" x14ac:dyDescent="0.35">
      <c r="AB180" s="271" t="s">
        <v>20</v>
      </c>
      <c r="AC180" s="267"/>
      <c r="AD180" s="267"/>
      <c r="AE180" s="268"/>
      <c r="AF180" s="272">
        <f t="shared" ca="1" si="56"/>
        <v>1.4999999999999999E-2</v>
      </c>
      <c r="AG180" s="272">
        <f t="shared" ca="1" si="56"/>
        <v>6.5934065934065934E-3</v>
      </c>
      <c r="AH180" s="272">
        <f t="shared" si="56"/>
        <v>0</v>
      </c>
      <c r="AI180" s="272">
        <f t="shared" si="56"/>
        <v>0</v>
      </c>
      <c r="AJ180" s="272">
        <f t="shared" ca="1" si="56"/>
        <v>6.1845229723643353E-3</v>
      </c>
      <c r="AK180" s="272">
        <f t="shared" ca="1" si="56"/>
        <v>6.7803120379907244E-3</v>
      </c>
      <c r="AL180" s="272">
        <f t="shared" si="56"/>
        <v>0</v>
      </c>
      <c r="AM180" s="272">
        <f t="shared" ca="1" si="56"/>
        <v>6.3526907334770658E-3</v>
      </c>
      <c r="AN180" s="272">
        <f t="shared" ca="1" si="56"/>
        <v>6.142640981298241E-3</v>
      </c>
      <c r="AO180" s="272">
        <f t="shared" ca="1" si="56"/>
        <v>6.5008908886724885E-3</v>
      </c>
      <c r="AP180" s="272">
        <f t="shared" ca="1" si="57"/>
        <v>5.5847376926783246E-3</v>
      </c>
      <c r="AQ180" s="272">
        <f t="shared" ca="1" si="57"/>
        <v>5.7564112799479081E-3</v>
      </c>
      <c r="AR180" s="272">
        <f t="shared" ca="1" si="57"/>
        <v>7.278373352606937E-3</v>
      </c>
      <c r="AS180" s="272">
        <f t="shared" ca="1" si="57"/>
        <v>2.4315780086785824E-3</v>
      </c>
      <c r="AT180" s="272">
        <f t="shared" ca="1" si="57"/>
        <v>2.5027734838668418E-3</v>
      </c>
      <c r="AU180" s="272">
        <f t="shared" ca="1" si="57"/>
        <v>3.2683364824136986E-3</v>
      </c>
      <c r="AV180" s="272">
        <f t="shared" ca="1" si="57"/>
        <v>0</v>
      </c>
      <c r="AW180" s="272">
        <f t="shared" ca="1" si="57"/>
        <v>3.2683364824136981E-3</v>
      </c>
      <c r="AX180" s="272">
        <f t="shared" ca="1" si="57"/>
        <v>3.2683364824136999E-3</v>
      </c>
      <c r="AY180" s="273">
        <f t="shared" ca="1" si="57"/>
        <v>3.2683364824136977E-3</v>
      </c>
    </row>
    <row r="181" spans="28:54" ht="16.8" thickBot="1" x14ac:dyDescent="0.4">
      <c r="AB181" s="274" t="s">
        <v>21</v>
      </c>
      <c r="AC181" s="275"/>
      <c r="AD181" s="275"/>
      <c r="AE181" s="276"/>
      <c r="AF181" s="277">
        <f t="shared" ca="1" si="56"/>
        <v>2.4E-2</v>
      </c>
      <c r="AG181" s="277">
        <f t="shared" ca="1" si="56"/>
        <v>1.0549450549450549E-2</v>
      </c>
      <c r="AH181" s="277">
        <f t="shared" si="56"/>
        <v>0</v>
      </c>
      <c r="AI181" s="277">
        <f t="shared" si="56"/>
        <v>0</v>
      </c>
      <c r="AJ181" s="277">
        <f t="shared" ca="1" si="56"/>
        <v>1.5260539961856265E-2</v>
      </c>
      <c r="AK181" s="277">
        <f t="shared" ca="1" si="56"/>
        <v>2.9811014838327061E-2</v>
      </c>
      <c r="AL181" s="277">
        <f t="shared" si="56"/>
        <v>0</v>
      </c>
      <c r="AM181" s="277">
        <f t="shared" ca="1" si="56"/>
        <v>2.7930891182864865E-2</v>
      </c>
      <c r="AN181" s="277">
        <f t="shared" ca="1" si="56"/>
        <v>2.7007364913881306E-2</v>
      </c>
      <c r="AO181" s="277">
        <f t="shared" ca="1" si="56"/>
        <v>2.8582483174622569E-2</v>
      </c>
      <c r="AP181" s="277">
        <f t="shared" ca="1" si="57"/>
        <v>6.1246877885641742E-4</v>
      </c>
      <c r="AQ181" s="277">
        <f t="shared" ca="1" si="57"/>
        <v>8.7344974485867397E-3</v>
      </c>
      <c r="AR181" s="277">
        <f t="shared" ca="1" si="57"/>
        <v>3.2000842261788912E-2</v>
      </c>
      <c r="AS181" s="277">
        <f t="shared" ca="1" si="57"/>
        <v>1.0690925091811557E-2</v>
      </c>
      <c r="AT181" s="277">
        <f t="shared" ca="1" si="57"/>
        <v>1.1003950415036637E-2</v>
      </c>
      <c r="AU181" s="277">
        <f t="shared" ca="1" si="57"/>
        <v>1.4369903159022392E-2</v>
      </c>
      <c r="AV181" s="277">
        <f t="shared" ca="1" si="57"/>
        <v>0</v>
      </c>
      <c r="AW181" s="277">
        <f t="shared" ca="1" si="57"/>
        <v>1.4369903159022389E-2</v>
      </c>
      <c r="AX181" s="277">
        <f t="shared" ca="1" si="57"/>
        <v>1.4369903159022396E-2</v>
      </c>
      <c r="AY181" s="278">
        <f t="shared" ca="1" si="57"/>
        <v>1.4369903159022384E-2</v>
      </c>
    </row>
    <row r="188" spans="28:54" x14ac:dyDescent="0.3">
      <c r="AB188" s="261" t="s">
        <v>492</v>
      </c>
      <c r="AC188" s="252"/>
      <c r="AD188" s="252"/>
      <c r="AE188" s="252"/>
      <c r="AF188" s="252"/>
      <c r="AG188" s="252"/>
      <c r="AH188" s="252"/>
      <c r="AI188" s="252"/>
      <c r="AJ188" s="252"/>
      <c r="AK188" s="252"/>
      <c r="AL188" s="252"/>
      <c r="AM188" s="252"/>
      <c r="AN188" s="252"/>
      <c r="AO188" s="252"/>
      <c r="AP188" s="252"/>
      <c r="AQ188" s="252"/>
      <c r="AR188" s="252"/>
      <c r="AS188" s="252"/>
      <c r="AT188" s="252"/>
      <c r="AU188" s="252"/>
      <c r="AV188" s="252"/>
      <c r="AW188" s="252"/>
      <c r="AX188" s="252"/>
      <c r="AY188" s="252"/>
      <c r="AZ188" s="252"/>
      <c r="BA188" s="252"/>
      <c r="BB188" s="252"/>
    </row>
    <row r="189" spans="28:54" ht="15" thickBot="1" x14ac:dyDescent="0.35"/>
    <row r="190" spans="28:54" ht="16.8" thickBot="1" x14ac:dyDescent="0.4">
      <c r="AB190" s="262" t="s">
        <v>55</v>
      </c>
      <c r="AC190" s="263"/>
      <c r="AD190" s="263"/>
      <c r="AE190" s="263"/>
      <c r="AF190" s="264">
        <v>112</v>
      </c>
      <c r="AG190" s="264">
        <v>303</v>
      </c>
      <c r="AH190" s="264">
        <v>201</v>
      </c>
      <c r="AI190" s="264">
        <v>203</v>
      </c>
      <c r="AJ190" s="264">
        <v>204</v>
      </c>
      <c r="AK190" s="264">
        <v>205</v>
      </c>
      <c r="AL190" s="264">
        <v>206</v>
      </c>
      <c r="AM190" s="264">
        <v>207</v>
      </c>
      <c r="AN190" s="264">
        <v>208</v>
      </c>
      <c r="AO190" s="264">
        <v>209</v>
      </c>
      <c r="AP190" s="264">
        <v>210</v>
      </c>
      <c r="AQ190" s="264">
        <v>211</v>
      </c>
      <c r="AR190" s="264">
        <v>212</v>
      </c>
      <c r="AS190" s="265">
        <v>213</v>
      </c>
    </row>
    <row r="191" spans="28:54" ht="16.2" x14ac:dyDescent="0.35">
      <c r="AB191" s="266" t="s">
        <v>58</v>
      </c>
      <c r="AC191" s="267"/>
      <c r="AD191" s="267"/>
      <c r="AE191" s="268"/>
      <c r="AF191" s="269">
        <f ca="1">_xlfn.IFNA(INDEX(Stream_Table,MATCH($AB191,Stream_Data,0),MATCH(AF$190,Streams,0)),"")</f>
        <v>253.09936536786452</v>
      </c>
      <c r="AG191" s="269">
        <f t="shared" ref="AG191:AS191" ca="1" si="58">_xlfn.IFNA(INDEX(Stream_Table,MATCH($AB191,Stream_Data,0),MATCH(AG$190,Streams,0)),"")</f>
        <v>35.472741284308725</v>
      </c>
      <c r="AH191" s="269">
        <f t="shared" ca="1" si="58"/>
        <v>0</v>
      </c>
      <c r="AI191" s="269">
        <f t="shared" ca="1" si="58"/>
        <v>127.18946374666822</v>
      </c>
      <c r="AJ191" s="269">
        <f t="shared" ca="1" si="58"/>
        <v>1608.4477371817331</v>
      </c>
      <c r="AK191" s="269">
        <f t="shared" ca="1" si="58"/>
        <v>1608.4477371817331</v>
      </c>
      <c r="AL191" s="269">
        <f t="shared" ca="1" si="58"/>
        <v>434.94192195499539</v>
      </c>
      <c r="AM191" s="269">
        <f t="shared" ca="1" si="58"/>
        <v>178.36885395654969</v>
      </c>
      <c r="AN191" s="269">
        <f t="shared" ca="1" si="58"/>
        <v>89.184426978274828</v>
      </c>
      <c r="AO191" s="269">
        <f t="shared" ca="1" si="58"/>
        <v>89.184351048465231</v>
      </c>
      <c r="AP191" s="269">
        <f t="shared" ca="1" si="58"/>
        <v>256.57284020901687</v>
      </c>
      <c r="AQ191" s="269">
        <f t="shared" ca="1" si="58"/>
        <v>345.75749497672052</v>
      </c>
      <c r="AR191" s="269">
        <f t="shared" ca="1" si="58"/>
        <v>34.531637857050534</v>
      </c>
      <c r="AS191" s="270">
        <f t="shared" ca="1" si="58"/>
        <v>49.506390115878752</v>
      </c>
    </row>
    <row r="192" spans="28:54" ht="16.2" x14ac:dyDescent="0.35">
      <c r="AB192" s="266" t="s">
        <v>57</v>
      </c>
      <c r="AC192" s="267"/>
      <c r="AD192" s="267"/>
      <c r="AE192" s="268"/>
      <c r="AF192" s="269"/>
      <c r="AG192" s="269"/>
      <c r="AH192" s="269"/>
      <c r="AI192" s="269"/>
      <c r="AJ192" s="269"/>
      <c r="AK192" s="269"/>
      <c r="AL192" s="269"/>
      <c r="AM192" s="269"/>
      <c r="AN192" s="269"/>
      <c r="AO192" s="269"/>
      <c r="AP192" s="269"/>
      <c r="AQ192" s="269"/>
      <c r="AR192" s="269"/>
      <c r="AS192" s="270"/>
    </row>
    <row r="193" spans="28:69" ht="16.2" x14ac:dyDescent="0.35">
      <c r="AB193" s="271" t="s">
        <v>5</v>
      </c>
      <c r="AC193" s="267"/>
      <c r="AD193" s="267"/>
      <c r="AE193" s="268"/>
      <c r="AF193" s="272">
        <f t="shared" ref="AF193:AS204" ca="1" si="59">_xlfn.IFNA(INDEX(Stream_Table,MATCH($AB193,Stream_Data,0),MATCH(AF$190,Streams,0)),"")</f>
        <v>0.68892451901791751</v>
      </c>
      <c r="AG193" s="279">
        <f t="shared" ca="1" si="59"/>
        <v>5.0000000000000044E-2</v>
      </c>
      <c r="AH193" s="272">
        <f t="shared" si="59"/>
        <v>0</v>
      </c>
      <c r="AI193" s="272">
        <f t="shared" ca="1" si="59"/>
        <v>0.995</v>
      </c>
      <c r="AJ193" s="280">
        <f t="shared" si="59"/>
        <v>1</v>
      </c>
      <c r="AK193" s="280">
        <f t="shared" si="59"/>
        <v>1</v>
      </c>
      <c r="AL193" s="272">
        <f t="shared" ca="1" si="59"/>
        <v>0.84212572280045861</v>
      </c>
      <c r="AM193" s="272">
        <f t="shared" ca="1" si="59"/>
        <v>0.8213895470602629</v>
      </c>
      <c r="AN193" s="272">
        <f t="shared" ca="1" si="59"/>
        <v>0.8213895470602629</v>
      </c>
      <c r="AO193" s="272">
        <f t="shared" ca="1" si="59"/>
        <v>0.82139024637523461</v>
      </c>
      <c r="AP193" s="272">
        <f t="shared" ca="1" si="59"/>
        <v>0.85654221258380603</v>
      </c>
      <c r="AQ193" s="272">
        <f t="shared" ca="1" si="59"/>
        <v>0.84747439630133159</v>
      </c>
      <c r="AR193" s="272">
        <f t="shared" si="59"/>
        <v>0</v>
      </c>
      <c r="AS193" s="273">
        <f t="shared" ca="1" si="59"/>
        <v>0.995</v>
      </c>
    </row>
    <row r="194" spans="28:69" ht="16.2" x14ac:dyDescent="0.35">
      <c r="AB194" s="271" t="s">
        <v>30</v>
      </c>
      <c r="AC194" s="267"/>
      <c r="AD194" s="267"/>
      <c r="AE194" s="268"/>
      <c r="AF194" s="272">
        <f t="shared" si="59"/>
        <v>0</v>
      </c>
      <c r="AG194" s="279">
        <f t="shared" ca="1" si="59"/>
        <v>0.95</v>
      </c>
      <c r="AH194" s="272">
        <f t="shared" si="59"/>
        <v>0</v>
      </c>
      <c r="AI194" s="272">
        <f t="shared" ca="1" si="59"/>
        <v>5.0000000000000001E-3</v>
      </c>
      <c r="AJ194" s="272">
        <f t="shared" si="59"/>
        <v>0</v>
      </c>
      <c r="AK194" s="272">
        <f t="shared" si="59"/>
        <v>0</v>
      </c>
      <c r="AL194" s="272">
        <f t="shared" ca="1" si="59"/>
        <v>0.1015208737734021</v>
      </c>
      <c r="AM194" s="272">
        <f t="shared" ca="1" si="59"/>
        <v>9.9021063326022687E-2</v>
      </c>
      <c r="AN194" s="272">
        <f t="shared" ca="1" si="59"/>
        <v>9.9021063326022701E-2</v>
      </c>
      <c r="AO194" s="272">
        <f t="shared" ca="1" si="59"/>
        <v>9.9021147630616452E-2</v>
      </c>
      <c r="AP194" s="272">
        <f t="shared" ca="1" si="59"/>
        <v>0.10325882643287404</v>
      </c>
      <c r="AQ194" s="272">
        <f t="shared" ca="1" si="59"/>
        <v>0.1021656729911858</v>
      </c>
      <c r="AR194" s="272">
        <f t="shared" ca="1" si="59"/>
        <v>0.02</v>
      </c>
      <c r="AS194" s="273">
        <f t="shared" ca="1" si="59"/>
        <v>4.9999999999999966E-3</v>
      </c>
      <c r="BQ194" s="257"/>
    </row>
    <row r="195" spans="28:69" ht="16.2" x14ac:dyDescent="0.35">
      <c r="AB195" s="271" t="s">
        <v>22</v>
      </c>
      <c r="AC195" s="267"/>
      <c r="AD195" s="267"/>
      <c r="AE195" s="268"/>
      <c r="AF195" s="272">
        <f t="shared" ca="1" si="59"/>
        <v>0.23448221799293548</v>
      </c>
      <c r="AG195" s="272">
        <f t="shared" si="59"/>
        <v>0</v>
      </c>
      <c r="AH195" s="272" t="s">
        <v>479</v>
      </c>
      <c r="AI195" s="272">
        <f t="shared" si="59"/>
        <v>0</v>
      </c>
      <c r="AJ195" s="272">
        <f t="shared" si="59"/>
        <v>0</v>
      </c>
      <c r="AK195" s="272">
        <f t="shared" si="59"/>
        <v>0</v>
      </c>
      <c r="AL195" s="272">
        <f t="shared" ca="1" si="59"/>
        <v>6.9263347036864122E-3</v>
      </c>
      <c r="AM195" s="272">
        <f t="shared" ca="1" si="59"/>
        <v>1.0133675004243002E-2</v>
      </c>
      <c r="AN195" s="272">
        <f t="shared" ca="1" si="59"/>
        <v>1.0133675004243028E-2</v>
      </c>
      <c r="AO195" s="272">
        <f t="shared" ca="1" si="59"/>
        <v>1.0133683631855411E-2</v>
      </c>
      <c r="AP195" s="272">
        <f t="shared" ca="1" si="59"/>
        <v>4.6966051834181821E-3</v>
      </c>
      <c r="AQ195" s="272">
        <f t="shared" ca="1" si="59"/>
        <v>6.0990357702280749E-3</v>
      </c>
      <c r="AR195" s="272">
        <f t="shared" si="59"/>
        <v>0</v>
      </c>
      <c r="AS195" s="273">
        <f t="shared" si="59"/>
        <v>0</v>
      </c>
    </row>
    <row r="196" spans="28:69" ht="16.2" x14ac:dyDescent="0.35">
      <c r="AB196" s="271" t="s">
        <v>2</v>
      </c>
      <c r="AC196" s="267"/>
      <c r="AD196" s="267"/>
      <c r="AE196" s="268"/>
      <c r="AF196" s="272">
        <f t="shared" ca="1" si="59"/>
        <v>5.6757078523425694E-2</v>
      </c>
      <c r="AG196" s="272">
        <f t="shared" si="59"/>
        <v>0</v>
      </c>
      <c r="AH196" s="272" t="s">
        <v>479</v>
      </c>
      <c r="AI196" s="272">
        <f t="shared" si="59"/>
        <v>0</v>
      </c>
      <c r="AJ196" s="272">
        <f t="shared" si="59"/>
        <v>0</v>
      </c>
      <c r="AK196" s="272">
        <f t="shared" si="59"/>
        <v>0</v>
      </c>
      <c r="AL196" s="272">
        <f t="shared" ca="1" si="59"/>
        <v>1.6765387414942575E-3</v>
      </c>
      <c r="AM196" s="272">
        <f t="shared" ca="1" si="59"/>
        <v>2.4528844569528282E-3</v>
      </c>
      <c r="AN196" s="272">
        <f t="shared" ca="1" si="59"/>
        <v>2.4528844569528347E-3</v>
      </c>
      <c r="AO196" s="272">
        <f t="shared" ca="1" si="59"/>
        <v>2.45288654529061E-3</v>
      </c>
      <c r="AP196" s="272">
        <f t="shared" ca="1" si="59"/>
        <v>1.1368264573342834E-3</v>
      </c>
      <c r="AQ196" s="272">
        <f t="shared" ca="1" si="59"/>
        <v>1.4762887143043245E-3</v>
      </c>
      <c r="AR196" s="272">
        <f t="shared" si="59"/>
        <v>0</v>
      </c>
      <c r="AS196" s="273">
        <f t="shared" si="59"/>
        <v>0</v>
      </c>
    </row>
    <row r="197" spans="28:69" ht="16.2" x14ac:dyDescent="0.35">
      <c r="AB197" s="271" t="s">
        <v>3</v>
      </c>
      <c r="AC197" s="267"/>
      <c r="AD197" s="267"/>
      <c r="AE197" s="268"/>
      <c r="AF197" s="272">
        <f t="shared" ca="1" si="59"/>
        <v>3.0427112252074144E-3</v>
      </c>
      <c r="AG197" s="272">
        <f t="shared" si="59"/>
        <v>0</v>
      </c>
      <c r="AH197" s="272" t="s">
        <v>479</v>
      </c>
      <c r="AI197" s="272">
        <f t="shared" si="59"/>
        <v>0</v>
      </c>
      <c r="AJ197" s="272">
        <f t="shared" si="59"/>
        <v>0</v>
      </c>
      <c r="AK197" s="272">
        <f t="shared" si="59"/>
        <v>0</v>
      </c>
      <c r="AL197" s="272">
        <f t="shared" ca="1" si="59"/>
        <v>2.5294289428547112E-3</v>
      </c>
      <c r="AM197" s="272">
        <f t="shared" ca="1" si="59"/>
        <v>3.7007179048932472E-3</v>
      </c>
      <c r="AN197" s="272">
        <f t="shared" ca="1" si="59"/>
        <v>3.7007179048932481E-3</v>
      </c>
      <c r="AO197" s="272">
        <f t="shared" ca="1" si="59"/>
        <v>3.7007210556119848E-3</v>
      </c>
      <c r="AP197" s="272">
        <f t="shared" ca="1" si="59"/>
        <v>1.7151537706915198E-3</v>
      </c>
      <c r="AQ197" s="272">
        <f t="shared" ca="1" si="59"/>
        <v>2.2273075530857972E-3</v>
      </c>
      <c r="AR197" s="272">
        <f t="shared" si="59"/>
        <v>0</v>
      </c>
      <c r="AS197" s="273">
        <f t="shared" si="59"/>
        <v>0</v>
      </c>
    </row>
    <row r="198" spans="28:69" ht="16.2" x14ac:dyDescent="0.35">
      <c r="AB198" s="271" t="s">
        <v>4</v>
      </c>
      <c r="AC198" s="267"/>
      <c r="AD198" s="267"/>
      <c r="AE198" s="268"/>
      <c r="AF198" s="272">
        <f t="shared" ca="1" si="59"/>
        <v>2.3025645119791631E-3</v>
      </c>
      <c r="AG198" s="272">
        <f t="shared" si="59"/>
        <v>0</v>
      </c>
      <c r="AH198" s="272">
        <f t="shared" si="59"/>
        <v>0</v>
      </c>
      <c r="AI198" s="272">
        <f t="shared" si="59"/>
        <v>0</v>
      </c>
      <c r="AJ198" s="272">
        <f t="shared" si="59"/>
        <v>0</v>
      </c>
      <c r="AK198" s="272">
        <f t="shared" si="59"/>
        <v>0</v>
      </c>
      <c r="AL198" s="272">
        <f t="shared" ca="1" si="59"/>
        <v>1.6748719406058841E-3</v>
      </c>
      <c r="AM198" s="272">
        <f t="shared" ca="1" si="59"/>
        <v>1.6336305464026146E-3</v>
      </c>
      <c r="AN198" s="272">
        <f t="shared" ca="1" si="59"/>
        <v>1.6336305464026148E-3</v>
      </c>
      <c r="AO198" s="272">
        <f t="shared" ca="1" si="59"/>
        <v>1.6336319372436637E-3</v>
      </c>
      <c r="AP198" s="272">
        <f t="shared" ca="1" si="59"/>
        <v>1.703544350872447E-3</v>
      </c>
      <c r="AQ198" s="272">
        <f t="shared" ca="1" si="59"/>
        <v>1.6855097146620949E-3</v>
      </c>
      <c r="AR198" s="272">
        <f t="shared" si="59"/>
        <v>0</v>
      </c>
      <c r="AS198" s="273">
        <f t="shared" si="59"/>
        <v>0</v>
      </c>
    </row>
    <row r="199" spans="28:69" ht="16.2" x14ac:dyDescent="0.35">
      <c r="AB199" s="271" t="s">
        <v>20</v>
      </c>
      <c r="AC199" s="267"/>
      <c r="AD199" s="267"/>
      <c r="AE199" s="268"/>
      <c r="AF199" s="272">
        <f t="shared" ca="1" si="59"/>
        <v>5.7564112799479081E-3</v>
      </c>
      <c r="AG199" s="272">
        <f t="shared" si="59"/>
        <v>0</v>
      </c>
      <c r="AH199" s="272">
        <f t="shared" si="59"/>
        <v>0</v>
      </c>
      <c r="AI199" s="272">
        <f t="shared" si="59"/>
        <v>0</v>
      </c>
      <c r="AJ199" s="272">
        <f t="shared" si="59"/>
        <v>0</v>
      </c>
      <c r="AK199" s="272">
        <f t="shared" si="59"/>
        <v>0</v>
      </c>
      <c r="AL199" s="272">
        <f t="shared" ca="1" si="59"/>
        <v>4.1871798515147104E-3</v>
      </c>
      <c r="AM199" s="272">
        <f t="shared" ca="1" si="59"/>
        <v>4.0840763660065366E-3</v>
      </c>
      <c r="AN199" s="272">
        <f t="shared" ca="1" si="59"/>
        <v>4.0840763660065374E-3</v>
      </c>
      <c r="AO199" s="272">
        <f t="shared" ca="1" si="59"/>
        <v>4.0840798431091589E-3</v>
      </c>
      <c r="AP199" s="272">
        <f t="shared" ca="1" si="59"/>
        <v>4.2588608771811165E-3</v>
      </c>
      <c r="AQ199" s="272">
        <f t="shared" ca="1" si="59"/>
        <v>4.2137742866552369E-3</v>
      </c>
      <c r="AR199" s="272">
        <f t="shared" si="59"/>
        <v>0</v>
      </c>
      <c r="AS199" s="273">
        <f t="shared" si="59"/>
        <v>0</v>
      </c>
    </row>
    <row r="200" spans="28:69" ht="16.2" x14ac:dyDescent="0.35">
      <c r="AB200" s="271" t="s">
        <v>21</v>
      </c>
      <c r="AC200" s="267"/>
      <c r="AD200" s="267"/>
      <c r="AE200" s="268"/>
      <c r="AF200" s="272">
        <f t="shared" ca="1" si="59"/>
        <v>8.7344974485867397E-3</v>
      </c>
      <c r="AG200" s="272">
        <f t="shared" si="59"/>
        <v>0</v>
      </c>
      <c r="AH200" s="272">
        <f t="shared" si="59"/>
        <v>0</v>
      </c>
      <c r="AI200" s="272">
        <f t="shared" si="59"/>
        <v>0</v>
      </c>
      <c r="AJ200" s="272">
        <f t="shared" si="59"/>
        <v>0</v>
      </c>
      <c r="AK200" s="272">
        <f t="shared" si="59"/>
        <v>0</v>
      </c>
      <c r="AL200" s="272">
        <f t="shared" ca="1" si="59"/>
        <v>7.2610540444040588E-3</v>
      </c>
      <c r="AM200" s="272">
        <f t="shared" ca="1" si="59"/>
        <v>1.0623391017340425E-2</v>
      </c>
      <c r="AN200" s="272">
        <f t="shared" ca="1" si="59"/>
        <v>1.0623391017340427E-2</v>
      </c>
      <c r="AO200" s="272">
        <f t="shared" ca="1" si="59"/>
        <v>1.0623400061887455E-2</v>
      </c>
      <c r="AP200" s="272">
        <f t="shared" ca="1" si="59"/>
        <v>4.9235714877995974E-3</v>
      </c>
      <c r="AQ200" s="272">
        <f t="shared" ca="1" si="59"/>
        <v>6.393775386397277E-3</v>
      </c>
      <c r="AR200" s="272">
        <f t="shared" si="59"/>
        <v>0</v>
      </c>
      <c r="AS200" s="273">
        <f t="shared" si="59"/>
        <v>0</v>
      </c>
    </row>
    <row r="201" spans="28:69" ht="16.2" x14ac:dyDescent="0.35">
      <c r="AB201" s="271" t="s">
        <v>29</v>
      </c>
      <c r="AC201" s="267"/>
      <c r="AD201" s="267"/>
      <c r="AE201" s="268"/>
      <c r="AF201" s="272">
        <f t="shared" si="59"/>
        <v>0</v>
      </c>
      <c r="AG201" s="272">
        <f t="shared" si="59"/>
        <v>0</v>
      </c>
      <c r="AH201" s="272">
        <f t="shared" si="59"/>
        <v>0</v>
      </c>
      <c r="AI201" s="272">
        <f t="shared" si="59"/>
        <v>0</v>
      </c>
      <c r="AJ201" s="272">
        <f t="shared" si="59"/>
        <v>0</v>
      </c>
      <c r="AK201" s="272">
        <f t="shared" si="59"/>
        <v>0</v>
      </c>
      <c r="AL201" s="272">
        <f t="shared" ca="1" si="59"/>
        <v>1.8723321358354184E-2</v>
      </c>
      <c r="AM201" s="272">
        <f t="shared" ca="1" si="59"/>
        <v>2.7393428380609562E-2</v>
      </c>
      <c r="AN201" s="272">
        <f t="shared" ca="1" si="59"/>
        <v>2.7393428380609566E-2</v>
      </c>
      <c r="AO201" s="272">
        <f t="shared" ca="1" si="59"/>
        <v>2.7393451702837922E-2</v>
      </c>
      <c r="AP201" s="272">
        <f t="shared" ca="1" si="59"/>
        <v>1.2695899332679859E-2</v>
      </c>
      <c r="AQ201" s="272">
        <f t="shared" ca="1" si="59"/>
        <v>1.6486960504709568E-2</v>
      </c>
      <c r="AR201" s="272">
        <f t="shared" si="59"/>
        <v>0</v>
      </c>
      <c r="AS201" s="273">
        <f t="shared" si="59"/>
        <v>0</v>
      </c>
    </row>
    <row r="202" spans="28:69" ht="16.2" x14ac:dyDescent="0.35">
      <c r="AB202" s="271" t="s">
        <v>1</v>
      </c>
      <c r="AC202" s="267"/>
      <c r="AD202" s="267"/>
      <c r="AE202" s="268"/>
      <c r="AF202" s="281">
        <f t="shared" si="59"/>
        <v>0</v>
      </c>
      <c r="AG202" s="281">
        <f t="shared" si="59"/>
        <v>0</v>
      </c>
      <c r="AH202" s="281">
        <f t="shared" si="59"/>
        <v>0</v>
      </c>
      <c r="AI202" s="281">
        <f t="shared" si="59"/>
        <v>0</v>
      </c>
      <c r="AJ202" s="281">
        <f t="shared" si="59"/>
        <v>0</v>
      </c>
      <c r="AK202" s="281">
        <f t="shared" si="59"/>
        <v>0</v>
      </c>
      <c r="AL202" s="281">
        <f t="shared" si="59"/>
        <v>0</v>
      </c>
      <c r="AM202" s="281">
        <f t="shared" si="59"/>
        <v>0</v>
      </c>
      <c r="AN202" s="281">
        <f t="shared" si="59"/>
        <v>0</v>
      </c>
      <c r="AO202" s="281">
        <f t="shared" si="59"/>
        <v>0</v>
      </c>
      <c r="AP202" s="281">
        <f t="shared" si="59"/>
        <v>0</v>
      </c>
      <c r="AQ202" s="281">
        <f t="shared" si="59"/>
        <v>0</v>
      </c>
      <c r="AR202" s="281">
        <f t="shared" ca="1" si="59"/>
        <v>0.98</v>
      </c>
      <c r="AS202" s="282">
        <f t="shared" si="59"/>
        <v>0</v>
      </c>
    </row>
    <row r="203" spans="28:69" ht="16.2" x14ac:dyDescent="0.35">
      <c r="AB203" s="271" t="s">
        <v>115</v>
      </c>
      <c r="AC203" s="267"/>
      <c r="AD203" s="267"/>
      <c r="AE203" s="268"/>
      <c r="AF203" s="281">
        <f t="shared" si="59"/>
        <v>0</v>
      </c>
      <c r="AG203" s="281">
        <f t="shared" si="59"/>
        <v>0</v>
      </c>
      <c r="AH203" s="283">
        <f>_xlfn.IFNA(INDEX(Stream_Table,MATCH($AB203,Stream_Data,0),MATCH(AH$190,Streams,0)),"")</f>
        <v>1</v>
      </c>
      <c r="AI203" s="281">
        <f t="shared" si="59"/>
        <v>0</v>
      </c>
      <c r="AJ203" s="281">
        <f t="shared" si="59"/>
        <v>0</v>
      </c>
      <c r="AK203" s="281">
        <f t="shared" si="59"/>
        <v>0</v>
      </c>
      <c r="AL203" s="281">
        <f t="shared" ca="1" si="59"/>
        <v>1.1416659364850099E-2</v>
      </c>
      <c r="AM203" s="281">
        <f t="shared" ca="1" si="59"/>
        <v>1.670330998817654E-2</v>
      </c>
      <c r="AN203" s="281">
        <f t="shared" ca="1" si="59"/>
        <v>1.6703309988176551E-2</v>
      </c>
      <c r="AO203" s="281">
        <f t="shared" ca="1" si="59"/>
        <v>1.6703324209047493E-2</v>
      </c>
      <c r="AP203" s="281">
        <f t="shared" ca="1" si="59"/>
        <v>7.7414020321218578E-3</v>
      </c>
      <c r="AQ203" s="281">
        <f t="shared" ca="1" si="59"/>
        <v>1.0053024697993629E-2</v>
      </c>
      <c r="AR203" s="281">
        <f t="shared" si="59"/>
        <v>0</v>
      </c>
      <c r="AS203" s="282">
        <f t="shared" si="59"/>
        <v>0</v>
      </c>
    </row>
    <row r="204" spans="28:69" ht="16.8" thickBot="1" x14ac:dyDescent="0.4">
      <c r="AB204" s="274" t="s">
        <v>116</v>
      </c>
      <c r="AC204" s="275"/>
      <c r="AD204" s="275"/>
      <c r="AE204" s="276"/>
      <c r="AF204" s="284">
        <f t="shared" si="59"/>
        <v>0</v>
      </c>
      <c r="AG204" s="284">
        <f t="shared" si="59"/>
        <v>0</v>
      </c>
      <c r="AH204" s="284">
        <f t="shared" si="59"/>
        <v>0</v>
      </c>
      <c r="AI204" s="284">
        <f t="shared" si="59"/>
        <v>0</v>
      </c>
      <c r="AJ204" s="284">
        <f t="shared" si="59"/>
        <v>0</v>
      </c>
      <c r="AK204" s="284">
        <f t="shared" si="59"/>
        <v>0</v>
      </c>
      <c r="AL204" s="284">
        <f t="shared" ca="1" si="59"/>
        <v>1.957141605402874E-3</v>
      </c>
      <c r="AM204" s="284">
        <f t="shared" ca="1" si="59"/>
        <v>2.8634245694016932E-3</v>
      </c>
      <c r="AN204" s="284">
        <f t="shared" ca="1" si="59"/>
        <v>2.8634245694016932E-3</v>
      </c>
      <c r="AO204" s="284">
        <f t="shared" ca="1" si="59"/>
        <v>2.8634270072652851E-3</v>
      </c>
      <c r="AP204" s="284">
        <f t="shared" ca="1" si="59"/>
        <v>1.3270974912208894E-3</v>
      </c>
      <c r="AQ204" s="284">
        <f t="shared" ca="1" si="59"/>
        <v>1.7233756625131933E-3</v>
      </c>
      <c r="AR204" s="284">
        <f t="shared" si="59"/>
        <v>0</v>
      </c>
      <c r="AS204" s="285">
        <f t="shared" si="59"/>
        <v>0</v>
      </c>
    </row>
    <row r="212" spans="28:54" x14ac:dyDescent="0.3">
      <c r="AB212" s="261" t="s">
        <v>493</v>
      </c>
      <c r="AC212" s="252"/>
      <c r="AD212" s="252"/>
      <c r="AE212" s="252"/>
      <c r="AF212" s="252"/>
      <c r="AG212" s="252"/>
      <c r="AH212" s="252"/>
      <c r="AI212" s="252"/>
      <c r="AJ212" s="252"/>
      <c r="AK212" s="252"/>
      <c r="AL212" s="252"/>
      <c r="AM212" s="252"/>
      <c r="AN212" s="252"/>
      <c r="AO212" s="252"/>
      <c r="AP212" s="252"/>
      <c r="AQ212" s="252"/>
      <c r="AR212" s="252"/>
      <c r="AS212" s="252"/>
      <c r="AT212" s="252"/>
      <c r="AU212" s="252"/>
      <c r="AV212" s="252"/>
      <c r="AW212" s="252"/>
      <c r="AX212" s="252"/>
      <c r="AY212" s="252"/>
      <c r="AZ212" s="252"/>
      <c r="BA212" s="252"/>
      <c r="BB212" s="252"/>
    </row>
    <row r="213" spans="28:54" ht="15" thickBot="1" x14ac:dyDescent="0.35"/>
    <row r="214" spans="28:54" ht="16.8" thickBot="1" x14ac:dyDescent="0.4">
      <c r="AB214" s="262" t="s">
        <v>55</v>
      </c>
      <c r="AC214" s="263"/>
      <c r="AD214" s="263"/>
      <c r="AE214" s="263"/>
      <c r="AF214" s="264">
        <v>211</v>
      </c>
      <c r="AG214" s="264">
        <v>301</v>
      </c>
      <c r="AH214" s="264">
        <v>302</v>
      </c>
      <c r="AI214" s="264">
        <v>303</v>
      </c>
      <c r="AJ214" s="264">
        <v>304</v>
      </c>
      <c r="AK214" s="264">
        <v>305</v>
      </c>
      <c r="AL214" s="264">
        <v>306</v>
      </c>
      <c r="AM214" s="264">
        <v>307</v>
      </c>
      <c r="AN214" s="264">
        <v>308</v>
      </c>
      <c r="AO214" s="264">
        <v>309</v>
      </c>
      <c r="AP214" s="265">
        <v>310</v>
      </c>
    </row>
    <row r="215" spans="28:54" ht="16.2" x14ac:dyDescent="0.35">
      <c r="AB215" s="266" t="s">
        <v>58</v>
      </c>
      <c r="AC215" s="267"/>
      <c r="AD215" s="267"/>
      <c r="AE215" s="268"/>
      <c r="AF215" s="269">
        <f t="shared" ref="AF215:AP215" ca="1" si="60">_xlfn.IFNA(INDEX(Stream_Table,MATCH($AB215,Stream_Data,0),MATCH(AF$214,Streams,0)),"")</f>
        <v>345.75749497672052</v>
      </c>
      <c r="AG215" s="286">
        <f t="shared" ca="1" si="60"/>
        <v>37.339727667693396</v>
      </c>
      <c r="AH215" s="269">
        <f t="shared" ca="1" si="60"/>
        <v>1.8669863733967789</v>
      </c>
      <c r="AI215" s="269">
        <f t="shared" ca="1" si="60"/>
        <v>35.472741284308725</v>
      </c>
      <c r="AJ215" s="269">
        <f t="shared" ca="1" si="60"/>
        <v>176.69585386254698</v>
      </c>
      <c r="AK215" s="269">
        <f t="shared" ca="1" si="60"/>
        <v>133.58889981987693</v>
      </c>
      <c r="AL215" s="269">
        <f t="shared" ca="1" si="60"/>
        <v>23.572607877761328</v>
      </c>
      <c r="AM215" s="269">
        <f t="shared" ca="1" si="60"/>
        <v>110.0162919421156</v>
      </c>
      <c r="AN215" s="286">
        <f t="shared" ca="1" si="60"/>
        <v>-1.2250895189405755</v>
      </c>
      <c r="AO215" s="286">
        <f t="shared" ca="1" si="60"/>
        <v>0.54854754579428666</v>
      </c>
      <c r="AP215" s="287">
        <f t="shared" ca="1" si="60"/>
        <v>34.79619931183467</v>
      </c>
    </row>
    <row r="216" spans="28:54" ht="16.2" x14ac:dyDescent="0.35">
      <c r="AB216" s="266" t="s">
        <v>57</v>
      </c>
      <c r="AC216" s="267"/>
      <c r="AD216" s="267"/>
      <c r="AE216" s="268"/>
      <c r="AF216" s="269"/>
      <c r="AG216" s="269"/>
      <c r="AH216" s="269"/>
      <c r="AI216" s="269"/>
      <c r="AJ216" s="269"/>
      <c r="AK216" s="269"/>
      <c r="AL216" s="269"/>
      <c r="AM216" s="269"/>
      <c r="AN216" s="269"/>
      <c r="AO216" s="269"/>
      <c r="AP216" s="270"/>
    </row>
    <row r="217" spans="28:54" ht="16.2" x14ac:dyDescent="0.35">
      <c r="AB217" s="271" t="s">
        <v>5</v>
      </c>
      <c r="AC217" s="267"/>
      <c r="AD217" s="267"/>
      <c r="AE217" s="268"/>
      <c r="AF217" s="272">
        <f t="shared" ref="AF217:AP229" ca="1" si="61">_xlfn.IFNA(INDEX(Stream_Table,MATCH($AB217,Stream_Data,0),MATCH(AF$214,Streams,0)),"")</f>
        <v>0.84747439630133159</v>
      </c>
      <c r="AG217" s="280">
        <f t="shared" ca="1" si="61"/>
        <v>5.0000000000000044E-2</v>
      </c>
      <c r="AH217" s="280">
        <f t="shared" ca="1" si="61"/>
        <v>0.4</v>
      </c>
      <c r="AI217" s="279">
        <f t="shared" ca="1" si="61"/>
        <v>5.0000000000000044E-2</v>
      </c>
      <c r="AJ217" s="272">
        <f t="shared" ca="1" si="61"/>
        <v>0.995</v>
      </c>
      <c r="AK217" s="272">
        <f t="shared" ca="1" si="61"/>
        <v>0.86410332610069651</v>
      </c>
      <c r="AL217" s="272">
        <f t="shared" ca="1" si="61"/>
        <v>0.6</v>
      </c>
      <c r="AM217" s="272">
        <f t="shared" ca="1" si="61"/>
        <v>0.92069134625189375</v>
      </c>
      <c r="AN217" s="280">
        <f t="shared" ca="1" si="61"/>
        <v>1</v>
      </c>
      <c r="AO217" s="272">
        <f t="shared" si="61"/>
        <v>0</v>
      </c>
      <c r="AP217" s="273">
        <f t="shared" ca="1" si="61"/>
        <v>1.5764582250924558E-2</v>
      </c>
    </row>
    <row r="218" spans="28:54" ht="16.2" x14ac:dyDescent="0.35">
      <c r="AB218" s="271" t="s">
        <v>30</v>
      </c>
      <c r="AC218" s="267"/>
      <c r="AD218" s="267"/>
      <c r="AE218" s="268"/>
      <c r="AF218" s="272">
        <f t="shared" ca="1" si="61"/>
        <v>0.1021656729911858</v>
      </c>
      <c r="AG218" s="280">
        <f t="shared" ca="1" si="61"/>
        <v>0.95</v>
      </c>
      <c r="AH218" s="280">
        <f t="shared" ca="1" si="61"/>
        <v>0.6</v>
      </c>
      <c r="AI218" s="279">
        <f t="shared" ca="1" si="61"/>
        <v>0.95</v>
      </c>
      <c r="AJ218" s="272">
        <f t="shared" ca="1" si="61"/>
        <v>5.0000000000000001E-3</v>
      </c>
      <c r="AK218" s="272">
        <f t="shared" ca="1" si="61"/>
        <v>5.5540817221231172E-3</v>
      </c>
      <c r="AL218" s="272">
        <f t="shared" ca="1" si="61"/>
        <v>3.856539991178735E-3</v>
      </c>
      <c r="AM218" s="272">
        <f t="shared" ca="1" si="61"/>
        <v>5.9178049932250192E-3</v>
      </c>
      <c r="AN218" s="272">
        <f t="shared" si="61"/>
        <v>0</v>
      </c>
      <c r="AO218" s="272">
        <f t="shared" si="61"/>
        <v>0</v>
      </c>
      <c r="AP218" s="273">
        <f t="shared" ca="1" si="61"/>
        <v>0.96847083550966317</v>
      </c>
    </row>
    <row r="219" spans="28:54" ht="16.2" x14ac:dyDescent="0.35">
      <c r="AB219" s="271" t="s">
        <v>124</v>
      </c>
      <c r="AC219" s="267"/>
      <c r="AD219" s="267"/>
      <c r="AE219" s="268"/>
      <c r="AF219" s="272">
        <f t="shared" si="61"/>
        <v>0</v>
      </c>
      <c r="AG219" s="272">
        <f t="shared" si="61"/>
        <v>0</v>
      </c>
      <c r="AH219" s="272">
        <f t="shared" si="61"/>
        <v>0</v>
      </c>
      <c r="AI219" s="272">
        <f t="shared" si="61"/>
        <v>0</v>
      </c>
      <c r="AJ219" s="272">
        <f t="shared" si="61"/>
        <v>0</v>
      </c>
      <c r="AK219" s="272">
        <f t="shared" si="61"/>
        <v>0</v>
      </c>
      <c r="AL219" s="272">
        <f t="shared" si="61"/>
        <v>0</v>
      </c>
      <c r="AM219" s="272">
        <f t="shared" si="61"/>
        <v>0</v>
      </c>
      <c r="AN219" s="272">
        <f t="shared" si="61"/>
        <v>0</v>
      </c>
      <c r="AO219" s="280">
        <f t="shared" ca="1" si="61"/>
        <v>1</v>
      </c>
      <c r="AP219" s="273">
        <f t="shared" ca="1" si="61"/>
        <v>1.5764582239412128E-2</v>
      </c>
    </row>
    <row r="220" spans="28:54" ht="16.2" x14ac:dyDescent="0.35">
      <c r="AB220" s="271" t="s">
        <v>22</v>
      </c>
      <c r="AC220" s="267"/>
      <c r="AD220" s="267"/>
      <c r="AE220" s="268"/>
      <c r="AF220" s="272">
        <f t="shared" ca="1" si="61"/>
        <v>6.0990357702280749E-3</v>
      </c>
      <c r="AG220" s="272">
        <f t="shared" si="61"/>
        <v>0</v>
      </c>
      <c r="AH220" s="272">
        <f t="shared" si="61"/>
        <v>0</v>
      </c>
      <c r="AI220" s="272">
        <f t="shared" si="61"/>
        <v>0</v>
      </c>
      <c r="AJ220" s="272">
        <f t="shared" si="61"/>
        <v>0</v>
      </c>
      <c r="AK220" s="272">
        <f t="shared" ca="1" si="61"/>
        <v>1.5785647853458123E-2</v>
      </c>
      <c r="AL220" s="272">
        <f t="shared" ca="1" si="61"/>
        <v>5.3675537487142266E-2</v>
      </c>
      <c r="AM220" s="272">
        <f t="shared" ca="1" si="61"/>
        <v>7.6671819871805833E-3</v>
      </c>
      <c r="AN220" s="272">
        <f t="shared" si="61"/>
        <v>0</v>
      </c>
      <c r="AO220" s="272">
        <f t="shared" si="61"/>
        <v>0</v>
      </c>
      <c r="AP220" s="273">
        <f t="shared" si="61"/>
        <v>0</v>
      </c>
    </row>
    <row r="221" spans="28:54" ht="16.2" x14ac:dyDescent="0.35">
      <c r="AB221" s="271" t="s">
        <v>2</v>
      </c>
      <c r="AC221" s="267"/>
      <c r="AD221" s="267"/>
      <c r="AE221" s="268"/>
      <c r="AF221" s="272">
        <f t="shared" ca="1" si="61"/>
        <v>1.4762887143043245E-3</v>
      </c>
      <c r="AG221" s="272">
        <f t="shared" si="61"/>
        <v>0</v>
      </c>
      <c r="AH221" s="272">
        <f t="shared" si="61"/>
        <v>0</v>
      </c>
      <c r="AI221" s="272">
        <f t="shared" si="61"/>
        <v>0</v>
      </c>
      <c r="AJ221" s="272">
        <f t="shared" si="61"/>
        <v>0</v>
      </c>
      <c r="AK221" s="272">
        <f t="shared" ca="1" si="61"/>
        <v>3.8209603373372323E-3</v>
      </c>
      <c r="AL221" s="272">
        <f t="shared" ca="1" si="61"/>
        <v>1.2992314393906827E-2</v>
      </c>
      <c r="AM221" s="272">
        <f t="shared" ca="1" si="61"/>
        <v>1.8558629043372249E-3</v>
      </c>
      <c r="AN221" s="272">
        <f t="shared" si="61"/>
        <v>0</v>
      </c>
      <c r="AO221" s="272">
        <f t="shared" si="61"/>
        <v>0</v>
      </c>
      <c r="AP221" s="273">
        <f t="shared" si="61"/>
        <v>0</v>
      </c>
    </row>
    <row r="222" spans="28:54" ht="16.2" x14ac:dyDescent="0.35">
      <c r="AB222" s="271" t="s">
        <v>3</v>
      </c>
      <c r="AC222" s="267"/>
      <c r="AD222" s="267"/>
      <c r="AE222" s="268"/>
      <c r="AF222" s="272">
        <f t="shared" ca="1" si="61"/>
        <v>2.2273075530857972E-3</v>
      </c>
      <c r="AG222" s="272">
        <f t="shared" si="61"/>
        <v>0</v>
      </c>
      <c r="AH222" s="272">
        <f t="shared" si="61"/>
        <v>0</v>
      </c>
      <c r="AI222" s="272">
        <f t="shared" si="61"/>
        <v>0</v>
      </c>
      <c r="AJ222" s="272">
        <f t="shared" si="61"/>
        <v>0</v>
      </c>
      <c r="AK222" s="272">
        <f t="shared" ca="1" si="61"/>
        <v>5.7647624999984347E-3</v>
      </c>
      <c r="AL222" s="272">
        <f t="shared" ca="1" si="61"/>
        <v>1.960177552075271E-2</v>
      </c>
      <c r="AM222" s="272">
        <f t="shared" ca="1" si="61"/>
        <v>2.7999790449322252E-3</v>
      </c>
      <c r="AN222" s="272">
        <f t="shared" si="61"/>
        <v>0</v>
      </c>
      <c r="AO222" s="272">
        <f t="shared" si="61"/>
        <v>0</v>
      </c>
      <c r="AP222" s="273">
        <f t="shared" si="61"/>
        <v>0</v>
      </c>
    </row>
    <row r="223" spans="28:54" ht="16.2" x14ac:dyDescent="0.35">
      <c r="AB223" s="271" t="s">
        <v>4</v>
      </c>
      <c r="AC223" s="267"/>
      <c r="AD223" s="267"/>
      <c r="AE223" s="268"/>
      <c r="AF223" s="272">
        <f t="shared" ca="1" si="61"/>
        <v>1.6855097146620949E-3</v>
      </c>
      <c r="AG223" s="272">
        <f t="shared" si="61"/>
        <v>0</v>
      </c>
      <c r="AH223" s="272">
        <f t="shared" si="61"/>
        <v>0</v>
      </c>
      <c r="AI223" s="272">
        <f t="shared" si="61"/>
        <v>0</v>
      </c>
      <c r="AJ223" s="272">
        <f t="shared" si="61"/>
        <v>0</v>
      </c>
      <c r="AK223" s="272">
        <f t="shared" ca="1" si="61"/>
        <v>4.3624703660728884E-3</v>
      </c>
      <c r="AL223" s="272">
        <f t="shared" ca="1" si="61"/>
        <v>3.0291310547963519E-3</v>
      </c>
      <c r="AM223" s="272">
        <f t="shared" ca="1" si="61"/>
        <v>4.6481579146885332E-3</v>
      </c>
      <c r="AN223" s="272">
        <f t="shared" si="61"/>
        <v>0</v>
      </c>
      <c r="AO223" s="272">
        <f t="shared" si="61"/>
        <v>0</v>
      </c>
      <c r="AP223" s="273">
        <f t="shared" si="61"/>
        <v>0</v>
      </c>
    </row>
    <row r="224" spans="28:54" ht="16.2" x14ac:dyDescent="0.35">
      <c r="AB224" s="271" t="s">
        <v>20</v>
      </c>
      <c r="AC224" s="267"/>
      <c r="AD224" s="267"/>
      <c r="AE224" s="268"/>
      <c r="AF224" s="272">
        <f t="shared" ca="1" si="61"/>
        <v>4.2137742866552369E-3</v>
      </c>
      <c r="AG224" s="272">
        <f t="shared" si="61"/>
        <v>0</v>
      </c>
      <c r="AH224" s="272">
        <f t="shared" si="61"/>
        <v>0</v>
      </c>
      <c r="AI224" s="272">
        <f t="shared" si="61"/>
        <v>0</v>
      </c>
      <c r="AJ224" s="272">
        <f t="shared" si="61"/>
        <v>0</v>
      </c>
      <c r="AK224" s="272">
        <f t="shared" ca="1" si="61"/>
        <v>1.0906175915182221E-2</v>
      </c>
      <c r="AL224" s="272">
        <f t="shared" ca="1" si="61"/>
        <v>1.831313263315422E-3</v>
      </c>
      <c r="AM224" s="272">
        <f t="shared" ca="1" si="61"/>
        <v>1.2850598646222356E-2</v>
      </c>
      <c r="AN224" s="272">
        <f t="shared" si="61"/>
        <v>0</v>
      </c>
      <c r="AO224" s="272">
        <f t="shared" si="61"/>
        <v>0</v>
      </c>
      <c r="AP224" s="273">
        <f t="shared" si="61"/>
        <v>0</v>
      </c>
    </row>
    <row r="225" spans="28:42" ht="16.2" x14ac:dyDescent="0.35">
      <c r="AB225" s="271" t="s">
        <v>21</v>
      </c>
      <c r="AC225" s="267"/>
      <c r="AD225" s="267"/>
      <c r="AE225" s="268"/>
      <c r="AF225" s="272">
        <f t="shared" ca="1" si="61"/>
        <v>6.393775386397277E-3</v>
      </c>
      <c r="AG225" s="272">
        <f t="shared" si="61"/>
        <v>0</v>
      </c>
      <c r="AH225" s="272">
        <f t="shared" si="61"/>
        <v>0</v>
      </c>
      <c r="AI225" s="272">
        <f t="shared" si="61"/>
        <v>0</v>
      </c>
      <c r="AJ225" s="272">
        <f t="shared" si="61"/>
        <v>0</v>
      </c>
      <c r="AK225" s="272">
        <f t="shared" ca="1" si="61"/>
        <v>1.6548498894932904E-2</v>
      </c>
      <c r="AL225" s="272">
        <f t="shared" ca="1" si="61"/>
        <v>5.6269440509298885E-2</v>
      </c>
      <c r="AM225" s="272">
        <f t="shared" ca="1" si="61"/>
        <v>8.0377032238377211E-3</v>
      </c>
      <c r="AN225" s="272">
        <f t="shared" si="61"/>
        <v>0</v>
      </c>
      <c r="AO225" s="272">
        <f t="shared" si="61"/>
        <v>0</v>
      </c>
      <c r="AP225" s="273">
        <f t="shared" si="61"/>
        <v>0</v>
      </c>
    </row>
    <row r="226" spans="28:42" ht="16.2" x14ac:dyDescent="0.35">
      <c r="AB226" s="271" t="s">
        <v>29</v>
      </c>
      <c r="AC226" s="267"/>
      <c r="AD226" s="267"/>
      <c r="AE226" s="268"/>
      <c r="AF226" s="272">
        <f t="shared" ca="1" si="61"/>
        <v>1.6486960504709568E-2</v>
      </c>
      <c r="AG226" s="272">
        <f t="shared" si="61"/>
        <v>0</v>
      </c>
      <c r="AH226" s="272">
        <f t="shared" si="61"/>
        <v>0</v>
      </c>
      <c r="AI226" s="272">
        <f t="shared" si="61"/>
        <v>0</v>
      </c>
      <c r="AJ226" s="272">
        <f t="shared" si="61"/>
        <v>0</v>
      </c>
      <c r="AK226" s="272">
        <f t="shared" ca="1" si="61"/>
        <v>4.2671884951329786E-2</v>
      </c>
      <c r="AL226" s="272">
        <f t="shared" ca="1" si="61"/>
        <v>0.14509612665978508</v>
      </c>
      <c r="AM226" s="272">
        <f t="shared" ca="1" si="61"/>
        <v>2.0725985445456702E-2</v>
      </c>
      <c r="AN226" s="272">
        <f t="shared" si="61"/>
        <v>0</v>
      </c>
      <c r="AO226" s="272">
        <f t="shared" si="61"/>
        <v>0</v>
      </c>
      <c r="AP226" s="273">
        <f t="shared" si="61"/>
        <v>0</v>
      </c>
    </row>
    <row r="227" spans="28:42" ht="16.2" x14ac:dyDescent="0.35">
      <c r="AB227" s="271" t="s">
        <v>1</v>
      </c>
      <c r="AC227" s="267"/>
      <c r="AD227" s="267"/>
      <c r="AE227" s="268"/>
      <c r="AF227" s="281">
        <f t="shared" si="61"/>
        <v>0</v>
      </c>
      <c r="AG227" s="281">
        <f t="shared" si="61"/>
        <v>0</v>
      </c>
      <c r="AH227" s="281">
        <f t="shared" si="61"/>
        <v>0</v>
      </c>
      <c r="AI227" s="281">
        <f t="shared" si="61"/>
        <v>0</v>
      </c>
      <c r="AJ227" s="281">
        <f t="shared" si="61"/>
        <v>0</v>
      </c>
      <c r="AK227" s="281">
        <f t="shared" si="61"/>
        <v>0</v>
      </c>
      <c r="AL227" s="281">
        <f t="shared" si="61"/>
        <v>0</v>
      </c>
      <c r="AM227" s="281">
        <f t="shared" si="61"/>
        <v>0</v>
      </c>
      <c r="AN227" s="281">
        <f t="shared" si="61"/>
        <v>0</v>
      </c>
      <c r="AO227" s="281">
        <f t="shared" si="61"/>
        <v>0</v>
      </c>
      <c r="AP227" s="282">
        <f t="shared" si="61"/>
        <v>0</v>
      </c>
    </row>
    <row r="228" spans="28:42" ht="16.2" x14ac:dyDescent="0.35">
      <c r="AB228" s="271" t="s">
        <v>115</v>
      </c>
      <c r="AC228" s="267"/>
      <c r="AD228" s="267"/>
      <c r="AE228" s="268"/>
      <c r="AF228" s="281">
        <f t="shared" ca="1" si="61"/>
        <v>1.0053024697993629E-2</v>
      </c>
      <c r="AG228" s="281">
        <f t="shared" si="61"/>
        <v>0</v>
      </c>
      <c r="AH228" s="281">
        <f t="shared" si="61"/>
        <v>0</v>
      </c>
      <c r="AI228" s="281">
        <f t="shared" si="61"/>
        <v>0</v>
      </c>
      <c r="AJ228" s="281">
        <f t="shared" si="61"/>
        <v>0</v>
      </c>
      <c r="AK228" s="281">
        <f t="shared" ca="1" si="61"/>
        <v>2.6019442043493744E-2</v>
      </c>
      <c r="AL228" s="281">
        <f t="shared" ca="1" si="61"/>
        <v>8.8473247963283486E-2</v>
      </c>
      <c r="AM228" s="281">
        <f t="shared" ca="1" si="61"/>
        <v>1.2637796003327244E-2</v>
      </c>
      <c r="AN228" s="281">
        <f t="shared" si="61"/>
        <v>0</v>
      </c>
      <c r="AO228" s="281">
        <f t="shared" si="61"/>
        <v>0</v>
      </c>
      <c r="AP228" s="282">
        <f t="shared" si="61"/>
        <v>0</v>
      </c>
    </row>
    <row r="229" spans="28:42" ht="16.8" thickBot="1" x14ac:dyDescent="0.4">
      <c r="AB229" s="274" t="s">
        <v>116</v>
      </c>
      <c r="AC229" s="275"/>
      <c r="AD229" s="275"/>
      <c r="AE229" s="276"/>
      <c r="AF229" s="284">
        <f t="shared" ca="1" si="61"/>
        <v>1.7233756625131933E-3</v>
      </c>
      <c r="AG229" s="284">
        <f t="shared" si="61"/>
        <v>0</v>
      </c>
      <c r="AH229" s="284">
        <f t="shared" si="61"/>
        <v>0</v>
      </c>
      <c r="AI229" s="284">
        <f t="shared" si="61"/>
        <v>0</v>
      </c>
      <c r="AJ229" s="284">
        <f t="shared" si="61"/>
        <v>0</v>
      </c>
      <c r="AK229" s="284">
        <f t="shared" ca="1" si="61"/>
        <v>4.460475778884641E-3</v>
      </c>
      <c r="AL229" s="284">
        <f t="shared" ca="1" si="61"/>
        <v>1.5166842507991451E-2</v>
      </c>
      <c r="AM229" s="284">
        <f t="shared" ca="1" si="61"/>
        <v>2.1664793148560989E-3</v>
      </c>
      <c r="AN229" s="284">
        <f t="shared" si="61"/>
        <v>0</v>
      </c>
      <c r="AO229" s="284">
        <f t="shared" si="61"/>
        <v>0</v>
      </c>
      <c r="AP229" s="285">
        <f t="shared" si="61"/>
        <v>0</v>
      </c>
    </row>
    <row r="250" ht="14.55" customHeight="1" x14ac:dyDescent="0.3"/>
  </sheetData>
  <dataConsolidate/>
  <mergeCells count="2">
    <mergeCell ref="AB133:AD135"/>
    <mergeCell ref="AE133:AF133"/>
  </mergeCells>
  <conditionalFormatting sqref="AG145:BX159">
    <cfRule type="cellIs" dxfId="1" priority="1" operator="equal">
      <formula>0</formula>
    </cfRule>
  </conditionalFormatting>
  <dataValidations count="1">
    <dataValidation type="list" allowBlank="1" showInputMessage="1" showErrorMessage="1" sqref="D34" xr:uid="{9609A6BF-5FF4-450E-B6BA-BD4EB89DF763}">
      <formula1>$J$36:$N$36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from>
                    <xdr:col>117</xdr:col>
                    <xdr:colOff>91440</xdr:colOff>
                    <xdr:row>32</xdr:row>
                    <xdr:rowOff>53340</xdr:rowOff>
                  </from>
                  <to>
                    <xdr:col>118</xdr:col>
                    <xdr:colOff>556260</xdr:colOff>
                    <xdr:row>34</xdr:row>
                    <xdr:rowOff>106680</xdr:rowOff>
                  </to>
                </anchor>
              </controlPr>
            </control>
          </mc:Choice>
        </mc:AlternateContent>
        <mc:AlternateContent xmlns:mc="http://schemas.openxmlformats.org/markup-compatibility/2006">
          <mc:Choice Requires="x14">
            <control shapeId="14339" r:id="rId5" name="Button 3">
              <controlPr defaultSize="0" print="0" autoFill="0" autoPict="0" macro="[0]!CreateStreamList">
                <anchor moveWithCells="1" sizeWithCells="1">
                  <from>
                    <xdr:col>26</xdr:col>
                    <xdr:colOff>563880</xdr:colOff>
                    <xdr:row>129</xdr:row>
                    <xdr:rowOff>0</xdr:rowOff>
                  </from>
                  <to>
                    <xdr:col>31</xdr:col>
                    <xdr:colOff>0</xdr:colOff>
                    <xdr:row>130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AA64B-45B2-46DB-B2F7-A9F1A9085501}">
  <sheetPr codeName="Sheet4"/>
  <dimension ref="B2:CL5340"/>
  <sheetViews>
    <sheetView showGridLines="0" topLeftCell="AA1" zoomScale="55" zoomScaleNormal="55" workbookViewId="0">
      <selection activeCell="P47" sqref="P47"/>
    </sheetView>
  </sheetViews>
  <sheetFormatPr defaultRowHeight="14.4" x14ac:dyDescent="0.3"/>
  <cols>
    <col min="34" max="34" width="9.77734375" bestFit="1" customWidth="1"/>
  </cols>
  <sheetData>
    <row r="2" spans="2:72" x14ac:dyDescent="0.3">
      <c r="B2" s="58" t="s">
        <v>168</v>
      </c>
      <c r="C2" s="58"/>
      <c r="D2" s="58"/>
      <c r="E2" s="58"/>
      <c r="F2" s="58"/>
      <c r="G2" s="58"/>
      <c r="H2" s="58"/>
      <c r="J2" s="58" t="s">
        <v>163</v>
      </c>
      <c r="K2" s="58"/>
      <c r="L2" s="58"/>
      <c r="M2" s="58"/>
      <c r="N2" s="58"/>
      <c r="O2" s="58"/>
      <c r="P2" s="58"/>
      <c r="Q2" s="58"/>
      <c r="R2" s="58"/>
      <c r="S2" s="58"/>
      <c r="T2" s="58"/>
      <c r="U2" s="58"/>
      <c r="BA2" s="40"/>
      <c r="BB2" s="40"/>
      <c r="BC2" s="40"/>
      <c r="BD2" s="40"/>
      <c r="BE2" s="40"/>
      <c r="BF2" s="40"/>
      <c r="BG2" s="40"/>
      <c r="BH2" s="40"/>
      <c r="BI2" s="40"/>
      <c r="BJ2" s="40"/>
      <c r="BK2" s="40"/>
      <c r="BL2" s="40"/>
      <c r="BM2" s="40"/>
      <c r="BN2" s="40"/>
      <c r="BO2" s="40"/>
      <c r="BP2" s="40"/>
      <c r="BQ2" s="40"/>
      <c r="BR2" s="40"/>
      <c r="BS2" s="40"/>
      <c r="BT2" s="40"/>
    </row>
    <row r="3" spans="2:72" ht="15" thickBot="1" x14ac:dyDescent="0.35">
      <c r="BT3" s="34"/>
    </row>
    <row r="4" spans="2:72" x14ac:dyDescent="0.3">
      <c r="J4" s="108" t="s">
        <v>163</v>
      </c>
      <c r="K4" s="11"/>
      <c r="L4" s="11"/>
      <c r="M4" s="11"/>
      <c r="N4" s="13"/>
      <c r="AB4" s="57" t="s">
        <v>75</v>
      </c>
      <c r="AC4" s="57"/>
      <c r="AD4" s="57"/>
      <c r="AE4" s="62">
        <v>0</v>
      </c>
      <c r="AF4" s="62">
        <v>1</v>
      </c>
      <c r="AG4" s="62">
        <v>2</v>
      </c>
      <c r="AH4" s="62">
        <v>3</v>
      </c>
      <c r="AI4" s="62">
        <v>4</v>
      </c>
      <c r="AJ4" s="62">
        <v>5</v>
      </c>
      <c r="AK4" s="62">
        <v>6</v>
      </c>
      <c r="AL4" s="62">
        <v>7</v>
      </c>
      <c r="AM4" s="62">
        <v>8</v>
      </c>
      <c r="AN4" s="62">
        <v>9</v>
      </c>
      <c r="AO4" s="62">
        <v>10</v>
      </c>
      <c r="AP4" s="62">
        <v>11</v>
      </c>
      <c r="AQ4" s="62">
        <v>12</v>
      </c>
      <c r="AR4" s="62">
        <v>13</v>
      </c>
      <c r="AS4" s="62">
        <v>14</v>
      </c>
      <c r="AT4" s="62">
        <v>15</v>
      </c>
      <c r="AU4" s="62">
        <v>16</v>
      </c>
      <c r="AV4" s="62">
        <v>17</v>
      </c>
      <c r="AW4" s="62">
        <v>18</v>
      </c>
      <c r="AX4" s="62">
        <v>19</v>
      </c>
      <c r="AY4" s="62">
        <v>20</v>
      </c>
      <c r="AZ4" s="62">
        <v>21</v>
      </c>
      <c r="BA4" s="62">
        <v>22</v>
      </c>
      <c r="BB4" s="62">
        <v>23</v>
      </c>
      <c r="BC4" s="62">
        <v>24</v>
      </c>
      <c r="BD4" s="62">
        <v>25</v>
      </c>
      <c r="BE4" s="62">
        <v>26</v>
      </c>
      <c r="BF4" s="62">
        <v>27</v>
      </c>
      <c r="BG4" s="62">
        <v>28</v>
      </c>
      <c r="BH4" s="62">
        <v>29</v>
      </c>
      <c r="BI4" s="62">
        <v>30</v>
      </c>
      <c r="BJ4" s="62">
        <v>31</v>
      </c>
      <c r="BK4" s="62">
        <v>32</v>
      </c>
      <c r="BL4" s="62">
        <v>33</v>
      </c>
      <c r="BM4" s="62">
        <v>34</v>
      </c>
      <c r="BN4" s="62">
        <v>35</v>
      </c>
      <c r="BO4" s="62">
        <v>36</v>
      </c>
      <c r="BP4" s="62">
        <v>37</v>
      </c>
      <c r="BQ4" s="62">
        <v>38</v>
      </c>
      <c r="BR4" s="62">
        <v>39</v>
      </c>
      <c r="BS4" s="62">
        <v>40</v>
      </c>
      <c r="BT4" s="15"/>
    </row>
    <row r="5" spans="2:72" x14ac:dyDescent="0.3">
      <c r="J5" s="2" t="s">
        <v>131</v>
      </c>
      <c r="K5" s="4"/>
      <c r="L5" s="4"/>
      <c r="M5" s="143">
        <f ca="1">G47</f>
        <v>28.275500000000001</v>
      </c>
      <c r="N5" s="5" t="s">
        <v>140</v>
      </c>
      <c r="AB5" s="58" t="s">
        <v>76</v>
      </c>
      <c r="AC5" s="58"/>
      <c r="AD5" s="58"/>
      <c r="AE5" s="58"/>
      <c r="AF5" s="59" t="s">
        <v>91</v>
      </c>
      <c r="AG5" s="59" t="s">
        <v>92</v>
      </c>
      <c r="AH5" s="59" t="s">
        <v>93</v>
      </c>
      <c r="AI5" s="59" t="s">
        <v>94</v>
      </c>
      <c r="AJ5" s="59" t="s">
        <v>95</v>
      </c>
      <c r="AK5" s="59" t="s">
        <v>96</v>
      </c>
      <c r="AL5" s="59" t="s">
        <v>97</v>
      </c>
      <c r="AM5" s="59" t="s">
        <v>98</v>
      </c>
      <c r="AN5" s="59" t="s">
        <v>99</v>
      </c>
      <c r="AO5" s="59" t="s">
        <v>100</v>
      </c>
      <c r="AP5" s="59" t="s">
        <v>101</v>
      </c>
      <c r="AQ5" s="59" t="s">
        <v>102</v>
      </c>
      <c r="AR5" s="59" t="s">
        <v>103</v>
      </c>
      <c r="AS5" s="59" t="s">
        <v>104</v>
      </c>
      <c r="AT5" s="59" t="s">
        <v>105</v>
      </c>
      <c r="AU5" s="59" t="s">
        <v>106</v>
      </c>
      <c r="AV5" s="59" t="s">
        <v>107</v>
      </c>
      <c r="AW5" s="59" t="s">
        <v>108</v>
      </c>
      <c r="AX5" s="59" t="s">
        <v>109</v>
      </c>
      <c r="AY5" s="59" t="s">
        <v>110</v>
      </c>
      <c r="AZ5" s="59" t="s">
        <v>129</v>
      </c>
      <c r="BA5" s="59" t="s">
        <v>130</v>
      </c>
      <c r="BB5" s="59" t="s">
        <v>226</v>
      </c>
      <c r="BC5" s="59" t="s">
        <v>227</v>
      </c>
      <c r="BD5" s="59" t="s">
        <v>228</v>
      </c>
      <c r="BE5" s="59" t="s">
        <v>229</v>
      </c>
      <c r="BF5" s="59" t="s">
        <v>230</v>
      </c>
      <c r="BG5" s="59" t="s">
        <v>231</v>
      </c>
      <c r="BH5" s="59" t="s">
        <v>232</v>
      </c>
      <c r="BI5" s="59" t="s">
        <v>233</v>
      </c>
      <c r="BJ5" s="59" t="s">
        <v>234</v>
      </c>
      <c r="BK5" s="59" t="s">
        <v>235</v>
      </c>
      <c r="BL5" s="59" t="s">
        <v>236</v>
      </c>
      <c r="BM5" s="59" t="s">
        <v>237</v>
      </c>
      <c r="BN5" s="59" t="s">
        <v>238</v>
      </c>
      <c r="BO5" s="59" t="s">
        <v>239</v>
      </c>
      <c r="BP5" s="59" t="s">
        <v>240</v>
      </c>
      <c r="BQ5" s="59" t="s">
        <v>241</v>
      </c>
      <c r="BR5" s="59" t="s">
        <v>242</v>
      </c>
      <c r="BS5" s="59" t="s">
        <v>243</v>
      </c>
      <c r="BT5" s="15"/>
    </row>
    <row r="6" spans="2:72" x14ac:dyDescent="0.3">
      <c r="J6" s="2" t="s">
        <v>137</v>
      </c>
      <c r="K6" s="4"/>
      <c r="L6" s="4"/>
      <c r="M6" s="21">
        <f ca="1">IFERROR(IRR(AF30:OFFSET(AF30,0,G24+G22)),"-")</f>
        <v>0.14201256335723556</v>
      </c>
      <c r="N6" s="5"/>
      <c r="AB6" t="s">
        <v>501</v>
      </c>
      <c r="AF6" s="56">
        <f ca="1">IF(AND(AF4&gt;$G$24,AF$11&lt;&gt;"-"),start_up_year_weighted(AF4-$G$24,$G$25),0)</f>
        <v>0</v>
      </c>
      <c r="AG6" s="56">
        <f ca="1">IF(AND(AG4&gt;$G$24,AG$11&lt;&gt;"-"),start_up_year_weighted(AG4-$G$24,$G$25),0)</f>
        <v>0.52979147610115152</v>
      </c>
      <c r="AH6" s="56">
        <f t="shared" ref="AH6:BS6" ca="1" si="0">IF(AND(AH4&gt;$G$24,AH$11&lt;&gt;"-"),start_up_year_weighted(AH4-$G$24,$G$25),0)</f>
        <v>0.91999500348855401</v>
      </c>
      <c r="AI6" s="56">
        <f t="shared" ca="1" si="0"/>
        <v>1.0099474392497589</v>
      </c>
      <c r="AJ6" s="56">
        <f t="shared" ca="1" si="0"/>
        <v>1.0481843571326674</v>
      </c>
      <c r="AK6" s="56">
        <f t="shared" ca="1" si="0"/>
        <v>1.0693486468482514</v>
      </c>
      <c r="AL6" s="56">
        <f t="shared" ca="1" si="0"/>
        <v>1.0827925817083801</v>
      </c>
      <c r="AM6" s="56">
        <f t="shared" ca="1" si="0"/>
        <v>1.092090638721688</v>
      </c>
      <c r="AN6" s="56">
        <f t="shared" ca="1" si="0"/>
        <v>1.0989050741004587</v>
      </c>
      <c r="AO6" s="56">
        <f t="shared" ca="1" si="0"/>
        <v>1.104114048323483</v>
      </c>
      <c r="AP6" s="56">
        <f t="shared" ca="1" si="0"/>
        <v>1.1082252755460651</v>
      </c>
      <c r="AQ6" s="56">
        <f t="shared" ca="1" si="0"/>
        <v>1.1115527615399927</v>
      </c>
      <c r="AR6" s="56">
        <f t="shared" ca="1" si="0"/>
        <v>1.1143011562675909</v>
      </c>
      <c r="AS6" s="56">
        <f t="shared" ca="1" si="0"/>
        <v>1.116609553266209</v>
      </c>
      <c r="AT6" s="56">
        <f t="shared" ca="1" si="0"/>
        <v>1.1185757966260623</v>
      </c>
      <c r="AU6" s="56">
        <f t="shared" ca="1" si="0"/>
        <v>1.1202707184048348</v>
      </c>
      <c r="AV6" s="56">
        <f t="shared" ca="1" si="0"/>
        <v>1.1217468593335871</v>
      </c>
      <c r="AW6" s="56">
        <f t="shared" ca="1" si="0"/>
        <v>1.1230440156185384</v>
      </c>
      <c r="AX6" s="56">
        <f t="shared" ca="1" si="0"/>
        <v>1.1241928825366112</v>
      </c>
      <c r="AY6" s="56">
        <f t="shared" ca="1" si="0"/>
        <v>1.1252175155276578</v>
      </c>
      <c r="AZ6" s="56">
        <f t="shared" ca="1" si="0"/>
        <v>1.1261370335717518</v>
      </c>
      <c r="BA6" s="56">
        <f t="shared" ca="1" si="0"/>
        <v>0</v>
      </c>
      <c r="BB6" s="56">
        <f t="shared" ca="1" si="0"/>
        <v>0</v>
      </c>
      <c r="BC6" s="56">
        <f t="shared" ca="1" si="0"/>
        <v>0</v>
      </c>
      <c r="BD6" s="56">
        <f t="shared" ca="1" si="0"/>
        <v>0</v>
      </c>
      <c r="BE6" s="56">
        <f t="shared" ca="1" si="0"/>
        <v>0</v>
      </c>
      <c r="BF6" s="56">
        <f t="shared" ca="1" si="0"/>
        <v>0</v>
      </c>
      <c r="BG6" s="56">
        <f t="shared" ca="1" si="0"/>
        <v>0</v>
      </c>
      <c r="BH6" s="56">
        <f t="shared" ca="1" si="0"/>
        <v>0</v>
      </c>
      <c r="BI6" s="56">
        <f t="shared" ca="1" si="0"/>
        <v>0</v>
      </c>
      <c r="BJ6" s="56">
        <f t="shared" ca="1" si="0"/>
        <v>0</v>
      </c>
      <c r="BK6" s="56">
        <f t="shared" ca="1" si="0"/>
        <v>0</v>
      </c>
      <c r="BL6" s="56">
        <f t="shared" ca="1" si="0"/>
        <v>0</v>
      </c>
      <c r="BM6" s="56">
        <f t="shared" ca="1" si="0"/>
        <v>0</v>
      </c>
      <c r="BN6" s="56">
        <f t="shared" ca="1" si="0"/>
        <v>0</v>
      </c>
      <c r="BO6" s="56">
        <f t="shared" ca="1" si="0"/>
        <v>0</v>
      </c>
      <c r="BP6" s="56">
        <f t="shared" ca="1" si="0"/>
        <v>0</v>
      </c>
      <c r="BQ6" s="56">
        <f t="shared" ca="1" si="0"/>
        <v>0</v>
      </c>
      <c r="BR6" s="56">
        <f t="shared" ca="1" si="0"/>
        <v>0</v>
      </c>
      <c r="BS6" s="56">
        <f t="shared" ca="1" si="0"/>
        <v>0</v>
      </c>
      <c r="BT6" s="15"/>
    </row>
    <row r="7" spans="2:72" x14ac:dyDescent="0.3">
      <c r="J7" s="30" t="s">
        <v>183</v>
      </c>
      <c r="K7" s="4"/>
      <c r="L7" s="4"/>
      <c r="M7" s="106">
        <f ca="1">MEDIAN(OFFSET(AF30,0,G24):OFFSET(AF30,0,G24+G22-1))</f>
        <v>4.9773274132628709</v>
      </c>
      <c r="N7" s="5" t="s">
        <v>140</v>
      </c>
      <c r="AB7" s="1" t="s">
        <v>74</v>
      </c>
      <c r="BT7" s="15"/>
    </row>
    <row r="8" spans="2:72" x14ac:dyDescent="0.3">
      <c r="J8" s="30" t="s">
        <v>180</v>
      </c>
      <c r="K8" s="4"/>
      <c r="L8" s="4"/>
      <c r="M8" s="21">
        <f ca="1">M7/M5</f>
        <v>0.17602968694675145</v>
      </c>
      <c r="N8" s="5"/>
      <c r="AB8" s="25" t="s">
        <v>3</v>
      </c>
      <c r="AF8" s="54">
        <f t="shared" ref="AF8:BS8" ca="1" si="1">IF(AND(AF4&gt;$G$24,AF$11&lt;&gt;"-"),AF6*Gluten*$G$26*$G$41/1000^2,IF(AF4&gt;$G$22,"-",0))</f>
        <v>0</v>
      </c>
      <c r="AG8" s="54">
        <f t="shared" ca="1" si="1"/>
        <v>6.7275040801228618</v>
      </c>
      <c r="AH8" s="54">
        <f t="shared" ca="1" si="1"/>
        <v>11.682464552299054</v>
      </c>
      <c r="AI8" s="54">
        <f t="shared" ca="1" si="1"/>
        <v>12.82471656256914</v>
      </c>
      <c r="AJ8" s="54">
        <f t="shared" ca="1" si="1"/>
        <v>13.310264240613463</v>
      </c>
      <c r="AK8" s="54">
        <f t="shared" ca="1" si="1"/>
        <v>13.579016857137834</v>
      </c>
      <c r="AL8" s="54">
        <f t="shared" ca="1" si="1"/>
        <v>13.749733319565692</v>
      </c>
      <c r="AM8" s="54">
        <f t="shared" ca="1" si="1"/>
        <v>13.867803766743483</v>
      </c>
      <c r="AN8" s="54">
        <f t="shared" ca="1" si="1"/>
        <v>13.954336192957266</v>
      </c>
      <c r="AO8" s="54">
        <f t="shared" ca="1" si="1"/>
        <v>14.020481831230917</v>
      </c>
      <c r="AP8" s="54">
        <f t="shared" ca="1" si="1"/>
        <v>14.072687838994153</v>
      </c>
      <c r="AQ8" s="54">
        <f t="shared" ca="1" si="1"/>
        <v>14.114941587139443</v>
      </c>
      <c r="AR8" s="54">
        <f t="shared" ca="1" si="1"/>
        <v>14.149841802748378</v>
      </c>
      <c r="AS8" s="54">
        <f t="shared" ca="1" si="1"/>
        <v>14.179154751195632</v>
      </c>
      <c r="AT8" s="54">
        <f t="shared" ca="1" si="1"/>
        <v>14.204122895876392</v>
      </c>
      <c r="AU8" s="54">
        <f t="shared" ca="1" si="1"/>
        <v>14.225645690591953</v>
      </c>
      <c r="AV8" s="54">
        <f t="shared" ca="1" si="1"/>
        <v>14.244390318561623</v>
      </c>
      <c r="AW8" s="54">
        <f t="shared" ca="1" si="1"/>
        <v>14.260862127930451</v>
      </c>
      <c r="AX8" s="54">
        <f t="shared" ca="1" si="1"/>
        <v>14.275450899602907</v>
      </c>
      <c r="AY8" s="54">
        <f t="shared" ca="1" si="1"/>
        <v>14.28846209917641</v>
      </c>
      <c r="AZ8" s="54">
        <f t="shared" ca="1" si="1"/>
        <v>14.300138507107533</v>
      </c>
      <c r="BA8" s="54" t="str">
        <f t="shared" ca="1" si="1"/>
        <v>-</v>
      </c>
      <c r="BB8" s="54" t="str">
        <f t="shared" ca="1" si="1"/>
        <v>-</v>
      </c>
      <c r="BC8" s="54" t="str">
        <f t="shared" ca="1" si="1"/>
        <v>-</v>
      </c>
      <c r="BD8" s="54" t="str">
        <f t="shared" ca="1" si="1"/>
        <v>-</v>
      </c>
      <c r="BE8" s="54" t="str">
        <f t="shared" ca="1" si="1"/>
        <v>-</v>
      </c>
      <c r="BF8" s="54" t="str">
        <f t="shared" ca="1" si="1"/>
        <v>-</v>
      </c>
      <c r="BG8" s="54" t="str">
        <f t="shared" ca="1" si="1"/>
        <v>-</v>
      </c>
      <c r="BH8" s="54" t="str">
        <f t="shared" ca="1" si="1"/>
        <v>-</v>
      </c>
      <c r="BI8" s="54" t="str">
        <f t="shared" ca="1" si="1"/>
        <v>-</v>
      </c>
      <c r="BJ8" s="54" t="str">
        <f t="shared" ca="1" si="1"/>
        <v>-</v>
      </c>
      <c r="BK8" s="54" t="str">
        <f t="shared" ca="1" si="1"/>
        <v>-</v>
      </c>
      <c r="BL8" s="54" t="str">
        <f t="shared" ca="1" si="1"/>
        <v>-</v>
      </c>
      <c r="BM8" s="54" t="str">
        <f t="shared" ca="1" si="1"/>
        <v>-</v>
      </c>
      <c r="BN8" s="54" t="str">
        <f t="shared" ca="1" si="1"/>
        <v>-</v>
      </c>
      <c r="BO8" s="54" t="str">
        <f t="shared" ca="1" si="1"/>
        <v>-</v>
      </c>
      <c r="BP8" s="54" t="str">
        <f t="shared" ca="1" si="1"/>
        <v>-</v>
      </c>
      <c r="BQ8" s="54" t="str">
        <f t="shared" ca="1" si="1"/>
        <v>-</v>
      </c>
      <c r="BR8" s="54" t="str">
        <f t="shared" ca="1" si="1"/>
        <v>-</v>
      </c>
      <c r="BS8" s="54" t="str">
        <f t="shared" ca="1" si="1"/>
        <v>-</v>
      </c>
      <c r="BT8" s="15"/>
    </row>
    <row r="9" spans="2:72" x14ac:dyDescent="0.3">
      <c r="J9" s="2" t="s">
        <v>138</v>
      </c>
      <c r="K9" s="4"/>
      <c r="L9" s="4"/>
      <c r="M9" s="143">
        <f ca="1">NPV(G27,AF30:OFFSET(AF30,0,G24+G22))</f>
        <v>8.667236115728592</v>
      </c>
      <c r="N9" s="5" t="s">
        <v>140</v>
      </c>
      <c r="AB9" s="25" t="s">
        <v>30</v>
      </c>
      <c r="AF9" s="54">
        <f t="shared" ref="AF9:BS9" ca="1" si="2">IF(AND(AF4&gt;$G$24,AF$11&lt;&gt;"-"),AF6*Fuel_Grade_Ethanol*$G$26*$G$43/0.8/1000^2,IF(AF4&gt;$G$22,"-",0))</f>
        <v>0</v>
      </c>
      <c r="AG9" s="54">
        <f t="shared" ca="1" si="2"/>
        <v>6.2764396173703414</v>
      </c>
      <c r="AH9" s="54">
        <f t="shared" ca="1" si="2"/>
        <v>10.899180806328898</v>
      </c>
      <c r="AI9" s="54">
        <f t="shared" ca="1" si="2"/>
        <v>11.964847312791891</v>
      </c>
      <c r="AJ9" s="54">
        <f t="shared" ca="1" si="2"/>
        <v>12.417840078950711</v>
      </c>
      <c r="AK9" s="54">
        <f t="shared" ca="1" si="2"/>
        <v>12.668573419211233</v>
      </c>
      <c r="AL9" s="54">
        <f t="shared" ca="1" si="2"/>
        <v>12.827843715499178</v>
      </c>
      <c r="AM9" s="54">
        <f t="shared" ca="1" si="2"/>
        <v>12.937997796935836</v>
      </c>
      <c r="AN9" s="54">
        <f t="shared" ca="1" si="2"/>
        <v>13.018728412868132</v>
      </c>
      <c r="AO9" s="54">
        <f t="shared" ca="1" si="2"/>
        <v>13.080439130488303</v>
      </c>
      <c r="AP9" s="54">
        <f t="shared" ca="1" si="2"/>
        <v>13.129144839394232</v>
      </c>
      <c r="AQ9" s="54">
        <f t="shared" ca="1" si="2"/>
        <v>13.168565565964295</v>
      </c>
      <c r="AR9" s="54">
        <f t="shared" ca="1" si="2"/>
        <v>13.201125798302147</v>
      </c>
      <c r="AS9" s="54">
        <f t="shared" ca="1" si="2"/>
        <v>13.228473377544777</v>
      </c>
      <c r="AT9" s="54">
        <f t="shared" ca="1" si="2"/>
        <v>13.251767462628958</v>
      </c>
      <c r="AU9" s="54">
        <f t="shared" ca="1" si="2"/>
        <v>13.271847200942078</v>
      </c>
      <c r="AV9" s="54">
        <f t="shared" ca="1" si="2"/>
        <v>13.289335042525005</v>
      </c>
      <c r="AW9" s="54">
        <f t="shared" ca="1" si="2"/>
        <v>13.304702453032824</v>
      </c>
      <c r="AX9" s="54">
        <f t="shared" ca="1" si="2"/>
        <v>13.318313079411233</v>
      </c>
      <c r="AY9" s="54">
        <f t="shared" ca="1" si="2"/>
        <v>13.330451906456162</v>
      </c>
      <c r="AZ9" s="54">
        <f t="shared" ca="1" si="2"/>
        <v>13.341345436724541</v>
      </c>
      <c r="BA9" s="54" t="str">
        <f t="shared" ca="1" si="2"/>
        <v>-</v>
      </c>
      <c r="BB9" s="54" t="str">
        <f t="shared" ca="1" si="2"/>
        <v>-</v>
      </c>
      <c r="BC9" s="54" t="str">
        <f t="shared" ca="1" si="2"/>
        <v>-</v>
      </c>
      <c r="BD9" s="54" t="str">
        <f t="shared" ca="1" si="2"/>
        <v>-</v>
      </c>
      <c r="BE9" s="54" t="str">
        <f t="shared" ca="1" si="2"/>
        <v>-</v>
      </c>
      <c r="BF9" s="54" t="str">
        <f t="shared" ca="1" si="2"/>
        <v>-</v>
      </c>
      <c r="BG9" s="54" t="str">
        <f t="shared" ca="1" si="2"/>
        <v>-</v>
      </c>
      <c r="BH9" s="54" t="str">
        <f t="shared" ca="1" si="2"/>
        <v>-</v>
      </c>
      <c r="BI9" s="54" t="str">
        <f t="shared" ca="1" si="2"/>
        <v>-</v>
      </c>
      <c r="BJ9" s="54" t="str">
        <f t="shared" ca="1" si="2"/>
        <v>-</v>
      </c>
      <c r="BK9" s="54" t="str">
        <f t="shared" ca="1" si="2"/>
        <v>-</v>
      </c>
      <c r="BL9" s="54" t="str">
        <f t="shared" ca="1" si="2"/>
        <v>-</v>
      </c>
      <c r="BM9" s="54" t="str">
        <f t="shared" ca="1" si="2"/>
        <v>-</v>
      </c>
      <c r="BN9" s="54" t="str">
        <f t="shared" ca="1" si="2"/>
        <v>-</v>
      </c>
      <c r="BO9" s="54" t="str">
        <f t="shared" ca="1" si="2"/>
        <v>-</v>
      </c>
      <c r="BP9" s="54" t="str">
        <f t="shared" ca="1" si="2"/>
        <v>-</v>
      </c>
      <c r="BQ9" s="54" t="str">
        <f t="shared" ca="1" si="2"/>
        <v>-</v>
      </c>
      <c r="BR9" s="54" t="str">
        <f t="shared" ca="1" si="2"/>
        <v>-</v>
      </c>
      <c r="BS9" s="54" t="str">
        <f t="shared" ca="1" si="2"/>
        <v>-</v>
      </c>
      <c r="BT9" s="15"/>
    </row>
    <row r="10" spans="2:72" x14ac:dyDescent="0.3">
      <c r="J10" s="30" t="s">
        <v>181</v>
      </c>
      <c r="K10" s="4"/>
      <c r="L10" s="4"/>
      <c r="M10" s="144">
        <f ca="1">IF(NPV&lt;0,"-",COUNTIF(AF32:OFFSET(AF32,0,G22+G24),"&lt;0")-G24)</f>
        <v>11</v>
      </c>
      <c r="N10" s="5" t="s">
        <v>112</v>
      </c>
      <c r="AB10" s="25" t="s">
        <v>173</v>
      </c>
      <c r="AF10" s="54">
        <f t="shared" ref="AF10:BS10" ca="1" si="3">IF(AND(AF4&gt;$G$24,AF$11&lt;&gt;"-"),AF6*CDS*$G$26*$G$45/1000^2,IF(AF4&gt;$G$22,"-",0))</f>
        <v>0</v>
      </c>
      <c r="AG10" s="54">
        <f t="shared" ca="1" si="3"/>
        <v>0.93709516292771688</v>
      </c>
      <c r="AH10" s="54">
        <f t="shared" ca="1" si="3"/>
        <v>1.6272871621705542</v>
      </c>
      <c r="AI10" s="54">
        <f t="shared" ca="1" si="3"/>
        <v>1.7863950305449734</v>
      </c>
      <c r="AJ10" s="54">
        <f t="shared" ca="1" si="3"/>
        <v>1.8540284908962623</v>
      </c>
      <c r="AK10" s="54">
        <f t="shared" ca="1" si="3"/>
        <v>1.8914638865451869</v>
      </c>
      <c r="AL10" s="54">
        <f t="shared" ca="1" si="3"/>
        <v>1.915243518525783</v>
      </c>
      <c r="AM10" s="54">
        <f t="shared" ca="1" si="3"/>
        <v>1.9316899217709214</v>
      </c>
      <c r="AN10" s="54">
        <f t="shared" ca="1" si="3"/>
        <v>1.9437432950688913</v>
      </c>
      <c r="AO10" s="54">
        <f t="shared" ca="1" si="3"/>
        <v>1.9529569286745765</v>
      </c>
      <c r="AP10" s="54">
        <f t="shared" ca="1" si="3"/>
        <v>1.9602288673858801</v>
      </c>
      <c r="AQ10" s="54">
        <f t="shared" ca="1" si="3"/>
        <v>1.9661145246119389</v>
      </c>
      <c r="AR10" s="54">
        <f t="shared" ca="1" si="3"/>
        <v>1.9709758852061146</v>
      </c>
      <c r="AS10" s="54">
        <f t="shared" ca="1" si="3"/>
        <v>1.9750589778172709</v>
      </c>
      <c r="AT10" s="54">
        <f t="shared" ca="1" si="3"/>
        <v>1.9785368690721787</v>
      </c>
      <c r="AU10" s="54">
        <f t="shared" ca="1" si="3"/>
        <v>1.981534846714472</v>
      </c>
      <c r="AV10" s="54">
        <f t="shared" ca="1" si="3"/>
        <v>1.9841458447892488</v>
      </c>
      <c r="AW10" s="54">
        <f t="shared" ca="1" si="3"/>
        <v>1.9864402548260707</v>
      </c>
      <c r="AX10" s="54">
        <f t="shared" ca="1" si="3"/>
        <v>1.9884723706307577</v>
      </c>
      <c r="AY10" s="54">
        <f t="shared" ca="1" si="3"/>
        <v>1.9902847414653211</v>
      </c>
      <c r="AZ10" s="54">
        <f t="shared" ca="1" si="3"/>
        <v>1.9919111849817144</v>
      </c>
      <c r="BA10" s="54" t="str">
        <f t="shared" ca="1" si="3"/>
        <v>-</v>
      </c>
      <c r="BB10" s="54" t="str">
        <f t="shared" ca="1" si="3"/>
        <v>-</v>
      </c>
      <c r="BC10" s="54" t="str">
        <f t="shared" ca="1" si="3"/>
        <v>-</v>
      </c>
      <c r="BD10" s="54" t="str">
        <f t="shared" ca="1" si="3"/>
        <v>-</v>
      </c>
      <c r="BE10" s="54" t="str">
        <f t="shared" ca="1" si="3"/>
        <v>-</v>
      </c>
      <c r="BF10" s="54" t="str">
        <f t="shared" ca="1" si="3"/>
        <v>-</v>
      </c>
      <c r="BG10" s="54" t="str">
        <f t="shared" ca="1" si="3"/>
        <v>-</v>
      </c>
      <c r="BH10" s="54" t="str">
        <f t="shared" ca="1" si="3"/>
        <v>-</v>
      </c>
      <c r="BI10" s="54" t="str">
        <f t="shared" ca="1" si="3"/>
        <v>-</v>
      </c>
      <c r="BJ10" s="54" t="str">
        <f t="shared" ca="1" si="3"/>
        <v>-</v>
      </c>
      <c r="BK10" s="54" t="str">
        <f t="shared" ca="1" si="3"/>
        <v>-</v>
      </c>
      <c r="BL10" s="54" t="str">
        <f t="shared" ca="1" si="3"/>
        <v>-</v>
      </c>
      <c r="BM10" s="54" t="str">
        <f t="shared" ca="1" si="3"/>
        <v>-</v>
      </c>
      <c r="BN10" s="54" t="str">
        <f t="shared" ca="1" si="3"/>
        <v>-</v>
      </c>
      <c r="BO10" s="54" t="str">
        <f t="shared" ca="1" si="3"/>
        <v>-</v>
      </c>
      <c r="BP10" s="54" t="str">
        <f t="shared" ca="1" si="3"/>
        <v>-</v>
      </c>
      <c r="BQ10" s="54" t="str">
        <f t="shared" ca="1" si="3"/>
        <v>-</v>
      </c>
      <c r="BR10" s="54" t="str">
        <f t="shared" ca="1" si="3"/>
        <v>-</v>
      </c>
      <c r="BS10" s="54" t="str">
        <f t="shared" ca="1" si="3"/>
        <v>-</v>
      </c>
      <c r="BT10" s="15"/>
    </row>
    <row r="11" spans="2:72" ht="15" thickBot="1" x14ac:dyDescent="0.35">
      <c r="J11" s="60" t="s">
        <v>244</v>
      </c>
      <c r="K11" s="8"/>
      <c r="L11" s="8"/>
      <c r="M11" s="20">
        <f ca="1">(NPV+M5)/M5</f>
        <v>1.3065281291481528</v>
      </c>
      <c r="N11" s="145" t="s">
        <v>245</v>
      </c>
      <c r="AB11" s="25" t="s">
        <v>246</v>
      </c>
      <c r="AF11" s="54">
        <f ca="1">IF(AF4=($G$22+$G$24),$G$23,IF(AF4&gt;($G$22+$G$24),"-",0))</f>
        <v>0</v>
      </c>
      <c r="AG11" s="54">
        <f t="shared" ref="AG11:BS11" ca="1" si="4">IF(AG4=($G$22+$G$24),$G$23,IF(AG4&gt;($G$22+$G$24),"-",0))</f>
        <v>0</v>
      </c>
      <c r="AH11" s="54">
        <f t="shared" ca="1" si="4"/>
        <v>0</v>
      </c>
      <c r="AI11" s="54">
        <f t="shared" ca="1" si="4"/>
        <v>0</v>
      </c>
      <c r="AJ11" s="54">
        <f t="shared" ca="1" si="4"/>
        <v>0</v>
      </c>
      <c r="AK11" s="54">
        <f t="shared" ca="1" si="4"/>
        <v>0</v>
      </c>
      <c r="AL11" s="54">
        <f t="shared" ca="1" si="4"/>
        <v>0</v>
      </c>
      <c r="AM11" s="54">
        <f t="shared" ca="1" si="4"/>
        <v>0</v>
      </c>
      <c r="AN11" s="54">
        <f t="shared" ca="1" si="4"/>
        <v>0</v>
      </c>
      <c r="AO11" s="54">
        <f t="shared" ca="1" si="4"/>
        <v>0</v>
      </c>
      <c r="AP11" s="54">
        <f t="shared" ca="1" si="4"/>
        <v>0</v>
      </c>
      <c r="AQ11" s="54">
        <f t="shared" ca="1" si="4"/>
        <v>0</v>
      </c>
      <c r="AR11" s="54">
        <f t="shared" ca="1" si="4"/>
        <v>0</v>
      </c>
      <c r="AS11" s="54">
        <f t="shared" ca="1" si="4"/>
        <v>0</v>
      </c>
      <c r="AT11" s="54">
        <f t="shared" ca="1" si="4"/>
        <v>0</v>
      </c>
      <c r="AU11" s="54">
        <f t="shared" ca="1" si="4"/>
        <v>0</v>
      </c>
      <c r="AV11" s="54">
        <f t="shared" ca="1" si="4"/>
        <v>0</v>
      </c>
      <c r="AW11" s="54">
        <f t="shared" ca="1" si="4"/>
        <v>0</v>
      </c>
      <c r="AX11" s="54">
        <f t="shared" ca="1" si="4"/>
        <v>0</v>
      </c>
      <c r="AY11" s="54">
        <f t="shared" ca="1" si="4"/>
        <v>0</v>
      </c>
      <c r="AZ11" s="54">
        <f t="shared" ca="1" si="4"/>
        <v>0</v>
      </c>
      <c r="BA11" s="54" t="str">
        <f t="shared" ca="1" si="4"/>
        <v>-</v>
      </c>
      <c r="BB11" s="54" t="str">
        <f t="shared" ca="1" si="4"/>
        <v>-</v>
      </c>
      <c r="BC11" s="54" t="str">
        <f t="shared" ca="1" si="4"/>
        <v>-</v>
      </c>
      <c r="BD11" s="54" t="str">
        <f t="shared" ca="1" si="4"/>
        <v>-</v>
      </c>
      <c r="BE11" s="54" t="str">
        <f t="shared" ca="1" si="4"/>
        <v>-</v>
      </c>
      <c r="BF11" s="54" t="str">
        <f t="shared" ca="1" si="4"/>
        <v>-</v>
      </c>
      <c r="BG11" s="54" t="str">
        <f t="shared" ca="1" si="4"/>
        <v>-</v>
      </c>
      <c r="BH11" s="54" t="str">
        <f t="shared" ca="1" si="4"/>
        <v>-</v>
      </c>
      <c r="BI11" s="54" t="str">
        <f t="shared" ca="1" si="4"/>
        <v>-</v>
      </c>
      <c r="BJ11" s="54" t="str">
        <f t="shared" ca="1" si="4"/>
        <v>-</v>
      </c>
      <c r="BK11" s="54" t="str">
        <f t="shared" ca="1" si="4"/>
        <v>-</v>
      </c>
      <c r="BL11" s="54" t="str">
        <f t="shared" ca="1" si="4"/>
        <v>-</v>
      </c>
      <c r="BM11" s="54" t="str">
        <f t="shared" ca="1" si="4"/>
        <v>-</v>
      </c>
      <c r="BN11" s="54" t="str">
        <f t="shared" ca="1" si="4"/>
        <v>-</v>
      </c>
      <c r="BO11" s="54" t="str">
        <f t="shared" ca="1" si="4"/>
        <v>-</v>
      </c>
      <c r="BP11" s="54" t="str">
        <f t="shared" ca="1" si="4"/>
        <v>-</v>
      </c>
      <c r="BQ11" s="54" t="str">
        <f t="shared" ca="1" si="4"/>
        <v>-</v>
      </c>
      <c r="BR11" s="54" t="str">
        <f t="shared" ca="1" si="4"/>
        <v>-</v>
      </c>
      <c r="BS11" s="54" t="str">
        <f t="shared" ca="1" si="4"/>
        <v>-</v>
      </c>
      <c r="BT11" s="15"/>
    </row>
    <row r="12" spans="2:72" x14ac:dyDescent="0.3">
      <c r="AB12" s="51" t="s">
        <v>77</v>
      </c>
      <c r="AC12" s="38"/>
      <c r="AD12" s="38"/>
      <c r="AE12" s="38"/>
      <c r="AF12" s="55">
        <f ca="1">IFERROR(AF10+AF9+AF8+AF11,"-")</f>
        <v>0</v>
      </c>
      <c r="AG12" s="55">
        <f t="shared" ref="AG12:BS12" ca="1" si="5">IFERROR(AG10+AG9+AG8+AG11,"-")</f>
        <v>13.941038860420921</v>
      </c>
      <c r="AH12" s="55">
        <f t="shared" ca="1" si="5"/>
        <v>24.208932520798506</v>
      </c>
      <c r="AI12" s="55">
        <f t="shared" ca="1" si="5"/>
        <v>26.575958905906006</v>
      </c>
      <c r="AJ12" s="55">
        <f t="shared" ca="1" si="5"/>
        <v>27.582132810460436</v>
      </c>
      <c r="AK12" s="55">
        <f t="shared" ca="1" si="5"/>
        <v>28.139054162894254</v>
      </c>
      <c r="AL12" s="55">
        <f t="shared" ca="1" si="5"/>
        <v>28.492820553590654</v>
      </c>
      <c r="AM12" s="55">
        <f t="shared" ca="1" si="5"/>
        <v>28.737491485450242</v>
      </c>
      <c r="AN12" s="55">
        <f t="shared" ca="1" si="5"/>
        <v>28.916807900894291</v>
      </c>
      <c r="AO12" s="55">
        <f t="shared" ca="1" si="5"/>
        <v>29.053877890393796</v>
      </c>
      <c r="AP12" s="55">
        <f t="shared" ca="1" si="5"/>
        <v>29.162061545774264</v>
      </c>
      <c r="AQ12" s="55">
        <f t="shared" ca="1" si="5"/>
        <v>29.249621677715677</v>
      </c>
      <c r="AR12" s="55">
        <f t="shared" ca="1" si="5"/>
        <v>29.321943486256639</v>
      </c>
      <c r="AS12" s="55">
        <f t="shared" ca="1" si="5"/>
        <v>29.382687106557682</v>
      </c>
      <c r="AT12" s="55">
        <f t="shared" ca="1" si="5"/>
        <v>29.43442722757753</v>
      </c>
      <c r="AU12" s="55">
        <f t="shared" ca="1" si="5"/>
        <v>29.479027738248504</v>
      </c>
      <c r="AV12" s="55">
        <f t="shared" ca="1" si="5"/>
        <v>29.517871205875878</v>
      </c>
      <c r="AW12" s="55">
        <f t="shared" ca="1" si="5"/>
        <v>29.552004835789347</v>
      </c>
      <c r="AX12" s="55">
        <f t="shared" ca="1" si="5"/>
        <v>29.582236349644898</v>
      </c>
      <c r="AY12" s="55">
        <f t="shared" ca="1" si="5"/>
        <v>29.609198747097892</v>
      </c>
      <c r="AZ12" s="55">
        <f t="shared" ca="1" si="5"/>
        <v>29.633395128813788</v>
      </c>
      <c r="BA12" s="55" t="str">
        <f t="shared" ca="1" si="5"/>
        <v>-</v>
      </c>
      <c r="BB12" s="55" t="str">
        <f t="shared" ca="1" si="5"/>
        <v>-</v>
      </c>
      <c r="BC12" s="55" t="str">
        <f t="shared" ca="1" si="5"/>
        <v>-</v>
      </c>
      <c r="BD12" s="55" t="str">
        <f t="shared" ca="1" si="5"/>
        <v>-</v>
      </c>
      <c r="BE12" s="55" t="str">
        <f t="shared" ca="1" si="5"/>
        <v>-</v>
      </c>
      <c r="BF12" s="55" t="str">
        <f t="shared" ca="1" si="5"/>
        <v>-</v>
      </c>
      <c r="BG12" s="55" t="str">
        <f t="shared" ca="1" si="5"/>
        <v>-</v>
      </c>
      <c r="BH12" s="55" t="str">
        <f t="shared" ca="1" si="5"/>
        <v>-</v>
      </c>
      <c r="BI12" s="55" t="str">
        <f t="shared" ca="1" si="5"/>
        <v>-</v>
      </c>
      <c r="BJ12" s="55" t="str">
        <f t="shared" ca="1" si="5"/>
        <v>-</v>
      </c>
      <c r="BK12" s="55" t="str">
        <f t="shared" ca="1" si="5"/>
        <v>-</v>
      </c>
      <c r="BL12" s="55" t="str">
        <f t="shared" ca="1" si="5"/>
        <v>-</v>
      </c>
      <c r="BM12" s="55" t="str">
        <f t="shared" ca="1" si="5"/>
        <v>-</v>
      </c>
      <c r="BN12" s="55" t="str">
        <f t="shared" ca="1" si="5"/>
        <v>-</v>
      </c>
      <c r="BO12" s="55" t="str">
        <f t="shared" ca="1" si="5"/>
        <v>-</v>
      </c>
      <c r="BP12" s="55" t="str">
        <f t="shared" ca="1" si="5"/>
        <v>-</v>
      </c>
      <c r="BQ12" s="55" t="str">
        <f t="shared" ca="1" si="5"/>
        <v>-</v>
      </c>
      <c r="BR12" s="55" t="str">
        <f t="shared" ca="1" si="5"/>
        <v>-</v>
      </c>
      <c r="BS12" s="55" t="str">
        <f t="shared" ca="1" si="5"/>
        <v>-</v>
      </c>
      <c r="BT12" s="15"/>
    </row>
    <row r="13" spans="2:72" x14ac:dyDescent="0.3">
      <c r="BT13" s="15"/>
    </row>
    <row r="14" spans="2:72" x14ac:dyDescent="0.3">
      <c r="AB14" s="1" t="s">
        <v>90</v>
      </c>
      <c r="AF14" s="54">
        <f t="shared" ref="AF14:BS14" ca="1" si="6">IF(AF4&lt;=$G$24,-$G$47/$G$24,IF(AND($G$24=0,AF4=1),-$G$47,IF(AF12&lt;&gt;"-",0,"-")))</f>
        <v>-28.275500000000001</v>
      </c>
      <c r="AG14" s="54">
        <f t="shared" ca="1" si="6"/>
        <v>0</v>
      </c>
      <c r="AH14" s="54">
        <f t="shared" ca="1" si="6"/>
        <v>0</v>
      </c>
      <c r="AI14" s="54">
        <f t="shared" ca="1" si="6"/>
        <v>0</v>
      </c>
      <c r="AJ14" s="54">
        <f t="shared" ca="1" si="6"/>
        <v>0</v>
      </c>
      <c r="AK14" s="54">
        <f t="shared" ca="1" si="6"/>
        <v>0</v>
      </c>
      <c r="AL14" s="54">
        <f t="shared" ca="1" si="6"/>
        <v>0</v>
      </c>
      <c r="AM14" s="54">
        <f t="shared" ca="1" si="6"/>
        <v>0</v>
      </c>
      <c r="AN14" s="54">
        <f t="shared" ca="1" si="6"/>
        <v>0</v>
      </c>
      <c r="AO14" s="54">
        <f t="shared" ca="1" si="6"/>
        <v>0</v>
      </c>
      <c r="AP14" s="54">
        <f t="shared" ca="1" si="6"/>
        <v>0</v>
      </c>
      <c r="AQ14" s="54">
        <f t="shared" ca="1" si="6"/>
        <v>0</v>
      </c>
      <c r="AR14" s="54">
        <f t="shared" ca="1" si="6"/>
        <v>0</v>
      </c>
      <c r="AS14" s="54">
        <f t="shared" ca="1" si="6"/>
        <v>0</v>
      </c>
      <c r="AT14" s="54">
        <f t="shared" ca="1" si="6"/>
        <v>0</v>
      </c>
      <c r="AU14" s="54">
        <f t="shared" ca="1" si="6"/>
        <v>0</v>
      </c>
      <c r="AV14" s="54">
        <f t="shared" ca="1" si="6"/>
        <v>0</v>
      </c>
      <c r="AW14" s="54">
        <f t="shared" ca="1" si="6"/>
        <v>0</v>
      </c>
      <c r="AX14" s="54">
        <f t="shared" ca="1" si="6"/>
        <v>0</v>
      </c>
      <c r="AY14" s="54">
        <f t="shared" ca="1" si="6"/>
        <v>0</v>
      </c>
      <c r="AZ14" s="54">
        <f t="shared" ca="1" si="6"/>
        <v>0</v>
      </c>
      <c r="BA14" s="54" t="str">
        <f t="shared" ca="1" si="6"/>
        <v>-</v>
      </c>
      <c r="BB14" s="54" t="str">
        <f t="shared" ca="1" si="6"/>
        <v>-</v>
      </c>
      <c r="BC14" s="54" t="str">
        <f t="shared" ca="1" si="6"/>
        <v>-</v>
      </c>
      <c r="BD14" s="54" t="str">
        <f t="shared" ca="1" si="6"/>
        <v>-</v>
      </c>
      <c r="BE14" s="54" t="str">
        <f t="shared" ca="1" si="6"/>
        <v>-</v>
      </c>
      <c r="BF14" s="54" t="str">
        <f t="shared" ca="1" si="6"/>
        <v>-</v>
      </c>
      <c r="BG14" s="54" t="str">
        <f t="shared" ca="1" si="6"/>
        <v>-</v>
      </c>
      <c r="BH14" s="54" t="str">
        <f t="shared" ca="1" si="6"/>
        <v>-</v>
      </c>
      <c r="BI14" s="54" t="str">
        <f t="shared" ca="1" si="6"/>
        <v>-</v>
      </c>
      <c r="BJ14" s="54" t="str">
        <f t="shared" ca="1" si="6"/>
        <v>-</v>
      </c>
      <c r="BK14" s="54" t="str">
        <f t="shared" ca="1" si="6"/>
        <v>-</v>
      </c>
      <c r="BL14" s="54" t="str">
        <f t="shared" ca="1" si="6"/>
        <v>-</v>
      </c>
      <c r="BM14" s="54" t="str">
        <f t="shared" ca="1" si="6"/>
        <v>-</v>
      </c>
      <c r="BN14" s="54" t="str">
        <f t="shared" ca="1" si="6"/>
        <v>-</v>
      </c>
      <c r="BO14" s="54" t="str">
        <f t="shared" ca="1" si="6"/>
        <v>-</v>
      </c>
      <c r="BP14" s="54" t="str">
        <f t="shared" ca="1" si="6"/>
        <v>-</v>
      </c>
      <c r="BQ14" s="54" t="str">
        <f t="shared" ca="1" si="6"/>
        <v>-</v>
      </c>
      <c r="BR14" s="54" t="str">
        <f t="shared" ca="1" si="6"/>
        <v>-</v>
      </c>
      <c r="BS14" s="54" t="str">
        <f t="shared" ca="1" si="6"/>
        <v>-</v>
      </c>
      <c r="BT14" s="15"/>
    </row>
    <row r="15" spans="2:72" x14ac:dyDescent="0.3">
      <c r="BT15" s="15"/>
    </row>
    <row r="16" spans="2:72" x14ac:dyDescent="0.3">
      <c r="AB16" s="1" t="s">
        <v>78</v>
      </c>
      <c r="AF16" s="54">
        <f ca="1">IFERROR(AF20+AF19+AF18+AF17,"-")</f>
        <v>0</v>
      </c>
      <c r="AG16" s="54">
        <f t="shared" ref="AG16:BS16" ca="1" si="7">IFERROR(AG20+AG19+AG18+AG17,"-")</f>
        <v>-11.951411989482281</v>
      </c>
      <c r="AH16" s="54">
        <f t="shared" ca="1" si="7"/>
        <v>-19.182325956043734</v>
      </c>
      <c r="AI16" s="54">
        <f t="shared" ca="1" si="7"/>
        <v>-20.849246622873451</v>
      </c>
      <c r="AJ16" s="54">
        <f t="shared" ca="1" si="7"/>
        <v>-21.557820083008483</v>
      </c>
      <c r="AK16" s="54">
        <f t="shared" ca="1" si="7"/>
        <v>-21.950018377886611</v>
      </c>
      <c r="AL16" s="54">
        <f t="shared" ca="1" si="7"/>
        <v>-22.199149740169588</v>
      </c>
      <c r="AM16" s="54">
        <f t="shared" ca="1" si="7"/>
        <v>-22.371453283321983</v>
      </c>
      <c r="AN16" s="54">
        <f t="shared" ca="1" si="7"/>
        <v>-22.497732500438502</v>
      </c>
      <c r="AO16" s="54">
        <f t="shared" ca="1" si="7"/>
        <v>-22.594260701280028</v>
      </c>
      <c r="AP16" s="54">
        <f t="shared" ca="1" si="7"/>
        <v>-22.670446405039602</v>
      </c>
      <c r="AQ16" s="54">
        <f t="shared" ca="1" si="7"/>
        <v>-22.732108494842137</v>
      </c>
      <c r="AR16" s="54">
        <f t="shared" ca="1" si="7"/>
        <v>-22.783039366621988</v>
      </c>
      <c r="AS16" s="54">
        <f t="shared" ca="1" si="7"/>
        <v>-22.825816581398691</v>
      </c>
      <c r="AT16" s="54">
        <f t="shared" ca="1" si="7"/>
        <v>-22.862253301147522</v>
      </c>
      <c r="AU16" s="54">
        <f t="shared" ca="1" si="7"/>
        <v>-22.893662124241501</v>
      </c>
      <c r="AV16" s="54">
        <f t="shared" ca="1" si="7"/>
        <v>-22.921016690023599</v>
      </c>
      <c r="AW16" s="54">
        <f t="shared" ca="1" si="7"/>
        <v>-22.945054467335531</v>
      </c>
      <c r="AX16" s="54">
        <f t="shared" ca="1" si="7"/>
        <v>-22.966344274476015</v>
      </c>
      <c r="AY16" s="54">
        <f t="shared" ca="1" si="7"/>
        <v>-22.985331886031357</v>
      </c>
      <c r="AZ16" s="54">
        <f t="shared" ca="1" si="7"/>
        <v>-23.002371598388812</v>
      </c>
      <c r="BA16" s="54" t="str">
        <f t="shared" ca="1" si="7"/>
        <v>-</v>
      </c>
      <c r="BB16" s="54" t="str">
        <f t="shared" ca="1" si="7"/>
        <v>-</v>
      </c>
      <c r="BC16" s="54" t="str">
        <f t="shared" ca="1" si="7"/>
        <v>-</v>
      </c>
      <c r="BD16" s="54" t="str">
        <f t="shared" ca="1" si="7"/>
        <v>-</v>
      </c>
      <c r="BE16" s="54" t="str">
        <f t="shared" ca="1" si="7"/>
        <v>-</v>
      </c>
      <c r="BF16" s="54" t="str">
        <f t="shared" ca="1" si="7"/>
        <v>-</v>
      </c>
      <c r="BG16" s="54" t="str">
        <f t="shared" ca="1" si="7"/>
        <v>-</v>
      </c>
      <c r="BH16" s="54" t="str">
        <f t="shared" ca="1" si="7"/>
        <v>-</v>
      </c>
      <c r="BI16" s="54" t="str">
        <f t="shared" ca="1" si="7"/>
        <v>-</v>
      </c>
      <c r="BJ16" s="54" t="str">
        <f t="shared" ca="1" si="7"/>
        <v>-</v>
      </c>
      <c r="BK16" s="54" t="str">
        <f t="shared" ca="1" si="7"/>
        <v>-</v>
      </c>
      <c r="BL16" s="54" t="str">
        <f t="shared" ca="1" si="7"/>
        <v>-</v>
      </c>
      <c r="BM16" s="54" t="str">
        <f t="shared" ca="1" si="7"/>
        <v>-</v>
      </c>
      <c r="BN16" s="54" t="str">
        <f t="shared" ca="1" si="7"/>
        <v>-</v>
      </c>
      <c r="BO16" s="54" t="str">
        <f t="shared" ca="1" si="7"/>
        <v>-</v>
      </c>
      <c r="BP16" s="54" t="str">
        <f t="shared" ca="1" si="7"/>
        <v>-</v>
      </c>
      <c r="BQ16" s="54" t="str">
        <f t="shared" ca="1" si="7"/>
        <v>-</v>
      </c>
      <c r="BR16" s="54" t="str">
        <f t="shared" ca="1" si="7"/>
        <v>-</v>
      </c>
      <c r="BS16" s="54" t="str">
        <f t="shared" ca="1" si="7"/>
        <v>-</v>
      </c>
      <c r="BT16" s="15"/>
    </row>
    <row r="17" spans="2:72" x14ac:dyDescent="0.3">
      <c r="B17" s="1" t="s">
        <v>27</v>
      </c>
      <c r="C17" s="1"/>
      <c r="D17" s="23" t="s">
        <v>25</v>
      </c>
      <c r="E17">
        <f>MATCH(D17,J19:M19,0)</f>
        <v>1</v>
      </c>
      <c r="M17" s="46"/>
      <c r="AB17" s="25" t="s">
        <v>62</v>
      </c>
      <c r="AF17" s="54">
        <f t="shared" ref="AF17:BS17" ca="1" si="8">IF(AF12&lt;&gt;"-",-IF(AF4&gt;$G$24,AF6*Flour*$G$26*$G$30/1000^2,0),"-")</f>
        <v>0</v>
      </c>
      <c r="AG17" s="54">
        <f t="shared" ca="1" si="8"/>
        <v>-6.9932474845352006</v>
      </c>
      <c r="AH17" s="54">
        <f t="shared" ca="1" si="8"/>
        <v>-12.143934046048914</v>
      </c>
      <c r="AI17" s="54">
        <f t="shared" ca="1" si="8"/>
        <v>-13.331306198096817</v>
      </c>
      <c r="AJ17" s="54">
        <f t="shared" ca="1" si="8"/>
        <v>-13.836033514151209</v>
      </c>
      <c r="AK17" s="54">
        <f t="shared" ca="1" si="8"/>
        <v>-14.11540213839692</v>
      </c>
      <c r="AL17" s="54">
        <f t="shared" ca="1" si="8"/>
        <v>-14.292862078550618</v>
      </c>
      <c r="AM17" s="54">
        <f t="shared" ca="1" si="8"/>
        <v>-14.415596431126282</v>
      </c>
      <c r="AN17" s="54">
        <f t="shared" ca="1" si="8"/>
        <v>-14.505546978126057</v>
      </c>
      <c r="AO17" s="54">
        <f t="shared" ca="1" si="8"/>
        <v>-14.574305437869974</v>
      </c>
      <c r="AP17" s="54">
        <f t="shared" ca="1" si="8"/>
        <v>-14.62857363720806</v>
      </c>
      <c r="AQ17" s="54">
        <f t="shared" ca="1" si="8"/>
        <v>-14.672496452327902</v>
      </c>
      <c r="AR17" s="54">
        <f t="shared" ca="1" si="8"/>
        <v>-14.708775262732198</v>
      </c>
      <c r="AS17" s="54">
        <f t="shared" ca="1" si="8"/>
        <v>-14.73924610311396</v>
      </c>
      <c r="AT17" s="54">
        <f t="shared" ca="1" si="8"/>
        <v>-14.76520051546402</v>
      </c>
      <c r="AU17" s="54">
        <f t="shared" ca="1" si="8"/>
        <v>-14.787573482943822</v>
      </c>
      <c r="AV17" s="54">
        <f t="shared" ca="1" si="8"/>
        <v>-14.807058543203349</v>
      </c>
      <c r="AW17" s="54">
        <f t="shared" ca="1" si="8"/>
        <v>-14.824181006164705</v>
      </c>
      <c r="AX17" s="54">
        <f t="shared" ca="1" si="8"/>
        <v>-14.83934604948327</v>
      </c>
      <c r="AY17" s="54">
        <f t="shared" ca="1" si="8"/>
        <v>-14.852871204965082</v>
      </c>
      <c r="AZ17" s="54">
        <f t="shared" ca="1" si="8"/>
        <v>-14.865008843147123</v>
      </c>
      <c r="BA17" s="54" t="str">
        <f t="shared" ca="1" si="8"/>
        <v>-</v>
      </c>
      <c r="BB17" s="54" t="str">
        <f t="shared" ca="1" si="8"/>
        <v>-</v>
      </c>
      <c r="BC17" s="54" t="str">
        <f t="shared" ca="1" si="8"/>
        <v>-</v>
      </c>
      <c r="BD17" s="54" t="str">
        <f t="shared" ca="1" si="8"/>
        <v>-</v>
      </c>
      <c r="BE17" s="54" t="str">
        <f t="shared" ca="1" si="8"/>
        <v>-</v>
      </c>
      <c r="BF17" s="54" t="str">
        <f t="shared" ca="1" si="8"/>
        <v>-</v>
      </c>
      <c r="BG17" s="54" t="str">
        <f t="shared" ca="1" si="8"/>
        <v>-</v>
      </c>
      <c r="BH17" s="54" t="str">
        <f t="shared" ca="1" si="8"/>
        <v>-</v>
      </c>
      <c r="BI17" s="54" t="str">
        <f t="shared" ca="1" si="8"/>
        <v>-</v>
      </c>
      <c r="BJ17" s="54" t="str">
        <f t="shared" ca="1" si="8"/>
        <v>-</v>
      </c>
      <c r="BK17" s="54" t="str">
        <f t="shared" ca="1" si="8"/>
        <v>-</v>
      </c>
      <c r="BL17" s="54" t="str">
        <f t="shared" ca="1" si="8"/>
        <v>-</v>
      </c>
      <c r="BM17" s="54" t="str">
        <f t="shared" ca="1" si="8"/>
        <v>-</v>
      </c>
      <c r="BN17" s="54" t="str">
        <f t="shared" ca="1" si="8"/>
        <v>-</v>
      </c>
      <c r="BO17" s="54" t="str">
        <f t="shared" ca="1" si="8"/>
        <v>-</v>
      </c>
      <c r="BP17" s="54" t="str">
        <f t="shared" ca="1" si="8"/>
        <v>-</v>
      </c>
      <c r="BQ17" s="54" t="str">
        <f t="shared" ca="1" si="8"/>
        <v>-</v>
      </c>
      <c r="BR17" s="54" t="str">
        <f t="shared" ca="1" si="8"/>
        <v>-</v>
      </c>
      <c r="BS17" s="54" t="str">
        <f t="shared" ca="1" si="8"/>
        <v>-</v>
      </c>
      <c r="BT17" s="15"/>
    </row>
    <row r="18" spans="2:72" x14ac:dyDescent="0.3">
      <c r="AB18" s="25" t="s">
        <v>247</v>
      </c>
      <c r="AF18" s="54">
        <f t="shared" ref="AF18:BS18" ca="1" si="9">IF(AF12&lt;&gt;"-",-IF(AF$4&lt;=$G$24,0,(Yeast*$G$36/1000^2+Enzyme*$G$35+Denaturant*$G$37/1000^2+$G$57*400/1000^2)*$G$26*AF6),"-")</f>
        <v>0</v>
      </c>
      <c r="AG18" s="54">
        <f t="shared" ca="1" si="9"/>
        <v>-0.83870149863226084</v>
      </c>
      <c r="AH18" s="54">
        <f t="shared" ca="1" si="9"/>
        <v>-1.456424315918444</v>
      </c>
      <c r="AI18" s="54">
        <f t="shared" ca="1" si="9"/>
        <v>-1.5988260835605881</v>
      </c>
      <c r="AJ18" s="54">
        <f t="shared" ca="1" si="9"/>
        <v>-1.6593581264078596</v>
      </c>
      <c r="AK18" s="54">
        <f t="shared" ca="1" si="9"/>
        <v>-1.6928628585575298</v>
      </c>
      <c r="AL18" s="54">
        <f t="shared" ca="1" si="9"/>
        <v>-1.7141456628745848</v>
      </c>
      <c r="AM18" s="54">
        <f t="shared" ca="1" si="9"/>
        <v>-1.7288652170826269</v>
      </c>
      <c r="AN18" s="54">
        <f t="shared" ca="1" si="9"/>
        <v>-1.7396530032632722</v>
      </c>
      <c r="AO18" s="54">
        <f t="shared" ca="1" si="9"/>
        <v>-1.7478992183955693</v>
      </c>
      <c r="AP18" s="54">
        <f t="shared" ca="1" si="9"/>
        <v>-1.75440761384612</v>
      </c>
      <c r="AQ18" s="54">
        <f t="shared" ca="1" si="9"/>
        <v>-1.7596752854030935</v>
      </c>
      <c r="AR18" s="54">
        <f t="shared" ca="1" si="9"/>
        <v>-1.7640262100231594</v>
      </c>
      <c r="AS18" s="54">
        <f t="shared" ca="1" si="9"/>
        <v>-1.7676805836956599</v>
      </c>
      <c r="AT18" s="54">
        <f t="shared" ca="1" si="9"/>
        <v>-1.7707933012967823</v>
      </c>
      <c r="AU18" s="54">
        <f t="shared" ca="1" si="9"/>
        <v>-1.7734764955346027</v>
      </c>
      <c r="AV18" s="54">
        <f t="shared" ca="1" si="9"/>
        <v>-1.7758133425111677</v>
      </c>
      <c r="AW18" s="54">
        <f t="shared" ca="1" si="9"/>
        <v>-1.7778668427451754</v>
      </c>
      <c r="AX18" s="54">
        <f t="shared" ca="1" si="9"/>
        <v>-1.7796855892697661</v>
      </c>
      <c r="AY18" s="54">
        <f t="shared" ca="1" si="9"/>
        <v>-1.7813076637347292</v>
      </c>
      <c r="AZ18" s="54">
        <f t="shared" ca="1" si="9"/>
        <v>-1.7827633329864816</v>
      </c>
      <c r="BA18" s="54" t="str">
        <f t="shared" ca="1" si="9"/>
        <v>-</v>
      </c>
      <c r="BB18" s="54" t="str">
        <f t="shared" ca="1" si="9"/>
        <v>-</v>
      </c>
      <c r="BC18" s="54" t="str">
        <f t="shared" ca="1" si="9"/>
        <v>-</v>
      </c>
      <c r="BD18" s="54" t="str">
        <f t="shared" ca="1" si="9"/>
        <v>-</v>
      </c>
      <c r="BE18" s="54" t="str">
        <f t="shared" ca="1" si="9"/>
        <v>-</v>
      </c>
      <c r="BF18" s="54" t="str">
        <f t="shared" ca="1" si="9"/>
        <v>-</v>
      </c>
      <c r="BG18" s="54" t="str">
        <f t="shared" ca="1" si="9"/>
        <v>-</v>
      </c>
      <c r="BH18" s="54" t="str">
        <f t="shared" ca="1" si="9"/>
        <v>-</v>
      </c>
      <c r="BI18" s="54" t="str">
        <f t="shared" ca="1" si="9"/>
        <v>-</v>
      </c>
      <c r="BJ18" s="54" t="str">
        <f t="shared" ca="1" si="9"/>
        <v>-</v>
      </c>
      <c r="BK18" s="54" t="str">
        <f t="shared" ca="1" si="9"/>
        <v>-</v>
      </c>
      <c r="BL18" s="54" t="str">
        <f t="shared" ca="1" si="9"/>
        <v>-</v>
      </c>
      <c r="BM18" s="54" t="str">
        <f t="shared" ca="1" si="9"/>
        <v>-</v>
      </c>
      <c r="BN18" s="54" t="str">
        <f t="shared" ca="1" si="9"/>
        <v>-</v>
      </c>
      <c r="BO18" s="54" t="str">
        <f t="shared" ca="1" si="9"/>
        <v>-</v>
      </c>
      <c r="BP18" s="54" t="str">
        <f t="shared" ca="1" si="9"/>
        <v>-</v>
      </c>
      <c r="BQ18" s="54" t="str">
        <f t="shared" ca="1" si="9"/>
        <v>-</v>
      </c>
      <c r="BR18" s="54" t="str">
        <f t="shared" ca="1" si="9"/>
        <v>-</v>
      </c>
      <c r="BS18" s="54" t="str">
        <f t="shared" ca="1" si="9"/>
        <v>-</v>
      </c>
      <c r="BT18" s="15"/>
    </row>
    <row r="19" spans="2:72" x14ac:dyDescent="0.3">
      <c r="B19" s="58" t="s">
        <v>88</v>
      </c>
      <c r="C19" s="58"/>
      <c r="D19" s="58"/>
      <c r="E19" s="58"/>
      <c r="F19" s="58"/>
      <c r="G19" s="59" t="str">
        <f>D17</f>
        <v>Base</v>
      </c>
      <c r="H19" s="58"/>
      <c r="I19" s="58"/>
      <c r="J19" s="59" t="s">
        <v>25</v>
      </c>
      <c r="K19" s="59" t="s">
        <v>169</v>
      </c>
      <c r="L19" s="59" t="s">
        <v>170</v>
      </c>
      <c r="M19" s="100" t="s">
        <v>26</v>
      </c>
      <c r="N19" s="100" t="s">
        <v>248</v>
      </c>
      <c r="O19" s="58"/>
      <c r="P19" s="58" t="s">
        <v>28</v>
      </c>
      <c r="Q19" s="58"/>
      <c r="R19" s="58"/>
      <c r="S19" s="58"/>
      <c r="AB19" s="25" t="s">
        <v>79</v>
      </c>
      <c r="AF19" s="54">
        <f t="shared" ref="AF19:BS19" ca="1" si="10">IF(AF12&lt;&gt;"-",-IF(AF$4&lt;=$G$24,0,AF6*$G$26*($G$33*thermal_energy+$G$34*power_consumption/1000*24+$G$32*water_consumption+$G$38*waste_water)/1000^2),"-")</f>
        <v>0</v>
      </c>
      <c r="AG19" s="54">
        <f t="shared" ca="1" si="10"/>
        <v>-1.9856880063148186</v>
      </c>
      <c r="AH19" s="54">
        <f t="shared" ca="1" si="10"/>
        <v>-3.4481925940763745</v>
      </c>
      <c r="AI19" s="54">
        <f t="shared" ca="1" si="10"/>
        <v>-3.7853393412160474</v>
      </c>
      <c r="AJ19" s="54">
        <f t="shared" ca="1" si="10"/>
        <v>-3.9286534424494155</v>
      </c>
      <c r="AK19" s="54">
        <f t="shared" ca="1" si="10"/>
        <v>-4.0079783809321619</v>
      </c>
      <c r="AL19" s="54">
        <f t="shared" ca="1" si="10"/>
        <v>-4.0583669987443862</v>
      </c>
      <c r="AM19" s="54">
        <f t="shared" ca="1" si="10"/>
        <v>-4.0932166351130768</v>
      </c>
      <c r="AN19" s="54">
        <f t="shared" ca="1" si="10"/>
        <v>-4.1187575190491721</v>
      </c>
      <c r="AO19" s="54">
        <f t="shared" ca="1" si="10"/>
        <v>-4.1382810450144856</v>
      </c>
      <c r="AP19" s="54">
        <f t="shared" ca="1" si="10"/>
        <v>-4.1536901539854227</v>
      </c>
      <c r="AQ19" s="54">
        <f t="shared" ca="1" si="10"/>
        <v>-4.1661617571111424</v>
      </c>
      <c r="AR19" s="54">
        <f t="shared" ca="1" si="10"/>
        <v>-4.1764628938666313</v>
      </c>
      <c r="AS19" s="54">
        <f t="shared" ca="1" si="10"/>
        <v>-4.1851148945890708</v>
      </c>
      <c r="AT19" s="54">
        <f t="shared" ca="1" si="10"/>
        <v>-4.1924844843867204</v>
      </c>
      <c r="AU19" s="54">
        <f t="shared" ca="1" si="10"/>
        <v>-4.1988371457630755</v>
      </c>
      <c r="AV19" s="54">
        <f t="shared" ca="1" si="10"/>
        <v>-4.2043698043090849</v>
      </c>
      <c r="AW19" s="54">
        <f t="shared" ca="1" si="10"/>
        <v>-4.2092316184256484</v>
      </c>
      <c r="AX19" s="54">
        <f t="shared" ca="1" si="10"/>
        <v>-4.2135376357229779</v>
      </c>
      <c r="AY19" s="54">
        <f t="shared" ca="1" si="10"/>
        <v>-4.2173780173315469</v>
      </c>
      <c r="AZ19" s="54">
        <f t="shared" ca="1" si="10"/>
        <v>-4.2208244222552063</v>
      </c>
      <c r="BA19" s="54" t="str">
        <f t="shared" ca="1" si="10"/>
        <v>-</v>
      </c>
      <c r="BB19" s="54" t="str">
        <f t="shared" ca="1" si="10"/>
        <v>-</v>
      </c>
      <c r="BC19" s="54" t="str">
        <f t="shared" ca="1" si="10"/>
        <v>-</v>
      </c>
      <c r="BD19" s="54" t="str">
        <f t="shared" ca="1" si="10"/>
        <v>-</v>
      </c>
      <c r="BE19" s="54" t="str">
        <f t="shared" ca="1" si="10"/>
        <v>-</v>
      </c>
      <c r="BF19" s="54" t="str">
        <f t="shared" ca="1" si="10"/>
        <v>-</v>
      </c>
      <c r="BG19" s="54" t="str">
        <f t="shared" ca="1" si="10"/>
        <v>-</v>
      </c>
      <c r="BH19" s="54" t="str">
        <f t="shared" ca="1" si="10"/>
        <v>-</v>
      </c>
      <c r="BI19" s="54" t="str">
        <f t="shared" ca="1" si="10"/>
        <v>-</v>
      </c>
      <c r="BJ19" s="54" t="str">
        <f t="shared" ca="1" si="10"/>
        <v>-</v>
      </c>
      <c r="BK19" s="54" t="str">
        <f t="shared" ca="1" si="10"/>
        <v>-</v>
      </c>
      <c r="BL19" s="54" t="str">
        <f t="shared" ca="1" si="10"/>
        <v>-</v>
      </c>
      <c r="BM19" s="54" t="str">
        <f t="shared" ca="1" si="10"/>
        <v>-</v>
      </c>
      <c r="BN19" s="54" t="str">
        <f t="shared" ca="1" si="10"/>
        <v>-</v>
      </c>
      <c r="BO19" s="54" t="str">
        <f t="shared" ca="1" si="10"/>
        <v>-</v>
      </c>
      <c r="BP19" s="54" t="str">
        <f t="shared" ca="1" si="10"/>
        <v>-</v>
      </c>
      <c r="BQ19" s="54" t="str">
        <f t="shared" ca="1" si="10"/>
        <v>-</v>
      </c>
      <c r="BR19" s="54" t="str">
        <f t="shared" ca="1" si="10"/>
        <v>-</v>
      </c>
      <c r="BS19" s="54" t="str">
        <f t="shared" ca="1" si="10"/>
        <v>-</v>
      </c>
      <c r="BT19" s="15"/>
    </row>
    <row r="20" spans="2:72" x14ac:dyDescent="0.3">
      <c r="Z20" s="25"/>
      <c r="AB20" s="25" t="s">
        <v>249</v>
      </c>
      <c r="AF20" s="54">
        <f t="shared" ref="AF20:BS20" ca="1" si="11">IF(AF12&lt;&gt;"-",-IF(AF$4&lt;=$G$24,0,$G$51*$G$47+$G$49*$G$50),"-")</f>
        <v>0</v>
      </c>
      <c r="AG20" s="54">
        <f t="shared" ca="1" si="11"/>
        <v>-2.133775</v>
      </c>
      <c r="AH20" s="54">
        <f t="shared" ca="1" si="11"/>
        <v>-2.133775</v>
      </c>
      <c r="AI20" s="54">
        <f t="shared" ca="1" si="11"/>
        <v>-2.133775</v>
      </c>
      <c r="AJ20" s="54">
        <f t="shared" ca="1" si="11"/>
        <v>-2.133775</v>
      </c>
      <c r="AK20" s="54">
        <f t="shared" ca="1" si="11"/>
        <v>-2.133775</v>
      </c>
      <c r="AL20" s="54">
        <f t="shared" ca="1" si="11"/>
        <v>-2.133775</v>
      </c>
      <c r="AM20" s="54">
        <f t="shared" ca="1" si="11"/>
        <v>-2.133775</v>
      </c>
      <c r="AN20" s="54">
        <f t="shared" ca="1" si="11"/>
        <v>-2.133775</v>
      </c>
      <c r="AO20" s="54">
        <f t="shared" ca="1" si="11"/>
        <v>-2.133775</v>
      </c>
      <c r="AP20" s="54">
        <f t="shared" ca="1" si="11"/>
        <v>-2.133775</v>
      </c>
      <c r="AQ20" s="54">
        <f t="shared" ca="1" si="11"/>
        <v>-2.133775</v>
      </c>
      <c r="AR20" s="54">
        <f t="shared" ca="1" si="11"/>
        <v>-2.133775</v>
      </c>
      <c r="AS20" s="54">
        <f t="shared" ca="1" si="11"/>
        <v>-2.133775</v>
      </c>
      <c r="AT20" s="54">
        <f t="shared" ca="1" si="11"/>
        <v>-2.133775</v>
      </c>
      <c r="AU20" s="54">
        <f t="shared" ca="1" si="11"/>
        <v>-2.133775</v>
      </c>
      <c r="AV20" s="54">
        <f t="shared" ca="1" si="11"/>
        <v>-2.133775</v>
      </c>
      <c r="AW20" s="54">
        <f t="shared" ca="1" si="11"/>
        <v>-2.133775</v>
      </c>
      <c r="AX20" s="54">
        <f t="shared" ca="1" si="11"/>
        <v>-2.133775</v>
      </c>
      <c r="AY20" s="54">
        <f t="shared" ca="1" si="11"/>
        <v>-2.133775</v>
      </c>
      <c r="AZ20" s="54">
        <f t="shared" ca="1" si="11"/>
        <v>-2.133775</v>
      </c>
      <c r="BA20" s="54" t="str">
        <f t="shared" ca="1" si="11"/>
        <v>-</v>
      </c>
      <c r="BB20" s="54" t="str">
        <f t="shared" ca="1" si="11"/>
        <v>-</v>
      </c>
      <c r="BC20" s="54" t="str">
        <f t="shared" ca="1" si="11"/>
        <v>-</v>
      </c>
      <c r="BD20" s="54" t="str">
        <f t="shared" ca="1" si="11"/>
        <v>-</v>
      </c>
      <c r="BE20" s="54" t="str">
        <f t="shared" ca="1" si="11"/>
        <v>-</v>
      </c>
      <c r="BF20" s="54" t="str">
        <f t="shared" ca="1" si="11"/>
        <v>-</v>
      </c>
      <c r="BG20" s="54" t="str">
        <f t="shared" ca="1" si="11"/>
        <v>-</v>
      </c>
      <c r="BH20" s="54" t="str">
        <f t="shared" ca="1" si="11"/>
        <v>-</v>
      </c>
      <c r="BI20" s="54" t="str">
        <f t="shared" ca="1" si="11"/>
        <v>-</v>
      </c>
      <c r="BJ20" s="54" t="str">
        <f t="shared" ca="1" si="11"/>
        <v>-</v>
      </c>
      <c r="BK20" s="54" t="str">
        <f t="shared" ca="1" si="11"/>
        <v>-</v>
      </c>
      <c r="BL20" s="54" t="str">
        <f t="shared" ca="1" si="11"/>
        <v>-</v>
      </c>
      <c r="BM20" s="54" t="str">
        <f t="shared" ca="1" si="11"/>
        <v>-</v>
      </c>
      <c r="BN20" s="54" t="str">
        <f t="shared" ca="1" si="11"/>
        <v>-</v>
      </c>
      <c r="BO20" s="54" t="str">
        <f t="shared" ca="1" si="11"/>
        <v>-</v>
      </c>
      <c r="BP20" s="54" t="str">
        <f t="shared" ca="1" si="11"/>
        <v>-</v>
      </c>
      <c r="BQ20" s="54" t="str">
        <f t="shared" ca="1" si="11"/>
        <v>-</v>
      </c>
      <c r="BR20" s="54" t="str">
        <f t="shared" ca="1" si="11"/>
        <v>-</v>
      </c>
      <c r="BS20" s="54" t="str">
        <f t="shared" ca="1" si="11"/>
        <v>-</v>
      </c>
      <c r="BT20" s="15"/>
    </row>
    <row r="21" spans="2:72" x14ac:dyDescent="0.3">
      <c r="B21" t="s">
        <v>89</v>
      </c>
      <c r="G21" s="28">
        <f t="shared" ref="G21" ca="1" si="12">OFFSET(J21,0,$E$17-1)</f>
        <v>0.3</v>
      </c>
      <c r="J21" s="77">
        <v>0.3</v>
      </c>
      <c r="K21" s="77">
        <v>0.3</v>
      </c>
      <c r="L21" s="77">
        <v>0.3</v>
      </c>
      <c r="M21">
        <f ca="1">INDEX(Monte_inputs,MATCH(Economics!B21,'Monte Inputs'!$E$46:$E$79,0))</f>
        <v>0.3</v>
      </c>
      <c r="N21" s="24">
        <f ca="1">IFERROR(_xlfn.NORM.INV(RAND(),J21,_xlfn.STDEV.S(J21:L21)),J21)</f>
        <v>0.3</v>
      </c>
      <c r="P21" t="s">
        <v>494</v>
      </c>
      <c r="AB21" s="51" t="s">
        <v>80</v>
      </c>
      <c r="AC21" s="38"/>
      <c r="AD21" s="38"/>
      <c r="AE21" s="38"/>
      <c r="AF21" s="55">
        <f ca="1">IFERROR(AF16+AF14,"-")</f>
        <v>-28.275500000000001</v>
      </c>
      <c r="AG21" s="55">
        <f t="shared" ref="AG21:BS21" ca="1" si="13">IFERROR(AG16+AG14,"-")</f>
        <v>-11.951411989482281</v>
      </c>
      <c r="AH21" s="55">
        <f t="shared" ca="1" si="13"/>
        <v>-19.182325956043734</v>
      </c>
      <c r="AI21" s="55">
        <f t="shared" ca="1" si="13"/>
        <v>-20.849246622873451</v>
      </c>
      <c r="AJ21" s="55">
        <f t="shared" ca="1" si="13"/>
        <v>-21.557820083008483</v>
      </c>
      <c r="AK21" s="55">
        <f t="shared" ca="1" si="13"/>
        <v>-21.950018377886611</v>
      </c>
      <c r="AL21" s="55">
        <f t="shared" ca="1" si="13"/>
        <v>-22.199149740169588</v>
      </c>
      <c r="AM21" s="55">
        <f t="shared" ca="1" si="13"/>
        <v>-22.371453283321983</v>
      </c>
      <c r="AN21" s="55">
        <f t="shared" ca="1" si="13"/>
        <v>-22.497732500438502</v>
      </c>
      <c r="AO21" s="55">
        <f t="shared" ca="1" si="13"/>
        <v>-22.594260701280028</v>
      </c>
      <c r="AP21" s="55">
        <f t="shared" ca="1" si="13"/>
        <v>-22.670446405039602</v>
      </c>
      <c r="AQ21" s="55">
        <f t="shared" ca="1" si="13"/>
        <v>-22.732108494842137</v>
      </c>
      <c r="AR21" s="55">
        <f t="shared" ca="1" si="13"/>
        <v>-22.783039366621988</v>
      </c>
      <c r="AS21" s="55">
        <f t="shared" ca="1" si="13"/>
        <v>-22.825816581398691</v>
      </c>
      <c r="AT21" s="55">
        <f t="shared" ca="1" si="13"/>
        <v>-22.862253301147522</v>
      </c>
      <c r="AU21" s="55">
        <f t="shared" ca="1" si="13"/>
        <v>-22.893662124241501</v>
      </c>
      <c r="AV21" s="55">
        <f t="shared" ca="1" si="13"/>
        <v>-22.921016690023599</v>
      </c>
      <c r="AW21" s="55">
        <f t="shared" ca="1" si="13"/>
        <v>-22.945054467335531</v>
      </c>
      <c r="AX21" s="55">
        <f t="shared" ca="1" si="13"/>
        <v>-22.966344274476015</v>
      </c>
      <c r="AY21" s="55">
        <f t="shared" ca="1" si="13"/>
        <v>-22.985331886031357</v>
      </c>
      <c r="AZ21" s="55">
        <f t="shared" ca="1" si="13"/>
        <v>-23.002371598388812</v>
      </c>
      <c r="BA21" s="55" t="str">
        <f t="shared" ca="1" si="13"/>
        <v>-</v>
      </c>
      <c r="BB21" s="55" t="str">
        <f t="shared" ca="1" si="13"/>
        <v>-</v>
      </c>
      <c r="BC21" s="55" t="str">
        <f t="shared" ca="1" si="13"/>
        <v>-</v>
      </c>
      <c r="BD21" s="55" t="str">
        <f t="shared" ca="1" si="13"/>
        <v>-</v>
      </c>
      <c r="BE21" s="55" t="str">
        <f t="shared" ca="1" si="13"/>
        <v>-</v>
      </c>
      <c r="BF21" s="55" t="str">
        <f t="shared" ca="1" si="13"/>
        <v>-</v>
      </c>
      <c r="BG21" s="55" t="str">
        <f t="shared" ca="1" si="13"/>
        <v>-</v>
      </c>
      <c r="BH21" s="55" t="str">
        <f t="shared" ca="1" si="13"/>
        <v>-</v>
      </c>
      <c r="BI21" s="55" t="str">
        <f t="shared" ca="1" si="13"/>
        <v>-</v>
      </c>
      <c r="BJ21" s="55" t="str">
        <f t="shared" ca="1" si="13"/>
        <v>-</v>
      </c>
      <c r="BK21" s="55" t="str">
        <f t="shared" ca="1" si="13"/>
        <v>-</v>
      </c>
      <c r="BL21" s="55" t="str">
        <f t="shared" ca="1" si="13"/>
        <v>-</v>
      </c>
      <c r="BM21" s="55" t="str">
        <f t="shared" ca="1" si="13"/>
        <v>-</v>
      </c>
      <c r="BN21" s="55" t="str">
        <f t="shared" ca="1" si="13"/>
        <v>-</v>
      </c>
      <c r="BO21" s="55" t="str">
        <f t="shared" ca="1" si="13"/>
        <v>-</v>
      </c>
      <c r="BP21" s="55" t="str">
        <f t="shared" ca="1" si="13"/>
        <v>-</v>
      </c>
      <c r="BQ21" s="55" t="str">
        <f t="shared" ca="1" si="13"/>
        <v>-</v>
      </c>
      <c r="BR21" s="55" t="str">
        <f t="shared" ca="1" si="13"/>
        <v>-</v>
      </c>
      <c r="BS21" s="55" t="str">
        <f t="shared" ca="1" si="13"/>
        <v>-</v>
      </c>
      <c r="BT21" s="15"/>
    </row>
    <row r="22" spans="2:72" x14ac:dyDescent="0.3">
      <c r="B22" t="s">
        <v>111</v>
      </c>
      <c r="G22" s="50">
        <f ca="1">ROUND(OFFSET(J22,0,$E$17-1),0)</f>
        <v>20</v>
      </c>
      <c r="H22" s="26" t="s">
        <v>112</v>
      </c>
      <c r="J22" s="49">
        <v>20</v>
      </c>
      <c r="K22" s="49">
        <v>20</v>
      </c>
      <c r="L22" s="49">
        <v>22</v>
      </c>
      <c r="M22">
        <f ca="1">INDEX(Monte_inputs,MATCH(Economics!B22,'Monte Inputs'!$E$46:$E$79,0))</f>
        <v>19.587368776110115</v>
      </c>
      <c r="N22" s="24">
        <f t="shared" ref="N22:N24" ca="1" si="14">IFERROR(_xlfn.NORM.INV(RAND(),J22,_xlfn.STDEV.S(J22:L22)),J22)</f>
        <v>19.574733664476252</v>
      </c>
      <c r="P22" t="s">
        <v>495</v>
      </c>
      <c r="BT22" s="15"/>
    </row>
    <row r="23" spans="2:72" x14ac:dyDescent="0.3">
      <c r="B23" t="s">
        <v>113</v>
      </c>
      <c r="G23" s="50">
        <f ca="1">OFFSET(J23,0,$E$17-1)</f>
        <v>0</v>
      </c>
      <c r="H23" s="26" t="s">
        <v>114</v>
      </c>
      <c r="J23" s="49">
        <v>0</v>
      </c>
      <c r="K23" s="49">
        <v>0</v>
      </c>
      <c r="L23" s="49">
        <v>0</v>
      </c>
      <c r="M23">
        <f ca="1">INDEX(Monte_inputs,MATCH(Economics!B23,'Monte Inputs'!$E$46:$E$79,0))</f>
        <v>0.31731182831268434</v>
      </c>
      <c r="N23" s="24">
        <f ca="1">IFERROR(_xlfn.NORM.INV(RAND(),J23,_xlfn.STDEV.S(J23:L23)),J23)</f>
        <v>0</v>
      </c>
      <c r="P23" t="s">
        <v>495</v>
      </c>
      <c r="AB23" s="52" t="s">
        <v>81</v>
      </c>
      <c r="AF23" s="54">
        <f ca="1">IFERROR(AF12+AF21,"-")</f>
        <v>-28.275500000000001</v>
      </c>
      <c r="AG23" s="54">
        <f t="shared" ref="AG23:BS23" ca="1" si="15">IFERROR(AG12+AG21,"-")</f>
        <v>1.9896268709386398</v>
      </c>
      <c r="AH23" s="54">
        <f t="shared" ca="1" si="15"/>
        <v>5.026606564754772</v>
      </c>
      <c r="AI23" s="54">
        <f t="shared" ca="1" si="15"/>
        <v>5.7267122830325548</v>
      </c>
      <c r="AJ23" s="54">
        <f t="shared" ca="1" si="15"/>
        <v>6.024312727451953</v>
      </c>
      <c r="AK23" s="54">
        <f t="shared" ca="1" si="15"/>
        <v>6.1890357850076434</v>
      </c>
      <c r="AL23" s="54">
        <f t="shared" ca="1" si="15"/>
        <v>6.2936708134210662</v>
      </c>
      <c r="AM23" s="54">
        <f t="shared" ca="1" si="15"/>
        <v>6.3660382021282587</v>
      </c>
      <c r="AN23" s="54">
        <f t="shared" ca="1" si="15"/>
        <v>6.4190754004557888</v>
      </c>
      <c r="AO23" s="54">
        <f t="shared" ca="1" si="15"/>
        <v>6.4596171891137679</v>
      </c>
      <c r="AP23" s="54">
        <f t="shared" ca="1" si="15"/>
        <v>6.4916151407346625</v>
      </c>
      <c r="AQ23" s="54">
        <f t="shared" ca="1" si="15"/>
        <v>6.5175131828735395</v>
      </c>
      <c r="AR23" s="54">
        <f t="shared" ca="1" si="15"/>
        <v>6.5389041196346511</v>
      </c>
      <c r="AS23" s="54">
        <f t="shared" ca="1" si="15"/>
        <v>6.5568705251589918</v>
      </c>
      <c r="AT23" s="54">
        <f t="shared" ca="1" si="15"/>
        <v>6.5721739264300076</v>
      </c>
      <c r="AU23" s="54">
        <f t="shared" ca="1" si="15"/>
        <v>6.5853656140070029</v>
      </c>
      <c r="AV23" s="54">
        <f t="shared" ca="1" si="15"/>
        <v>6.5968545158522787</v>
      </c>
      <c r="AW23" s="54">
        <f t="shared" ca="1" si="15"/>
        <v>6.6069503684538162</v>
      </c>
      <c r="AX23" s="54">
        <f t="shared" ca="1" si="15"/>
        <v>6.6158920751688832</v>
      </c>
      <c r="AY23" s="54">
        <f t="shared" ca="1" si="15"/>
        <v>6.623866861066535</v>
      </c>
      <c r="AZ23" s="54">
        <f t="shared" ca="1" si="15"/>
        <v>6.6310235304249758</v>
      </c>
      <c r="BA23" s="54" t="str">
        <f t="shared" ca="1" si="15"/>
        <v>-</v>
      </c>
      <c r="BB23" s="54" t="str">
        <f t="shared" ca="1" si="15"/>
        <v>-</v>
      </c>
      <c r="BC23" s="54" t="str">
        <f t="shared" ca="1" si="15"/>
        <v>-</v>
      </c>
      <c r="BD23" s="54" t="str">
        <f t="shared" ca="1" si="15"/>
        <v>-</v>
      </c>
      <c r="BE23" s="54" t="str">
        <f t="shared" ca="1" si="15"/>
        <v>-</v>
      </c>
      <c r="BF23" s="54" t="str">
        <f t="shared" ca="1" si="15"/>
        <v>-</v>
      </c>
      <c r="BG23" s="54" t="str">
        <f t="shared" ca="1" si="15"/>
        <v>-</v>
      </c>
      <c r="BH23" s="54" t="str">
        <f t="shared" ca="1" si="15"/>
        <v>-</v>
      </c>
      <c r="BI23" s="54" t="str">
        <f t="shared" ca="1" si="15"/>
        <v>-</v>
      </c>
      <c r="BJ23" s="54" t="str">
        <f t="shared" ca="1" si="15"/>
        <v>-</v>
      </c>
      <c r="BK23" s="54" t="str">
        <f t="shared" ca="1" si="15"/>
        <v>-</v>
      </c>
      <c r="BL23" s="54" t="str">
        <f t="shared" ca="1" si="15"/>
        <v>-</v>
      </c>
      <c r="BM23" s="54" t="str">
        <f t="shared" ca="1" si="15"/>
        <v>-</v>
      </c>
      <c r="BN23" s="54" t="str">
        <f t="shared" ca="1" si="15"/>
        <v>-</v>
      </c>
      <c r="BO23" s="54" t="str">
        <f t="shared" ca="1" si="15"/>
        <v>-</v>
      </c>
      <c r="BP23" s="54" t="str">
        <f t="shared" ca="1" si="15"/>
        <v>-</v>
      </c>
      <c r="BQ23" s="54" t="str">
        <f t="shared" ca="1" si="15"/>
        <v>-</v>
      </c>
      <c r="BR23" s="54" t="str">
        <f t="shared" ca="1" si="15"/>
        <v>-</v>
      </c>
      <c r="BS23" s="54" t="str">
        <f t="shared" ca="1" si="15"/>
        <v>-</v>
      </c>
      <c r="BT23" s="15"/>
    </row>
    <row r="24" spans="2:72" x14ac:dyDescent="0.3">
      <c r="B24" t="s">
        <v>499</v>
      </c>
      <c r="G24" s="50">
        <f ca="1">ROUND(OFFSET(J24,0,$E$17-1),0)</f>
        <v>1</v>
      </c>
      <c r="H24" s="26" t="s">
        <v>112</v>
      </c>
      <c r="J24" s="49">
        <v>1</v>
      </c>
      <c r="K24" s="49">
        <v>2</v>
      </c>
      <c r="L24" s="49">
        <v>1</v>
      </c>
      <c r="M24">
        <f ca="1">INDEX(Monte_inputs,MATCH(Economics!B24,'Monte Inputs'!$E$46:$E$79,0))</f>
        <v>1.2475591477859382</v>
      </c>
      <c r="N24" s="24">
        <f t="shared" ca="1" si="14"/>
        <v>0.96179209800994125</v>
      </c>
      <c r="P24" t="s">
        <v>495</v>
      </c>
      <c r="AB24" s="53" t="s">
        <v>82</v>
      </c>
      <c r="AF24" s="56" t="str">
        <f t="shared" ref="AF24:BS24" ca="1" si="16">IFERROR(AF23/AF12,"-")</f>
        <v>-</v>
      </c>
      <c r="AG24" s="56">
        <f t="shared" ca="1" si="16"/>
        <v>0.14271726023139189</v>
      </c>
      <c r="AH24" s="56">
        <f t="shared" ca="1" si="16"/>
        <v>0.20763437464399917</v>
      </c>
      <c r="AI24" s="56">
        <f t="shared" ca="1" si="16"/>
        <v>0.21548469062991743</v>
      </c>
      <c r="AJ24" s="56">
        <f t="shared" ca="1" si="16"/>
        <v>0.21841359291719645</v>
      </c>
      <c r="AK24" s="56">
        <f t="shared" ca="1" si="16"/>
        <v>0.21994469853819235</v>
      </c>
      <c r="AL24" s="56">
        <f t="shared" ca="1" si="16"/>
        <v>0.22088619838754223</v>
      </c>
      <c r="AM24" s="56">
        <f t="shared" ca="1" si="16"/>
        <v>0.22152379602622504</v>
      </c>
      <c r="AN24" s="56">
        <f t="shared" ca="1" si="16"/>
        <v>0.22198423223115407</v>
      </c>
      <c r="AO24" s="56">
        <f t="shared" ca="1" si="16"/>
        <v>0.22233235829939033</v>
      </c>
      <c r="AP24" s="56">
        <f t="shared" ca="1" si="16"/>
        <v>0.2226048090099903</v>
      </c>
      <c r="AQ24" s="56">
        <f t="shared" ca="1" si="16"/>
        <v>0.22282384554187304</v>
      </c>
      <c r="AR24" s="56">
        <f t="shared" ca="1" si="16"/>
        <v>0.22300377608665239</v>
      </c>
      <c r="AS24" s="56">
        <f t="shared" ca="1" si="16"/>
        <v>0.22315421667801164</v>
      </c>
      <c r="AT24" s="56">
        <f t="shared" ca="1" si="16"/>
        <v>0.22328186907175301</v>
      </c>
      <c r="AU24" s="56">
        <f t="shared" ca="1" si="16"/>
        <v>0.22339154711885598</v>
      </c>
      <c r="AV24" s="56">
        <f t="shared" ca="1" si="16"/>
        <v>0.22348679787379441</v>
      </c>
      <c r="AW24" s="56">
        <f t="shared" ca="1" si="16"/>
        <v>0.2235702926135279</v>
      </c>
      <c r="AX24" s="56">
        <f t="shared" ca="1" si="16"/>
        <v>0.22364408143363035</v>
      </c>
      <c r="AY24" s="56">
        <f t="shared" ca="1" si="16"/>
        <v>0.22370976390287375</v>
      </c>
      <c r="AZ24" s="56">
        <f t="shared" ca="1" si="16"/>
        <v>0.22376860638480653</v>
      </c>
      <c r="BA24" s="56" t="str">
        <f t="shared" ca="1" si="16"/>
        <v>-</v>
      </c>
      <c r="BB24" s="56" t="str">
        <f t="shared" ca="1" si="16"/>
        <v>-</v>
      </c>
      <c r="BC24" s="56" t="str">
        <f t="shared" ca="1" si="16"/>
        <v>-</v>
      </c>
      <c r="BD24" s="56" t="str">
        <f t="shared" ca="1" si="16"/>
        <v>-</v>
      </c>
      <c r="BE24" s="56" t="str">
        <f t="shared" ca="1" si="16"/>
        <v>-</v>
      </c>
      <c r="BF24" s="56" t="str">
        <f t="shared" ca="1" si="16"/>
        <v>-</v>
      </c>
      <c r="BG24" s="56" t="str">
        <f t="shared" ca="1" si="16"/>
        <v>-</v>
      </c>
      <c r="BH24" s="56" t="str">
        <f t="shared" ca="1" si="16"/>
        <v>-</v>
      </c>
      <c r="BI24" s="56" t="str">
        <f t="shared" ca="1" si="16"/>
        <v>-</v>
      </c>
      <c r="BJ24" s="56" t="str">
        <f t="shared" ca="1" si="16"/>
        <v>-</v>
      </c>
      <c r="BK24" s="56" t="str">
        <f t="shared" ca="1" si="16"/>
        <v>-</v>
      </c>
      <c r="BL24" s="56" t="str">
        <f t="shared" ca="1" si="16"/>
        <v>-</v>
      </c>
      <c r="BM24" s="56" t="str">
        <f t="shared" ca="1" si="16"/>
        <v>-</v>
      </c>
      <c r="BN24" s="56" t="str">
        <f t="shared" ca="1" si="16"/>
        <v>-</v>
      </c>
      <c r="BO24" s="56" t="str">
        <f t="shared" ca="1" si="16"/>
        <v>-</v>
      </c>
      <c r="BP24" s="56" t="str">
        <f t="shared" ca="1" si="16"/>
        <v>-</v>
      </c>
      <c r="BQ24" s="56" t="str">
        <f t="shared" ca="1" si="16"/>
        <v>-</v>
      </c>
      <c r="BR24" s="56" t="str">
        <f t="shared" ca="1" si="16"/>
        <v>-</v>
      </c>
      <c r="BS24" s="56" t="str">
        <f t="shared" ca="1" si="16"/>
        <v>-</v>
      </c>
      <c r="BT24" s="15"/>
    </row>
    <row r="25" spans="2:72" x14ac:dyDescent="0.3">
      <c r="B25" t="s">
        <v>500</v>
      </c>
      <c r="G25" s="50" t="str">
        <f ca="1">OFFSET(J25,0,$E$17-1)</f>
        <v>series 2</v>
      </c>
      <c r="J25" s="49" t="s">
        <v>313</v>
      </c>
      <c r="K25" s="49" t="s">
        <v>504</v>
      </c>
      <c r="L25" s="49" t="s">
        <v>313</v>
      </c>
      <c r="M25" t="str">
        <f>J25</f>
        <v>series 2</v>
      </c>
      <c r="N25" s="24"/>
      <c r="P25" s="104" t="s">
        <v>502</v>
      </c>
      <c r="AB25" t="s">
        <v>83</v>
      </c>
      <c r="AF25" s="54">
        <f t="shared" ref="AF25:BS25" ca="1" si="17">IF(AF23&lt;&gt;"-",-IF(AF$4&lt;=$G$24,0,$G$47/$G$22),"-")</f>
        <v>0</v>
      </c>
      <c r="AG25" s="54">
        <f t="shared" ca="1" si="17"/>
        <v>-1.413775</v>
      </c>
      <c r="AH25" s="54">
        <f t="shared" ca="1" si="17"/>
        <v>-1.413775</v>
      </c>
      <c r="AI25" s="54">
        <f t="shared" ca="1" si="17"/>
        <v>-1.413775</v>
      </c>
      <c r="AJ25" s="54">
        <f t="shared" ca="1" si="17"/>
        <v>-1.413775</v>
      </c>
      <c r="AK25" s="54">
        <f t="shared" ca="1" si="17"/>
        <v>-1.413775</v>
      </c>
      <c r="AL25" s="54">
        <f t="shared" ca="1" si="17"/>
        <v>-1.413775</v>
      </c>
      <c r="AM25" s="54">
        <f t="shared" ca="1" si="17"/>
        <v>-1.413775</v>
      </c>
      <c r="AN25" s="54">
        <f t="shared" ca="1" si="17"/>
        <v>-1.413775</v>
      </c>
      <c r="AO25" s="54">
        <f t="shared" ca="1" si="17"/>
        <v>-1.413775</v>
      </c>
      <c r="AP25" s="54">
        <f t="shared" ca="1" si="17"/>
        <v>-1.413775</v>
      </c>
      <c r="AQ25" s="54">
        <f t="shared" ca="1" si="17"/>
        <v>-1.413775</v>
      </c>
      <c r="AR25" s="54">
        <f t="shared" ca="1" si="17"/>
        <v>-1.413775</v>
      </c>
      <c r="AS25" s="54">
        <f t="shared" ca="1" si="17"/>
        <v>-1.413775</v>
      </c>
      <c r="AT25" s="54">
        <f t="shared" ca="1" si="17"/>
        <v>-1.413775</v>
      </c>
      <c r="AU25" s="54">
        <f t="shared" ca="1" si="17"/>
        <v>-1.413775</v>
      </c>
      <c r="AV25" s="54">
        <f t="shared" ca="1" si="17"/>
        <v>-1.413775</v>
      </c>
      <c r="AW25" s="54">
        <f t="shared" ca="1" si="17"/>
        <v>-1.413775</v>
      </c>
      <c r="AX25" s="54">
        <f t="shared" ca="1" si="17"/>
        <v>-1.413775</v>
      </c>
      <c r="AY25" s="54">
        <f t="shared" ca="1" si="17"/>
        <v>-1.413775</v>
      </c>
      <c r="AZ25" s="54">
        <f t="shared" ca="1" si="17"/>
        <v>-1.413775</v>
      </c>
      <c r="BA25" s="54" t="str">
        <f t="shared" ca="1" si="17"/>
        <v>-</v>
      </c>
      <c r="BB25" s="54" t="str">
        <f t="shared" ca="1" si="17"/>
        <v>-</v>
      </c>
      <c r="BC25" s="54" t="str">
        <f t="shared" ca="1" si="17"/>
        <v>-</v>
      </c>
      <c r="BD25" s="54" t="str">
        <f t="shared" ca="1" si="17"/>
        <v>-</v>
      </c>
      <c r="BE25" s="54" t="str">
        <f t="shared" ca="1" si="17"/>
        <v>-</v>
      </c>
      <c r="BF25" s="54" t="str">
        <f t="shared" ca="1" si="17"/>
        <v>-</v>
      </c>
      <c r="BG25" s="54" t="str">
        <f t="shared" ca="1" si="17"/>
        <v>-</v>
      </c>
      <c r="BH25" s="54" t="str">
        <f t="shared" ca="1" si="17"/>
        <v>-</v>
      </c>
      <c r="BI25" s="54" t="str">
        <f t="shared" ca="1" si="17"/>
        <v>-</v>
      </c>
      <c r="BJ25" s="54" t="str">
        <f t="shared" ca="1" si="17"/>
        <v>-</v>
      </c>
      <c r="BK25" s="54" t="str">
        <f t="shared" ca="1" si="17"/>
        <v>-</v>
      </c>
      <c r="BL25" s="54" t="str">
        <f t="shared" ca="1" si="17"/>
        <v>-</v>
      </c>
      <c r="BM25" s="54" t="str">
        <f t="shared" ca="1" si="17"/>
        <v>-</v>
      </c>
      <c r="BN25" s="54" t="str">
        <f t="shared" ca="1" si="17"/>
        <v>-</v>
      </c>
      <c r="BO25" s="54" t="str">
        <f t="shared" ca="1" si="17"/>
        <v>-</v>
      </c>
      <c r="BP25" s="54" t="str">
        <f t="shared" ca="1" si="17"/>
        <v>-</v>
      </c>
      <c r="BQ25" s="54" t="str">
        <f t="shared" ca="1" si="17"/>
        <v>-</v>
      </c>
      <c r="BR25" s="54" t="str">
        <f t="shared" ca="1" si="17"/>
        <v>-</v>
      </c>
      <c r="BS25" s="54" t="str">
        <f t="shared" ca="1" si="17"/>
        <v>-</v>
      </c>
      <c r="BT25" s="15"/>
    </row>
    <row r="26" spans="2:72" x14ac:dyDescent="0.3">
      <c r="B26" t="s">
        <v>127</v>
      </c>
      <c r="G26" s="50">
        <f ca="1">ROUND(OFFSET(J26,0,$E$17-1),0)</f>
        <v>330</v>
      </c>
      <c r="H26" s="26" t="s">
        <v>128</v>
      </c>
      <c r="J26" s="49">
        <v>330</v>
      </c>
      <c r="K26" s="49">
        <v>300</v>
      </c>
      <c r="L26" s="49">
        <v>330</v>
      </c>
      <c r="M26">
        <f ca="1">INDEX(Monte_inputs,MATCH(Economics!B26,'Monte Inputs'!$E$46:$E$79,0))</f>
        <v>329.27441183740092</v>
      </c>
      <c r="N26" s="24">
        <f ca="1">IFERROR(_xlfn.NORM.INV(RAND(),J26,_xlfn.STDEV.S(J26:L26)),J26)</f>
        <v>329.26814003037936</v>
      </c>
      <c r="P26" t="s">
        <v>495</v>
      </c>
      <c r="AB26" s="1" t="s">
        <v>84</v>
      </c>
      <c r="AF26" s="54">
        <f ca="1">IFERROR(AF23+AF25,"-")</f>
        <v>-28.275500000000001</v>
      </c>
      <c r="AG26" s="54">
        <f t="shared" ref="AG26:BS26" ca="1" si="18">IFERROR(AG23+AG25,"-")</f>
        <v>0.57585187093863976</v>
      </c>
      <c r="AH26" s="54">
        <f t="shared" ca="1" si="18"/>
        <v>3.6128315647547717</v>
      </c>
      <c r="AI26" s="54">
        <f t="shared" ca="1" si="18"/>
        <v>4.3129372830325545</v>
      </c>
      <c r="AJ26" s="54">
        <f t="shared" ca="1" si="18"/>
        <v>4.6105377274519528</v>
      </c>
      <c r="AK26" s="54">
        <f t="shared" ca="1" si="18"/>
        <v>4.7752607850076432</v>
      </c>
      <c r="AL26" s="54">
        <f t="shared" ca="1" si="18"/>
        <v>4.8798958134210659</v>
      </c>
      <c r="AM26" s="54">
        <f t="shared" ca="1" si="18"/>
        <v>4.9522632021282584</v>
      </c>
      <c r="AN26" s="54">
        <f t="shared" ca="1" si="18"/>
        <v>5.0053004004557886</v>
      </c>
      <c r="AO26" s="54">
        <f t="shared" ca="1" si="18"/>
        <v>5.0458421891137677</v>
      </c>
      <c r="AP26" s="54">
        <f t="shared" ca="1" si="18"/>
        <v>5.0778401407346623</v>
      </c>
      <c r="AQ26" s="54">
        <f t="shared" ca="1" si="18"/>
        <v>5.1037381828735393</v>
      </c>
      <c r="AR26" s="54">
        <f t="shared" ca="1" si="18"/>
        <v>5.1251291196346509</v>
      </c>
      <c r="AS26" s="54">
        <f t="shared" ca="1" si="18"/>
        <v>5.1430955251589916</v>
      </c>
      <c r="AT26" s="54">
        <f t="shared" ca="1" si="18"/>
        <v>5.1583989264300074</v>
      </c>
      <c r="AU26" s="54">
        <f t="shared" ca="1" si="18"/>
        <v>5.1715906140070027</v>
      </c>
      <c r="AV26" s="54">
        <f t="shared" ca="1" si="18"/>
        <v>5.1830795158522784</v>
      </c>
      <c r="AW26" s="54">
        <f t="shared" ca="1" si="18"/>
        <v>5.193175368453816</v>
      </c>
      <c r="AX26" s="54">
        <f t="shared" ca="1" si="18"/>
        <v>5.202117075168883</v>
      </c>
      <c r="AY26" s="54">
        <f t="shared" ca="1" si="18"/>
        <v>5.2100918610665348</v>
      </c>
      <c r="AZ26" s="54">
        <f t="shared" ca="1" si="18"/>
        <v>5.2172485304249756</v>
      </c>
      <c r="BA26" s="54" t="str">
        <f t="shared" ca="1" si="18"/>
        <v>-</v>
      </c>
      <c r="BB26" s="54" t="str">
        <f t="shared" ca="1" si="18"/>
        <v>-</v>
      </c>
      <c r="BC26" s="54" t="str">
        <f t="shared" ca="1" si="18"/>
        <v>-</v>
      </c>
      <c r="BD26" s="54" t="str">
        <f t="shared" ca="1" si="18"/>
        <v>-</v>
      </c>
      <c r="BE26" s="54" t="str">
        <f t="shared" ca="1" si="18"/>
        <v>-</v>
      </c>
      <c r="BF26" s="54" t="str">
        <f t="shared" ca="1" si="18"/>
        <v>-</v>
      </c>
      <c r="BG26" s="54" t="str">
        <f t="shared" ca="1" si="18"/>
        <v>-</v>
      </c>
      <c r="BH26" s="54" t="str">
        <f t="shared" ca="1" si="18"/>
        <v>-</v>
      </c>
      <c r="BI26" s="54" t="str">
        <f t="shared" ca="1" si="18"/>
        <v>-</v>
      </c>
      <c r="BJ26" s="54" t="str">
        <f t="shared" ca="1" si="18"/>
        <v>-</v>
      </c>
      <c r="BK26" s="54" t="str">
        <f t="shared" ca="1" si="18"/>
        <v>-</v>
      </c>
      <c r="BL26" s="54" t="str">
        <f t="shared" ca="1" si="18"/>
        <v>-</v>
      </c>
      <c r="BM26" s="54" t="str">
        <f t="shared" ca="1" si="18"/>
        <v>-</v>
      </c>
      <c r="BN26" s="54" t="str">
        <f t="shared" ca="1" si="18"/>
        <v>-</v>
      </c>
      <c r="BO26" s="54" t="str">
        <f t="shared" ca="1" si="18"/>
        <v>-</v>
      </c>
      <c r="BP26" s="54" t="str">
        <f t="shared" ca="1" si="18"/>
        <v>-</v>
      </c>
      <c r="BQ26" s="54" t="str">
        <f t="shared" ca="1" si="18"/>
        <v>-</v>
      </c>
      <c r="BR26" s="54" t="str">
        <f t="shared" ca="1" si="18"/>
        <v>-</v>
      </c>
      <c r="BS26" s="54" t="str">
        <f t="shared" ca="1" si="18"/>
        <v>-</v>
      </c>
      <c r="BT26" s="15"/>
    </row>
    <row r="27" spans="2:72" x14ac:dyDescent="0.3">
      <c r="B27" t="s">
        <v>175</v>
      </c>
      <c r="G27" s="27">
        <f ca="1">OFFSET(J27,0,$E$17-1)</f>
        <v>0.1</v>
      </c>
      <c r="J27" s="77">
        <v>0.1</v>
      </c>
      <c r="K27" s="77">
        <v>0.11</v>
      </c>
      <c r="L27" s="77">
        <v>0.09</v>
      </c>
      <c r="M27">
        <f ca="1">INDEX(Monte_inputs,MATCH(Economics!B27,'Monte Inputs'!$E$46:$E$79,0))</f>
        <v>9.1346523779690311E-2</v>
      </c>
      <c r="N27" s="24">
        <f ca="1">IFERROR(_xlfn.NORM.INV(RAND(),J27,_xlfn.STDEV.S(J27:L27)),J27)</f>
        <v>9.1497590753819816E-2</v>
      </c>
      <c r="P27" t="s">
        <v>495</v>
      </c>
      <c r="AB27" t="s">
        <v>85</v>
      </c>
      <c r="AF27" s="54">
        <f ca="1">IF(AF26&lt;&gt;"-",0,"-")</f>
        <v>0</v>
      </c>
      <c r="AG27" s="54">
        <f t="shared" ref="AG27:BS27" ca="1" si="19">IF(AG26&lt;&gt;"-",0,"-")</f>
        <v>0</v>
      </c>
      <c r="AH27" s="54">
        <f t="shared" ca="1" si="19"/>
        <v>0</v>
      </c>
      <c r="AI27" s="54">
        <f t="shared" ca="1" si="19"/>
        <v>0</v>
      </c>
      <c r="AJ27" s="54">
        <f t="shared" ca="1" si="19"/>
        <v>0</v>
      </c>
      <c r="AK27" s="54">
        <f t="shared" ca="1" si="19"/>
        <v>0</v>
      </c>
      <c r="AL27" s="54">
        <f t="shared" ca="1" si="19"/>
        <v>0</v>
      </c>
      <c r="AM27" s="54">
        <f t="shared" ca="1" si="19"/>
        <v>0</v>
      </c>
      <c r="AN27" s="54">
        <f t="shared" ca="1" si="19"/>
        <v>0</v>
      </c>
      <c r="AO27" s="54">
        <f t="shared" ca="1" si="19"/>
        <v>0</v>
      </c>
      <c r="AP27" s="54">
        <f t="shared" ca="1" si="19"/>
        <v>0</v>
      </c>
      <c r="AQ27" s="54">
        <f t="shared" ca="1" si="19"/>
        <v>0</v>
      </c>
      <c r="AR27" s="54">
        <f t="shared" ca="1" si="19"/>
        <v>0</v>
      </c>
      <c r="AS27" s="54">
        <f t="shared" ca="1" si="19"/>
        <v>0</v>
      </c>
      <c r="AT27" s="54">
        <f t="shared" ca="1" si="19"/>
        <v>0</v>
      </c>
      <c r="AU27" s="54">
        <f t="shared" ca="1" si="19"/>
        <v>0</v>
      </c>
      <c r="AV27" s="54">
        <f t="shared" ca="1" si="19"/>
        <v>0</v>
      </c>
      <c r="AW27" s="54">
        <f t="shared" ca="1" si="19"/>
        <v>0</v>
      </c>
      <c r="AX27" s="54">
        <f t="shared" ca="1" si="19"/>
        <v>0</v>
      </c>
      <c r="AY27" s="54">
        <f t="shared" ca="1" si="19"/>
        <v>0</v>
      </c>
      <c r="AZ27" s="54">
        <f t="shared" ca="1" si="19"/>
        <v>0</v>
      </c>
      <c r="BA27" s="54" t="str">
        <f t="shared" ca="1" si="19"/>
        <v>-</v>
      </c>
      <c r="BB27" s="54" t="str">
        <f t="shared" ca="1" si="19"/>
        <v>-</v>
      </c>
      <c r="BC27" s="54" t="str">
        <f t="shared" ca="1" si="19"/>
        <v>-</v>
      </c>
      <c r="BD27" s="54" t="str">
        <f t="shared" ca="1" si="19"/>
        <v>-</v>
      </c>
      <c r="BE27" s="54" t="str">
        <f t="shared" ca="1" si="19"/>
        <v>-</v>
      </c>
      <c r="BF27" s="54" t="str">
        <f t="shared" ca="1" si="19"/>
        <v>-</v>
      </c>
      <c r="BG27" s="54" t="str">
        <f t="shared" ca="1" si="19"/>
        <v>-</v>
      </c>
      <c r="BH27" s="54" t="str">
        <f t="shared" ca="1" si="19"/>
        <v>-</v>
      </c>
      <c r="BI27" s="54" t="str">
        <f t="shared" ca="1" si="19"/>
        <v>-</v>
      </c>
      <c r="BJ27" s="54" t="str">
        <f t="shared" ca="1" si="19"/>
        <v>-</v>
      </c>
      <c r="BK27" s="54" t="str">
        <f t="shared" ca="1" si="19"/>
        <v>-</v>
      </c>
      <c r="BL27" s="54" t="str">
        <f t="shared" ca="1" si="19"/>
        <v>-</v>
      </c>
      <c r="BM27" s="54" t="str">
        <f t="shared" ca="1" si="19"/>
        <v>-</v>
      </c>
      <c r="BN27" s="54" t="str">
        <f t="shared" ca="1" si="19"/>
        <v>-</v>
      </c>
      <c r="BO27" s="54" t="str">
        <f t="shared" ca="1" si="19"/>
        <v>-</v>
      </c>
      <c r="BP27" s="54" t="str">
        <f t="shared" ca="1" si="19"/>
        <v>-</v>
      </c>
      <c r="BQ27" s="54" t="str">
        <f t="shared" ca="1" si="19"/>
        <v>-</v>
      </c>
      <c r="BR27" s="54" t="str">
        <f t="shared" ca="1" si="19"/>
        <v>-</v>
      </c>
      <c r="BS27" s="54" t="str">
        <f t="shared" ca="1" si="19"/>
        <v>-</v>
      </c>
      <c r="BT27" s="15"/>
    </row>
    <row r="28" spans="2:72" x14ac:dyDescent="0.3">
      <c r="AB28" s="1" t="s">
        <v>87</v>
      </c>
      <c r="AF28" s="54">
        <f ca="1">IFERROR(AF27+AF26,"-")</f>
        <v>-28.275500000000001</v>
      </c>
      <c r="AG28" s="54">
        <f t="shared" ref="AG28:BS28" ca="1" si="20">IFERROR(AG27+AG26,"-")</f>
        <v>0.57585187093863976</v>
      </c>
      <c r="AH28" s="54">
        <f t="shared" ca="1" si="20"/>
        <v>3.6128315647547717</v>
      </c>
      <c r="AI28" s="54">
        <f t="shared" ca="1" si="20"/>
        <v>4.3129372830325545</v>
      </c>
      <c r="AJ28" s="54">
        <f t="shared" ca="1" si="20"/>
        <v>4.6105377274519528</v>
      </c>
      <c r="AK28" s="54">
        <f t="shared" ca="1" si="20"/>
        <v>4.7752607850076432</v>
      </c>
      <c r="AL28" s="54">
        <f t="shared" ca="1" si="20"/>
        <v>4.8798958134210659</v>
      </c>
      <c r="AM28" s="54">
        <f t="shared" ca="1" si="20"/>
        <v>4.9522632021282584</v>
      </c>
      <c r="AN28" s="54">
        <f t="shared" ca="1" si="20"/>
        <v>5.0053004004557886</v>
      </c>
      <c r="AO28" s="54">
        <f t="shared" ca="1" si="20"/>
        <v>5.0458421891137677</v>
      </c>
      <c r="AP28" s="54">
        <f t="shared" ca="1" si="20"/>
        <v>5.0778401407346623</v>
      </c>
      <c r="AQ28" s="54">
        <f t="shared" ca="1" si="20"/>
        <v>5.1037381828735393</v>
      </c>
      <c r="AR28" s="54">
        <f t="shared" ca="1" si="20"/>
        <v>5.1251291196346509</v>
      </c>
      <c r="AS28" s="54">
        <f t="shared" ca="1" si="20"/>
        <v>5.1430955251589916</v>
      </c>
      <c r="AT28" s="54">
        <f t="shared" ca="1" si="20"/>
        <v>5.1583989264300074</v>
      </c>
      <c r="AU28" s="54">
        <f t="shared" ca="1" si="20"/>
        <v>5.1715906140070027</v>
      </c>
      <c r="AV28" s="54">
        <f t="shared" ca="1" si="20"/>
        <v>5.1830795158522784</v>
      </c>
      <c r="AW28" s="54">
        <f t="shared" ca="1" si="20"/>
        <v>5.193175368453816</v>
      </c>
      <c r="AX28" s="54">
        <f t="shared" ca="1" si="20"/>
        <v>5.202117075168883</v>
      </c>
      <c r="AY28" s="54">
        <f t="shared" ca="1" si="20"/>
        <v>5.2100918610665348</v>
      </c>
      <c r="AZ28" s="54">
        <f t="shared" ca="1" si="20"/>
        <v>5.2172485304249756</v>
      </c>
      <c r="BA28" s="54" t="str">
        <f t="shared" ca="1" si="20"/>
        <v>-</v>
      </c>
      <c r="BB28" s="54" t="str">
        <f t="shared" ca="1" si="20"/>
        <v>-</v>
      </c>
      <c r="BC28" s="54" t="str">
        <f t="shared" ca="1" si="20"/>
        <v>-</v>
      </c>
      <c r="BD28" s="54" t="str">
        <f t="shared" ca="1" si="20"/>
        <v>-</v>
      </c>
      <c r="BE28" s="54" t="str">
        <f t="shared" ca="1" si="20"/>
        <v>-</v>
      </c>
      <c r="BF28" s="54" t="str">
        <f t="shared" ca="1" si="20"/>
        <v>-</v>
      </c>
      <c r="BG28" s="54" t="str">
        <f t="shared" ca="1" si="20"/>
        <v>-</v>
      </c>
      <c r="BH28" s="54" t="str">
        <f t="shared" ca="1" si="20"/>
        <v>-</v>
      </c>
      <c r="BI28" s="54" t="str">
        <f t="shared" ca="1" si="20"/>
        <v>-</v>
      </c>
      <c r="BJ28" s="54" t="str">
        <f t="shared" ca="1" si="20"/>
        <v>-</v>
      </c>
      <c r="BK28" s="54" t="str">
        <f t="shared" ca="1" si="20"/>
        <v>-</v>
      </c>
      <c r="BL28" s="54" t="str">
        <f t="shared" ca="1" si="20"/>
        <v>-</v>
      </c>
      <c r="BM28" s="54" t="str">
        <f t="shared" ca="1" si="20"/>
        <v>-</v>
      </c>
      <c r="BN28" s="54" t="str">
        <f t="shared" ca="1" si="20"/>
        <v>-</v>
      </c>
      <c r="BO28" s="54" t="str">
        <f t="shared" ca="1" si="20"/>
        <v>-</v>
      </c>
      <c r="BP28" s="54" t="str">
        <f t="shared" ca="1" si="20"/>
        <v>-</v>
      </c>
      <c r="BQ28" s="54" t="str">
        <f t="shared" ca="1" si="20"/>
        <v>-</v>
      </c>
      <c r="BR28" s="54" t="str">
        <f t="shared" ca="1" si="20"/>
        <v>-</v>
      </c>
      <c r="BS28" s="54" t="str">
        <f t="shared" ca="1" si="20"/>
        <v>-</v>
      </c>
      <c r="BT28" s="15"/>
    </row>
    <row r="29" spans="2:72" x14ac:dyDescent="0.3">
      <c r="B29" s="1" t="s">
        <v>61</v>
      </c>
      <c r="N29" s="24"/>
      <c r="AB29" s="40" t="s">
        <v>86</v>
      </c>
      <c r="AC29" s="40"/>
      <c r="AD29" s="40"/>
      <c r="AE29" s="40"/>
      <c r="AF29" s="54">
        <f t="shared" ref="AF29:BS29" ca="1" si="21">IFERROR(IF(AF26&gt;0,-AF28*tax_rate,0),"-")</f>
        <v>0</v>
      </c>
      <c r="AG29" s="54">
        <f t="shared" ca="1" si="21"/>
        <v>-0.17275556128159192</v>
      </c>
      <c r="AH29" s="54">
        <f t="shared" ca="1" si="21"/>
        <v>-1.0838494694264316</v>
      </c>
      <c r="AI29" s="54">
        <f t="shared" ca="1" si="21"/>
        <v>-1.2938811849097662</v>
      </c>
      <c r="AJ29" s="54">
        <f t="shared" ca="1" si="21"/>
        <v>-1.3831613182355857</v>
      </c>
      <c r="AK29" s="54">
        <f t="shared" ca="1" si="21"/>
        <v>-1.4325782355022929</v>
      </c>
      <c r="AL29" s="54">
        <f t="shared" ca="1" si="21"/>
        <v>-1.4639687440263198</v>
      </c>
      <c r="AM29" s="54">
        <f t="shared" ca="1" si="21"/>
        <v>-1.4856789606384775</v>
      </c>
      <c r="AN29" s="54">
        <f t="shared" ca="1" si="21"/>
        <v>-1.5015901201367365</v>
      </c>
      <c r="AO29" s="54">
        <f t="shared" ca="1" si="21"/>
        <v>-1.5137526567341302</v>
      </c>
      <c r="AP29" s="54">
        <f t="shared" ca="1" si="21"/>
        <v>-1.5233520422203986</v>
      </c>
      <c r="AQ29" s="54">
        <f t="shared" ca="1" si="21"/>
        <v>-1.5311214548620617</v>
      </c>
      <c r="AR29" s="54">
        <f t="shared" ca="1" si="21"/>
        <v>-1.5375387358903951</v>
      </c>
      <c r="AS29" s="54">
        <f t="shared" ca="1" si="21"/>
        <v>-1.5429286575476975</v>
      </c>
      <c r="AT29" s="54">
        <f t="shared" ca="1" si="21"/>
        <v>-1.5475196779290021</v>
      </c>
      <c r="AU29" s="54">
        <f t="shared" ca="1" si="21"/>
        <v>-1.5514771842021007</v>
      </c>
      <c r="AV29" s="54">
        <f t="shared" ca="1" si="21"/>
        <v>-1.5549238547556834</v>
      </c>
      <c r="AW29" s="54">
        <f t="shared" ca="1" si="21"/>
        <v>-1.5579526105361448</v>
      </c>
      <c r="AX29" s="54">
        <f t="shared" ca="1" si="21"/>
        <v>-1.5606351225506649</v>
      </c>
      <c r="AY29" s="54">
        <f t="shared" ca="1" si="21"/>
        <v>-1.5630275583199604</v>
      </c>
      <c r="AZ29" s="54">
        <f t="shared" ca="1" si="21"/>
        <v>-1.5651745591274926</v>
      </c>
      <c r="BA29" s="54" t="str">
        <f t="shared" ca="1" si="21"/>
        <v>-</v>
      </c>
      <c r="BB29" s="54" t="str">
        <f t="shared" ca="1" si="21"/>
        <v>-</v>
      </c>
      <c r="BC29" s="54" t="str">
        <f t="shared" ca="1" si="21"/>
        <v>-</v>
      </c>
      <c r="BD29" s="54" t="str">
        <f t="shared" ca="1" si="21"/>
        <v>-</v>
      </c>
      <c r="BE29" s="54" t="str">
        <f t="shared" ca="1" si="21"/>
        <v>-</v>
      </c>
      <c r="BF29" s="54" t="str">
        <f t="shared" ca="1" si="21"/>
        <v>-</v>
      </c>
      <c r="BG29" s="54" t="str">
        <f t="shared" ca="1" si="21"/>
        <v>-</v>
      </c>
      <c r="BH29" s="54" t="str">
        <f t="shared" ca="1" si="21"/>
        <v>-</v>
      </c>
      <c r="BI29" s="54" t="str">
        <f t="shared" ca="1" si="21"/>
        <v>-</v>
      </c>
      <c r="BJ29" s="54" t="str">
        <f t="shared" ca="1" si="21"/>
        <v>-</v>
      </c>
      <c r="BK29" s="54" t="str">
        <f t="shared" ca="1" si="21"/>
        <v>-</v>
      </c>
      <c r="BL29" s="54" t="str">
        <f t="shared" ca="1" si="21"/>
        <v>-</v>
      </c>
      <c r="BM29" s="54" t="str">
        <f t="shared" ca="1" si="21"/>
        <v>-</v>
      </c>
      <c r="BN29" s="54" t="str">
        <f t="shared" ca="1" si="21"/>
        <v>-</v>
      </c>
      <c r="BO29" s="54" t="str">
        <f t="shared" ca="1" si="21"/>
        <v>-</v>
      </c>
      <c r="BP29" s="54" t="str">
        <f t="shared" ca="1" si="21"/>
        <v>-</v>
      </c>
      <c r="BQ29" s="54" t="str">
        <f t="shared" ca="1" si="21"/>
        <v>-</v>
      </c>
      <c r="BR29" s="54" t="str">
        <f t="shared" ca="1" si="21"/>
        <v>-</v>
      </c>
      <c r="BS29" s="54" t="str">
        <f t="shared" ca="1" si="21"/>
        <v>-</v>
      </c>
      <c r="BT29" s="15"/>
    </row>
    <row r="30" spans="2:72" x14ac:dyDescent="0.3">
      <c r="B30" s="25" t="s">
        <v>62</v>
      </c>
      <c r="G30" s="50">
        <f t="shared" ref="G30:G38" ca="1" si="22">OFFSET(J30,0,$E$17-1)</f>
        <v>400</v>
      </c>
      <c r="H30" s="26" t="s">
        <v>66</v>
      </c>
      <c r="J30" s="49">
        <v>400</v>
      </c>
      <c r="K30" s="49">
        <v>450</v>
      </c>
      <c r="L30" s="49">
        <v>350</v>
      </c>
      <c r="M30">
        <f ca="1">INDEX(Monte_inputs,MATCH(Economics!B30,'Monte Inputs'!$E$46:$E$79,0))</f>
        <v>361.50319937421273</v>
      </c>
      <c r="N30" s="24">
        <f t="shared" ref="N30:N38" ca="1" si="23">IFERROR(_xlfn.NORM.INV(RAND(),J30,_xlfn.STDEV.S(J30:L30)),J30)</f>
        <v>333.87071131557155</v>
      </c>
      <c r="P30" t="s">
        <v>333</v>
      </c>
      <c r="AB30" s="3" t="s">
        <v>136</v>
      </c>
      <c r="AC30" s="4"/>
      <c r="AD30" s="4"/>
      <c r="AE30" s="4"/>
      <c r="AF30" s="55">
        <f ca="1">IFERROR(AF29+AF23,"-")</f>
        <v>-28.275500000000001</v>
      </c>
      <c r="AG30" s="55">
        <f t="shared" ref="AG30:BS30" ca="1" si="24">IFERROR(AG29+AG23,"-")</f>
        <v>1.8168713096570479</v>
      </c>
      <c r="AH30" s="55">
        <f t="shared" ca="1" si="24"/>
        <v>3.9427570953283402</v>
      </c>
      <c r="AI30" s="55">
        <f t="shared" ca="1" si="24"/>
        <v>4.4328310981227883</v>
      </c>
      <c r="AJ30" s="55">
        <f t="shared" ca="1" si="24"/>
        <v>4.6411514092163673</v>
      </c>
      <c r="AK30" s="55">
        <f t="shared" ca="1" si="24"/>
        <v>4.7564575495053507</v>
      </c>
      <c r="AL30" s="55">
        <f t="shared" ca="1" si="24"/>
        <v>4.8297020693947461</v>
      </c>
      <c r="AM30" s="55">
        <f t="shared" ca="1" si="24"/>
        <v>4.8803592414897814</v>
      </c>
      <c r="AN30" s="55">
        <f t="shared" ca="1" si="24"/>
        <v>4.9174852803190525</v>
      </c>
      <c r="AO30" s="55">
        <f t="shared" ca="1" si="24"/>
        <v>4.9458645323796375</v>
      </c>
      <c r="AP30" s="55">
        <f t="shared" ca="1" si="24"/>
        <v>4.9682630985142637</v>
      </c>
      <c r="AQ30" s="55">
        <f t="shared" ca="1" si="24"/>
        <v>4.986391728011478</v>
      </c>
      <c r="AR30" s="55">
        <f t="shared" ca="1" si="24"/>
        <v>5.0013653837442558</v>
      </c>
      <c r="AS30" s="55">
        <f t="shared" ca="1" si="24"/>
        <v>5.0139418676112939</v>
      </c>
      <c r="AT30" s="55">
        <f t="shared" ca="1" si="24"/>
        <v>5.0246542485010055</v>
      </c>
      <c r="AU30" s="55">
        <f t="shared" ca="1" si="24"/>
        <v>5.033888429804902</v>
      </c>
      <c r="AV30" s="55">
        <f t="shared" ca="1" si="24"/>
        <v>5.041930661096595</v>
      </c>
      <c r="AW30" s="55">
        <f t="shared" ca="1" si="24"/>
        <v>5.0489977579176717</v>
      </c>
      <c r="AX30" s="55">
        <f t="shared" ca="1" si="24"/>
        <v>5.0552569526182181</v>
      </c>
      <c r="AY30" s="55">
        <f t="shared" ca="1" si="24"/>
        <v>5.0608393027465741</v>
      </c>
      <c r="AZ30" s="55">
        <f t="shared" ca="1" si="24"/>
        <v>5.0658489712974832</v>
      </c>
      <c r="BA30" s="55" t="str">
        <f t="shared" ca="1" si="24"/>
        <v>-</v>
      </c>
      <c r="BB30" s="55" t="str">
        <f t="shared" ca="1" si="24"/>
        <v>-</v>
      </c>
      <c r="BC30" s="55" t="str">
        <f t="shared" ca="1" si="24"/>
        <v>-</v>
      </c>
      <c r="BD30" s="55" t="str">
        <f t="shared" ca="1" si="24"/>
        <v>-</v>
      </c>
      <c r="BE30" s="55" t="str">
        <f t="shared" ca="1" si="24"/>
        <v>-</v>
      </c>
      <c r="BF30" s="55" t="str">
        <f t="shared" ca="1" si="24"/>
        <v>-</v>
      </c>
      <c r="BG30" s="55" t="str">
        <f t="shared" ca="1" si="24"/>
        <v>-</v>
      </c>
      <c r="BH30" s="55" t="str">
        <f t="shared" ca="1" si="24"/>
        <v>-</v>
      </c>
      <c r="BI30" s="55" t="str">
        <f t="shared" ca="1" si="24"/>
        <v>-</v>
      </c>
      <c r="BJ30" s="55" t="str">
        <f t="shared" ca="1" si="24"/>
        <v>-</v>
      </c>
      <c r="BK30" s="55" t="str">
        <f t="shared" ca="1" si="24"/>
        <v>-</v>
      </c>
      <c r="BL30" s="55" t="str">
        <f t="shared" ca="1" si="24"/>
        <v>-</v>
      </c>
      <c r="BM30" s="55" t="str">
        <f t="shared" ca="1" si="24"/>
        <v>-</v>
      </c>
      <c r="BN30" s="55" t="str">
        <f t="shared" ca="1" si="24"/>
        <v>-</v>
      </c>
      <c r="BO30" s="55" t="str">
        <f t="shared" ca="1" si="24"/>
        <v>-</v>
      </c>
      <c r="BP30" s="55" t="str">
        <f t="shared" ca="1" si="24"/>
        <v>-</v>
      </c>
      <c r="BQ30" s="55" t="str">
        <f t="shared" ca="1" si="24"/>
        <v>-</v>
      </c>
      <c r="BR30" s="55" t="str">
        <f t="shared" ca="1" si="24"/>
        <v>-</v>
      </c>
      <c r="BS30" s="55" t="str">
        <f t="shared" ca="1" si="24"/>
        <v>-</v>
      </c>
      <c r="BT30" s="15"/>
    </row>
    <row r="31" spans="2:72" x14ac:dyDescent="0.3">
      <c r="B31" s="25" t="s">
        <v>17</v>
      </c>
      <c r="G31" s="50">
        <f ca="1">OFFSET(J31,0,$E$17-1)</f>
        <v>350</v>
      </c>
      <c r="H31" s="26" t="s">
        <v>66</v>
      </c>
      <c r="J31" s="49">
        <v>350</v>
      </c>
      <c r="K31" s="49">
        <v>300</v>
      </c>
      <c r="L31" s="49">
        <v>400</v>
      </c>
      <c r="M31">
        <f ca="1">INDEX(Monte_inputs,MATCH(Economics!B31,'Monte Inputs'!$E$46:$E$79,0))</f>
        <v>369.06946617088528</v>
      </c>
      <c r="N31" s="24">
        <f t="shared" ca="1" si="23"/>
        <v>369.06946617088528</v>
      </c>
      <c r="P31" t="s">
        <v>333</v>
      </c>
      <c r="AB31" s="101" t="s">
        <v>174</v>
      </c>
      <c r="AF31" s="54">
        <f t="shared" ref="AF31:BS31" ca="1" si="25">IFERROR(AF30/(1+$G$27)^(AF4),"-")</f>
        <v>-25.704999999999998</v>
      </c>
      <c r="AG31" s="54">
        <f t="shared" ca="1" si="25"/>
        <v>1.501546536906651</v>
      </c>
      <c r="AH31" s="54">
        <f t="shared" ca="1" si="25"/>
        <v>2.962251762079894</v>
      </c>
      <c r="AI31" s="54">
        <f t="shared" ca="1" si="25"/>
        <v>3.0276832853785853</v>
      </c>
      <c r="AJ31" s="54">
        <f t="shared" ca="1" si="25"/>
        <v>2.8817898735284881</v>
      </c>
      <c r="AK31" s="54">
        <f t="shared" ca="1" si="25"/>
        <v>2.6848962861032435</v>
      </c>
      <c r="AL31" s="54">
        <f t="shared" ca="1" si="25"/>
        <v>2.4784008255455565</v>
      </c>
      <c r="AM31" s="54">
        <f t="shared" ca="1" si="25"/>
        <v>2.2767236042297583</v>
      </c>
      <c r="AN31" s="54">
        <f t="shared" ca="1" si="25"/>
        <v>2.0854937957650601</v>
      </c>
      <c r="AO31" s="54">
        <f t="shared" ca="1" si="25"/>
        <v>1.9068448808864968</v>
      </c>
      <c r="AP31" s="54">
        <f t="shared" ca="1" si="25"/>
        <v>1.7413459070477686</v>
      </c>
      <c r="AQ31" s="54">
        <f t="shared" ca="1" si="25"/>
        <v>1.5888180737204551</v>
      </c>
      <c r="AR31" s="54">
        <f t="shared" ca="1" si="25"/>
        <v>1.4487174017188214</v>
      </c>
      <c r="AS31" s="54">
        <f t="shared" ca="1" si="25"/>
        <v>1.32032760101585</v>
      </c>
      <c r="AT31" s="54">
        <f t="shared" ca="1" si="25"/>
        <v>1.2028622779201292</v>
      </c>
      <c r="AU31" s="54">
        <f t="shared" ca="1" si="25"/>
        <v>1.0955207886424687</v>
      </c>
      <c r="AV31" s="54">
        <f t="shared" ca="1" si="25"/>
        <v>0.99751910226209473</v>
      </c>
      <c r="AW31" s="54">
        <f t="shared" ca="1" si="25"/>
        <v>0.90810662699340527</v>
      </c>
      <c r="AX31" s="54">
        <f t="shared" ca="1" si="25"/>
        <v>0.82657490743459228</v>
      </c>
      <c r="AY31" s="54">
        <f t="shared" ca="1" si="25"/>
        <v>0.75226151480742742</v>
      </c>
      <c r="AZ31" s="54">
        <f t="shared" ca="1" si="25"/>
        <v>0.68455106374184815</v>
      </c>
      <c r="BA31" s="54" t="str">
        <f t="shared" ca="1" si="25"/>
        <v>-</v>
      </c>
      <c r="BB31" s="54" t="str">
        <f t="shared" ca="1" si="25"/>
        <v>-</v>
      </c>
      <c r="BC31" s="54" t="str">
        <f t="shared" ca="1" si="25"/>
        <v>-</v>
      </c>
      <c r="BD31" s="54" t="str">
        <f t="shared" ca="1" si="25"/>
        <v>-</v>
      </c>
      <c r="BE31" s="54" t="str">
        <f t="shared" ca="1" si="25"/>
        <v>-</v>
      </c>
      <c r="BF31" s="54" t="str">
        <f t="shared" ca="1" si="25"/>
        <v>-</v>
      </c>
      <c r="BG31" s="54" t="str">
        <f t="shared" ca="1" si="25"/>
        <v>-</v>
      </c>
      <c r="BH31" s="54" t="str">
        <f t="shared" ca="1" si="25"/>
        <v>-</v>
      </c>
      <c r="BI31" s="54" t="str">
        <f t="shared" ca="1" si="25"/>
        <v>-</v>
      </c>
      <c r="BJ31" s="54" t="str">
        <f t="shared" ca="1" si="25"/>
        <v>-</v>
      </c>
      <c r="BK31" s="54" t="str">
        <f t="shared" ca="1" si="25"/>
        <v>-</v>
      </c>
      <c r="BL31" s="54" t="str">
        <f t="shared" ca="1" si="25"/>
        <v>-</v>
      </c>
      <c r="BM31" s="54" t="str">
        <f t="shared" ca="1" si="25"/>
        <v>-</v>
      </c>
      <c r="BN31" s="54" t="str">
        <f t="shared" ca="1" si="25"/>
        <v>-</v>
      </c>
      <c r="BO31" s="54" t="str">
        <f t="shared" ca="1" si="25"/>
        <v>-</v>
      </c>
      <c r="BP31" s="54" t="str">
        <f t="shared" ca="1" si="25"/>
        <v>-</v>
      </c>
      <c r="BQ31" s="54" t="str">
        <f t="shared" ca="1" si="25"/>
        <v>-</v>
      </c>
      <c r="BR31" s="54" t="str">
        <f t="shared" ca="1" si="25"/>
        <v>-</v>
      </c>
      <c r="BS31" s="54" t="str">
        <f t="shared" ca="1" si="25"/>
        <v>-</v>
      </c>
      <c r="BT31" s="15"/>
    </row>
    <row r="32" spans="2:72" x14ac:dyDescent="0.3">
      <c r="B32" s="25" t="s">
        <v>63</v>
      </c>
      <c r="G32" s="50">
        <f t="shared" ca="1" si="22"/>
        <v>1</v>
      </c>
      <c r="H32" s="26" t="s">
        <v>67</v>
      </c>
      <c r="J32" s="49">
        <v>1</v>
      </c>
      <c r="K32" s="49">
        <v>1</v>
      </c>
      <c r="L32" s="49">
        <v>1</v>
      </c>
      <c r="M32">
        <f ca="1">INDEX(Monte_inputs,MATCH(Economics!B32,'Monte Inputs'!$E$46:$E$79,0))</f>
        <v>1</v>
      </c>
      <c r="N32" s="61">
        <f t="shared" ca="1" si="23"/>
        <v>1</v>
      </c>
      <c r="P32" t="s">
        <v>333</v>
      </c>
      <c r="AB32" s="105" t="s">
        <v>176</v>
      </c>
      <c r="AE32" s="97">
        <v>0</v>
      </c>
      <c r="AF32" s="106">
        <f ca="1">AF31</f>
        <v>-25.704999999999998</v>
      </c>
      <c r="AG32" s="106">
        <f ca="1">IFERROR(AF32+AG31,"-")</f>
        <v>-24.203453463093346</v>
      </c>
      <c r="AH32" s="106">
        <f t="shared" ref="AH32:BS32" ca="1" si="26">IFERROR(AG32+AH31,"-")</f>
        <v>-21.241201701013452</v>
      </c>
      <c r="AI32" s="106">
        <f t="shared" ca="1" si="26"/>
        <v>-18.213518415634866</v>
      </c>
      <c r="AJ32" s="106">
        <f t="shared" ca="1" si="26"/>
        <v>-15.331728542106378</v>
      </c>
      <c r="AK32" s="106">
        <f t="shared" ca="1" si="26"/>
        <v>-12.646832256003133</v>
      </c>
      <c r="AL32" s="106">
        <f t="shared" ca="1" si="26"/>
        <v>-10.168431430457577</v>
      </c>
      <c r="AM32" s="106">
        <f t="shared" ca="1" si="26"/>
        <v>-7.8917078262278189</v>
      </c>
      <c r="AN32" s="106">
        <f t="shared" ca="1" si="26"/>
        <v>-5.8062140304627583</v>
      </c>
      <c r="AO32" s="106">
        <f t="shared" ca="1" si="26"/>
        <v>-3.8993691495762617</v>
      </c>
      <c r="AP32" s="106">
        <f t="shared" ca="1" si="26"/>
        <v>-2.1580232425284933</v>
      </c>
      <c r="AQ32" s="106">
        <f t="shared" ca="1" si="26"/>
        <v>-0.56920516880803818</v>
      </c>
      <c r="AR32" s="106">
        <f t="shared" ca="1" si="26"/>
        <v>0.87951223291078318</v>
      </c>
      <c r="AS32" s="106">
        <f t="shared" ca="1" si="26"/>
        <v>2.1998398339266334</v>
      </c>
      <c r="AT32" s="106">
        <f t="shared" ca="1" si="26"/>
        <v>3.4027021118467626</v>
      </c>
      <c r="AU32" s="106">
        <f t="shared" ca="1" si="26"/>
        <v>4.4982229004892318</v>
      </c>
      <c r="AV32" s="106">
        <f t="shared" ca="1" si="26"/>
        <v>5.4957420027513262</v>
      </c>
      <c r="AW32" s="106">
        <f t="shared" ca="1" si="26"/>
        <v>6.403848629744731</v>
      </c>
      <c r="AX32" s="106">
        <f t="shared" ca="1" si="26"/>
        <v>7.2304235371793233</v>
      </c>
      <c r="AY32" s="106">
        <f t="shared" ca="1" si="26"/>
        <v>7.9826850519867509</v>
      </c>
      <c r="AZ32" s="106">
        <f t="shared" ca="1" si="26"/>
        <v>8.6672361157285991</v>
      </c>
      <c r="BA32" s="106" t="str">
        <f t="shared" ca="1" si="26"/>
        <v>-</v>
      </c>
      <c r="BB32" s="106" t="str">
        <f t="shared" ca="1" si="26"/>
        <v>-</v>
      </c>
      <c r="BC32" s="106" t="str">
        <f t="shared" ca="1" si="26"/>
        <v>-</v>
      </c>
      <c r="BD32" s="106" t="str">
        <f t="shared" ca="1" si="26"/>
        <v>-</v>
      </c>
      <c r="BE32" s="106" t="str">
        <f t="shared" ca="1" si="26"/>
        <v>-</v>
      </c>
      <c r="BF32" s="106" t="str">
        <f t="shared" ca="1" si="26"/>
        <v>-</v>
      </c>
      <c r="BG32" s="106" t="str">
        <f t="shared" ca="1" si="26"/>
        <v>-</v>
      </c>
      <c r="BH32" s="106" t="str">
        <f t="shared" ca="1" si="26"/>
        <v>-</v>
      </c>
      <c r="BI32" s="106" t="str">
        <f t="shared" ca="1" si="26"/>
        <v>-</v>
      </c>
      <c r="BJ32" s="106" t="str">
        <f t="shared" ca="1" si="26"/>
        <v>-</v>
      </c>
      <c r="BK32" s="106" t="str">
        <f t="shared" ca="1" si="26"/>
        <v>-</v>
      </c>
      <c r="BL32" s="106" t="str">
        <f t="shared" ca="1" si="26"/>
        <v>-</v>
      </c>
      <c r="BM32" s="106" t="str">
        <f t="shared" ca="1" si="26"/>
        <v>-</v>
      </c>
      <c r="BN32" s="106" t="str">
        <f t="shared" ca="1" si="26"/>
        <v>-</v>
      </c>
      <c r="BO32" s="106" t="str">
        <f t="shared" ca="1" si="26"/>
        <v>-</v>
      </c>
      <c r="BP32" s="106" t="str">
        <f t="shared" ca="1" si="26"/>
        <v>-</v>
      </c>
      <c r="BQ32" s="106" t="str">
        <f t="shared" ca="1" si="26"/>
        <v>-</v>
      </c>
      <c r="BR32" s="106" t="str">
        <f t="shared" ca="1" si="26"/>
        <v>-</v>
      </c>
      <c r="BS32" s="106" t="str">
        <f t="shared" ca="1" si="26"/>
        <v>-</v>
      </c>
      <c r="BT32" s="15"/>
    </row>
    <row r="33" spans="2:72" x14ac:dyDescent="0.3">
      <c r="B33" s="25" t="s">
        <v>64</v>
      </c>
      <c r="G33" s="50">
        <f t="shared" ca="1" si="22"/>
        <v>30</v>
      </c>
      <c r="H33" s="26" t="s">
        <v>68</v>
      </c>
      <c r="J33" s="49">
        <v>30</v>
      </c>
      <c r="K33" s="49">
        <v>35</v>
      </c>
      <c r="L33" s="49">
        <v>25</v>
      </c>
      <c r="M33">
        <f ca="1">INDEX(Monte_inputs,MATCH(Economics!B33,'Monte Inputs'!$E$46:$E$79,0))</f>
        <v>35.390840780707265</v>
      </c>
      <c r="N33" s="61">
        <f t="shared" ca="1" si="23"/>
        <v>27.812366319535116</v>
      </c>
      <c r="P33" t="s">
        <v>333</v>
      </c>
      <c r="AB33" s="101" t="s">
        <v>137</v>
      </c>
      <c r="AE33" s="97">
        <v>0</v>
      </c>
      <c r="AF33" s="56" t="str">
        <f ca="1">IF(AF30&lt;&gt;"-",IFERROR(IRR($AF$30:AF30),"-"),"-")</f>
        <v>-</v>
      </c>
      <c r="AG33" s="56">
        <f ca="1">IF(AG30&lt;&gt;"-",IFERROR(IRR($AF$30:AG30),"-"),"-")</f>
        <v>-0.9357439723556773</v>
      </c>
      <c r="AH33" s="56">
        <f ca="1">IF(AH30&lt;&gt;"-",IFERROR(IRR($AF$30:AH30),"-"),"-")</f>
        <v>-0.59307475401284315</v>
      </c>
      <c r="AI33" s="56">
        <f ca="1">IF(AI30&lt;&gt;"-",IFERROR(IRR($AF$30:AI30),"-"),"-")</f>
        <v>-0.35006460482525614</v>
      </c>
      <c r="AJ33" s="56">
        <f ca="1">IF(AJ30&lt;&gt;"-",IFERROR(IRR($AF$30:AJ30),"-"),"-")</f>
        <v>-0.19864487886036386</v>
      </c>
      <c r="AK33" s="56">
        <f ca="1">IF(AK30&lt;&gt;"-",IFERROR(IRR($AF$30:AK30),"-"),"-")</f>
        <v>-0.10163163023416888</v>
      </c>
      <c r="AL33" s="56">
        <f ca="1">IF(AL30&lt;&gt;"-",IFERROR(IRR($AF$30:AL30),"-"),"-")</f>
        <v>-3.6811883502488318E-2</v>
      </c>
      <c r="AM33" s="56">
        <f ca="1">IF(AM30&lt;&gt;"-",IFERROR(IRR($AF$30:AM30),"-"),"-")</f>
        <v>8.1763803940575475E-3</v>
      </c>
      <c r="AN33" s="56">
        <f ca="1">IF(AN30&lt;&gt;"-",IFERROR(IRR($AF$30:AN30),"-"),"-")</f>
        <v>4.0413132702856958E-2</v>
      </c>
      <c r="AO33" s="56">
        <f ca="1">IF(AO30&lt;&gt;"-",IFERROR(IRR($AF$30:AO30),"-"),"-")</f>
        <v>6.4131094979261949E-2</v>
      </c>
      <c r="AP33" s="56">
        <f ca="1">IF(AP30&lt;&gt;"-",IFERROR(IRR($AF$30:AP30),"-"),"-")</f>
        <v>8.1968337070211561E-2</v>
      </c>
      <c r="AQ33" s="56">
        <f ca="1">IF(AQ30&lt;&gt;"-",IFERROR(IRR($AF$30:AQ30),"-"),"-")</f>
        <v>9.5631229450609867E-2</v>
      </c>
      <c r="AR33" s="56">
        <f ca="1">IF(AR30&lt;&gt;"-",IFERROR(IRR($AF$30:AR30),"-"),"-")</f>
        <v>0.1062597942713368</v>
      </c>
      <c r="AS33" s="56">
        <f ca="1">IF(AS30&lt;&gt;"-",IFERROR(IRR($AF$30:AS30),"-"),"-")</f>
        <v>0.11463737034231181</v>
      </c>
      <c r="AT33" s="56">
        <f ca="1">IF(AT30&lt;&gt;"-",IFERROR(IRR($AF$30:AT30),"-"),"-")</f>
        <v>0.12131551759155279</v>
      </c>
      <c r="AU33" s="56">
        <f ca="1">IF(AU30&lt;&gt;"-",IFERROR(IRR($AF$30:AU30),"-"),"-")</f>
        <v>0.12669097140161822</v>
      </c>
      <c r="AV33" s="56">
        <f ca="1">IF(AV30&lt;&gt;"-",IFERROR(IRR($AF$30:AV30),"-"),"-")</f>
        <v>0.13105449850792406</v>
      </c>
      <c r="AW33" s="56">
        <f ca="1">IF(AW30&lt;&gt;"-",IFERROR(IRR($AF$30:AW30),"-"),"-")</f>
        <v>0.13462275414427127</v>
      </c>
      <c r="AX33" s="56">
        <f ca="1">IF(AX30&lt;&gt;"-",IFERROR(IRR($AF$30:AX30),"-"),"-")</f>
        <v>0.1375595568474659</v>
      </c>
      <c r="AY33" s="56">
        <f ca="1">IF(AY30&lt;&gt;"-",IFERROR(IRR($AF$30:AY30),"-"),"-")</f>
        <v>0.1399904032696988</v>
      </c>
      <c r="AZ33" s="56">
        <f ca="1">IF(AZ30&lt;&gt;"-",IFERROR(IRR($AF$30:AZ30),"-"),"-")</f>
        <v>0.14201256335723556</v>
      </c>
      <c r="BA33" s="56" t="str">
        <f ca="1">IF(BA30&lt;&gt;"-",IFERROR(IRR($AF$30:BA30),"-"),"-")</f>
        <v>-</v>
      </c>
      <c r="BB33" s="56" t="str">
        <f ca="1">IF(BB30&lt;&gt;"-",IFERROR(IRR($AF$30:BB30),"-"),"-")</f>
        <v>-</v>
      </c>
      <c r="BC33" s="56" t="str">
        <f ca="1">IF(BC30&lt;&gt;"-",IFERROR(IRR($AF$30:BC30),"-"),"-")</f>
        <v>-</v>
      </c>
      <c r="BD33" s="56" t="str">
        <f ca="1">IF(BD30&lt;&gt;"-",IFERROR(IRR($AF$30:BD30),"-"),"-")</f>
        <v>-</v>
      </c>
      <c r="BE33" s="56" t="str">
        <f ca="1">IF(BE30&lt;&gt;"-",IFERROR(IRR($AF$30:BE30),"-"),"-")</f>
        <v>-</v>
      </c>
      <c r="BF33" s="56" t="str">
        <f ca="1">IF(BF30&lt;&gt;"-",IFERROR(IRR($AF$30:BF30),"-"),"-")</f>
        <v>-</v>
      </c>
      <c r="BG33" s="56" t="str">
        <f ca="1">IF(BG30&lt;&gt;"-",IFERROR(IRR($AF$30:BG30),"-"),"-")</f>
        <v>-</v>
      </c>
      <c r="BH33" s="56" t="str">
        <f ca="1">IF(BH30&lt;&gt;"-",IFERROR(IRR($AF$30:BH30),"-"),"-")</f>
        <v>-</v>
      </c>
      <c r="BI33" s="56" t="str">
        <f ca="1">IF(BI30&lt;&gt;"-",IFERROR(IRR($AF$30:BI30),"-"),"-")</f>
        <v>-</v>
      </c>
      <c r="BJ33" s="56" t="str">
        <f ca="1">IF(BJ30&lt;&gt;"-",IFERROR(IRR($AF$30:BJ30),"-"),"-")</f>
        <v>-</v>
      </c>
      <c r="BK33" s="56" t="str">
        <f ca="1">IF(BK30&lt;&gt;"-",IFERROR(IRR($AF$30:BK30),"-"),"-")</f>
        <v>-</v>
      </c>
      <c r="BL33" s="56" t="str">
        <f ca="1">IF(BL30&lt;&gt;"-",IFERROR(IRR($AF$30:BL30),"-"),"-")</f>
        <v>-</v>
      </c>
      <c r="BM33" s="56" t="str">
        <f ca="1">IF(BM30&lt;&gt;"-",IFERROR(IRR($AF$30:BM30),"-"),"-")</f>
        <v>-</v>
      </c>
      <c r="BN33" s="56" t="str">
        <f ca="1">IF(BN30&lt;&gt;"-",IFERROR(IRR($AF$30:BN30),"-"),"-")</f>
        <v>-</v>
      </c>
      <c r="BO33" s="56" t="str">
        <f ca="1">IF(BO30&lt;&gt;"-",IFERROR(IRR($AF$30:BO30),"-"),"-")</f>
        <v>-</v>
      </c>
      <c r="BP33" s="56" t="str">
        <f ca="1">IF(BP30&lt;&gt;"-",IFERROR(IRR($AF$30:BP30),"-"),"-")</f>
        <v>-</v>
      </c>
      <c r="BQ33" s="56" t="str">
        <f ca="1">IF(BQ30&lt;&gt;"-",IFERROR(IRR($AF$30:BQ30),"-"),"-")</f>
        <v>-</v>
      </c>
      <c r="BR33" s="56" t="str">
        <f ca="1">IF(BR30&lt;&gt;"-",IFERROR(IRR($AF$30:BR30),"-"),"-")</f>
        <v>-</v>
      </c>
      <c r="BS33" s="56" t="str">
        <f ca="1">IF(BS30&lt;&gt;"-",IFERROR(IRR($AF$30:BS30),"-"),"-")</f>
        <v>-</v>
      </c>
      <c r="BT33" s="15"/>
    </row>
    <row r="34" spans="2:72" x14ac:dyDescent="0.3">
      <c r="B34" s="25" t="s">
        <v>65</v>
      </c>
      <c r="G34" s="50">
        <f t="shared" ca="1" si="22"/>
        <v>100</v>
      </c>
      <c r="H34" s="26" t="s">
        <v>69</v>
      </c>
      <c r="J34" s="49">
        <v>100</v>
      </c>
      <c r="K34" s="49">
        <v>110</v>
      </c>
      <c r="L34" s="49">
        <v>90</v>
      </c>
      <c r="M34">
        <f ca="1">INDEX(Monte_inputs,MATCH(Economics!B34,'Monte Inputs'!$E$46:$E$79,0))</f>
        <v>75.404868812996511</v>
      </c>
      <c r="N34" s="61">
        <f t="shared" ca="1" si="23"/>
        <v>75.784744611721507</v>
      </c>
      <c r="P34" t="s">
        <v>333</v>
      </c>
      <c r="BA34" s="40"/>
      <c r="BB34" s="40"/>
      <c r="BC34" s="40"/>
      <c r="BD34" s="40"/>
      <c r="BE34" s="40"/>
      <c r="BF34" s="40"/>
      <c r="BG34" s="40"/>
      <c r="BH34" s="40"/>
      <c r="BI34" s="40"/>
      <c r="BJ34" s="40"/>
      <c r="BK34" s="40"/>
      <c r="BL34" s="40"/>
      <c r="BM34" s="40"/>
      <c r="BN34" s="40"/>
      <c r="BO34" s="40"/>
      <c r="BP34" s="40"/>
      <c r="BQ34" s="40"/>
      <c r="BR34" s="40"/>
      <c r="BS34" s="40"/>
      <c r="BT34" s="36"/>
    </row>
    <row r="35" spans="2:72" x14ac:dyDescent="0.3">
      <c r="B35" s="25" t="s">
        <v>122</v>
      </c>
      <c r="G35" s="50">
        <f t="shared" ca="1" si="22"/>
        <v>15</v>
      </c>
      <c r="H35" s="26" t="s">
        <v>125</v>
      </c>
      <c r="J35" s="49">
        <v>15</v>
      </c>
      <c r="K35" s="49">
        <v>20</v>
      </c>
      <c r="L35" s="49">
        <v>10</v>
      </c>
      <c r="M35">
        <f ca="1">INDEX(Monte_inputs,MATCH(Economics!B35,'Monte Inputs'!$E$46:$E$79,0))</f>
        <v>14.825409780514148</v>
      </c>
      <c r="N35" s="61">
        <f t="shared" ca="1" si="23"/>
        <v>14.302866996981116</v>
      </c>
      <c r="P35" t="s">
        <v>496</v>
      </c>
    </row>
    <row r="36" spans="2:72" x14ac:dyDescent="0.3">
      <c r="B36" s="25" t="s">
        <v>126</v>
      </c>
      <c r="G36" s="50">
        <f t="shared" ca="1" si="22"/>
        <v>5</v>
      </c>
      <c r="H36" s="26" t="s">
        <v>250</v>
      </c>
      <c r="J36" s="49">
        <v>5</v>
      </c>
      <c r="K36" s="49">
        <v>4</v>
      </c>
      <c r="L36" s="49">
        <v>6</v>
      </c>
      <c r="M36">
        <f ca="1">INDEX(Monte_inputs,MATCH(Economics!B36,'Monte Inputs'!$E$46:$E$79,0))</f>
        <v>5.1992350496609117</v>
      </c>
      <c r="N36" s="61">
        <f t="shared" ca="1" si="23"/>
        <v>5.2254278353303238</v>
      </c>
      <c r="P36" t="s">
        <v>496</v>
      </c>
      <c r="AI36" s="107"/>
    </row>
    <row r="37" spans="2:72" x14ac:dyDescent="0.3">
      <c r="B37" s="25" t="s">
        <v>124</v>
      </c>
      <c r="G37" s="50">
        <f t="shared" ca="1" si="22"/>
        <v>400</v>
      </c>
      <c r="H37" s="26" t="s">
        <v>66</v>
      </c>
      <c r="J37" s="49">
        <v>400</v>
      </c>
      <c r="K37" s="49">
        <v>425</v>
      </c>
      <c r="L37" s="49">
        <v>375</v>
      </c>
      <c r="M37">
        <f ca="1">INDEX(Monte_inputs,MATCH(Economics!B37,'Monte Inputs'!$E$46:$E$79,0))</f>
        <v>428.4316557092817</v>
      </c>
      <c r="N37" s="61">
        <f t="shared" ca="1" si="23"/>
        <v>413.49156090105623</v>
      </c>
      <c r="P37" t="s">
        <v>497</v>
      </c>
    </row>
    <row r="38" spans="2:72" x14ac:dyDescent="0.3">
      <c r="B38" s="25" t="s">
        <v>182</v>
      </c>
      <c r="G38" s="50">
        <f t="shared" ca="1" si="22"/>
        <v>0.2</v>
      </c>
      <c r="H38" s="26" t="s">
        <v>67</v>
      </c>
      <c r="J38" s="49">
        <v>0.2</v>
      </c>
      <c r="K38" s="49">
        <v>0.2</v>
      </c>
      <c r="L38" s="49">
        <v>0.2</v>
      </c>
      <c r="M38">
        <f ca="1">INDEX(Monte_inputs,MATCH(Economics!B38,'Monte Inputs'!$E$46:$E$79,0))</f>
        <v>0.2</v>
      </c>
      <c r="N38" s="61">
        <f t="shared" ca="1" si="23"/>
        <v>0.2</v>
      </c>
      <c r="P38" t="s">
        <v>333</v>
      </c>
    </row>
    <row r="40" spans="2:72" x14ac:dyDescent="0.3">
      <c r="B40" s="1" t="s">
        <v>70</v>
      </c>
      <c r="N40" s="24"/>
    </row>
    <row r="41" spans="2:72" x14ac:dyDescent="0.3">
      <c r="B41" s="25" t="s">
        <v>3</v>
      </c>
      <c r="G41" s="50">
        <f ca="1">OFFSET(J41,0,$E$17-1)</f>
        <v>2600</v>
      </c>
      <c r="H41" s="26" t="s">
        <v>66</v>
      </c>
      <c r="J41" s="49">
        <v>2600</v>
      </c>
      <c r="K41" s="49">
        <v>2340</v>
      </c>
      <c r="L41" s="49">
        <v>2860.0000000000005</v>
      </c>
      <c r="M41">
        <f ca="1">INDEX(Monte_inputs,MATCH(Economics!B41,'Monte Inputs'!$E$46:$E$79,0))</f>
        <v>2591.7824085303355</v>
      </c>
      <c r="N41" s="24">
        <f ca="1">IFERROR(_xlfn.NORM.INV(RAND(),J41,_xlfn.STDEV.S(J41:L41)),J41)</f>
        <v>2572.8936227379936</v>
      </c>
      <c r="P41" t="s">
        <v>333</v>
      </c>
      <c r="AB41" s="57" t="s">
        <v>141</v>
      </c>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c r="BP41" s="57"/>
      <c r="BQ41" s="57"/>
      <c r="BR41" s="57"/>
      <c r="BS41" s="57"/>
      <c r="BT41" s="57"/>
    </row>
    <row r="42" spans="2:72" x14ac:dyDescent="0.3">
      <c r="B42" s="25" t="s">
        <v>71</v>
      </c>
      <c r="G42" s="50">
        <f ca="1">OFFSET(J42,0,$E$17-1)</f>
        <v>600</v>
      </c>
      <c r="H42" s="26" t="s">
        <v>67</v>
      </c>
      <c r="J42" s="49">
        <v>600</v>
      </c>
      <c r="K42" s="49">
        <v>590</v>
      </c>
      <c r="L42" s="49">
        <v>610</v>
      </c>
      <c r="M42">
        <f ca="1">INDEX(Monte_inputs,MATCH(Economics!B42,'Monte Inputs'!$E$46:$E$79,0))</f>
        <v>698.24826504860232</v>
      </c>
      <c r="N42" s="61">
        <f ca="1">IFERROR(_xlfn.NORM.INV(RAND(),J42,_xlfn.STDEV.S(J42:L42)),J42)</f>
        <v>614.4062298750747</v>
      </c>
      <c r="P42" t="s">
        <v>333</v>
      </c>
    </row>
    <row r="43" spans="2:72" x14ac:dyDescent="0.3">
      <c r="B43" s="25" t="s">
        <v>72</v>
      </c>
      <c r="G43" s="50">
        <f ca="1">OFFSET(J43,0,$E$17-1)</f>
        <v>800</v>
      </c>
      <c r="H43" s="26" t="s">
        <v>67</v>
      </c>
      <c r="J43" s="49">
        <v>800</v>
      </c>
      <c r="K43" s="49">
        <v>760</v>
      </c>
      <c r="L43" s="49">
        <v>840</v>
      </c>
      <c r="M43">
        <f ca="1">INDEX(Monte_inputs,MATCH(Economics!B43,'Monte Inputs'!$E$46:$E$79,0))</f>
        <v>836.71154567432563</v>
      </c>
      <c r="N43" s="61">
        <f ca="1">IFERROR(_xlfn.NORM.INV(RAND(),J43,_xlfn.STDEV.S(J43:L43)),J43)</f>
        <v>747.00474041127188</v>
      </c>
      <c r="P43" t="s">
        <v>333</v>
      </c>
      <c r="AB43" s="1" t="s">
        <v>30</v>
      </c>
      <c r="AF43" t="s">
        <v>146</v>
      </c>
      <c r="AG43" t="s">
        <v>139</v>
      </c>
      <c r="AS43" s="1" t="s">
        <v>3</v>
      </c>
      <c r="AW43" t="s">
        <v>146</v>
      </c>
      <c r="AX43" t="s">
        <v>66</v>
      </c>
    </row>
    <row r="44" spans="2:72" x14ac:dyDescent="0.3">
      <c r="B44" s="25" t="s">
        <v>73</v>
      </c>
      <c r="G44" s="50">
        <f ca="1">OFFSET(J44,0,$E$17-1)</f>
        <v>950</v>
      </c>
      <c r="H44" s="26" t="s">
        <v>67</v>
      </c>
      <c r="J44" s="49">
        <v>950</v>
      </c>
      <c r="K44" s="49">
        <v>855</v>
      </c>
      <c r="L44" s="49">
        <v>1045</v>
      </c>
      <c r="M44">
        <f ca="1">INDEX(Monte_inputs,MATCH(Economics!B44,'Monte Inputs'!$E$46:$E$79,0))</f>
        <v>924.22425356494978</v>
      </c>
      <c r="N44" s="61">
        <f ca="1">IFERROR(_xlfn.NORM.INV(RAND(),J44,_xlfn.STDEV.S(J44:L44)),J44)</f>
        <v>929.8359630592812</v>
      </c>
      <c r="P44" t="s">
        <v>333</v>
      </c>
      <c r="AB44" s="25" t="s">
        <v>144</v>
      </c>
      <c r="AF44" s="31">
        <f ca="1">(73.7124)/0.75*G31*G26/1000^2</f>
        <v>11.351709600000001</v>
      </c>
      <c r="AG44" s="65">
        <f ca="1">AF44*1000/(Fuel_Grade_Ethanol/0.8*$G$26)</f>
        <v>0.76655420612813396</v>
      </c>
      <c r="AS44" s="25" t="s">
        <v>144</v>
      </c>
      <c r="AW44" s="31">
        <f ca="1">-MIN(AF17:BA17)</f>
        <v>14.865008843147123</v>
      </c>
      <c r="AX44" s="76">
        <f ca="1">ROUND(AW44*1000^2/(Gluten*$G$26)/10,0)*10</f>
        <v>3040</v>
      </c>
    </row>
    <row r="45" spans="2:72" x14ac:dyDescent="0.3">
      <c r="B45" s="25" t="s">
        <v>173</v>
      </c>
      <c r="G45" s="50">
        <f ca="1">OFFSET(J45,0,$E$17-1)</f>
        <v>160</v>
      </c>
      <c r="H45" s="26" t="s">
        <v>66</v>
      </c>
      <c r="J45" s="49">
        <v>160</v>
      </c>
      <c r="K45" s="49">
        <v>120</v>
      </c>
      <c r="L45" s="49">
        <v>200</v>
      </c>
      <c r="M45">
        <f ca="1">INDEX(Monte_inputs,MATCH(Economics!B45,'Monte Inputs'!$E$46:$E$79,0))</f>
        <v>189.39326664182002</v>
      </c>
      <c r="N45" s="61">
        <f ca="1">IFERROR(_xlfn.NORM.INV(RAND(),J45,_xlfn.STDEV.S(J45:L45)),J45)</f>
        <v>190.35518312611856</v>
      </c>
      <c r="P45" t="s">
        <v>498</v>
      </c>
      <c r="AB45" s="25" t="s">
        <v>145</v>
      </c>
      <c r="AF45" s="64">
        <f ca="1">-MIN(AF18:BA18)</f>
        <v>1.7827633329864816</v>
      </c>
      <c r="AG45" s="65">
        <f ca="1">AF45*1000/(Fuel_Grade_Ethanol/0.8*$G$26)</f>
        <v>0.12038580791670342</v>
      </c>
      <c r="AS45" s="25" t="s">
        <v>133</v>
      </c>
      <c r="AW45" s="64">
        <f ca="1">-MIN(AF20:BA20)/2</f>
        <v>1.0668875</v>
      </c>
      <c r="AX45" s="76">
        <f ca="1">ROUND(AW45*1000^2/(Gluten*$G$26)/10,0)*10</f>
        <v>220</v>
      </c>
    </row>
    <row r="46" spans="2:72" x14ac:dyDescent="0.3">
      <c r="N46" s="24"/>
      <c r="AB46" s="25" t="s">
        <v>133</v>
      </c>
      <c r="AF46" s="64">
        <f ca="1">-MIN(AF20:BA20)/2</f>
        <v>1.0668875</v>
      </c>
      <c r="AG46" s="65">
        <f ca="1">AF46*1000/(Fuel_Grade_Ethanol/0.8*$G$26)</f>
        <v>7.2044399426015038E-2</v>
      </c>
      <c r="AS46" s="25" t="s">
        <v>142</v>
      </c>
      <c r="AW46" s="64">
        <f ca="1">-MIN(AF19:BA19)/2</f>
        <v>2.1104122111276031</v>
      </c>
      <c r="AX46" s="76">
        <f ca="1">ROUND(AW46*1000^2/(Gluten*$G$26)/10,0)*10</f>
        <v>430</v>
      </c>
    </row>
    <row r="47" spans="2:72" x14ac:dyDescent="0.3">
      <c r="B47" s="52" t="s">
        <v>131</v>
      </c>
      <c r="G47" s="147">
        <f ca="1">OFFSET(J47,0,$E$17-1)</f>
        <v>28.275500000000001</v>
      </c>
      <c r="H47" s="26" t="s">
        <v>132</v>
      </c>
      <c r="J47" s="150">
        <v>28.275500000000001</v>
      </c>
      <c r="K47" s="150">
        <v>31.854075000000002</v>
      </c>
      <c r="L47" s="150">
        <v>24.762924999999999</v>
      </c>
      <c r="M47">
        <f ca="1">INDEX(Monte_inputs,MATCH(Economics!B47,'Monte Inputs'!$E$46:$E$79,0))</f>
        <v>28.573515238159011</v>
      </c>
      <c r="N47" s="61">
        <f ca="1">IFERROR(_xlfn.NORM.INV(RAND(),J47,_xlfn.STDEV.S(J47:L47)),J47)</f>
        <v>28.57670497759969</v>
      </c>
      <c r="P47" s="104"/>
      <c r="AB47" s="25" t="s">
        <v>142</v>
      </c>
      <c r="AF47" s="64">
        <f ca="1">-MIN(AF19:BA19)/2</f>
        <v>2.1104122111276031</v>
      </c>
      <c r="AG47" s="65">
        <f ca="1">AF47*1000/(Fuel_Grade_Ethanol/0.8*$G$26)</f>
        <v>0.14251116475918654</v>
      </c>
      <c r="AS47" s="25" t="s">
        <v>143</v>
      </c>
      <c r="AW47" s="64">
        <f ca="1">-AF44</f>
        <v>-11.351709600000001</v>
      </c>
      <c r="AX47" s="76">
        <f ca="1">ROUND(AW47*1000^2/(Gluten*$G$26)/10,0)*10</f>
        <v>-2320</v>
      </c>
    </row>
    <row r="48" spans="2:72" x14ac:dyDescent="0.3">
      <c r="N48" s="24"/>
      <c r="AB48" s="25" t="s">
        <v>143</v>
      </c>
      <c r="AF48" s="64">
        <f ca="1">-MAX(AF10:BA10)</f>
        <v>-1.9919111849817144</v>
      </c>
      <c r="AG48" s="65">
        <f ca="1">AF48*1000/(Fuel_Grade_Ethanol/0.8*$G$26)</f>
        <v>-0.13450906963664824</v>
      </c>
      <c r="AS48" s="25" t="s">
        <v>149</v>
      </c>
      <c r="AX48" s="289">
        <f ca="1">SUM(AX44:AX47)</f>
        <v>1370</v>
      </c>
    </row>
    <row r="49" spans="2:72" ht="16.2" x14ac:dyDescent="0.45">
      <c r="B49" s="1" t="s">
        <v>254</v>
      </c>
      <c r="G49" s="103">
        <f ca="1">OFFSET(J49,0,$E$17-1)</f>
        <v>8</v>
      </c>
      <c r="J49" s="49">
        <v>8</v>
      </c>
      <c r="K49" s="49">
        <v>9</v>
      </c>
      <c r="L49" s="49">
        <v>7</v>
      </c>
      <c r="P49" t="s">
        <v>508</v>
      </c>
      <c r="AB49" s="25" t="s">
        <v>147</v>
      </c>
      <c r="AG49" s="288">
        <f ca="1">SUM(AG44:AG48)</f>
        <v>0.96698650859339064</v>
      </c>
    </row>
    <row r="50" spans="2:72" x14ac:dyDescent="0.3">
      <c r="B50" s="1" t="s">
        <v>255</v>
      </c>
      <c r="G50" s="148">
        <f ca="1">OFFSET(J50,0,$E$17-1)</f>
        <v>0.09</v>
      </c>
      <c r="H50" t="s">
        <v>256</v>
      </c>
      <c r="J50" s="49">
        <v>0.09</v>
      </c>
      <c r="K50" s="49">
        <v>0.1</v>
      </c>
      <c r="L50" s="49">
        <v>0.08</v>
      </c>
      <c r="P50" t="s">
        <v>508</v>
      </c>
    </row>
    <row r="51" spans="2:72" x14ac:dyDescent="0.3">
      <c r="B51" s="1" t="s">
        <v>134</v>
      </c>
      <c r="G51" s="28">
        <f ca="1">OFFSET(J51,0,$E$17-1)</f>
        <v>0.05</v>
      </c>
      <c r="H51" s="26" t="s">
        <v>135</v>
      </c>
      <c r="J51" s="63">
        <v>0.05</v>
      </c>
      <c r="K51" s="63">
        <v>7.0000000000000007E-2</v>
      </c>
      <c r="L51" s="63">
        <v>0.03</v>
      </c>
      <c r="M51">
        <f ca="1">INDEX(Monte_inputs,MATCH(Economics!B51,'Monte Inputs'!$E$46:$E$79,0))</f>
        <v>6.0884355711036835E-2</v>
      </c>
      <c r="N51" s="28">
        <f ca="1">IFERROR(_xlfn.NORM.INV(RAND(),J51,_xlfn.STDEV.S(J51:L51)),J51)</f>
        <v>6.2718070215538602E-2</v>
      </c>
      <c r="P51" t="s">
        <v>508</v>
      </c>
    </row>
    <row r="53" spans="2:72" x14ac:dyDescent="0.3">
      <c r="B53" s="1" t="s">
        <v>257</v>
      </c>
    </row>
    <row r="54" spans="2:72" x14ac:dyDescent="0.3">
      <c r="B54" t="s">
        <v>24</v>
      </c>
    </row>
    <row r="55" spans="2:72" x14ac:dyDescent="0.3">
      <c r="B55" s="102" t="s">
        <v>258</v>
      </c>
      <c r="G55" s="103">
        <f ca="1">OFFSET(J55,0,$E$17-1)</f>
        <v>100</v>
      </c>
      <c r="H55" s="26" t="s">
        <v>16</v>
      </c>
      <c r="J55" s="150">
        <v>100</v>
      </c>
      <c r="K55" s="150">
        <v>100</v>
      </c>
      <c r="L55" s="150">
        <v>100</v>
      </c>
      <c r="M55" s="24">
        <f ca="1">INDEX(Monte_inputs,MATCH(Economics!B55,'Monte Inputs'!$E$46:$E$79,0))</f>
        <v>100</v>
      </c>
      <c r="N55" s="61">
        <f t="shared" ref="N55:N60" ca="1" si="27">IFERROR(_xlfn.NORM.INV(RAND(),J55,_xlfn.STDEV.S(J55:L55)),J55)</f>
        <v>100</v>
      </c>
      <c r="P55" s="296" t="s">
        <v>507</v>
      </c>
    </row>
    <row r="56" spans="2:72" x14ac:dyDescent="0.3">
      <c r="B56" s="25" t="s">
        <v>259</v>
      </c>
      <c r="G56" s="103">
        <f t="shared" ref="G56:G60" ca="1" si="28">OFFSET(J56,0,$E$17-1)</f>
        <v>342.29840000000002</v>
      </c>
      <c r="H56" s="26" t="s">
        <v>16</v>
      </c>
      <c r="J56" s="150">
        <v>342.29840000000002</v>
      </c>
      <c r="K56" s="150">
        <v>379.65808000000004</v>
      </c>
      <c r="L56" s="150">
        <v>304.93871999999999</v>
      </c>
      <c r="M56" s="24">
        <f ca="1">INDEX(Monte_inputs,MATCH(Economics!B56,'Monte Inputs'!$E$46:$E$79,0))</f>
        <v>327.69385382024626</v>
      </c>
      <c r="N56" s="61">
        <f t="shared" ca="1" si="27"/>
        <v>327.69385382024626</v>
      </c>
      <c r="P56" s="296" t="s">
        <v>507</v>
      </c>
    </row>
    <row r="57" spans="2:72" x14ac:dyDescent="0.3">
      <c r="B57" s="25" t="s">
        <v>260</v>
      </c>
      <c r="G57" s="147">
        <f t="shared" ca="1" si="28"/>
        <v>5.5E-2</v>
      </c>
      <c r="H57" s="26" t="s">
        <v>16</v>
      </c>
      <c r="J57" s="150">
        <v>5.5E-2</v>
      </c>
      <c r="K57" s="150">
        <v>5.7750000000000003E-2</v>
      </c>
      <c r="L57" s="150">
        <v>5.2249999999999998E-2</v>
      </c>
      <c r="M57" s="24">
        <f ca="1">INDEX(Monte_inputs,MATCH(Economics!B57,'Monte Inputs'!$E$46:$E$79,0))</f>
        <v>5.1955490042010478E-2</v>
      </c>
      <c r="N57" s="61">
        <f t="shared" ca="1" si="27"/>
        <v>5.1955490042010478E-2</v>
      </c>
      <c r="P57" s="296" t="s">
        <v>507</v>
      </c>
    </row>
    <row r="58" spans="2:72" x14ac:dyDescent="0.3">
      <c r="B58" s="25" t="s">
        <v>261</v>
      </c>
      <c r="G58" s="151">
        <f t="shared" ca="1" si="28"/>
        <v>3.0371923844143737E-4</v>
      </c>
      <c r="H58" s="26" t="s">
        <v>16</v>
      </c>
      <c r="J58" s="150">
        <v>3.0371923844143737E-4</v>
      </c>
      <c r="K58" s="150">
        <v>3.1890520036350923E-4</v>
      </c>
      <c r="L58" s="150">
        <v>2.8853327651936551E-4</v>
      </c>
      <c r="M58" s="24">
        <f ca="1">INDEX(Monte_inputs,MATCH(Economics!B58,'Monte Inputs'!$E$46:$E$79,0))</f>
        <v>3.1847208328869775E-4</v>
      </c>
      <c r="N58" s="61">
        <f t="shared" ca="1" si="27"/>
        <v>3.1847208328869775E-4</v>
      </c>
      <c r="P58" s="296" t="s">
        <v>507</v>
      </c>
    </row>
    <row r="59" spans="2:72" x14ac:dyDescent="0.3">
      <c r="B59" s="25" t="s">
        <v>262</v>
      </c>
      <c r="G59" s="50">
        <f t="shared" ca="1" si="28"/>
        <v>0</v>
      </c>
      <c r="H59" s="26" t="s">
        <v>263</v>
      </c>
      <c r="J59" s="150">
        <v>0</v>
      </c>
      <c r="K59" s="150">
        <v>100</v>
      </c>
      <c r="L59" s="150">
        <v>0</v>
      </c>
      <c r="M59" s="24">
        <f ca="1">INDEX(Monte_inputs,MATCH(Economics!B59,'Monte Inputs'!$E$46:$E$79,0))</f>
        <v>0</v>
      </c>
      <c r="N59" s="61">
        <f t="shared" ca="1" si="27"/>
        <v>-33.302238338977212</v>
      </c>
      <c r="P59" s="296" t="s">
        <v>507</v>
      </c>
    </row>
    <row r="60" spans="2:72" x14ac:dyDescent="0.3">
      <c r="B60" s="25" t="s">
        <v>264</v>
      </c>
      <c r="G60" s="50">
        <f t="shared" ca="1" si="28"/>
        <v>0.54854754550407492</v>
      </c>
      <c r="H60" s="26" t="s">
        <v>16</v>
      </c>
      <c r="J60" s="150">
        <v>0.54854754550407492</v>
      </c>
      <c r="K60" s="150">
        <v>0.57597492277927864</v>
      </c>
      <c r="L60" s="150">
        <v>0.52112016822887119</v>
      </c>
      <c r="M60" s="24">
        <f ca="1">INDEX(Monte_inputs,MATCH(Economics!B60,'Monte Inputs'!$E$46:$E$79,0))</f>
        <v>0.55332331667643531</v>
      </c>
      <c r="N60" s="61">
        <f t="shared" ca="1" si="27"/>
        <v>0.55332331667643531</v>
      </c>
      <c r="P60" s="296" t="s">
        <v>507</v>
      </c>
      <c r="T60" s="141"/>
      <c r="U60" s="141"/>
      <c r="V60" s="141"/>
      <c r="W60" s="152"/>
      <c r="X60" s="152"/>
    </row>
    <row r="61" spans="2:72" x14ac:dyDescent="0.3">
      <c r="B61" t="s">
        <v>265</v>
      </c>
      <c r="M61" s="24"/>
      <c r="P61" s="296" t="s">
        <v>507</v>
      </c>
    </row>
    <row r="62" spans="2:72" x14ac:dyDescent="0.3">
      <c r="B62" s="25" t="s">
        <v>266</v>
      </c>
      <c r="G62" s="61">
        <f t="shared" ref="G62:G68" ca="1" si="29">OFFSET(J62,0,$E$17-1)</f>
        <v>14.8</v>
      </c>
      <c r="H62" s="26" t="s">
        <v>16</v>
      </c>
      <c r="J62" s="150">
        <v>14.8</v>
      </c>
      <c r="K62" s="150">
        <v>14.06</v>
      </c>
      <c r="L62" s="150">
        <v>15.540000000000001</v>
      </c>
      <c r="M62" s="24">
        <f ca="1">INDEX(Monte_inputs,MATCH(Economics!B62,'Monte Inputs'!$E$46:$E$79,0))</f>
        <v>14.23002370497132</v>
      </c>
      <c r="N62" s="61">
        <f ca="1">IFERROR(_xlfn.NORM.INV(RAND(),J62,_xlfn.STDEV.S(J62:L62)),J62)</f>
        <v>14.23002370497132</v>
      </c>
      <c r="P62" s="296" t="s">
        <v>507</v>
      </c>
      <c r="BT62" s="153"/>
    </row>
    <row r="63" spans="2:72" x14ac:dyDescent="0.3">
      <c r="B63" s="25" t="s">
        <v>267</v>
      </c>
      <c r="G63" s="61">
        <f t="shared" ca="1" si="29"/>
        <v>35.9</v>
      </c>
      <c r="H63" s="26" t="s">
        <v>16</v>
      </c>
      <c r="J63" s="150">
        <v>35.9</v>
      </c>
      <c r="K63" s="150">
        <v>34.1</v>
      </c>
      <c r="L63" s="150">
        <v>37</v>
      </c>
      <c r="M63" s="24">
        <f ca="1">INDEX(Monte_inputs,MATCH(Economics!B63,'Monte Inputs'!$E$46:$E$79,0))</f>
        <v>36.654020007307182</v>
      </c>
      <c r="N63" s="61">
        <f ca="1">IFERROR(_xlfn.NORM.INV(RAND(),J63,_xlfn.STDEV.S(J63:L63)),J63)</f>
        <v>36.654020007307182</v>
      </c>
      <c r="P63" s="296" t="s">
        <v>507</v>
      </c>
      <c r="BT63" s="76"/>
    </row>
    <row r="64" spans="2:72" x14ac:dyDescent="0.3">
      <c r="B64" s="25" t="s">
        <v>268</v>
      </c>
      <c r="G64" s="61">
        <f t="shared" ca="1" si="29"/>
        <v>33.5</v>
      </c>
      <c r="H64" s="26" t="s">
        <v>16</v>
      </c>
      <c r="J64" s="150">
        <v>33.5</v>
      </c>
      <c r="K64" s="150">
        <v>29.5</v>
      </c>
      <c r="L64" s="150">
        <v>37.200000000000003</v>
      </c>
      <c r="M64" s="24">
        <f ca="1">INDEX(Monte_inputs,MATCH(Economics!B64,'Monte Inputs'!$E$46:$E$79,0))</f>
        <v>28.970991886291745</v>
      </c>
      <c r="N64" s="61">
        <f ca="1">IFERROR(_xlfn.NORM.INV(RAND(),J64,_xlfn.STDEV.S(J64:L64)),J64)</f>
        <v>28.970991886291745</v>
      </c>
      <c r="P64" s="296" t="s">
        <v>507</v>
      </c>
    </row>
    <row r="65" spans="2:90" x14ac:dyDescent="0.3">
      <c r="B65" t="s">
        <v>269</v>
      </c>
      <c r="M65" s="24"/>
      <c r="P65" s="296" t="s">
        <v>507</v>
      </c>
      <c r="BT65" s="64"/>
    </row>
    <row r="66" spans="2:90" x14ac:dyDescent="0.3">
      <c r="B66" s="25" t="s">
        <v>270</v>
      </c>
      <c r="G66" s="61">
        <f t="shared" ca="1" si="29"/>
        <v>1019.72</v>
      </c>
      <c r="H66" s="26" t="s">
        <v>271</v>
      </c>
      <c r="J66" s="150">
        <v>1019.72</v>
      </c>
      <c r="K66" s="150">
        <v>1165.7919999999999</v>
      </c>
      <c r="L66" s="150">
        <v>873.64800000000014</v>
      </c>
      <c r="M66" s="24">
        <f ca="1">INDEX(Monte_inputs,MATCH(Economics!B66,'Monte Inputs'!$E$46:$E$79,0))</f>
        <v>956.12350105698749</v>
      </c>
      <c r="N66" s="61">
        <f ca="1">IFERROR(_xlfn.NORM.INV(RAND(),J66,_xlfn.STDEV.S(J66:L66)),J66)</f>
        <v>956.12350105698749</v>
      </c>
      <c r="P66" s="296" t="s">
        <v>507</v>
      </c>
      <c r="BT66" s="149"/>
    </row>
    <row r="67" spans="2:90" x14ac:dyDescent="0.3">
      <c r="B67" s="25" t="s">
        <v>272</v>
      </c>
      <c r="G67" s="61">
        <f t="shared" ca="1" si="29"/>
        <v>284.05727999999999</v>
      </c>
      <c r="H67" s="26" t="s">
        <v>273</v>
      </c>
      <c r="J67" s="150">
        <v>284.05727999999999</v>
      </c>
      <c r="K67" s="150">
        <v>340.86873599999996</v>
      </c>
      <c r="L67" s="150">
        <v>227.245824</v>
      </c>
      <c r="M67" s="24">
        <f ca="1">INDEX(Monte_inputs,MATCH(Economics!B67,'Monte Inputs'!$E$46:$E$79,0))</f>
        <v>204.831655906836</v>
      </c>
      <c r="N67" s="61">
        <f ca="1">IFERROR(_xlfn.NORM.INV(RAND(),J67,_xlfn.STDEV.S(J67:L67)),J67)</f>
        <v>204.831655906836</v>
      </c>
      <c r="P67" s="296" t="s">
        <v>507</v>
      </c>
    </row>
    <row r="68" spans="2:90" x14ac:dyDescent="0.3">
      <c r="B68" s="25" t="s">
        <v>274</v>
      </c>
      <c r="G68" s="61">
        <f t="shared" ca="1" si="29"/>
        <v>232</v>
      </c>
      <c r="H68" s="26" t="s">
        <v>16</v>
      </c>
      <c r="J68" s="150">
        <v>232</v>
      </c>
      <c r="K68" s="150">
        <v>243.60000000000002</v>
      </c>
      <c r="L68" s="150">
        <v>220.39999999999998</v>
      </c>
      <c r="M68" s="24">
        <f ca="1">INDEX(Monte_inputs,MATCH(Economics!B68,'Monte Inputs'!$E$46:$E$79,0))</f>
        <v>230.19028842075383</v>
      </c>
      <c r="N68" s="61">
        <f ca="1">IFERROR(_xlfn.NORM.INV(RAND(),J68,_xlfn.STDEV.S(J68:L68)),J68)</f>
        <v>230.19028842075383</v>
      </c>
      <c r="P68" s="296" t="s">
        <v>507</v>
      </c>
      <c r="BT68" s="154"/>
    </row>
    <row r="70" spans="2:90" x14ac:dyDescent="0.3">
      <c r="AB70" s="1" t="s">
        <v>148</v>
      </c>
      <c r="AS70" s="1" t="s">
        <v>150</v>
      </c>
    </row>
    <row r="76" spans="2:90" x14ac:dyDescent="0.3">
      <c r="AB76" s="57" t="s">
        <v>151</v>
      </c>
      <c r="AC76" s="57"/>
      <c r="AD76" s="57"/>
      <c r="AE76" s="57"/>
      <c r="AF76" s="57"/>
      <c r="AG76" s="57"/>
      <c r="AH76" s="57"/>
      <c r="AI76" s="57"/>
      <c r="AJ76" s="57"/>
      <c r="AK76" s="57"/>
      <c r="AL76" s="57"/>
      <c r="AM76" s="57"/>
      <c r="AN76" s="57"/>
      <c r="AO76" s="57"/>
      <c r="AP76" s="57"/>
      <c r="AQ76" s="57"/>
      <c r="AU76" s="57" t="s">
        <v>275</v>
      </c>
      <c r="AV76" s="57"/>
      <c r="AW76" s="57"/>
      <c r="AX76" s="57"/>
      <c r="AY76" s="57"/>
      <c r="AZ76" s="57"/>
      <c r="BA76" s="57"/>
      <c r="BB76" s="57"/>
      <c r="BC76" s="57"/>
      <c r="BD76" s="57"/>
      <c r="BE76" s="57"/>
      <c r="BF76" s="57"/>
      <c r="BG76" s="57"/>
      <c r="BH76" s="57"/>
      <c r="BI76" s="57"/>
      <c r="BJ76" s="57"/>
      <c r="BK76" s="57"/>
      <c r="BL76" s="57"/>
      <c r="BM76" s="57"/>
      <c r="BN76" s="57"/>
      <c r="BO76" s="57"/>
      <c r="BP76" s="57"/>
      <c r="BQ76" s="57"/>
      <c r="BR76" s="57"/>
      <c r="BS76" s="57"/>
      <c r="BT76" s="57"/>
      <c r="BU76" s="57"/>
      <c r="BV76" s="57"/>
      <c r="BW76" s="57"/>
      <c r="BX76" s="57"/>
      <c r="BY76" s="57"/>
      <c r="BZ76" s="57"/>
      <c r="CA76" s="57"/>
      <c r="CB76" s="57"/>
      <c r="CC76" s="57"/>
      <c r="CD76" s="57"/>
      <c r="CE76" s="57"/>
      <c r="CF76" s="57"/>
      <c r="CG76" s="57"/>
      <c r="CH76" s="57"/>
      <c r="CI76" s="57"/>
      <c r="CJ76" s="57"/>
      <c r="CK76" s="57"/>
      <c r="CL76" s="57"/>
    </row>
    <row r="78" spans="2:90" x14ac:dyDescent="0.3">
      <c r="AU78" t="s">
        <v>276</v>
      </c>
      <c r="AW78" s="49">
        <v>2500</v>
      </c>
    </row>
    <row r="79" spans="2:90" ht="14.55" customHeight="1" x14ac:dyDescent="0.3"/>
    <row r="80" spans="2:90" x14ac:dyDescent="0.3">
      <c r="AB80" s="1" t="s">
        <v>154</v>
      </c>
      <c r="AK80" s="1" t="s">
        <v>157</v>
      </c>
      <c r="AU80" t="s">
        <v>505</v>
      </c>
      <c r="AW80">
        <f>COUNTA(AU141:AU100141)</f>
        <v>5200</v>
      </c>
    </row>
    <row r="81" spans="28:88" x14ac:dyDescent="0.3">
      <c r="AB81" s="71" t="s">
        <v>153</v>
      </c>
      <c r="AC81" s="155">
        <f ca="1">AC82</f>
        <v>0.14201256335723556</v>
      </c>
      <c r="AD81" s="308" t="s">
        <v>152</v>
      </c>
      <c r="AE81" s="308"/>
      <c r="AF81" s="308"/>
      <c r="AG81" s="308"/>
      <c r="AH81" s="308"/>
      <c r="AK81" s="71" t="s">
        <v>153</v>
      </c>
      <c r="AL81" s="70">
        <f ca="1">AL82</f>
        <v>0.14201256335723556</v>
      </c>
      <c r="AM81" s="308" t="s">
        <v>184</v>
      </c>
      <c r="AN81" s="308"/>
      <c r="AO81" s="308"/>
      <c r="AP81" s="308"/>
      <c r="AQ81" s="308"/>
    </row>
    <row r="82" spans="28:88" x14ac:dyDescent="0.3">
      <c r="AB82" s="69"/>
      <c r="AC82" s="68">
        <f ca="1">IRR</f>
        <v>0.14201256335723556</v>
      </c>
      <c r="AD82" s="66">
        <v>450</v>
      </c>
      <c r="AE82" s="66">
        <v>425</v>
      </c>
      <c r="AF82" s="67">
        <v>400</v>
      </c>
      <c r="AG82" s="66">
        <v>375</v>
      </c>
      <c r="AH82" s="66">
        <v>350</v>
      </c>
      <c r="AK82" s="69"/>
      <c r="AL82" s="68">
        <f ca="1">IRR</f>
        <v>0.14201256335723556</v>
      </c>
      <c r="AM82" s="66">
        <v>10</v>
      </c>
      <c r="AN82" s="66">
        <v>12.5</v>
      </c>
      <c r="AO82" s="67">
        <v>15</v>
      </c>
      <c r="AP82" s="66">
        <v>17.5</v>
      </c>
      <c r="AQ82" s="66">
        <v>20</v>
      </c>
    </row>
    <row r="83" spans="28:88" x14ac:dyDescent="0.3">
      <c r="AB83" s="309" t="s">
        <v>159</v>
      </c>
      <c r="AC83" s="72">
        <v>31.854075000000002</v>
      </c>
      <c r="AD83" s="27">
        <f t="dataTable" ref="AD83:AH87" dt2D="1" dtr="1" r1="G30" r2="G47" ca="1"/>
        <v>7.9420364320555992E-2</v>
      </c>
      <c r="AE83" s="27">
        <v>0.10130301173815126</v>
      </c>
      <c r="AF83" s="27">
        <v>0.12156097905095087</v>
      </c>
      <c r="AG83" s="27">
        <v>0.14049427956676253</v>
      </c>
      <c r="AH83" s="27">
        <v>0.15859102421963311</v>
      </c>
      <c r="AK83" s="309" t="s">
        <v>159</v>
      </c>
      <c r="AL83" s="72">
        <v>31.854075000000002</v>
      </c>
      <c r="AM83" s="27">
        <f t="dataTable" ref="AM83:AQ87" dt2D="1" dtr="1" r1="G35" r2="G47" ca="1"/>
        <v>0.13317280012571642</v>
      </c>
      <c r="AN83" s="27">
        <v>0.12741234854279337</v>
      </c>
      <c r="AO83" s="27">
        <v>0.12156097905095087</v>
      </c>
      <c r="AP83" s="27">
        <v>0.11561126242089581</v>
      </c>
      <c r="AQ83" s="27">
        <v>0.1094991690822853</v>
      </c>
    </row>
    <row r="84" spans="28:88" x14ac:dyDescent="0.3">
      <c r="AB84" s="309"/>
      <c r="AC84" s="72">
        <f>AVERAGE(AC83,AC85)</f>
        <v>30.064787500000001</v>
      </c>
      <c r="AD84" s="27">
        <v>8.8153877646410805E-2</v>
      </c>
      <c r="AE84" s="27">
        <v>0.11066480909082488</v>
      </c>
      <c r="AF84" s="27">
        <v>0.13131989263461996</v>
      </c>
      <c r="AG84" s="27">
        <v>0.15086763862399244</v>
      </c>
      <c r="AH84" s="27">
        <v>0.1695916595348923</v>
      </c>
      <c r="AK84" s="309"/>
      <c r="AL84" s="72">
        <v>30.064787500000001</v>
      </c>
      <c r="AM84" s="27">
        <v>0.14330322425620023</v>
      </c>
      <c r="AN84" s="27">
        <v>0.1373563047986206</v>
      </c>
      <c r="AO84" s="27">
        <v>0.13131989263461996</v>
      </c>
      <c r="AP84" s="27">
        <v>0.12518669110978342</v>
      </c>
      <c r="AQ84" s="27">
        <v>0.11894850333805751</v>
      </c>
    </row>
    <row r="85" spans="28:88" x14ac:dyDescent="0.3">
      <c r="AB85" s="309"/>
      <c r="AC85" s="109">
        <v>28.275500000000001</v>
      </c>
      <c r="AD85" s="27">
        <v>9.7680049864325547E-2</v>
      </c>
      <c r="AE85" s="27">
        <v>0.12072478705918765</v>
      </c>
      <c r="AF85" s="73">
        <v>0.14201256335723556</v>
      </c>
      <c r="AG85" s="27">
        <v>0.16226052753051023</v>
      </c>
      <c r="AH85" s="27">
        <v>0.18169791617249187</v>
      </c>
      <c r="AK85" s="309"/>
      <c r="AL85" s="109">
        <v>28.275500000000001</v>
      </c>
      <c r="AM85" s="27">
        <v>0.15441946079693936</v>
      </c>
      <c r="AN85" s="27">
        <v>0.14826002646769187</v>
      </c>
      <c r="AO85" s="73">
        <v>0.14201256335723556</v>
      </c>
      <c r="AP85" s="27">
        <v>0.13566991064588385</v>
      </c>
      <c r="AQ85" s="27">
        <v>0.12922402532363164</v>
      </c>
    </row>
    <row r="86" spans="28:88" x14ac:dyDescent="0.3">
      <c r="AB86" s="309"/>
      <c r="AC86" s="72">
        <f>AVERAGE(AC85,AC87)</f>
        <v>26.519212500000002</v>
      </c>
      <c r="AD86" s="27">
        <v>0.10794320608474872</v>
      </c>
      <c r="AE86" s="27">
        <v>0.13152603631945858</v>
      </c>
      <c r="AF86" s="27">
        <v>0.15358377923093713</v>
      </c>
      <c r="AG86" s="27">
        <v>0.17461937544288531</v>
      </c>
      <c r="AH86" s="27">
        <v>0.19485758519843044</v>
      </c>
      <c r="AK86" s="309"/>
      <c r="AL86" s="72">
        <v>26.519212500000002</v>
      </c>
      <c r="AM86" s="27">
        <v>0.16646732813965359</v>
      </c>
      <c r="AN86" s="27">
        <v>0.16006882974492354</v>
      </c>
      <c r="AO86" s="27">
        <v>0.15358377923093713</v>
      </c>
      <c r="AP86" s="27">
        <v>0.14700515447782525</v>
      </c>
      <c r="AQ86" s="27">
        <v>0.14032506827738445</v>
      </c>
    </row>
    <row r="87" spans="28:88" x14ac:dyDescent="0.3">
      <c r="AB87" s="309"/>
      <c r="AC87" s="72">
        <v>24.762924999999999</v>
      </c>
      <c r="AD87" s="27">
        <v>0.11920648952638579</v>
      </c>
      <c r="AE87" s="27">
        <v>0.14348299240853901</v>
      </c>
      <c r="AF87" s="27">
        <v>0.16643099430552133</v>
      </c>
      <c r="AG87" s="27">
        <v>0.18837500119637607</v>
      </c>
      <c r="AH87" s="27">
        <v>0.20953500181742668</v>
      </c>
      <c r="AK87" s="309"/>
      <c r="AL87" s="72">
        <v>24.762924999999999</v>
      </c>
      <c r="AM87" s="27">
        <v>0.17986452086502913</v>
      </c>
      <c r="AN87" s="27">
        <v>0.17319027684215782</v>
      </c>
      <c r="AO87" s="27">
        <v>0.16643099430552133</v>
      </c>
      <c r="AP87" s="27">
        <v>0.15957979806786193</v>
      </c>
      <c r="AQ87" s="27">
        <v>0.15262896459430375</v>
      </c>
    </row>
    <row r="90" spans="28:88" x14ac:dyDescent="0.3">
      <c r="AB90" s="1" t="s">
        <v>161</v>
      </c>
      <c r="AK90" s="1" t="s">
        <v>158</v>
      </c>
      <c r="AV90" s="182" t="s">
        <v>292</v>
      </c>
      <c r="AW90" s="181"/>
      <c r="AX90" s="181"/>
      <c r="AY90" s="181"/>
      <c r="AZ90" s="181"/>
      <c r="BA90" s="181"/>
      <c r="BB90" s="181"/>
      <c r="BC90" s="181"/>
      <c r="BD90" s="181"/>
      <c r="BE90" s="181"/>
      <c r="BF90" s="181"/>
      <c r="BG90" s="181"/>
      <c r="BH90" s="181"/>
      <c r="BI90" s="181"/>
      <c r="BJ90" s="181"/>
      <c r="BK90" s="181"/>
      <c r="BL90" s="181"/>
      <c r="BM90" s="181"/>
      <c r="BN90" s="181"/>
      <c r="BR90" s="182" t="s">
        <v>503</v>
      </c>
      <c r="BS90" s="181"/>
      <c r="BT90" s="181"/>
      <c r="BU90" s="181"/>
      <c r="BV90" s="181"/>
      <c r="BW90" s="181"/>
      <c r="BX90" s="181"/>
      <c r="BY90" s="181"/>
      <c r="BZ90" s="181"/>
      <c r="CA90" s="181"/>
      <c r="CB90" s="181"/>
      <c r="CC90" s="181"/>
      <c r="CD90" s="181"/>
      <c r="CE90" s="181"/>
      <c r="CF90" s="181"/>
      <c r="CG90" s="181"/>
      <c r="CH90" s="181"/>
      <c r="CI90" s="181"/>
      <c r="CJ90" s="181"/>
    </row>
    <row r="91" spans="28:88" x14ac:dyDescent="0.3">
      <c r="AB91" s="71" t="s">
        <v>153</v>
      </c>
      <c r="AC91" s="70">
        <f ca="1">AC92</f>
        <v>0.14201256335723556</v>
      </c>
      <c r="AD91" s="308" t="s">
        <v>162</v>
      </c>
      <c r="AE91" s="308"/>
      <c r="AF91" s="308"/>
      <c r="AG91" s="308"/>
      <c r="AH91" s="308"/>
      <c r="AK91" s="71" t="s">
        <v>153</v>
      </c>
      <c r="AL91" s="70">
        <f ca="1">AL92</f>
        <v>0.14201256335723556</v>
      </c>
      <c r="AM91" s="308" t="s">
        <v>160</v>
      </c>
      <c r="AN91" s="308"/>
      <c r="AO91" s="308"/>
      <c r="AP91" s="308"/>
      <c r="AQ91" s="308"/>
    </row>
    <row r="92" spans="28:88" x14ac:dyDescent="0.3">
      <c r="AB92" s="69"/>
      <c r="AC92" s="68">
        <f ca="1">IRR</f>
        <v>0.14201256335723556</v>
      </c>
      <c r="AD92" s="66">
        <v>2340</v>
      </c>
      <c r="AE92" s="66">
        <v>2470</v>
      </c>
      <c r="AF92" s="67">
        <v>2600</v>
      </c>
      <c r="AG92" s="66">
        <v>2730</v>
      </c>
      <c r="AH92" s="66">
        <v>2860.0000000000005</v>
      </c>
      <c r="AK92" s="69"/>
      <c r="AL92" s="68">
        <f ca="1">IRR</f>
        <v>0.14201256335723556</v>
      </c>
      <c r="AM92" s="74">
        <v>0.1</v>
      </c>
      <c r="AN92" s="74">
        <v>7.5000000000000011E-2</v>
      </c>
      <c r="AO92" s="75">
        <v>0.05</v>
      </c>
      <c r="AP92" s="74">
        <v>0.04</v>
      </c>
      <c r="AQ92" s="74">
        <v>0.03</v>
      </c>
    </row>
    <row r="93" spans="28:88" x14ac:dyDescent="0.3">
      <c r="AB93" s="309" t="s">
        <v>159</v>
      </c>
      <c r="AC93" s="72">
        <v>31.854075000000002</v>
      </c>
      <c r="AD93" s="27">
        <f t="dataTable" ref="AD93:AH97" dt2D="1" dtr="1" r1="G41" r2="G47" ca="1"/>
        <v>8.970161879781835E-2</v>
      </c>
      <c r="AE93" s="27">
        <v>0.10613700386666935</v>
      </c>
      <c r="AF93" s="27">
        <v>0.12156097905095087</v>
      </c>
      <c r="AG93" s="27">
        <v>0.13621351015185557</v>
      </c>
      <c r="AH93" s="27">
        <v>0.15034398729519949</v>
      </c>
      <c r="AK93" s="309" t="s">
        <v>159</v>
      </c>
      <c r="AL93" s="72">
        <v>31.854075000000002</v>
      </c>
      <c r="AM93" s="27">
        <f t="dataTable" ref="AM93:AQ97" dt2D="1" dtr="1" r1="G51" r2="G47" ca="1"/>
        <v>8.1099079334292723E-2</v>
      </c>
      <c r="AN93" s="27">
        <v>0.10181439807481674</v>
      </c>
      <c r="AO93" s="27">
        <v>0.12156097905095087</v>
      </c>
      <c r="AP93" s="27">
        <v>0.12901395796018833</v>
      </c>
      <c r="AQ93" s="27">
        <v>0.13637884251086074</v>
      </c>
      <c r="AW93" t="s">
        <v>251</v>
      </c>
      <c r="AX93" t="s">
        <v>252</v>
      </c>
      <c r="AY93" t="s">
        <v>253</v>
      </c>
      <c r="BR93" t="s">
        <v>138</v>
      </c>
      <c r="BS93" t="s">
        <v>251</v>
      </c>
      <c r="BT93" t="s">
        <v>252</v>
      </c>
      <c r="BU93" t="s">
        <v>253</v>
      </c>
    </row>
    <row r="94" spans="28:88" x14ac:dyDescent="0.3">
      <c r="AB94" s="309"/>
      <c r="AC94" s="72">
        <v>30.064787500000001</v>
      </c>
      <c r="AD94" s="27">
        <v>9.8720191192396278E-2</v>
      </c>
      <c r="AE94" s="27">
        <v>0.11557167244924749</v>
      </c>
      <c r="AF94" s="27">
        <v>0.13131989263461996</v>
      </c>
      <c r="AG94" s="27">
        <v>0.14644403558590557</v>
      </c>
      <c r="AH94" s="27">
        <v>0.16105418955554773</v>
      </c>
      <c r="AK94" s="309"/>
      <c r="AL94" s="72">
        <v>30.064787500000001</v>
      </c>
      <c r="AM94" s="27">
        <v>9.208283086764979E-2</v>
      </c>
      <c r="AN94" s="27">
        <v>0.11224768388743933</v>
      </c>
      <c r="AO94" s="27">
        <v>0.13131989263461996</v>
      </c>
      <c r="AP94" s="27">
        <v>0.13861827771836732</v>
      </c>
      <c r="AQ94" s="27">
        <v>0.14584218310499253</v>
      </c>
      <c r="AU94" s="149">
        <v>0</v>
      </c>
      <c r="AV94" s="149" t="str">
        <f>"Less than "&amp;TEXT(AU94,"0%")</f>
        <v>Less than 0%</v>
      </c>
      <c r="AW94">
        <f>COUNTIF(CE141:CE100051,"&lt;="&amp;AU94)</f>
        <v>137</v>
      </c>
      <c r="AX94" s="146">
        <f t="shared" ref="AX94:AX110" si="30">AW94/SUM($AW$94:$AW$110)</f>
        <v>2.6695245518316445E-2</v>
      </c>
      <c r="AY94" s="146">
        <f>SUM(AX$94:AX94)</f>
        <v>2.6695245518316445E-2</v>
      </c>
      <c r="BP94">
        <f>ROUND(_xlfn.PERCENTILE.INC(CH141:CH50140,0.001)/5,0)*5</f>
        <v>-40</v>
      </c>
      <c r="BQ94">
        <v>-50</v>
      </c>
      <c r="BR94" t="str">
        <f>"Less than "&amp;BQ94</f>
        <v>Less than -50</v>
      </c>
      <c r="BS94">
        <f>COUNTIF(CH141:CH100051,"&lt;="&amp;BQ94)</f>
        <v>1</v>
      </c>
      <c r="BT94" s="146">
        <f t="shared" ref="BT94:BT118" si="31">BS94/SUM($BS$94:$BS$118)</f>
        <v>1.9238168526356292E-4</v>
      </c>
      <c r="BU94" s="146">
        <f>SUM(BT94:BT$94)</f>
        <v>1.9238168526356292E-4</v>
      </c>
    </row>
    <row r="95" spans="28:88" x14ac:dyDescent="0.3">
      <c r="AB95" s="309"/>
      <c r="AC95" s="109">
        <v>28.275500000000001</v>
      </c>
      <c r="AD95" s="27">
        <v>0.10857503376454791</v>
      </c>
      <c r="AE95" s="27">
        <v>0.12573707866025718</v>
      </c>
      <c r="AF95" s="73">
        <v>0.14201256335723556</v>
      </c>
      <c r="AG95" s="27">
        <v>0.15767429502310293</v>
      </c>
      <c r="AH95" s="27">
        <v>0.17283031262645565</v>
      </c>
      <c r="AK95" s="309"/>
      <c r="AL95" s="109">
        <v>28.275500000000001</v>
      </c>
      <c r="AM95" s="27">
        <v>0.10399437326433958</v>
      </c>
      <c r="AN95" s="27">
        <v>0.12364400341621629</v>
      </c>
      <c r="AO95" s="73">
        <v>0.14201256335723556</v>
      </c>
      <c r="AP95" s="27">
        <v>0.1491603979856515</v>
      </c>
      <c r="AQ95" s="27">
        <v>0.1562463933522511</v>
      </c>
      <c r="AV95" s="48">
        <v>2.5000000000000001E-2</v>
      </c>
      <c r="AW95">
        <f>COUNTIF($CE$141:$CE$100051,"&lt;="&amp;AV95)-SUM(AW94:AW$94)</f>
        <v>138</v>
      </c>
      <c r="AX95" s="146">
        <f t="shared" si="30"/>
        <v>2.6890101325019487E-2</v>
      </c>
      <c r="AY95" s="146">
        <f>SUM(AX$94:AX95)</f>
        <v>5.3585346843335935E-2</v>
      </c>
      <c r="BR95">
        <v>-45</v>
      </c>
      <c r="BS95">
        <f>COUNTIF($CH$141:$CH$100051,"&lt;="&amp;BR95)-SUM(BS94:BS$94)</f>
        <v>1</v>
      </c>
      <c r="BT95" s="146">
        <f t="shared" si="31"/>
        <v>1.9238168526356292E-4</v>
      </c>
      <c r="BU95" s="146">
        <f>SUM(BT$94:BT95)</f>
        <v>3.8476337052712584E-4</v>
      </c>
    </row>
    <row r="96" spans="28:88" x14ac:dyDescent="0.3">
      <c r="AB96" s="309"/>
      <c r="AC96" s="72">
        <v>26.519212500000002</v>
      </c>
      <c r="AD96" s="27">
        <v>0.11909807268148054</v>
      </c>
      <c r="AE96" s="27">
        <v>0.13671386269678121</v>
      </c>
      <c r="AF96" s="27">
        <v>0.15358377923093713</v>
      </c>
      <c r="AG96" s="27">
        <v>0.16985036437883871</v>
      </c>
      <c r="AH96" s="27">
        <v>0.18561955455056034</v>
      </c>
      <c r="AK96" s="309"/>
      <c r="AL96" s="72">
        <v>26.519212500000002</v>
      </c>
      <c r="AM96" s="27">
        <v>0.11676660961309659</v>
      </c>
      <c r="AN96" s="27">
        <v>0.13581238779916283</v>
      </c>
      <c r="AO96" s="27">
        <v>0.15358377923093713</v>
      </c>
      <c r="AP96" s="27">
        <v>0.16058815122193515</v>
      </c>
      <c r="AQ96" s="27">
        <v>0.16754214344999774</v>
      </c>
      <c r="AV96" s="149">
        <v>0.05</v>
      </c>
      <c r="AW96">
        <f>COUNTIF($CE$141:$CE$100051,"&lt;="&amp;AV96)-SUM(AW$94:AW95)</f>
        <v>217</v>
      </c>
      <c r="AX96" s="146">
        <f t="shared" si="30"/>
        <v>4.2283710054559623E-2</v>
      </c>
      <c r="AY96" s="146">
        <f>SUM(AX$94:AX96)</f>
        <v>9.5869056897895558E-2</v>
      </c>
      <c r="BR96">
        <v>-40</v>
      </c>
      <c r="BS96">
        <f>COUNTIF($CH$141:$CH$100051,"&lt;="&amp;BR96)-SUM(BS$94:BS95)</f>
        <v>3</v>
      </c>
      <c r="BT96" s="146">
        <f t="shared" si="31"/>
        <v>5.7714505579068874E-4</v>
      </c>
      <c r="BU96" s="146">
        <f>SUM(BT$94:BT96)</f>
        <v>9.6190842631781463E-4</v>
      </c>
    </row>
    <row r="97" spans="28:73" x14ac:dyDescent="0.3">
      <c r="AB97" s="309"/>
      <c r="AC97" s="72">
        <v>24.762924999999999</v>
      </c>
      <c r="AD97" s="27">
        <v>0.1305848228928288</v>
      </c>
      <c r="AE97" s="27">
        <v>0.14887401154109159</v>
      </c>
      <c r="AF97" s="27">
        <v>0.16643099430552133</v>
      </c>
      <c r="AG97" s="27">
        <v>0.18339535632009363</v>
      </c>
      <c r="AH97" s="27">
        <v>0.19987079646188</v>
      </c>
      <c r="AK97" s="309"/>
      <c r="AL97" s="72">
        <v>24.762924999999999</v>
      </c>
      <c r="AM97" s="27">
        <v>0.13083338612244177</v>
      </c>
      <c r="AN97" s="27">
        <v>0.14906083949881954</v>
      </c>
      <c r="AO97" s="27">
        <v>0.16643099430552133</v>
      </c>
      <c r="AP97" s="27">
        <v>0.17329661880548963</v>
      </c>
      <c r="AQ97" s="27">
        <v>0.18012237932261299</v>
      </c>
      <c r="AV97" s="48">
        <v>7.4999999999999997E-2</v>
      </c>
      <c r="AW97">
        <f>COUNTIF($CE$141:$CE$100051,"&lt;="&amp;AV97)-SUM(AW$94:AW96)</f>
        <v>320</v>
      </c>
      <c r="AX97" s="146">
        <f t="shared" si="30"/>
        <v>6.2353858144972719E-2</v>
      </c>
      <c r="AY97" s="146">
        <f>SUM(AX$94:AX97)</f>
        <v>0.15822291504286828</v>
      </c>
      <c r="BR97">
        <v>-35</v>
      </c>
      <c r="BS97">
        <f>COUNTIF($CH$141:$CH$100051,"&lt;="&amp;BR97)-SUM(BS$94:BS96)</f>
        <v>12</v>
      </c>
      <c r="BT97" s="146">
        <f t="shared" si="31"/>
        <v>2.3085802231627549E-3</v>
      </c>
      <c r="BU97" s="146">
        <f>SUM(BT$94:BT97)</f>
        <v>3.2704886494805694E-3</v>
      </c>
    </row>
    <row r="98" spans="28:73" x14ac:dyDescent="0.3">
      <c r="AV98" s="149">
        <v>0.1</v>
      </c>
      <c r="AW98">
        <f>COUNTIF($CE$141:$CE$100051,"&lt;="&amp;AV98)-SUM(AW$94:AW97)</f>
        <v>457</v>
      </c>
      <c r="AX98" s="146">
        <f t="shared" si="30"/>
        <v>8.9049103663289164E-2</v>
      </c>
      <c r="AY98" s="146">
        <f>SUM(AX$94:AX98)</f>
        <v>0.24727201870615745</v>
      </c>
      <c r="BR98">
        <v>-30</v>
      </c>
      <c r="BS98">
        <f>COUNTIF($CH$141:$CH$100051,"&lt;="&amp;BR98)-SUM(BS$94:BS97)</f>
        <v>24</v>
      </c>
      <c r="BT98" s="146">
        <f t="shared" si="31"/>
        <v>4.6171604463255099E-3</v>
      </c>
      <c r="BU98" s="146">
        <f>SUM(BT$94:BT98)</f>
        <v>7.8876490958060784E-3</v>
      </c>
    </row>
    <row r="99" spans="28:73" x14ac:dyDescent="0.3">
      <c r="AV99" s="48">
        <v>0.125</v>
      </c>
      <c r="AW99">
        <f>COUNTIF($CE$141:$CE$100051,"&lt;="&amp;AV99)-SUM(AW$94:AW98)</f>
        <v>678</v>
      </c>
      <c r="AX99" s="146">
        <f t="shared" si="30"/>
        <v>0.13211223694466095</v>
      </c>
      <c r="AY99" s="146">
        <f>SUM(AX$94:AX99)</f>
        <v>0.3793842556508184</v>
      </c>
      <c r="BR99">
        <v>-25</v>
      </c>
      <c r="BS99">
        <f>COUNTIF($CH$141:$CH$100051,"&lt;="&amp;BR99)-SUM(BS$94:BS98)</f>
        <v>38</v>
      </c>
      <c r="BT99" s="146">
        <f t="shared" si="31"/>
        <v>7.310504040015391E-3</v>
      </c>
      <c r="BU99" s="146">
        <f>SUM(BT$94:BT99)</f>
        <v>1.5198153135821469E-2</v>
      </c>
    </row>
    <row r="100" spans="28:73" x14ac:dyDescent="0.3">
      <c r="AB100" s="1" t="s">
        <v>155</v>
      </c>
      <c r="AV100" s="149">
        <v>0.15</v>
      </c>
      <c r="AW100">
        <f>COUNTIF($CE$141:$CE$100051,"&lt;="&amp;AV100)-SUM(AW$94:AW99)</f>
        <v>728</v>
      </c>
      <c r="AX100" s="146">
        <f t="shared" si="30"/>
        <v>0.14185502727981295</v>
      </c>
      <c r="AY100" s="146">
        <f>SUM(AX$94:AX100)</f>
        <v>0.52123928293063138</v>
      </c>
      <c r="BR100">
        <v>-20</v>
      </c>
      <c r="BS100">
        <f>COUNTIF($CH$141:$CH$100051,"&lt;="&amp;BR100)-SUM(BS$94:BS99)</f>
        <v>52</v>
      </c>
      <c r="BT100" s="146">
        <f t="shared" si="31"/>
        <v>1.0003847633705272E-2</v>
      </c>
      <c r="BU100" s="146">
        <f>SUM(BT$94:BT100)</f>
        <v>2.5202000769526743E-2</v>
      </c>
    </row>
    <row r="101" spans="28:73" x14ac:dyDescent="0.3">
      <c r="AB101" s="71" t="s">
        <v>153</v>
      </c>
      <c r="AC101" s="70">
        <f ca="1">AC102</f>
        <v>0.14201256335723556</v>
      </c>
      <c r="AD101" s="308" t="s">
        <v>156</v>
      </c>
      <c r="AE101" s="308"/>
      <c r="AF101" s="308"/>
      <c r="AG101" s="308"/>
      <c r="AH101" s="308"/>
      <c r="AV101" s="48">
        <v>0.17499999999999999</v>
      </c>
      <c r="AW101">
        <f>COUNTIF($CE$141:$CE$100051,"&lt;="&amp;AV101)-SUM(AW$94:AW100)</f>
        <v>750</v>
      </c>
      <c r="AX101" s="146">
        <f t="shared" si="30"/>
        <v>0.1461418550272798</v>
      </c>
      <c r="AY101" s="146">
        <f>SUM(AX$94:AX101)</f>
        <v>0.66738113795791121</v>
      </c>
      <c r="BR101">
        <v>-15</v>
      </c>
      <c r="BS101">
        <f>COUNTIF($CH$141:$CH$100051,"&lt;="&amp;BR101)-SUM(BS$94:BS100)</f>
        <v>110</v>
      </c>
      <c r="BT101" s="146">
        <f t="shared" si="31"/>
        <v>2.1161985378991919E-2</v>
      </c>
      <c r="BU101" s="146">
        <f>SUM(BT$94:BT101)</f>
        <v>4.6363986148518666E-2</v>
      </c>
    </row>
    <row r="102" spans="28:73" x14ac:dyDescent="0.3">
      <c r="AB102" s="69"/>
      <c r="AC102" s="68">
        <f ca="1">IRR</f>
        <v>0.14201256335723556</v>
      </c>
      <c r="AD102" s="66">
        <v>760</v>
      </c>
      <c r="AE102" s="66">
        <v>780</v>
      </c>
      <c r="AF102" s="67">
        <v>800</v>
      </c>
      <c r="AG102" s="66">
        <v>820</v>
      </c>
      <c r="AH102" s="66">
        <v>840</v>
      </c>
      <c r="AV102" s="149">
        <v>0.2</v>
      </c>
      <c r="AW102">
        <f>COUNTIF($CE$141:$CE$100051,"&lt;="&amp;AV102)-SUM(AW$94:AW101)</f>
        <v>629</v>
      </c>
      <c r="AX102" s="146">
        <f t="shared" si="30"/>
        <v>0.12256430241621201</v>
      </c>
      <c r="AY102" s="146">
        <f>SUM(AX$94:AX102)</f>
        <v>0.78994544037412318</v>
      </c>
      <c r="BR102">
        <v>-10</v>
      </c>
      <c r="BS102">
        <f>COUNTIF($CH$141:$CH$100051,"&lt;="&amp;BR102)-SUM(BS$94:BS101)</f>
        <v>237</v>
      </c>
      <c r="BT102" s="146">
        <f t="shared" si="31"/>
        <v>4.5594459407464406E-2</v>
      </c>
      <c r="BU102" s="146">
        <f>SUM(BT$94:BT102)</f>
        <v>9.1958445555983065E-2</v>
      </c>
    </row>
    <row r="103" spans="28:73" x14ac:dyDescent="0.3">
      <c r="AB103" s="309" t="s">
        <v>159</v>
      </c>
      <c r="AC103" s="72">
        <v>31.854075000000002</v>
      </c>
      <c r="AD103" s="27">
        <f t="dataTable" ref="AD103:AH107" dt2D="1" dtr="1" r1="G43" r2="G47" ca="1"/>
        <v>0.10721034256962891</v>
      </c>
      <c r="AE103" s="27">
        <v>0.11451712213373777</v>
      </c>
      <c r="AF103" s="27">
        <v>0.12156097905095087</v>
      </c>
      <c r="AG103" s="27">
        <v>0.12846738747748443</v>
      </c>
      <c r="AH103" s="27">
        <v>0.13524849979681686</v>
      </c>
      <c r="AV103" s="48">
        <v>0.22500000000000001</v>
      </c>
      <c r="AW103">
        <f>COUNTIF($CE$141:$CE$100051,"&lt;="&amp;AV103)-SUM(AW$94:AW102)</f>
        <v>410</v>
      </c>
      <c r="AX103" s="146">
        <f t="shared" si="30"/>
        <v>7.9890880748246296E-2</v>
      </c>
      <c r="AY103" s="146">
        <f>SUM(AX$94:AX103)</f>
        <v>0.86983632112236942</v>
      </c>
      <c r="BR103">
        <v>-5</v>
      </c>
      <c r="BS103">
        <f>COUNTIF($CH$141:$CH$100051,"&lt;="&amp;BR103)-SUM(BS$94:BS102)</f>
        <v>382</v>
      </c>
      <c r="BT103" s="146">
        <f t="shared" si="31"/>
        <v>7.3489803770681025E-2</v>
      </c>
      <c r="BU103" s="146">
        <f>SUM(BT$94:BT103)</f>
        <v>0.16544824932666408</v>
      </c>
    </row>
    <row r="104" spans="28:73" x14ac:dyDescent="0.3">
      <c r="AB104" s="309"/>
      <c r="AC104" s="72">
        <v>30.064787500000001</v>
      </c>
      <c r="AD104" s="27">
        <v>0.11664980641305833</v>
      </c>
      <c r="AE104" s="27">
        <v>0.12405933331591457</v>
      </c>
      <c r="AF104" s="27">
        <v>0.13131989263461996</v>
      </c>
      <c r="AG104" s="27">
        <v>0.13844518078204415</v>
      </c>
      <c r="AH104" s="27">
        <v>0.14544713345593907</v>
      </c>
      <c r="AV104" s="149">
        <v>0.25</v>
      </c>
      <c r="AW104">
        <f>COUNTIF($CE$141:$CE$100051,"&lt;="&amp;AV104)-SUM(AW$94:AW103)</f>
        <v>281</v>
      </c>
      <c r="AX104" s="146">
        <f t="shared" si="30"/>
        <v>5.4754481683554172E-2</v>
      </c>
      <c r="AY104" s="146">
        <f>SUM(AX$94:AX104)</f>
        <v>0.92459080280592354</v>
      </c>
      <c r="BR104">
        <v>0</v>
      </c>
      <c r="BS104">
        <f>COUNTIF($CH$141:$CH$100051,"&lt;="&amp;BR104)-SUM(BS$94:BS103)</f>
        <v>476</v>
      </c>
      <c r="BT104" s="146">
        <f t="shared" si="31"/>
        <v>9.1573682185455946E-2</v>
      </c>
      <c r="BU104" s="146">
        <f>SUM(BT$94:BT104)</f>
        <v>0.25702193151212005</v>
      </c>
    </row>
    <row r="105" spans="28:73" x14ac:dyDescent="0.3">
      <c r="AB105" s="309"/>
      <c r="AC105" s="109">
        <v>28.275500000000001</v>
      </c>
      <c r="AD105" s="27">
        <v>0.1268501902178456</v>
      </c>
      <c r="AE105" s="27">
        <v>0.13450461387601176</v>
      </c>
      <c r="AF105" s="73">
        <v>0.14201256335723556</v>
      </c>
      <c r="AG105" s="27">
        <v>0.14938747761497084</v>
      </c>
      <c r="AH105" s="27">
        <v>0.15664107020411899</v>
      </c>
      <c r="AV105" s="48">
        <v>0.27500000000000002</v>
      </c>
      <c r="AW105">
        <f>COUNTIF($CE$141:$CE$100051,"&lt;="&amp;AV105)-SUM(AW$94:AW104)</f>
        <v>188</v>
      </c>
      <c r="AX105" s="146">
        <f t="shared" si="30"/>
        <v>3.6632891660171474E-2</v>
      </c>
      <c r="AY105" s="146">
        <f>SUM(AX$94:AX105)</f>
        <v>0.96122369446609501</v>
      </c>
      <c r="BR105">
        <v>5</v>
      </c>
      <c r="BS105">
        <f>COUNTIF($CH$141:$CH$100051,"&lt;="&amp;BR105)-SUM(BS$94:BS104)</f>
        <v>652</v>
      </c>
      <c r="BT105" s="146">
        <f t="shared" si="31"/>
        <v>0.12543285879184302</v>
      </c>
      <c r="BU105" s="146">
        <f>SUM(BT$94:BT105)</f>
        <v>0.38245479030396307</v>
      </c>
    </row>
    <row r="106" spans="28:73" x14ac:dyDescent="0.3">
      <c r="AB106" s="309"/>
      <c r="AC106" s="72">
        <v>26.519212500000002</v>
      </c>
      <c r="AD106" s="27">
        <v>0.13786645164066935</v>
      </c>
      <c r="AE106" s="27">
        <v>0.1457970934412085</v>
      </c>
      <c r="AF106" s="27">
        <v>0.15358377923093713</v>
      </c>
      <c r="AG106" s="27">
        <v>0.16123968749051665</v>
      </c>
      <c r="AH106" s="27">
        <v>0.16877630480988426</v>
      </c>
      <c r="AV106" s="149">
        <v>0.3</v>
      </c>
      <c r="AW106">
        <f>COUNTIF($CE$141:$CE$100051,"&lt;="&amp;AV106)-SUM(AW$94:AW105)</f>
        <v>76</v>
      </c>
      <c r="AX106" s="146">
        <f t="shared" si="30"/>
        <v>1.4809041309431021E-2</v>
      </c>
      <c r="AY106" s="146">
        <f>SUM(AX$94:AX106)</f>
        <v>0.97603273577552607</v>
      </c>
      <c r="BR106">
        <v>10</v>
      </c>
      <c r="BS106">
        <f>COUNTIF($CH$141:$CH$100051,"&lt;="&amp;BR106)-SUM(BS$94:BS105)</f>
        <v>719</v>
      </c>
      <c r="BT106" s="146">
        <f t="shared" si="31"/>
        <v>0.13832243170450173</v>
      </c>
      <c r="BU106" s="146">
        <f>SUM(BT$94:BT106)</f>
        <v>0.52077722200846477</v>
      </c>
    </row>
    <row r="107" spans="28:73" x14ac:dyDescent="0.3">
      <c r="AB107" s="309"/>
      <c r="AC107" s="72">
        <v>24.762924999999999</v>
      </c>
      <c r="AD107" s="27">
        <v>0.15007227723981686</v>
      </c>
      <c r="AE107" s="27">
        <v>0.15832231668717833</v>
      </c>
      <c r="AF107" s="27">
        <v>0.16643099430552133</v>
      </c>
      <c r="AG107" s="27">
        <v>0.17441121519231406</v>
      </c>
      <c r="AH107" s="27">
        <v>0.18227422534371041</v>
      </c>
      <c r="AV107" s="48">
        <v>0.32500000000000001</v>
      </c>
      <c r="AW107">
        <f>COUNTIF($CE$141:$CE$100051,"&lt;="&amp;AV107)-SUM(AW$94:AW106)</f>
        <v>47</v>
      </c>
      <c r="AX107" s="146">
        <f t="shared" si="30"/>
        <v>9.1582229150428685E-3</v>
      </c>
      <c r="AY107" s="146">
        <f>SUM(AX$94:AX107)</f>
        <v>0.98519095869056894</v>
      </c>
      <c r="BR107">
        <v>15</v>
      </c>
      <c r="BS107">
        <f>COUNTIF($CH$141:$CH$100051,"&lt;="&amp;BR107)-SUM(BS$94:BS106)</f>
        <v>701</v>
      </c>
      <c r="BT107" s="146">
        <f t="shared" si="31"/>
        <v>0.1348595613697576</v>
      </c>
      <c r="BU107" s="146">
        <f>SUM(BT$94:BT107)</f>
        <v>0.6556367833782224</v>
      </c>
    </row>
    <row r="108" spans="28:73" x14ac:dyDescent="0.3">
      <c r="AV108" s="149">
        <v>0.35</v>
      </c>
      <c r="AW108">
        <f>COUNTIF($CE$141:$CE$100051,"&lt;="&amp;AV108)-SUM(AW$94:AW107)</f>
        <v>38</v>
      </c>
      <c r="AX108" s="146">
        <f t="shared" si="30"/>
        <v>7.4045206547155105E-3</v>
      </c>
      <c r="AY108" s="146">
        <f>SUM(AX$94:AX108)</f>
        <v>0.99259547934528447</v>
      </c>
      <c r="BR108">
        <v>20</v>
      </c>
      <c r="BS108">
        <f>COUNTIF($CH$141:$CH$100051,"&lt;="&amp;BR108)-SUM(BS$94:BS107)</f>
        <v>544</v>
      </c>
      <c r="BT108" s="146">
        <f t="shared" si="31"/>
        <v>0.10465563678337822</v>
      </c>
      <c r="BU108" s="146">
        <f>SUM(BT$94:BT108)</f>
        <v>0.76029242016160059</v>
      </c>
    </row>
    <row r="109" spans="28:73" x14ac:dyDescent="0.3">
      <c r="AV109" s="48">
        <v>0.375</v>
      </c>
      <c r="AW109">
        <f>COUNTIF($CE$141:$CE$100051,"&lt;="&amp;AV109)-SUM(AW$94:AW108)</f>
        <v>18</v>
      </c>
      <c r="AX109" s="146">
        <f t="shared" si="30"/>
        <v>3.5074045206547155E-3</v>
      </c>
      <c r="AY109" s="146">
        <f>SUM(AX$94:AX109)</f>
        <v>0.99610288386593915</v>
      </c>
      <c r="BR109">
        <v>25</v>
      </c>
      <c r="BS109">
        <f>COUNTIF($CH$141:$CH$100051,"&lt;="&amp;BR109)-SUM(BS$94:BS108)</f>
        <v>419</v>
      </c>
      <c r="BT109" s="146">
        <f t="shared" si="31"/>
        <v>8.0607926125432855E-2</v>
      </c>
      <c r="BU109" s="146">
        <f>SUM(BT$94:BT109)</f>
        <v>0.84090034628703347</v>
      </c>
    </row>
    <row r="110" spans="28:73" x14ac:dyDescent="0.3">
      <c r="AU110" s="149">
        <v>0.4</v>
      </c>
      <c r="AV110" s="149" t="str">
        <f>"Greater than "&amp;TEXT(AU110,"0.0%")</f>
        <v>Greater than 40.0%</v>
      </c>
      <c r="AW110">
        <f>COUNTIF($CE$140:$CE$100050,"&gt;="&amp;AU110)</f>
        <v>20</v>
      </c>
      <c r="AX110" s="146">
        <f t="shared" si="30"/>
        <v>3.897116134060795E-3</v>
      </c>
      <c r="AY110" s="146">
        <f>SUM(AX$94:AX110)</f>
        <v>0.99999999999999989</v>
      </c>
      <c r="BR110">
        <v>30</v>
      </c>
      <c r="BS110">
        <f>COUNTIF($CH$141:$CH$100051,"&lt;="&amp;BR110)-SUM(BS$94:BS109)</f>
        <v>331</v>
      </c>
      <c r="BT110" s="146">
        <f t="shared" si="31"/>
        <v>6.367833782223932E-2</v>
      </c>
      <c r="BU110" s="146">
        <f>SUM(BT$94:BT110)</f>
        <v>0.90457868410927278</v>
      </c>
    </row>
    <row r="111" spans="28:73" x14ac:dyDescent="0.3">
      <c r="BR111">
        <v>35</v>
      </c>
      <c r="BS111">
        <f>COUNTIF($CH$141:$CH$100051,"&lt;="&amp;BR111)-SUM(BS$94:BS110)</f>
        <v>215</v>
      </c>
      <c r="BT111" s="146">
        <f t="shared" si="31"/>
        <v>4.1362062331666026E-2</v>
      </c>
      <c r="BU111" s="146">
        <f>SUM(BT$94:BT111)</f>
        <v>0.94594074644093884</v>
      </c>
    </row>
    <row r="112" spans="28:73" x14ac:dyDescent="0.3">
      <c r="BR112">
        <v>40</v>
      </c>
      <c r="BS112">
        <f>COUNTIF($CH$141:$CH$100051,"&lt;="&amp;BR112)-SUM(BS$94:BS111)</f>
        <v>127</v>
      </c>
      <c r="BT112" s="146">
        <f t="shared" si="31"/>
        <v>2.4432474028472491E-2</v>
      </c>
      <c r="BU112" s="146">
        <f>SUM(BT$94:BT112)</f>
        <v>0.97037322046941132</v>
      </c>
    </row>
    <row r="113" spans="68:73" x14ac:dyDescent="0.3">
      <c r="BR113">
        <v>45</v>
      </c>
      <c r="BS113">
        <f>COUNTIF($CH$141:$CH$100051,"&lt;="&amp;BR113)-SUM(BS$94:BS112)</f>
        <v>72</v>
      </c>
      <c r="BT113" s="146">
        <f t="shared" si="31"/>
        <v>1.385148133897653E-2</v>
      </c>
      <c r="BU113" s="146">
        <f>SUM(BT$94:BT113)</f>
        <v>0.98422470180838784</v>
      </c>
    </row>
    <row r="114" spans="68:73" x14ac:dyDescent="0.3">
      <c r="BR114">
        <v>50</v>
      </c>
      <c r="BS114">
        <f>COUNTIF($CH$141:$CH$100051,"&lt;="&amp;BR114)-SUM(BS$94:BS113)</f>
        <v>50</v>
      </c>
      <c r="BT114" s="146">
        <f t="shared" si="31"/>
        <v>9.6190842631781459E-3</v>
      </c>
      <c r="BU114" s="146">
        <f>SUM(BT$94:BT114)</f>
        <v>0.99384378607156598</v>
      </c>
    </row>
    <row r="115" spans="68:73" x14ac:dyDescent="0.3">
      <c r="BR115">
        <v>55</v>
      </c>
      <c r="BS115">
        <f>COUNTIF($CH$141:$CH$100051,"&lt;="&amp;BR115)-SUM(BS$94:BS114)</f>
        <v>19</v>
      </c>
      <c r="BT115" s="146">
        <f t="shared" si="31"/>
        <v>3.6552520200076955E-3</v>
      </c>
      <c r="BU115" s="146">
        <f>SUM(BT$94:BT115)</f>
        <v>0.9974990380915737</v>
      </c>
    </row>
    <row r="116" spans="68:73" x14ac:dyDescent="0.3">
      <c r="BR116">
        <v>60</v>
      </c>
      <c r="BS116">
        <f>COUNTIF($CH$141:$CH$100051,"&lt;="&amp;BR116)-SUM(BS$94:BS115)</f>
        <v>11</v>
      </c>
      <c r="BT116" s="146">
        <f t="shared" si="31"/>
        <v>2.1161985378991919E-3</v>
      </c>
      <c r="BU116" s="146">
        <f>SUM(BT$94:BT116)</f>
        <v>0.99961523662947294</v>
      </c>
    </row>
    <row r="117" spans="68:73" x14ac:dyDescent="0.3">
      <c r="BR117">
        <v>65</v>
      </c>
      <c r="BS117">
        <f>COUNTIF($CH$141:$CH$100051,"&lt;="&amp;BR117)-SUM(BS$94:BS116)</f>
        <v>1</v>
      </c>
      <c r="BT117" s="146">
        <f t="shared" si="31"/>
        <v>1.9238168526356292E-4</v>
      </c>
      <c r="BU117" s="146">
        <f>SUM(BT$94:BT117)</f>
        <v>0.99980761831473652</v>
      </c>
    </row>
    <row r="118" spans="68:73" x14ac:dyDescent="0.3">
      <c r="BP118">
        <f>ROUND(_xlfn.PERCENTILE.INC(CH141:CH50140,0.999)/5,0)*5</f>
        <v>60</v>
      </c>
      <c r="BQ118">
        <v>70</v>
      </c>
      <c r="BR118" t="str">
        <f>"Greater than "&amp;BQ118</f>
        <v>Greater than 70</v>
      </c>
      <c r="BS118">
        <f>COUNTIF($CH$141:$CH$100051,"&gt;="&amp;BQ118)</f>
        <v>1</v>
      </c>
      <c r="BT118" s="146">
        <f t="shared" si="31"/>
        <v>1.9238168526356292E-4</v>
      </c>
      <c r="BU118" s="146">
        <f>SUM(BT$94:BT118)</f>
        <v>1</v>
      </c>
    </row>
    <row r="130" spans="36:87" x14ac:dyDescent="0.3">
      <c r="CC130" s="290">
        <f ca="1">AG49</f>
        <v>0.96698650859339064</v>
      </c>
      <c r="CD130" s="291">
        <f ca="1">AX48</f>
        <v>1370</v>
      </c>
      <c r="CE130" s="292">
        <f ca="1">IRR</f>
        <v>0.14201256335723556</v>
      </c>
      <c r="CF130" s="293">
        <f ca="1">M7</f>
        <v>4.9773274132628709</v>
      </c>
      <c r="CG130" s="294">
        <f ca="1">M8</f>
        <v>0.17602968694675145</v>
      </c>
      <c r="CH130" s="292">
        <f ca="1">NPV</f>
        <v>8.667236115728592</v>
      </c>
      <c r="CI130" s="295">
        <f ca="1">M10</f>
        <v>11</v>
      </c>
    </row>
    <row r="132" spans="36:87" ht="14.55" customHeight="1" x14ac:dyDescent="0.3">
      <c r="AU132" s="306" t="s">
        <v>89</v>
      </c>
      <c r="AV132" s="306" t="s">
        <v>111</v>
      </c>
      <c r="AW132" s="306" t="s">
        <v>113</v>
      </c>
      <c r="AX132" s="306" t="s">
        <v>499</v>
      </c>
      <c r="AY132" s="306" t="s">
        <v>127</v>
      </c>
      <c r="AZ132" s="306" t="s">
        <v>175</v>
      </c>
      <c r="BA132" s="306" t="s">
        <v>62</v>
      </c>
      <c r="BB132" s="306" t="s">
        <v>17</v>
      </c>
      <c r="BC132" s="306" t="s">
        <v>63</v>
      </c>
      <c r="BD132" s="306" t="s">
        <v>64</v>
      </c>
      <c r="BE132" s="306" t="s">
        <v>65</v>
      </c>
      <c r="BF132" s="306" t="s">
        <v>122</v>
      </c>
      <c r="BG132" s="306" t="s">
        <v>126</v>
      </c>
      <c r="BH132" s="306" t="s">
        <v>124</v>
      </c>
      <c r="BI132" s="306" t="s">
        <v>182</v>
      </c>
      <c r="BJ132" s="306" t="s">
        <v>3</v>
      </c>
      <c r="BK132" s="306" t="s">
        <v>71</v>
      </c>
      <c r="BL132" s="306" t="s">
        <v>72</v>
      </c>
      <c r="BM132" s="306" t="s">
        <v>73</v>
      </c>
      <c r="BN132" s="306" t="s">
        <v>173</v>
      </c>
      <c r="BO132" s="306" t="s">
        <v>131</v>
      </c>
      <c r="BP132" s="306" t="s">
        <v>134</v>
      </c>
      <c r="BQ132" s="306" t="s">
        <v>62</v>
      </c>
      <c r="BR132" s="306" t="s">
        <v>5</v>
      </c>
      <c r="BS132" s="306" t="s">
        <v>277</v>
      </c>
      <c r="BT132" s="306" t="s">
        <v>278</v>
      </c>
      <c r="BU132" s="306" t="s">
        <v>126</v>
      </c>
      <c r="BV132" s="306" t="s">
        <v>124</v>
      </c>
      <c r="BW132" s="306" t="s">
        <v>3</v>
      </c>
      <c r="BX132" s="306" t="s">
        <v>279</v>
      </c>
      <c r="BY132" s="306" t="s">
        <v>173</v>
      </c>
      <c r="BZ132" s="306" t="s">
        <v>270</v>
      </c>
      <c r="CA132" s="306" t="s">
        <v>280</v>
      </c>
      <c r="CB132" s="306" t="s">
        <v>281</v>
      </c>
      <c r="CC132" s="310" t="s">
        <v>282</v>
      </c>
      <c r="CD132" s="310" t="s">
        <v>283</v>
      </c>
      <c r="CE132" s="310" t="s">
        <v>137</v>
      </c>
      <c r="CF132" s="310" t="s">
        <v>183</v>
      </c>
      <c r="CG132" s="310" t="s">
        <v>180</v>
      </c>
      <c r="CH132" s="310" t="s">
        <v>138</v>
      </c>
      <c r="CI132" s="310" t="s">
        <v>181</v>
      </c>
    </row>
    <row r="133" spans="36:87" ht="14.55" customHeight="1" x14ac:dyDescent="0.3">
      <c r="AU133" s="306"/>
      <c r="AV133" s="306"/>
      <c r="AW133" s="306"/>
      <c r="AX133" s="306"/>
      <c r="AY133" s="306"/>
      <c r="AZ133" s="306"/>
      <c r="BA133" s="306"/>
      <c r="BB133" s="306"/>
      <c r="BC133" s="306"/>
      <c r="BD133" s="306"/>
      <c r="BE133" s="306"/>
      <c r="BF133" s="306"/>
      <c r="BG133" s="306"/>
      <c r="BH133" s="306"/>
      <c r="BI133" s="306"/>
      <c r="BJ133" s="306"/>
      <c r="BK133" s="306"/>
      <c r="BL133" s="306"/>
      <c r="BM133" s="306"/>
      <c r="BN133" s="306"/>
      <c r="BO133" s="306"/>
      <c r="BP133" s="306"/>
      <c r="BQ133" s="306"/>
      <c r="BR133" s="306"/>
      <c r="BS133" s="306"/>
      <c r="BT133" s="306"/>
      <c r="BU133" s="306"/>
      <c r="BV133" s="306"/>
      <c r="BW133" s="306"/>
      <c r="BX133" s="306"/>
      <c r="BY133" s="306"/>
      <c r="BZ133" s="306"/>
      <c r="CA133" s="306"/>
      <c r="CB133" s="306"/>
      <c r="CC133" s="310"/>
      <c r="CD133" s="310"/>
      <c r="CE133" s="310"/>
      <c r="CF133" s="310"/>
      <c r="CG133" s="310"/>
      <c r="CH133" s="310"/>
      <c r="CI133" s="310"/>
    </row>
    <row r="134" spans="36:87" x14ac:dyDescent="0.3">
      <c r="AJ134" s="48"/>
      <c r="AK134" s="48"/>
      <c r="AL134" s="48"/>
      <c r="AU134" s="306"/>
      <c r="AV134" s="306"/>
      <c r="AW134" s="306"/>
      <c r="AX134" s="306"/>
      <c r="AY134" s="306"/>
      <c r="AZ134" s="306"/>
      <c r="BA134" s="306"/>
      <c r="BB134" s="306"/>
      <c r="BC134" s="306"/>
      <c r="BD134" s="306"/>
      <c r="BE134" s="306"/>
      <c r="BF134" s="306"/>
      <c r="BG134" s="306"/>
      <c r="BH134" s="306"/>
      <c r="BI134" s="306"/>
      <c r="BJ134" s="306"/>
      <c r="BK134" s="306"/>
      <c r="BL134" s="306"/>
      <c r="BM134" s="306"/>
      <c r="BN134" s="306"/>
      <c r="BO134" s="306"/>
      <c r="BP134" s="306"/>
      <c r="BQ134" s="306"/>
      <c r="BR134" s="306"/>
      <c r="BS134" s="306"/>
      <c r="BT134" s="306"/>
      <c r="BU134" s="306"/>
      <c r="BV134" s="306"/>
      <c r="BW134" s="306"/>
      <c r="BX134" s="306"/>
      <c r="BY134" s="306"/>
      <c r="BZ134" s="306"/>
      <c r="CA134" s="306"/>
      <c r="CB134" s="306"/>
      <c r="CC134" s="310"/>
      <c r="CD134" s="310"/>
      <c r="CE134" s="310"/>
      <c r="CF134" s="310"/>
      <c r="CG134" s="310"/>
      <c r="CH134" s="310"/>
      <c r="CI134" s="310"/>
    </row>
    <row r="135" spans="36:87" ht="14.55" customHeight="1" x14ac:dyDescent="0.3">
      <c r="AU135" s="306"/>
      <c r="AV135" s="306"/>
      <c r="AW135" s="306"/>
      <c r="AX135" s="306"/>
      <c r="AY135" s="306"/>
      <c r="AZ135" s="306"/>
      <c r="BA135" s="306"/>
      <c r="BB135" s="306"/>
      <c r="BC135" s="306"/>
      <c r="BD135" s="306"/>
      <c r="BE135" s="306"/>
      <c r="BF135" s="306"/>
      <c r="BG135" s="306"/>
      <c r="BH135" s="306"/>
      <c r="BI135" s="306"/>
      <c r="BJ135" s="306"/>
      <c r="BK135" s="306"/>
      <c r="BL135" s="306"/>
      <c r="BM135" s="306"/>
      <c r="BN135" s="306"/>
      <c r="BO135" s="306"/>
      <c r="BP135" s="306"/>
      <c r="BQ135" s="306"/>
      <c r="BR135" s="306"/>
      <c r="BS135" s="306"/>
      <c r="BT135" s="306"/>
      <c r="BU135" s="306"/>
      <c r="BV135" s="306"/>
      <c r="BW135" s="306"/>
      <c r="BX135" s="306"/>
      <c r="BY135" s="306"/>
      <c r="BZ135" s="306"/>
      <c r="CA135" s="306"/>
      <c r="CB135" s="306"/>
      <c r="CC135" s="310"/>
      <c r="CD135" s="310"/>
      <c r="CE135" s="310"/>
      <c r="CF135" s="310"/>
      <c r="CG135" s="310"/>
      <c r="CH135" s="310"/>
      <c r="CI135" s="310"/>
    </row>
    <row r="136" spans="36:87" x14ac:dyDescent="0.3">
      <c r="AU136" s="306"/>
      <c r="AV136" s="306"/>
      <c r="AW136" s="306"/>
      <c r="AX136" s="306"/>
      <c r="AY136" s="306"/>
      <c r="AZ136" s="306"/>
      <c r="BA136" s="306"/>
      <c r="BB136" s="306"/>
      <c r="BC136" s="306"/>
      <c r="BD136" s="306"/>
      <c r="BE136" s="306"/>
      <c r="BF136" s="306"/>
      <c r="BG136" s="306"/>
      <c r="BH136" s="306"/>
      <c r="BI136" s="306"/>
      <c r="BJ136" s="306"/>
      <c r="BK136" s="306"/>
      <c r="BL136" s="306"/>
      <c r="BM136" s="306"/>
      <c r="BN136" s="306"/>
      <c r="BO136" s="306"/>
      <c r="BP136" s="306"/>
      <c r="BQ136" s="306"/>
      <c r="BR136" s="306"/>
      <c r="BS136" s="306"/>
      <c r="BT136" s="306"/>
      <c r="BU136" s="306"/>
      <c r="BV136" s="306"/>
      <c r="BW136" s="306"/>
      <c r="BX136" s="306"/>
      <c r="BY136" s="306"/>
      <c r="BZ136" s="306"/>
      <c r="CA136" s="306"/>
      <c r="CB136" s="306"/>
      <c r="CC136" s="310"/>
      <c r="CD136" s="310"/>
      <c r="CE136" s="310"/>
      <c r="CF136" s="310"/>
      <c r="CG136" s="310"/>
      <c r="CH136" s="310"/>
      <c r="CI136" s="310"/>
    </row>
    <row r="137" spans="36:87" x14ac:dyDescent="0.3">
      <c r="AU137" s="306"/>
      <c r="AV137" s="306"/>
      <c r="AW137" s="306"/>
      <c r="AX137" s="306"/>
      <c r="AY137" s="306"/>
      <c r="AZ137" s="306"/>
      <c r="BA137" s="306"/>
      <c r="BB137" s="306"/>
      <c r="BC137" s="306"/>
      <c r="BD137" s="306"/>
      <c r="BE137" s="306"/>
      <c r="BF137" s="306"/>
      <c r="BG137" s="306"/>
      <c r="BH137" s="306"/>
      <c r="BI137" s="306"/>
      <c r="BJ137" s="306"/>
      <c r="BK137" s="306"/>
      <c r="BL137" s="306"/>
      <c r="BM137" s="306"/>
      <c r="BN137" s="306"/>
      <c r="BO137" s="306"/>
      <c r="BP137" s="306"/>
      <c r="BQ137" s="306"/>
      <c r="BR137" s="306"/>
      <c r="BS137" s="306"/>
      <c r="BT137" s="306"/>
      <c r="BU137" s="306"/>
      <c r="BV137" s="306"/>
      <c r="BW137" s="306"/>
      <c r="BX137" s="306"/>
      <c r="BY137" s="306"/>
      <c r="BZ137" s="306"/>
      <c r="CA137" s="306"/>
      <c r="CB137" s="306"/>
      <c r="CC137" s="310"/>
      <c r="CD137" s="310"/>
      <c r="CE137" s="310"/>
      <c r="CF137" s="310"/>
      <c r="CG137" s="310"/>
      <c r="CH137" s="310"/>
      <c r="CI137" s="310"/>
    </row>
    <row r="138" spans="36:87" ht="14.55" customHeight="1" x14ac:dyDescent="0.3">
      <c r="AT138" s="40"/>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t="s">
        <v>62</v>
      </c>
      <c r="BR138" s="307" t="s">
        <v>62</v>
      </c>
      <c r="BS138" s="307" t="s">
        <v>62</v>
      </c>
      <c r="BT138" s="307" t="s">
        <v>62</v>
      </c>
      <c r="BU138" s="307" t="s">
        <v>62</v>
      </c>
      <c r="BV138" s="307" t="s">
        <v>62</v>
      </c>
      <c r="BW138" s="307" t="s">
        <v>62</v>
      </c>
      <c r="BX138" s="307" t="s">
        <v>62</v>
      </c>
      <c r="BY138" s="307" t="s">
        <v>62</v>
      </c>
      <c r="BZ138" s="307" t="s">
        <v>62</v>
      </c>
      <c r="CA138" s="307" t="s">
        <v>62</v>
      </c>
      <c r="CB138" s="307" t="s">
        <v>62</v>
      </c>
      <c r="CC138" s="311"/>
      <c r="CD138" s="311"/>
      <c r="CE138" s="311"/>
      <c r="CF138" s="311"/>
      <c r="CG138" s="311"/>
      <c r="CH138" s="311"/>
      <c r="CI138" s="311"/>
    </row>
    <row r="139" spans="36:87" x14ac:dyDescent="0.3">
      <c r="AT139" s="1" t="s">
        <v>284</v>
      </c>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row>
    <row r="140" spans="36:87" x14ac:dyDescent="0.3">
      <c r="CC140" s="156"/>
    </row>
    <row r="141" spans="36:87" x14ac:dyDescent="0.3">
      <c r="AT141" s="1" t="s">
        <v>285</v>
      </c>
      <c r="AU141">
        <v>0.3</v>
      </c>
      <c r="AV141">
        <v>21.408791799980875</v>
      </c>
      <c r="AW141">
        <v>0.3782837448070866</v>
      </c>
      <c r="AX141">
        <v>1.2419524561408262</v>
      </c>
      <c r="AY141">
        <v>322.50394733705355</v>
      </c>
      <c r="AZ141">
        <v>9.3999671829403858E-2</v>
      </c>
      <c r="BA141">
        <v>383.78688741393302</v>
      </c>
      <c r="BB141">
        <v>271.01033755974714</v>
      </c>
      <c r="BC141">
        <v>1</v>
      </c>
      <c r="BD141">
        <v>36.903923430897414</v>
      </c>
      <c r="BE141">
        <v>95.102869217133232</v>
      </c>
      <c r="BF141">
        <v>18.095376445398689</v>
      </c>
      <c r="BG141">
        <v>6.4306359407448683</v>
      </c>
      <c r="BH141">
        <v>455.16609674066785</v>
      </c>
      <c r="BI141">
        <v>0.2</v>
      </c>
      <c r="BJ141">
        <v>2656.3146089843076</v>
      </c>
      <c r="BK141">
        <v>697.57384202009086</v>
      </c>
      <c r="BL141">
        <v>893.97779673148045</v>
      </c>
      <c r="BM141">
        <v>1040.8313823835481</v>
      </c>
      <c r="BN141">
        <v>195.02879335411205</v>
      </c>
      <c r="BO141">
        <v>34.083711061730732</v>
      </c>
      <c r="BP141">
        <v>7.0258593159593097E-2</v>
      </c>
      <c r="BQ141">
        <v>100</v>
      </c>
      <c r="BR141">
        <v>294.25814031189947</v>
      </c>
      <c r="BS141">
        <v>5.9468102180987754E-2</v>
      </c>
      <c r="BT141">
        <v>2.9525142758785722E-4</v>
      </c>
      <c r="BU141">
        <v>64.267993715199012</v>
      </c>
      <c r="BV141">
        <v>0.56937243336905852</v>
      </c>
      <c r="BW141">
        <v>14.230895530534465</v>
      </c>
      <c r="BX141">
        <v>39.910277867335466</v>
      </c>
      <c r="BY141">
        <v>36.336630852831647</v>
      </c>
      <c r="BZ141">
        <v>969.9772666240118</v>
      </c>
      <c r="CA141">
        <v>261.09384598680708</v>
      </c>
      <c r="CB141">
        <v>226.11455351687542</v>
      </c>
      <c r="CC141" s="156">
        <v>1.1100000000000001</v>
      </c>
      <c r="CD141">
        <v>1460</v>
      </c>
      <c r="CE141">
        <v>8.7675675112052209E-2</v>
      </c>
      <c r="CF141">
        <v>3.6942973803310339</v>
      </c>
      <c r="CG141">
        <v>0.12281975389980691</v>
      </c>
      <c r="CH141">
        <v>-1.1298330338969327</v>
      </c>
      <c r="CI141" t="s">
        <v>479</v>
      </c>
    </row>
    <row r="142" spans="36:87" x14ac:dyDescent="0.3">
      <c r="AU142">
        <v>0.3</v>
      </c>
      <c r="AV142">
        <v>18.895079997798064</v>
      </c>
      <c r="AW142">
        <v>0.31136245904444876</v>
      </c>
      <c r="AX142">
        <v>1.0649412484046417</v>
      </c>
      <c r="AY142">
        <v>333.70185622260448</v>
      </c>
      <c r="AZ142">
        <v>0.10966019160807652</v>
      </c>
      <c r="BA142">
        <v>462.64782785086464</v>
      </c>
      <c r="BB142">
        <v>275.64394067533658</v>
      </c>
      <c r="BC142">
        <v>1</v>
      </c>
      <c r="BD142">
        <v>39.602315669137305</v>
      </c>
      <c r="BE142">
        <v>114.26184137379526</v>
      </c>
      <c r="BF142">
        <v>15.983434656872555</v>
      </c>
      <c r="BG142">
        <v>3.4358156489524156</v>
      </c>
      <c r="BH142">
        <v>380.50065670809238</v>
      </c>
      <c r="BI142">
        <v>0.19999999999999996</v>
      </c>
      <c r="BJ142">
        <v>2690.6299126090757</v>
      </c>
      <c r="BK142">
        <v>693.36423061122082</v>
      </c>
      <c r="BL142">
        <v>905.38221594437209</v>
      </c>
      <c r="BM142">
        <v>1060.4110794395399</v>
      </c>
      <c r="BN142">
        <v>153.64564798740886</v>
      </c>
      <c r="BO142">
        <v>28.189664260540457</v>
      </c>
      <c r="BP142">
        <v>4.1215655533821512E-2</v>
      </c>
      <c r="BQ142">
        <v>100</v>
      </c>
      <c r="BR142">
        <v>397.46700137904679</v>
      </c>
      <c r="BS142">
        <v>5.5872258967297188E-2</v>
      </c>
      <c r="BT142">
        <v>2.8441583730555437E-4</v>
      </c>
      <c r="BU142">
        <v>19.170767020968984</v>
      </c>
      <c r="BV142">
        <v>0.5706603156574318</v>
      </c>
      <c r="BW142">
        <v>14.441159345830359</v>
      </c>
      <c r="BX142">
        <v>37.416156835085253</v>
      </c>
      <c r="BY142">
        <v>27.944402582787617</v>
      </c>
      <c r="BZ142">
        <v>804.06903794684933</v>
      </c>
      <c r="CA142">
        <v>307.6575829926453</v>
      </c>
      <c r="CB142">
        <v>228.78823503728466</v>
      </c>
      <c r="CC142" s="156">
        <v>1.21</v>
      </c>
      <c r="CD142">
        <v>980</v>
      </c>
      <c r="CE142">
        <v>0.14382923060993869</v>
      </c>
      <c r="CF142">
        <v>5.0516352088188805</v>
      </c>
      <c r="CG142">
        <v>0.1770188782420658</v>
      </c>
      <c r="CH142">
        <v>8.5610006536764356</v>
      </c>
      <c r="CI142">
        <v>11</v>
      </c>
    </row>
    <row r="143" spans="36:87" x14ac:dyDescent="0.3">
      <c r="AU143">
        <v>0.3</v>
      </c>
      <c r="AV143">
        <v>19.917112237397472</v>
      </c>
      <c r="AW143">
        <v>0.2686656067170799</v>
      </c>
      <c r="AX143">
        <v>0.28149651551570259</v>
      </c>
      <c r="AY143">
        <v>321.69155550848211</v>
      </c>
      <c r="AZ143">
        <v>9.7689386349202004E-2</v>
      </c>
      <c r="BA143">
        <v>427.23746981125879</v>
      </c>
      <c r="BB143">
        <v>419.04553325823304</v>
      </c>
      <c r="BC143">
        <v>1</v>
      </c>
      <c r="BD143">
        <v>36.058382059287844</v>
      </c>
      <c r="BE143">
        <v>126.40127563206514</v>
      </c>
      <c r="BF143">
        <v>23.441619150990505</v>
      </c>
      <c r="BG143">
        <v>4.2832182499066009</v>
      </c>
      <c r="BH143">
        <v>426.05005429947329</v>
      </c>
      <c r="BI143">
        <v>0.2</v>
      </c>
      <c r="BJ143">
        <v>2213.3822478479924</v>
      </c>
      <c r="BK143">
        <v>683.87789298672305</v>
      </c>
      <c r="BL143">
        <v>872.038978516219</v>
      </c>
      <c r="BM143">
        <v>959.5506124539537</v>
      </c>
      <c r="BN143">
        <v>137.6174694505732</v>
      </c>
      <c r="BO143">
        <v>24.424918459943079</v>
      </c>
      <c r="BP143">
        <v>2.3308039573493321E-2</v>
      </c>
      <c r="BQ143">
        <v>100</v>
      </c>
      <c r="BR143">
        <v>256.86217614448543</v>
      </c>
      <c r="BS143">
        <v>5.6403848893335287E-2</v>
      </c>
      <c r="BT143">
        <v>2.9665662511195109E-4</v>
      </c>
      <c r="BU143">
        <v>0</v>
      </c>
      <c r="BV143">
        <v>0.49060435930125179</v>
      </c>
      <c r="BW143">
        <v>14.28880954270301</v>
      </c>
      <c r="BX143">
        <v>34.030173404213876</v>
      </c>
      <c r="BY143">
        <v>30.853417027927524</v>
      </c>
      <c r="BZ143">
        <v>800.5592485588553</v>
      </c>
      <c r="CA143">
        <v>303.20670770258425</v>
      </c>
      <c r="CB143">
        <v>233.47379262738278</v>
      </c>
      <c r="CC143" s="156">
        <v>1</v>
      </c>
      <c r="CD143">
        <v>1570</v>
      </c>
      <c r="CE143">
        <v>0.11926949292475264</v>
      </c>
      <c r="CF143">
        <v>4.0986975166656414</v>
      </c>
      <c r="CG143">
        <v>0.16148016166602094</v>
      </c>
      <c r="CH143">
        <v>2.5489708902349353</v>
      </c>
      <c r="CI143">
        <v>14</v>
      </c>
    </row>
    <row r="144" spans="36:87" x14ac:dyDescent="0.3">
      <c r="AK144" s="48"/>
      <c r="AU144">
        <v>0.3</v>
      </c>
      <c r="AV144">
        <v>20.865657280899441</v>
      </c>
      <c r="AW144">
        <v>0.36434096989721132</v>
      </c>
      <c r="AX144">
        <v>0.59920091894838057</v>
      </c>
      <c r="AY144">
        <v>286.02067977565332</v>
      </c>
      <c r="AZ144">
        <v>0.10233216046998429</v>
      </c>
      <c r="BA144">
        <v>454.51559977054893</v>
      </c>
      <c r="BB144">
        <v>325.4776955055583</v>
      </c>
      <c r="BC144">
        <v>1</v>
      </c>
      <c r="BD144">
        <v>42.488109728039177</v>
      </c>
      <c r="BE144">
        <v>100.66594101643996</v>
      </c>
      <c r="BF144">
        <v>25.18299934634053</v>
      </c>
      <c r="BG144">
        <v>6.4324818160246995</v>
      </c>
      <c r="BH144">
        <v>413.86937200131587</v>
      </c>
      <c r="BI144">
        <v>0.19999999999999998</v>
      </c>
      <c r="BJ144">
        <v>2152.3608491804366</v>
      </c>
      <c r="BK144">
        <v>687.14119497071556</v>
      </c>
      <c r="BL144">
        <v>860.28727839776514</v>
      </c>
      <c r="BM144">
        <v>939.75952132680266</v>
      </c>
      <c r="BN144">
        <v>128.88069698718283</v>
      </c>
      <c r="BO144">
        <v>32.787282104289233</v>
      </c>
      <c r="BP144">
        <v>7.2486406088373992E-2</v>
      </c>
      <c r="BQ144">
        <v>100</v>
      </c>
      <c r="BR144">
        <v>302.78493842983022</v>
      </c>
      <c r="BS144">
        <v>5.2058689696176295E-2</v>
      </c>
      <c r="BT144">
        <v>3.0378328957758675E-4</v>
      </c>
      <c r="BU144">
        <v>0</v>
      </c>
      <c r="BV144">
        <v>0.53833217521880417</v>
      </c>
      <c r="BW144">
        <v>14.47794199344624</v>
      </c>
      <c r="BX144">
        <v>35.809039168543173</v>
      </c>
      <c r="BY144">
        <v>26.881897842667975</v>
      </c>
      <c r="BZ144">
        <v>1058.2645255659536</v>
      </c>
      <c r="CA144">
        <v>339.18441410478857</v>
      </c>
      <c r="CB144">
        <v>217.56230545209738</v>
      </c>
      <c r="CC144" s="156">
        <v>0.99</v>
      </c>
      <c r="CD144">
        <v>1090</v>
      </c>
      <c r="CE144">
        <v>0.19316812625775914</v>
      </c>
      <c r="CF144">
        <v>8.5652371380183894</v>
      </c>
      <c r="CG144">
        <v>0.25596066344149326</v>
      </c>
      <c r="CH144">
        <v>22.021141827419889</v>
      </c>
      <c r="CI144">
        <v>7</v>
      </c>
    </row>
    <row r="145" spans="37:87" x14ac:dyDescent="0.3">
      <c r="AU145">
        <v>0.3</v>
      </c>
      <c r="AV145">
        <v>18.096572968640654</v>
      </c>
      <c r="AW145">
        <v>0.33245028273768357</v>
      </c>
      <c r="AX145">
        <v>1.8815009878053204</v>
      </c>
      <c r="AY145">
        <v>307.39365536462753</v>
      </c>
      <c r="AZ145">
        <v>7.9587244578765801E-2</v>
      </c>
      <c r="BA145">
        <v>464.53367256817876</v>
      </c>
      <c r="BB145">
        <v>391.95097171169522</v>
      </c>
      <c r="BC145">
        <v>1</v>
      </c>
      <c r="BD145">
        <v>39.619512473427037</v>
      </c>
      <c r="BE145">
        <v>110.33225680773226</v>
      </c>
      <c r="BF145">
        <v>15.637827017001538</v>
      </c>
      <c r="BG145">
        <v>6.0019509344495656</v>
      </c>
      <c r="BH145">
        <v>408.35263908609124</v>
      </c>
      <c r="BI145">
        <v>0.19999999999999998</v>
      </c>
      <c r="BJ145">
        <v>3044.713742455916</v>
      </c>
      <c r="BK145">
        <v>705.21703990399942</v>
      </c>
      <c r="BL145">
        <v>912.63054058915714</v>
      </c>
      <c r="BM145">
        <v>1062.8246622126519</v>
      </c>
      <c r="BN145">
        <v>233.5272757829965</v>
      </c>
      <c r="BO145">
        <v>30.004059532800326</v>
      </c>
      <c r="BP145">
        <v>5.5695206092028098E-2</v>
      </c>
      <c r="BQ145">
        <v>100</v>
      </c>
      <c r="BR145">
        <v>367.07361200213188</v>
      </c>
      <c r="BS145">
        <v>5.4896403044851619E-2</v>
      </c>
      <c r="BT145">
        <v>2.6592848984331355E-4</v>
      </c>
      <c r="BU145">
        <v>0</v>
      </c>
      <c r="BV145">
        <v>0.59314799583438016</v>
      </c>
      <c r="BW145">
        <v>15.437584793124049</v>
      </c>
      <c r="BX145">
        <v>34.33854645741777</v>
      </c>
      <c r="BY145">
        <v>31.164131344354878</v>
      </c>
      <c r="BZ145">
        <v>1113.2763439996897</v>
      </c>
      <c r="CA145">
        <v>289.09526043872893</v>
      </c>
      <c r="CB145">
        <v>238.90182023843903</v>
      </c>
      <c r="CC145" s="156">
        <v>0.89</v>
      </c>
      <c r="CD145">
        <v>1870</v>
      </c>
      <c r="CE145">
        <v>0.1725388323528696</v>
      </c>
      <c r="CF145">
        <v>6.1483479615534353</v>
      </c>
      <c r="CG145">
        <v>0.20329655334125679</v>
      </c>
      <c r="CH145">
        <v>22.622059432746152</v>
      </c>
      <c r="CI145">
        <v>8</v>
      </c>
    </row>
    <row r="146" spans="37:87" x14ac:dyDescent="0.3">
      <c r="AU146">
        <v>0.3</v>
      </c>
      <c r="AV146">
        <v>19.341514818434614</v>
      </c>
      <c r="AW146">
        <v>0.27899322106122693</v>
      </c>
      <c r="AX146">
        <v>1.1081496500466403</v>
      </c>
      <c r="AY146">
        <v>313.4769331896116</v>
      </c>
      <c r="AZ146">
        <v>8.4225042441511896E-2</v>
      </c>
      <c r="BA146">
        <v>505.35100641388777</v>
      </c>
      <c r="BB146">
        <v>300.57369460236544</v>
      </c>
      <c r="BC146">
        <v>1</v>
      </c>
      <c r="BD146">
        <v>26.632482771255489</v>
      </c>
      <c r="BE146">
        <v>92.991308732340116</v>
      </c>
      <c r="BF146">
        <v>16.440359716371255</v>
      </c>
      <c r="BG146">
        <v>4.626751503321584</v>
      </c>
      <c r="BH146">
        <v>359.4666449767318</v>
      </c>
      <c r="BI146">
        <v>0.19999999999999998</v>
      </c>
      <c r="BJ146">
        <v>2731.3928544044588</v>
      </c>
      <c r="BK146">
        <v>674.26128349969485</v>
      </c>
      <c r="BL146">
        <v>945.48437451292102</v>
      </c>
      <c r="BM146">
        <v>897.5933459130174</v>
      </c>
      <c r="BN146">
        <v>155.10931310402657</v>
      </c>
      <c r="BO146">
        <v>25.119500016745366</v>
      </c>
      <c r="BP146">
        <v>5.3934620361487932E-2</v>
      </c>
      <c r="BQ146">
        <v>100</v>
      </c>
      <c r="BR146">
        <v>422.00135040147904</v>
      </c>
      <c r="BS146">
        <v>5.5596417567221508E-2</v>
      </c>
      <c r="BT146">
        <v>3.1362170245217844E-4</v>
      </c>
      <c r="BU146">
        <v>0</v>
      </c>
      <c r="BV146">
        <v>0.53376907540874219</v>
      </c>
      <c r="BW146">
        <v>15.046260407581411</v>
      </c>
      <c r="BX146">
        <v>35.157429084158331</v>
      </c>
      <c r="BY146">
        <v>35.012520391393039</v>
      </c>
      <c r="BZ146">
        <v>1185.2610913150991</v>
      </c>
      <c r="CA146">
        <v>317.93617496211698</v>
      </c>
      <c r="CB146">
        <v>236.37454926131858</v>
      </c>
      <c r="CC146" s="156">
        <v>1</v>
      </c>
      <c r="CD146">
        <v>1080</v>
      </c>
      <c r="CE146">
        <v>0.21215247113231417</v>
      </c>
      <c r="CF146">
        <v>8.7470650113811832</v>
      </c>
      <c r="CG146">
        <v>0.28038990693735888</v>
      </c>
      <c r="CH146">
        <v>25.959233242311239</v>
      </c>
      <c r="CI146">
        <v>6</v>
      </c>
    </row>
    <row r="147" spans="37:87" x14ac:dyDescent="0.3">
      <c r="AU147">
        <v>0.3</v>
      </c>
      <c r="AV147">
        <v>19.70606294547272</v>
      </c>
      <c r="AW147">
        <v>0.22096877210753313</v>
      </c>
      <c r="AX147">
        <v>1.530108764026044</v>
      </c>
      <c r="AY147">
        <v>337.07131886179104</v>
      </c>
      <c r="AZ147">
        <v>0.10821082297933807</v>
      </c>
      <c r="BA147">
        <v>460.37515113544845</v>
      </c>
      <c r="BB147">
        <v>357.54910110564117</v>
      </c>
      <c r="BC147">
        <v>1</v>
      </c>
      <c r="BD147">
        <v>48.333119894779699</v>
      </c>
      <c r="BE147">
        <v>110.80206161332424</v>
      </c>
      <c r="BF147">
        <v>2.1424361035911406</v>
      </c>
      <c r="BG147">
        <v>5.0494621514163596</v>
      </c>
      <c r="BH147">
        <v>454.8977537022119</v>
      </c>
      <c r="BI147">
        <v>0.2</v>
      </c>
      <c r="BJ147">
        <v>2186.7379939119273</v>
      </c>
      <c r="BK147">
        <v>680.14183533735797</v>
      </c>
      <c r="BL147">
        <v>930.04789318032954</v>
      </c>
      <c r="BM147">
        <v>911.17392260934412</v>
      </c>
      <c r="BN147">
        <v>191.24892296263502</v>
      </c>
      <c r="BO147">
        <v>19.888227647078171</v>
      </c>
      <c r="BP147">
        <v>4.3361664857505505E-2</v>
      </c>
      <c r="BQ147">
        <v>100</v>
      </c>
      <c r="BR147">
        <v>349.51141287665769</v>
      </c>
      <c r="BS147">
        <v>5.4760620748897489E-2</v>
      </c>
      <c r="BT147">
        <v>2.7866512953182352E-4</v>
      </c>
      <c r="BU147">
        <v>31.711955495923618</v>
      </c>
      <c r="BV147">
        <v>0.51157651091339362</v>
      </c>
      <c r="BW147">
        <v>14.495136509994456</v>
      </c>
      <c r="BX147">
        <v>36.422352791923643</v>
      </c>
      <c r="BY147">
        <v>35.379990821493969</v>
      </c>
      <c r="BZ147">
        <v>1071.7391731204741</v>
      </c>
      <c r="CA147">
        <v>312.2342859937861</v>
      </c>
      <c r="CB147">
        <v>244.67448435934699</v>
      </c>
      <c r="CC147" s="156">
        <v>1.05</v>
      </c>
      <c r="CD147">
        <v>1360</v>
      </c>
      <c r="CE147">
        <v>0.12894456038830904</v>
      </c>
      <c r="CF147">
        <v>5.7908784144281285</v>
      </c>
      <c r="CG147">
        <v>0.16682366484972105</v>
      </c>
      <c r="CH147">
        <v>4.6340179033402391</v>
      </c>
      <c r="CI147">
        <v>15</v>
      </c>
    </row>
    <row r="148" spans="37:87" x14ac:dyDescent="0.3">
      <c r="AU148">
        <v>0.3</v>
      </c>
      <c r="AV148">
        <v>18.824949717305401</v>
      </c>
      <c r="AW148">
        <v>0.28689231108439683</v>
      </c>
      <c r="AX148">
        <v>0.95220490496034071</v>
      </c>
      <c r="AY148">
        <v>319.6383864338016</v>
      </c>
      <c r="AZ148">
        <v>9.1508960112219664E-2</v>
      </c>
      <c r="BA148">
        <v>455.67141645821448</v>
      </c>
      <c r="BB148">
        <v>315.47548095945785</v>
      </c>
      <c r="BC148">
        <v>1</v>
      </c>
      <c r="BD148">
        <v>42.274684938338183</v>
      </c>
      <c r="BE148">
        <v>116.88257670251788</v>
      </c>
      <c r="BF148">
        <v>10.437427676703114</v>
      </c>
      <c r="BG148">
        <v>5.2989281920592441</v>
      </c>
      <c r="BH148">
        <v>451.20334699707485</v>
      </c>
      <c r="BI148">
        <v>0.2</v>
      </c>
      <c r="BJ148">
        <v>2416.2709030959227</v>
      </c>
      <c r="BK148">
        <v>676.18115978715207</v>
      </c>
      <c r="BL148">
        <v>851.61574046433702</v>
      </c>
      <c r="BM148">
        <v>952.73916721020476</v>
      </c>
      <c r="BN148">
        <v>159.79565170702199</v>
      </c>
      <c r="BO148">
        <v>25.850620797580092</v>
      </c>
      <c r="BP148">
        <v>5.302114479776019E-2</v>
      </c>
      <c r="BQ148">
        <v>100</v>
      </c>
      <c r="BR148">
        <v>369.9057575592127</v>
      </c>
      <c r="BS148">
        <v>5.3307830002728221E-2</v>
      </c>
      <c r="BT148">
        <v>2.9431390807590558E-4</v>
      </c>
      <c r="BU148">
        <v>0</v>
      </c>
      <c r="BV148">
        <v>0.55510723023322894</v>
      </c>
      <c r="BW148">
        <v>13.645512620687224</v>
      </c>
      <c r="BX148">
        <v>36.428647420679113</v>
      </c>
      <c r="BY148">
        <v>37.917095796297893</v>
      </c>
      <c r="BZ148">
        <v>1028.1144097652762</v>
      </c>
      <c r="CA148">
        <v>314.08115142796294</v>
      </c>
      <c r="CB148">
        <v>251.52087267117838</v>
      </c>
      <c r="CC148" s="156">
        <v>0.98</v>
      </c>
      <c r="CD148">
        <v>1040</v>
      </c>
      <c r="CE148">
        <v>0.18331422958998878</v>
      </c>
      <c r="CF148">
        <v>6.4695800458311137</v>
      </c>
      <c r="CG148">
        <v>0.22476743757980253</v>
      </c>
      <c r="CH148">
        <v>16.875557943858841</v>
      </c>
      <c r="CI148">
        <v>7</v>
      </c>
    </row>
    <row r="149" spans="37:87" x14ac:dyDescent="0.3">
      <c r="AU149">
        <v>0.3</v>
      </c>
      <c r="AV149">
        <v>19.751656109029867</v>
      </c>
      <c r="AW149">
        <v>0.3068111745034896</v>
      </c>
      <c r="AX149">
        <v>0.36876071145522904</v>
      </c>
      <c r="AY149">
        <v>320.00052236403849</v>
      </c>
      <c r="AZ149">
        <v>0.11201533492719697</v>
      </c>
      <c r="BA149">
        <v>465.21000328671568</v>
      </c>
      <c r="BB149">
        <v>321.63379265763348</v>
      </c>
      <c r="BC149">
        <v>1</v>
      </c>
      <c r="BD149">
        <v>36.120881160964842</v>
      </c>
      <c r="BE149">
        <v>92.89772931287051</v>
      </c>
      <c r="BF149">
        <v>17.466435380993691</v>
      </c>
      <c r="BG149">
        <v>5.7664731238824682</v>
      </c>
      <c r="BH149">
        <v>393.87818409559657</v>
      </c>
      <c r="BI149">
        <v>0.19999999999999998</v>
      </c>
      <c r="BJ149">
        <v>2861.562395981196</v>
      </c>
      <c r="BK149">
        <v>675.02532846878955</v>
      </c>
      <c r="BL149">
        <v>846.26571951715016</v>
      </c>
      <c r="BM149">
        <v>1000.1074545917986</v>
      </c>
      <c r="BN149">
        <v>236.28931320314112</v>
      </c>
      <c r="BO149">
        <v>27.916670459258071</v>
      </c>
      <c r="BP149">
        <v>2.3719452734121859E-2</v>
      </c>
      <c r="BQ149">
        <v>100</v>
      </c>
      <c r="BR149">
        <v>300.3593266867768</v>
      </c>
      <c r="BS149">
        <v>4.9663729640529411E-2</v>
      </c>
      <c r="BT149">
        <v>3.2299374509895149E-4</v>
      </c>
      <c r="BU149">
        <v>38.062012375366542</v>
      </c>
      <c r="BV149">
        <v>0.53429885823084555</v>
      </c>
      <c r="BW149">
        <v>14.703743118549308</v>
      </c>
      <c r="BX149">
        <v>35.019947387918251</v>
      </c>
      <c r="BY149">
        <v>40.221056224031848</v>
      </c>
      <c r="BZ149">
        <v>1067.9195440375706</v>
      </c>
      <c r="CA149">
        <v>279.13464937970252</v>
      </c>
      <c r="CB149">
        <v>222.46477125953592</v>
      </c>
      <c r="CC149" s="156">
        <v>0.95</v>
      </c>
      <c r="CD149">
        <v>880</v>
      </c>
      <c r="CE149">
        <v>0.2272015230198714</v>
      </c>
      <c r="CF149">
        <v>8.297768423731581</v>
      </c>
      <c r="CG149">
        <v>0.27575114954971036</v>
      </c>
      <c r="CH149">
        <v>31.620848073949379</v>
      </c>
      <c r="CI149">
        <v>6</v>
      </c>
    </row>
    <row r="150" spans="37:87" x14ac:dyDescent="0.3">
      <c r="AU150">
        <v>0.3</v>
      </c>
      <c r="AV150">
        <v>21.358436687167075</v>
      </c>
      <c r="AW150">
        <v>0.39241465334638509</v>
      </c>
      <c r="AX150">
        <v>1.0607225798017841</v>
      </c>
      <c r="AY150">
        <v>331.56042824252773</v>
      </c>
      <c r="AZ150">
        <v>0.11556290404709439</v>
      </c>
      <c r="BA150">
        <v>464.51438855563691</v>
      </c>
      <c r="BB150">
        <v>284.61079823294278</v>
      </c>
      <c r="BC150">
        <v>1</v>
      </c>
      <c r="BD150">
        <v>26.052024178450743</v>
      </c>
      <c r="BE150">
        <v>117.28191856021499</v>
      </c>
      <c r="BF150">
        <v>20.234574333436278</v>
      </c>
      <c r="BG150">
        <v>5.0838794297134937</v>
      </c>
      <c r="BH150">
        <v>366.30984635495537</v>
      </c>
      <c r="BI150">
        <v>0.20000000000000004</v>
      </c>
      <c r="BJ150">
        <v>2573.0768827262282</v>
      </c>
      <c r="BK150">
        <v>681.62619377662213</v>
      </c>
      <c r="BL150">
        <v>886.997655161323</v>
      </c>
      <c r="BM150">
        <v>835.67494680420612</v>
      </c>
      <c r="BN150">
        <v>174.68936800866055</v>
      </c>
      <c r="BO150">
        <v>35.457376954020205</v>
      </c>
      <c r="BP150">
        <v>6.0605520548845555E-2</v>
      </c>
      <c r="BQ150">
        <v>100</v>
      </c>
      <c r="BR150">
        <v>417.99075732451956</v>
      </c>
      <c r="BS150">
        <v>5.3981643430517555E-2</v>
      </c>
      <c r="BT150">
        <v>3.1574313367870228E-4</v>
      </c>
      <c r="BU150">
        <v>0</v>
      </c>
      <c r="BV150">
        <v>0.54127531593604772</v>
      </c>
      <c r="BW150">
        <v>14.508349038669294</v>
      </c>
      <c r="BX150">
        <v>34.955176429891146</v>
      </c>
      <c r="BY150">
        <v>38.003992865193304</v>
      </c>
      <c r="BZ150">
        <v>1027.4175627221261</v>
      </c>
      <c r="CA150">
        <v>262.58771024392729</v>
      </c>
      <c r="CB150">
        <v>230.31166365450815</v>
      </c>
      <c r="CC150" s="156">
        <v>1.22</v>
      </c>
      <c r="CD150">
        <v>1350</v>
      </c>
      <c r="CE150">
        <v>0.16925312041035823</v>
      </c>
      <c r="CF150">
        <v>4.7353158066553558</v>
      </c>
      <c r="CG150">
        <v>0.20082705348847715</v>
      </c>
      <c r="CH150">
        <v>7.8497066350192268</v>
      </c>
      <c r="CI150">
        <v>10</v>
      </c>
    </row>
    <row r="151" spans="37:87" x14ac:dyDescent="0.3">
      <c r="AU151">
        <v>0.3</v>
      </c>
      <c r="AV151">
        <v>19.718687483218993</v>
      </c>
      <c r="AW151">
        <v>0.29802480740232318</v>
      </c>
      <c r="AX151">
        <v>0.79204131983558534</v>
      </c>
      <c r="AY151">
        <v>343.17593321826291</v>
      </c>
      <c r="AZ151">
        <v>8.5893836428659082E-2</v>
      </c>
      <c r="BA151">
        <v>412.61219319384537</v>
      </c>
      <c r="BB151">
        <v>334.79009714690596</v>
      </c>
      <c r="BC151">
        <v>1</v>
      </c>
      <c r="BD151">
        <v>46.506339821963728</v>
      </c>
      <c r="BE151">
        <v>81.042228867220572</v>
      </c>
      <c r="BF151">
        <v>20.11714567218111</v>
      </c>
      <c r="BG151">
        <v>5.5296751336894863</v>
      </c>
      <c r="BH151">
        <v>443.29994854611056</v>
      </c>
      <c r="BI151">
        <v>0.19999999999999998</v>
      </c>
      <c r="BJ151">
        <v>2392.4367465780601</v>
      </c>
      <c r="BK151">
        <v>695.3813433408792</v>
      </c>
      <c r="BL151">
        <v>882.94797044141956</v>
      </c>
      <c r="BM151">
        <v>1014.8531584297948</v>
      </c>
      <c r="BN151">
        <v>105.36461182220248</v>
      </c>
      <c r="BO151">
        <v>26.884212085554498</v>
      </c>
      <c r="BP151">
        <v>5.1423223896140666E-2</v>
      </c>
      <c r="BQ151">
        <v>100</v>
      </c>
      <c r="BR151">
        <v>322.7867359224449</v>
      </c>
      <c r="BS151">
        <v>5.0544710707254033E-2</v>
      </c>
      <c r="BT151">
        <v>2.7912547509296738E-4</v>
      </c>
      <c r="BU151">
        <v>5.5788984215582298</v>
      </c>
      <c r="BV151">
        <v>0.53537153777909707</v>
      </c>
      <c r="BW151">
        <v>15.306013159359926</v>
      </c>
      <c r="BX151">
        <v>34.331617315051787</v>
      </c>
      <c r="BY151">
        <v>34.301943358255656</v>
      </c>
      <c r="BZ151">
        <v>997.71443193253413</v>
      </c>
      <c r="CA151">
        <v>286.4545568992134</v>
      </c>
      <c r="CB151">
        <v>232.20929784805259</v>
      </c>
      <c r="CC151" s="156">
        <v>0.88</v>
      </c>
      <c r="CD151">
        <v>1880</v>
      </c>
      <c r="CE151">
        <v>0.16918103964638531</v>
      </c>
      <c r="CF151">
        <v>6.3170009057295076</v>
      </c>
      <c r="CG151">
        <v>0.20224702327484248</v>
      </c>
      <c r="CH151">
        <v>16.234376262376571</v>
      </c>
      <c r="CI151">
        <v>8</v>
      </c>
    </row>
    <row r="152" spans="37:87" x14ac:dyDescent="0.3">
      <c r="AU152">
        <v>0.3</v>
      </c>
      <c r="AV152">
        <v>18.984658578677358</v>
      </c>
      <c r="AW152">
        <v>0.36424547104911803</v>
      </c>
      <c r="AX152">
        <v>2.0558936856337588</v>
      </c>
      <c r="AY152">
        <v>350.09332482426424</v>
      </c>
      <c r="AZ152">
        <v>9.0999037182450837E-2</v>
      </c>
      <c r="BA152">
        <v>395.06595122129312</v>
      </c>
      <c r="BB152">
        <v>354.78894259872754</v>
      </c>
      <c r="BC152">
        <v>1</v>
      </c>
      <c r="BD152">
        <v>28.313888250610265</v>
      </c>
      <c r="BE152">
        <v>125.28684352535493</v>
      </c>
      <c r="BF152">
        <v>18.759515567317592</v>
      </c>
      <c r="BG152">
        <v>3.8085522888205019</v>
      </c>
      <c r="BH152">
        <v>400.91995899811127</v>
      </c>
      <c r="BI152">
        <v>0.2</v>
      </c>
      <c r="BJ152">
        <v>2160.9816454573461</v>
      </c>
      <c r="BK152">
        <v>690.4488581051645</v>
      </c>
      <c r="BL152">
        <v>888.20964907574648</v>
      </c>
      <c r="BM152">
        <v>903.00230162487537</v>
      </c>
      <c r="BN152">
        <v>96.57104800877805</v>
      </c>
      <c r="BO152">
        <v>32.820089610953438</v>
      </c>
      <c r="BP152">
        <v>6.7498451755593589E-2</v>
      </c>
      <c r="BQ152">
        <v>100</v>
      </c>
      <c r="BR152">
        <v>384.13086011785725</v>
      </c>
      <c r="BS152">
        <v>5.427579807520215E-2</v>
      </c>
      <c r="BT152">
        <v>3.3732207473854579E-4</v>
      </c>
      <c r="BU152">
        <v>22.422718636485467</v>
      </c>
      <c r="BV152">
        <v>0.4953162553865294</v>
      </c>
      <c r="BW152">
        <v>15.278609312660276</v>
      </c>
      <c r="BX152">
        <v>35.868861535943516</v>
      </c>
      <c r="BY152">
        <v>37.88431841437167</v>
      </c>
      <c r="BZ152">
        <v>785.74481032816459</v>
      </c>
      <c r="CA152">
        <v>198.09999638291413</v>
      </c>
      <c r="CB152">
        <v>242.39392857391519</v>
      </c>
      <c r="CC152" s="156">
        <v>1.1499999999999999</v>
      </c>
      <c r="CD152">
        <v>1430</v>
      </c>
      <c r="CE152">
        <v>2.9905494494070872E-2</v>
      </c>
      <c r="CF152">
        <v>2.0362938638862222</v>
      </c>
      <c r="CG152">
        <v>7.3540549765327465E-2</v>
      </c>
      <c r="CH152">
        <v>-11.215840976236299</v>
      </c>
      <c r="CI152" t="s">
        <v>479</v>
      </c>
    </row>
    <row r="153" spans="37:87" x14ac:dyDescent="0.3">
      <c r="AU153">
        <v>0.3</v>
      </c>
      <c r="AV153">
        <v>21.604274648347694</v>
      </c>
      <c r="AW153">
        <v>0.26322423068103029</v>
      </c>
      <c r="AX153">
        <v>0.86247918035127613</v>
      </c>
      <c r="AY153">
        <v>352.12883298560149</v>
      </c>
      <c r="AZ153">
        <v>0.10990179073792181</v>
      </c>
      <c r="BA153">
        <v>485.84934709258039</v>
      </c>
      <c r="BB153">
        <v>313.71867126148925</v>
      </c>
      <c r="BC153">
        <v>1</v>
      </c>
      <c r="BD153">
        <v>47.296845057647658</v>
      </c>
      <c r="BE153">
        <v>87.597611554970172</v>
      </c>
      <c r="BF153">
        <v>10.967486543908102</v>
      </c>
      <c r="BG153">
        <v>5.4738882006038505</v>
      </c>
      <c r="BH153">
        <v>433.86615192608093</v>
      </c>
      <c r="BI153">
        <v>0.2</v>
      </c>
      <c r="BJ153">
        <v>2529.99793667213</v>
      </c>
      <c r="BK153">
        <v>697.68094630996097</v>
      </c>
      <c r="BL153">
        <v>909.14984579702548</v>
      </c>
      <c r="BM153">
        <v>1042.2304337193655</v>
      </c>
      <c r="BN153">
        <v>109.91241661352451</v>
      </c>
      <c r="BO153">
        <v>23.881782664604721</v>
      </c>
      <c r="BP153">
        <v>2.8646172778548942E-2</v>
      </c>
      <c r="BQ153">
        <v>100</v>
      </c>
      <c r="BR153">
        <v>323.64540159250822</v>
      </c>
      <c r="BS153">
        <v>5.449946409802723E-2</v>
      </c>
      <c r="BT153">
        <v>2.9836117039707983E-4</v>
      </c>
      <c r="BU153">
        <v>0</v>
      </c>
      <c r="BV153">
        <v>0.58029631104749535</v>
      </c>
      <c r="BW153">
        <v>14.598511795113144</v>
      </c>
      <c r="BX153">
        <v>36.536310858832039</v>
      </c>
      <c r="BY153">
        <v>32.749925961861322</v>
      </c>
      <c r="BZ153">
        <v>952.38828077314247</v>
      </c>
      <c r="CA153">
        <v>202.38552221465571</v>
      </c>
      <c r="CB153">
        <v>223.78401838521688</v>
      </c>
      <c r="CC153" s="156">
        <v>1.08</v>
      </c>
      <c r="CD153">
        <v>1380</v>
      </c>
      <c r="CE153">
        <v>0.17737420950107841</v>
      </c>
      <c r="CF153">
        <v>6.5959530580174768</v>
      </c>
      <c r="CG153">
        <v>0.21358510799006702</v>
      </c>
      <c r="CH153">
        <v>17.426820227762519</v>
      </c>
      <c r="CI153">
        <v>8</v>
      </c>
    </row>
    <row r="154" spans="37:87" x14ac:dyDescent="0.3">
      <c r="AK154" s="48"/>
      <c r="AU154">
        <v>0.3</v>
      </c>
      <c r="AV154">
        <v>20.125442417018888</v>
      </c>
      <c r="AW154">
        <v>0.26541411801037212</v>
      </c>
      <c r="AX154">
        <v>2.0551985234211623</v>
      </c>
      <c r="AY154">
        <v>346.38124233571557</v>
      </c>
      <c r="AZ154">
        <v>8.7997809381486422E-2</v>
      </c>
      <c r="BA154">
        <v>381.52769572213288</v>
      </c>
      <c r="BB154">
        <v>336.31767950642222</v>
      </c>
      <c r="BC154">
        <v>1</v>
      </c>
      <c r="BD154">
        <v>39.692803147931052</v>
      </c>
      <c r="BE154">
        <v>109.30179616102384</v>
      </c>
      <c r="BF154">
        <v>18.846437723872839</v>
      </c>
      <c r="BG154">
        <v>6.8925423821165932</v>
      </c>
      <c r="BH154">
        <v>372.41047031132894</v>
      </c>
      <c r="BI154">
        <v>0.20000000000000007</v>
      </c>
      <c r="BJ154">
        <v>2559.2680528912679</v>
      </c>
      <c r="BK154">
        <v>705.17116565112406</v>
      </c>
      <c r="BL154">
        <v>855.927365916692</v>
      </c>
      <c r="BM154">
        <v>1038.3182579304823</v>
      </c>
      <c r="BN154">
        <v>208.30674828066813</v>
      </c>
      <c r="BO154">
        <v>23.824855614143029</v>
      </c>
      <c r="BP154">
        <v>6.0012101440550643E-2</v>
      </c>
      <c r="BQ154">
        <v>100</v>
      </c>
      <c r="BR154">
        <v>340.23900048452305</v>
      </c>
      <c r="BS154">
        <v>5.5710767352893806E-2</v>
      </c>
      <c r="BT154">
        <v>3.2462949361537139E-4</v>
      </c>
      <c r="BU154">
        <v>0</v>
      </c>
      <c r="BV154">
        <v>0.53533331883238544</v>
      </c>
      <c r="BW154">
        <v>13.75613278072554</v>
      </c>
      <c r="BX154">
        <v>37.219953140716591</v>
      </c>
      <c r="BY154">
        <v>34.98528194115449</v>
      </c>
      <c r="BZ154">
        <v>1070.7614339801028</v>
      </c>
      <c r="CA154">
        <v>190.92791475345058</v>
      </c>
      <c r="CB154">
        <v>237.27768998781295</v>
      </c>
      <c r="CC154" s="156">
        <v>0.86</v>
      </c>
      <c r="CD154">
        <v>1500</v>
      </c>
      <c r="CE154">
        <v>0.13754376390737244</v>
      </c>
      <c r="CF154">
        <v>5.3934901371432398</v>
      </c>
      <c r="CG154">
        <v>0.16769425506215338</v>
      </c>
      <c r="CH154">
        <v>13.354222199925996</v>
      </c>
      <c r="CI154">
        <v>10</v>
      </c>
    </row>
    <row r="155" spans="37:87" x14ac:dyDescent="0.3">
      <c r="AU155">
        <v>0.3</v>
      </c>
      <c r="AV155">
        <v>19.488260260999944</v>
      </c>
      <c r="AW155">
        <v>0.26632860998466101</v>
      </c>
      <c r="AX155">
        <v>1.4008221184068672</v>
      </c>
      <c r="AY155">
        <v>336.56560600328856</v>
      </c>
      <c r="AZ155">
        <v>9.90059712910107E-2</v>
      </c>
      <c r="BA155">
        <v>382.37151858071235</v>
      </c>
      <c r="BB155">
        <v>320.91766885710638</v>
      </c>
      <c r="BC155">
        <v>1</v>
      </c>
      <c r="BD155">
        <v>42.364256455781359</v>
      </c>
      <c r="BE155">
        <v>103.08479207433473</v>
      </c>
      <c r="BF155">
        <v>27.126432598562307</v>
      </c>
      <c r="BG155">
        <v>4.9040708143060883</v>
      </c>
      <c r="BH155">
        <v>415.9729529263268</v>
      </c>
      <c r="BI155">
        <v>0.20000000000000007</v>
      </c>
      <c r="BJ155">
        <v>2764.4526284392982</v>
      </c>
      <c r="BK155">
        <v>714.64869967796949</v>
      </c>
      <c r="BL155">
        <v>893.55287754014421</v>
      </c>
      <c r="BM155">
        <v>1014.1931732029788</v>
      </c>
      <c r="BN155">
        <v>225.71635110764376</v>
      </c>
      <c r="BO155">
        <v>23.844867124294723</v>
      </c>
      <c r="BP155">
        <v>6.7699682198427397E-2</v>
      </c>
      <c r="BQ155">
        <v>100</v>
      </c>
      <c r="BR155">
        <v>363.29887597263513</v>
      </c>
      <c r="BS155">
        <v>5.9545641628118026E-2</v>
      </c>
      <c r="BT155">
        <v>2.9078593911718864E-4</v>
      </c>
      <c r="BU155">
        <v>107.81221513682476</v>
      </c>
      <c r="BV155">
        <v>0.54243857549033725</v>
      </c>
      <c r="BW155">
        <v>15.219383537722585</v>
      </c>
      <c r="BX155">
        <v>36.109975641287626</v>
      </c>
      <c r="BY155">
        <v>37.655877820929796</v>
      </c>
      <c r="BZ155">
        <v>984.37803812045047</v>
      </c>
      <c r="CA155">
        <v>234.47389354334132</v>
      </c>
      <c r="CB155">
        <v>241.8231980998471</v>
      </c>
      <c r="CC155" s="156">
        <v>0.99</v>
      </c>
      <c r="CD155">
        <v>1510</v>
      </c>
      <c r="CE155">
        <v>0.1549551168174883</v>
      </c>
      <c r="CF155">
        <v>5.367832129437911</v>
      </c>
      <c r="CG155">
        <v>0.20054004680735785</v>
      </c>
      <c r="CH155">
        <v>9.3129460497784944</v>
      </c>
      <c r="CI155">
        <v>10</v>
      </c>
    </row>
    <row r="156" spans="37:87" x14ac:dyDescent="0.3">
      <c r="AU156">
        <v>0.3</v>
      </c>
      <c r="AV156">
        <v>21.736412108812651</v>
      </c>
      <c r="AW156">
        <v>0.35202288040885449</v>
      </c>
      <c r="AX156">
        <v>1.6843396813159861</v>
      </c>
      <c r="AY156">
        <v>350.90205557553304</v>
      </c>
      <c r="AZ156">
        <v>9.8036207205949077E-2</v>
      </c>
      <c r="BA156">
        <v>456.04859534749653</v>
      </c>
      <c r="BB156">
        <v>365.75845837411856</v>
      </c>
      <c r="BC156">
        <v>1</v>
      </c>
      <c r="BD156">
        <v>40.922354088890543</v>
      </c>
      <c r="BE156">
        <v>115.65622700908456</v>
      </c>
      <c r="BF156">
        <v>12.312433780266685</v>
      </c>
      <c r="BG156">
        <v>4.6397343191797571</v>
      </c>
      <c r="BH156">
        <v>358.87540726960424</v>
      </c>
      <c r="BI156">
        <v>0.19999999999999998</v>
      </c>
      <c r="BJ156">
        <v>2680.8688647809731</v>
      </c>
      <c r="BK156">
        <v>694.73784771860073</v>
      </c>
      <c r="BL156">
        <v>841.28891894278149</v>
      </c>
      <c r="BM156">
        <v>858.07188513032656</v>
      </c>
      <c r="BN156">
        <v>186.42117167722864</v>
      </c>
      <c r="BO156">
        <v>31.779289598421052</v>
      </c>
      <c r="BP156">
        <v>5.7842199823716606E-2</v>
      </c>
      <c r="BQ156">
        <v>100</v>
      </c>
      <c r="BR156">
        <v>355.89419398905221</v>
      </c>
      <c r="BS156">
        <v>5.5904551066154183E-2</v>
      </c>
      <c r="BT156">
        <v>3.0493648862001821E-4</v>
      </c>
      <c r="BU156">
        <v>0</v>
      </c>
      <c r="BV156">
        <v>0.56445313696736021</v>
      </c>
      <c r="BW156">
        <v>15.56604153788091</v>
      </c>
      <c r="BX156">
        <v>36.217281017208165</v>
      </c>
      <c r="BY156">
        <v>37.182559833832784</v>
      </c>
      <c r="BZ156">
        <v>1325.6631842247236</v>
      </c>
      <c r="CA156">
        <v>327.26122570990674</v>
      </c>
      <c r="CB156">
        <v>224.8743693466055</v>
      </c>
      <c r="CC156" s="156">
        <v>1.05</v>
      </c>
      <c r="CD156">
        <v>1120</v>
      </c>
      <c r="CE156">
        <v>0.15002753041544747</v>
      </c>
      <c r="CF156">
        <v>5.5589019137631244</v>
      </c>
      <c r="CG156">
        <v>0.1836851176908593</v>
      </c>
      <c r="CH156">
        <v>13.71444662781283</v>
      </c>
      <c r="CI156">
        <v>9</v>
      </c>
    </row>
    <row r="157" spans="37:87" x14ac:dyDescent="0.3">
      <c r="AU157">
        <v>0.3</v>
      </c>
      <c r="AV157">
        <v>19.250069906771031</v>
      </c>
      <c r="AW157">
        <v>0.27960865434456422</v>
      </c>
      <c r="AX157">
        <v>2.1194894396415833</v>
      </c>
      <c r="AY157">
        <v>315.50233372180452</v>
      </c>
      <c r="AZ157">
        <v>0.10677165618677183</v>
      </c>
      <c r="BA157">
        <v>400.30092876136428</v>
      </c>
      <c r="BB157">
        <v>345.07206491173037</v>
      </c>
      <c r="BC157">
        <v>1</v>
      </c>
      <c r="BD157">
        <v>39.515098277924182</v>
      </c>
      <c r="BE157">
        <v>108.05468637089865</v>
      </c>
      <c r="BF157">
        <v>12.825436091500627</v>
      </c>
      <c r="BG157">
        <v>6.2931212685783908</v>
      </c>
      <c r="BH157">
        <v>417.07541933067904</v>
      </c>
      <c r="BI157">
        <v>0.20000000000000009</v>
      </c>
      <c r="BJ157">
        <v>2227.9805898898276</v>
      </c>
      <c r="BK157">
        <v>689.10965690938554</v>
      </c>
      <c r="BL157">
        <v>949.67400270098574</v>
      </c>
      <c r="BM157">
        <v>1048.3901865626367</v>
      </c>
      <c r="BN157">
        <v>203.3418299450357</v>
      </c>
      <c r="BO157">
        <v>25.27606115601289</v>
      </c>
      <c r="BP157">
        <v>4.1671141971636641E-2</v>
      </c>
      <c r="BQ157">
        <v>100</v>
      </c>
      <c r="BR157">
        <v>309.55714241216026</v>
      </c>
      <c r="BS157">
        <v>5.2518857408202037E-2</v>
      </c>
      <c r="BT157">
        <v>3.0753907356327327E-4</v>
      </c>
      <c r="BU157">
        <v>38.90738634493016</v>
      </c>
      <c r="BV157">
        <v>0.52045541548862473</v>
      </c>
      <c r="BW157">
        <v>15.948598340485084</v>
      </c>
      <c r="BX157">
        <v>37.7488333389785</v>
      </c>
      <c r="BY157">
        <v>29.063166753597692</v>
      </c>
      <c r="BZ157">
        <v>840.05020242222849</v>
      </c>
      <c r="CA157">
        <v>224.60134447486428</v>
      </c>
      <c r="CB157">
        <v>242.34388794413744</v>
      </c>
      <c r="CC157" s="156">
        <v>0.67</v>
      </c>
      <c r="CD157">
        <v>2450</v>
      </c>
      <c r="CE157">
        <v>0.11828302914035604</v>
      </c>
      <c r="CF157">
        <v>4.9225156772804102</v>
      </c>
      <c r="CG157">
        <v>0.142996149143713</v>
      </c>
      <c r="CH157">
        <v>2.8199044242090072</v>
      </c>
      <c r="CI157">
        <v>17</v>
      </c>
    </row>
    <row r="158" spans="37:87" x14ac:dyDescent="0.3">
      <c r="AU158">
        <v>0.3</v>
      </c>
      <c r="AV158">
        <v>19.73201046775446</v>
      </c>
      <c r="AW158">
        <v>0.28614210382790645</v>
      </c>
      <c r="AX158">
        <v>0.69288883571415316</v>
      </c>
      <c r="AY158">
        <v>347.89279299163491</v>
      </c>
      <c r="AZ158">
        <v>9.3302628770864066E-2</v>
      </c>
      <c r="BA158">
        <v>414.73315216179247</v>
      </c>
      <c r="BB158">
        <v>401.56522896818194</v>
      </c>
      <c r="BC158">
        <v>1</v>
      </c>
      <c r="BD158">
        <v>32.593034168863042</v>
      </c>
      <c r="BE158">
        <v>94.985255347702577</v>
      </c>
      <c r="BF158">
        <v>16.179492095009913</v>
      </c>
      <c r="BG158">
        <v>4.2496657102765552</v>
      </c>
      <c r="BH158">
        <v>457.43534023814317</v>
      </c>
      <c r="BI158">
        <v>0.2</v>
      </c>
      <c r="BJ158">
        <v>2681.2059084168009</v>
      </c>
      <c r="BK158">
        <v>656.04105894044415</v>
      </c>
      <c r="BL158">
        <v>942.74149081299379</v>
      </c>
      <c r="BM158">
        <v>1016.2459017345001</v>
      </c>
      <c r="BN158">
        <v>132.28348883790258</v>
      </c>
      <c r="BO158">
        <v>25.622363085979924</v>
      </c>
      <c r="BP158">
        <v>7.23677400829974E-2</v>
      </c>
      <c r="BQ158">
        <v>100</v>
      </c>
      <c r="BR158">
        <v>301.24024442902959</v>
      </c>
      <c r="BS158">
        <v>6.0585792220594577E-2</v>
      </c>
      <c r="BT158">
        <v>3.0886955353936872E-4</v>
      </c>
      <c r="BU158">
        <v>0</v>
      </c>
      <c r="BV158">
        <v>0.54466628190381483</v>
      </c>
      <c r="BW158">
        <v>13.863574041939199</v>
      </c>
      <c r="BX158">
        <v>36.111973551161263</v>
      </c>
      <c r="BY158">
        <v>28.43196620838081</v>
      </c>
      <c r="BZ158">
        <v>1025.5854831268155</v>
      </c>
      <c r="CA158">
        <v>287.79217858197001</v>
      </c>
      <c r="CB158">
        <v>216.7988613170736</v>
      </c>
      <c r="CC158" s="156">
        <v>1.1000000000000001</v>
      </c>
      <c r="CD158">
        <v>1500</v>
      </c>
      <c r="CE158">
        <v>9.1181828932052955E-2</v>
      </c>
      <c r="CF158">
        <v>3.2530720353668583</v>
      </c>
      <c r="CG158">
        <v>0.12174815485045873</v>
      </c>
      <c r="CH158">
        <v>-2.3459483406393438</v>
      </c>
      <c r="CI158" t="s">
        <v>479</v>
      </c>
    </row>
    <row r="159" spans="37:87" x14ac:dyDescent="0.3">
      <c r="AU159">
        <v>0.3</v>
      </c>
      <c r="AV159">
        <v>20.476622565355346</v>
      </c>
      <c r="AW159">
        <v>0.25950265147645091</v>
      </c>
      <c r="AX159">
        <v>1.3885980338698496</v>
      </c>
      <c r="AY159">
        <v>364.01272719154639</v>
      </c>
      <c r="AZ159">
        <v>9.4668242352280413E-2</v>
      </c>
      <c r="BA159">
        <v>449.46427436304901</v>
      </c>
      <c r="BB159">
        <v>373.64510978222916</v>
      </c>
      <c r="BC159">
        <v>1</v>
      </c>
      <c r="BD159">
        <v>46.88310430099628</v>
      </c>
      <c r="BE159">
        <v>97.860540668718201</v>
      </c>
      <c r="BF159">
        <v>22.978348214302674</v>
      </c>
      <c r="BG159">
        <v>5.6834695135072604</v>
      </c>
      <c r="BH159">
        <v>422.38853610638199</v>
      </c>
      <c r="BI159">
        <v>0.20000000000000009</v>
      </c>
      <c r="BJ159">
        <v>2576.5575826483346</v>
      </c>
      <c r="BK159">
        <v>685.49730580868606</v>
      </c>
      <c r="BL159">
        <v>884.81694999124193</v>
      </c>
      <c r="BM159">
        <v>1007.6900715649198</v>
      </c>
      <c r="BN159">
        <v>186.90611396665247</v>
      </c>
      <c r="BO159">
        <v>23.100794963711927</v>
      </c>
      <c r="BP159">
        <v>8.2103810255573104E-2</v>
      </c>
      <c r="BQ159">
        <v>100</v>
      </c>
      <c r="BR159">
        <v>398.05974659004585</v>
      </c>
      <c r="BS159">
        <v>5.6039398229011612E-2</v>
      </c>
      <c r="BT159">
        <v>3.3074667564943937E-4</v>
      </c>
      <c r="BU159">
        <v>45.169099383694878</v>
      </c>
      <c r="BV159">
        <v>0.56988334174201416</v>
      </c>
      <c r="BW159">
        <v>14.724699897816429</v>
      </c>
      <c r="BX159">
        <v>33.804775412037372</v>
      </c>
      <c r="BY159">
        <v>30.765028262901438</v>
      </c>
      <c r="BZ159">
        <v>981.48078891220814</v>
      </c>
      <c r="CA159">
        <v>233.58956399509708</v>
      </c>
      <c r="CB159">
        <v>225.86761200043895</v>
      </c>
      <c r="CC159" s="156">
        <v>0.98</v>
      </c>
      <c r="CD159">
        <v>1460</v>
      </c>
      <c r="CE159">
        <v>0.12661490563921629</v>
      </c>
      <c r="CF159">
        <v>4.6168240065614814</v>
      </c>
      <c r="CG159">
        <v>0.16019694254278244</v>
      </c>
      <c r="CH159">
        <v>8.7416905568317844</v>
      </c>
      <c r="CI159">
        <v>11</v>
      </c>
    </row>
    <row r="160" spans="37:87" x14ac:dyDescent="0.3">
      <c r="AU160">
        <v>0.3</v>
      </c>
      <c r="AV160">
        <v>20.017114900967954</v>
      </c>
      <c r="AW160">
        <v>0.30504053619978572</v>
      </c>
      <c r="AX160">
        <v>0.27619178402475975</v>
      </c>
      <c r="AY160">
        <v>318.10445173833972</v>
      </c>
      <c r="AZ160">
        <v>0.10795505150890043</v>
      </c>
      <c r="BA160">
        <v>496.0755158209659</v>
      </c>
      <c r="BB160">
        <v>369.28622977984026</v>
      </c>
      <c r="BC160">
        <v>1</v>
      </c>
      <c r="BD160">
        <v>37.346966304271859</v>
      </c>
      <c r="BE160">
        <v>97.195807228886508</v>
      </c>
      <c r="BF160">
        <v>17.550522914744541</v>
      </c>
      <c r="BG160">
        <v>3.7123417305648378</v>
      </c>
      <c r="BH160">
        <v>443.51551057224827</v>
      </c>
      <c r="BI160">
        <v>0.2</v>
      </c>
      <c r="BJ160">
        <v>2211.5918705160771</v>
      </c>
      <c r="BK160">
        <v>677.65634737542598</v>
      </c>
      <c r="BL160">
        <v>808.49014293701509</v>
      </c>
      <c r="BM160">
        <v>785.04424096597472</v>
      </c>
      <c r="BN160">
        <v>122.94378414387521</v>
      </c>
      <c r="BO160">
        <v>27.513361264681603</v>
      </c>
      <c r="BP160">
        <v>5.2988572216088735E-2</v>
      </c>
      <c r="BQ160">
        <v>100</v>
      </c>
      <c r="BR160">
        <v>330.45565474362229</v>
      </c>
      <c r="BS160">
        <v>5.6259055370812848E-2</v>
      </c>
      <c r="BT160">
        <v>2.6255943613037085E-4</v>
      </c>
      <c r="BU160">
        <v>0</v>
      </c>
      <c r="BV160">
        <v>0.55051641065078571</v>
      </c>
      <c r="BW160">
        <v>16.673128979395546</v>
      </c>
      <c r="BX160">
        <v>37.19449616652301</v>
      </c>
      <c r="BY160">
        <v>28.847697430814648</v>
      </c>
      <c r="BZ160">
        <v>909.87138457560457</v>
      </c>
      <c r="CA160">
        <v>341.71808559676651</v>
      </c>
      <c r="CB160">
        <v>228.10488443311155</v>
      </c>
      <c r="CC160" s="156">
        <v>1.1000000000000001</v>
      </c>
      <c r="CD160">
        <v>1600</v>
      </c>
      <c r="CE160">
        <v>9.3223279176727125E-2</v>
      </c>
      <c r="CF160">
        <v>3.5521254047817878</v>
      </c>
      <c r="CG160">
        <v>0.12853792445510653</v>
      </c>
      <c r="CH160">
        <v>-1.0722361486492253</v>
      </c>
      <c r="CI160" t="s">
        <v>479</v>
      </c>
    </row>
    <row r="161" spans="47:87" x14ac:dyDescent="0.3">
      <c r="AU161">
        <v>0.3</v>
      </c>
      <c r="AV161">
        <v>21.588766270549488</v>
      </c>
      <c r="AW161">
        <v>0.26549718786597865</v>
      </c>
      <c r="AX161">
        <v>2.4655513547012768</v>
      </c>
      <c r="AY161">
        <v>360.35221537472296</v>
      </c>
      <c r="AZ161">
        <v>0.12534158045736499</v>
      </c>
      <c r="BA161">
        <v>311.57282062366414</v>
      </c>
      <c r="BB161">
        <v>391.52198336799046</v>
      </c>
      <c r="BC161">
        <v>1</v>
      </c>
      <c r="BD161">
        <v>44.27843099288522</v>
      </c>
      <c r="BE161">
        <v>104.86763775374273</v>
      </c>
      <c r="BF161">
        <v>16.334541309074837</v>
      </c>
      <c r="BG161">
        <v>3.7880917769589089</v>
      </c>
      <c r="BH161">
        <v>390.99482189195999</v>
      </c>
      <c r="BI161">
        <v>0.2</v>
      </c>
      <c r="BJ161">
        <v>2520.1181782732338</v>
      </c>
      <c r="BK161">
        <v>673.72533819093508</v>
      </c>
      <c r="BL161">
        <v>950.96726975005026</v>
      </c>
      <c r="BM161">
        <v>909.22274523459885</v>
      </c>
      <c r="BN161">
        <v>155.5365279189113</v>
      </c>
      <c r="BO161">
        <v>24.009021683357581</v>
      </c>
      <c r="BP161">
        <v>3.8407156559642518E-2</v>
      </c>
      <c r="BQ161">
        <v>100</v>
      </c>
      <c r="BR161">
        <v>303.66320899037623</v>
      </c>
      <c r="BS161">
        <v>5.5767099234525497E-2</v>
      </c>
      <c r="BT161">
        <v>3.2175236661861645E-4</v>
      </c>
      <c r="BU161">
        <v>0</v>
      </c>
      <c r="BV161">
        <v>0.56703976721912608</v>
      </c>
      <c r="BW161">
        <v>15.413073879637164</v>
      </c>
      <c r="BX161">
        <v>36.952482195891889</v>
      </c>
      <c r="BY161">
        <v>25.578147403902339</v>
      </c>
      <c r="BZ161">
        <v>1038.3326756338215</v>
      </c>
      <c r="CA161">
        <v>338.66248169330771</v>
      </c>
      <c r="CB161">
        <v>229.79865627313595</v>
      </c>
      <c r="CC161" s="156">
        <v>1.17</v>
      </c>
      <c r="CD161">
        <v>1640</v>
      </c>
      <c r="CE161">
        <v>4.7299412164295562E-2</v>
      </c>
      <c r="CF161">
        <v>3.4685869176029325</v>
      </c>
      <c r="CG161">
        <v>8.3226177015187114E-2</v>
      </c>
      <c r="CH161">
        <v>-13.975486108241892</v>
      </c>
      <c r="CI161" t="s">
        <v>479</v>
      </c>
    </row>
    <row r="162" spans="47:87" x14ac:dyDescent="0.3">
      <c r="AU162">
        <v>0.3</v>
      </c>
      <c r="AV162">
        <v>19.791429996105563</v>
      </c>
      <c r="AW162">
        <v>0.36066710365092047</v>
      </c>
      <c r="AX162">
        <v>2.1707116126621133</v>
      </c>
      <c r="AY162">
        <v>327.22108137148308</v>
      </c>
      <c r="AZ162">
        <v>0.10140015713248136</v>
      </c>
      <c r="BA162">
        <v>472.4931210238808</v>
      </c>
      <c r="BB162">
        <v>388.53538334917067</v>
      </c>
      <c r="BC162">
        <v>1</v>
      </c>
      <c r="BD162">
        <v>33.567725009756842</v>
      </c>
      <c r="BE162">
        <v>96.1457303526727</v>
      </c>
      <c r="BF162">
        <v>18.060479627843183</v>
      </c>
      <c r="BG162">
        <v>3.2830038157237675</v>
      </c>
      <c r="BH162">
        <v>431.1498515046386</v>
      </c>
      <c r="BI162">
        <v>0.20000000000000009</v>
      </c>
      <c r="BJ162">
        <v>2670.2695770876585</v>
      </c>
      <c r="BK162">
        <v>698.3361042330456</v>
      </c>
      <c r="BL162">
        <v>957.459293831271</v>
      </c>
      <c r="BM162">
        <v>1140.5809892481916</v>
      </c>
      <c r="BN162">
        <v>155.0872471187954</v>
      </c>
      <c r="BO162">
        <v>32.555784442017178</v>
      </c>
      <c r="BP162">
        <v>5.9727866032391719E-2</v>
      </c>
      <c r="BQ162">
        <v>100</v>
      </c>
      <c r="BR162">
        <v>313.69462527181435</v>
      </c>
      <c r="BS162">
        <v>5.2137321047855574E-2</v>
      </c>
      <c r="BT162">
        <v>3.1392734373247838E-4</v>
      </c>
      <c r="BU162">
        <v>0</v>
      </c>
      <c r="BV162">
        <v>0.5636360365903007</v>
      </c>
      <c r="BW162">
        <v>14.536842306542647</v>
      </c>
      <c r="BX162">
        <v>35.527155487995508</v>
      </c>
      <c r="BY162">
        <v>30.519752422320785</v>
      </c>
      <c r="BZ162">
        <v>1035.3755394838506</v>
      </c>
      <c r="CA162">
        <v>260.11389666659903</v>
      </c>
      <c r="CB162">
        <v>252.12072324087714</v>
      </c>
      <c r="CC162" s="156">
        <v>0.91</v>
      </c>
      <c r="CD162">
        <v>2380</v>
      </c>
      <c r="CE162">
        <v>7.763078509688226E-2</v>
      </c>
      <c r="CF162">
        <v>3.5850470192327828</v>
      </c>
      <c r="CG162">
        <v>0.11566581150694898</v>
      </c>
      <c r="CH162">
        <v>-2.1325693356575721</v>
      </c>
      <c r="CI162" t="s">
        <v>479</v>
      </c>
    </row>
    <row r="163" spans="47:87" x14ac:dyDescent="0.3">
      <c r="AU163">
        <v>0.3</v>
      </c>
      <c r="AV163">
        <v>18.414380031678967</v>
      </c>
      <c r="AW163">
        <v>0.41042307507386383</v>
      </c>
      <c r="AX163">
        <v>0.79975314260422103</v>
      </c>
      <c r="AY163">
        <v>340.29276414587065</v>
      </c>
      <c r="AZ163">
        <v>9.8861627485236775E-2</v>
      </c>
      <c r="BA163">
        <v>485.6650902927945</v>
      </c>
      <c r="BB163">
        <v>344.41912737802352</v>
      </c>
      <c r="BC163">
        <v>1</v>
      </c>
      <c r="BD163">
        <v>42.806647420342301</v>
      </c>
      <c r="BE163">
        <v>110.61493886730021</v>
      </c>
      <c r="BF163">
        <v>18.653148141936263</v>
      </c>
      <c r="BG163">
        <v>4.5734542067708848</v>
      </c>
      <c r="BH163">
        <v>425.82355056353975</v>
      </c>
      <c r="BI163">
        <v>0.19999999999999996</v>
      </c>
      <c r="BJ163">
        <v>2617.4047852113235</v>
      </c>
      <c r="BK163">
        <v>696.12798444639861</v>
      </c>
      <c r="BL163">
        <v>845.60562997932664</v>
      </c>
      <c r="BM163">
        <v>742.59321548947753</v>
      </c>
      <c r="BN163">
        <v>131.85578792587987</v>
      </c>
      <c r="BO163">
        <v>37.506782062403133</v>
      </c>
      <c r="BP163">
        <v>1.2259734334063306E-2</v>
      </c>
      <c r="BQ163">
        <v>100</v>
      </c>
      <c r="BR163">
        <v>396.28877690516447</v>
      </c>
      <c r="BS163">
        <v>5.4411196048221838E-2</v>
      </c>
      <c r="BT163">
        <v>3.1793385557855403E-4</v>
      </c>
      <c r="BU163">
        <v>0</v>
      </c>
      <c r="BV163">
        <v>0.52675211409610212</v>
      </c>
      <c r="BW163">
        <v>14.840093095739633</v>
      </c>
      <c r="BX163">
        <v>35.654834590993225</v>
      </c>
      <c r="BY163">
        <v>35.901518227397759</v>
      </c>
      <c r="BZ163">
        <v>971.43014710319005</v>
      </c>
      <c r="CA163">
        <v>242.51346222171946</v>
      </c>
      <c r="CB163">
        <v>204.72241751710393</v>
      </c>
      <c r="CC163" s="156">
        <v>1.06</v>
      </c>
      <c r="CD163">
        <v>2040</v>
      </c>
      <c r="CE163">
        <v>0.10614185530229925</v>
      </c>
      <c r="CF163">
        <v>4.2284059884778191</v>
      </c>
      <c r="CG163">
        <v>0.14572574604636138</v>
      </c>
      <c r="CH163">
        <v>1.3041810079846674</v>
      </c>
      <c r="CI163">
        <v>19</v>
      </c>
    </row>
    <row r="164" spans="47:87" x14ac:dyDescent="0.3">
      <c r="AU164">
        <v>0.3</v>
      </c>
      <c r="AV164">
        <v>20.174206096277846</v>
      </c>
      <c r="AW164">
        <v>0.28777170246651224</v>
      </c>
      <c r="AX164">
        <v>0.4691252858152502</v>
      </c>
      <c r="AY164">
        <v>361.24530419841847</v>
      </c>
      <c r="AZ164">
        <v>0.10029171653217019</v>
      </c>
      <c r="BA164">
        <v>480.50378217693554</v>
      </c>
      <c r="BB164">
        <v>338.13820092190792</v>
      </c>
      <c r="BC164">
        <v>1</v>
      </c>
      <c r="BD164">
        <v>50.915588034346079</v>
      </c>
      <c r="BE164">
        <v>99.180987243086449</v>
      </c>
      <c r="BF164">
        <v>17.676614725431858</v>
      </c>
      <c r="BG164">
        <v>5.661869758832089</v>
      </c>
      <c r="BH164">
        <v>415.67779881276789</v>
      </c>
      <c r="BI164">
        <v>0.19999999999999998</v>
      </c>
      <c r="BJ164">
        <v>2471.3317326013171</v>
      </c>
      <c r="BK164">
        <v>683.83375571655733</v>
      </c>
      <c r="BL164">
        <v>828.72426402577423</v>
      </c>
      <c r="BM164">
        <v>825.57751828920107</v>
      </c>
      <c r="BN164">
        <v>111.69641300372406</v>
      </c>
      <c r="BO164">
        <v>26.21470356354958</v>
      </c>
      <c r="BP164">
        <v>1.8578204420606585E-2</v>
      </c>
      <c r="BQ164">
        <v>100</v>
      </c>
      <c r="BR164">
        <v>318.92408868199669</v>
      </c>
      <c r="BS164">
        <v>5.1845481748390418E-2</v>
      </c>
      <c r="BT164">
        <v>2.9947171556583585E-4</v>
      </c>
      <c r="BU164">
        <v>40.900887628154329</v>
      </c>
      <c r="BV164">
        <v>0.56340698625329622</v>
      </c>
      <c r="BW164">
        <v>14.629266300576404</v>
      </c>
      <c r="BX164">
        <v>35.021233224749764</v>
      </c>
      <c r="BY164">
        <v>34.94436745104224</v>
      </c>
      <c r="BZ164">
        <v>967.2879147080323</v>
      </c>
      <c r="CA164">
        <v>412.67414842379759</v>
      </c>
      <c r="CB164">
        <v>217.39244737961576</v>
      </c>
      <c r="CC164" s="156">
        <v>0.77</v>
      </c>
      <c r="CD164">
        <v>1990</v>
      </c>
      <c r="CE164">
        <v>0.18968503342182097</v>
      </c>
      <c r="CF164">
        <v>7.056481620334262</v>
      </c>
      <c r="CG164">
        <v>0.22443070465651963</v>
      </c>
      <c r="CH164">
        <v>21.055528796156725</v>
      </c>
      <c r="CI164">
        <v>7</v>
      </c>
    </row>
    <row r="165" spans="47:87" x14ac:dyDescent="0.3">
      <c r="AU165">
        <v>0.3</v>
      </c>
      <c r="AV165">
        <v>19.884947921318435</v>
      </c>
      <c r="AW165">
        <v>0.29798468268652617</v>
      </c>
      <c r="AX165">
        <v>1.5480675650453961</v>
      </c>
      <c r="AY165">
        <v>336.30122615107911</v>
      </c>
      <c r="AZ165">
        <v>0.10265932532260129</v>
      </c>
      <c r="BA165">
        <v>516.5914383616597</v>
      </c>
      <c r="BB165">
        <v>402.70940588393501</v>
      </c>
      <c r="BC165">
        <v>1</v>
      </c>
      <c r="BD165">
        <v>36.411263568504992</v>
      </c>
      <c r="BE165">
        <v>92.260544068031919</v>
      </c>
      <c r="BF165">
        <v>21.871544017187343</v>
      </c>
      <c r="BG165">
        <v>5.4948547532629606</v>
      </c>
      <c r="BH165">
        <v>398.45926020231747</v>
      </c>
      <c r="BI165">
        <v>0.19999999999999998</v>
      </c>
      <c r="BJ165">
        <v>2802.2593689770551</v>
      </c>
      <c r="BK165">
        <v>689.83032248029701</v>
      </c>
      <c r="BL165">
        <v>883.87825888092993</v>
      </c>
      <c r="BM165">
        <v>1056.1007627165286</v>
      </c>
      <c r="BN165">
        <v>284.9081778280439</v>
      </c>
      <c r="BO165">
        <v>27.016669531073866</v>
      </c>
      <c r="BP165">
        <v>3.4822742225581023E-2</v>
      </c>
      <c r="BQ165">
        <v>100</v>
      </c>
      <c r="BR165">
        <v>378.63199265579487</v>
      </c>
      <c r="BS165">
        <v>5.7723165650496129E-2</v>
      </c>
      <c r="BT165">
        <v>3.0380848629317888E-4</v>
      </c>
      <c r="BU165">
        <v>17.905933585115825</v>
      </c>
      <c r="BV165">
        <v>0.54792099993097931</v>
      </c>
      <c r="BW165">
        <v>15.399272601378229</v>
      </c>
      <c r="BX165">
        <v>35.13472793685392</v>
      </c>
      <c r="BY165">
        <v>33.694095672403229</v>
      </c>
      <c r="BZ165">
        <v>1106.8118193456201</v>
      </c>
      <c r="CA165">
        <v>240.74308879910026</v>
      </c>
      <c r="CB165">
        <v>233.69542853273001</v>
      </c>
      <c r="CC165" s="156">
        <v>0.87</v>
      </c>
      <c r="CD165">
        <v>1940</v>
      </c>
      <c r="CE165">
        <v>0.1355156371906503</v>
      </c>
      <c r="CF165">
        <v>4.2750482911405108</v>
      </c>
      <c r="CG165">
        <v>0.16532325291173486</v>
      </c>
      <c r="CH165">
        <v>9.1219348377383813</v>
      </c>
      <c r="CI165">
        <v>11</v>
      </c>
    </row>
    <row r="166" spans="47:87" x14ac:dyDescent="0.3">
      <c r="AU166">
        <v>0.3</v>
      </c>
      <c r="AV166">
        <v>16.993137284168267</v>
      </c>
      <c r="AW166">
        <v>0.29250397136788264</v>
      </c>
      <c r="AX166">
        <v>1.3944711532869569</v>
      </c>
      <c r="AY166">
        <v>341.75026575931446</v>
      </c>
      <c r="AZ166">
        <v>9.3572148767559524E-2</v>
      </c>
      <c r="BA166">
        <v>438.63338102221235</v>
      </c>
      <c r="BB166">
        <v>368.03611234042643</v>
      </c>
      <c r="BC166">
        <v>1</v>
      </c>
      <c r="BD166">
        <v>45.586734943648906</v>
      </c>
      <c r="BE166">
        <v>122.92077054334294</v>
      </c>
      <c r="BF166">
        <v>8.0440084760634409</v>
      </c>
      <c r="BG166">
        <v>4.8243938387737888</v>
      </c>
      <c r="BH166">
        <v>431.96901310697905</v>
      </c>
      <c r="BI166">
        <v>0.2</v>
      </c>
      <c r="BJ166">
        <v>2948.8145750191707</v>
      </c>
      <c r="BK166">
        <v>687.59395372658321</v>
      </c>
      <c r="BL166">
        <v>872.05192773051101</v>
      </c>
      <c r="BM166">
        <v>991.75137767956721</v>
      </c>
      <c r="BN166">
        <v>134.39451370189147</v>
      </c>
      <c r="BO166">
        <v>26.489368666364179</v>
      </c>
      <c r="BP166">
        <v>3.7905358657663958E-2</v>
      </c>
      <c r="BQ166">
        <v>100</v>
      </c>
      <c r="BR166">
        <v>333.93370850821179</v>
      </c>
      <c r="BS166">
        <v>5.2185959281667305E-2</v>
      </c>
      <c r="BT166">
        <v>3.1299838261802791E-4</v>
      </c>
      <c r="BU166">
        <v>0</v>
      </c>
      <c r="BV166">
        <v>0.56121452161064989</v>
      </c>
      <c r="BW166">
        <v>13.269459969127377</v>
      </c>
      <c r="BX166">
        <v>34.420370967496581</v>
      </c>
      <c r="BY166">
        <v>30.013798878532352</v>
      </c>
      <c r="BZ166">
        <v>1027.0915776807271</v>
      </c>
      <c r="CA166">
        <v>224.93609305732173</v>
      </c>
      <c r="CB166">
        <v>243.19924612165926</v>
      </c>
      <c r="CC166" s="156">
        <v>1.05</v>
      </c>
      <c r="CD166">
        <v>1940</v>
      </c>
      <c r="CE166">
        <v>5.1327654234476716E-2</v>
      </c>
      <c r="CF166">
        <v>3.0955794153153104</v>
      </c>
      <c r="CG166">
        <v>9.4153853081300823E-2</v>
      </c>
      <c r="CH166">
        <v>-6.3046745520541077</v>
      </c>
      <c r="CI166" t="s">
        <v>479</v>
      </c>
    </row>
    <row r="167" spans="47:87" x14ac:dyDescent="0.3">
      <c r="AU167">
        <v>0.3</v>
      </c>
      <c r="AV167">
        <v>19.704847795607563</v>
      </c>
      <c r="AW167">
        <v>0.29767342172232752</v>
      </c>
      <c r="AX167">
        <v>1.4737881114809204</v>
      </c>
      <c r="AY167">
        <v>356.16644673678331</v>
      </c>
      <c r="AZ167">
        <v>0.10435960354029518</v>
      </c>
      <c r="BA167">
        <v>472.40018438860301</v>
      </c>
      <c r="BB167">
        <v>297.00818105400583</v>
      </c>
      <c r="BC167">
        <v>1</v>
      </c>
      <c r="BD167">
        <v>46.699695543528208</v>
      </c>
      <c r="BE167">
        <v>112.96989927770849</v>
      </c>
      <c r="BF167">
        <v>14.651504976071035</v>
      </c>
      <c r="BG167">
        <v>4.7201144797570063</v>
      </c>
      <c r="BH167">
        <v>420.37472188854281</v>
      </c>
      <c r="BI167">
        <v>0.19999999999999998</v>
      </c>
      <c r="BJ167">
        <v>2302.0427342605758</v>
      </c>
      <c r="BK167">
        <v>674.64934429589118</v>
      </c>
      <c r="BL167">
        <v>931.58733076656893</v>
      </c>
      <c r="BM167">
        <v>1002.0774826935886</v>
      </c>
      <c r="BN167">
        <v>191.7785192318332</v>
      </c>
      <c r="BO167">
        <v>26.810236865064137</v>
      </c>
      <c r="BP167">
        <v>5.6402597937356629E-2</v>
      </c>
      <c r="BQ167">
        <v>100</v>
      </c>
      <c r="BR167">
        <v>350.07062733198774</v>
      </c>
      <c r="BS167">
        <v>5.565453504421318E-2</v>
      </c>
      <c r="BT167">
        <v>2.952618012722371E-4</v>
      </c>
      <c r="BU167">
        <v>0</v>
      </c>
      <c r="BV167">
        <v>0.52705997298067719</v>
      </c>
      <c r="BW167">
        <v>15.081251713297769</v>
      </c>
      <c r="BX167">
        <v>35.77537154457896</v>
      </c>
      <c r="BY167">
        <v>36.020995510549902</v>
      </c>
      <c r="BZ167">
        <v>947.90778672536737</v>
      </c>
      <c r="CA167">
        <v>261.9596861048833</v>
      </c>
      <c r="CB167">
        <v>253.66472105146795</v>
      </c>
      <c r="CC167" s="156">
        <v>1.24</v>
      </c>
      <c r="CD167">
        <v>1780</v>
      </c>
      <c r="CE167">
        <v>3.9080635003179598E-2</v>
      </c>
      <c r="CF167">
        <v>2.5178699831615665</v>
      </c>
      <c r="CG167">
        <v>7.4693406118319386E-2</v>
      </c>
      <c r="CH167">
        <v>-12.49927919564783</v>
      </c>
      <c r="CI167" t="s">
        <v>479</v>
      </c>
    </row>
    <row r="168" spans="47:87" x14ac:dyDescent="0.3">
      <c r="AU168">
        <v>0.3</v>
      </c>
      <c r="AV168">
        <v>19.831401919627549</v>
      </c>
      <c r="AW168">
        <v>0.32598267636847433</v>
      </c>
      <c r="AX168">
        <v>1.6285623934705562</v>
      </c>
      <c r="AY168">
        <v>339.90014629745457</v>
      </c>
      <c r="AZ168">
        <v>0.1042599530075889</v>
      </c>
      <c r="BA168">
        <v>499.09352267778416</v>
      </c>
      <c r="BB168">
        <v>409.93868696863677</v>
      </c>
      <c r="BC168">
        <v>1</v>
      </c>
      <c r="BD168">
        <v>36.773501551074361</v>
      </c>
      <c r="BE168">
        <v>98.931387620108396</v>
      </c>
      <c r="BF168">
        <v>9.3926561776606139</v>
      </c>
      <c r="BG168">
        <v>4.6207349338329342</v>
      </c>
      <c r="BH168">
        <v>393.01847344414432</v>
      </c>
      <c r="BI168">
        <v>0.2</v>
      </c>
      <c r="BJ168">
        <v>2527.1292989533131</v>
      </c>
      <c r="BK168">
        <v>703.88445455661508</v>
      </c>
      <c r="BL168">
        <v>926.73179001570179</v>
      </c>
      <c r="BM168">
        <v>922.41143030387957</v>
      </c>
      <c r="BN168">
        <v>150.87904116228708</v>
      </c>
      <c r="BO168">
        <v>29.591562134954859</v>
      </c>
      <c r="BP168">
        <v>3.3708844720024653E-2</v>
      </c>
      <c r="BQ168">
        <v>100</v>
      </c>
      <c r="BR168">
        <v>323.53076616494798</v>
      </c>
      <c r="BS168">
        <v>5.0259422739991393E-2</v>
      </c>
      <c r="BT168">
        <v>2.8214374207351727E-4</v>
      </c>
      <c r="BU168">
        <v>0</v>
      </c>
      <c r="BV168">
        <v>0.56306366768038585</v>
      </c>
      <c r="BW168">
        <v>13.667860831116904</v>
      </c>
      <c r="BX168">
        <v>34.113940393000064</v>
      </c>
      <c r="BY168">
        <v>27.404464886042973</v>
      </c>
      <c r="BZ168">
        <v>842.41634704984563</v>
      </c>
      <c r="CA168">
        <v>239.53969300556628</v>
      </c>
      <c r="CB168">
        <v>237.46804257894013</v>
      </c>
      <c r="CC168" s="156">
        <v>0.94</v>
      </c>
      <c r="CD168">
        <v>2240</v>
      </c>
      <c r="CE168">
        <v>8.3441913759918052E-2</v>
      </c>
      <c r="CF168">
        <v>3.2094192011782359</v>
      </c>
      <c r="CG168">
        <v>0.11350728646341776</v>
      </c>
      <c r="CH168">
        <v>1.7670593868910858</v>
      </c>
      <c r="CI168">
        <v>18</v>
      </c>
    </row>
    <row r="169" spans="47:87" x14ac:dyDescent="0.3">
      <c r="AU169">
        <v>0.3</v>
      </c>
      <c r="AV169">
        <v>21.527798015025088</v>
      </c>
      <c r="AW169">
        <v>0.27589241414268195</v>
      </c>
      <c r="AX169">
        <v>1.5629147823770009</v>
      </c>
      <c r="AY169">
        <v>301.36207521548965</v>
      </c>
      <c r="AZ169">
        <v>7.8104883636798156E-2</v>
      </c>
      <c r="BA169">
        <v>434.94726643501832</v>
      </c>
      <c r="BB169">
        <v>358.55451528388284</v>
      </c>
      <c r="BC169">
        <v>1</v>
      </c>
      <c r="BD169">
        <v>38.343831445655795</v>
      </c>
      <c r="BE169">
        <v>108.32644191091288</v>
      </c>
      <c r="BF169">
        <v>20.255688166789387</v>
      </c>
      <c r="BG169">
        <v>2.9764936885839983</v>
      </c>
      <c r="BH169">
        <v>414.07648357154579</v>
      </c>
      <c r="BI169">
        <v>0.20000000000000004</v>
      </c>
      <c r="BJ169">
        <v>2474.711601129497</v>
      </c>
      <c r="BK169">
        <v>688.06825834093718</v>
      </c>
      <c r="BL169">
        <v>899.5567890608022</v>
      </c>
      <c r="BM169">
        <v>836.25715601800869</v>
      </c>
      <c r="BN169">
        <v>145.23280588475694</v>
      </c>
      <c r="BO169">
        <v>24.768018227196524</v>
      </c>
      <c r="BP169">
        <v>6.2133121850843923E-2</v>
      </c>
      <c r="BQ169">
        <v>100</v>
      </c>
      <c r="BR169">
        <v>333.05053994201126</v>
      </c>
      <c r="BS169">
        <v>5.3929743391588257E-2</v>
      </c>
      <c r="BT169">
        <v>2.9966233795081535E-4</v>
      </c>
      <c r="BU169">
        <v>0</v>
      </c>
      <c r="BV169">
        <v>0.50357776021964362</v>
      </c>
      <c r="BW169">
        <v>15.896217881956382</v>
      </c>
      <c r="BX169">
        <v>36.965244208665766</v>
      </c>
      <c r="BY169">
        <v>26.56157070476733</v>
      </c>
      <c r="BZ169">
        <v>995.50671178146774</v>
      </c>
      <c r="CA169">
        <v>260.35933005225934</v>
      </c>
      <c r="CB169">
        <v>246.37961274957186</v>
      </c>
      <c r="CC169" s="156">
        <v>0.94</v>
      </c>
      <c r="CD169">
        <v>1770</v>
      </c>
      <c r="CE169">
        <v>0.25995675550251307</v>
      </c>
      <c r="CF169">
        <v>7.1222776260760305</v>
      </c>
      <c r="CG169">
        <v>0.31810065856978131</v>
      </c>
      <c r="CH169">
        <v>27.308897150960082</v>
      </c>
      <c r="CI169">
        <v>5</v>
      </c>
    </row>
    <row r="170" spans="47:87" x14ac:dyDescent="0.3">
      <c r="AU170">
        <v>0.3</v>
      </c>
      <c r="AV170">
        <v>19.89670807238759</v>
      </c>
      <c r="AW170">
        <v>0.27670294766279263</v>
      </c>
      <c r="AX170">
        <v>1.4021862429382133</v>
      </c>
      <c r="AY170">
        <v>323.056360374105</v>
      </c>
      <c r="AZ170">
        <v>0.11262774190242436</v>
      </c>
      <c r="BA170">
        <v>492.91586484731437</v>
      </c>
      <c r="BB170">
        <v>350.03227347213755</v>
      </c>
      <c r="BC170">
        <v>1</v>
      </c>
      <c r="BD170">
        <v>35.093427892974361</v>
      </c>
      <c r="BE170">
        <v>102.94372369200079</v>
      </c>
      <c r="BF170">
        <v>15.493189797246798</v>
      </c>
      <c r="BG170">
        <v>3.31523950926973</v>
      </c>
      <c r="BH170">
        <v>402.89088704505048</v>
      </c>
      <c r="BI170">
        <v>0.19999999999999996</v>
      </c>
      <c r="BJ170">
        <v>2333.2127743784695</v>
      </c>
      <c r="BK170">
        <v>682.39929233946975</v>
      </c>
      <c r="BL170">
        <v>820.77326860102005</v>
      </c>
      <c r="BM170">
        <v>912.20893941011809</v>
      </c>
      <c r="BN170">
        <v>172.42861520138763</v>
      </c>
      <c r="BO170">
        <v>24.887476100799631</v>
      </c>
      <c r="BP170">
        <v>5.6483323250271264E-2</v>
      </c>
      <c r="BQ170">
        <v>100</v>
      </c>
      <c r="BR170">
        <v>366.32145473996104</v>
      </c>
      <c r="BS170">
        <v>5.3680642196052945E-2</v>
      </c>
      <c r="BT170">
        <v>2.927866215322146E-4</v>
      </c>
      <c r="BU170">
        <v>0</v>
      </c>
      <c r="BV170">
        <v>0.58345473139644244</v>
      </c>
      <c r="BW170">
        <v>16.469948264338093</v>
      </c>
      <c r="BX170">
        <v>36.190939701412752</v>
      </c>
      <c r="BY170">
        <v>41.591063009234333</v>
      </c>
      <c r="BZ170">
        <v>786.94957134921469</v>
      </c>
      <c r="CA170">
        <v>421.48377231932949</v>
      </c>
      <c r="CB170">
        <v>250.90059361076632</v>
      </c>
      <c r="CC170" s="156">
        <v>0.98</v>
      </c>
      <c r="CD170">
        <v>1520</v>
      </c>
      <c r="CE170">
        <v>0.15002618508970311</v>
      </c>
      <c r="CF170">
        <v>5.7892914395566999</v>
      </c>
      <c r="CG170">
        <v>0.18169653455087986</v>
      </c>
      <c r="CH170">
        <v>14.427166887311532</v>
      </c>
      <c r="CI170">
        <v>10</v>
      </c>
    </row>
    <row r="171" spans="47:87" x14ac:dyDescent="0.3">
      <c r="AU171">
        <v>0.3</v>
      </c>
      <c r="AV171">
        <v>20.648197586995515</v>
      </c>
      <c r="AW171">
        <v>0.28827491681225242</v>
      </c>
      <c r="AX171">
        <v>0.5167495231186422</v>
      </c>
      <c r="AY171">
        <v>348.15325705050708</v>
      </c>
      <c r="AZ171">
        <v>0.1037460277917496</v>
      </c>
      <c r="BA171">
        <v>575.33782861380121</v>
      </c>
      <c r="BB171">
        <v>312.79578695982343</v>
      </c>
      <c r="BC171">
        <v>1</v>
      </c>
      <c r="BD171">
        <v>23.688378033295081</v>
      </c>
      <c r="BE171">
        <v>87.982917478234825</v>
      </c>
      <c r="BF171">
        <v>16.093402022071459</v>
      </c>
      <c r="BG171">
        <v>5.550375849430818</v>
      </c>
      <c r="BH171">
        <v>387.18837216198847</v>
      </c>
      <c r="BI171">
        <v>0.19999999999999998</v>
      </c>
      <c r="BJ171">
        <v>2517.6335744142152</v>
      </c>
      <c r="BK171">
        <v>691.61676559814327</v>
      </c>
      <c r="BL171">
        <v>980.45130213280027</v>
      </c>
      <c r="BM171">
        <v>1163.2926056269018</v>
      </c>
      <c r="BN171">
        <v>203.69971750846926</v>
      </c>
      <c r="BO171">
        <v>25.903355919511782</v>
      </c>
      <c r="BP171">
        <v>6.1937438871751599E-2</v>
      </c>
      <c r="BQ171">
        <v>100</v>
      </c>
      <c r="BR171">
        <v>353.57029289077309</v>
      </c>
      <c r="BS171">
        <v>5.9924135861304795E-2</v>
      </c>
      <c r="BT171">
        <v>3.0521274985901225E-4</v>
      </c>
      <c r="BU171">
        <v>0</v>
      </c>
      <c r="BV171">
        <v>0.55982301418175839</v>
      </c>
      <c r="BW171">
        <v>14.466336897455486</v>
      </c>
      <c r="BX171">
        <v>36.391003156695156</v>
      </c>
      <c r="BY171">
        <v>31.426728442951081</v>
      </c>
      <c r="BZ171">
        <v>868.64603923588754</v>
      </c>
      <c r="CA171">
        <v>297.84737675725313</v>
      </c>
      <c r="CB171">
        <v>236.62287078724088</v>
      </c>
      <c r="CC171" s="156">
        <v>0.92</v>
      </c>
      <c r="CD171">
        <v>1890</v>
      </c>
      <c r="CE171">
        <v>0.15169076233100909</v>
      </c>
      <c r="CF171">
        <v>5.9749400916963813</v>
      </c>
      <c r="CG171">
        <v>0.19369064393590385</v>
      </c>
      <c r="CH171">
        <v>8.816454979181108</v>
      </c>
      <c r="CI171">
        <v>10</v>
      </c>
    </row>
    <row r="172" spans="47:87" x14ac:dyDescent="0.3">
      <c r="AU172">
        <v>0.3</v>
      </c>
      <c r="AV172">
        <v>21.76532822929876</v>
      </c>
      <c r="AW172">
        <v>0.3321578356332201</v>
      </c>
      <c r="AX172">
        <v>2.1218161922809085</v>
      </c>
      <c r="AY172">
        <v>326.5775586692946</v>
      </c>
      <c r="AZ172">
        <v>0.10750109654812767</v>
      </c>
      <c r="BA172">
        <v>409.33571155888308</v>
      </c>
      <c r="BB172">
        <v>372.17999331313547</v>
      </c>
      <c r="BC172">
        <v>1</v>
      </c>
      <c r="BD172">
        <v>39.253679483748549</v>
      </c>
      <c r="BE172">
        <v>85.126642109779112</v>
      </c>
      <c r="BF172">
        <v>8.1631291173107154</v>
      </c>
      <c r="BG172">
        <v>3.9915770988910269</v>
      </c>
      <c r="BH172">
        <v>393.06837052479017</v>
      </c>
      <c r="BI172">
        <v>0.2</v>
      </c>
      <c r="BJ172">
        <v>2665.8193341414253</v>
      </c>
      <c r="BK172">
        <v>676.93675338558398</v>
      </c>
      <c r="BL172">
        <v>843.09195508597065</v>
      </c>
      <c r="BM172">
        <v>904.91200122246346</v>
      </c>
      <c r="BN172">
        <v>143.8938540942037</v>
      </c>
      <c r="BO172">
        <v>30.204248441118292</v>
      </c>
      <c r="BP172">
        <v>2.8015947584329241E-2</v>
      </c>
      <c r="BQ172">
        <v>100</v>
      </c>
      <c r="BR172">
        <v>345.58343272715825</v>
      </c>
      <c r="BS172">
        <v>5.4858332008988771E-2</v>
      </c>
      <c r="BT172">
        <v>3.1611371031502975E-4</v>
      </c>
      <c r="BU172">
        <v>82.017130267415396</v>
      </c>
      <c r="BV172">
        <v>0.56070548011463106</v>
      </c>
      <c r="BW172">
        <v>13.878824125635003</v>
      </c>
      <c r="BX172">
        <v>31.64044368239032</v>
      </c>
      <c r="BY172">
        <v>31.938732844835126</v>
      </c>
      <c r="BZ172">
        <v>875.39200854603143</v>
      </c>
      <c r="CA172">
        <v>331.49938618759222</v>
      </c>
      <c r="CB172">
        <v>233.64480543212849</v>
      </c>
      <c r="CC172" s="156">
        <v>1.07</v>
      </c>
      <c r="CD172">
        <v>950</v>
      </c>
      <c r="CE172">
        <v>0.21223457414145064</v>
      </c>
      <c r="CF172">
        <v>5.5856473439060697</v>
      </c>
      <c r="CG172">
        <v>0.25418917836929855</v>
      </c>
      <c r="CH172">
        <v>15.298308641152692</v>
      </c>
      <c r="CI172">
        <v>7</v>
      </c>
    </row>
    <row r="173" spans="47:87" x14ac:dyDescent="0.3">
      <c r="AU173">
        <v>0.3</v>
      </c>
      <c r="AV173">
        <v>20.762051008360832</v>
      </c>
      <c r="AW173">
        <v>0.32135005125607757</v>
      </c>
      <c r="AX173">
        <v>1.5354532392627049</v>
      </c>
      <c r="AY173">
        <v>303.98873183679399</v>
      </c>
      <c r="AZ173">
        <v>9.4969739527128949E-2</v>
      </c>
      <c r="BA173">
        <v>445.10343315581946</v>
      </c>
      <c r="BB173">
        <v>341.27043506339214</v>
      </c>
      <c r="BC173">
        <v>1</v>
      </c>
      <c r="BD173">
        <v>43.235816583114776</v>
      </c>
      <c r="BE173">
        <v>103.26997865719756</v>
      </c>
      <c r="BF173">
        <v>19.705067600820506</v>
      </c>
      <c r="BG173">
        <v>5.9540030382823108</v>
      </c>
      <c r="BH173">
        <v>411.16732394066327</v>
      </c>
      <c r="BI173">
        <v>0.19999999999999998</v>
      </c>
      <c r="BJ173">
        <v>2352.9043816981703</v>
      </c>
      <c r="BK173">
        <v>694.06029143343062</v>
      </c>
      <c r="BL173">
        <v>925.33855407538908</v>
      </c>
      <c r="BM173">
        <v>905.28064844496032</v>
      </c>
      <c r="BN173">
        <v>221.7020866672307</v>
      </c>
      <c r="BO173">
        <v>29.038852955663451</v>
      </c>
      <c r="BP173">
        <v>4.9306435925000676E-2</v>
      </c>
      <c r="BQ173">
        <v>100</v>
      </c>
      <c r="BR173">
        <v>332.2101271651598</v>
      </c>
      <c r="BS173">
        <v>5.7876634239399302E-2</v>
      </c>
      <c r="BT173">
        <v>3.0981734878561171E-4</v>
      </c>
      <c r="BU173">
        <v>0</v>
      </c>
      <c r="BV173">
        <v>0.54628494125467131</v>
      </c>
      <c r="BW173">
        <v>14.873303084485775</v>
      </c>
      <c r="BX173">
        <v>34.303197157420449</v>
      </c>
      <c r="BY173">
        <v>29.298990808427199</v>
      </c>
      <c r="BZ173">
        <v>1084.9002931092007</v>
      </c>
      <c r="CA173">
        <v>206.77009066820085</v>
      </c>
      <c r="CB173">
        <v>229.7840366315942</v>
      </c>
      <c r="CC173" s="156">
        <v>0.97</v>
      </c>
      <c r="CD173">
        <v>1160</v>
      </c>
      <c r="CE173">
        <v>0.21453049826725423</v>
      </c>
      <c r="CF173">
        <v>8.9821036361242825</v>
      </c>
      <c r="CG173">
        <v>0.28837932704890545</v>
      </c>
      <c r="CH173">
        <v>36.278118508352534</v>
      </c>
      <c r="CI173">
        <v>5</v>
      </c>
    </row>
    <row r="174" spans="47:87" x14ac:dyDescent="0.3">
      <c r="AU174">
        <v>0.3</v>
      </c>
      <c r="AV174">
        <v>20.909378503852249</v>
      </c>
      <c r="AW174">
        <v>0.2689433441016027</v>
      </c>
      <c r="AX174">
        <v>0.78195221503300205</v>
      </c>
      <c r="AY174">
        <v>315.22584957578465</v>
      </c>
      <c r="AZ174">
        <v>0.10089516494318745</v>
      </c>
      <c r="BA174">
        <v>485.88234278096667</v>
      </c>
      <c r="BB174">
        <v>317.67460770065486</v>
      </c>
      <c r="BC174">
        <v>1</v>
      </c>
      <c r="BD174">
        <v>39.323398818153152</v>
      </c>
      <c r="BE174">
        <v>100.73547677909475</v>
      </c>
      <c r="BF174">
        <v>14.471608349231438</v>
      </c>
      <c r="BG174">
        <v>3.6143931272664744</v>
      </c>
      <c r="BH174">
        <v>448.12162233851473</v>
      </c>
      <c r="BI174">
        <v>0.2</v>
      </c>
      <c r="BJ174">
        <v>2493.7326640247943</v>
      </c>
      <c r="BK174">
        <v>703.529145229189</v>
      </c>
      <c r="BL174">
        <v>895.40742344454134</v>
      </c>
      <c r="BM174">
        <v>968.53714126558771</v>
      </c>
      <c r="BN174">
        <v>178.46857162545837</v>
      </c>
      <c r="BO174">
        <v>24.07491273263696</v>
      </c>
      <c r="BP174">
        <v>6.8852071857429642E-2</v>
      </c>
      <c r="BQ174">
        <v>100</v>
      </c>
      <c r="BR174">
        <v>392.00230527810953</v>
      </c>
      <c r="BS174">
        <v>5.3650239754374156E-2</v>
      </c>
      <c r="BT174">
        <v>3.000850182019958E-4</v>
      </c>
      <c r="BU174">
        <v>32.481033274614113</v>
      </c>
      <c r="BV174">
        <v>0.57067956428287769</v>
      </c>
      <c r="BW174">
        <v>16.279978377161868</v>
      </c>
      <c r="BX174">
        <v>32.800107894321918</v>
      </c>
      <c r="BY174">
        <v>32.186126538774232</v>
      </c>
      <c r="BZ174">
        <v>1009.2049670342158</v>
      </c>
      <c r="CA174">
        <v>248.61072054804339</v>
      </c>
      <c r="CB174">
        <v>244.21982156002801</v>
      </c>
      <c r="CC174" s="156">
        <v>0.9</v>
      </c>
      <c r="CD174">
        <v>2260</v>
      </c>
      <c r="CE174">
        <v>1.4367731316505372E-2</v>
      </c>
      <c r="CF174">
        <v>1.7702589642109352</v>
      </c>
      <c r="CG174">
        <v>5.8893926449125285E-2</v>
      </c>
      <c r="CH174">
        <v>-13.87244291415959</v>
      </c>
      <c r="CI174" t="s">
        <v>479</v>
      </c>
    </row>
    <row r="175" spans="47:87" x14ac:dyDescent="0.3">
      <c r="AU175">
        <v>0.3</v>
      </c>
      <c r="AV175">
        <v>21.50385333216833</v>
      </c>
      <c r="AW175">
        <v>0.29663419628967808</v>
      </c>
      <c r="AX175">
        <v>1.0493427603692933</v>
      </c>
      <c r="AY175">
        <v>344.05191720330441</v>
      </c>
      <c r="AZ175">
        <v>8.6276267363233863E-2</v>
      </c>
      <c r="BA175">
        <v>461.67821036894384</v>
      </c>
      <c r="BB175">
        <v>226.47208455967353</v>
      </c>
      <c r="BC175">
        <v>1</v>
      </c>
      <c r="BD175">
        <v>44.456730337932214</v>
      </c>
      <c r="BE175">
        <v>84.341075519648115</v>
      </c>
      <c r="BF175">
        <v>20.55791927413112</v>
      </c>
      <c r="BG175">
        <v>4.2346598111999976</v>
      </c>
      <c r="BH175">
        <v>401.02947990152126</v>
      </c>
      <c r="BI175">
        <v>0.19999999999999998</v>
      </c>
      <c r="BJ175">
        <v>2488.8563851780686</v>
      </c>
      <c r="BK175">
        <v>658.25840736636292</v>
      </c>
      <c r="BL175">
        <v>859.17204824398891</v>
      </c>
      <c r="BM175">
        <v>958.06020674354272</v>
      </c>
      <c r="BN175">
        <v>84.996004453437607</v>
      </c>
      <c r="BO175">
        <v>26.625708948131638</v>
      </c>
      <c r="BP175">
        <v>6.7325386705586035E-2</v>
      </c>
      <c r="BQ175">
        <v>100</v>
      </c>
      <c r="BR175">
        <v>372.11133173727723</v>
      </c>
      <c r="BS175">
        <v>5.4528277142115361E-2</v>
      </c>
      <c r="BT175">
        <v>3.1119449193157462E-4</v>
      </c>
      <c r="BU175">
        <v>0</v>
      </c>
      <c r="BV175">
        <v>0.54897380905416271</v>
      </c>
      <c r="BW175">
        <v>14.031292378133303</v>
      </c>
      <c r="BX175">
        <v>35.393335610981971</v>
      </c>
      <c r="BY175">
        <v>34.44986991515205</v>
      </c>
      <c r="BZ175">
        <v>910.06972518075941</v>
      </c>
      <c r="CA175">
        <v>293.18704077410655</v>
      </c>
      <c r="CB175">
        <v>208.76218953006202</v>
      </c>
      <c r="CC175" s="156">
        <v>0.96</v>
      </c>
      <c r="CD175">
        <v>1430</v>
      </c>
      <c r="CE175">
        <v>0.19824470903535141</v>
      </c>
      <c r="CF175">
        <v>7.3384230055794397</v>
      </c>
      <c r="CG175">
        <v>0.26109230130980793</v>
      </c>
      <c r="CH175">
        <v>15.867360012696441</v>
      </c>
      <c r="CI175">
        <v>7</v>
      </c>
    </row>
    <row r="176" spans="47:87" x14ac:dyDescent="0.3">
      <c r="AU176">
        <v>0.3</v>
      </c>
      <c r="AV176">
        <v>20.918546924707716</v>
      </c>
      <c r="AW176">
        <v>0.27717951080466191</v>
      </c>
      <c r="AX176">
        <v>0.65894166108916974</v>
      </c>
      <c r="AY176">
        <v>333.31591322634034</v>
      </c>
      <c r="AZ176">
        <v>0.11434213687657684</v>
      </c>
      <c r="BA176">
        <v>359.8369239597921</v>
      </c>
      <c r="BB176">
        <v>312.37299233167033</v>
      </c>
      <c r="BC176">
        <v>1</v>
      </c>
      <c r="BD176">
        <v>43.348056515567997</v>
      </c>
      <c r="BE176">
        <v>100.49804422054272</v>
      </c>
      <c r="BF176">
        <v>0</v>
      </c>
      <c r="BG176">
        <v>3.7836977878974971</v>
      </c>
      <c r="BH176">
        <v>410.84755481869649</v>
      </c>
      <c r="BI176">
        <v>0.20000000000000007</v>
      </c>
      <c r="BJ176">
        <v>2605.3958566396905</v>
      </c>
      <c r="BK176">
        <v>695.71387885416038</v>
      </c>
      <c r="BL176">
        <v>865.13792705986316</v>
      </c>
      <c r="BM176">
        <v>899.20818223708488</v>
      </c>
      <c r="BN176">
        <v>74.407455875647742</v>
      </c>
      <c r="BO176">
        <v>24.904002912105785</v>
      </c>
      <c r="BP176">
        <v>5.976902408061583E-2</v>
      </c>
      <c r="BQ176">
        <v>100</v>
      </c>
      <c r="BR176">
        <v>353.57506930021214</v>
      </c>
      <c r="BS176">
        <v>5.5113449356180115E-2</v>
      </c>
      <c r="BT176">
        <v>2.7582438087317396E-4</v>
      </c>
      <c r="BU176">
        <v>0</v>
      </c>
      <c r="BV176">
        <v>0.55493432555115718</v>
      </c>
      <c r="BW176">
        <v>14.465947302903201</v>
      </c>
      <c r="BX176">
        <v>35.211647190129781</v>
      </c>
      <c r="BY176">
        <v>41.368219510924469</v>
      </c>
      <c r="BZ176">
        <v>1079.1033778353685</v>
      </c>
      <c r="CA176">
        <v>289.53276285578022</v>
      </c>
      <c r="CB176">
        <v>246.30257209266949</v>
      </c>
      <c r="CC176" s="156">
        <v>1.04</v>
      </c>
      <c r="CD176">
        <v>980</v>
      </c>
      <c r="CE176">
        <v>0.22485101053925893</v>
      </c>
      <c r="CF176">
        <v>5.1867819733066369</v>
      </c>
      <c r="CG176">
        <v>0.21609796521354913</v>
      </c>
      <c r="CH176">
        <v>17.81247792493717</v>
      </c>
      <c r="CI176">
        <v>7</v>
      </c>
    </row>
    <row r="177" spans="30:87" x14ac:dyDescent="0.3">
      <c r="AD177" s="29"/>
      <c r="AU177">
        <v>0.3</v>
      </c>
      <c r="AV177">
        <v>20.745449667383813</v>
      </c>
      <c r="AW177">
        <v>0.26760753760455702</v>
      </c>
      <c r="AX177">
        <v>1.2314680553802819</v>
      </c>
      <c r="AY177">
        <v>330.18973474159662</v>
      </c>
      <c r="AZ177">
        <v>7.9530841876808422E-2</v>
      </c>
      <c r="BA177">
        <v>486.84038267455747</v>
      </c>
      <c r="BB177">
        <v>341.12791872921548</v>
      </c>
      <c r="BC177">
        <v>1</v>
      </c>
      <c r="BD177">
        <v>38.624883807134424</v>
      </c>
      <c r="BE177">
        <v>97.503713893841791</v>
      </c>
      <c r="BF177">
        <v>7.0681269583460704</v>
      </c>
      <c r="BG177">
        <v>4.1652386547883511</v>
      </c>
      <c r="BH177">
        <v>434.43206430646603</v>
      </c>
      <c r="BI177">
        <v>0.2</v>
      </c>
      <c r="BJ177">
        <v>2625.058887867357</v>
      </c>
      <c r="BK177">
        <v>683.18677633302127</v>
      </c>
      <c r="BL177">
        <v>867.81145055949219</v>
      </c>
      <c r="BM177">
        <v>923.95714178742685</v>
      </c>
      <c r="BN177">
        <v>209.76813514587349</v>
      </c>
      <c r="BO177">
        <v>23.827183140764117</v>
      </c>
      <c r="BP177">
        <v>8.4161906399768907E-2</v>
      </c>
      <c r="BQ177">
        <v>100</v>
      </c>
      <c r="BR177">
        <v>383.12196999135369</v>
      </c>
      <c r="BS177">
        <v>6.1410247293041016E-2</v>
      </c>
      <c r="BT177">
        <v>2.9893448815632748E-4</v>
      </c>
      <c r="BU177">
        <v>45.495526561878968</v>
      </c>
      <c r="BV177">
        <v>0.56996473377290424</v>
      </c>
      <c r="BW177">
        <v>14.159060732521812</v>
      </c>
      <c r="BX177">
        <v>37.015223790529603</v>
      </c>
      <c r="BY177">
        <v>33.643676174191775</v>
      </c>
      <c r="BZ177">
        <v>999.27242479604809</v>
      </c>
      <c r="CA177">
        <v>190.94540523074886</v>
      </c>
      <c r="CB177">
        <v>226.01681722894489</v>
      </c>
      <c r="CC177" s="156">
        <v>0.88</v>
      </c>
      <c r="CD177">
        <v>2150</v>
      </c>
      <c r="CE177">
        <v>6.3743307700103724E-2</v>
      </c>
      <c r="CF177">
        <v>2.9926153859184947</v>
      </c>
      <c r="CG177">
        <v>9.875788995341582E-2</v>
      </c>
      <c r="CH177">
        <v>-6.3458180680618117</v>
      </c>
      <c r="CI177" t="s">
        <v>479</v>
      </c>
    </row>
    <row r="178" spans="30:87" x14ac:dyDescent="0.3">
      <c r="AU178">
        <v>0.3</v>
      </c>
      <c r="AV178">
        <v>20.582773662425879</v>
      </c>
      <c r="AW178">
        <v>0.3343441081760159</v>
      </c>
      <c r="AX178">
        <v>0.56791446569778514</v>
      </c>
      <c r="AY178">
        <v>316.78077633728645</v>
      </c>
      <c r="AZ178">
        <v>0.11431147384910641</v>
      </c>
      <c r="BA178">
        <v>474.46554881798465</v>
      </c>
      <c r="BB178">
        <v>308.97639477172351</v>
      </c>
      <c r="BC178">
        <v>1</v>
      </c>
      <c r="BD178">
        <v>44.398458020925844</v>
      </c>
      <c r="BE178">
        <v>115.9521704014001</v>
      </c>
      <c r="BF178">
        <v>20.128075632548807</v>
      </c>
      <c r="BG178">
        <v>5.1953960134238963</v>
      </c>
      <c r="BH178">
        <v>415.08228765296684</v>
      </c>
      <c r="BI178">
        <v>0.20000000000000007</v>
      </c>
      <c r="BJ178">
        <v>2570.086495602075</v>
      </c>
      <c r="BK178">
        <v>687.25082865985109</v>
      </c>
      <c r="BL178">
        <v>898.33077594347958</v>
      </c>
      <c r="BM178">
        <v>1064.4925682751209</v>
      </c>
      <c r="BN178">
        <v>156.82822702509591</v>
      </c>
      <c r="BO178">
        <v>30.25752986713302</v>
      </c>
      <c r="BP178">
        <v>4.5829179545686619E-2</v>
      </c>
      <c r="BQ178">
        <v>100</v>
      </c>
      <c r="BR178">
        <v>320.70585977045477</v>
      </c>
      <c r="BS178">
        <v>5.32356322780606E-2</v>
      </c>
      <c r="BT178">
        <v>3.2733842072403682E-4</v>
      </c>
      <c r="BU178">
        <v>0</v>
      </c>
      <c r="BV178">
        <v>0.56611698906704555</v>
      </c>
      <c r="BW178">
        <v>13.298955232675466</v>
      </c>
      <c r="BX178">
        <v>36.561361432303826</v>
      </c>
      <c r="BY178">
        <v>37.274283701189567</v>
      </c>
      <c r="BZ178">
        <v>1157.3655946521642</v>
      </c>
      <c r="CA178">
        <v>249.79756403392142</v>
      </c>
      <c r="CB178">
        <v>240.75185390419537</v>
      </c>
      <c r="CC178" s="156">
        <v>0.96</v>
      </c>
      <c r="CD178">
        <v>1640</v>
      </c>
      <c r="CE178">
        <v>0.15243551510080122</v>
      </c>
      <c r="CF178">
        <v>6.2600160679414829</v>
      </c>
      <c r="CG178">
        <v>0.20076780805178945</v>
      </c>
      <c r="CH178">
        <v>12.861455686332446</v>
      </c>
      <c r="CI178">
        <v>9</v>
      </c>
    </row>
    <row r="179" spans="30:87" x14ac:dyDescent="0.3">
      <c r="AU179">
        <v>0.3</v>
      </c>
      <c r="AV179">
        <v>20.117688075986649</v>
      </c>
      <c r="AW179">
        <v>0.36820416099349301</v>
      </c>
      <c r="AX179">
        <v>1.1146392729409245</v>
      </c>
      <c r="AY179">
        <v>323.04349712134905</v>
      </c>
      <c r="AZ179">
        <v>8.2355729754134452E-2</v>
      </c>
      <c r="BA179">
        <v>321.17502485525932</v>
      </c>
      <c r="BB179">
        <v>320.54774139130041</v>
      </c>
      <c r="BC179">
        <v>1</v>
      </c>
      <c r="BD179">
        <v>45.880043317041768</v>
      </c>
      <c r="BE179">
        <v>119.92231991469838</v>
      </c>
      <c r="BF179">
        <v>9.2881767032573368</v>
      </c>
      <c r="BG179">
        <v>5.2284628055620885</v>
      </c>
      <c r="BH179">
        <v>446.11060835251283</v>
      </c>
      <c r="BI179">
        <v>0.19999999999999998</v>
      </c>
      <c r="BJ179">
        <v>2390.4750445439963</v>
      </c>
      <c r="BK179">
        <v>706.1989724817696</v>
      </c>
      <c r="BL179">
        <v>1004.6192189975977</v>
      </c>
      <c r="BM179">
        <v>1057.5870145955898</v>
      </c>
      <c r="BN179">
        <v>153.78374820203584</v>
      </c>
      <c r="BO179">
        <v>33.366059386612186</v>
      </c>
      <c r="BP179">
        <v>4.5311425686199246E-2</v>
      </c>
      <c r="BQ179">
        <v>100</v>
      </c>
      <c r="BR179">
        <v>365.38778269481611</v>
      </c>
      <c r="BS179">
        <v>5.7540438066815081E-2</v>
      </c>
      <c r="BT179">
        <v>3.0480220429534877E-4</v>
      </c>
      <c r="BU179">
        <v>0</v>
      </c>
      <c r="BV179">
        <v>0.57739100203883542</v>
      </c>
      <c r="BW179">
        <v>14.988038422929037</v>
      </c>
      <c r="BX179">
        <v>37.035508044946447</v>
      </c>
      <c r="BY179">
        <v>31.943907977934618</v>
      </c>
      <c r="BZ179">
        <v>834.50204864373995</v>
      </c>
      <c r="CA179">
        <v>351.40177579039766</v>
      </c>
      <c r="CB179">
        <v>216.86774993058972</v>
      </c>
      <c r="CC179" s="156">
        <v>1.1200000000000001</v>
      </c>
      <c r="CD179">
        <v>1510</v>
      </c>
      <c r="CE179">
        <v>0.16125596873093251</v>
      </c>
      <c r="CF179">
        <v>4.2229492893553786</v>
      </c>
      <c r="CG179">
        <v>0.19275584855052019</v>
      </c>
      <c r="CH179">
        <v>7.1114993475873449</v>
      </c>
      <c r="CI179">
        <v>10</v>
      </c>
    </row>
    <row r="180" spans="30:87" x14ac:dyDescent="0.3">
      <c r="AU180">
        <v>0.3</v>
      </c>
      <c r="AV180">
        <v>21.795419374621627</v>
      </c>
      <c r="AW180">
        <v>0.30175296907789095</v>
      </c>
      <c r="AX180">
        <v>1.0912886885435267</v>
      </c>
      <c r="AY180">
        <v>336.4188628321827</v>
      </c>
      <c r="AZ180">
        <v>0.1091158698591579</v>
      </c>
      <c r="BA180">
        <v>392.99213310650799</v>
      </c>
      <c r="BB180">
        <v>403.02172461257186</v>
      </c>
      <c r="BC180">
        <v>1</v>
      </c>
      <c r="BD180">
        <v>42.128975720482373</v>
      </c>
      <c r="BE180">
        <v>106.50609290570856</v>
      </c>
      <c r="BF180">
        <v>12.975192775004215</v>
      </c>
      <c r="BG180">
        <v>5.1084920029212437</v>
      </c>
      <c r="BH180">
        <v>394.1540968959597</v>
      </c>
      <c r="BI180">
        <v>0.20000000000000004</v>
      </c>
      <c r="BJ180">
        <v>2614.1963044897589</v>
      </c>
      <c r="BK180">
        <v>710.57175766961211</v>
      </c>
      <c r="BL180">
        <v>902.02843638340698</v>
      </c>
      <c r="BM180">
        <v>964.64992861508904</v>
      </c>
      <c r="BN180">
        <v>86.080698029089234</v>
      </c>
      <c r="BO180">
        <v>27.108814837751947</v>
      </c>
      <c r="BP180">
        <v>6.5514014594068762E-2</v>
      </c>
      <c r="BQ180">
        <v>100</v>
      </c>
      <c r="BR180">
        <v>306.73916757762191</v>
      </c>
      <c r="BS180">
        <v>5.8287934639881772E-2</v>
      </c>
      <c r="BT180">
        <v>2.6355873411662432E-4</v>
      </c>
      <c r="BU180">
        <v>0</v>
      </c>
      <c r="BV180">
        <v>0.52428669610173739</v>
      </c>
      <c r="BW180">
        <v>14.437840206655762</v>
      </c>
      <c r="BX180">
        <v>34.367391919874869</v>
      </c>
      <c r="BY180">
        <v>34.438778362868611</v>
      </c>
      <c r="BZ180">
        <v>1055.5373797708683</v>
      </c>
      <c r="CA180">
        <v>225.16325056929762</v>
      </c>
      <c r="CB180">
        <v>224.27352284205799</v>
      </c>
      <c r="CC180" s="156">
        <v>1.1100000000000001</v>
      </c>
      <c r="CD180">
        <v>1670</v>
      </c>
      <c r="CE180">
        <v>6.9105861396878243E-2</v>
      </c>
      <c r="CF180">
        <v>3.1682705659966448</v>
      </c>
      <c r="CG180">
        <v>0.11342201382356461</v>
      </c>
      <c r="CH180">
        <v>-6.4434249111829907</v>
      </c>
      <c r="CI180" t="s">
        <v>479</v>
      </c>
    </row>
    <row r="181" spans="30:87" x14ac:dyDescent="0.3">
      <c r="AU181">
        <v>0.3</v>
      </c>
      <c r="AV181">
        <v>21.26589525000983</v>
      </c>
      <c r="AW181">
        <v>0.2635257856354708</v>
      </c>
      <c r="AX181">
        <v>2.225103274397211</v>
      </c>
      <c r="AY181">
        <v>323.79426676565032</v>
      </c>
      <c r="AZ181">
        <v>0.10450864178827136</v>
      </c>
      <c r="BA181">
        <v>484.92355303924586</v>
      </c>
      <c r="BB181">
        <v>392.80749223237547</v>
      </c>
      <c r="BC181">
        <v>1</v>
      </c>
      <c r="BD181">
        <v>34.720747691289077</v>
      </c>
      <c r="BE181">
        <v>93.142557549488188</v>
      </c>
      <c r="BF181">
        <v>16.62178711569813</v>
      </c>
      <c r="BG181">
        <v>5.2164066396379054</v>
      </c>
      <c r="BH181">
        <v>424.49018793147712</v>
      </c>
      <c r="BI181">
        <v>0.2</v>
      </c>
      <c r="BJ181">
        <v>2847.2076806126261</v>
      </c>
      <c r="BK181">
        <v>672.73879775784928</v>
      </c>
      <c r="BL181">
        <v>822.26114196079777</v>
      </c>
      <c r="BM181">
        <v>893.93228667304663</v>
      </c>
      <c r="BN181">
        <v>123.83631715878029</v>
      </c>
      <c r="BO181">
        <v>23.77472773808535</v>
      </c>
      <c r="BP181">
        <v>4.5016159645437537E-2</v>
      </c>
      <c r="BQ181">
        <v>100</v>
      </c>
      <c r="BR181">
        <v>308.19269723551974</v>
      </c>
      <c r="BS181">
        <v>5.9148821468453239E-2</v>
      </c>
      <c r="BT181">
        <v>3.0726944446129171E-4</v>
      </c>
      <c r="BU181">
        <v>0</v>
      </c>
      <c r="BV181">
        <v>0.52796938753028677</v>
      </c>
      <c r="BW181">
        <v>15.211476336201224</v>
      </c>
      <c r="BX181">
        <v>36.048092455763332</v>
      </c>
      <c r="BY181">
        <v>35.97158300443742</v>
      </c>
      <c r="BZ181">
        <v>1038.3040379990118</v>
      </c>
      <c r="CA181">
        <v>212.07373214563518</v>
      </c>
      <c r="CB181">
        <v>235.80406002336099</v>
      </c>
      <c r="CC181" s="156">
        <v>0.88</v>
      </c>
      <c r="CD181">
        <v>2770</v>
      </c>
      <c r="CE181">
        <v>5.861683956992314E-2</v>
      </c>
      <c r="CF181">
        <v>2.8301353678998011</v>
      </c>
      <c r="CG181">
        <v>9.7130215140496939E-2</v>
      </c>
      <c r="CH181">
        <v>-8.2586096643129938</v>
      </c>
      <c r="CI181" t="s">
        <v>479</v>
      </c>
    </row>
    <row r="182" spans="30:87" x14ac:dyDescent="0.3">
      <c r="AU182">
        <v>0.3</v>
      </c>
      <c r="AV182">
        <v>18.238200389306407</v>
      </c>
      <c r="AW182">
        <v>0.33635967356055702</v>
      </c>
      <c r="AX182">
        <v>1.7624859947924549</v>
      </c>
      <c r="AY182">
        <v>353.3540865984429</v>
      </c>
      <c r="AZ182">
        <v>9.0928922601970844E-2</v>
      </c>
      <c r="BA182">
        <v>472.58407368269678</v>
      </c>
      <c r="BB182">
        <v>350.22300041142756</v>
      </c>
      <c r="BC182">
        <v>1</v>
      </c>
      <c r="BD182">
        <v>32.091007453359495</v>
      </c>
      <c r="BE182">
        <v>103.05583264505381</v>
      </c>
      <c r="BF182">
        <v>16.179245383560563</v>
      </c>
      <c r="BG182">
        <v>5.2072383724515579</v>
      </c>
      <c r="BH182">
        <v>437.08616978992484</v>
      </c>
      <c r="BI182">
        <v>0.2</v>
      </c>
      <c r="BJ182">
        <v>2308.6363638044131</v>
      </c>
      <c r="BK182">
        <v>686.21292570042704</v>
      </c>
      <c r="BL182">
        <v>871.63729207585061</v>
      </c>
      <c r="BM182">
        <v>783.39007880596091</v>
      </c>
      <c r="BN182">
        <v>184.48439933679097</v>
      </c>
      <c r="BO182">
        <v>30.530147415609378</v>
      </c>
      <c r="BP182">
        <v>3.5275524157386308E-2</v>
      </c>
      <c r="BQ182">
        <v>100</v>
      </c>
      <c r="BR182">
        <v>396.69070332529816</v>
      </c>
      <c r="BS182">
        <v>5.1791753649741187E-2</v>
      </c>
      <c r="BT182">
        <v>3.2614558872039818E-4</v>
      </c>
      <c r="BU182">
        <v>0</v>
      </c>
      <c r="BV182">
        <v>0.544922305635268</v>
      </c>
      <c r="BW182">
        <v>15.161981457831267</v>
      </c>
      <c r="BX182">
        <v>35.30830393550616</v>
      </c>
      <c r="BY182">
        <v>25.813682433433808</v>
      </c>
      <c r="BZ182">
        <v>1173.2412322680718</v>
      </c>
      <c r="CA182">
        <v>290.44169523966605</v>
      </c>
      <c r="CB182">
        <v>233.85879398705043</v>
      </c>
      <c r="CC182" s="156">
        <v>1.0900000000000001</v>
      </c>
      <c r="CD182">
        <v>770</v>
      </c>
      <c r="CE182">
        <v>0.19076978578877735</v>
      </c>
      <c r="CF182">
        <v>7.1713643604521451</v>
      </c>
      <c r="CG182">
        <v>0.25368392664014949</v>
      </c>
      <c r="CH182">
        <v>19.174338858236951</v>
      </c>
      <c r="CI182">
        <v>7</v>
      </c>
    </row>
    <row r="183" spans="30:87" x14ac:dyDescent="0.3">
      <c r="AU183">
        <v>0.3</v>
      </c>
      <c r="AV183">
        <v>20.098306226734994</v>
      </c>
      <c r="AW183">
        <v>0.28031332085492988</v>
      </c>
      <c r="AX183">
        <v>1.4951110603090307</v>
      </c>
      <c r="AY183">
        <v>311.88932774695462</v>
      </c>
      <c r="AZ183">
        <v>9.1832917294315683E-2</v>
      </c>
      <c r="BA183">
        <v>479.32503983362506</v>
      </c>
      <c r="BB183">
        <v>400.24864057899538</v>
      </c>
      <c r="BC183">
        <v>1</v>
      </c>
      <c r="BD183">
        <v>37.161278579425151</v>
      </c>
      <c r="BE183">
        <v>86.457886681647594</v>
      </c>
      <c r="BF183">
        <v>15.82196100834118</v>
      </c>
      <c r="BG183">
        <v>3.8965706673840255</v>
      </c>
      <c r="BH183">
        <v>420.54816717068763</v>
      </c>
      <c r="BI183">
        <v>0.19999999999999996</v>
      </c>
      <c r="BJ183">
        <v>2537.8218836895066</v>
      </c>
      <c r="BK183">
        <v>689.36441538277688</v>
      </c>
      <c r="BL183">
        <v>839.87779097769658</v>
      </c>
      <c r="BM183">
        <v>951.1298242316783</v>
      </c>
      <c r="BN183">
        <v>136.00121353369147</v>
      </c>
      <c r="BO183">
        <v>25.446914407417228</v>
      </c>
      <c r="BP183">
        <v>2.884761244269789E-2</v>
      </c>
      <c r="BQ183">
        <v>100</v>
      </c>
      <c r="BR183">
        <v>338.50119156914457</v>
      </c>
      <c r="BS183">
        <v>5.8545530548496663E-2</v>
      </c>
      <c r="BT183">
        <v>2.9704265109610099E-4</v>
      </c>
      <c r="BU183">
        <v>0</v>
      </c>
      <c r="BV183">
        <v>0.53217162613636915</v>
      </c>
      <c r="BW183">
        <v>15.037657125118995</v>
      </c>
      <c r="BX183">
        <v>37.148669767703041</v>
      </c>
      <c r="BY183">
        <v>32.100942411293637</v>
      </c>
      <c r="BZ183">
        <v>1072.096276923854</v>
      </c>
      <c r="CA183">
        <v>361.90251119516847</v>
      </c>
      <c r="CB183">
        <v>237.87236495786536</v>
      </c>
      <c r="CC183" s="156">
        <v>1.04</v>
      </c>
      <c r="CD183">
        <v>1220</v>
      </c>
      <c r="CE183">
        <v>0.10007310087523602</v>
      </c>
      <c r="CF183">
        <v>4.2471529570168638</v>
      </c>
      <c r="CG183">
        <v>0.14439241517970924</v>
      </c>
      <c r="CH183">
        <v>0.2324914633495434</v>
      </c>
      <c r="CI183">
        <v>17</v>
      </c>
    </row>
    <row r="184" spans="30:87" x14ac:dyDescent="0.3">
      <c r="AU184">
        <v>0.3</v>
      </c>
      <c r="AV184">
        <v>20.347626447950194</v>
      </c>
      <c r="AW184">
        <v>0.31579995191292776</v>
      </c>
      <c r="AX184">
        <v>1.7432827489826661</v>
      </c>
      <c r="AY184">
        <v>324.12684833936277</v>
      </c>
      <c r="AZ184">
        <v>9.8586028960692476E-2</v>
      </c>
      <c r="BA184">
        <v>375.23153086934059</v>
      </c>
      <c r="BB184">
        <v>397.19266165531474</v>
      </c>
      <c r="BC184">
        <v>1</v>
      </c>
      <c r="BD184">
        <v>39.567129244540681</v>
      </c>
      <c r="BE184">
        <v>74.055759690310722</v>
      </c>
      <c r="BF184">
        <v>14.440385209902809</v>
      </c>
      <c r="BG184">
        <v>4.6642625683837355</v>
      </c>
      <c r="BH184">
        <v>378.16480068919373</v>
      </c>
      <c r="BI184">
        <v>0.2</v>
      </c>
      <c r="BJ184">
        <v>2762.9637009686553</v>
      </c>
      <c r="BK184">
        <v>689.82148934305326</v>
      </c>
      <c r="BL184">
        <v>958.32419926510329</v>
      </c>
      <c r="BM184">
        <v>965.65330546953749</v>
      </c>
      <c r="BN184">
        <v>159.00269756247414</v>
      </c>
      <c r="BO184">
        <v>28.639741451469465</v>
      </c>
      <c r="BP184">
        <v>3.6000779083411594E-2</v>
      </c>
      <c r="BQ184">
        <v>100</v>
      </c>
      <c r="BR184">
        <v>299.48740465923635</v>
      </c>
      <c r="BS184">
        <v>5.5085253517337888E-2</v>
      </c>
      <c r="BT184">
        <v>2.7318926670331396E-4</v>
      </c>
      <c r="BU184">
        <v>41.070715425351125</v>
      </c>
      <c r="BV184">
        <v>0.57316734684268456</v>
      </c>
      <c r="BW184">
        <v>16.722620141093739</v>
      </c>
      <c r="BX184">
        <v>36.837688272395958</v>
      </c>
      <c r="BY184">
        <v>45.145738035261417</v>
      </c>
      <c r="BZ184">
        <v>1084.3794182008075</v>
      </c>
      <c r="CA184">
        <v>239.14322185585138</v>
      </c>
      <c r="CB184">
        <v>230.9248697121804</v>
      </c>
      <c r="CC184" s="156">
        <v>1.1000000000000001</v>
      </c>
      <c r="CD184">
        <v>1870</v>
      </c>
      <c r="CE184">
        <v>0.1245795308894504</v>
      </c>
      <c r="CF184">
        <v>4.0845898311454905</v>
      </c>
      <c r="CG184">
        <v>0.14817424210840316</v>
      </c>
      <c r="CH184">
        <v>5.0906436772466508</v>
      </c>
      <c r="CI184">
        <v>12</v>
      </c>
    </row>
    <row r="185" spans="30:87" x14ac:dyDescent="0.3">
      <c r="AU185">
        <v>0.3</v>
      </c>
      <c r="AV185">
        <v>19.425406835196917</v>
      </c>
      <c r="AW185">
        <v>0.34862574224647824</v>
      </c>
      <c r="AX185">
        <v>1.4530201490971346</v>
      </c>
      <c r="AY185">
        <v>296.30583449769262</v>
      </c>
      <c r="AZ185">
        <v>9.5723238731181007E-2</v>
      </c>
      <c r="BA185">
        <v>443.57216314986846</v>
      </c>
      <c r="BB185">
        <v>326.60760945675599</v>
      </c>
      <c r="BC185">
        <v>1</v>
      </c>
      <c r="BD185">
        <v>34.571751365848101</v>
      </c>
      <c r="BE185">
        <v>98.250697301598564</v>
      </c>
      <c r="BF185">
        <v>15.633262064044233</v>
      </c>
      <c r="BG185">
        <v>5.3395022996332733</v>
      </c>
      <c r="BH185">
        <v>402.6381312442449</v>
      </c>
      <c r="BI185">
        <v>0.2</v>
      </c>
      <c r="BJ185">
        <v>2544.8122130564375</v>
      </c>
      <c r="BK185">
        <v>687.03556967325198</v>
      </c>
      <c r="BL185">
        <v>816.26120926204146</v>
      </c>
      <c r="BM185">
        <v>931.50780960471877</v>
      </c>
      <c r="BN185">
        <v>119.64443856959696</v>
      </c>
      <c r="BO185">
        <v>31.365098687734505</v>
      </c>
      <c r="BP185">
        <v>7.0336356088087262E-2</v>
      </c>
      <c r="BQ185">
        <v>100</v>
      </c>
      <c r="BR185">
        <v>369.38836601010547</v>
      </c>
      <c r="BS185">
        <v>5.2836711119760904E-2</v>
      </c>
      <c r="BT185">
        <v>3.146798659546377E-4</v>
      </c>
      <c r="BU185">
        <v>0</v>
      </c>
      <c r="BV185">
        <v>0.53730065539279936</v>
      </c>
      <c r="BW185">
        <v>15.218445218602358</v>
      </c>
      <c r="BX185">
        <v>34.56882256505024</v>
      </c>
      <c r="BY185">
        <v>34.853497248909207</v>
      </c>
      <c r="BZ185">
        <v>957.93305127887004</v>
      </c>
      <c r="CA185">
        <v>372.80966423504771</v>
      </c>
      <c r="CB185">
        <v>230.61587568010484</v>
      </c>
      <c r="CC185" s="156">
        <v>0.9</v>
      </c>
      <c r="CD185">
        <v>2770</v>
      </c>
      <c r="CE185">
        <v>-0.14942912419145549</v>
      </c>
      <c r="CF185">
        <v>8.2676164353060244E-2</v>
      </c>
      <c r="CG185">
        <v>3.4115399775577638E-3</v>
      </c>
      <c r="CH185">
        <v>-21.852893449452843</v>
      </c>
      <c r="CI185" t="s">
        <v>479</v>
      </c>
    </row>
    <row r="186" spans="30:87" x14ac:dyDescent="0.3">
      <c r="AU186">
        <v>0.3</v>
      </c>
      <c r="AV186">
        <v>17.971603437540359</v>
      </c>
      <c r="AW186">
        <v>0.2997395041341212</v>
      </c>
      <c r="AX186">
        <v>1.4794982323662544</v>
      </c>
      <c r="AY186">
        <v>315.04553614666963</v>
      </c>
      <c r="AZ186">
        <v>9.6998572838781355E-2</v>
      </c>
      <c r="BA186">
        <v>447.99153954913095</v>
      </c>
      <c r="BB186">
        <v>258.22865665491008</v>
      </c>
      <c r="BC186">
        <v>1</v>
      </c>
      <c r="BD186">
        <v>42.254861117720395</v>
      </c>
      <c r="BE186">
        <v>89.336693930759594</v>
      </c>
      <c r="BF186">
        <v>13.735975742678646</v>
      </c>
      <c r="BG186">
        <v>3.9017102845371476</v>
      </c>
      <c r="BH186">
        <v>430.48208294722622</v>
      </c>
      <c r="BI186">
        <v>0.19999999999999998</v>
      </c>
      <c r="BJ186">
        <v>2459.2340137074434</v>
      </c>
      <c r="BK186">
        <v>698.8828753586622</v>
      </c>
      <c r="BL186">
        <v>916.28210069682484</v>
      </c>
      <c r="BM186">
        <v>972.90407606607255</v>
      </c>
      <c r="BN186">
        <v>165.39263835809064</v>
      </c>
      <c r="BO186">
        <v>26.767250187419197</v>
      </c>
      <c r="BP186">
        <v>8.4629636405861436E-2</v>
      </c>
      <c r="BQ186">
        <v>100</v>
      </c>
      <c r="BR186">
        <v>365.24517782368264</v>
      </c>
      <c r="BS186">
        <v>5.5811597980435064E-2</v>
      </c>
      <c r="BT186">
        <v>2.8762677724599779E-4</v>
      </c>
      <c r="BU186">
        <v>54.325519566979423</v>
      </c>
      <c r="BV186">
        <v>0.52798172685896194</v>
      </c>
      <c r="BW186">
        <v>16.13526738868417</v>
      </c>
      <c r="BX186">
        <v>33.498184872384904</v>
      </c>
      <c r="BY186">
        <v>45.17139827507475</v>
      </c>
      <c r="BZ186">
        <v>962.99232015509278</v>
      </c>
      <c r="CA186">
        <v>289.04984362259296</v>
      </c>
      <c r="CB186">
        <v>237.20092025310933</v>
      </c>
      <c r="CC186" s="156">
        <v>0.74</v>
      </c>
      <c r="CD186">
        <v>2790</v>
      </c>
      <c r="CE186">
        <v>0.1216476739559571</v>
      </c>
      <c r="CF186">
        <v>5.3032931132088397</v>
      </c>
      <c r="CG186">
        <v>0.1656715451630216</v>
      </c>
      <c r="CH186">
        <v>6.931065438024052</v>
      </c>
      <c r="CI186">
        <v>12</v>
      </c>
    </row>
    <row r="187" spans="30:87" x14ac:dyDescent="0.3">
      <c r="AU187">
        <v>0.3</v>
      </c>
      <c r="AV187">
        <v>21.949305593631809</v>
      </c>
      <c r="AW187">
        <v>0.34019843645785175</v>
      </c>
      <c r="AX187">
        <v>1.0274143929199395</v>
      </c>
      <c r="AY187">
        <v>319.22164838352097</v>
      </c>
      <c r="AZ187">
        <v>0.11156673300215335</v>
      </c>
      <c r="BA187">
        <v>459.45398930583281</v>
      </c>
      <c r="BB187">
        <v>416.31851244831171</v>
      </c>
      <c r="BC187">
        <v>1</v>
      </c>
      <c r="BD187">
        <v>34.032417979830313</v>
      </c>
      <c r="BE187">
        <v>99.485206644943489</v>
      </c>
      <c r="BF187">
        <v>13.949821150746175</v>
      </c>
      <c r="BG187">
        <v>3.635989185435915</v>
      </c>
      <c r="BH187">
        <v>413.1137711942215</v>
      </c>
      <c r="BI187">
        <v>0.20000000000000007</v>
      </c>
      <c r="BJ187">
        <v>2621.8561816500173</v>
      </c>
      <c r="BK187">
        <v>669.16822329397382</v>
      </c>
      <c r="BL187">
        <v>871.93698076717533</v>
      </c>
      <c r="BM187">
        <v>951.24378998800591</v>
      </c>
      <c r="BN187">
        <v>138.40915425203096</v>
      </c>
      <c r="BO187">
        <v>30.558508089515058</v>
      </c>
      <c r="BP187">
        <v>7.4421565861175681E-2</v>
      </c>
      <c r="BQ187">
        <v>100</v>
      </c>
      <c r="BR187">
        <v>335.47719848983019</v>
      </c>
      <c r="BS187">
        <v>5.4220925608896693E-2</v>
      </c>
      <c r="BT187">
        <v>3.0073120774087452E-4</v>
      </c>
      <c r="BU187">
        <v>52.877483727782391</v>
      </c>
      <c r="BV187">
        <v>0.53458703337034308</v>
      </c>
      <c r="BW187">
        <v>13.816266494548691</v>
      </c>
      <c r="BX187">
        <v>37.272082039311393</v>
      </c>
      <c r="BY187">
        <v>31.637183129532509</v>
      </c>
      <c r="BZ187">
        <v>1046.1428594330323</v>
      </c>
      <c r="CA187">
        <v>297.54069023853344</v>
      </c>
      <c r="CB187">
        <v>238.52830445190895</v>
      </c>
      <c r="CC187" s="156">
        <v>1.06</v>
      </c>
      <c r="CD187">
        <v>1020</v>
      </c>
      <c r="CE187">
        <v>0.17856861039644256</v>
      </c>
      <c r="CF187">
        <v>7.2941546815501859</v>
      </c>
      <c r="CG187">
        <v>0.23912629903897012</v>
      </c>
      <c r="CH187">
        <v>17.480721983692742</v>
      </c>
      <c r="CI187">
        <v>7</v>
      </c>
    </row>
    <row r="188" spans="30:87" x14ac:dyDescent="0.3">
      <c r="AU188">
        <v>0.3</v>
      </c>
      <c r="AV188">
        <v>18.934179697157518</v>
      </c>
      <c r="AW188">
        <v>0.36081887893634923</v>
      </c>
      <c r="AX188">
        <v>1.3596350879802921</v>
      </c>
      <c r="AY188">
        <v>324.30859319107162</v>
      </c>
      <c r="AZ188">
        <v>9.4522813141136169E-2</v>
      </c>
      <c r="BA188">
        <v>436.92912579259473</v>
      </c>
      <c r="BB188">
        <v>316.36748875263112</v>
      </c>
      <c r="BC188">
        <v>1</v>
      </c>
      <c r="BD188">
        <v>37.634885426737164</v>
      </c>
      <c r="BE188">
        <v>101.63393137539175</v>
      </c>
      <c r="BF188">
        <v>14.459406195895566</v>
      </c>
      <c r="BG188">
        <v>3.4106190116813595</v>
      </c>
      <c r="BH188">
        <v>427.32894322571127</v>
      </c>
      <c r="BI188">
        <v>0.2</v>
      </c>
      <c r="BJ188">
        <v>2822.1877540584892</v>
      </c>
      <c r="BK188">
        <v>686.67728775739761</v>
      </c>
      <c r="BL188">
        <v>917.78114793686939</v>
      </c>
      <c r="BM188">
        <v>834.48279446974107</v>
      </c>
      <c r="BN188">
        <v>117.59152506858733</v>
      </c>
      <c r="BO188">
        <v>33.028762602704248</v>
      </c>
      <c r="BP188">
        <v>4.0559234881024798E-3</v>
      </c>
      <c r="BQ188">
        <v>100</v>
      </c>
      <c r="BR188">
        <v>323.29027286709186</v>
      </c>
      <c r="BS188">
        <v>5.1209040294185063E-2</v>
      </c>
      <c r="BT188">
        <v>3.1090094502747264E-4</v>
      </c>
      <c r="BU188">
        <v>0</v>
      </c>
      <c r="BV188">
        <v>0.56852035844159776</v>
      </c>
      <c r="BW188">
        <v>14.126548708128549</v>
      </c>
      <c r="BX188">
        <v>38.085051751671095</v>
      </c>
      <c r="BY188">
        <v>32.02117802897714</v>
      </c>
      <c r="BZ188">
        <v>1026.311183204868</v>
      </c>
      <c r="CA188">
        <v>276.36932541103147</v>
      </c>
      <c r="CB188">
        <v>244.59879618815637</v>
      </c>
      <c r="CC188" s="156">
        <v>1.03</v>
      </c>
      <c r="CD188">
        <v>1360</v>
      </c>
      <c r="CE188">
        <v>0.15753767062250867</v>
      </c>
      <c r="CF188">
        <v>5.5748055240213379</v>
      </c>
      <c r="CG188">
        <v>0.18891444008432653</v>
      </c>
      <c r="CH188">
        <v>11.22031908167347</v>
      </c>
      <c r="CI188">
        <v>10</v>
      </c>
    </row>
    <row r="189" spans="30:87" x14ac:dyDescent="0.3">
      <c r="AU189">
        <v>0.3</v>
      </c>
      <c r="AV189">
        <v>19.356754570786595</v>
      </c>
      <c r="AW189">
        <v>0.34019950627808559</v>
      </c>
      <c r="AX189">
        <v>0.10940650583776301</v>
      </c>
      <c r="AY189">
        <v>336.58819223789499</v>
      </c>
      <c r="AZ189">
        <v>9.0699094919941048E-2</v>
      </c>
      <c r="BA189">
        <v>474.73057005673087</v>
      </c>
      <c r="BB189">
        <v>353.41930664049943</v>
      </c>
      <c r="BC189">
        <v>1</v>
      </c>
      <c r="BD189">
        <v>34.518919912084712</v>
      </c>
      <c r="BE189">
        <v>99.547640984728218</v>
      </c>
      <c r="BF189">
        <v>13.715591936562067</v>
      </c>
      <c r="BG189">
        <v>3.6119511310438455</v>
      </c>
      <c r="BH189">
        <v>412.23385325497946</v>
      </c>
      <c r="BI189">
        <v>0.20000000000000007</v>
      </c>
      <c r="BJ189">
        <v>2888.6004021685167</v>
      </c>
      <c r="BK189">
        <v>682.76319978900915</v>
      </c>
      <c r="BL189">
        <v>905.48956305156298</v>
      </c>
      <c r="BM189">
        <v>947.06414355795312</v>
      </c>
      <c r="BN189">
        <v>151.26811649978012</v>
      </c>
      <c r="BO189">
        <v>30.735954843127626</v>
      </c>
      <c r="BP189">
        <v>5.3002631097349109E-2</v>
      </c>
      <c r="BQ189">
        <v>100</v>
      </c>
      <c r="BR189">
        <v>306.15390398202425</v>
      </c>
      <c r="BS189">
        <v>5.8262323070875706E-2</v>
      </c>
      <c r="BT189">
        <v>3.0512893536303908E-4</v>
      </c>
      <c r="BU189">
        <v>0</v>
      </c>
      <c r="BV189">
        <v>0.51174563834977271</v>
      </c>
      <c r="BW189">
        <v>15.470487871073821</v>
      </c>
      <c r="BX189">
        <v>35.672007622382523</v>
      </c>
      <c r="BY189">
        <v>34.323894985243079</v>
      </c>
      <c r="BZ189">
        <v>831.79465676951679</v>
      </c>
      <c r="CA189">
        <v>236.88042419323355</v>
      </c>
      <c r="CB189">
        <v>216.23611505621668</v>
      </c>
      <c r="CC189" s="156">
        <v>0.86</v>
      </c>
      <c r="CD189">
        <v>2390</v>
      </c>
      <c r="CE189">
        <v>7.0652795333415286E-2</v>
      </c>
      <c r="CF189">
        <v>3.2653152196425852</v>
      </c>
      <c r="CG189">
        <v>0.10101575792460288</v>
      </c>
      <c r="CH189">
        <v>-6.7511439212125293</v>
      </c>
      <c r="CI189" t="s">
        <v>479</v>
      </c>
    </row>
    <row r="190" spans="30:87" x14ac:dyDescent="0.3">
      <c r="AU190">
        <v>0.3</v>
      </c>
      <c r="AV190">
        <v>20.932505780008498</v>
      </c>
      <c r="AW190">
        <v>0.28017957876390698</v>
      </c>
      <c r="AX190">
        <v>0.71175594094334882</v>
      </c>
      <c r="AY190">
        <v>347.78186902496361</v>
      </c>
      <c r="AZ190">
        <v>0.10406905501247846</v>
      </c>
      <c r="BA190">
        <v>355.90216865759658</v>
      </c>
      <c r="BB190">
        <v>347.59855236265804</v>
      </c>
      <c r="BC190">
        <v>1</v>
      </c>
      <c r="BD190">
        <v>43.86060499762516</v>
      </c>
      <c r="BE190">
        <v>82.752246583030029</v>
      </c>
      <c r="BF190">
        <v>11.378316827078184</v>
      </c>
      <c r="BG190">
        <v>4.0534713218912755</v>
      </c>
      <c r="BH190">
        <v>373.88207172372643</v>
      </c>
      <c r="BI190">
        <v>0.20000000000000004</v>
      </c>
      <c r="BJ190">
        <v>2040.1830095355085</v>
      </c>
      <c r="BK190">
        <v>692.55574311323528</v>
      </c>
      <c r="BL190">
        <v>837.53637033769633</v>
      </c>
      <c r="BM190">
        <v>1089.8415724314038</v>
      </c>
      <c r="BN190">
        <v>136.9400920082978</v>
      </c>
      <c r="BO190">
        <v>24.886865600648392</v>
      </c>
      <c r="BP190">
        <v>9.5259583631511227E-2</v>
      </c>
      <c r="BQ190">
        <v>100</v>
      </c>
      <c r="BR190">
        <v>407.66694115143821</v>
      </c>
      <c r="BS190">
        <v>5.3575114153072645E-2</v>
      </c>
      <c r="BT190">
        <v>3.1224107551967639E-4</v>
      </c>
      <c r="BU190">
        <v>0</v>
      </c>
      <c r="BV190">
        <v>0.50070821606922422</v>
      </c>
      <c r="BW190">
        <v>14.947105335559494</v>
      </c>
      <c r="BX190">
        <v>33.73950528160681</v>
      </c>
      <c r="BY190">
        <v>26.39165078938078</v>
      </c>
      <c r="BZ190">
        <v>1111.0129200063282</v>
      </c>
      <c r="CA190">
        <v>207.64857626780957</v>
      </c>
      <c r="CB190">
        <v>227.71604083891825</v>
      </c>
      <c r="CC190" s="156">
        <v>0.98</v>
      </c>
      <c r="CD190">
        <v>2400</v>
      </c>
      <c r="CE190">
        <v>9.7652497368747371E-2</v>
      </c>
      <c r="CF190">
        <v>3.1380268419494648</v>
      </c>
      <c r="CG190">
        <v>0.12926036570422786</v>
      </c>
      <c r="CH190">
        <v>0.10988616358221753</v>
      </c>
      <c r="CI190">
        <v>20</v>
      </c>
    </row>
    <row r="191" spans="30:87" x14ac:dyDescent="0.3">
      <c r="AU191">
        <v>0.3</v>
      </c>
      <c r="AV191">
        <v>21.266028451988234</v>
      </c>
      <c r="AW191">
        <v>0.25555092483734793</v>
      </c>
      <c r="AX191">
        <v>1.4442551945456197</v>
      </c>
      <c r="AY191">
        <v>346.68118117282728</v>
      </c>
      <c r="AZ191">
        <v>0.11039552713143407</v>
      </c>
      <c r="BA191">
        <v>498.93375478546398</v>
      </c>
      <c r="BB191">
        <v>273.03247083318308</v>
      </c>
      <c r="BC191">
        <v>1</v>
      </c>
      <c r="BD191">
        <v>32.322192232394855</v>
      </c>
      <c r="BE191">
        <v>99.213804961090062</v>
      </c>
      <c r="BF191">
        <v>18.206322198882102</v>
      </c>
      <c r="BG191">
        <v>4.0791964766782405</v>
      </c>
      <c r="BH191">
        <v>413.34981665292651</v>
      </c>
      <c r="BI191">
        <v>0.2</v>
      </c>
      <c r="BJ191">
        <v>2464.2679190816662</v>
      </c>
      <c r="BK191">
        <v>678.11888639286315</v>
      </c>
      <c r="BL191">
        <v>917.44693348084752</v>
      </c>
      <c r="BM191">
        <v>1006.0478165595254</v>
      </c>
      <c r="BN191">
        <v>167.73434098509964</v>
      </c>
      <c r="BO191">
        <v>22.981562585043896</v>
      </c>
      <c r="BP191">
        <v>5.2551847305865956E-2</v>
      </c>
      <c r="BQ191">
        <v>100</v>
      </c>
      <c r="BR191">
        <v>372.05307394300985</v>
      </c>
      <c r="BS191">
        <v>5.2448006097782073E-2</v>
      </c>
      <c r="BT191">
        <v>3.234107167814339E-4</v>
      </c>
      <c r="BU191">
        <v>0</v>
      </c>
      <c r="BV191">
        <v>0.59986371156938445</v>
      </c>
      <c r="BW191">
        <v>15.452918036186293</v>
      </c>
      <c r="BX191">
        <v>36.634228127163745</v>
      </c>
      <c r="BY191">
        <v>35.888646937210204</v>
      </c>
      <c r="BZ191">
        <v>1238.4689987773431</v>
      </c>
      <c r="CA191">
        <v>405.16671462429912</v>
      </c>
      <c r="CB191">
        <v>242.26876877654033</v>
      </c>
      <c r="CC191" s="156">
        <v>1.0900000000000001</v>
      </c>
      <c r="CD191">
        <v>1620</v>
      </c>
      <c r="CE191">
        <v>0.11516765017821196</v>
      </c>
      <c r="CF191">
        <v>4.4845997259053929</v>
      </c>
      <c r="CG191">
        <v>0.15019253776276081</v>
      </c>
      <c r="CH191">
        <v>-0.14815023531606183</v>
      </c>
      <c r="CI191" t="s">
        <v>479</v>
      </c>
    </row>
    <row r="192" spans="30:87" x14ac:dyDescent="0.3">
      <c r="AU192">
        <v>0.3</v>
      </c>
      <c r="AV192">
        <v>19.436192469178966</v>
      </c>
      <c r="AW192">
        <v>0.29124143519561718</v>
      </c>
      <c r="AX192">
        <v>1.1165919397766833</v>
      </c>
      <c r="AY192">
        <v>296.95540826622579</v>
      </c>
      <c r="AZ192">
        <v>0.10725682793102721</v>
      </c>
      <c r="BA192">
        <v>378.95676951784793</v>
      </c>
      <c r="BB192">
        <v>318.74618832283386</v>
      </c>
      <c r="BC192">
        <v>1</v>
      </c>
      <c r="BD192">
        <v>34.358184452781821</v>
      </c>
      <c r="BE192">
        <v>103.74043045791088</v>
      </c>
      <c r="BF192">
        <v>13.372854275802183</v>
      </c>
      <c r="BG192">
        <v>5.0822207477777974</v>
      </c>
      <c r="BH192">
        <v>378.13010447355123</v>
      </c>
      <c r="BI192">
        <v>0.20000000000000004</v>
      </c>
      <c r="BJ192">
        <v>2547.5335518535921</v>
      </c>
      <c r="BK192">
        <v>663.44784581030626</v>
      </c>
      <c r="BL192">
        <v>942.24897440844177</v>
      </c>
      <c r="BM192">
        <v>923.18990008889409</v>
      </c>
      <c r="BN192">
        <v>160.59704207693099</v>
      </c>
      <c r="BO192">
        <v>26.032003035161416</v>
      </c>
      <c r="BP192">
        <v>7.9297953842588725E-2</v>
      </c>
      <c r="BQ192">
        <v>100</v>
      </c>
      <c r="BR192">
        <v>359.37241646211862</v>
      </c>
      <c r="BS192">
        <v>5.3565041476250193E-2</v>
      </c>
      <c r="BT192">
        <v>3.1371977357293727E-4</v>
      </c>
      <c r="BU192">
        <v>95.326781528118062</v>
      </c>
      <c r="BV192">
        <v>0.5377852889449396</v>
      </c>
      <c r="BW192">
        <v>13.311590539881385</v>
      </c>
      <c r="BX192">
        <v>36.98286001451185</v>
      </c>
      <c r="BY192">
        <v>36.682202920607125</v>
      </c>
      <c r="BZ192">
        <v>1048.8108875444375</v>
      </c>
      <c r="CA192">
        <v>310.04257486636277</v>
      </c>
      <c r="CB192">
        <v>234.11318310514821</v>
      </c>
      <c r="CC192" s="156">
        <v>0.95</v>
      </c>
      <c r="CD192">
        <v>1630</v>
      </c>
      <c r="CE192">
        <v>0.13129801773055894</v>
      </c>
      <c r="CF192">
        <v>5.1005226489017375</v>
      </c>
      <c r="CG192">
        <v>0.18255124128519468</v>
      </c>
      <c r="CH192">
        <v>8.5011399734035233</v>
      </c>
      <c r="CI192">
        <v>11</v>
      </c>
    </row>
    <row r="193" spans="47:87" x14ac:dyDescent="0.3">
      <c r="AU193">
        <v>0.3</v>
      </c>
      <c r="AV193">
        <v>19.03842774354634</v>
      </c>
      <c r="AW193">
        <v>0.30018637887427635</v>
      </c>
      <c r="AX193">
        <v>0.45213093148555167</v>
      </c>
      <c r="AY193">
        <v>329.52194281826337</v>
      </c>
      <c r="AZ193">
        <v>9.3184748866105629E-2</v>
      </c>
      <c r="BA193">
        <v>484.88166800621457</v>
      </c>
      <c r="BB193">
        <v>345.66147104828474</v>
      </c>
      <c r="BC193">
        <v>1</v>
      </c>
      <c r="BD193">
        <v>43.658732773326975</v>
      </c>
      <c r="BE193">
        <v>94.501591111308386</v>
      </c>
      <c r="BF193">
        <v>21.551405856710112</v>
      </c>
      <c r="BG193">
        <v>5.1164479753395868</v>
      </c>
      <c r="BH193">
        <v>407.52899010934789</v>
      </c>
      <c r="BI193">
        <v>0.20000000000000004</v>
      </c>
      <c r="BJ193">
        <v>2867.9099626815087</v>
      </c>
      <c r="BK193">
        <v>674.75284712818916</v>
      </c>
      <c r="BL193">
        <v>880.61762663460604</v>
      </c>
      <c r="BM193">
        <v>855.39935965108521</v>
      </c>
      <c r="BN193">
        <v>187.57981247400454</v>
      </c>
      <c r="BO193">
        <v>27.154821629915496</v>
      </c>
      <c r="BP193">
        <v>4.2587971296795417E-2</v>
      </c>
      <c r="BQ193">
        <v>100</v>
      </c>
      <c r="BR193">
        <v>331.91244556270931</v>
      </c>
      <c r="BS193">
        <v>5.4240996102021974E-2</v>
      </c>
      <c r="BT193">
        <v>3.0305187194397518E-4</v>
      </c>
      <c r="BU193">
        <v>0</v>
      </c>
      <c r="BV193">
        <v>0.54757486528644672</v>
      </c>
      <c r="BW193">
        <v>15.107362296639145</v>
      </c>
      <c r="BX193">
        <v>34.815832480292087</v>
      </c>
      <c r="BY193">
        <v>33.480040103780333</v>
      </c>
      <c r="BZ193">
        <v>1150.8707101630609</v>
      </c>
      <c r="CA193">
        <v>350.83252152624408</v>
      </c>
      <c r="CB193">
        <v>217.8003038668005</v>
      </c>
      <c r="CC193" s="156">
        <v>0.94</v>
      </c>
      <c r="CD193">
        <v>1080</v>
      </c>
      <c r="CE193">
        <v>0.27479665953505683</v>
      </c>
      <c r="CF193">
        <v>7.8885266084999195</v>
      </c>
      <c r="CG193">
        <v>0.38346410943896647</v>
      </c>
      <c r="CH193">
        <v>24.566511772545628</v>
      </c>
      <c r="CI193">
        <v>4</v>
      </c>
    </row>
    <row r="194" spans="47:87" x14ac:dyDescent="0.3">
      <c r="AU194">
        <v>0.3</v>
      </c>
      <c r="AV194">
        <v>20.852794727768469</v>
      </c>
      <c r="AW194">
        <v>0.25360514289066971</v>
      </c>
      <c r="AX194">
        <v>1.5285077727749137</v>
      </c>
      <c r="AY194">
        <v>331.80235742298134</v>
      </c>
      <c r="AZ194">
        <v>6.8256871414205972E-2</v>
      </c>
      <c r="BA194">
        <v>498.4930275669513</v>
      </c>
      <c r="BB194">
        <v>317.78017960881903</v>
      </c>
      <c r="BC194">
        <v>1</v>
      </c>
      <c r="BD194">
        <v>42.652291214390559</v>
      </c>
      <c r="BE194">
        <v>96.218814821535489</v>
      </c>
      <c r="BF194">
        <v>13.983097558800962</v>
      </c>
      <c r="BG194">
        <v>4.0579601976162314</v>
      </c>
      <c r="BH194">
        <v>446.36666521957505</v>
      </c>
      <c r="BI194">
        <v>0.2</v>
      </c>
      <c r="BJ194">
        <v>2522.7979215882951</v>
      </c>
      <c r="BK194">
        <v>713.57671404009204</v>
      </c>
      <c r="BL194">
        <v>905.05930618247169</v>
      </c>
      <c r="BM194">
        <v>1126.9745979507011</v>
      </c>
      <c r="BN194">
        <v>138.89044221902361</v>
      </c>
      <c r="BO194">
        <v>22.748850287528199</v>
      </c>
      <c r="BP194">
        <v>5.9357229721239996E-2</v>
      </c>
      <c r="BQ194">
        <v>100</v>
      </c>
      <c r="BR194">
        <v>373.22088184773287</v>
      </c>
      <c r="BS194">
        <v>5.19103274924494E-2</v>
      </c>
      <c r="BT194">
        <v>3.0700589409359523E-4</v>
      </c>
      <c r="BU194">
        <v>60.539730446501927</v>
      </c>
      <c r="BV194">
        <v>0.50765311035809901</v>
      </c>
      <c r="BW194">
        <v>15.778151716950587</v>
      </c>
      <c r="BX194">
        <v>37.749876023808824</v>
      </c>
      <c r="BY194">
        <v>36.30292250553579</v>
      </c>
      <c r="BZ194">
        <v>938.32137169753696</v>
      </c>
      <c r="CA194">
        <v>217.10954784246644</v>
      </c>
      <c r="CB194">
        <v>223.99622366705913</v>
      </c>
      <c r="CC194" s="156">
        <v>1.23</v>
      </c>
      <c r="CD194">
        <v>770</v>
      </c>
      <c r="CE194">
        <v>0.11184556327167772</v>
      </c>
      <c r="CF194">
        <v>4.4534735692279899</v>
      </c>
      <c r="CG194">
        <v>0.1458259704402759</v>
      </c>
      <c r="CH194">
        <v>7.4535997513158234</v>
      </c>
      <c r="CI194">
        <v>13</v>
      </c>
    </row>
    <row r="195" spans="47:87" x14ac:dyDescent="0.3">
      <c r="AU195">
        <v>0.3</v>
      </c>
      <c r="AV195">
        <v>22.197440457629046</v>
      </c>
      <c r="AW195">
        <v>0.34693698170365461</v>
      </c>
      <c r="AX195">
        <v>1.2112836188430214</v>
      </c>
      <c r="AY195">
        <v>353.17141653645126</v>
      </c>
      <c r="AZ195">
        <v>9.9074643375109822E-2</v>
      </c>
      <c r="BA195">
        <v>429.530312613582</v>
      </c>
      <c r="BB195">
        <v>406.34207884227652</v>
      </c>
      <c r="BC195">
        <v>1</v>
      </c>
      <c r="BD195">
        <v>41.976263636013186</v>
      </c>
      <c r="BE195">
        <v>99.958127801301941</v>
      </c>
      <c r="BF195">
        <v>8.2983307031754077</v>
      </c>
      <c r="BG195">
        <v>4.7387997876392003</v>
      </c>
      <c r="BH195">
        <v>414.14389523827083</v>
      </c>
      <c r="BI195">
        <v>0.20000000000000004</v>
      </c>
      <c r="BJ195">
        <v>2577.0069704843067</v>
      </c>
      <c r="BK195">
        <v>704.09390254078528</v>
      </c>
      <c r="BL195">
        <v>904.09474852146229</v>
      </c>
      <c r="BM195">
        <v>953.49878543619616</v>
      </c>
      <c r="BN195">
        <v>175.61805362513354</v>
      </c>
      <c r="BO195">
        <v>31.355146605496635</v>
      </c>
      <c r="BP195">
        <v>5.2748454470803917E-2</v>
      </c>
      <c r="BQ195">
        <v>100</v>
      </c>
      <c r="BR195">
        <v>253.11918924786218</v>
      </c>
      <c r="BS195">
        <v>5.4620694916768658E-2</v>
      </c>
      <c r="BT195">
        <v>3.1326240386655128E-4</v>
      </c>
      <c r="BU195">
        <v>0</v>
      </c>
      <c r="BV195">
        <v>0.50270700910255983</v>
      </c>
      <c r="BW195">
        <v>15.280766774361258</v>
      </c>
      <c r="BX195">
        <v>37.220819318706823</v>
      </c>
      <c r="BY195">
        <v>31.168496719511772</v>
      </c>
      <c r="BZ195">
        <v>934.44857689501782</v>
      </c>
      <c r="CA195">
        <v>261.36705536958448</v>
      </c>
      <c r="CB195">
        <v>254.92508758331897</v>
      </c>
      <c r="CC195" s="156">
        <v>0.93</v>
      </c>
      <c r="CD195">
        <v>2290</v>
      </c>
      <c r="CE195">
        <v>0.11569749337912505</v>
      </c>
      <c r="CF195">
        <v>4.5383506341008086</v>
      </c>
      <c r="CG195">
        <v>0.14817381573935506</v>
      </c>
      <c r="CH195">
        <v>0.76074732677386125</v>
      </c>
      <c r="CI195">
        <v>18</v>
      </c>
    </row>
    <row r="196" spans="47:87" x14ac:dyDescent="0.3">
      <c r="AU196">
        <v>0.3</v>
      </c>
      <c r="AV196">
        <v>19.352908328774408</v>
      </c>
      <c r="AW196">
        <v>0.28322265100607741</v>
      </c>
      <c r="AX196">
        <v>0.14499674400258694</v>
      </c>
      <c r="AY196">
        <v>326.49828350327402</v>
      </c>
      <c r="AZ196">
        <v>0.10333753821787728</v>
      </c>
      <c r="BA196">
        <v>500.69058858995868</v>
      </c>
      <c r="BB196">
        <v>387.83976843270835</v>
      </c>
      <c r="BC196">
        <v>1</v>
      </c>
      <c r="BD196">
        <v>49.256224023809168</v>
      </c>
      <c r="BE196">
        <v>110.90594083638533</v>
      </c>
      <c r="BF196">
        <v>29.525146739593875</v>
      </c>
      <c r="BG196">
        <v>5.4297548395270043</v>
      </c>
      <c r="BH196">
        <v>399.50887352849213</v>
      </c>
      <c r="BI196">
        <v>0.20000000000000004</v>
      </c>
      <c r="BJ196">
        <v>2795.9518664838683</v>
      </c>
      <c r="BK196">
        <v>674.78952391494408</v>
      </c>
      <c r="BL196">
        <v>910.97225874583899</v>
      </c>
      <c r="BM196">
        <v>863.98679301982531</v>
      </c>
      <c r="BN196">
        <v>263.32204878657461</v>
      </c>
      <c r="BO196">
        <v>25.448435103694543</v>
      </c>
      <c r="BP196">
        <v>6.0959424023309734E-2</v>
      </c>
      <c r="BQ196">
        <v>100</v>
      </c>
      <c r="BR196">
        <v>255.81241202802386</v>
      </c>
      <c r="BS196">
        <v>5.5321992668183231E-2</v>
      </c>
      <c r="BT196">
        <v>3.2340236358927368E-4</v>
      </c>
      <c r="BU196">
        <v>11.048635295679658</v>
      </c>
      <c r="BV196">
        <v>0.53025598151928943</v>
      </c>
      <c r="BW196">
        <v>15.057733891056506</v>
      </c>
      <c r="BX196">
        <v>36.636576635724424</v>
      </c>
      <c r="BY196">
        <v>41.029964120528902</v>
      </c>
      <c r="BZ196">
        <v>939.41852279464763</v>
      </c>
      <c r="CA196">
        <v>335.35982166233191</v>
      </c>
      <c r="CB196">
        <v>230.24506305108719</v>
      </c>
      <c r="CC196" s="156">
        <v>0.88</v>
      </c>
      <c r="CD196">
        <v>1140</v>
      </c>
      <c r="CE196">
        <v>0.22576296875627522</v>
      </c>
      <c r="CF196">
        <v>7.3685941300197815</v>
      </c>
      <c r="CG196">
        <v>0.27382259859041541</v>
      </c>
      <c r="CH196">
        <v>26.130962940260694</v>
      </c>
      <c r="CI196">
        <v>6</v>
      </c>
    </row>
    <row r="197" spans="47:87" x14ac:dyDescent="0.3">
      <c r="AU197">
        <v>0.3</v>
      </c>
      <c r="AV197">
        <v>18.858806261528624</v>
      </c>
      <c r="AW197">
        <v>0.29102925615560526</v>
      </c>
      <c r="AX197">
        <v>1.0308987826748599</v>
      </c>
      <c r="AY197">
        <v>346.90717844732131</v>
      </c>
      <c r="AZ197">
        <v>0.11387678518657794</v>
      </c>
      <c r="BA197">
        <v>402.49642800231896</v>
      </c>
      <c r="BB197">
        <v>340.09601520567236</v>
      </c>
      <c r="BC197">
        <v>1</v>
      </c>
      <c r="BD197">
        <v>45.727803556900227</v>
      </c>
      <c r="BE197">
        <v>97.175550153046999</v>
      </c>
      <c r="BF197">
        <v>20.187858752196611</v>
      </c>
      <c r="BG197">
        <v>5.7564797097452365</v>
      </c>
      <c r="BH197">
        <v>434.42473395574217</v>
      </c>
      <c r="BI197">
        <v>0.20000000000000007</v>
      </c>
      <c r="BJ197">
        <v>2571.518260584658</v>
      </c>
      <c r="BK197">
        <v>678.2630382624975</v>
      </c>
      <c r="BL197">
        <v>938.95791001198756</v>
      </c>
      <c r="BM197">
        <v>888.94914584208755</v>
      </c>
      <c r="BN197">
        <v>158.25718098235174</v>
      </c>
      <c r="BO197">
        <v>26.263009632151743</v>
      </c>
      <c r="BP197">
        <v>4.887508908411136E-2</v>
      </c>
      <c r="BQ197">
        <v>100</v>
      </c>
      <c r="BR197">
        <v>378.48613973226946</v>
      </c>
      <c r="BS197">
        <v>5.290600021557517E-2</v>
      </c>
      <c r="BT197">
        <v>3.1358049977782599E-4</v>
      </c>
      <c r="BU197">
        <v>0</v>
      </c>
      <c r="BV197">
        <v>0.55981419289711343</v>
      </c>
      <c r="BW197">
        <v>14.773935097849158</v>
      </c>
      <c r="BX197">
        <v>36.438549732661777</v>
      </c>
      <c r="BY197">
        <v>33.343427442982012</v>
      </c>
      <c r="BZ197">
        <v>1021.6035063214987</v>
      </c>
      <c r="CA197">
        <v>256.85439741427149</v>
      </c>
      <c r="CB197">
        <v>229.24605292550677</v>
      </c>
      <c r="CC197" s="156">
        <v>0.88</v>
      </c>
      <c r="CD197">
        <v>2140</v>
      </c>
      <c r="CE197">
        <v>0.1557064713458054</v>
      </c>
      <c r="CF197">
        <v>4.6009318458759463</v>
      </c>
      <c r="CG197">
        <v>0.19239869999330123</v>
      </c>
      <c r="CH197">
        <v>9.8441677389006905</v>
      </c>
      <c r="CI197">
        <v>9</v>
      </c>
    </row>
    <row r="198" spans="47:87" x14ac:dyDescent="0.3">
      <c r="AU198">
        <v>0.3</v>
      </c>
      <c r="AV198">
        <v>19.657613933951069</v>
      </c>
      <c r="AW198">
        <v>0.38911365372682061</v>
      </c>
      <c r="AX198">
        <v>1.0618704180521781</v>
      </c>
      <c r="AY198">
        <v>318.24975700723695</v>
      </c>
      <c r="AZ198">
        <v>9.0504327928955949E-2</v>
      </c>
      <c r="BA198">
        <v>451.06836346778647</v>
      </c>
      <c r="BB198">
        <v>374.09112094242653</v>
      </c>
      <c r="BC198">
        <v>1</v>
      </c>
      <c r="BD198">
        <v>43.541720335355947</v>
      </c>
      <c r="BE198">
        <v>97.402511096602737</v>
      </c>
      <c r="BF198">
        <v>24.155805180479504</v>
      </c>
      <c r="BG198">
        <v>5.757014539535934</v>
      </c>
      <c r="BH198">
        <v>421.84424956656375</v>
      </c>
      <c r="BI198">
        <v>0.19999999999999998</v>
      </c>
      <c r="BJ198">
        <v>2238.1979809835702</v>
      </c>
      <c r="BK198">
        <v>696.00503413987906</v>
      </c>
      <c r="BL198">
        <v>909.54170798981454</v>
      </c>
      <c r="BM198">
        <v>891.03413699273835</v>
      </c>
      <c r="BN198">
        <v>151.016790777484</v>
      </c>
      <c r="BO198">
        <v>35.13486636846109</v>
      </c>
      <c r="BP198">
        <v>6.3154279603690022E-2</v>
      </c>
      <c r="BQ198">
        <v>100</v>
      </c>
      <c r="BR198">
        <v>400.99316276214824</v>
      </c>
      <c r="BS198">
        <v>5.200403546414531E-2</v>
      </c>
      <c r="BT198">
        <v>2.8489049516054803E-4</v>
      </c>
      <c r="BU198">
        <v>0</v>
      </c>
      <c r="BV198">
        <v>0.51450238295635042</v>
      </c>
      <c r="BW198">
        <v>14.924751826552546</v>
      </c>
      <c r="BX198">
        <v>35.371114200103015</v>
      </c>
      <c r="BY198">
        <v>30.432335990636034</v>
      </c>
      <c r="BZ198">
        <v>1006.5462372091129</v>
      </c>
      <c r="CA198">
        <v>256.52741950118883</v>
      </c>
      <c r="CB198">
        <v>249.86633385359482</v>
      </c>
      <c r="CC198" s="156">
        <v>1</v>
      </c>
      <c r="CD198">
        <v>2040</v>
      </c>
      <c r="CE198">
        <v>8.4298327889260616E-2</v>
      </c>
      <c r="CF198">
        <v>3.7702642154155401</v>
      </c>
      <c r="CG198">
        <v>0.12226390146644285</v>
      </c>
      <c r="CH198">
        <v>-2.2090804234672401</v>
      </c>
      <c r="CI198" t="s">
        <v>479</v>
      </c>
    </row>
    <row r="199" spans="47:87" x14ac:dyDescent="0.3">
      <c r="AU199">
        <v>0.3</v>
      </c>
      <c r="AV199">
        <v>19.821800679001559</v>
      </c>
      <c r="AW199">
        <v>0.28966603954755232</v>
      </c>
      <c r="AX199">
        <v>1.3108154490433128</v>
      </c>
      <c r="AY199">
        <v>344.41195269285436</v>
      </c>
      <c r="AZ199">
        <v>9.5221693149975195E-2</v>
      </c>
      <c r="BA199">
        <v>491.70229808805374</v>
      </c>
      <c r="BB199">
        <v>339.17632076437633</v>
      </c>
      <c r="BC199">
        <v>1</v>
      </c>
      <c r="BD199">
        <v>35.986263437864444</v>
      </c>
      <c r="BE199">
        <v>97.972015012955353</v>
      </c>
      <c r="BF199">
        <v>11.926050283575334</v>
      </c>
      <c r="BG199">
        <v>4.5950485459053514</v>
      </c>
      <c r="BH199">
        <v>407.76943841416096</v>
      </c>
      <c r="BI199">
        <v>0.20000000000000009</v>
      </c>
      <c r="BJ199">
        <v>2715.1262989126112</v>
      </c>
      <c r="BK199">
        <v>679.81187525634869</v>
      </c>
      <c r="BL199">
        <v>921.27225204890919</v>
      </c>
      <c r="BM199">
        <v>854.83592683214567</v>
      </c>
      <c r="BN199">
        <v>161.70714991092137</v>
      </c>
      <c r="BO199">
        <v>26.404153509255337</v>
      </c>
      <c r="BP199">
        <v>1.66794910633624E-2</v>
      </c>
      <c r="BQ199">
        <v>100</v>
      </c>
      <c r="BR199">
        <v>335.56645867013304</v>
      </c>
      <c r="BS199">
        <v>5.4363856256998397E-2</v>
      </c>
      <c r="BT199">
        <v>3.0797723725222857E-4</v>
      </c>
      <c r="BU199">
        <v>17.317862060801332</v>
      </c>
      <c r="BV199">
        <v>0.51100054489349045</v>
      </c>
      <c r="BW199">
        <v>14.608238634370153</v>
      </c>
      <c r="BX199">
        <v>36.85150200081474</v>
      </c>
      <c r="BY199">
        <v>36.22580129528972</v>
      </c>
      <c r="BZ199">
        <v>906.24769275955543</v>
      </c>
      <c r="CA199">
        <v>272.44649939660582</v>
      </c>
      <c r="CB199">
        <v>226.15779085662385</v>
      </c>
      <c r="CC199" s="156">
        <v>0.89</v>
      </c>
      <c r="CD199">
        <v>1470</v>
      </c>
      <c r="CE199">
        <v>0.17241556846528661</v>
      </c>
      <c r="CF199">
        <v>6.695302781500784</v>
      </c>
      <c r="CG199">
        <v>0.22616100683789306</v>
      </c>
      <c r="CH199">
        <v>28.310835329887947</v>
      </c>
      <c r="CI199">
        <v>7</v>
      </c>
    </row>
    <row r="200" spans="47:87" x14ac:dyDescent="0.3">
      <c r="AU200">
        <v>0.3</v>
      </c>
      <c r="AV200">
        <v>19.511484695397115</v>
      </c>
      <c r="AW200">
        <v>0.26617442974352434</v>
      </c>
      <c r="AX200">
        <v>1.8066449435041094</v>
      </c>
      <c r="AY200">
        <v>292.77755095383856</v>
      </c>
      <c r="AZ200">
        <v>9.3509921486705741E-2</v>
      </c>
      <c r="BA200">
        <v>455.78945649679576</v>
      </c>
      <c r="BB200">
        <v>317.4300986323932</v>
      </c>
      <c r="BC200">
        <v>1</v>
      </c>
      <c r="BD200">
        <v>41.890131413149334</v>
      </c>
      <c r="BE200">
        <v>86.594286465558866</v>
      </c>
      <c r="BF200">
        <v>18.998235194142662</v>
      </c>
      <c r="BG200">
        <v>4.1995232685304051</v>
      </c>
      <c r="BH200">
        <v>442.89070595333288</v>
      </c>
      <c r="BI200">
        <v>0.19999999999999998</v>
      </c>
      <c r="BJ200">
        <v>2952.9445653592879</v>
      </c>
      <c r="BK200">
        <v>682.94478006746363</v>
      </c>
      <c r="BL200">
        <v>860.36013806145013</v>
      </c>
      <c r="BM200">
        <v>867.1697420507312</v>
      </c>
      <c r="BN200">
        <v>202.13272482349569</v>
      </c>
      <c r="BO200">
        <v>24.120400044568385</v>
      </c>
      <c r="BP200">
        <v>3.2577570132331951E-2</v>
      </c>
      <c r="BQ200">
        <v>100</v>
      </c>
      <c r="BR200">
        <v>407.45218995024049</v>
      </c>
      <c r="BS200">
        <v>5.5528171744308297E-2</v>
      </c>
      <c r="BT200">
        <v>3.3099319152712919E-4</v>
      </c>
      <c r="BU200">
        <v>0.50912341673234673</v>
      </c>
      <c r="BV200">
        <v>0.54717456752140881</v>
      </c>
      <c r="BW200">
        <v>13.826830414890997</v>
      </c>
      <c r="BX200">
        <v>38.599282792097483</v>
      </c>
      <c r="BY200">
        <v>33.558920225862153</v>
      </c>
      <c r="BZ200">
        <v>849.17196582075223</v>
      </c>
      <c r="CA200">
        <v>289.71000677822019</v>
      </c>
      <c r="CB200">
        <v>239.36459690594461</v>
      </c>
      <c r="CC200" s="156">
        <v>0.95</v>
      </c>
      <c r="CD200">
        <v>2630</v>
      </c>
      <c r="CE200">
        <v>-8.0054664017182198E-2</v>
      </c>
      <c r="CF200">
        <v>0.53753701776699003</v>
      </c>
      <c r="CG200">
        <v>1.6553915568609769E-2</v>
      </c>
      <c r="CH200">
        <v>-26.78617938619907</v>
      </c>
      <c r="CI200" t="s">
        <v>479</v>
      </c>
    </row>
    <row r="201" spans="47:87" x14ac:dyDescent="0.3">
      <c r="AU201">
        <v>0.3</v>
      </c>
      <c r="AV201">
        <v>20.543148705664215</v>
      </c>
      <c r="AW201">
        <v>0.27726068483691557</v>
      </c>
      <c r="AX201">
        <v>1.0150590394796004</v>
      </c>
      <c r="AY201">
        <v>344.20652896714654</v>
      </c>
      <c r="AZ201">
        <v>0.11002249849561266</v>
      </c>
      <c r="BA201">
        <v>391.53395021295546</v>
      </c>
      <c r="BB201">
        <v>276.86409745991352</v>
      </c>
      <c r="BC201">
        <v>1</v>
      </c>
      <c r="BD201">
        <v>37.537042410322236</v>
      </c>
      <c r="BE201">
        <v>103.84000743221712</v>
      </c>
      <c r="BF201">
        <v>13.003000217012497</v>
      </c>
      <c r="BG201">
        <v>5.538472356244136</v>
      </c>
      <c r="BH201">
        <v>393.80865205971901</v>
      </c>
      <c r="BI201">
        <v>0.2</v>
      </c>
      <c r="BJ201">
        <v>2641.7103360381325</v>
      </c>
      <c r="BK201">
        <v>693.04409755224538</v>
      </c>
      <c r="BL201">
        <v>890.85887875987919</v>
      </c>
      <c r="BM201">
        <v>1103.16245882099</v>
      </c>
      <c r="BN201">
        <v>140.16839103836872</v>
      </c>
      <c r="BO201">
        <v>25.100717241688198</v>
      </c>
      <c r="BP201">
        <v>3.6822542898293363E-2</v>
      </c>
      <c r="BQ201">
        <v>100</v>
      </c>
      <c r="BR201">
        <v>310.23619630358729</v>
      </c>
      <c r="BS201">
        <v>5.2564712522640708E-2</v>
      </c>
      <c r="BT201">
        <v>2.8341574076045137E-4</v>
      </c>
      <c r="BU201">
        <v>49.937790575472647</v>
      </c>
      <c r="BV201">
        <v>0.59996552863345731</v>
      </c>
      <c r="BW201">
        <v>14.347718031940591</v>
      </c>
      <c r="BX201">
        <v>34.306879152431961</v>
      </c>
      <c r="BY201">
        <v>37.40369649136538</v>
      </c>
      <c r="BZ201">
        <v>1094.1554487510557</v>
      </c>
      <c r="CA201">
        <v>308.70237750115291</v>
      </c>
      <c r="CB201">
        <v>227.15730377215499</v>
      </c>
      <c r="CC201" s="156">
        <v>0.99</v>
      </c>
      <c r="CD201">
        <v>1340</v>
      </c>
      <c r="CE201">
        <v>0.14577349650814786</v>
      </c>
      <c r="CF201">
        <v>4.7100112938775212</v>
      </c>
      <c r="CG201">
        <v>0.17761619313774854</v>
      </c>
      <c r="CH201">
        <v>8.4117308728151539</v>
      </c>
      <c r="CI201">
        <v>10</v>
      </c>
    </row>
    <row r="202" spans="47:87" x14ac:dyDescent="0.3">
      <c r="AU202">
        <v>0.3</v>
      </c>
      <c r="AV202">
        <v>18.933054006134185</v>
      </c>
      <c r="AW202">
        <v>0.2658680806576208</v>
      </c>
      <c r="AX202">
        <v>1.5942265397589477</v>
      </c>
      <c r="AY202">
        <v>324.23496414125827</v>
      </c>
      <c r="AZ202">
        <v>9.6434812119012656E-2</v>
      </c>
      <c r="BA202">
        <v>537.89597755599698</v>
      </c>
      <c r="BB202">
        <v>302.21919337613383</v>
      </c>
      <c r="BC202">
        <v>1</v>
      </c>
      <c r="BD202">
        <v>37.874514466148213</v>
      </c>
      <c r="BE202">
        <v>99.395514288657722</v>
      </c>
      <c r="BF202">
        <v>18.593383432335308</v>
      </c>
      <c r="BG202">
        <v>4.0054199349586561</v>
      </c>
      <c r="BH202">
        <v>394.98923494509745</v>
      </c>
      <c r="BI202">
        <v>0.19999999999999996</v>
      </c>
      <c r="BJ202">
        <v>2851.6493377654242</v>
      </c>
      <c r="BK202">
        <v>684.89479309648527</v>
      </c>
      <c r="BL202">
        <v>871.51202992331287</v>
      </c>
      <c r="BM202">
        <v>977.30793748354131</v>
      </c>
      <c r="BN202">
        <v>188.33499664451622</v>
      </c>
      <c r="BO202">
        <v>23.890331955074259</v>
      </c>
      <c r="BP202">
        <v>5.7074121200515325E-2</v>
      </c>
      <c r="BQ202">
        <v>100</v>
      </c>
      <c r="BR202">
        <v>371.19355573441521</v>
      </c>
      <c r="BS202">
        <v>5.7020369091118697E-2</v>
      </c>
      <c r="BT202">
        <v>3.1780884885399105E-4</v>
      </c>
      <c r="BU202">
        <v>5.216660997322573</v>
      </c>
      <c r="BV202">
        <v>0.56484149809935436</v>
      </c>
      <c r="BW202">
        <v>16.41530408350576</v>
      </c>
      <c r="BX202">
        <v>36.246023780947112</v>
      </c>
      <c r="BY202">
        <v>34.106082709779571</v>
      </c>
      <c r="BZ202">
        <v>1041.223756956387</v>
      </c>
      <c r="CA202">
        <v>197.9418854401797</v>
      </c>
      <c r="CB202">
        <v>253.86946784334847</v>
      </c>
      <c r="CC202" s="156">
        <v>0.75</v>
      </c>
      <c r="CD202">
        <v>1620</v>
      </c>
      <c r="CE202">
        <v>0.24397935572310625</v>
      </c>
      <c r="CF202">
        <v>7.1944683071522002</v>
      </c>
      <c r="CG202">
        <v>0.29447200330127465</v>
      </c>
      <c r="CH202">
        <v>30.285509350983762</v>
      </c>
      <c r="CI202">
        <v>5</v>
      </c>
    </row>
    <row r="203" spans="47:87" x14ac:dyDescent="0.3">
      <c r="AU203">
        <v>0.3</v>
      </c>
      <c r="AV203">
        <v>21.525800491167626</v>
      </c>
      <c r="AW203">
        <v>0.35417120448542977</v>
      </c>
      <c r="AX203">
        <v>0.21894443265891156</v>
      </c>
      <c r="AY203">
        <v>341.8279712815002</v>
      </c>
      <c r="AZ203">
        <v>0.10424061185822003</v>
      </c>
      <c r="BA203">
        <v>438.57127960576724</v>
      </c>
      <c r="BB203">
        <v>346.87673711809845</v>
      </c>
      <c r="BC203">
        <v>1</v>
      </c>
      <c r="BD203">
        <v>42.725770079178552</v>
      </c>
      <c r="BE203">
        <v>111.99855876378807</v>
      </c>
      <c r="BF203">
        <v>7.3891897237011843</v>
      </c>
      <c r="BG203">
        <v>4.6357884479592792</v>
      </c>
      <c r="BH203">
        <v>450.27119803837195</v>
      </c>
      <c r="BI203">
        <v>0.2</v>
      </c>
      <c r="BJ203">
        <v>2740.3304465946944</v>
      </c>
      <c r="BK203">
        <v>695.62374040067459</v>
      </c>
      <c r="BL203">
        <v>915.55231952201643</v>
      </c>
      <c r="BM203">
        <v>934.23556011792789</v>
      </c>
      <c r="BN203">
        <v>154.37044741852071</v>
      </c>
      <c r="BO203">
        <v>32.074869953859604</v>
      </c>
      <c r="BP203">
        <v>4.5834848122287733E-2</v>
      </c>
      <c r="BQ203">
        <v>100</v>
      </c>
      <c r="BR203">
        <v>298.39342807644141</v>
      </c>
      <c r="BS203">
        <v>5.9822403877389664E-2</v>
      </c>
      <c r="BT203">
        <v>2.9889369172679406E-4</v>
      </c>
      <c r="BU203">
        <v>29.199196109794023</v>
      </c>
      <c r="BV203">
        <v>0.5586268631162804</v>
      </c>
      <c r="BW203">
        <v>14.099130996649086</v>
      </c>
      <c r="BX203">
        <v>35.339655686448062</v>
      </c>
      <c r="BY203">
        <v>38.37210459224444</v>
      </c>
      <c r="BZ203">
        <v>975.23476932894778</v>
      </c>
      <c r="CA203">
        <v>305.44666418380564</v>
      </c>
      <c r="CB203">
        <v>239.53921796122984</v>
      </c>
      <c r="CC203" s="156">
        <v>0.99</v>
      </c>
      <c r="CD203">
        <v>1540</v>
      </c>
      <c r="CE203">
        <v>0.20792367837009329</v>
      </c>
      <c r="CF203">
        <v>6.5251593605775877</v>
      </c>
      <c r="CG203">
        <v>0.25622116944487039</v>
      </c>
      <c r="CH203">
        <v>20.182980857839897</v>
      </c>
      <c r="CI203">
        <v>6</v>
      </c>
    </row>
    <row r="204" spans="47:87" x14ac:dyDescent="0.3">
      <c r="AU204">
        <v>0.3</v>
      </c>
      <c r="AV204">
        <v>21.340194536921612</v>
      </c>
      <c r="AW204">
        <v>0.40622560060517415</v>
      </c>
      <c r="AX204">
        <v>0.73241187872475355</v>
      </c>
      <c r="AY204">
        <v>327.85871909122204</v>
      </c>
      <c r="AZ204">
        <v>8.5103331415020911E-2</v>
      </c>
      <c r="BA204">
        <v>329.72600487047066</v>
      </c>
      <c r="BB204">
        <v>291.38223965641583</v>
      </c>
      <c r="BC204">
        <v>1</v>
      </c>
      <c r="BD204">
        <v>39.241586731647701</v>
      </c>
      <c r="BE204">
        <v>99.117086791690937</v>
      </c>
      <c r="BF204">
        <v>20.66208842738898</v>
      </c>
      <c r="BG204">
        <v>7.0392018066136641</v>
      </c>
      <c r="BH204">
        <v>470.64942633618426</v>
      </c>
      <c r="BI204">
        <v>0.19999999999999998</v>
      </c>
      <c r="BJ204">
        <v>3173.4120096651563</v>
      </c>
      <c r="BK204">
        <v>693.98020219739601</v>
      </c>
      <c r="BL204">
        <v>891.81077520267274</v>
      </c>
      <c r="BM204">
        <v>905.51757498225311</v>
      </c>
      <c r="BN204">
        <v>130.54446186244525</v>
      </c>
      <c r="BO204">
        <v>36.802315027117743</v>
      </c>
      <c r="BP204">
        <v>5.1132860576959746E-2</v>
      </c>
      <c r="BQ204">
        <v>100</v>
      </c>
      <c r="BR204">
        <v>351.88662966297045</v>
      </c>
      <c r="BS204">
        <v>5.5483421853817903E-2</v>
      </c>
      <c r="BT204">
        <v>2.7969224901761795E-4</v>
      </c>
      <c r="BU204">
        <v>0.74200111622134168</v>
      </c>
      <c r="BV204">
        <v>0.53039806004559109</v>
      </c>
      <c r="BW204">
        <v>14.09839203397037</v>
      </c>
      <c r="BX204">
        <v>36.025577722721891</v>
      </c>
      <c r="BY204">
        <v>24.187994659113858</v>
      </c>
      <c r="BZ204">
        <v>969.03721443989866</v>
      </c>
      <c r="CA204">
        <v>320.2881485052377</v>
      </c>
      <c r="CB204">
        <v>247.72320086498667</v>
      </c>
      <c r="CC204" s="156">
        <v>0.9</v>
      </c>
      <c r="CD204">
        <v>2150</v>
      </c>
      <c r="CE204">
        <v>0.17141796514642627</v>
      </c>
      <c r="CF204">
        <v>6.4559332558995308</v>
      </c>
      <c r="CG204">
        <v>0.20746471696327987</v>
      </c>
      <c r="CH204">
        <v>14.634973976415672</v>
      </c>
      <c r="CI204">
        <v>9</v>
      </c>
    </row>
    <row r="205" spans="47:87" x14ac:dyDescent="0.3">
      <c r="AU205">
        <v>0.3</v>
      </c>
      <c r="AV205">
        <v>19.993313892385565</v>
      </c>
      <c r="AW205">
        <v>0.36147646787865456</v>
      </c>
      <c r="AX205">
        <v>2.2127478843342598</v>
      </c>
      <c r="AY205">
        <v>336.75480186439643</v>
      </c>
      <c r="AZ205">
        <v>8.6515103106844862E-2</v>
      </c>
      <c r="BA205">
        <v>444.62321263089677</v>
      </c>
      <c r="BB205">
        <v>377.01617370687114</v>
      </c>
      <c r="BC205">
        <v>1</v>
      </c>
      <c r="BD205">
        <v>40.79097953968386</v>
      </c>
      <c r="BE205">
        <v>93.02956979853478</v>
      </c>
      <c r="BF205">
        <v>13.784850484596141</v>
      </c>
      <c r="BG205">
        <v>4.8256836287890685</v>
      </c>
      <c r="BH205">
        <v>441.09023569625668</v>
      </c>
      <c r="BI205">
        <v>0.2</v>
      </c>
      <c r="BJ205">
        <v>2205.8727496788592</v>
      </c>
      <c r="BK205">
        <v>703.37674815284254</v>
      </c>
      <c r="BL205">
        <v>936.19335267476163</v>
      </c>
      <c r="BM205">
        <v>899.66256857188978</v>
      </c>
      <c r="BN205">
        <v>165.71408061562232</v>
      </c>
      <c r="BO205">
        <v>32.518490738713041</v>
      </c>
      <c r="BP205">
        <v>7.3325723161205683E-2</v>
      </c>
      <c r="BQ205">
        <v>100</v>
      </c>
      <c r="BR205">
        <v>339.14275733542308</v>
      </c>
      <c r="BS205">
        <v>6.1641220070513168E-2</v>
      </c>
      <c r="BT205">
        <v>2.7538427207221978E-4</v>
      </c>
      <c r="BU205">
        <v>95.703172343435639</v>
      </c>
      <c r="BV205">
        <v>0.53869886345665596</v>
      </c>
      <c r="BW205">
        <v>15.228890946451349</v>
      </c>
      <c r="BX205">
        <v>36.83504347676007</v>
      </c>
      <c r="BY205">
        <v>33.211747088115793</v>
      </c>
      <c r="BZ205">
        <v>1068.2707186086445</v>
      </c>
      <c r="CA205">
        <v>268.59129923345682</v>
      </c>
      <c r="CB205">
        <v>221.02875939958881</v>
      </c>
      <c r="CC205" s="156">
        <v>0.91</v>
      </c>
      <c r="CD205">
        <v>1220</v>
      </c>
      <c r="CE205">
        <v>0.14974551428542404</v>
      </c>
      <c r="CF205">
        <v>6.6904751027318898</v>
      </c>
      <c r="CG205">
        <v>0.19421135671073833</v>
      </c>
      <c r="CH205">
        <v>12.165279370550675</v>
      </c>
      <c r="CI205">
        <v>10</v>
      </c>
    </row>
    <row r="206" spans="47:87" x14ac:dyDescent="0.3">
      <c r="AU206">
        <v>0.3</v>
      </c>
      <c r="AV206">
        <v>20.267776617692853</v>
      </c>
      <c r="AW206">
        <v>0.35451539794456599</v>
      </c>
      <c r="AX206">
        <v>2.2644195406026792</v>
      </c>
      <c r="AY206">
        <v>306.30954067738043</v>
      </c>
      <c r="AZ206">
        <v>0.10714846219090082</v>
      </c>
      <c r="BA206">
        <v>517.614164272116</v>
      </c>
      <c r="BB206">
        <v>354.73531490880271</v>
      </c>
      <c r="BC206">
        <v>1</v>
      </c>
      <c r="BD206">
        <v>39.940245766526999</v>
      </c>
      <c r="BE206">
        <v>90.98647152604822</v>
      </c>
      <c r="BF206">
        <v>18.601711524446944</v>
      </c>
      <c r="BG206">
        <v>4.344399189704081</v>
      </c>
      <c r="BH206">
        <v>468.64169881093198</v>
      </c>
      <c r="BI206">
        <v>0.19999999999999998</v>
      </c>
      <c r="BJ206">
        <v>3138.683161655315</v>
      </c>
      <c r="BK206">
        <v>700.75241113076311</v>
      </c>
      <c r="BL206">
        <v>911.83070369052848</v>
      </c>
      <c r="BM206">
        <v>892.98242387686435</v>
      </c>
      <c r="BN206">
        <v>130.04705350259877</v>
      </c>
      <c r="BO206">
        <v>32.184549889580879</v>
      </c>
      <c r="BP206">
        <v>3.6339209851428189E-2</v>
      </c>
      <c r="BQ206">
        <v>100</v>
      </c>
      <c r="BR206">
        <v>326.38116720616796</v>
      </c>
      <c r="BS206">
        <v>5.5679864296589256E-2</v>
      </c>
      <c r="BT206">
        <v>2.9755766276041051E-4</v>
      </c>
      <c r="BU206">
        <v>40.847890813047286</v>
      </c>
      <c r="BV206">
        <v>0.5405551965715637</v>
      </c>
      <c r="BW206">
        <v>14.334229969911041</v>
      </c>
      <c r="BX206">
        <v>33.258197076701862</v>
      </c>
      <c r="BY206">
        <v>25.279069907801109</v>
      </c>
      <c r="BZ206">
        <v>1088.1572387821832</v>
      </c>
      <c r="CA206">
        <v>296.74909517244555</v>
      </c>
      <c r="CB206">
        <v>254.21163699125242</v>
      </c>
      <c r="CC206" s="156">
        <v>1.1399999999999999</v>
      </c>
      <c r="CD206">
        <v>850</v>
      </c>
      <c r="CE206">
        <v>0.21137818345968307</v>
      </c>
      <c r="CF206">
        <v>5.6121864077081343</v>
      </c>
      <c r="CG206">
        <v>0.20834768173500412</v>
      </c>
      <c r="CH206">
        <v>19.328113783369449</v>
      </c>
      <c r="CI206">
        <v>7</v>
      </c>
    </row>
    <row r="207" spans="47:87" x14ac:dyDescent="0.3">
      <c r="AU207">
        <v>0.3</v>
      </c>
      <c r="AV207">
        <v>20.997454716033403</v>
      </c>
      <c r="AW207">
        <v>0.29072108708512595</v>
      </c>
      <c r="AX207">
        <v>1.436873657979933</v>
      </c>
      <c r="AY207">
        <v>344.03188669138234</v>
      </c>
      <c r="AZ207">
        <v>0.10319545193005085</v>
      </c>
      <c r="BA207">
        <v>380.45322476314107</v>
      </c>
      <c r="BB207">
        <v>368.5870432248812</v>
      </c>
      <c r="BC207">
        <v>1</v>
      </c>
      <c r="BD207">
        <v>37.42900978222923</v>
      </c>
      <c r="BE207">
        <v>110.93116287105298</v>
      </c>
      <c r="BF207">
        <v>18.078447990242442</v>
      </c>
      <c r="BG207">
        <v>4.0823543004752265</v>
      </c>
      <c r="BH207">
        <v>428.35221318391882</v>
      </c>
      <c r="BI207">
        <v>0.19999999999999998</v>
      </c>
      <c r="BJ207">
        <v>3026.2778603673382</v>
      </c>
      <c r="BK207">
        <v>693.77951439801745</v>
      </c>
      <c r="BL207">
        <v>871.60410063977884</v>
      </c>
      <c r="BM207">
        <v>1002.0531581707825</v>
      </c>
      <c r="BN207">
        <v>153.50228878673386</v>
      </c>
      <c r="BO207">
        <v>26.327349900347741</v>
      </c>
      <c r="BP207">
        <v>3.7692734891325221E-2</v>
      </c>
      <c r="BQ207">
        <v>100</v>
      </c>
      <c r="BR207">
        <v>354.01935366563947</v>
      </c>
      <c r="BS207">
        <v>5.1721798350783728E-2</v>
      </c>
      <c r="BT207">
        <v>3.1386747655194353E-4</v>
      </c>
      <c r="BU207">
        <v>52.817076714490732</v>
      </c>
      <c r="BV207">
        <v>0.52081478339638188</v>
      </c>
      <c r="BW207">
        <v>14.682602916650582</v>
      </c>
      <c r="BX207">
        <v>34.64473790589345</v>
      </c>
      <c r="BY207">
        <v>35.356965340666612</v>
      </c>
      <c r="BZ207">
        <v>951.90886012045644</v>
      </c>
      <c r="CA207">
        <v>223.42117643550324</v>
      </c>
      <c r="CB207">
        <v>236.95553863782453</v>
      </c>
      <c r="CC207" s="156">
        <v>0.79</v>
      </c>
      <c r="CD207">
        <v>1610</v>
      </c>
      <c r="CE207">
        <v>0.18214691998215349</v>
      </c>
      <c r="CF207">
        <v>7.2482692617713997</v>
      </c>
      <c r="CG207">
        <v>0.23872690376649711</v>
      </c>
      <c r="CH207">
        <v>22.462166365968429</v>
      </c>
      <c r="CI207">
        <v>7</v>
      </c>
    </row>
    <row r="208" spans="47:87" x14ac:dyDescent="0.3">
      <c r="AU208">
        <v>0.3</v>
      </c>
      <c r="AV208">
        <v>19.740727204861948</v>
      </c>
      <c r="AW208">
        <v>0.28997387566606003</v>
      </c>
      <c r="AX208">
        <v>1.3214001149674819</v>
      </c>
      <c r="AY208">
        <v>344.89094816671712</v>
      </c>
      <c r="AZ208">
        <v>8.2596964116212604E-2</v>
      </c>
      <c r="BA208">
        <v>454.09722553798866</v>
      </c>
      <c r="BB208">
        <v>484.20124968815094</v>
      </c>
      <c r="BC208">
        <v>1</v>
      </c>
      <c r="BD208">
        <v>36.24024319582923</v>
      </c>
      <c r="BE208">
        <v>112.27442615413185</v>
      </c>
      <c r="BF208">
        <v>20.440166130610773</v>
      </c>
      <c r="BG208">
        <v>5.3332339635029005</v>
      </c>
      <c r="BH208">
        <v>419.80064077703082</v>
      </c>
      <c r="BI208">
        <v>0.2</v>
      </c>
      <c r="BJ208">
        <v>2761.3164200415754</v>
      </c>
      <c r="BK208">
        <v>691.8466061085204</v>
      </c>
      <c r="BL208">
        <v>792.93663791396193</v>
      </c>
      <c r="BM208">
        <v>1149.8661892082998</v>
      </c>
      <c r="BN208">
        <v>141.25275456736267</v>
      </c>
      <c r="BO208">
        <v>26.418711059293162</v>
      </c>
      <c r="BP208">
        <v>1.8397472125396153E-2</v>
      </c>
      <c r="BQ208">
        <v>100</v>
      </c>
      <c r="BR208">
        <v>383.82479957724195</v>
      </c>
      <c r="BS208">
        <v>5.6091193605571757E-2</v>
      </c>
      <c r="BT208">
        <v>3.0674716168359165E-4</v>
      </c>
      <c r="BU208">
        <v>0</v>
      </c>
      <c r="BV208">
        <v>0.58398203616721323</v>
      </c>
      <c r="BW208">
        <v>13.127119752618967</v>
      </c>
      <c r="BX208">
        <v>37.03673308865843</v>
      </c>
      <c r="BY208">
        <v>27.653864174984456</v>
      </c>
      <c r="BZ208">
        <v>928.9893027701728</v>
      </c>
      <c r="CA208">
        <v>259.92065160592074</v>
      </c>
      <c r="CB208">
        <v>233.1564511775868</v>
      </c>
      <c r="CC208" s="156">
        <v>1.1399999999999999</v>
      </c>
      <c r="CD208">
        <v>870</v>
      </c>
      <c r="CE208">
        <v>0.18525653500628581</v>
      </c>
      <c r="CF208">
        <v>6.6728022055688267</v>
      </c>
      <c r="CG208">
        <v>0.22305545998940643</v>
      </c>
      <c r="CH208">
        <v>14.3990686508771</v>
      </c>
      <c r="CI208">
        <v>8</v>
      </c>
    </row>
    <row r="209" spans="47:87" x14ac:dyDescent="0.3">
      <c r="AU209">
        <v>0.3</v>
      </c>
      <c r="AV209">
        <v>19.75836030083795</v>
      </c>
      <c r="AW209">
        <v>0.24697486062247118</v>
      </c>
      <c r="AX209">
        <v>1.6220107318376016</v>
      </c>
      <c r="AY209">
        <v>311.48809137909961</v>
      </c>
      <c r="AZ209">
        <v>0.10054106241638561</v>
      </c>
      <c r="BA209">
        <v>415.19943793392969</v>
      </c>
      <c r="BB209">
        <v>246.76306477570182</v>
      </c>
      <c r="BC209">
        <v>1</v>
      </c>
      <c r="BD209">
        <v>45.526515044292644</v>
      </c>
      <c r="BE209">
        <v>113.88379870935866</v>
      </c>
      <c r="BF209">
        <v>19.605315933699291</v>
      </c>
      <c r="BG209">
        <v>3.8281747500219523</v>
      </c>
      <c r="BH209">
        <v>355.55438427606754</v>
      </c>
      <c r="BI209">
        <v>0.2</v>
      </c>
      <c r="BJ209">
        <v>2712.0502261598863</v>
      </c>
      <c r="BK209">
        <v>681.12993304667293</v>
      </c>
      <c r="BL209">
        <v>885.78565540847217</v>
      </c>
      <c r="BM209">
        <v>1006.8604984608762</v>
      </c>
      <c r="BN209">
        <v>163.45929010335414</v>
      </c>
      <c r="BO209">
        <v>22.293797386989567</v>
      </c>
      <c r="BP209">
        <v>4.0688805269182053E-2</v>
      </c>
      <c r="BQ209">
        <v>100</v>
      </c>
      <c r="BR209">
        <v>285.47643925038335</v>
      </c>
      <c r="BS209">
        <v>5.7218599546844759E-2</v>
      </c>
      <c r="BT209">
        <v>3.0679538863462243E-4</v>
      </c>
      <c r="BU209">
        <v>65.76689186825557</v>
      </c>
      <c r="BV209">
        <v>0.59862968849614506</v>
      </c>
      <c r="BW209">
        <v>14.649599816556846</v>
      </c>
      <c r="BX209">
        <v>36.037337764176058</v>
      </c>
      <c r="BY209">
        <v>37.52151565725304</v>
      </c>
      <c r="BZ209">
        <v>997.08938620912591</v>
      </c>
      <c r="CA209">
        <v>353.63012079488925</v>
      </c>
      <c r="CB209">
        <v>243.23203833417838</v>
      </c>
      <c r="CC209" s="156">
        <v>1.06</v>
      </c>
      <c r="CD209">
        <v>1370</v>
      </c>
      <c r="CE209">
        <v>0.17019691034685347</v>
      </c>
      <c r="CF209">
        <v>4.9811578507854817</v>
      </c>
      <c r="CG209">
        <v>0.20259533853504627</v>
      </c>
      <c r="CH209">
        <v>13.433487235213915</v>
      </c>
      <c r="CI209">
        <v>8</v>
      </c>
    </row>
    <row r="210" spans="47:87" x14ac:dyDescent="0.3">
      <c r="AU210">
        <v>0.3</v>
      </c>
      <c r="AV210">
        <v>19.318627413848969</v>
      </c>
      <c r="AW210">
        <v>0.36783705670354222</v>
      </c>
      <c r="AX210">
        <v>1.6297875228600123</v>
      </c>
      <c r="AY210">
        <v>314.59042700151269</v>
      </c>
      <c r="AZ210">
        <v>0.10563642774791766</v>
      </c>
      <c r="BA210">
        <v>325.53088741624816</v>
      </c>
      <c r="BB210">
        <v>378.4546686334013</v>
      </c>
      <c r="BC210">
        <v>1</v>
      </c>
      <c r="BD210">
        <v>35.980446353995831</v>
      </c>
      <c r="BE210">
        <v>116.10325805568102</v>
      </c>
      <c r="BF210">
        <v>15.064804128965326</v>
      </c>
      <c r="BG210">
        <v>5.7220707441189056</v>
      </c>
      <c r="BH210">
        <v>412.0642262349179</v>
      </c>
      <c r="BI210">
        <v>0.19999999999999998</v>
      </c>
      <c r="BJ210">
        <v>2446.7704587692388</v>
      </c>
      <c r="BK210">
        <v>654.56938801930301</v>
      </c>
      <c r="BL210">
        <v>943.86968198516183</v>
      </c>
      <c r="BM210">
        <v>984.76746843061176</v>
      </c>
      <c r="BN210">
        <v>182.0810833937386</v>
      </c>
      <c r="BO210">
        <v>33.393699549355595</v>
      </c>
      <c r="BP210">
        <v>3.7762216915008993E-2</v>
      </c>
      <c r="BQ210">
        <v>100</v>
      </c>
      <c r="BR210">
        <v>425.30708490252641</v>
      </c>
      <c r="BS210">
        <v>5.2639654109956982E-2</v>
      </c>
      <c r="BT210">
        <v>3.2040127043414415E-4</v>
      </c>
      <c r="BU210">
        <v>0</v>
      </c>
      <c r="BV210">
        <v>0.54351327536891936</v>
      </c>
      <c r="BW210">
        <v>14.125185020789448</v>
      </c>
      <c r="BX210">
        <v>36.293547717889354</v>
      </c>
      <c r="BY210">
        <v>38.802595599088761</v>
      </c>
      <c r="BZ210">
        <v>961.41891499347071</v>
      </c>
      <c r="CA210">
        <v>218.04287655225903</v>
      </c>
      <c r="CB210">
        <v>251.54676059624052</v>
      </c>
      <c r="CC210" s="156">
        <v>0.83</v>
      </c>
      <c r="CD210">
        <v>1820</v>
      </c>
      <c r="CE210">
        <v>0.22149193497296427</v>
      </c>
      <c r="CF210">
        <v>5.9381329051343892</v>
      </c>
      <c r="CG210">
        <v>0.21235423883799101</v>
      </c>
      <c r="CH210">
        <v>20.064651075579704</v>
      </c>
      <c r="CI210">
        <v>7</v>
      </c>
    </row>
    <row r="211" spans="47:87" x14ac:dyDescent="0.3">
      <c r="AU211">
        <v>0.3</v>
      </c>
      <c r="AV211">
        <v>21.167923182822665</v>
      </c>
      <c r="AW211">
        <v>0.29473351541016224</v>
      </c>
      <c r="AX211">
        <v>0.45368452126700104</v>
      </c>
      <c r="AY211">
        <v>344.30388099712911</v>
      </c>
      <c r="AZ211">
        <v>0.10781327921330523</v>
      </c>
      <c r="BA211">
        <v>444.36167942208999</v>
      </c>
      <c r="BB211">
        <v>318.3518321758981</v>
      </c>
      <c r="BC211">
        <v>1</v>
      </c>
      <c r="BD211">
        <v>41.265334492275073</v>
      </c>
      <c r="BE211">
        <v>89.62558520835492</v>
      </c>
      <c r="BF211">
        <v>16.085040567474397</v>
      </c>
      <c r="BG211">
        <v>4.9698277705051561</v>
      </c>
      <c r="BH211">
        <v>396.93945092437514</v>
      </c>
      <c r="BI211">
        <v>0.20000000000000007</v>
      </c>
      <c r="BJ211">
        <v>2682.4114991939805</v>
      </c>
      <c r="BK211">
        <v>672.20959920374332</v>
      </c>
      <c r="BL211">
        <v>853.08467489110546</v>
      </c>
      <c r="BM211">
        <v>816.56750767429639</v>
      </c>
      <c r="BN211">
        <v>87.58747085688249</v>
      </c>
      <c r="BO211">
        <v>26.598391041492476</v>
      </c>
      <c r="BP211">
        <v>4.9399880581130075E-2</v>
      </c>
      <c r="BQ211">
        <v>100</v>
      </c>
      <c r="BR211">
        <v>398.14091470135435</v>
      </c>
      <c r="BS211">
        <v>5.3207677746464982E-2</v>
      </c>
      <c r="BT211">
        <v>3.0014570426585395E-4</v>
      </c>
      <c r="BU211">
        <v>0</v>
      </c>
      <c r="BV211">
        <v>0.52372391874263824</v>
      </c>
      <c r="BW211">
        <v>14.53248482745369</v>
      </c>
      <c r="BX211">
        <v>35.456618263316102</v>
      </c>
      <c r="BY211">
        <v>26.53141937035069</v>
      </c>
      <c r="BZ211">
        <v>956.13721693717207</v>
      </c>
      <c r="CA211">
        <v>313.00247152262449</v>
      </c>
      <c r="CB211">
        <v>239.11710579160976</v>
      </c>
      <c r="CC211" s="156">
        <v>0.99</v>
      </c>
      <c r="CD211">
        <v>1810</v>
      </c>
      <c r="CE211">
        <v>0.10733330025261467</v>
      </c>
      <c r="CF211">
        <v>4.2503795641486297</v>
      </c>
      <c r="CG211">
        <v>0.14837206592438631</v>
      </c>
      <c r="CH211">
        <v>5.7447040749443357</v>
      </c>
      <c r="CI211">
        <v>13</v>
      </c>
    </row>
    <row r="212" spans="47:87" x14ac:dyDescent="0.3">
      <c r="AU212">
        <v>0.3</v>
      </c>
      <c r="AV212">
        <v>22.109026629008135</v>
      </c>
      <c r="AW212">
        <v>0.30171832699758211</v>
      </c>
      <c r="AX212">
        <v>1.756574594204571</v>
      </c>
      <c r="AY212">
        <v>309.81711058396678</v>
      </c>
      <c r="AZ212">
        <v>9.3700844041804093E-2</v>
      </c>
      <c r="BA212">
        <v>531.73425254890299</v>
      </c>
      <c r="BB212">
        <v>363.12862843831414</v>
      </c>
      <c r="BC212">
        <v>1</v>
      </c>
      <c r="BD212">
        <v>39.108660769867299</v>
      </c>
      <c r="BE212">
        <v>83.96556752130968</v>
      </c>
      <c r="BF212">
        <v>21.313282375671445</v>
      </c>
      <c r="BG212">
        <v>4.933220736976744</v>
      </c>
      <c r="BH212">
        <v>377.2414311308533</v>
      </c>
      <c r="BI212">
        <v>0.20000000000000004</v>
      </c>
      <c r="BJ212">
        <v>2635.5212642226961</v>
      </c>
      <c r="BK212">
        <v>685.61069707713796</v>
      </c>
      <c r="BL212">
        <v>902.18304715799229</v>
      </c>
      <c r="BM212">
        <v>944.56426482891777</v>
      </c>
      <c r="BN212">
        <v>178.52132197798781</v>
      </c>
      <c r="BO212">
        <v>27.187974178762513</v>
      </c>
      <c r="BP212">
        <v>5.5598087712505122E-2</v>
      </c>
      <c r="BQ212">
        <v>100</v>
      </c>
      <c r="BR212">
        <v>368.85276419158913</v>
      </c>
      <c r="BS212">
        <v>4.9081887202406353E-2</v>
      </c>
      <c r="BT212">
        <v>3.1047314670274708E-4</v>
      </c>
      <c r="BU212">
        <v>0</v>
      </c>
      <c r="BV212">
        <v>0.5327074607389386</v>
      </c>
      <c r="BW212">
        <v>15.495873102780315</v>
      </c>
      <c r="BX212">
        <v>31.914806919986727</v>
      </c>
      <c r="BY212">
        <v>37.729983456134136</v>
      </c>
      <c r="BZ212">
        <v>1011.6224889469632</v>
      </c>
      <c r="CA212">
        <v>208.3355426646938</v>
      </c>
      <c r="CB212">
        <v>250.53543419244789</v>
      </c>
      <c r="CC212" s="156">
        <v>0.87</v>
      </c>
      <c r="CD212">
        <v>2440</v>
      </c>
      <c r="CE212">
        <v>8.935672598061184E-2</v>
      </c>
      <c r="CF212">
        <v>3.325633720393895</v>
      </c>
      <c r="CG212">
        <v>0.12259645853193031</v>
      </c>
      <c r="CH212">
        <v>3.0843651968596699</v>
      </c>
      <c r="CI212">
        <v>16</v>
      </c>
    </row>
    <row r="213" spans="47:87" x14ac:dyDescent="0.3">
      <c r="AU213">
        <v>0.3</v>
      </c>
      <c r="AV213">
        <v>20.324869846214604</v>
      </c>
      <c r="AW213">
        <v>0.25382144569029996</v>
      </c>
      <c r="AX213">
        <v>1.5726924373370339</v>
      </c>
      <c r="AY213">
        <v>316.83907635949845</v>
      </c>
      <c r="AZ213">
        <v>7.8994599690557415E-2</v>
      </c>
      <c r="BA213">
        <v>344.19928635249619</v>
      </c>
      <c r="BB213">
        <v>360.93013062286371</v>
      </c>
      <c r="BC213">
        <v>1</v>
      </c>
      <c r="BD213">
        <v>35.296314048877328</v>
      </c>
      <c r="BE213">
        <v>75.620980583316367</v>
      </c>
      <c r="BF213">
        <v>16.25885534691648</v>
      </c>
      <c r="BG213">
        <v>4.6630498549736261</v>
      </c>
      <c r="BH213">
        <v>388.39809099512087</v>
      </c>
      <c r="BI213">
        <v>0.2</v>
      </c>
      <c r="BJ213">
        <v>2740.0788289634575</v>
      </c>
      <c r="BK213">
        <v>692.39108799379358</v>
      </c>
      <c r="BL213">
        <v>906.82407510251767</v>
      </c>
      <c r="BM213">
        <v>869.80916416375919</v>
      </c>
      <c r="BN213">
        <v>155.74391058680487</v>
      </c>
      <c r="BO213">
        <v>22.660550288234589</v>
      </c>
      <c r="BP213">
        <v>7.2425114630871881E-2</v>
      </c>
      <c r="BQ213">
        <v>100</v>
      </c>
      <c r="BR213">
        <v>358.91043830042776</v>
      </c>
      <c r="BS213">
        <v>5.7020348779797204E-2</v>
      </c>
      <c r="BT213">
        <v>3.1693477292970006E-4</v>
      </c>
      <c r="BU213">
        <v>0</v>
      </c>
      <c r="BV213">
        <v>0.56301104179879891</v>
      </c>
      <c r="BW213">
        <v>15.231529455301112</v>
      </c>
      <c r="BX213">
        <v>34.923500222556562</v>
      </c>
      <c r="BY213">
        <v>34.443497793020498</v>
      </c>
      <c r="BZ213">
        <v>1072.8549946442124</v>
      </c>
      <c r="CA213">
        <v>413.71375722687515</v>
      </c>
      <c r="CB213">
        <v>221.16540195279566</v>
      </c>
      <c r="CC213" s="156">
        <v>1.07</v>
      </c>
      <c r="CD213">
        <v>1100</v>
      </c>
      <c r="CE213">
        <v>0.15747631785490612</v>
      </c>
      <c r="CF213">
        <v>4.119770268829793</v>
      </c>
      <c r="CG213">
        <v>0.19041490321832305</v>
      </c>
      <c r="CH213">
        <v>8.5543399059978338</v>
      </c>
      <c r="CI213">
        <v>10</v>
      </c>
    </row>
    <row r="214" spans="47:87" x14ac:dyDescent="0.3">
      <c r="AU214">
        <v>0.3</v>
      </c>
      <c r="AV214">
        <v>21.885017956095748</v>
      </c>
      <c r="AW214">
        <v>0.28497821540798007</v>
      </c>
      <c r="AX214">
        <v>1.4272678241373002</v>
      </c>
      <c r="AY214">
        <v>319.58354463969573</v>
      </c>
      <c r="AZ214">
        <v>0.11005559229896768</v>
      </c>
      <c r="BA214">
        <v>430.96333163348385</v>
      </c>
      <c r="BB214">
        <v>339.08100473346218</v>
      </c>
      <c r="BC214">
        <v>1</v>
      </c>
      <c r="BD214">
        <v>37.634930124351513</v>
      </c>
      <c r="BE214">
        <v>100.51716694815639</v>
      </c>
      <c r="BF214">
        <v>7.4606883277498444</v>
      </c>
      <c r="BG214">
        <v>4.7606870293858101</v>
      </c>
      <c r="BH214">
        <v>417.73982413533207</v>
      </c>
      <c r="BI214">
        <v>0.19999999999999998</v>
      </c>
      <c r="BJ214">
        <v>2446.8699502348018</v>
      </c>
      <c r="BK214">
        <v>672.12316623345066</v>
      </c>
      <c r="BL214">
        <v>867.45700426850135</v>
      </c>
      <c r="BM214">
        <v>895.52585152842187</v>
      </c>
      <c r="BN214">
        <v>165.36130444422704</v>
      </c>
      <c r="BO214">
        <v>25.560034056420008</v>
      </c>
      <c r="BP214">
        <v>6.6907082429161838E-2</v>
      </c>
      <c r="BQ214">
        <v>100</v>
      </c>
      <c r="BR214">
        <v>342.3746740126324</v>
      </c>
      <c r="BS214">
        <v>5.4236064690898499E-2</v>
      </c>
      <c r="BT214">
        <v>2.8686933153158998E-4</v>
      </c>
      <c r="BU214">
        <v>0</v>
      </c>
      <c r="BV214">
        <v>0.56984419740343129</v>
      </c>
      <c r="BW214">
        <v>14.91921942098606</v>
      </c>
      <c r="BX214">
        <v>35.954797548759792</v>
      </c>
      <c r="BY214">
        <v>33.741569458816798</v>
      </c>
      <c r="BZ214">
        <v>1245.5730719989413</v>
      </c>
      <c r="CA214">
        <v>323.13757751386839</v>
      </c>
      <c r="CB214">
        <v>219.79243222277711</v>
      </c>
      <c r="CC214" s="156">
        <v>0.87</v>
      </c>
      <c r="CD214">
        <v>2300</v>
      </c>
      <c r="CE214">
        <v>7.6975791895054879E-2</v>
      </c>
      <c r="CF214">
        <v>3.1494752703677467</v>
      </c>
      <c r="CG214">
        <v>0.10673344946246394</v>
      </c>
      <c r="CH214">
        <v>-3.4113758340749589</v>
      </c>
      <c r="CI214" t="s">
        <v>479</v>
      </c>
    </row>
    <row r="215" spans="47:87" x14ac:dyDescent="0.3">
      <c r="AU215">
        <v>0.3</v>
      </c>
      <c r="AV215">
        <v>20.373484114577725</v>
      </c>
      <c r="AW215">
        <v>0.37770617393162692</v>
      </c>
      <c r="AX215">
        <v>1.3576041871378213</v>
      </c>
      <c r="AY215">
        <v>311.83223690301401</v>
      </c>
      <c r="AZ215">
        <v>9.5865920945489791E-2</v>
      </c>
      <c r="BA215">
        <v>491.73036864527967</v>
      </c>
      <c r="BB215">
        <v>396.85879451167546</v>
      </c>
      <c r="BC215">
        <v>1</v>
      </c>
      <c r="BD215">
        <v>45.131677515829985</v>
      </c>
      <c r="BE215">
        <v>111.3129936964724</v>
      </c>
      <c r="BF215">
        <v>16.265030873485042</v>
      </c>
      <c r="BG215">
        <v>3.97158549486945</v>
      </c>
      <c r="BH215">
        <v>408.28077528667643</v>
      </c>
      <c r="BI215">
        <v>0.20000000000000009</v>
      </c>
      <c r="BJ215">
        <v>2660.3442874517332</v>
      </c>
      <c r="BK215">
        <v>695.19969766820509</v>
      </c>
      <c r="BL215">
        <v>926.78647296858651</v>
      </c>
      <c r="BM215">
        <v>1015.0854032956479</v>
      </c>
      <c r="BN215">
        <v>148.80496223476163</v>
      </c>
      <c r="BO215">
        <v>34.012710036294663</v>
      </c>
      <c r="BP215">
        <v>7.2442415449272629E-2</v>
      </c>
      <c r="BQ215">
        <v>100</v>
      </c>
      <c r="BR215">
        <v>355.67894431920172</v>
      </c>
      <c r="BS215">
        <v>5.3097268437286523E-2</v>
      </c>
      <c r="BT215">
        <v>2.9859039949298405E-4</v>
      </c>
      <c r="BU215">
        <v>0</v>
      </c>
      <c r="BV215">
        <v>0.55511750459390674</v>
      </c>
      <c r="BW215">
        <v>13.978013812077146</v>
      </c>
      <c r="BX215">
        <v>34.926218954942122</v>
      </c>
      <c r="BY215">
        <v>34.142046636041862</v>
      </c>
      <c r="BZ215">
        <v>903.68108524938737</v>
      </c>
      <c r="CA215">
        <v>317.62255742005254</v>
      </c>
      <c r="CB215">
        <v>267.80810972818887</v>
      </c>
      <c r="CC215" s="156">
        <v>0.99</v>
      </c>
      <c r="CD215">
        <v>1060</v>
      </c>
      <c r="CE215">
        <v>0.31329739900599285</v>
      </c>
      <c r="CF215">
        <v>8.1848769296036838</v>
      </c>
      <c r="CG215">
        <v>0.28542715776565819</v>
      </c>
      <c r="CH215">
        <v>41.189225124485006</v>
      </c>
      <c r="CI215">
        <v>5</v>
      </c>
    </row>
    <row r="216" spans="47:87" x14ac:dyDescent="0.3">
      <c r="AU216">
        <v>0.3</v>
      </c>
      <c r="AV216">
        <v>20.38329475430087</v>
      </c>
      <c r="AW216">
        <v>0.25704419491816449</v>
      </c>
      <c r="AX216">
        <v>1.6168033809849907</v>
      </c>
      <c r="AY216">
        <v>311.95631245050492</v>
      </c>
      <c r="AZ216">
        <v>9.8065202878956662E-2</v>
      </c>
      <c r="BA216">
        <v>390.23756705446067</v>
      </c>
      <c r="BB216">
        <v>365.99453848838675</v>
      </c>
      <c r="BC216">
        <v>1</v>
      </c>
      <c r="BD216">
        <v>36.222085899425025</v>
      </c>
      <c r="BE216">
        <v>99.081150907322623</v>
      </c>
      <c r="BF216">
        <v>22.268823836904232</v>
      </c>
      <c r="BG216">
        <v>6.4731337642519335</v>
      </c>
      <c r="BH216">
        <v>376.22868917192602</v>
      </c>
      <c r="BI216">
        <v>0.19999999999999998</v>
      </c>
      <c r="BJ216">
        <v>2889.0028260093927</v>
      </c>
      <c r="BK216">
        <v>674.61191331685063</v>
      </c>
      <c r="BL216">
        <v>891.97246541570883</v>
      </c>
      <c r="BM216">
        <v>877.6499189731702</v>
      </c>
      <c r="BN216">
        <v>189.42578710817745</v>
      </c>
      <c r="BO216">
        <v>23.184193113644707</v>
      </c>
      <c r="BP216">
        <v>4.4629061369979829E-2</v>
      </c>
      <c r="BQ216">
        <v>100</v>
      </c>
      <c r="BR216">
        <v>312.12004914163822</v>
      </c>
      <c r="BS216">
        <v>5.0676909168644362E-2</v>
      </c>
      <c r="BT216">
        <v>3.0374455257527845E-4</v>
      </c>
      <c r="BU216">
        <v>0</v>
      </c>
      <c r="BV216">
        <v>0.58600265509140648</v>
      </c>
      <c r="BW216">
        <v>15.077902364485984</v>
      </c>
      <c r="BX216">
        <v>33.863259363419481</v>
      </c>
      <c r="BY216">
        <v>38.230299463756118</v>
      </c>
      <c r="BZ216">
        <v>1044.796660979285</v>
      </c>
      <c r="CA216">
        <v>197.45798481948862</v>
      </c>
      <c r="CB216">
        <v>226.4299342604682</v>
      </c>
      <c r="CC216" s="156">
        <v>1.0900000000000001</v>
      </c>
      <c r="CD216">
        <v>1520</v>
      </c>
      <c r="CE216">
        <v>0.12218250119440377</v>
      </c>
      <c r="CF216">
        <v>4.7121978340320743</v>
      </c>
      <c r="CG216">
        <v>0.15588753916842629</v>
      </c>
      <c r="CH216">
        <v>3.1354770643221381</v>
      </c>
      <c r="CI216">
        <v>14</v>
      </c>
    </row>
    <row r="217" spans="47:87" x14ac:dyDescent="0.3">
      <c r="AU217">
        <v>0.3</v>
      </c>
      <c r="AV217">
        <v>21.244774292341432</v>
      </c>
      <c r="AW217">
        <v>0.27062237043991605</v>
      </c>
      <c r="AX217">
        <v>1.8882413602094748</v>
      </c>
      <c r="AY217">
        <v>332.9771771827929</v>
      </c>
      <c r="AZ217">
        <v>9.8101225495001013E-2</v>
      </c>
      <c r="BA217">
        <v>375.24133663992291</v>
      </c>
      <c r="BB217">
        <v>409.31375713901957</v>
      </c>
      <c r="BC217">
        <v>1</v>
      </c>
      <c r="BD217">
        <v>35.822829580313339</v>
      </c>
      <c r="BE217">
        <v>94.471035861434814</v>
      </c>
      <c r="BF217">
        <v>17.392335999120043</v>
      </c>
      <c r="BG217">
        <v>2.4991550892138976</v>
      </c>
      <c r="BH217">
        <v>440.93207767426895</v>
      </c>
      <c r="BI217">
        <v>0.19999999999999998</v>
      </c>
      <c r="BJ217">
        <v>2419.2595565498759</v>
      </c>
      <c r="BK217">
        <v>697.08302656760407</v>
      </c>
      <c r="BL217">
        <v>901.0706610535243</v>
      </c>
      <c r="BM217">
        <v>894.55971214001431</v>
      </c>
      <c r="BN217">
        <v>203.7585152638112</v>
      </c>
      <c r="BO217">
        <v>24.28636925914461</v>
      </c>
      <c r="BP217">
        <v>6.1877657896145181E-2</v>
      </c>
      <c r="BQ217">
        <v>100</v>
      </c>
      <c r="BR217">
        <v>341.66925078685949</v>
      </c>
      <c r="BS217">
        <v>5.8284170276264514E-2</v>
      </c>
      <c r="BT217">
        <v>2.8677439306334663E-4</v>
      </c>
      <c r="BU217">
        <v>0</v>
      </c>
      <c r="BV217">
        <v>0.60628934139856905</v>
      </c>
      <c r="BW217">
        <v>15.094557581813223</v>
      </c>
      <c r="BX217">
        <v>36.369723393905772</v>
      </c>
      <c r="BY217">
        <v>28.133821727649938</v>
      </c>
      <c r="BZ217">
        <v>948.84061701944381</v>
      </c>
      <c r="CA217">
        <v>272.72747456668168</v>
      </c>
      <c r="CB217">
        <v>236.72272653371817</v>
      </c>
      <c r="CC217" s="156">
        <v>0.84</v>
      </c>
      <c r="CD217">
        <v>1940</v>
      </c>
      <c r="CE217">
        <v>0.2164521122974632</v>
      </c>
      <c r="CF217">
        <v>5.8804746902709839</v>
      </c>
      <c r="CG217">
        <v>0.29078336324354592</v>
      </c>
      <c r="CH217">
        <v>18.878188056483161</v>
      </c>
      <c r="CI217">
        <v>6</v>
      </c>
    </row>
    <row r="218" spans="47:87" x14ac:dyDescent="0.3">
      <c r="AU218">
        <v>0.3</v>
      </c>
      <c r="AV218">
        <v>22.206593591868138</v>
      </c>
      <c r="AW218">
        <v>0.29332427577819475</v>
      </c>
      <c r="AX218">
        <v>0.91826176033698714</v>
      </c>
      <c r="AY218">
        <v>351.52016949410495</v>
      </c>
      <c r="AZ218">
        <v>0.10226607177665382</v>
      </c>
      <c r="BA218">
        <v>487.7145171995403</v>
      </c>
      <c r="BB218">
        <v>347.47525301938947</v>
      </c>
      <c r="BC218">
        <v>1</v>
      </c>
      <c r="BD218">
        <v>35.059119914197424</v>
      </c>
      <c r="BE218">
        <v>88.998241038328501</v>
      </c>
      <c r="BF218">
        <v>19.853732567756925</v>
      </c>
      <c r="BG218">
        <v>5.789509979818602</v>
      </c>
      <c r="BH218">
        <v>457.5727731201045</v>
      </c>
      <c r="BI218">
        <v>0.19999999999999998</v>
      </c>
      <c r="BJ218">
        <v>2625.9817144910862</v>
      </c>
      <c r="BK218">
        <v>678.53306656982932</v>
      </c>
      <c r="BL218">
        <v>905.75569258064615</v>
      </c>
      <c r="BM218">
        <v>884.55853504002664</v>
      </c>
      <c r="BN218">
        <v>116.04046129340765</v>
      </c>
      <c r="BO218">
        <v>26.518797332700704</v>
      </c>
      <c r="BP218">
        <v>4.3414075748420822E-2</v>
      </c>
      <c r="BQ218">
        <v>100</v>
      </c>
      <c r="BR218">
        <v>316.32018113369969</v>
      </c>
      <c r="BS218">
        <v>5.7504634011251096E-2</v>
      </c>
      <c r="BT218">
        <v>3.1586314608931913E-4</v>
      </c>
      <c r="BU218">
        <v>0</v>
      </c>
      <c r="BV218">
        <v>0.51973257998535272</v>
      </c>
      <c r="BW218">
        <v>14.599131661388885</v>
      </c>
      <c r="BX218">
        <v>35.723258440939148</v>
      </c>
      <c r="BY218">
        <v>36.457317163952482</v>
      </c>
      <c r="BZ218">
        <v>903.22352957698399</v>
      </c>
      <c r="CA218">
        <v>289.21835098879905</v>
      </c>
      <c r="CB218">
        <v>250.55449253076108</v>
      </c>
      <c r="CC218" s="156">
        <v>0.94</v>
      </c>
      <c r="CD218">
        <v>1500</v>
      </c>
      <c r="CE218">
        <v>0.16007204836370992</v>
      </c>
      <c r="CF218">
        <v>5.577573287622708</v>
      </c>
      <c r="CG218">
        <v>0.20922008595241348</v>
      </c>
      <c r="CH218">
        <v>14.713527288862272</v>
      </c>
      <c r="CI218">
        <v>8</v>
      </c>
    </row>
    <row r="219" spans="47:87" x14ac:dyDescent="0.3">
      <c r="AU219">
        <v>0.3</v>
      </c>
      <c r="AV219">
        <v>18.863060530897428</v>
      </c>
      <c r="AW219">
        <v>0.35336115849733546</v>
      </c>
      <c r="AX219">
        <v>0.96455203261366351</v>
      </c>
      <c r="AY219">
        <v>352.8744712961203</v>
      </c>
      <c r="AZ219">
        <v>0.10288599871867785</v>
      </c>
      <c r="BA219">
        <v>377.95348636390361</v>
      </c>
      <c r="BB219">
        <v>337.92001597320728</v>
      </c>
      <c r="BC219">
        <v>1</v>
      </c>
      <c r="BD219">
        <v>46.266246214782072</v>
      </c>
      <c r="BE219">
        <v>111.71588657585451</v>
      </c>
      <c r="BF219">
        <v>30.707764348297459</v>
      </c>
      <c r="BG219">
        <v>4.7624774567686652</v>
      </c>
      <c r="BH219">
        <v>395.12015094868883</v>
      </c>
      <c r="BI219">
        <v>0.20000000000000004</v>
      </c>
      <c r="BJ219">
        <v>2514.2690522041567</v>
      </c>
      <c r="BK219">
        <v>660.69316099743435</v>
      </c>
      <c r="BL219">
        <v>850.99006981884975</v>
      </c>
      <c r="BM219">
        <v>871.26172007166258</v>
      </c>
      <c r="BN219">
        <v>196.55236587030353</v>
      </c>
      <c r="BO219">
        <v>32.083756023671313</v>
      </c>
      <c r="BP219">
        <v>3.5755321743476502E-2</v>
      </c>
      <c r="BQ219">
        <v>100</v>
      </c>
      <c r="BR219">
        <v>261.3423738878696</v>
      </c>
      <c r="BS219">
        <v>4.970415585431151E-2</v>
      </c>
      <c r="BT219">
        <v>3.0170377610073561E-4</v>
      </c>
      <c r="BU219">
        <v>0</v>
      </c>
      <c r="BV219">
        <v>0.50537908054595915</v>
      </c>
      <c r="BW219">
        <v>14.35429961955165</v>
      </c>
      <c r="BX219">
        <v>36.339456940634228</v>
      </c>
      <c r="BY219">
        <v>33.522859773821807</v>
      </c>
      <c r="BZ219">
        <v>1122.6635556954134</v>
      </c>
      <c r="CA219">
        <v>290.53518698557491</v>
      </c>
      <c r="CB219">
        <v>223.67960306101764</v>
      </c>
      <c r="CC219" s="156">
        <v>0.93</v>
      </c>
      <c r="CD219">
        <v>1560</v>
      </c>
      <c r="CE219">
        <v>0.35304337713481848</v>
      </c>
      <c r="CF219">
        <v>7.0079944650830654</v>
      </c>
      <c r="CG219">
        <v>0.31468131930392518</v>
      </c>
      <c r="CH219">
        <v>39.710097707567819</v>
      </c>
      <c r="CI219">
        <v>4</v>
      </c>
    </row>
    <row r="220" spans="47:87" x14ac:dyDescent="0.3">
      <c r="AU220">
        <v>0.3</v>
      </c>
      <c r="AV220">
        <v>20.976025644647507</v>
      </c>
      <c r="AW220">
        <v>0.28904313566132944</v>
      </c>
      <c r="AX220">
        <v>1.6142945398052337</v>
      </c>
      <c r="AY220">
        <v>336.13416835258556</v>
      </c>
      <c r="AZ220">
        <v>0.11396368496617816</v>
      </c>
      <c r="BA220">
        <v>387.91317669526603</v>
      </c>
      <c r="BB220">
        <v>343.62572885228803</v>
      </c>
      <c r="BC220">
        <v>1</v>
      </c>
      <c r="BD220">
        <v>48.750671332294161</v>
      </c>
      <c r="BE220">
        <v>109.76194683298033</v>
      </c>
      <c r="BF220">
        <v>12.791955684075845</v>
      </c>
      <c r="BG220">
        <v>4.6238379565119221</v>
      </c>
      <c r="BH220">
        <v>416.81243396905325</v>
      </c>
      <c r="BI220">
        <v>0.20000000000000004</v>
      </c>
      <c r="BJ220">
        <v>2471.4948399668192</v>
      </c>
      <c r="BK220">
        <v>690.6770028571525</v>
      </c>
      <c r="BL220">
        <v>888.2312155814393</v>
      </c>
      <c r="BM220">
        <v>921.33196755610857</v>
      </c>
      <c r="BN220">
        <v>218.72892757485013</v>
      </c>
      <c r="BO220">
        <v>26.058512239291442</v>
      </c>
      <c r="BP220">
        <v>5.1603259918914235E-2</v>
      </c>
      <c r="BQ220">
        <v>100</v>
      </c>
      <c r="BR220">
        <v>268.96529255402794</v>
      </c>
      <c r="BS220">
        <v>5.7400076019789595E-2</v>
      </c>
      <c r="BT220">
        <v>3.0008894248220762E-4</v>
      </c>
      <c r="BU220">
        <v>0</v>
      </c>
      <c r="BV220">
        <v>0.53791273951006546</v>
      </c>
      <c r="BW220">
        <v>14.909104659851517</v>
      </c>
      <c r="BX220">
        <v>37.660172936464996</v>
      </c>
      <c r="BY220">
        <v>35.590194117636095</v>
      </c>
      <c r="BZ220">
        <v>893.07209475488946</v>
      </c>
      <c r="CA220">
        <v>319.19224608101501</v>
      </c>
      <c r="CB220">
        <v>242.97570008465831</v>
      </c>
      <c r="CC220" s="156">
        <v>1.34</v>
      </c>
      <c r="CD220">
        <v>1240</v>
      </c>
      <c r="CE220">
        <v>0.10700122182053429</v>
      </c>
      <c r="CF220">
        <v>3.8674899102588656</v>
      </c>
      <c r="CG220">
        <v>0.14011720445250414</v>
      </c>
      <c r="CH220">
        <v>0.37967121645559232</v>
      </c>
      <c r="CI220">
        <v>18</v>
      </c>
    </row>
    <row r="221" spans="47:87" x14ac:dyDescent="0.3">
      <c r="AU221">
        <v>0.3</v>
      </c>
      <c r="AV221">
        <v>19.182938861707772</v>
      </c>
      <c r="AW221">
        <v>0.28994460415775181</v>
      </c>
      <c r="AX221">
        <v>0.71102431185213333</v>
      </c>
      <c r="AY221">
        <v>298.68978596370505</v>
      </c>
      <c r="AZ221">
        <v>0.1052198102075943</v>
      </c>
      <c r="BA221">
        <v>429.35244961218461</v>
      </c>
      <c r="BB221">
        <v>332.35756516858686</v>
      </c>
      <c r="BC221">
        <v>1</v>
      </c>
      <c r="BD221">
        <v>40.501824057360679</v>
      </c>
      <c r="BE221">
        <v>87.204910258759924</v>
      </c>
      <c r="BF221">
        <v>18.187839094751922</v>
      </c>
      <c r="BG221">
        <v>6.2399940434162788</v>
      </c>
      <c r="BH221">
        <v>431.5678199293236</v>
      </c>
      <c r="BI221">
        <v>0.20000000000000004</v>
      </c>
      <c r="BJ221">
        <v>3117.5755338678287</v>
      </c>
      <c r="BK221">
        <v>685.89576183821669</v>
      </c>
      <c r="BL221">
        <v>835.3369822756755</v>
      </c>
      <c r="BM221">
        <v>865.72719335164925</v>
      </c>
      <c r="BN221">
        <v>198.10981830514027</v>
      </c>
      <c r="BO221">
        <v>26.122340751894381</v>
      </c>
      <c r="BP221">
        <v>5.3924946624837704E-2</v>
      </c>
      <c r="BQ221">
        <v>100</v>
      </c>
      <c r="BR221">
        <v>365.10898351682147</v>
      </c>
      <c r="BS221">
        <v>5.392322998220208E-2</v>
      </c>
      <c r="BT221">
        <v>2.9903908333728431E-4</v>
      </c>
      <c r="BU221">
        <v>24.188068986363646</v>
      </c>
      <c r="BV221">
        <v>0.56899981418155965</v>
      </c>
      <c r="BW221">
        <v>16.476321003919992</v>
      </c>
      <c r="BX221">
        <v>34.560089487992983</v>
      </c>
      <c r="BY221">
        <v>30.392363426368959</v>
      </c>
      <c r="BZ221">
        <v>1248.3893156642041</v>
      </c>
      <c r="CA221">
        <v>366.12896651710719</v>
      </c>
      <c r="CB221">
        <v>235.67202580038256</v>
      </c>
      <c r="CC221" s="156">
        <v>1.1499999999999999</v>
      </c>
      <c r="CD221">
        <v>1270</v>
      </c>
      <c r="CE221">
        <v>0.20900751585538679</v>
      </c>
      <c r="CF221">
        <v>6.7567808357013028</v>
      </c>
      <c r="CG221">
        <v>0.25016497737972421</v>
      </c>
      <c r="CH221">
        <v>23.297863076060214</v>
      </c>
      <c r="CI221">
        <v>6</v>
      </c>
    </row>
    <row r="222" spans="47:87" x14ac:dyDescent="0.3">
      <c r="AU222">
        <v>0.3</v>
      </c>
      <c r="AV222">
        <v>18.408802373882079</v>
      </c>
      <c r="AW222">
        <v>0.30485035862578258</v>
      </c>
      <c r="AX222">
        <v>1.0051871974040811</v>
      </c>
      <c r="AY222">
        <v>337.3337283813392</v>
      </c>
      <c r="AZ222">
        <v>0.12899657595789529</v>
      </c>
      <c r="BA222">
        <v>443.64332859375219</v>
      </c>
      <c r="BB222">
        <v>395.04163070414279</v>
      </c>
      <c r="BC222">
        <v>1</v>
      </c>
      <c r="BD222">
        <v>39.716490814937686</v>
      </c>
      <c r="BE222">
        <v>93.771151068403611</v>
      </c>
      <c r="BF222">
        <v>15.482616524126236</v>
      </c>
      <c r="BG222">
        <v>6.0760791144632922</v>
      </c>
      <c r="BH222">
        <v>430.67456918521373</v>
      </c>
      <c r="BI222">
        <v>0.19999999999999998</v>
      </c>
      <c r="BJ222">
        <v>2573.1691467289106</v>
      </c>
      <c r="BK222">
        <v>697.15749667774458</v>
      </c>
      <c r="BL222">
        <v>908.07707405763426</v>
      </c>
      <c r="BM222">
        <v>1102.2191713602219</v>
      </c>
      <c r="BN222">
        <v>138.76699644879372</v>
      </c>
      <c r="BO222">
        <v>27.483275549555863</v>
      </c>
      <c r="BP222">
        <v>5.4422372946319464E-2</v>
      </c>
      <c r="BQ222">
        <v>100</v>
      </c>
      <c r="BR222">
        <v>326.60073157983891</v>
      </c>
      <c r="BS222">
        <v>5.326681390962771E-2</v>
      </c>
      <c r="BT222">
        <v>2.9933129529177385E-4</v>
      </c>
      <c r="BU222">
        <v>51.882631435505019</v>
      </c>
      <c r="BV222">
        <v>0.58150835671986456</v>
      </c>
      <c r="BW222">
        <v>14.123602050570456</v>
      </c>
      <c r="BX222">
        <v>36.735165603957483</v>
      </c>
      <c r="BY222">
        <v>33.790849896654116</v>
      </c>
      <c r="BZ222">
        <v>1228.7013257573922</v>
      </c>
      <c r="CA222">
        <v>339.98219385484765</v>
      </c>
      <c r="CB222">
        <v>224.80286829210013</v>
      </c>
      <c r="CC222" s="156">
        <v>0.97</v>
      </c>
      <c r="CD222">
        <v>1710</v>
      </c>
      <c r="CE222">
        <v>0.15988016290596496</v>
      </c>
      <c r="CF222">
        <v>5.0419685896042878</v>
      </c>
      <c r="CG222">
        <v>0.20388041664296835</v>
      </c>
      <c r="CH222">
        <v>7.850090983104999</v>
      </c>
      <c r="CI222">
        <v>10</v>
      </c>
    </row>
    <row r="223" spans="47:87" x14ac:dyDescent="0.3">
      <c r="AU223">
        <v>0.3</v>
      </c>
      <c r="AV223">
        <v>19.463002666187979</v>
      </c>
      <c r="AW223">
        <v>0.28681386891866528</v>
      </c>
      <c r="AX223">
        <v>1.9319170458242547</v>
      </c>
      <c r="AY223">
        <v>335.29062899364396</v>
      </c>
      <c r="AZ223">
        <v>9.9227697625928993E-2</v>
      </c>
      <c r="BA223">
        <v>475.54190268962168</v>
      </c>
      <c r="BB223">
        <v>362.06820978624086</v>
      </c>
      <c r="BC223">
        <v>1</v>
      </c>
      <c r="BD223">
        <v>36.960133246359788</v>
      </c>
      <c r="BE223">
        <v>106.73152679786214</v>
      </c>
      <c r="BF223">
        <v>19.889596076177767</v>
      </c>
      <c r="BG223">
        <v>4.8058290701632105</v>
      </c>
      <c r="BH223">
        <v>398.15791476733079</v>
      </c>
      <c r="BI223">
        <v>0.19999999999999998</v>
      </c>
      <c r="BJ223">
        <v>2073.1396430978712</v>
      </c>
      <c r="BK223">
        <v>670.30019104509006</v>
      </c>
      <c r="BL223">
        <v>853.80070433647018</v>
      </c>
      <c r="BM223">
        <v>747.26962819701021</v>
      </c>
      <c r="BN223">
        <v>133.8312454891983</v>
      </c>
      <c r="BO223">
        <v>25.964355521064974</v>
      </c>
      <c r="BP223">
        <v>3.8310364326427745E-2</v>
      </c>
      <c r="BQ223">
        <v>100</v>
      </c>
      <c r="BR223">
        <v>331.58692052558081</v>
      </c>
      <c r="BS223">
        <v>5.5916459335763974E-2</v>
      </c>
      <c r="BT223">
        <v>3.0341807997658494E-4</v>
      </c>
      <c r="BU223">
        <v>0</v>
      </c>
      <c r="BV223">
        <v>0.57846236490463843</v>
      </c>
      <c r="BW223">
        <v>15.104826068842872</v>
      </c>
      <c r="BX223">
        <v>35.431924117077173</v>
      </c>
      <c r="BY223">
        <v>31.086713121289396</v>
      </c>
      <c r="BZ223">
        <v>1268.4863701023967</v>
      </c>
      <c r="CA223">
        <v>178.08284609264422</v>
      </c>
      <c r="CB223">
        <v>252.27419575085224</v>
      </c>
      <c r="CC223" s="156">
        <v>1</v>
      </c>
      <c r="CD223">
        <v>1820</v>
      </c>
      <c r="CE223">
        <v>0.10352811845080145</v>
      </c>
      <c r="CF223">
        <v>3.5563323597892675</v>
      </c>
      <c r="CG223">
        <v>0.13174017627036053</v>
      </c>
      <c r="CH223">
        <v>-0.13616999677888469</v>
      </c>
      <c r="CI223" t="s">
        <v>479</v>
      </c>
    </row>
    <row r="224" spans="47:87" x14ac:dyDescent="0.3">
      <c r="AU224">
        <v>0.3</v>
      </c>
      <c r="AV224">
        <v>18.437549044400814</v>
      </c>
      <c r="AW224">
        <v>0.3300950959846351</v>
      </c>
      <c r="AX224">
        <v>0.57216492811293784</v>
      </c>
      <c r="AY224">
        <v>335.41285622098093</v>
      </c>
      <c r="AZ224">
        <v>0.11108996290933523</v>
      </c>
      <c r="BA224">
        <v>418.13529566382192</v>
      </c>
      <c r="BB224">
        <v>388.97795066586468</v>
      </c>
      <c r="BC224">
        <v>1</v>
      </c>
      <c r="BD224">
        <v>29.509595795369073</v>
      </c>
      <c r="BE224">
        <v>102.0671417611488</v>
      </c>
      <c r="BF224">
        <v>19.883295499726199</v>
      </c>
      <c r="BG224">
        <v>3.4740292060949085</v>
      </c>
      <c r="BH224">
        <v>387.61179524811536</v>
      </c>
      <c r="BI224">
        <v>0.19999999999999996</v>
      </c>
      <c r="BJ224">
        <v>2791.7619783402183</v>
      </c>
      <c r="BK224">
        <v>689.90577037708829</v>
      </c>
      <c r="BL224">
        <v>936.61971474068378</v>
      </c>
      <c r="BM224">
        <v>957.45485534739475</v>
      </c>
      <c r="BN224">
        <v>197.92677187372664</v>
      </c>
      <c r="BO224">
        <v>29.847301103849162</v>
      </c>
      <c r="BP224">
        <v>4.8373999320990867E-2</v>
      </c>
      <c r="BQ224">
        <v>100</v>
      </c>
      <c r="BR224">
        <v>333.70025813207138</v>
      </c>
      <c r="BS224">
        <v>5.1872004327587311E-2</v>
      </c>
      <c r="BT224">
        <v>3.0242258083364247E-4</v>
      </c>
      <c r="BU224">
        <v>52.933851088166556</v>
      </c>
      <c r="BV224">
        <v>0.61532605563297127</v>
      </c>
      <c r="BW224">
        <v>14.455994148228916</v>
      </c>
      <c r="BX224">
        <v>37.924528956246718</v>
      </c>
      <c r="BY224">
        <v>39.762037244196634</v>
      </c>
      <c r="BZ224">
        <v>1292.3954965248317</v>
      </c>
      <c r="CA224">
        <v>231.76684893027527</v>
      </c>
      <c r="CB224">
        <v>248.24955364020022</v>
      </c>
      <c r="CC224" s="156">
        <v>0.84</v>
      </c>
      <c r="CD224">
        <v>1660</v>
      </c>
      <c r="CE224">
        <v>0.20463353495207204</v>
      </c>
      <c r="CF224">
        <v>8.0112682204112673</v>
      </c>
      <c r="CG224">
        <v>0.26840250830976065</v>
      </c>
      <c r="CH224">
        <v>18.821970127565454</v>
      </c>
      <c r="CI224">
        <v>7</v>
      </c>
    </row>
    <row r="225" spans="47:87" x14ac:dyDescent="0.3">
      <c r="AU225">
        <v>0.3</v>
      </c>
      <c r="AV225">
        <v>19.343143968564497</v>
      </c>
      <c r="AW225">
        <v>0.29222263778391389</v>
      </c>
      <c r="AX225">
        <v>0.77670896369535147</v>
      </c>
      <c r="AY225">
        <v>335.76557386892671</v>
      </c>
      <c r="AZ225">
        <v>9.3192729828075374E-2</v>
      </c>
      <c r="BA225">
        <v>445.30156311274953</v>
      </c>
      <c r="BB225">
        <v>378.77260832697868</v>
      </c>
      <c r="BC225">
        <v>1</v>
      </c>
      <c r="BD225">
        <v>34.613422570731395</v>
      </c>
      <c r="BE225">
        <v>96.525875024792683</v>
      </c>
      <c r="BF225">
        <v>10.535562388923033</v>
      </c>
      <c r="BG225">
        <v>3.4430869977386869</v>
      </c>
      <c r="BH225">
        <v>414.79686001829793</v>
      </c>
      <c r="BI225">
        <v>0.20000000000000007</v>
      </c>
      <c r="BJ225">
        <v>2516.8951332383403</v>
      </c>
      <c r="BK225">
        <v>667.80959089927956</v>
      </c>
      <c r="BL225">
        <v>907.98441135481255</v>
      </c>
      <c r="BM225">
        <v>911.50643138369958</v>
      </c>
      <c r="BN225">
        <v>185.72592937203339</v>
      </c>
      <c r="BO225">
        <v>26.278817813147466</v>
      </c>
      <c r="BP225">
        <v>6.0327821927797842E-2</v>
      </c>
      <c r="BQ225">
        <v>100</v>
      </c>
      <c r="BR225">
        <v>321.6852777570017</v>
      </c>
      <c r="BS225">
        <v>5.9126700888023048E-2</v>
      </c>
      <c r="BT225">
        <v>3.0182007738645115E-4</v>
      </c>
      <c r="BU225">
        <v>0</v>
      </c>
      <c r="BV225">
        <v>0.58147477027174621</v>
      </c>
      <c r="BW225">
        <v>14.845609868056876</v>
      </c>
      <c r="BX225">
        <v>36.793855771660439</v>
      </c>
      <c r="BY225">
        <v>31.167278447007071</v>
      </c>
      <c r="BZ225">
        <v>1099.8912186186506</v>
      </c>
      <c r="CA225">
        <v>212.57017125776051</v>
      </c>
      <c r="CB225">
        <v>216.16419627660841</v>
      </c>
      <c r="CC225" s="156">
        <v>0.91</v>
      </c>
      <c r="CD225">
        <v>2610</v>
      </c>
      <c r="CE225">
        <v>4.0171457695724833E-2</v>
      </c>
      <c r="CF225">
        <v>2.1860565340519109</v>
      </c>
      <c r="CG225">
        <v>7.6882756665093935E-2</v>
      </c>
      <c r="CH225">
        <v>-9.0462590562949714</v>
      </c>
      <c r="CI225" t="s">
        <v>479</v>
      </c>
    </row>
    <row r="226" spans="47:87" x14ac:dyDescent="0.3">
      <c r="AU226">
        <v>0.3</v>
      </c>
      <c r="AV226">
        <v>19.866420127641099</v>
      </c>
      <c r="AW226">
        <v>0.3554045052863094</v>
      </c>
      <c r="AX226">
        <v>0.21768888489809884</v>
      </c>
      <c r="AY226">
        <v>332.1303561605053</v>
      </c>
      <c r="AZ226">
        <v>8.1623741423192744E-2</v>
      </c>
      <c r="BA226">
        <v>348.92437161097598</v>
      </c>
      <c r="BB226">
        <v>370.61767939031955</v>
      </c>
      <c r="BC226">
        <v>1</v>
      </c>
      <c r="BD226">
        <v>43.667245069831807</v>
      </c>
      <c r="BE226">
        <v>108.64106992624849</v>
      </c>
      <c r="BF226">
        <v>7.2328233069563419</v>
      </c>
      <c r="BG226">
        <v>5.7675406954743371</v>
      </c>
      <c r="BH226">
        <v>427.17167056278151</v>
      </c>
      <c r="BI226">
        <v>0.20000000000000004</v>
      </c>
      <c r="BJ226">
        <v>2324.4927865389791</v>
      </c>
      <c r="BK226">
        <v>689.39383218962462</v>
      </c>
      <c r="BL226">
        <v>901.05463545467569</v>
      </c>
      <c r="BM226">
        <v>924.52243519220031</v>
      </c>
      <c r="BN226">
        <v>155.3158443287299</v>
      </c>
      <c r="BO226">
        <v>32.05341397524807</v>
      </c>
      <c r="BP226">
        <v>6.2262652211102942E-2</v>
      </c>
      <c r="BQ226">
        <v>100</v>
      </c>
      <c r="BR226">
        <v>315.95282977176191</v>
      </c>
      <c r="BS226">
        <v>5.6206809472116794E-2</v>
      </c>
      <c r="BT226">
        <v>3.4044735232196269E-4</v>
      </c>
      <c r="BU226">
        <v>0</v>
      </c>
      <c r="BV226">
        <v>0.54320610910617884</v>
      </c>
      <c r="BW226">
        <v>14.065364976533353</v>
      </c>
      <c r="BX226">
        <v>32.435425512337211</v>
      </c>
      <c r="BY226">
        <v>27.723712667538255</v>
      </c>
      <c r="BZ226">
        <v>1044.6484076260347</v>
      </c>
      <c r="CA226">
        <v>329.62297203363539</v>
      </c>
      <c r="CB226">
        <v>237.77986353638212</v>
      </c>
      <c r="CC226" s="156">
        <v>1.06</v>
      </c>
      <c r="CD226">
        <v>2160</v>
      </c>
      <c r="CE226" t="s">
        <v>479</v>
      </c>
      <c r="CF226">
        <v>-7.8442928213870999E-2</v>
      </c>
      <c r="CG226">
        <v>-2.777565500984036E-3</v>
      </c>
      <c r="CH226">
        <v>-27.330642575212508</v>
      </c>
      <c r="CI226" t="s">
        <v>479</v>
      </c>
    </row>
    <row r="227" spans="47:87" x14ac:dyDescent="0.3">
      <c r="AU227">
        <v>0.3</v>
      </c>
      <c r="AV227">
        <v>22.029232431337832</v>
      </c>
      <c r="AW227">
        <v>0.2823348225560206</v>
      </c>
      <c r="AX227">
        <v>1.1278427707207019</v>
      </c>
      <c r="AY227">
        <v>315.09713482565496</v>
      </c>
      <c r="AZ227">
        <v>0.10346957043720763</v>
      </c>
      <c r="BA227">
        <v>480.07255446084054</v>
      </c>
      <c r="BB227">
        <v>358.1936477963435</v>
      </c>
      <c r="BC227">
        <v>1</v>
      </c>
      <c r="BD227">
        <v>38.963236550393333</v>
      </c>
      <c r="BE227">
        <v>87.513548052157773</v>
      </c>
      <c r="BF227">
        <v>15.956770319812456</v>
      </c>
      <c r="BG227">
        <v>4.116212307175779</v>
      </c>
      <c r="BH227">
        <v>429.09686134417359</v>
      </c>
      <c r="BI227">
        <v>0.2</v>
      </c>
      <c r="BJ227">
        <v>1594.5047476653417</v>
      </c>
      <c r="BK227">
        <v>684.20031824058833</v>
      </c>
      <c r="BL227">
        <v>864.63204798150764</v>
      </c>
      <c r="BM227">
        <v>1011.4228445067663</v>
      </c>
      <c r="BN227">
        <v>106.49048335735455</v>
      </c>
      <c r="BO227">
        <v>25.451977376122134</v>
      </c>
      <c r="BP227">
        <v>5.0656168330104244E-2</v>
      </c>
      <c r="BQ227">
        <v>100</v>
      </c>
      <c r="BR227">
        <v>355.38813902778713</v>
      </c>
      <c r="BS227">
        <v>5.7947080094867834E-2</v>
      </c>
      <c r="BT227">
        <v>3.0385902973909136E-4</v>
      </c>
      <c r="BU227">
        <v>70.644777373950205</v>
      </c>
      <c r="BV227">
        <v>0.52813737283433115</v>
      </c>
      <c r="BW227">
        <v>13.990418725060564</v>
      </c>
      <c r="BX227">
        <v>36.44651653875048</v>
      </c>
      <c r="BY227">
        <v>26.766155162042921</v>
      </c>
      <c r="BZ227">
        <v>1222.0091912191272</v>
      </c>
      <c r="CA227">
        <v>364.29096459869561</v>
      </c>
      <c r="CB227">
        <v>214.18859041633036</v>
      </c>
      <c r="CC227" s="156">
        <v>1.0900000000000001</v>
      </c>
      <c r="CD227">
        <v>1600</v>
      </c>
      <c r="CE227">
        <v>8.5134303636017705E-2</v>
      </c>
      <c r="CF227">
        <v>3.4594509371119724</v>
      </c>
      <c r="CG227">
        <v>0.12319733135791955</v>
      </c>
      <c r="CH227">
        <v>-0.90879222187264463</v>
      </c>
      <c r="CI227" t="s">
        <v>479</v>
      </c>
    </row>
    <row r="228" spans="47:87" x14ac:dyDescent="0.3">
      <c r="AU228">
        <v>0.3</v>
      </c>
      <c r="AV228">
        <v>17.850453003565679</v>
      </c>
      <c r="AW228">
        <v>0.31275454633372818</v>
      </c>
      <c r="AX228">
        <v>1.6601432298686603</v>
      </c>
      <c r="AY228">
        <v>349.8583528260404</v>
      </c>
      <c r="AZ228">
        <v>9.84471079424106E-2</v>
      </c>
      <c r="BA228">
        <v>445.52854448923716</v>
      </c>
      <c r="BB228">
        <v>326.76320454564433</v>
      </c>
      <c r="BC228">
        <v>1</v>
      </c>
      <c r="BD228">
        <v>33.348379503308557</v>
      </c>
      <c r="BE228">
        <v>100.63657150686704</v>
      </c>
      <c r="BF228">
        <v>12.041881384721023</v>
      </c>
      <c r="BG228">
        <v>5.457043033806154</v>
      </c>
      <c r="BH228">
        <v>359.9669391930621</v>
      </c>
      <c r="BI228">
        <v>0.2</v>
      </c>
      <c r="BJ228">
        <v>2393.9043388151349</v>
      </c>
      <c r="BK228">
        <v>687.00351398080363</v>
      </c>
      <c r="BL228">
        <v>862.41898790163089</v>
      </c>
      <c r="BM228">
        <v>808.48898097248968</v>
      </c>
      <c r="BN228">
        <v>140.44888398479901</v>
      </c>
      <c r="BO228">
        <v>28.028084065276456</v>
      </c>
      <c r="BP228">
        <v>7.6357082416028982E-2</v>
      </c>
      <c r="BQ228">
        <v>100</v>
      </c>
      <c r="BR228">
        <v>334.23141346652034</v>
      </c>
      <c r="BS228">
        <v>5.3869130442530375E-2</v>
      </c>
      <c r="BT228">
        <v>3.0658237572142247E-4</v>
      </c>
      <c r="BU228">
        <v>0</v>
      </c>
      <c r="BV228">
        <v>0.54086164000083481</v>
      </c>
      <c r="BW228">
        <v>14.999667158284566</v>
      </c>
      <c r="BX228">
        <v>35.011710788625784</v>
      </c>
      <c r="BY228">
        <v>30.227567728653579</v>
      </c>
      <c r="BZ228">
        <v>984.02284929350844</v>
      </c>
      <c r="CA228">
        <v>171.35665520164332</v>
      </c>
      <c r="CB228">
        <v>239.59008654066798</v>
      </c>
      <c r="CC228" s="156">
        <v>1.1000000000000001</v>
      </c>
      <c r="CD228">
        <v>1730</v>
      </c>
      <c r="CE228">
        <v>4.1436509928451937E-2</v>
      </c>
      <c r="CF228">
        <v>2.1511288306581635</v>
      </c>
      <c r="CG228">
        <v>7.5046644834528026E-2</v>
      </c>
      <c r="CH228">
        <v>-10.185821970657489</v>
      </c>
      <c r="CI228" t="s">
        <v>479</v>
      </c>
    </row>
    <row r="229" spans="47:87" x14ac:dyDescent="0.3">
      <c r="AU229">
        <v>0.3</v>
      </c>
      <c r="AV229">
        <v>20.329780869613614</v>
      </c>
      <c r="AW229">
        <v>0.29904871479883399</v>
      </c>
      <c r="AX229">
        <v>2.1903430958063947</v>
      </c>
      <c r="AY229">
        <v>337.73600493556376</v>
      </c>
      <c r="AZ229">
        <v>8.6819326588902165E-2</v>
      </c>
      <c r="BA229">
        <v>428.27999928988834</v>
      </c>
      <c r="BB229">
        <v>305.16707083404015</v>
      </c>
      <c r="BC229">
        <v>1</v>
      </c>
      <c r="BD229">
        <v>29.787886906460116</v>
      </c>
      <c r="BE229">
        <v>114.76020009640553</v>
      </c>
      <c r="BF229">
        <v>16.264290698354724</v>
      </c>
      <c r="BG229">
        <v>5.0289263774187649</v>
      </c>
      <c r="BH229">
        <v>408.29865103335601</v>
      </c>
      <c r="BI229">
        <v>0.19999999999999996</v>
      </c>
      <c r="BJ229">
        <v>3076.9696087111984</v>
      </c>
      <c r="BK229">
        <v>674.72097104544753</v>
      </c>
      <c r="BL229">
        <v>835.98957341945061</v>
      </c>
      <c r="BM229">
        <v>821.55498954593645</v>
      </c>
      <c r="BN229">
        <v>156.53594501425098</v>
      </c>
      <c r="BO229">
        <v>26.747305770878185</v>
      </c>
      <c r="BP229">
        <v>7.9417497137264439E-2</v>
      </c>
      <c r="BQ229">
        <v>100</v>
      </c>
      <c r="BR229">
        <v>305.93933636320384</v>
      </c>
      <c r="BS229">
        <v>5.4984581496040213E-2</v>
      </c>
      <c r="BT229">
        <v>3.0723151153663715E-4</v>
      </c>
      <c r="BU229">
        <v>72.580656263025361</v>
      </c>
      <c r="BV229">
        <v>0.53326568075633352</v>
      </c>
      <c r="BW229">
        <v>15.946066197516661</v>
      </c>
      <c r="BX229">
        <v>36.135136059508952</v>
      </c>
      <c r="BY229">
        <v>36.746978478520923</v>
      </c>
      <c r="BZ229">
        <v>1088.5515732738038</v>
      </c>
      <c r="CA229">
        <v>301.97972657399589</v>
      </c>
      <c r="CB229">
        <v>215.15089914127307</v>
      </c>
      <c r="CC229" s="156">
        <v>0.89</v>
      </c>
      <c r="CD229">
        <v>2100</v>
      </c>
      <c r="CE229">
        <v>6.9901587878524962E-2</v>
      </c>
      <c r="CF229">
        <v>2.8624842715650476</v>
      </c>
      <c r="CG229">
        <v>0.1015012763090764</v>
      </c>
      <c r="CH229">
        <v>-3.07879483823907</v>
      </c>
      <c r="CI229" t="s">
        <v>479</v>
      </c>
    </row>
    <row r="230" spans="47:87" x14ac:dyDescent="0.3">
      <c r="AU230">
        <v>0.3</v>
      </c>
      <c r="AV230">
        <v>20.448904660028042</v>
      </c>
      <c r="AW230">
        <v>0.28542338415880492</v>
      </c>
      <c r="AX230">
        <v>1.2463241510266072</v>
      </c>
      <c r="AY230">
        <v>316.87775997630041</v>
      </c>
      <c r="AZ230">
        <v>0.10956498036060458</v>
      </c>
      <c r="BA230">
        <v>436.44416192996692</v>
      </c>
      <c r="BB230">
        <v>294.70423055395582</v>
      </c>
      <c r="BC230">
        <v>1</v>
      </c>
      <c r="BD230">
        <v>44.561155751369242</v>
      </c>
      <c r="BE230">
        <v>114.02366399816357</v>
      </c>
      <c r="BF230">
        <v>14.467916358100791</v>
      </c>
      <c r="BG230">
        <v>4.3160165360480081</v>
      </c>
      <c r="BH230">
        <v>421.0894938471057</v>
      </c>
      <c r="BI230">
        <v>0.2</v>
      </c>
      <c r="BJ230">
        <v>2840.0503751994756</v>
      </c>
      <c r="BK230">
        <v>682.42499759405632</v>
      </c>
      <c r="BL230">
        <v>843.24348417725992</v>
      </c>
      <c r="BM230">
        <v>955.16964983622154</v>
      </c>
      <c r="BN230">
        <v>123.70095305147417</v>
      </c>
      <c r="BO230">
        <v>25.577693822230291</v>
      </c>
      <c r="BP230">
        <v>6.9716897202053513E-2</v>
      </c>
      <c r="BQ230">
        <v>100</v>
      </c>
      <c r="BR230">
        <v>378.76898610983704</v>
      </c>
      <c r="BS230">
        <v>6.0952286822889973E-2</v>
      </c>
      <c r="BT230">
        <v>3.155918823576565E-4</v>
      </c>
      <c r="BU230">
        <v>0</v>
      </c>
      <c r="BV230">
        <v>0.58612320951904973</v>
      </c>
      <c r="BW230">
        <v>15.299579286635339</v>
      </c>
      <c r="BX230">
        <v>35.118403415060833</v>
      </c>
      <c r="BY230">
        <v>39.781342127273426</v>
      </c>
      <c r="BZ230">
        <v>966.33331275936644</v>
      </c>
      <c r="CA230">
        <v>365.44551056815669</v>
      </c>
      <c r="CB230">
        <v>242.09585080075914</v>
      </c>
      <c r="CC230" s="156">
        <v>1.03</v>
      </c>
      <c r="CD230">
        <v>1590</v>
      </c>
      <c r="CE230">
        <v>0.17421561674904584</v>
      </c>
      <c r="CF230">
        <v>5.5013813290550218</v>
      </c>
      <c r="CG230">
        <v>0.21124515153694051</v>
      </c>
      <c r="CH230">
        <v>10.46745955828529</v>
      </c>
      <c r="CI230">
        <v>9</v>
      </c>
    </row>
    <row r="231" spans="47:87" x14ac:dyDescent="0.3">
      <c r="AU231">
        <v>0.3</v>
      </c>
      <c r="AV231">
        <v>20.867119503616774</v>
      </c>
      <c r="AW231">
        <v>0.26823465223417192</v>
      </c>
      <c r="AX231">
        <v>0.90272106035592992</v>
      </c>
      <c r="AY231">
        <v>346.3082187970756</v>
      </c>
      <c r="AZ231">
        <v>0.11949287774249839</v>
      </c>
      <c r="BA231">
        <v>367.74475345956967</v>
      </c>
      <c r="BB231">
        <v>345.56984073909462</v>
      </c>
      <c r="BC231">
        <v>1</v>
      </c>
      <c r="BD231">
        <v>43.099405556913844</v>
      </c>
      <c r="BE231">
        <v>118.10905296577758</v>
      </c>
      <c r="BF231">
        <v>14.192818921006952</v>
      </c>
      <c r="BG231">
        <v>4.0586381488943966</v>
      </c>
      <c r="BH231">
        <v>485.81122046238607</v>
      </c>
      <c r="BI231">
        <v>0.19999999999999998</v>
      </c>
      <c r="BJ231">
        <v>2521.4261166674346</v>
      </c>
      <c r="BK231">
        <v>708.07444228582165</v>
      </c>
      <c r="BL231">
        <v>882.48609861361103</v>
      </c>
      <c r="BM231">
        <v>984.27185991111071</v>
      </c>
      <c r="BN231">
        <v>173.71734016584151</v>
      </c>
      <c r="BO231">
        <v>24.258233451217773</v>
      </c>
      <c r="BP231">
        <v>3.8636178917621868E-2</v>
      </c>
      <c r="BQ231">
        <v>100</v>
      </c>
      <c r="BR231">
        <v>326.36536575846384</v>
      </c>
      <c r="BS231">
        <v>5.254338316189526E-2</v>
      </c>
      <c r="BT231">
        <v>3.26175023521167E-4</v>
      </c>
      <c r="BU231">
        <v>0</v>
      </c>
      <c r="BV231">
        <v>0.5218523153300676</v>
      </c>
      <c r="BW231">
        <v>14.208360887814806</v>
      </c>
      <c r="BX231">
        <v>34.651303622755748</v>
      </c>
      <c r="BY231">
        <v>27.46337474454424</v>
      </c>
      <c r="BZ231">
        <v>899.65195731264998</v>
      </c>
      <c r="CA231">
        <v>248.773036184837</v>
      </c>
      <c r="CB231">
        <v>231.67006018070018</v>
      </c>
      <c r="CC231" s="156">
        <v>0.84</v>
      </c>
      <c r="CD231">
        <v>1440</v>
      </c>
      <c r="CE231">
        <v>0.2734866440417878</v>
      </c>
      <c r="CF231">
        <v>7.5711799610112687</v>
      </c>
      <c r="CG231">
        <v>0.33293874720129862</v>
      </c>
      <c r="CH231">
        <v>35.666587838031226</v>
      </c>
      <c r="CI231">
        <v>4</v>
      </c>
    </row>
    <row r="232" spans="47:87" x14ac:dyDescent="0.3">
      <c r="AU232">
        <v>0.3</v>
      </c>
      <c r="AV232">
        <v>19.604998163813814</v>
      </c>
      <c r="AW232">
        <v>0.27446249569951447</v>
      </c>
      <c r="AX232">
        <v>1.3348676712613685</v>
      </c>
      <c r="AY232">
        <v>343.61123265920645</v>
      </c>
      <c r="AZ232">
        <v>0.10060174986933115</v>
      </c>
      <c r="BA232">
        <v>359.86017552349335</v>
      </c>
      <c r="BB232">
        <v>342.57910333546897</v>
      </c>
      <c r="BC232">
        <v>1</v>
      </c>
      <c r="BD232">
        <v>37.308096337088017</v>
      </c>
      <c r="BE232">
        <v>91.996162370212048</v>
      </c>
      <c r="BF232">
        <v>18.039493298476835</v>
      </c>
      <c r="BG232">
        <v>3.8056729565013443</v>
      </c>
      <c r="BH232">
        <v>457.56170920719774</v>
      </c>
      <c r="BI232">
        <v>0.19999999999999998</v>
      </c>
      <c r="BJ232">
        <v>2920.7451238296212</v>
      </c>
      <c r="BK232">
        <v>696.64204666702949</v>
      </c>
      <c r="BL232">
        <v>904.55399558041597</v>
      </c>
      <c r="BM232">
        <v>937.40424952312787</v>
      </c>
      <c r="BN232">
        <v>185.27845346934012</v>
      </c>
      <c r="BO232">
        <v>24.386106145242717</v>
      </c>
      <c r="BP232">
        <v>9.2465795439119508E-2</v>
      </c>
      <c r="BQ232">
        <v>100</v>
      </c>
      <c r="BR232">
        <v>345.20416988947255</v>
      </c>
      <c r="BS232">
        <v>5.1626231702214254E-2</v>
      </c>
      <c r="BT232">
        <v>3.0417396391209438E-4</v>
      </c>
      <c r="BU232">
        <v>0</v>
      </c>
      <c r="BV232">
        <v>0.51394954317193842</v>
      </c>
      <c r="BW232">
        <v>15.046816920219959</v>
      </c>
      <c r="BX232">
        <v>35.66421856708974</v>
      </c>
      <c r="BY232">
        <v>29.760101743427157</v>
      </c>
      <c r="BZ232">
        <v>1292.8820411179549</v>
      </c>
      <c r="CA232">
        <v>197.29741416721831</v>
      </c>
      <c r="CB232">
        <v>207.3078792442158</v>
      </c>
      <c r="CC232" s="156">
        <v>1.07</v>
      </c>
      <c r="CD232">
        <v>2000</v>
      </c>
      <c r="CE232">
        <v>-1.0969286178560411E-2</v>
      </c>
      <c r="CF232">
        <v>1.421112503210967</v>
      </c>
      <c r="CG232">
        <v>5.1713224008895636E-2</v>
      </c>
      <c r="CH232">
        <v>-15.474041631819603</v>
      </c>
      <c r="CI232" t="s">
        <v>479</v>
      </c>
    </row>
    <row r="233" spans="47:87" x14ac:dyDescent="0.3">
      <c r="AU233">
        <v>0.3</v>
      </c>
      <c r="AV233">
        <v>20.967350307383587</v>
      </c>
      <c r="AW233">
        <v>0.26441913306873965</v>
      </c>
      <c r="AX233">
        <v>1.1493799874776163</v>
      </c>
      <c r="AY233">
        <v>330.22066283076168</v>
      </c>
      <c r="AZ233">
        <v>0.11613020122138587</v>
      </c>
      <c r="BA233">
        <v>469.86854964611138</v>
      </c>
      <c r="BB233">
        <v>295.82643241537772</v>
      </c>
      <c r="BC233">
        <v>1</v>
      </c>
      <c r="BD233">
        <v>37.742200735954484</v>
      </c>
      <c r="BE233">
        <v>97.77012590624841</v>
      </c>
      <c r="BF233">
        <v>16.157372254397831</v>
      </c>
      <c r="BG233">
        <v>3.1905943094839007</v>
      </c>
      <c r="BH233">
        <v>453.88308997934507</v>
      </c>
      <c r="BI233">
        <v>0.19999999999999998</v>
      </c>
      <c r="BJ233">
        <v>2518.9978638108132</v>
      </c>
      <c r="BK233">
        <v>691.58539224805611</v>
      </c>
      <c r="BL233">
        <v>957.24547324068237</v>
      </c>
      <c r="BM233">
        <v>902.34252755376008</v>
      </c>
      <c r="BN233">
        <v>106.74732521382927</v>
      </c>
      <c r="BO233">
        <v>23.97072020214183</v>
      </c>
      <c r="BP233">
        <v>3.1111392330903903E-2</v>
      </c>
      <c r="BQ233">
        <v>100</v>
      </c>
      <c r="BR233">
        <v>305.78577990571995</v>
      </c>
      <c r="BS233">
        <v>5.1703524781155738E-2</v>
      </c>
      <c r="BT233">
        <v>2.9489622029561303E-4</v>
      </c>
      <c r="BU233">
        <v>0</v>
      </c>
      <c r="BV233">
        <v>0.52589678493026493</v>
      </c>
      <c r="BW233">
        <v>14.839502792125289</v>
      </c>
      <c r="BX233">
        <v>37.891867249508778</v>
      </c>
      <c r="BY233">
        <v>34.26634654929169</v>
      </c>
      <c r="BZ233">
        <v>1010.6390152894736</v>
      </c>
      <c r="CA233">
        <v>228.74132905944302</v>
      </c>
      <c r="CB233">
        <v>234.60048879523015</v>
      </c>
      <c r="CC233" s="156">
        <v>1.01</v>
      </c>
      <c r="CD233">
        <v>1960</v>
      </c>
      <c r="CE233">
        <v>0.14426973375022945</v>
      </c>
      <c r="CF233">
        <v>5.6543539027215015</v>
      </c>
      <c r="CG233">
        <v>0.18997381634748342</v>
      </c>
      <c r="CH233">
        <v>16.881742712546622</v>
      </c>
      <c r="CI233">
        <v>9</v>
      </c>
    </row>
    <row r="234" spans="47:87" x14ac:dyDescent="0.3">
      <c r="AU234">
        <v>0.3</v>
      </c>
      <c r="AV234">
        <v>19.406546705651326</v>
      </c>
      <c r="AW234">
        <v>0.25062892234464879</v>
      </c>
      <c r="AX234">
        <v>1.5474554064072115</v>
      </c>
      <c r="AY234">
        <v>343.7237865643765</v>
      </c>
      <c r="AZ234">
        <v>7.7070184766790492E-2</v>
      </c>
      <c r="BA234">
        <v>462.45052165100878</v>
      </c>
      <c r="BB234">
        <v>372.14313956499234</v>
      </c>
      <c r="BC234">
        <v>1</v>
      </c>
      <c r="BD234">
        <v>43.218233132094582</v>
      </c>
      <c r="BE234">
        <v>99.50805076582229</v>
      </c>
      <c r="BF234">
        <v>14.56052727961508</v>
      </c>
      <c r="BG234">
        <v>4.2030958895210668</v>
      </c>
      <c r="BH234">
        <v>413.42163792721863</v>
      </c>
      <c r="BI234">
        <v>0.19999999999999996</v>
      </c>
      <c r="BJ234">
        <v>2427.5299308366507</v>
      </c>
      <c r="BK234">
        <v>685.95592145553042</v>
      </c>
      <c r="BL234">
        <v>892.66454650826017</v>
      </c>
      <c r="BM234">
        <v>1001.8562045184439</v>
      </c>
      <c r="BN234">
        <v>196.43675240708626</v>
      </c>
      <c r="BO234">
        <v>22.530704483325163</v>
      </c>
      <c r="BP234">
        <v>5.2689146378905885E-2</v>
      </c>
      <c r="BQ234">
        <v>100</v>
      </c>
      <c r="BR234">
        <v>376.71546138518318</v>
      </c>
      <c r="BS234">
        <v>5.7961664133373982E-2</v>
      </c>
      <c r="BT234">
        <v>3.1907765226749134E-4</v>
      </c>
      <c r="BU234">
        <v>2.1744375658628492</v>
      </c>
      <c r="BV234">
        <v>0.53369455599481208</v>
      </c>
      <c r="BW234">
        <v>14.816969141243987</v>
      </c>
      <c r="BX234">
        <v>36.092687451339465</v>
      </c>
      <c r="BY234">
        <v>31.473679472847305</v>
      </c>
      <c r="BZ234">
        <v>979.72060333163404</v>
      </c>
      <c r="CA234">
        <v>376.39379734028421</v>
      </c>
      <c r="CB234">
        <v>259.70079307870964</v>
      </c>
      <c r="CC234" s="156">
        <v>0.97</v>
      </c>
      <c r="CD234">
        <v>1940</v>
      </c>
      <c r="CE234">
        <v>0.14035353979774112</v>
      </c>
      <c r="CF234">
        <v>5.3436130937706396</v>
      </c>
      <c r="CG234">
        <v>0.1815424970678477</v>
      </c>
      <c r="CH234">
        <v>5.6802672808643653</v>
      </c>
      <c r="CI234">
        <v>13</v>
      </c>
    </row>
    <row r="235" spans="47:87" x14ac:dyDescent="0.3">
      <c r="AU235">
        <v>0.3</v>
      </c>
      <c r="AV235">
        <v>20.239032654417716</v>
      </c>
      <c r="AW235">
        <v>0.32772411546899344</v>
      </c>
      <c r="AX235">
        <v>1.5138420319697385</v>
      </c>
      <c r="AY235">
        <v>286.77561854525749</v>
      </c>
      <c r="AZ235">
        <v>0.10981300616774779</v>
      </c>
      <c r="BA235">
        <v>410.23104744624078</v>
      </c>
      <c r="BB235">
        <v>357.641978572244</v>
      </c>
      <c r="BC235">
        <v>1</v>
      </c>
      <c r="BD235">
        <v>32.590874791705509</v>
      </c>
      <c r="BE235">
        <v>72.130131189093689</v>
      </c>
      <c r="BF235">
        <v>8.3568707790874726</v>
      </c>
      <c r="BG235">
        <v>3.8275000252601119</v>
      </c>
      <c r="BH235">
        <v>427.64444900301856</v>
      </c>
      <c r="BI235">
        <v>0.19999999999999998</v>
      </c>
      <c r="BJ235">
        <v>2554.7662467521509</v>
      </c>
      <c r="BK235">
        <v>686.13359973706645</v>
      </c>
      <c r="BL235">
        <v>927.12633094330238</v>
      </c>
      <c r="BM235">
        <v>971.85213827820678</v>
      </c>
      <c r="BN235">
        <v>231.85861198879999</v>
      </c>
      <c r="BO235">
        <v>29.532960062932187</v>
      </c>
      <c r="BP235">
        <v>6.0157962507889254E-2</v>
      </c>
      <c r="BQ235">
        <v>100</v>
      </c>
      <c r="BR235">
        <v>328.06765192591536</v>
      </c>
      <c r="BS235">
        <v>5.4457969730193012E-2</v>
      </c>
      <c r="BT235">
        <v>2.8741867043657903E-4</v>
      </c>
      <c r="BU235">
        <v>87.984907469151452</v>
      </c>
      <c r="BV235">
        <v>0.55904377168492525</v>
      </c>
      <c r="BW235">
        <v>13.750885500590272</v>
      </c>
      <c r="BX235">
        <v>36.407801648196013</v>
      </c>
      <c r="BY235">
        <v>34.825627162704095</v>
      </c>
      <c r="BZ235">
        <v>1142.7342552361401</v>
      </c>
      <c r="CA235">
        <v>245.32998003797508</v>
      </c>
      <c r="CB235">
        <v>226.8486147556485</v>
      </c>
      <c r="CC235" s="156">
        <v>0.94</v>
      </c>
      <c r="CD235">
        <v>820</v>
      </c>
      <c r="CE235">
        <v>0.26381430189102462</v>
      </c>
      <c r="CF235">
        <v>8.7205109098278459</v>
      </c>
      <c r="CG235">
        <v>0.31635931299219622</v>
      </c>
      <c r="CH235">
        <v>38.025162464414215</v>
      </c>
      <c r="CI235">
        <v>5</v>
      </c>
    </row>
    <row r="236" spans="47:87" x14ac:dyDescent="0.3">
      <c r="AU236">
        <v>0.3</v>
      </c>
      <c r="AV236">
        <v>20.980711992699931</v>
      </c>
      <c r="AW236">
        <v>0.30698955737709271</v>
      </c>
      <c r="AX236">
        <v>1.6477989654180947</v>
      </c>
      <c r="AY236">
        <v>335.43217594050418</v>
      </c>
      <c r="AZ236">
        <v>9.1875506100882909E-2</v>
      </c>
      <c r="BA236">
        <v>394.20188350419994</v>
      </c>
      <c r="BB236">
        <v>424.90798448504745</v>
      </c>
      <c r="BC236">
        <v>1</v>
      </c>
      <c r="BD236">
        <v>39.167845026601725</v>
      </c>
      <c r="BE236">
        <v>101.37776520127494</v>
      </c>
      <c r="BF236">
        <v>31.488047118401369</v>
      </c>
      <c r="BG236">
        <v>6.3428258399574089</v>
      </c>
      <c r="BH236">
        <v>463.39143062619911</v>
      </c>
      <c r="BI236">
        <v>0.20000000000000004</v>
      </c>
      <c r="BJ236">
        <v>2595.0664515338071</v>
      </c>
      <c r="BK236">
        <v>700.435107706076</v>
      </c>
      <c r="BL236">
        <v>872.43457526937891</v>
      </c>
      <c r="BM236">
        <v>1053.8917875112272</v>
      </c>
      <c r="BN236">
        <v>104.98448543951156</v>
      </c>
      <c r="BO236">
        <v>27.763066211655637</v>
      </c>
      <c r="BP236">
        <v>4.4439800143024358E-2</v>
      </c>
      <c r="BQ236">
        <v>100</v>
      </c>
      <c r="BR236">
        <v>382.03302363502326</v>
      </c>
      <c r="BS236">
        <v>5.320763446160847E-2</v>
      </c>
      <c r="BT236">
        <v>3.0299202271747577E-4</v>
      </c>
      <c r="BU236">
        <v>0</v>
      </c>
      <c r="BV236">
        <v>0.52399307301235487</v>
      </c>
      <c r="BW236">
        <v>15.352500575373188</v>
      </c>
      <c r="BX236">
        <v>35.954466425915292</v>
      </c>
      <c r="BY236">
        <v>36.144001437137575</v>
      </c>
      <c r="BZ236">
        <v>1032.1935337331893</v>
      </c>
      <c r="CA236">
        <v>265.45079351660644</v>
      </c>
      <c r="CB236">
        <v>246.79786863301743</v>
      </c>
      <c r="CC236" s="156">
        <v>0.92</v>
      </c>
      <c r="CD236">
        <v>2100</v>
      </c>
      <c r="CE236">
        <v>9.0522706315761647E-2</v>
      </c>
      <c r="CF236">
        <v>3.2633548068550242</v>
      </c>
      <c r="CG236">
        <v>0.11644160673083251</v>
      </c>
      <c r="CH236">
        <v>-2.1855902439706982</v>
      </c>
      <c r="CI236" t="s">
        <v>479</v>
      </c>
    </row>
    <row r="237" spans="47:87" x14ac:dyDescent="0.3">
      <c r="AU237">
        <v>0.3</v>
      </c>
      <c r="AV237">
        <v>18.977757474551787</v>
      </c>
      <c r="AW237">
        <v>0.30824191484845953</v>
      </c>
      <c r="AX237">
        <v>0.95111286718423882</v>
      </c>
      <c r="AY237">
        <v>329.96172245398475</v>
      </c>
      <c r="AZ237">
        <v>0.11060947180807941</v>
      </c>
      <c r="BA237">
        <v>377.78758150731085</v>
      </c>
      <c r="BB237">
        <v>325.21360699760288</v>
      </c>
      <c r="BC237">
        <v>1</v>
      </c>
      <c r="BD237">
        <v>39.150748216257035</v>
      </c>
      <c r="BE237">
        <v>102.41612291698812</v>
      </c>
      <c r="BF237">
        <v>15.496715567671078</v>
      </c>
      <c r="BG237">
        <v>5.939588182300926</v>
      </c>
      <c r="BH237">
        <v>426.6122139127931</v>
      </c>
      <c r="BI237">
        <v>0.20000000000000007</v>
      </c>
      <c r="BJ237">
        <v>2595.7554142923641</v>
      </c>
      <c r="BK237">
        <v>697.07483237595113</v>
      </c>
      <c r="BL237">
        <v>910.90300543000137</v>
      </c>
      <c r="BM237">
        <v>959.17774761779344</v>
      </c>
      <c r="BN237">
        <v>193.16501210171992</v>
      </c>
      <c r="BO237">
        <v>27.550752856899585</v>
      </c>
      <c r="BP237">
        <v>8.4038237960020426E-2</v>
      </c>
      <c r="BQ237">
        <v>100</v>
      </c>
      <c r="BR237">
        <v>346.2502324986296</v>
      </c>
      <c r="BS237">
        <v>5.5009324041280686E-2</v>
      </c>
      <c r="BT237">
        <v>3.1778174144237586E-4</v>
      </c>
      <c r="BU237">
        <v>0</v>
      </c>
      <c r="BV237">
        <v>0.49959836746617969</v>
      </c>
      <c r="BW237">
        <v>14.346011842019632</v>
      </c>
      <c r="BX237">
        <v>34.881839678658103</v>
      </c>
      <c r="BY237">
        <v>32.939186093616009</v>
      </c>
      <c r="BZ237">
        <v>908.72565367806612</v>
      </c>
      <c r="CA237">
        <v>399.93701074961166</v>
      </c>
      <c r="CB237">
        <v>233.60773756477329</v>
      </c>
      <c r="CC237" s="156">
        <v>0.88</v>
      </c>
      <c r="CD237">
        <v>1740</v>
      </c>
      <c r="CE237">
        <v>0.23831826975654669</v>
      </c>
      <c r="CF237">
        <v>7.0148131374103215</v>
      </c>
      <c r="CG237">
        <v>0.23395946040720947</v>
      </c>
      <c r="CH237">
        <v>25.04204814821318</v>
      </c>
      <c r="CI237">
        <v>6</v>
      </c>
    </row>
    <row r="238" spans="47:87" x14ac:dyDescent="0.3">
      <c r="AU238">
        <v>0.3</v>
      </c>
      <c r="AV238">
        <v>19.33113031393539</v>
      </c>
      <c r="AW238">
        <v>0.28552557533651168</v>
      </c>
      <c r="AX238">
        <v>1.6364035438438054</v>
      </c>
      <c r="AY238">
        <v>325.36865199181182</v>
      </c>
      <c r="AZ238">
        <v>9.541873488474438E-2</v>
      </c>
      <c r="BA238">
        <v>462.21925959720022</v>
      </c>
      <c r="BB238">
        <v>330.7388007040268</v>
      </c>
      <c r="BC238">
        <v>1</v>
      </c>
      <c r="BD238">
        <v>33.251859386011397</v>
      </c>
      <c r="BE238">
        <v>84.917121862745248</v>
      </c>
      <c r="BF238">
        <v>11.289095559135701</v>
      </c>
      <c r="BG238">
        <v>4.5195182621698331</v>
      </c>
      <c r="BH238">
        <v>407.85902956469863</v>
      </c>
      <c r="BI238">
        <v>0.20000000000000004</v>
      </c>
      <c r="BJ238">
        <v>2594.9507864445814</v>
      </c>
      <c r="BK238">
        <v>688.83409030129815</v>
      </c>
      <c r="BL238">
        <v>949.9697578597561</v>
      </c>
      <c r="BM238">
        <v>1004.9496459237773</v>
      </c>
      <c r="BN238">
        <v>143.9127128379084</v>
      </c>
      <c r="BO238">
        <v>25.794900593345215</v>
      </c>
      <c r="BP238">
        <v>4.4565184790920039E-2</v>
      </c>
      <c r="BQ238">
        <v>100</v>
      </c>
      <c r="BR238">
        <v>319.46854892830288</v>
      </c>
      <c r="BS238">
        <v>5.7855365652227993E-2</v>
      </c>
      <c r="BT238">
        <v>3.1815413344443548E-4</v>
      </c>
      <c r="BU238">
        <v>0</v>
      </c>
      <c r="BV238">
        <v>0.54600553558343334</v>
      </c>
      <c r="BW238">
        <v>14.71262161849719</v>
      </c>
      <c r="BX238">
        <v>36.581154964353459</v>
      </c>
      <c r="BY238">
        <v>29.569767674853559</v>
      </c>
      <c r="BZ238">
        <v>1039.1723252355248</v>
      </c>
      <c r="CA238">
        <v>226.57700021359437</v>
      </c>
      <c r="CB238">
        <v>241.90891759472797</v>
      </c>
      <c r="CC238" s="156">
        <v>1</v>
      </c>
      <c r="CD238">
        <v>890</v>
      </c>
      <c r="CE238">
        <v>0.15369617874507724</v>
      </c>
      <c r="CF238">
        <v>5.1876886647286771</v>
      </c>
      <c r="CG238">
        <v>0.18600028670420182</v>
      </c>
      <c r="CH238">
        <v>12.885286553978453</v>
      </c>
      <c r="CI238">
        <v>9</v>
      </c>
    </row>
    <row r="239" spans="47:87" x14ac:dyDescent="0.3">
      <c r="AU239">
        <v>0.3</v>
      </c>
      <c r="AV239">
        <v>20.538906190838652</v>
      </c>
      <c r="AW239">
        <v>0.31207056516554388</v>
      </c>
      <c r="AX239">
        <v>0</v>
      </c>
      <c r="AY239">
        <v>324.69198849928949</v>
      </c>
      <c r="AZ239">
        <v>0.10840122512953368</v>
      </c>
      <c r="BA239">
        <v>318.70316665125148</v>
      </c>
      <c r="BB239">
        <v>377.27571293664545</v>
      </c>
      <c r="BC239">
        <v>1</v>
      </c>
      <c r="BD239">
        <v>48.093799647510529</v>
      </c>
      <c r="BE239">
        <v>86.561478693711564</v>
      </c>
      <c r="BF239">
        <v>21.397653649865035</v>
      </c>
      <c r="BG239">
        <v>6.2063039770463675</v>
      </c>
      <c r="BH239">
        <v>398.12529511394996</v>
      </c>
      <c r="BI239">
        <v>0.2</v>
      </c>
      <c r="BJ239">
        <v>2872.6165144286729</v>
      </c>
      <c r="BK239">
        <v>698.08095256311617</v>
      </c>
      <c r="BL239">
        <v>859.56281245001026</v>
      </c>
      <c r="BM239">
        <v>905.58953028230519</v>
      </c>
      <c r="BN239">
        <v>166.20704566642789</v>
      </c>
      <c r="BO239">
        <v>28.146661533510304</v>
      </c>
      <c r="BP239">
        <v>5.4314133282392353E-2</v>
      </c>
      <c r="BQ239">
        <v>100</v>
      </c>
      <c r="BR239">
        <v>341.01831385373015</v>
      </c>
      <c r="BS239">
        <v>5.7216359128122139E-2</v>
      </c>
      <c r="BT239">
        <v>2.7937662695803797E-4</v>
      </c>
      <c r="BU239">
        <v>68.035208571740739</v>
      </c>
      <c r="BV239">
        <v>0.53486982514501347</v>
      </c>
      <c r="BW239">
        <v>15.726022383266679</v>
      </c>
      <c r="BX239">
        <v>38.241366827679137</v>
      </c>
      <c r="BY239">
        <v>34.80683590767174</v>
      </c>
      <c r="BZ239">
        <v>1117.6567375078489</v>
      </c>
      <c r="CA239">
        <v>225.10126221739168</v>
      </c>
      <c r="CB239">
        <v>209.58220943103964</v>
      </c>
      <c r="CC239" s="156">
        <v>1.0900000000000001</v>
      </c>
      <c r="CD239">
        <v>1260</v>
      </c>
      <c r="CE239">
        <v>0.15079871511858545</v>
      </c>
      <c r="CF239">
        <v>5.6143312619596566</v>
      </c>
      <c r="CG239">
        <v>0.18154578091213644</v>
      </c>
      <c r="CH239">
        <v>16.000029537519382</v>
      </c>
      <c r="CI239">
        <v>9</v>
      </c>
    </row>
    <row r="240" spans="47:87" x14ac:dyDescent="0.3">
      <c r="AU240">
        <v>0.3</v>
      </c>
      <c r="AV240">
        <v>20.110996277221403</v>
      </c>
      <c r="AW240">
        <v>0.28478948854386421</v>
      </c>
      <c r="AX240">
        <v>1.9353398762784584</v>
      </c>
      <c r="AY240">
        <v>317.12030849608232</v>
      </c>
      <c r="AZ240">
        <v>9.7977365706379119E-2</v>
      </c>
      <c r="BA240">
        <v>492.2038102176424</v>
      </c>
      <c r="BB240">
        <v>381.92721308695548</v>
      </c>
      <c r="BC240">
        <v>1</v>
      </c>
      <c r="BD240">
        <v>41.56188129872853</v>
      </c>
      <c r="BE240">
        <v>98.612479582545276</v>
      </c>
      <c r="BF240">
        <v>12.461654266049807</v>
      </c>
      <c r="BG240">
        <v>4.8379585673694745</v>
      </c>
      <c r="BH240">
        <v>468.75481078878335</v>
      </c>
      <c r="BI240">
        <v>0.19999999999999998</v>
      </c>
      <c r="BJ240">
        <v>2692.7027452548114</v>
      </c>
      <c r="BK240">
        <v>710.88939494321721</v>
      </c>
      <c r="BL240">
        <v>924.02152805171613</v>
      </c>
      <c r="BM240">
        <v>911.7059740936354</v>
      </c>
      <c r="BN240">
        <v>145.15984736886872</v>
      </c>
      <c r="BO240">
        <v>25.648509282953</v>
      </c>
      <c r="BP240">
        <v>5.4131088893021477E-2</v>
      </c>
      <c r="BQ240">
        <v>100</v>
      </c>
      <c r="BR240">
        <v>278.29846173061185</v>
      </c>
      <c r="BS240">
        <v>5.4554511168479904E-2</v>
      </c>
      <c r="BT240">
        <v>2.9904325750723486E-4</v>
      </c>
      <c r="BU240">
        <v>0</v>
      </c>
      <c r="BV240">
        <v>0.50620907592997533</v>
      </c>
      <c r="BW240">
        <v>15.446864708542202</v>
      </c>
      <c r="BX240">
        <v>36.107473144795101</v>
      </c>
      <c r="BY240">
        <v>32.794591665865632</v>
      </c>
      <c r="BZ240">
        <v>955.88494937504083</v>
      </c>
      <c r="CA240">
        <v>284.88150901441463</v>
      </c>
      <c r="CB240">
        <v>220.11244060150426</v>
      </c>
      <c r="CC240" s="156">
        <v>0.93</v>
      </c>
      <c r="CD240">
        <v>2030</v>
      </c>
      <c r="CE240">
        <v>0.13007882007053673</v>
      </c>
      <c r="CF240">
        <v>4.4340495736566261</v>
      </c>
      <c r="CG240">
        <v>0.16063153850298456</v>
      </c>
      <c r="CH240">
        <v>2.7587023806339279</v>
      </c>
      <c r="CI240">
        <v>15</v>
      </c>
    </row>
    <row r="241" spans="47:87" x14ac:dyDescent="0.3">
      <c r="AU241">
        <v>0.3</v>
      </c>
      <c r="AV241">
        <v>19.580721069637189</v>
      </c>
      <c r="AW241">
        <v>0.30805746022036923</v>
      </c>
      <c r="AX241">
        <v>1.2792686356188281</v>
      </c>
      <c r="AY241">
        <v>324.59475691392936</v>
      </c>
      <c r="AZ241">
        <v>0.1085196828432585</v>
      </c>
      <c r="BA241">
        <v>379.55463944384252</v>
      </c>
      <c r="BB241">
        <v>338.19860491130339</v>
      </c>
      <c r="BC241">
        <v>1</v>
      </c>
      <c r="BD241">
        <v>42.154653024425357</v>
      </c>
      <c r="BE241">
        <v>104.11708278376693</v>
      </c>
      <c r="BF241">
        <v>18.10142591748733</v>
      </c>
      <c r="BG241">
        <v>4.6859321997665102</v>
      </c>
      <c r="BH241">
        <v>419.25242795679475</v>
      </c>
      <c r="BI241">
        <v>0.20000000000000004</v>
      </c>
      <c r="BJ241">
        <v>2426.1141501862094</v>
      </c>
      <c r="BK241">
        <v>679.51775700310839</v>
      </c>
      <c r="BL241">
        <v>838.95959229135826</v>
      </c>
      <c r="BM241">
        <v>946.4246356070654</v>
      </c>
      <c r="BN241">
        <v>123.83888908465707</v>
      </c>
      <c r="BO241">
        <v>27.992343710273182</v>
      </c>
      <c r="BP241">
        <v>2.8412797676065946E-2</v>
      </c>
      <c r="BQ241">
        <v>100</v>
      </c>
      <c r="BR241">
        <v>344.74540712847244</v>
      </c>
      <c r="BS241">
        <v>5.7427910655045926E-2</v>
      </c>
      <c r="BT241">
        <v>3.3132586031657865E-4</v>
      </c>
      <c r="BU241">
        <v>27.278186368433825</v>
      </c>
      <c r="BV241">
        <v>0.51563020139148108</v>
      </c>
      <c r="BW241">
        <v>14.675130198769541</v>
      </c>
      <c r="BX241">
        <v>32.92951177260268</v>
      </c>
      <c r="BY241">
        <v>28.775066152981953</v>
      </c>
      <c r="BZ241">
        <v>876.725878120213</v>
      </c>
      <c r="CA241">
        <v>298.47592357874231</v>
      </c>
      <c r="CB241">
        <v>251.55650402159131</v>
      </c>
      <c r="CC241" s="156">
        <v>1.08</v>
      </c>
      <c r="CD241">
        <v>1360</v>
      </c>
      <c r="CE241">
        <v>0.15352305883060491</v>
      </c>
      <c r="CF241">
        <v>5.3342293874289259</v>
      </c>
      <c r="CG241">
        <v>0.18724682258135186</v>
      </c>
      <c r="CH241">
        <v>11.789522663215994</v>
      </c>
      <c r="CI241">
        <v>9</v>
      </c>
    </row>
    <row r="242" spans="47:87" x14ac:dyDescent="0.3">
      <c r="AU242">
        <v>0.3</v>
      </c>
      <c r="AV242">
        <v>20.441290674606901</v>
      </c>
      <c r="AW242">
        <v>0.41106903184528215</v>
      </c>
      <c r="AX242">
        <v>1.1977128254218741</v>
      </c>
      <c r="AY242">
        <v>366.71480228345069</v>
      </c>
      <c r="AZ242">
        <v>9.3643842445790493E-2</v>
      </c>
      <c r="BA242">
        <v>409.93972751284554</v>
      </c>
      <c r="BB242">
        <v>291.47085384921394</v>
      </c>
      <c r="BC242">
        <v>1</v>
      </c>
      <c r="BD242">
        <v>37.638433416104171</v>
      </c>
      <c r="BE242">
        <v>101.21104851303029</v>
      </c>
      <c r="BF242">
        <v>14.331338115433665</v>
      </c>
      <c r="BG242">
        <v>4.3875952759622088</v>
      </c>
      <c r="BH242">
        <v>444.71880859268282</v>
      </c>
      <c r="BI242">
        <v>0.2</v>
      </c>
      <c r="BJ242">
        <v>2897.8567622963583</v>
      </c>
      <c r="BK242">
        <v>664.91955535199168</v>
      </c>
      <c r="BL242">
        <v>787.09692586779408</v>
      </c>
      <c r="BM242">
        <v>900.74002504328598</v>
      </c>
      <c r="BN242">
        <v>70.320690083541095</v>
      </c>
      <c r="BO242">
        <v>37.357686112181405</v>
      </c>
      <c r="BP242">
        <v>3.7560096180650857E-2</v>
      </c>
      <c r="BQ242">
        <v>100</v>
      </c>
      <c r="BR242">
        <v>307.80313361499617</v>
      </c>
      <c r="BS242">
        <v>5.5462068051516877E-2</v>
      </c>
      <c r="BT242">
        <v>3.0255916155762154E-4</v>
      </c>
      <c r="BU242">
        <v>196.25635769423889</v>
      </c>
      <c r="BV242">
        <v>0.55470686853716766</v>
      </c>
      <c r="BW242">
        <v>15.736451236970957</v>
      </c>
      <c r="BX242">
        <v>36.291361203924019</v>
      </c>
      <c r="BY242">
        <v>37.775956416975681</v>
      </c>
      <c r="BZ242">
        <v>1021.6152843307607</v>
      </c>
      <c r="CA242">
        <v>243.42365734926889</v>
      </c>
      <c r="CB242">
        <v>239.85378826339982</v>
      </c>
      <c r="CC242" s="156">
        <v>0.83</v>
      </c>
      <c r="CD242">
        <v>1700</v>
      </c>
      <c r="CE242">
        <v>0.14355719754928775</v>
      </c>
      <c r="CF242">
        <v>5.6902972496214073</v>
      </c>
      <c r="CG242">
        <v>0.18573916035458621</v>
      </c>
      <c r="CH242">
        <v>11.482669215438193</v>
      </c>
      <c r="CI242">
        <v>10</v>
      </c>
    </row>
    <row r="243" spans="47:87" x14ac:dyDescent="0.3">
      <c r="AU243">
        <v>0.3</v>
      </c>
      <c r="AV243">
        <v>20.065682871648047</v>
      </c>
      <c r="AW243">
        <v>0.39825649002244962</v>
      </c>
      <c r="AX243">
        <v>1.3615697390637109</v>
      </c>
      <c r="AY243">
        <v>360.14122621320723</v>
      </c>
      <c r="AZ243">
        <v>9.4686466439693501E-2</v>
      </c>
      <c r="BA243">
        <v>400.02684568279585</v>
      </c>
      <c r="BB243">
        <v>257.02370479044254</v>
      </c>
      <c r="BC243">
        <v>1</v>
      </c>
      <c r="BD243">
        <v>39.364270590145438</v>
      </c>
      <c r="BE243">
        <v>111.14104603710632</v>
      </c>
      <c r="BF243">
        <v>18.937823691108417</v>
      </c>
      <c r="BG243">
        <v>4.137865280419839</v>
      </c>
      <c r="BH243">
        <v>388.41060980384998</v>
      </c>
      <c r="BI243">
        <v>0.19999999999999998</v>
      </c>
      <c r="BJ243">
        <v>2885.0259119494071</v>
      </c>
      <c r="BK243">
        <v>687.37234054346322</v>
      </c>
      <c r="BL243">
        <v>895.81234267149887</v>
      </c>
      <c r="BM243">
        <v>770.81328037894264</v>
      </c>
      <c r="BN243">
        <v>98.599764264697811</v>
      </c>
      <c r="BO243">
        <v>36.243226747138706</v>
      </c>
      <c r="BP243">
        <v>3.0310718149187097E-2</v>
      </c>
      <c r="BQ243">
        <v>100</v>
      </c>
      <c r="BR243">
        <v>371.62580680434741</v>
      </c>
      <c r="BS243">
        <v>5.0101768237198058E-2</v>
      </c>
      <c r="BT243">
        <v>2.969551121326988E-4</v>
      </c>
      <c r="BU243">
        <v>116.01889323038985</v>
      </c>
      <c r="BV243">
        <v>0.53443880172393832</v>
      </c>
      <c r="BW243">
        <v>13.906543194046805</v>
      </c>
      <c r="BX243">
        <v>35.471070764678878</v>
      </c>
      <c r="BY243">
        <v>29.756724447198994</v>
      </c>
      <c r="BZ243">
        <v>1106.4697179095554</v>
      </c>
      <c r="CA243">
        <v>337.99804654183339</v>
      </c>
      <c r="CB243">
        <v>200.40232032762864</v>
      </c>
      <c r="CC243" s="156">
        <v>0.77</v>
      </c>
      <c r="CD243">
        <v>1240</v>
      </c>
      <c r="CE243">
        <v>0.33218275045306456</v>
      </c>
      <c r="CF243">
        <v>7.2959172700888821</v>
      </c>
      <c r="CG243">
        <v>0.29669080518104041</v>
      </c>
      <c r="CH243">
        <v>38.505472472735129</v>
      </c>
      <c r="CI243">
        <v>4</v>
      </c>
    </row>
    <row r="244" spans="47:87" x14ac:dyDescent="0.3">
      <c r="AU244">
        <v>0.3</v>
      </c>
      <c r="AV244">
        <v>18.646021795340793</v>
      </c>
      <c r="AW244">
        <v>0.28904599555194371</v>
      </c>
      <c r="AX244">
        <v>1.8438693834193229</v>
      </c>
      <c r="AY244">
        <v>335.90551676530322</v>
      </c>
      <c r="AZ244">
        <v>0.11459628031896638</v>
      </c>
      <c r="BA244">
        <v>522.3134111941248</v>
      </c>
      <c r="BB244">
        <v>424.06936481208675</v>
      </c>
      <c r="BC244">
        <v>1</v>
      </c>
      <c r="BD244">
        <v>43.661273974324928</v>
      </c>
      <c r="BE244">
        <v>111.64485222680348</v>
      </c>
      <c r="BF244">
        <v>12.675494413512434</v>
      </c>
      <c r="BG244">
        <v>3.6233856917395388</v>
      </c>
      <c r="BH244">
        <v>415.18859014329183</v>
      </c>
      <c r="BI244">
        <v>0.20000000000000004</v>
      </c>
      <c r="BJ244">
        <v>2594.0411096108883</v>
      </c>
      <c r="BK244">
        <v>687.23003385369157</v>
      </c>
      <c r="BL244">
        <v>858.49221476170476</v>
      </c>
      <c r="BM244">
        <v>814.3672629087929</v>
      </c>
      <c r="BN244">
        <v>178.66127222141233</v>
      </c>
      <c r="BO244">
        <v>26.07914913605881</v>
      </c>
      <c r="BP244">
        <v>4.9127827660716834E-2</v>
      </c>
      <c r="BQ244">
        <v>100</v>
      </c>
      <c r="BR244">
        <v>328.96612965293292</v>
      </c>
      <c r="BS244">
        <v>5.3338175220392969E-2</v>
      </c>
      <c r="BT244">
        <v>3.0110792338560415E-4</v>
      </c>
      <c r="BU244">
        <v>0</v>
      </c>
      <c r="BV244">
        <v>0.56952664451866286</v>
      </c>
      <c r="BW244">
        <v>15.332557715416298</v>
      </c>
      <c r="BX244">
        <v>34.932040977616737</v>
      </c>
      <c r="BY244">
        <v>37.191655216959049</v>
      </c>
      <c r="BZ244">
        <v>1407.0672544921767</v>
      </c>
      <c r="CA244">
        <v>274.40820405527313</v>
      </c>
      <c r="CB244">
        <v>238.04968759410252</v>
      </c>
      <c r="CC244" s="156">
        <v>1.0900000000000001</v>
      </c>
      <c r="CD244">
        <v>1270</v>
      </c>
      <c r="CE244">
        <v>6.9017675587254024E-2</v>
      </c>
      <c r="CF244">
        <v>3.2104398242490992</v>
      </c>
      <c r="CG244">
        <v>0.10261926772757292</v>
      </c>
      <c r="CH244">
        <v>-5.3184356383394995</v>
      </c>
      <c r="CI244" t="s">
        <v>479</v>
      </c>
    </row>
    <row r="245" spans="47:87" x14ac:dyDescent="0.3">
      <c r="AU245">
        <v>0.3</v>
      </c>
      <c r="AV245">
        <v>19.502753054574189</v>
      </c>
      <c r="AW245">
        <v>0.30093451932358684</v>
      </c>
      <c r="AX245">
        <v>1.1771830230530966</v>
      </c>
      <c r="AY245">
        <v>329.43361355288908</v>
      </c>
      <c r="AZ245">
        <v>8.8872898533951999E-2</v>
      </c>
      <c r="BA245">
        <v>401.9421821432104</v>
      </c>
      <c r="BB245">
        <v>376.07501239069899</v>
      </c>
      <c r="BC245">
        <v>1</v>
      </c>
      <c r="BD245">
        <v>34.451165624536543</v>
      </c>
      <c r="BE245">
        <v>98.114066802109562</v>
      </c>
      <c r="BF245">
        <v>12.95508924435741</v>
      </c>
      <c r="BG245">
        <v>5.95179132408495</v>
      </c>
      <c r="BH245">
        <v>361.30152447102785</v>
      </c>
      <c r="BI245">
        <v>0.20000000000000004</v>
      </c>
      <c r="BJ245">
        <v>3013.9692777814353</v>
      </c>
      <c r="BK245">
        <v>662.30550489897507</v>
      </c>
      <c r="BL245">
        <v>919.7460797293279</v>
      </c>
      <c r="BM245">
        <v>917.77384827019466</v>
      </c>
      <c r="BN245">
        <v>154.07506016712645</v>
      </c>
      <c r="BO245">
        <v>27.243936434260299</v>
      </c>
      <c r="BP245">
        <v>4.0114777300901044E-2</v>
      </c>
      <c r="BQ245">
        <v>100</v>
      </c>
      <c r="BR245">
        <v>336.38291202272291</v>
      </c>
      <c r="BS245">
        <v>5.3460229736600223E-2</v>
      </c>
      <c r="BT245">
        <v>3.1095802883454387E-4</v>
      </c>
      <c r="BU245">
        <v>0</v>
      </c>
      <c r="BV245">
        <v>0.50493485983305986</v>
      </c>
      <c r="BW245">
        <v>15.77051845554309</v>
      </c>
      <c r="BX245">
        <v>35.311480834777974</v>
      </c>
      <c r="BY245">
        <v>35.195683719605476</v>
      </c>
      <c r="BZ245">
        <v>1277.2346051399625</v>
      </c>
      <c r="CA245">
        <v>339.36828355574437</v>
      </c>
      <c r="CB245">
        <v>248.78290642952086</v>
      </c>
      <c r="CC245" s="156">
        <v>0.91</v>
      </c>
      <c r="CD245">
        <v>2000</v>
      </c>
      <c r="CE245">
        <v>0.1544429935012499</v>
      </c>
      <c r="CF245">
        <v>4.5563826804350711</v>
      </c>
      <c r="CG245">
        <v>0.20280045491064266</v>
      </c>
      <c r="CH245">
        <v>11.780745159791078</v>
      </c>
      <c r="CI245">
        <v>8</v>
      </c>
    </row>
    <row r="246" spans="47:87" x14ac:dyDescent="0.3">
      <c r="AU246">
        <v>0.3</v>
      </c>
      <c r="AV246">
        <v>20.549628687938668</v>
      </c>
      <c r="AW246">
        <v>0.29192304570621586</v>
      </c>
      <c r="AX246">
        <v>0.63307234055658834</v>
      </c>
      <c r="AY246">
        <v>317.0119594304764</v>
      </c>
      <c r="AZ246">
        <v>8.2665949411877937E-2</v>
      </c>
      <c r="BA246">
        <v>312.8768923978605</v>
      </c>
      <c r="BB246">
        <v>344.21797969587209</v>
      </c>
      <c r="BC246">
        <v>1</v>
      </c>
      <c r="BD246">
        <v>40.503542503220046</v>
      </c>
      <c r="BE246">
        <v>103.63556378692847</v>
      </c>
      <c r="BF246">
        <v>10.569931927511837</v>
      </c>
      <c r="BG246">
        <v>6.8186999285624932</v>
      </c>
      <c r="BH246">
        <v>440.60901691247017</v>
      </c>
      <c r="BI246">
        <v>0.19999999999999998</v>
      </c>
      <c r="BJ246">
        <v>2775.7334199951797</v>
      </c>
      <c r="BK246">
        <v>670.64575761846925</v>
      </c>
      <c r="BL246">
        <v>906.92536342901963</v>
      </c>
      <c r="BM246">
        <v>966.64783955760356</v>
      </c>
      <c r="BN246">
        <v>119.41248085576885</v>
      </c>
      <c r="BO246">
        <v>26.402439596180201</v>
      </c>
      <c r="BP246">
        <v>4.2046636269647282E-2</v>
      </c>
      <c r="BQ246">
        <v>100</v>
      </c>
      <c r="BR246">
        <v>322.31753502855486</v>
      </c>
      <c r="BS246">
        <v>5.5227064687252386E-2</v>
      </c>
      <c r="BT246">
        <v>3.1689024328510204E-4</v>
      </c>
      <c r="BU246">
        <v>84.16141216614011</v>
      </c>
      <c r="BV246">
        <v>0.56940668317332743</v>
      </c>
      <c r="BW246">
        <v>15.607785918992558</v>
      </c>
      <c r="BX246">
        <v>35.574990453528855</v>
      </c>
      <c r="BY246">
        <v>27.845143806490839</v>
      </c>
      <c r="BZ246">
        <v>708.38733426538897</v>
      </c>
      <c r="CA246">
        <v>281.05205754974236</v>
      </c>
      <c r="CB246">
        <v>231.28364539117206</v>
      </c>
      <c r="CC246" s="156">
        <v>1.0900000000000001</v>
      </c>
      <c r="CD246">
        <v>1400</v>
      </c>
      <c r="CE246">
        <v>9.844856720856443E-2</v>
      </c>
      <c r="CF246">
        <v>3.3371046500572294</v>
      </c>
      <c r="CG246">
        <v>0.12676318503755904</v>
      </c>
      <c r="CH246">
        <v>-1.5680293310095932</v>
      </c>
      <c r="CI246" t="s">
        <v>479</v>
      </c>
    </row>
    <row r="247" spans="47:87" x14ac:dyDescent="0.3">
      <c r="AU247">
        <v>0.3</v>
      </c>
      <c r="AV247">
        <v>21.115326190942412</v>
      </c>
      <c r="AW247">
        <v>0.27891853884647827</v>
      </c>
      <c r="AX247">
        <v>0.68894952202730197</v>
      </c>
      <c r="AY247">
        <v>326.61150783011499</v>
      </c>
      <c r="AZ247">
        <v>9.8445572740377962E-2</v>
      </c>
      <c r="BA247">
        <v>380.12787420536466</v>
      </c>
      <c r="BB247">
        <v>416.64011845511732</v>
      </c>
      <c r="BC247">
        <v>1</v>
      </c>
      <c r="BD247">
        <v>38.425888049367536</v>
      </c>
      <c r="BE247">
        <v>101.22769809025864</v>
      </c>
      <c r="BF247">
        <v>17.175588364641232</v>
      </c>
      <c r="BG247">
        <v>6.6941425799566909</v>
      </c>
      <c r="BH247">
        <v>413.39412537186632</v>
      </c>
      <c r="BI247">
        <v>0.20000000000000004</v>
      </c>
      <c r="BJ247">
        <v>2728.1822287341406</v>
      </c>
      <c r="BK247">
        <v>681.03605547035158</v>
      </c>
      <c r="BL247">
        <v>834.04830052787884</v>
      </c>
      <c r="BM247">
        <v>982.80695273317133</v>
      </c>
      <c r="BN247">
        <v>198.92696675824942</v>
      </c>
      <c r="BO247">
        <v>24.951472133381067</v>
      </c>
      <c r="BP247">
        <v>7.3424310756459846E-2</v>
      </c>
      <c r="BQ247">
        <v>100</v>
      </c>
      <c r="BR247">
        <v>329.25890428007585</v>
      </c>
      <c r="BS247">
        <v>5.6158578833003514E-2</v>
      </c>
      <c r="BT247">
        <v>3.0505794515550244E-4</v>
      </c>
      <c r="BU247">
        <v>15.933916291701257</v>
      </c>
      <c r="BV247">
        <v>0.56525944974474529</v>
      </c>
      <c r="BW247">
        <v>13.95448320898995</v>
      </c>
      <c r="BX247">
        <v>35.397639203739111</v>
      </c>
      <c r="BY247">
        <v>34.1616014460119</v>
      </c>
      <c r="BZ247">
        <v>1240.4772067609267</v>
      </c>
      <c r="CA247">
        <v>339.52165476156273</v>
      </c>
      <c r="CB247">
        <v>241.40266777354418</v>
      </c>
      <c r="CC247" s="156">
        <v>1.04</v>
      </c>
      <c r="CD247">
        <v>2660</v>
      </c>
      <c r="CE247">
        <v>-0.15188077773983988</v>
      </c>
      <c r="CF247">
        <v>8.0445195271089176E-2</v>
      </c>
      <c r="CG247">
        <v>2.7085070900810439E-3</v>
      </c>
      <c r="CH247">
        <v>-26.459631985960574</v>
      </c>
      <c r="CI247" t="s">
        <v>479</v>
      </c>
    </row>
    <row r="248" spans="47:87" x14ac:dyDescent="0.3">
      <c r="AU248">
        <v>0.3</v>
      </c>
      <c r="AV248">
        <v>22.333501023831364</v>
      </c>
      <c r="AW248">
        <v>0.36233081353751168</v>
      </c>
      <c r="AX248">
        <v>1.449313668029701</v>
      </c>
      <c r="AY248">
        <v>312.03113252830957</v>
      </c>
      <c r="AZ248">
        <v>0.10835670590380146</v>
      </c>
      <c r="BA248">
        <v>471.42985834538467</v>
      </c>
      <c r="BB248">
        <v>372.57557902721129</v>
      </c>
      <c r="BC248">
        <v>1</v>
      </c>
      <c r="BD248">
        <v>44.240211317011536</v>
      </c>
      <c r="BE248">
        <v>105.90731408529983</v>
      </c>
      <c r="BF248">
        <v>10.468625196979433</v>
      </c>
      <c r="BG248">
        <v>3.3206066876083158</v>
      </c>
      <c r="BH248">
        <v>425.97590215744827</v>
      </c>
      <c r="BI248">
        <v>0.2</v>
      </c>
      <c r="BJ248">
        <v>2522.2423960382962</v>
      </c>
      <c r="BK248">
        <v>675.61029405144041</v>
      </c>
      <c r="BL248">
        <v>889.130175746997</v>
      </c>
      <c r="BM248">
        <v>944.25691319773375</v>
      </c>
      <c r="BN248">
        <v>158.00005968569837</v>
      </c>
      <c r="BO248">
        <v>32.443306613120114</v>
      </c>
      <c r="BP248">
        <v>9.1843314441090826E-2</v>
      </c>
      <c r="BQ248">
        <v>100</v>
      </c>
      <c r="BR248">
        <v>343.97505766923717</v>
      </c>
      <c r="BS248">
        <v>5.3019043865311762E-2</v>
      </c>
      <c r="BT248">
        <v>2.9373269233380866E-4</v>
      </c>
      <c r="BU248">
        <v>0</v>
      </c>
      <c r="BV248">
        <v>0.54640514931111295</v>
      </c>
      <c r="BW248">
        <v>14.574490905469382</v>
      </c>
      <c r="BX248">
        <v>35.762659941420623</v>
      </c>
      <c r="BY248">
        <v>37.211233500417414</v>
      </c>
      <c r="BZ248">
        <v>862.71468175920825</v>
      </c>
      <c r="CA248">
        <v>225.96643623291189</v>
      </c>
      <c r="CB248">
        <v>230.63758230231571</v>
      </c>
      <c r="CC248" s="156">
        <v>1.07</v>
      </c>
      <c r="CD248">
        <v>1560</v>
      </c>
      <c r="CE248">
        <v>7.7328946952931688E-2</v>
      </c>
      <c r="CF248">
        <v>2.5932718634190972</v>
      </c>
      <c r="CG248">
        <v>0.10962130614234922</v>
      </c>
      <c r="CH248">
        <v>-3.4958948571536412</v>
      </c>
      <c r="CI248" t="s">
        <v>479</v>
      </c>
    </row>
    <row r="249" spans="47:87" x14ac:dyDescent="0.3">
      <c r="AU249">
        <v>0.3</v>
      </c>
      <c r="AV249">
        <v>19.59960371230591</v>
      </c>
      <c r="AW249">
        <v>0.34417524593937493</v>
      </c>
      <c r="AX249">
        <v>2.8512643304355985</v>
      </c>
      <c r="AY249">
        <v>369.05538879848007</v>
      </c>
      <c r="AZ249">
        <v>0.10400285464505314</v>
      </c>
      <c r="BA249">
        <v>375.17455316687182</v>
      </c>
      <c r="BB249">
        <v>278.78968546300428</v>
      </c>
      <c r="BC249">
        <v>1</v>
      </c>
      <c r="BD249">
        <v>47.219874046695239</v>
      </c>
      <c r="BE249">
        <v>102.94124488749964</v>
      </c>
      <c r="BF249">
        <v>6.3630349636410681</v>
      </c>
      <c r="BG249">
        <v>3.4781844130418911</v>
      </c>
      <c r="BH249">
        <v>413.84866315417588</v>
      </c>
      <c r="BI249">
        <v>0.19999999999999998</v>
      </c>
      <c r="BJ249">
        <v>2452.8420382269019</v>
      </c>
      <c r="BK249">
        <v>682.83223067309086</v>
      </c>
      <c r="BL249">
        <v>873.40952059818267</v>
      </c>
      <c r="BM249">
        <v>945.34769761978521</v>
      </c>
      <c r="BN249">
        <v>165.99912314707052</v>
      </c>
      <c r="BO249">
        <v>31.354531311253602</v>
      </c>
      <c r="BP249">
        <v>2.2088296403658003E-2</v>
      </c>
      <c r="BQ249">
        <v>100</v>
      </c>
      <c r="BR249">
        <v>319.75747994359284</v>
      </c>
      <c r="BS249">
        <v>5.6985033240611244E-2</v>
      </c>
      <c r="BT249">
        <v>3.3390820900985608E-4</v>
      </c>
      <c r="BU249">
        <v>17.247520312257411</v>
      </c>
      <c r="BV249">
        <v>0.57140071187332975</v>
      </c>
      <c r="BW249">
        <v>16.010280379511794</v>
      </c>
      <c r="BX249">
        <v>36.178357693468499</v>
      </c>
      <c r="BY249">
        <v>31.939217595683754</v>
      </c>
      <c r="BZ249">
        <v>1062.3525537239705</v>
      </c>
      <c r="CA249">
        <v>243.58446290021561</v>
      </c>
      <c r="CB249">
        <v>240.6165674166819</v>
      </c>
      <c r="CC249" s="156">
        <v>1.03</v>
      </c>
      <c r="CD249">
        <v>410</v>
      </c>
      <c r="CE249">
        <v>0.33231641735173323</v>
      </c>
      <c r="CF249">
        <v>10.286300695844982</v>
      </c>
      <c r="CG249">
        <v>0.41462251772260877</v>
      </c>
      <c r="CH249">
        <v>48.812107326039261</v>
      </c>
      <c r="CI249">
        <v>4</v>
      </c>
    </row>
    <row r="250" spans="47:87" x14ac:dyDescent="0.3">
      <c r="AU250">
        <v>0.3</v>
      </c>
      <c r="AV250">
        <v>19.523212538454434</v>
      </c>
      <c r="AW250">
        <v>0.381391892207329</v>
      </c>
      <c r="AX250">
        <v>2.4216300002372475</v>
      </c>
      <c r="AY250">
        <v>369.63499421620372</v>
      </c>
      <c r="AZ250">
        <v>0.10033747914984091</v>
      </c>
      <c r="BA250">
        <v>350.95812824040098</v>
      </c>
      <c r="BB250">
        <v>333.63373042619224</v>
      </c>
      <c r="BC250">
        <v>1</v>
      </c>
      <c r="BD250">
        <v>36.811292028616286</v>
      </c>
      <c r="BE250">
        <v>102.10519207673971</v>
      </c>
      <c r="BF250">
        <v>8.1323790228740691</v>
      </c>
      <c r="BG250">
        <v>4.9037069399207365</v>
      </c>
      <c r="BH250">
        <v>423.96069551463978</v>
      </c>
      <c r="BI250">
        <v>0.20000000000000004</v>
      </c>
      <c r="BJ250">
        <v>2726.5132158131451</v>
      </c>
      <c r="BK250">
        <v>681.07659376281947</v>
      </c>
      <c r="BL250">
        <v>920.66267673328025</v>
      </c>
      <c r="BM250">
        <v>1011.7945512605768</v>
      </c>
      <c r="BN250">
        <v>183.35936801259771</v>
      </c>
      <c r="BO250">
        <v>34.753183500151302</v>
      </c>
      <c r="BP250">
        <v>2.3554391065874529E-2</v>
      </c>
      <c r="BQ250">
        <v>100</v>
      </c>
      <c r="BR250">
        <v>364.27487160425289</v>
      </c>
      <c r="BS250">
        <v>6.0104681713348103E-2</v>
      </c>
      <c r="BT250">
        <v>2.9666402740639007E-4</v>
      </c>
      <c r="BU250">
        <v>8.9782309102680422</v>
      </c>
      <c r="BV250">
        <v>0.54492646885993634</v>
      </c>
      <c r="BW250">
        <v>15.32510683767029</v>
      </c>
      <c r="BX250">
        <v>36.7985226689391</v>
      </c>
      <c r="BY250">
        <v>32.38499494029665</v>
      </c>
      <c r="BZ250">
        <v>1119.6362330443974</v>
      </c>
      <c r="CA250">
        <v>402.81946717945721</v>
      </c>
      <c r="CB250">
        <v>228.75041777649534</v>
      </c>
      <c r="CC250" s="156">
        <v>1.23</v>
      </c>
      <c r="CD250">
        <v>1630</v>
      </c>
      <c r="CE250">
        <v>2.251972580524253E-2</v>
      </c>
      <c r="CF250">
        <v>1.9465182971367394</v>
      </c>
      <c r="CG250">
        <v>6.7800404455341953E-2</v>
      </c>
      <c r="CH250">
        <v>-13.843062003249146</v>
      </c>
      <c r="CI250" t="s">
        <v>479</v>
      </c>
    </row>
    <row r="251" spans="47:87" x14ac:dyDescent="0.3">
      <c r="AU251">
        <v>0.3</v>
      </c>
      <c r="AV251">
        <v>19.867267791255326</v>
      </c>
      <c r="AW251">
        <v>0.31169134478427185</v>
      </c>
      <c r="AX251">
        <v>0.32786865599706666</v>
      </c>
      <c r="AY251">
        <v>349.53091351448029</v>
      </c>
      <c r="AZ251">
        <v>0.10281078621968946</v>
      </c>
      <c r="BA251">
        <v>397.64776429216391</v>
      </c>
      <c r="BB251">
        <v>302.89952896953781</v>
      </c>
      <c r="BC251">
        <v>1</v>
      </c>
      <c r="BD251">
        <v>42.351266658123222</v>
      </c>
      <c r="BE251">
        <v>96.067586843245778</v>
      </c>
      <c r="BF251">
        <v>16.693175331381635</v>
      </c>
      <c r="BG251">
        <v>4.9880655596141272</v>
      </c>
      <c r="BH251">
        <v>402.37821055455998</v>
      </c>
      <c r="BI251">
        <v>0.20000000000000004</v>
      </c>
      <c r="BJ251">
        <v>2519.8582166267929</v>
      </c>
      <c r="BK251">
        <v>699.6483222010545</v>
      </c>
      <c r="BL251">
        <v>881.50521499887418</v>
      </c>
      <c r="BM251">
        <v>892.39228057187745</v>
      </c>
      <c r="BN251">
        <v>177.09614580267467</v>
      </c>
      <c r="BO251">
        <v>28.021781135944956</v>
      </c>
      <c r="BP251">
        <v>6.5277771841745436E-2</v>
      </c>
      <c r="BQ251">
        <v>100</v>
      </c>
      <c r="BR251">
        <v>377.20303203562321</v>
      </c>
      <c r="BS251">
        <v>5.8853342583015972E-2</v>
      </c>
      <c r="BT251">
        <v>3.0609135435438002E-4</v>
      </c>
      <c r="BU251">
        <v>0</v>
      </c>
      <c r="BV251">
        <v>0.52638376985507274</v>
      </c>
      <c r="BW251">
        <v>14.963010990936993</v>
      </c>
      <c r="BX251">
        <v>33.501283413549487</v>
      </c>
      <c r="BY251">
        <v>33.820646729885112</v>
      </c>
      <c r="BZ251">
        <v>1038.8465705425042</v>
      </c>
      <c r="CA251">
        <v>197.61538245795083</v>
      </c>
      <c r="CB251">
        <v>223.38678209780613</v>
      </c>
      <c r="CC251" s="156">
        <v>1.03</v>
      </c>
      <c r="CD251">
        <v>1890</v>
      </c>
      <c r="CE251">
        <v>0.1361336111034257</v>
      </c>
      <c r="CF251">
        <v>4.1357515628635415</v>
      </c>
      <c r="CG251">
        <v>0.16619243842562553</v>
      </c>
      <c r="CH251">
        <v>5.1098907721325357</v>
      </c>
      <c r="CI251">
        <v>12</v>
      </c>
    </row>
    <row r="252" spans="47:87" x14ac:dyDescent="0.3">
      <c r="AU252">
        <v>0.3</v>
      </c>
      <c r="AV252">
        <v>21.369494016250389</v>
      </c>
      <c r="AW252">
        <v>0.33762747478633126</v>
      </c>
      <c r="AX252">
        <v>1.7544266026503788</v>
      </c>
      <c r="AY252">
        <v>298.37409428403191</v>
      </c>
      <c r="AZ252">
        <v>9.9343958504070587E-2</v>
      </c>
      <c r="BA252">
        <v>426.31714021866054</v>
      </c>
      <c r="BB252">
        <v>331.4157855105297</v>
      </c>
      <c r="BC252">
        <v>1</v>
      </c>
      <c r="BD252">
        <v>34.985844008642644</v>
      </c>
      <c r="BE252">
        <v>111.660826329027</v>
      </c>
      <c r="BF252">
        <v>18.344942054446868</v>
      </c>
      <c r="BG252">
        <v>5.8247686640291203</v>
      </c>
      <c r="BH252">
        <v>404.75879808736369</v>
      </c>
      <c r="BI252">
        <v>0.20000000000000007</v>
      </c>
      <c r="BJ252">
        <v>2683.404484275341</v>
      </c>
      <c r="BK252">
        <v>699.81643406653029</v>
      </c>
      <c r="BL252">
        <v>865.41044130160856</v>
      </c>
      <c r="BM252">
        <v>926.75857308783725</v>
      </c>
      <c r="BN252">
        <v>143.34653905096263</v>
      </c>
      <c r="BO252">
        <v>30.59064183737863</v>
      </c>
      <c r="BP252">
        <v>4.1992179883299369E-2</v>
      </c>
      <c r="BQ252">
        <v>100</v>
      </c>
      <c r="BR252">
        <v>364.42106442181148</v>
      </c>
      <c r="BS252">
        <v>5.4835573455603373E-2</v>
      </c>
      <c r="BT252">
        <v>2.9443168191320879E-4</v>
      </c>
      <c r="BU252">
        <v>77.628531077635955</v>
      </c>
      <c r="BV252">
        <v>0.54655863844331953</v>
      </c>
      <c r="BW252">
        <v>15.384524754342143</v>
      </c>
      <c r="BX252">
        <v>35.489898624951202</v>
      </c>
      <c r="BY252">
        <v>32.181271277783004</v>
      </c>
      <c r="BZ252">
        <v>859.94261162210614</v>
      </c>
      <c r="CA252">
        <v>251.86558670417111</v>
      </c>
      <c r="CB252">
        <v>243.81579876381335</v>
      </c>
      <c r="CC252" s="156">
        <v>1.05</v>
      </c>
      <c r="CD252">
        <v>540</v>
      </c>
      <c r="CE252">
        <v>0.25560989343723417</v>
      </c>
      <c r="CF252">
        <v>6.3669152564873883</v>
      </c>
      <c r="CG252">
        <v>0.31029324237464811</v>
      </c>
      <c r="CH252">
        <v>29.935518301855002</v>
      </c>
      <c r="CI252">
        <v>5</v>
      </c>
    </row>
    <row r="253" spans="47:87" x14ac:dyDescent="0.3">
      <c r="AU253">
        <v>0.3</v>
      </c>
      <c r="AV253">
        <v>18.00909156972174</v>
      </c>
      <c r="AW253">
        <v>0.29285609703111426</v>
      </c>
      <c r="AX253">
        <v>1.6443795514137407</v>
      </c>
      <c r="AY253">
        <v>339.09664189728369</v>
      </c>
      <c r="AZ253">
        <v>0.1020833025811044</v>
      </c>
      <c r="BA253">
        <v>456.90746595087609</v>
      </c>
      <c r="BB253">
        <v>332.90929237233189</v>
      </c>
      <c r="BC253">
        <v>1</v>
      </c>
      <c r="BD253">
        <v>40.039503301338229</v>
      </c>
      <c r="BE253">
        <v>103.92872046111832</v>
      </c>
      <c r="BF253">
        <v>9.7223329919396182</v>
      </c>
      <c r="BG253">
        <v>4.6938683170150544</v>
      </c>
      <c r="BH253">
        <v>420.92722280665697</v>
      </c>
      <c r="BI253">
        <v>0.20000000000000004</v>
      </c>
      <c r="BJ253">
        <v>2289.8329082112805</v>
      </c>
      <c r="BK253">
        <v>693.28879218502175</v>
      </c>
      <c r="BL253">
        <v>885.11707417899117</v>
      </c>
      <c r="BM253">
        <v>839.95289677813037</v>
      </c>
      <c r="BN253">
        <v>186.72595038075011</v>
      </c>
      <c r="BO253">
        <v>26.34429761740758</v>
      </c>
      <c r="BP253">
        <v>5.9383248400938018E-2</v>
      </c>
      <c r="BQ253">
        <v>100</v>
      </c>
      <c r="BR253">
        <v>369.58957537390353</v>
      </c>
      <c r="BS253">
        <v>5.4361413260946963E-2</v>
      </c>
      <c r="BT253">
        <v>2.9901490597053845E-4</v>
      </c>
      <c r="BU253">
        <v>0</v>
      </c>
      <c r="BV253">
        <v>0.55140182453922526</v>
      </c>
      <c r="BW253">
        <v>14.849259430502704</v>
      </c>
      <c r="BX253">
        <v>35.295568920933576</v>
      </c>
      <c r="BY253">
        <v>37.097149624076422</v>
      </c>
      <c r="BZ253">
        <v>1224.905189013057</v>
      </c>
      <c r="CA253">
        <v>257.16383913291787</v>
      </c>
      <c r="CB253">
        <v>245.75140235519297</v>
      </c>
      <c r="CC253" s="156">
        <v>0.93</v>
      </c>
      <c r="CD253">
        <v>880</v>
      </c>
      <c r="CE253">
        <v>0.2897320372322385</v>
      </c>
      <c r="CF253">
        <v>7.7872922902554613</v>
      </c>
      <c r="CG253">
        <v>0.27002262533945354</v>
      </c>
      <c r="CH253">
        <v>39.22284392376401</v>
      </c>
      <c r="CI253">
        <v>5</v>
      </c>
    </row>
    <row r="254" spans="47:87" x14ac:dyDescent="0.3">
      <c r="AU254">
        <v>0.3</v>
      </c>
      <c r="AV254">
        <v>20.163852138992176</v>
      </c>
      <c r="AW254">
        <v>0.26504984248839292</v>
      </c>
      <c r="AX254">
        <v>1.6257134855671687</v>
      </c>
      <c r="AY254">
        <v>326.72595525525549</v>
      </c>
      <c r="AZ254">
        <v>9.9621523283668273E-2</v>
      </c>
      <c r="BA254">
        <v>413.12537694940846</v>
      </c>
      <c r="BB254">
        <v>442.66588510600837</v>
      </c>
      <c r="BC254">
        <v>1</v>
      </c>
      <c r="BD254">
        <v>50.759859359021881</v>
      </c>
      <c r="BE254">
        <v>100.5461839297283</v>
      </c>
      <c r="BF254">
        <v>9.1346266204581923</v>
      </c>
      <c r="BG254">
        <v>5.0954313731974974</v>
      </c>
      <c r="BH254">
        <v>453.38894059266079</v>
      </c>
      <c r="BI254">
        <v>0.2</v>
      </c>
      <c r="BJ254">
        <v>2500.923296996817</v>
      </c>
      <c r="BK254">
        <v>691.91908414679619</v>
      </c>
      <c r="BL254">
        <v>917.57449205356534</v>
      </c>
      <c r="BM254">
        <v>987.8579049635764</v>
      </c>
      <c r="BN254">
        <v>139.25318759134817</v>
      </c>
      <c r="BO254">
        <v>24.054278462811229</v>
      </c>
      <c r="BP254">
        <v>2.8065795758302193E-2</v>
      </c>
      <c r="BQ254">
        <v>100</v>
      </c>
      <c r="BR254">
        <v>364.55253073463336</v>
      </c>
      <c r="BS254">
        <v>5.3942189999700123E-2</v>
      </c>
      <c r="BT254">
        <v>2.8500684394603255E-4</v>
      </c>
      <c r="BU254">
        <v>0</v>
      </c>
      <c r="BV254">
        <v>0.58316220691880272</v>
      </c>
      <c r="BW254">
        <v>13.304891705051521</v>
      </c>
      <c r="BX254">
        <v>34.672263124827239</v>
      </c>
      <c r="BY254">
        <v>29.359448263339935</v>
      </c>
      <c r="BZ254">
        <v>744.2697318844456</v>
      </c>
      <c r="CA254">
        <v>414.1080554041821</v>
      </c>
      <c r="CB254">
        <v>240.19528983681292</v>
      </c>
      <c r="CC254" s="156">
        <v>1.1299999999999999</v>
      </c>
      <c r="CD254">
        <v>1750</v>
      </c>
      <c r="CE254">
        <v>0.15085706521542352</v>
      </c>
      <c r="CF254">
        <v>5.4824989467399785</v>
      </c>
      <c r="CG254">
        <v>0.18140295452912994</v>
      </c>
      <c r="CH254">
        <v>7.4982783220660698</v>
      </c>
      <c r="CI254">
        <v>11</v>
      </c>
    </row>
    <row r="255" spans="47:87" x14ac:dyDescent="0.3">
      <c r="AU255">
        <v>0.3</v>
      </c>
      <c r="AV255">
        <v>20.944402976019838</v>
      </c>
      <c r="AW255">
        <v>0.31953464585133401</v>
      </c>
      <c r="AX255">
        <v>0.87391141020575358</v>
      </c>
      <c r="AY255">
        <v>329.5279632906329</v>
      </c>
      <c r="AZ255">
        <v>0.10461689372408463</v>
      </c>
      <c r="BA255">
        <v>415.64209636275336</v>
      </c>
      <c r="BB255">
        <v>249.88244940529736</v>
      </c>
      <c r="BC255">
        <v>1</v>
      </c>
      <c r="BD255">
        <v>36.721908958125731</v>
      </c>
      <c r="BE255">
        <v>107.03550938090909</v>
      </c>
      <c r="BF255">
        <v>17.21441486707451</v>
      </c>
      <c r="BG255">
        <v>5.2988840011222518</v>
      </c>
      <c r="BH255">
        <v>408.73501732667302</v>
      </c>
      <c r="BI255">
        <v>0.20000000000000004</v>
      </c>
      <c r="BJ255">
        <v>2452.6177497241292</v>
      </c>
      <c r="BK255">
        <v>665.77231374278699</v>
      </c>
      <c r="BL255">
        <v>882.47080378848182</v>
      </c>
      <c r="BM255">
        <v>788.24425759326402</v>
      </c>
      <c r="BN255">
        <v>160.49518046508715</v>
      </c>
      <c r="BO255">
        <v>28.790480287103072</v>
      </c>
      <c r="BP255">
        <v>5.9210588621501782E-2</v>
      </c>
      <c r="BQ255">
        <v>100</v>
      </c>
      <c r="BR255">
        <v>325.60466942730523</v>
      </c>
      <c r="BS255">
        <v>5.6580771158964815E-2</v>
      </c>
      <c r="BT255">
        <v>2.8617966115613479E-4</v>
      </c>
      <c r="BU255">
        <v>0</v>
      </c>
      <c r="BV255">
        <v>0.60143483195731995</v>
      </c>
      <c r="BW255">
        <v>13.805512748154047</v>
      </c>
      <c r="BX255">
        <v>35.732128637643804</v>
      </c>
      <c r="BY255">
        <v>34.450142462082923</v>
      </c>
      <c r="BZ255">
        <v>932.84398079624623</v>
      </c>
      <c r="CA255">
        <v>293.43071703024009</v>
      </c>
      <c r="CB255">
        <v>217.69349932648808</v>
      </c>
      <c r="CC255" s="156">
        <v>1.01</v>
      </c>
      <c r="CD255">
        <v>1580</v>
      </c>
      <c r="CE255">
        <v>8.8591103075831956E-2</v>
      </c>
      <c r="CF255">
        <v>4.6816444658250997</v>
      </c>
      <c r="CG255">
        <v>0.12077649169126016</v>
      </c>
      <c r="CH255">
        <v>-0.27767756363080726</v>
      </c>
      <c r="CI255" t="s">
        <v>479</v>
      </c>
    </row>
    <row r="256" spans="47:87" x14ac:dyDescent="0.3">
      <c r="AU256">
        <v>0.3</v>
      </c>
      <c r="AV256">
        <v>22.353776651568349</v>
      </c>
      <c r="AW256">
        <v>0.35914541563401253</v>
      </c>
      <c r="AX256">
        <v>0.81073251574975547</v>
      </c>
      <c r="AY256">
        <v>337.49736385805176</v>
      </c>
      <c r="AZ256">
        <v>8.0223270704628549E-2</v>
      </c>
      <c r="BA256">
        <v>437.8945906640717</v>
      </c>
      <c r="BB256">
        <v>255.68739527025167</v>
      </c>
      <c r="BC256">
        <v>1</v>
      </c>
      <c r="BD256">
        <v>39.963036049096644</v>
      </c>
      <c r="BE256">
        <v>97.901614342881018</v>
      </c>
      <c r="BF256">
        <v>12.286266875634063</v>
      </c>
      <c r="BG256">
        <v>5.8738994774474911</v>
      </c>
      <c r="BH256">
        <v>389.12609296966235</v>
      </c>
      <c r="BI256">
        <v>0.2</v>
      </c>
      <c r="BJ256">
        <v>2385.2519784023857</v>
      </c>
      <c r="BK256">
        <v>668.32523228687751</v>
      </c>
      <c r="BL256">
        <v>854.30598887925544</v>
      </c>
      <c r="BM256">
        <v>1030.8318027721018</v>
      </c>
      <c r="BN256">
        <v>214.46514471778093</v>
      </c>
      <c r="BO256">
        <v>32.435417029932815</v>
      </c>
      <c r="BP256">
        <v>5.7515119372801897E-2</v>
      </c>
      <c r="BQ256">
        <v>100</v>
      </c>
      <c r="BR256">
        <v>392.52215803062938</v>
      </c>
      <c r="BS256">
        <v>5.540005106377404E-2</v>
      </c>
      <c r="BT256">
        <v>2.9951219501473823E-4</v>
      </c>
      <c r="BU256">
        <v>0</v>
      </c>
      <c r="BV256">
        <v>0.57861789906846639</v>
      </c>
      <c r="BW256">
        <v>14.758200698930198</v>
      </c>
      <c r="BX256">
        <v>36.980417371811441</v>
      </c>
      <c r="BY256">
        <v>39.025629580100379</v>
      </c>
      <c r="BZ256">
        <v>1144.3473408843049</v>
      </c>
      <c r="CA256">
        <v>328.14161665069196</v>
      </c>
      <c r="CB256">
        <v>241.56245504216562</v>
      </c>
      <c r="CC256" s="156">
        <v>1.01</v>
      </c>
      <c r="CD256">
        <v>1230</v>
      </c>
      <c r="CE256">
        <v>0.17170548342416159</v>
      </c>
      <c r="CF256">
        <v>6.7954262260013651</v>
      </c>
      <c r="CG256">
        <v>0.22375873942450508</v>
      </c>
      <c r="CH256">
        <v>15.527542224492382</v>
      </c>
      <c r="CI256">
        <v>8</v>
      </c>
    </row>
    <row r="257" spans="47:87" x14ac:dyDescent="0.3">
      <c r="AU257">
        <v>0.3</v>
      </c>
      <c r="AV257">
        <v>21.010471035371808</v>
      </c>
      <c r="AW257">
        <v>0.34914318733500643</v>
      </c>
      <c r="AX257">
        <v>1.3776766309739674</v>
      </c>
      <c r="AY257">
        <v>338.2786926770961</v>
      </c>
      <c r="AZ257">
        <v>0.11663077883464389</v>
      </c>
      <c r="BA257">
        <v>367.44116141104115</v>
      </c>
      <c r="BB257">
        <v>322.36935195528497</v>
      </c>
      <c r="BC257">
        <v>1</v>
      </c>
      <c r="BD257">
        <v>38.298297986935609</v>
      </c>
      <c r="BE257">
        <v>121.49534699917605</v>
      </c>
      <c r="BF257">
        <v>18.356303467991768</v>
      </c>
      <c r="BG257">
        <v>6.2260493150701484</v>
      </c>
      <c r="BH257">
        <v>381.72319717024789</v>
      </c>
      <c r="BI257">
        <v>0.2</v>
      </c>
      <c r="BJ257">
        <v>2330.739531998418</v>
      </c>
      <c r="BK257">
        <v>694.83324674518008</v>
      </c>
      <c r="BL257">
        <v>887.21183826170886</v>
      </c>
      <c r="BM257">
        <v>857.41715006597599</v>
      </c>
      <c r="BN257">
        <v>210.41647773666057</v>
      </c>
      <c r="BO257">
        <v>31.486013477584624</v>
      </c>
      <c r="BP257">
        <v>6.1316661771334303E-2</v>
      </c>
      <c r="BQ257">
        <v>100</v>
      </c>
      <c r="BR257">
        <v>328.57898675221622</v>
      </c>
      <c r="BS257">
        <v>5.3879903719938928E-2</v>
      </c>
      <c r="BT257">
        <v>2.7561033100056205E-4</v>
      </c>
      <c r="BU257">
        <v>16.365166892383161</v>
      </c>
      <c r="BV257">
        <v>0.48602654657253835</v>
      </c>
      <c r="BW257">
        <v>15.510488371824147</v>
      </c>
      <c r="BX257">
        <v>33.826425817901779</v>
      </c>
      <c r="BY257">
        <v>31.904501716564852</v>
      </c>
      <c r="BZ257">
        <v>1020.3712538546299</v>
      </c>
      <c r="CA257">
        <v>283.45577312281648</v>
      </c>
      <c r="CB257">
        <v>234.07090070217771</v>
      </c>
      <c r="CC257" s="156">
        <v>1.38</v>
      </c>
      <c r="CD257">
        <v>410</v>
      </c>
      <c r="CE257">
        <v>0.10392904159927951</v>
      </c>
      <c r="CF257">
        <v>4.0876999360599786</v>
      </c>
      <c r="CG257">
        <v>0.1507938483149813</v>
      </c>
      <c r="CH257">
        <v>-2.2962383406937907</v>
      </c>
      <c r="CI257" t="s">
        <v>479</v>
      </c>
    </row>
    <row r="258" spans="47:87" x14ac:dyDescent="0.3">
      <c r="AU258">
        <v>0.3</v>
      </c>
      <c r="AV258">
        <v>20.342086701459657</v>
      </c>
      <c r="AW258">
        <v>0.29169938293015324</v>
      </c>
      <c r="AX258">
        <v>0.96969646587736669</v>
      </c>
      <c r="AY258">
        <v>349.92435934316939</v>
      </c>
      <c r="AZ258">
        <v>9.68877417090135E-2</v>
      </c>
      <c r="BA258">
        <v>420.59255854431211</v>
      </c>
      <c r="BB258">
        <v>426.4102606755273</v>
      </c>
      <c r="BC258">
        <v>1</v>
      </c>
      <c r="BD258">
        <v>38.795751006467441</v>
      </c>
      <c r="BE258">
        <v>96.479469623185622</v>
      </c>
      <c r="BF258">
        <v>15.502787935195805</v>
      </c>
      <c r="BG258">
        <v>6.3727904462084064</v>
      </c>
      <c r="BH258">
        <v>419.63175259770054</v>
      </c>
      <c r="BI258">
        <v>0.2</v>
      </c>
      <c r="BJ258">
        <v>2633.6726880383148</v>
      </c>
      <c r="BK258">
        <v>700.10793738594225</v>
      </c>
      <c r="BL258">
        <v>954.42296794271817</v>
      </c>
      <c r="BM258">
        <v>1008.5144015359855</v>
      </c>
      <c r="BN258">
        <v>117.08378092930035</v>
      </c>
      <c r="BO258">
        <v>26.616056041152671</v>
      </c>
      <c r="BP258">
        <v>1.3569368613947631E-2</v>
      </c>
      <c r="BQ258">
        <v>100</v>
      </c>
      <c r="BR258">
        <v>352.85629280024818</v>
      </c>
      <c r="BS258">
        <v>5.4264769358391342E-2</v>
      </c>
      <c r="BT258">
        <v>2.9872594239988394E-4</v>
      </c>
      <c r="BU258">
        <v>4.094913679980591</v>
      </c>
      <c r="BV258">
        <v>0.57979153523347438</v>
      </c>
      <c r="BW258">
        <v>14.279225233710147</v>
      </c>
      <c r="BX258">
        <v>34.166190680347093</v>
      </c>
      <c r="BY258">
        <v>34.761233822597895</v>
      </c>
      <c r="BZ258">
        <v>856.81434066620488</v>
      </c>
      <c r="CA258">
        <v>259.76907298319202</v>
      </c>
      <c r="CB258">
        <v>230.065250098718</v>
      </c>
      <c r="CC258" s="156">
        <v>1.05</v>
      </c>
      <c r="CD258">
        <v>990</v>
      </c>
      <c r="CE258">
        <v>0.15733938919372092</v>
      </c>
      <c r="CF258">
        <v>5.8166658193891712</v>
      </c>
      <c r="CG258">
        <v>0.21221238361006667</v>
      </c>
      <c r="CH258">
        <v>13.368474137252536</v>
      </c>
      <c r="CI258">
        <v>8</v>
      </c>
    </row>
    <row r="259" spans="47:87" x14ac:dyDescent="0.3">
      <c r="AU259">
        <v>0.3</v>
      </c>
      <c r="AV259">
        <v>18.071445466209518</v>
      </c>
      <c r="AW259">
        <v>0.3185810175999611</v>
      </c>
      <c r="AX259">
        <v>1.3596045697791967</v>
      </c>
      <c r="AY259">
        <v>323.51277513120704</v>
      </c>
      <c r="AZ259">
        <v>9.9668891860873604E-2</v>
      </c>
      <c r="BA259">
        <v>439.27663061680272</v>
      </c>
      <c r="BB259">
        <v>389.86156465250531</v>
      </c>
      <c r="BC259">
        <v>1</v>
      </c>
      <c r="BD259">
        <v>32.733341558492214</v>
      </c>
      <c r="BE259">
        <v>99.567157334390629</v>
      </c>
      <c r="BF259">
        <v>15.599530600742584</v>
      </c>
      <c r="BG259">
        <v>6.4437011824055759</v>
      </c>
      <c r="BH259">
        <v>431.44880192189794</v>
      </c>
      <c r="BI259">
        <v>0.20000000000000009</v>
      </c>
      <c r="BJ259">
        <v>2700.7563677712269</v>
      </c>
      <c r="BK259">
        <v>682.8646341889156</v>
      </c>
      <c r="BL259">
        <v>913.11472579677763</v>
      </c>
      <c r="BM259">
        <v>897.46569209239408</v>
      </c>
      <c r="BN259">
        <v>186.27935949798785</v>
      </c>
      <c r="BO259">
        <v>28.880923444916462</v>
      </c>
      <c r="BP259">
        <v>3.7655379245120559E-2</v>
      </c>
      <c r="BQ259">
        <v>100</v>
      </c>
      <c r="BR259">
        <v>386.03041924798003</v>
      </c>
      <c r="BS259">
        <v>5.6151642315337508E-2</v>
      </c>
      <c r="BT259">
        <v>3.0721782124410141E-4</v>
      </c>
      <c r="BU259">
        <v>25.067044584604943</v>
      </c>
      <c r="BV259">
        <v>0.56963347045562451</v>
      </c>
      <c r="BW259">
        <v>14.296716982426389</v>
      </c>
      <c r="BX259">
        <v>36.094386378082255</v>
      </c>
      <c r="BY259">
        <v>26.726169720149851</v>
      </c>
      <c r="BZ259">
        <v>1207.9989350897156</v>
      </c>
      <c r="CA259">
        <v>288.26361694151126</v>
      </c>
      <c r="CB259">
        <v>221.71630697930524</v>
      </c>
      <c r="CC259" s="156">
        <v>0.91</v>
      </c>
      <c r="CD259">
        <v>1820</v>
      </c>
      <c r="CE259">
        <v>0.12424519654564259</v>
      </c>
      <c r="CF259">
        <v>4.8683081877100429</v>
      </c>
      <c r="CG259">
        <v>0.16111907992327512</v>
      </c>
      <c r="CH259">
        <v>3.4858603453636841</v>
      </c>
      <c r="CI259">
        <v>15</v>
      </c>
    </row>
    <row r="260" spans="47:87" x14ac:dyDescent="0.3">
      <c r="AU260">
        <v>0.3</v>
      </c>
      <c r="AV260">
        <v>23.065015460547393</v>
      </c>
      <c r="AW260">
        <v>0.2667598578249864</v>
      </c>
      <c r="AX260">
        <v>0.12071691198888421</v>
      </c>
      <c r="AY260">
        <v>312.85731849997444</v>
      </c>
      <c r="AZ260">
        <v>9.7762715547927648E-2</v>
      </c>
      <c r="BA260">
        <v>365.83683397639498</v>
      </c>
      <c r="BB260">
        <v>357.50542973716307</v>
      </c>
      <c r="BC260">
        <v>1</v>
      </c>
      <c r="BD260">
        <v>49.987125079805686</v>
      </c>
      <c r="BE260">
        <v>124.84163423605489</v>
      </c>
      <c r="BF260">
        <v>14.904292676876727</v>
      </c>
      <c r="BG260">
        <v>2.4753880858588162</v>
      </c>
      <c r="BH260">
        <v>426.51330821231954</v>
      </c>
      <c r="BI260">
        <v>0.2</v>
      </c>
      <c r="BJ260">
        <v>2679.5298945825193</v>
      </c>
      <c r="BK260">
        <v>694.68530550337323</v>
      </c>
      <c r="BL260">
        <v>947.27755153654107</v>
      </c>
      <c r="BM260">
        <v>1007.3223719099376</v>
      </c>
      <c r="BN260">
        <v>105.66060109769612</v>
      </c>
      <c r="BO260">
        <v>23.986587322978767</v>
      </c>
      <c r="BP260">
        <v>5.5304352462146357E-2</v>
      </c>
      <c r="BQ260">
        <v>100</v>
      </c>
      <c r="BR260">
        <v>372.58805749279031</v>
      </c>
      <c r="BS260">
        <v>5.2628662059404668E-2</v>
      </c>
      <c r="BT260">
        <v>3.0090329475367642E-4</v>
      </c>
      <c r="BU260">
        <v>16.491472855937374</v>
      </c>
      <c r="BV260">
        <v>0.54547445579065146</v>
      </c>
      <c r="BW260">
        <v>13.759538910474669</v>
      </c>
      <c r="BX260">
        <v>36.711060278056834</v>
      </c>
      <c r="BY260">
        <v>28.190972373301374</v>
      </c>
      <c r="BZ260">
        <v>1120.7419009049256</v>
      </c>
      <c r="CA260">
        <v>228.29645004241186</v>
      </c>
      <c r="CB260">
        <v>225.88891979997945</v>
      </c>
      <c r="CC260" s="156">
        <v>0.73</v>
      </c>
      <c r="CD260">
        <v>2240</v>
      </c>
      <c r="CE260">
        <v>0.16628319023916682</v>
      </c>
      <c r="CF260">
        <v>5.5884906602171007</v>
      </c>
      <c r="CG260">
        <v>0.20070362894153471</v>
      </c>
      <c r="CH260">
        <v>13.63960654869363</v>
      </c>
      <c r="CI260">
        <v>9</v>
      </c>
    </row>
    <row r="261" spans="47:87" x14ac:dyDescent="0.3">
      <c r="AU261">
        <v>0.3</v>
      </c>
      <c r="AV261">
        <v>19.289788572945199</v>
      </c>
      <c r="AW261">
        <v>0.24725775534752095</v>
      </c>
      <c r="AX261">
        <v>1.0887784410358725</v>
      </c>
      <c r="AY261">
        <v>326.29226516262605</v>
      </c>
      <c r="AZ261">
        <v>9.9291670019874975E-2</v>
      </c>
      <c r="BA261">
        <v>439.31780434136164</v>
      </c>
      <c r="BB261">
        <v>350.72711317810916</v>
      </c>
      <c r="BC261">
        <v>1</v>
      </c>
      <c r="BD261">
        <v>36.230321267384987</v>
      </c>
      <c r="BE261">
        <v>108.18278045287823</v>
      </c>
      <c r="BF261">
        <v>15.453031221127164</v>
      </c>
      <c r="BG261">
        <v>5.4277133651417584</v>
      </c>
      <c r="BH261">
        <v>422.78061531235272</v>
      </c>
      <c r="BI261">
        <v>0.2</v>
      </c>
      <c r="BJ261">
        <v>2698.47788297958</v>
      </c>
      <c r="BK261">
        <v>699.06163922423082</v>
      </c>
      <c r="BL261">
        <v>936.9666987410335</v>
      </c>
      <c r="BM261">
        <v>1000.9093986613963</v>
      </c>
      <c r="BN261">
        <v>184.87898259077573</v>
      </c>
      <c r="BO261">
        <v>22.447701483507341</v>
      </c>
      <c r="BP261">
        <v>2.5165353693965112E-2</v>
      </c>
      <c r="BQ261">
        <v>100</v>
      </c>
      <c r="BR261">
        <v>281.87046716204969</v>
      </c>
      <c r="BS261">
        <v>5.3086891084719312E-2</v>
      </c>
      <c r="BT261">
        <v>3.0242153853706649E-4</v>
      </c>
      <c r="BU261">
        <v>15.73524152871172</v>
      </c>
      <c r="BV261">
        <v>0.49046403945040296</v>
      </c>
      <c r="BW261">
        <v>13.977695584015274</v>
      </c>
      <c r="BX261">
        <v>36.144144658804834</v>
      </c>
      <c r="BY261">
        <v>30.552317632787812</v>
      </c>
      <c r="BZ261">
        <v>960.44790340099598</v>
      </c>
      <c r="CA261">
        <v>356.7805637214592</v>
      </c>
      <c r="CB261">
        <v>232.23751359146743</v>
      </c>
      <c r="CC261" s="156">
        <v>1.1100000000000001</v>
      </c>
      <c r="CD261">
        <v>2130</v>
      </c>
      <c r="CE261">
        <v>7.9897951553494551E-2</v>
      </c>
      <c r="CF261">
        <v>2.8251245401984715</v>
      </c>
      <c r="CG261">
        <v>0.11144148864929014</v>
      </c>
      <c r="CH261">
        <v>-1.406027885228315</v>
      </c>
      <c r="CI261" t="s">
        <v>479</v>
      </c>
    </row>
    <row r="262" spans="47:87" x14ac:dyDescent="0.3">
      <c r="AU262">
        <v>0.3</v>
      </c>
      <c r="AV262">
        <v>21.948843488723238</v>
      </c>
      <c r="AW262">
        <v>0.35137155405469028</v>
      </c>
      <c r="AX262">
        <v>0.66706693940150763</v>
      </c>
      <c r="AY262">
        <v>345.57459271647434</v>
      </c>
      <c r="AZ262">
        <v>8.7350153826065605E-2</v>
      </c>
      <c r="BA262">
        <v>417.95714346722724</v>
      </c>
      <c r="BB262">
        <v>343.63893876456768</v>
      </c>
      <c r="BC262">
        <v>1</v>
      </c>
      <c r="BD262">
        <v>38.699355628457084</v>
      </c>
      <c r="BE262">
        <v>97.902831778747</v>
      </c>
      <c r="BF262">
        <v>17.243384648108364</v>
      </c>
      <c r="BG262">
        <v>3.8321825422061497</v>
      </c>
      <c r="BH262">
        <v>407.45380371838399</v>
      </c>
      <c r="BI262">
        <v>0.19999999999999996</v>
      </c>
      <c r="BJ262">
        <v>2509.3538955016288</v>
      </c>
      <c r="BK262">
        <v>700.63180097386237</v>
      </c>
      <c r="BL262">
        <v>905.2236572591255</v>
      </c>
      <c r="BM262">
        <v>806.83548006447336</v>
      </c>
      <c r="BN262">
        <v>117.00150658349528</v>
      </c>
      <c r="BO262">
        <v>31.889955168094648</v>
      </c>
      <c r="BP262">
        <v>3.722261027411071E-2</v>
      </c>
      <c r="BQ262">
        <v>100</v>
      </c>
      <c r="BR262">
        <v>351.01270080892317</v>
      </c>
      <c r="BS262">
        <v>5.4469539172268232E-2</v>
      </c>
      <c r="BT262">
        <v>3.0539029544666063E-4</v>
      </c>
      <c r="BU262">
        <v>0</v>
      </c>
      <c r="BV262">
        <v>0.56840928615577513</v>
      </c>
      <c r="BW262">
        <v>15.307278976708774</v>
      </c>
      <c r="BX262">
        <v>36.439165662936489</v>
      </c>
      <c r="BY262">
        <v>32.207787513739873</v>
      </c>
      <c r="BZ262">
        <v>852.31091230846096</v>
      </c>
      <c r="CA262">
        <v>274.69933244347305</v>
      </c>
      <c r="CB262">
        <v>242.70659997848321</v>
      </c>
      <c r="CC262" s="156">
        <v>0.92</v>
      </c>
      <c r="CD262">
        <v>1470</v>
      </c>
      <c r="CE262">
        <v>0.1506968640204891</v>
      </c>
      <c r="CF262">
        <v>4.9705075195438244</v>
      </c>
      <c r="CG262">
        <v>0.18053913307787472</v>
      </c>
      <c r="CH262">
        <v>10.808625268825008</v>
      </c>
      <c r="CI262">
        <v>10</v>
      </c>
    </row>
    <row r="263" spans="47:87" x14ac:dyDescent="0.3">
      <c r="AU263">
        <v>0.3</v>
      </c>
      <c r="AV263">
        <v>19.053548768408906</v>
      </c>
      <c r="AW263">
        <v>0.30594395748914516</v>
      </c>
      <c r="AX263">
        <v>1.6623111480405954</v>
      </c>
      <c r="AY263">
        <v>322.77172638738307</v>
      </c>
      <c r="AZ263">
        <v>0.10971115107157521</v>
      </c>
      <c r="BA263">
        <v>393.76375497776087</v>
      </c>
      <c r="BB263">
        <v>379.60018910839932</v>
      </c>
      <c r="BC263">
        <v>1</v>
      </c>
      <c r="BD263">
        <v>50.177125796686035</v>
      </c>
      <c r="BE263">
        <v>99.929417012388356</v>
      </c>
      <c r="BF263">
        <v>11.284712876419333</v>
      </c>
      <c r="BG263">
        <v>4.7691820707319739</v>
      </c>
      <c r="BH263">
        <v>413.90106590156898</v>
      </c>
      <c r="BI263">
        <v>0.20000000000000004</v>
      </c>
      <c r="BJ263">
        <v>2525.1271294508483</v>
      </c>
      <c r="BK263">
        <v>691.21981894094972</v>
      </c>
      <c r="BL263">
        <v>884.8488249589974</v>
      </c>
      <c r="BM263">
        <v>1148.2884482658837</v>
      </c>
      <c r="BN263">
        <v>159.62902973954303</v>
      </c>
      <c r="BO263">
        <v>27.570617643415595</v>
      </c>
      <c r="BP263">
        <v>5.6078504756597425E-2</v>
      </c>
      <c r="BQ263">
        <v>100</v>
      </c>
      <c r="BR263">
        <v>301.24620338446539</v>
      </c>
      <c r="BS263">
        <v>6.1481140196003779E-2</v>
      </c>
      <c r="BT263">
        <v>3.2361756418033104E-4</v>
      </c>
      <c r="BU263">
        <v>44.66494352070108</v>
      </c>
      <c r="BV263">
        <v>0.57414578345298684</v>
      </c>
      <c r="BW263">
        <v>14.640295037184924</v>
      </c>
      <c r="BX263">
        <v>35.410100917795042</v>
      </c>
      <c r="BY263">
        <v>31.761800190362955</v>
      </c>
      <c r="BZ263">
        <v>841.2236664621887</v>
      </c>
      <c r="CA263">
        <v>399.35218855135446</v>
      </c>
      <c r="CB263">
        <v>238.70246254842181</v>
      </c>
      <c r="CC263" s="156">
        <v>0.89</v>
      </c>
      <c r="CD263">
        <v>2110</v>
      </c>
      <c r="CE263">
        <v>0.15040944041959592</v>
      </c>
      <c r="CF263">
        <v>5.394904775122205</v>
      </c>
      <c r="CG263">
        <v>0.20112252843927447</v>
      </c>
      <c r="CH263">
        <v>5.5614923758657353</v>
      </c>
      <c r="CI263">
        <v>11</v>
      </c>
    </row>
    <row r="264" spans="47:87" x14ac:dyDescent="0.3">
      <c r="AU264">
        <v>0.3</v>
      </c>
      <c r="AV264">
        <v>19.235895055382095</v>
      </c>
      <c r="AW264">
        <v>0.37392739548035586</v>
      </c>
      <c r="AX264">
        <v>1.4634143792244911</v>
      </c>
      <c r="AY264">
        <v>320.40860990159973</v>
      </c>
      <c r="AZ264">
        <v>0.10855411851037949</v>
      </c>
      <c r="BA264">
        <v>367.07562836429508</v>
      </c>
      <c r="BB264">
        <v>403.79230806947112</v>
      </c>
      <c r="BC264">
        <v>1</v>
      </c>
      <c r="BD264">
        <v>40.037868117998968</v>
      </c>
      <c r="BE264">
        <v>110.96863810017439</v>
      </c>
      <c r="BF264">
        <v>16.112353121027763</v>
      </c>
      <c r="BG264">
        <v>3.1266316385675172</v>
      </c>
      <c r="BH264">
        <v>420.98386911860496</v>
      </c>
      <c r="BI264">
        <v>0.2</v>
      </c>
      <c r="BJ264">
        <v>2760.8764504982396</v>
      </c>
      <c r="BK264">
        <v>700.1078474237936</v>
      </c>
      <c r="BL264">
        <v>848.20307167690567</v>
      </c>
      <c r="BM264">
        <v>1143.8462043017344</v>
      </c>
      <c r="BN264">
        <v>165.16043008177456</v>
      </c>
      <c r="BO264">
        <v>34.006934487374451</v>
      </c>
      <c r="BP264">
        <v>3.1061100223540465E-2</v>
      </c>
      <c r="BQ264">
        <v>100</v>
      </c>
      <c r="BR264">
        <v>392.210704743066</v>
      </c>
      <c r="BS264">
        <v>5.7473477050550281E-2</v>
      </c>
      <c r="BT264">
        <v>2.9369512397143643E-4</v>
      </c>
      <c r="BU264">
        <v>41.848496275991934</v>
      </c>
      <c r="BV264">
        <v>0.53103961125474075</v>
      </c>
      <c r="BW264">
        <v>15.510854657898301</v>
      </c>
      <c r="BX264">
        <v>34.436473681999338</v>
      </c>
      <c r="BY264">
        <v>28.827346630749251</v>
      </c>
      <c r="BZ264">
        <v>863.88845157214166</v>
      </c>
      <c r="CA264">
        <v>243.71334255431827</v>
      </c>
      <c r="CB264">
        <v>219.28428716460715</v>
      </c>
      <c r="CC264" s="156">
        <v>1.06</v>
      </c>
      <c r="CD264">
        <v>1780</v>
      </c>
      <c r="CE264">
        <v>8.0281077429318337E-2</v>
      </c>
      <c r="CF264">
        <v>2.6934576170197664</v>
      </c>
      <c r="CG264">
        <v>0.10816475932115573</v>
      </c>
      <c r="CH264">
        <v>-3.0896144775264283</v>
      </c>
      <c r="CI264" t="s">
        <v>479</v>
      </c>
    </row>
    <row r="265" spans="47:87" x14ac:dyDescent="0.3">
      <c r="AU265">
        <v>0.3</v>
      </c>
      <c r="AV265">
        <v>19.434043670304415</v>
      </c>
      <c r="AW265">
        <v>0.30371680541517315</v>
      </c>
      <c r="AX265">
        <v>0.55943949470169985</v>
      </c>
      <c r="AY265">
        <v>337.13483634290566</v>
      </c>
      <c r="AZ265">
        <v>0.10483221122468392</v>
      </c>
      <c r="BA265">
        <v>381.22219345337754</v>
      </c>
      <c r="BB265">
        <v>360.0926574172239</v>
      </c>
      <c r="BC265">
        <v>1</v>
      </c>
      <c r="BD265">
        <v>44.238537013647871</v>
      </c>
      <c r="BE265">
        <v>108.76707435848876</v>
      </c>
      <c r="BF265">
        <v>14.848131010441046</v>
      </c>
      <c r="BG265">
        <v>4.476715833711487</v>
      </c>
      <c r="BH265">
        <v>435.93175230015686</v>
      </c>
      <c r="BI265">
        <v>0.2</v>
      </c>
      <c r="BJ265">
        <v>2592.6415428313835</v>
      </c>
      <c r="BK265">
        <v>678.9045593023194</v>
      </c>
      <c r="BL265">
        <v>956.73609936238631</v>
      </c>
      <c r="BM265">
        <v>823.9732744940768</v>
      </c>
      <c r="BN265">
        <v>115.97426587391016</v>
      </c>
      <c r="BO265">
        <v>27.500198414012928</v>
      </c>
      <c r="BP265">
        <v>3.9880883141259503E-2</v>
      </c>
      <c r="BQ265">
        <v>100</v>
      </c>
      <c r="BR265">
        <v>274.00597178592</v>
      </c>
      <c r="BS265">
        <v>5.2156404484591912E-2</v>
      </c>
      <c r="BT265">
        <v>2.7675973178014083E-4</v>
      </c>
      <c r="BU265">
        <v>0</v>
      </c>
      <c r="BV265">
        <v>0.48469285173585008</v>
      </c>
      <c r="BW265">
        <v>14.149734278680898</v>
      </c>
      <c r="BX265">
        <v>34.418625511282904</v>
      </c>
      <c r="BY265">
        <v>38.557377364820198</v>
      </c>
      <c r="BZ265">
        <v>1137.781578670679</v>
      </c>
      <c r="CA265">
        <v>194.61411895242216</v>
      </c>
      <c r="CB265">
        <v>233.26440625158679</v>
      </c>
      <c r="CC265" s="156">
        <v>0.9</v>
      </c>
      <c r="CD265">
        <v>2440</v>
      </c>
      <c r="CE265">
        <v>6.1576352551092173E-2</v>
      </c>
      <c r="CF265">
        <v>3.2848307644445649</v>
      </c>
      <c r="CG265">
        <v>0.10340512003431111</v>
      </c>
      <c r="CH265">
        <v>-8.6259392287416308</v>
      </c>
      <c r="CI265" t="s">
        <v>479</v>
      </c>
    </row>
    <row r="266" spans="47:87" x14ac:dyDescent="0.3">
      <c r="AU266">
        <v>0.3</v>
      </c>
      <c r="AV266">
        <v>19.641715070273079</v>
      </c>
      <c r="AW266">
        <v>0.29143540492566855</v>
      </c>
      <c r="AX266">
        <v>1.2395369266581686</v>
      </c>
      <c r="AY266">
        <v>359.00593217831971</v>
      </c>
      <c r="AZ266">
        <v>0.1112005818676379</v>
      </c>
      <c r="BA266">
        <v>430.0233573461494</v>
      </c>
      <c r="BB266">
        <v>354.73810687029356</v>
      </c>
      <c r="BC266">
        <v>1</v>
      </c>
      <c r="BD266">
        <v>42.580503706010269</v>
      </c>
      <c r="BE266">
        <v>94.974981177114046</v>
      </c>
      <c r="BF266">
        <v>22.55770725427297</v>
      </c>
      <c r="BG266">
        <v>4.9699711811090905</v>
      </c>
      <c r="BH266">
        <v>415.93270319408265</v>
      </c>
      <c r="BI266">
        <v>0.2</v>
      </c>
      <c r="BJ266">
        <v>2776.6729526122836</v>
      </c>
      <c r="BK266">
        <v>673.66422163735183</v>
      </c>
      <c r="BL266">
        <v>895.83000923871282</v>
      </c>
      <c r="BM266">
        <v>862.11362524138019</v>
      </c>
      <c r="BN266">
        <v>158.83899530917978</v>
      </c>
      <c r="BO266">
        <v>26.378093931219198</v>
      </c>
      <c r="BP266">
        <v>3.9439716265321188E-2</v>
      </c>
      <c r="BQ266">
        <v>100</v>
      </c>
      <c r="BR266">
        <v>316.70869241118322</v>
      </c>
      <c r="BS266">
        <v>5.6201256580011592E-2</v>
      </c>
      <c r="BT266">
        <v>3.0262826100651348E-4</v>
      </c>
      <c r="BU266">
        <v>0</v>
      </c>
      <c r="BV266">
        <v>0.54673392237278429</v>
      </c>
      <c r="BW266">
        <v>14.58893736221472</v>
      </c>
      <c r="BX266">
        <v>35.095455957843363</v>
      </c>
      <c r="BY266">
        <v>25.207637221633703</v>
      </c>
      <c r="BZ266">
        <v>949.9467514436642</v>
      </c>
      <c r="CA266">
        <v>295.03247416117347</v>
      </c>
      <c r="CB266">
        <v>244.73628980229125</v>
      </c>
      <c r="CC266" s="156">
        <v>1.07</v>
      </c>
      <c r="CD266">
        <v>600</v>
      </c>
      <c r="CE266">
        <v>0.24573765380262547</v>
      </c>
      <c r="CF266">
        <v>8.0360530756814228</v>
      </c>
      <c r="CG266">
        <v>0.30083437767310722</v>
      </c>
      <c r="CH266">
        <v>33.19265963073309</v>
      </c>
      <c r="CI266">
        <v>5</v>
      </c>
    </row>
    <row r="267" spans="47:87" x14ac:dyDescent="0.3">
      <c r="AU267">
        <v>0.3</v>
      </c>
      <c r="AV267">
        <v>19.480423383902473</v>
      </c>
      <c r="AW267">
        <v>0.34533145557306005</v>
      </c>
      <c r="AX267">
        <v>1.4641649006349773</v>
      </c>
      <c r="AY267">
        <v>335.96888767604293</v>
      </c>
      <c r="AZ267">
        <v>9.8565075532600493E-2</v>
      </c>
      <c r="BA267">
        <v>442.75096762331452</v>
      </c>
      <c r="BB267">
        <v>339.7394717449406</v>
      </c>
      <c r="BC267">
        <v>1</v>
      </c>
      <c r="BD267">
        <v>34.246858067963132</v>
      </c>
      <c r="BE267">
        <v>100.7725546749778</v>
      </c>
      <c r="BF267">
        <v>17.632175052156501</v>
      </c>
      <c r="BG267">
        <v>2.806772575258301</v>
      </c>
      <c r="BH267">
        <v>423.82727840701028</v>
      </c>
      <c r="BI267">
        <v>0.20000000000000007</v>
      </c>
      <c r="BJ267">
        <v>3082.2962806637993</v>
      </c>
      <c r="BK267">
        <v>684.43630761273698</v>
      </c>
      <c r="BL267">
        <v>904.19523541985075</v>
      </c>
      <c r="BM267">
        <v>1155.1813804351509</v>
      </c>
      <c r="BN267">
        <v>207.11689062518406</v>
      </c>
      <c r="BO267">
        <v>31.565703422298711</v>
      </c>
      <c r="BP267">
        <v>9.3474280824405002E-3</v>
      </c>
      <c r="BQ267">
        <v>100</v>
      </c>
      <c r="BR267">
        <v>418.51589629028638</v>
      </c>
      <c r="BS267">
        <v>5.6592267979170045E-2</v>
      </c>
      <c r="BT267">
        <v>3.1574770660700794E-4</v>
      </c>
      <c r="BU267">
        <v>54.455921166739031</v>
      </c>
      <c r="BV267">
        <v>0.56667551744611644</v>
      </c>
      <c r="BW267">
        <v>15.633375389070762</v>
      </c>
      <c r="BX267">
        <v>35.716060091192759</v>
      </c>
      <c r="BY267">
        <v>29.105351780508681</v>
      </c>
      <c r="BZ267">
        <v>1221.2128886178525</v>
      </c>
      <c r="CA267">
        <v>307.89806502553284</v>
      </c>
      <c r="CB267">
        <v>241.81048625360756</v>
      </c>
      <c r="CC267" s="156">
        <v>1.1100000000000001</v>
      </c>
      <c r="CD267">
        <v>1040</v>
      </c>
      <c r="CE267">
        <v>0.20856524084838002</v>
      </c>
      <c r="CF267">
        <v>8.3250656500498259</v>
      </c>
      <c r="CG267">
        <v>0.27644266385599781</v>
      </c>
      <c r="CH267">
        <v>31.132163115155958</v>
      </c>
      <c r="CI267">
        <v>6</v>
      </c>
    </row>
    <row r="268" spans="47:87" x14ac:dyDescent="0.3">
      <c r="AU268">
        <v>0.3</v>
      </c>
      <c r="AV268">
        <v>19.423829592205031</v>
      </c>
      <c r="AW268">
        <v>0.31611702836355182</v>
      </c>
      <c r="AX268">
        <v>1.6322909019488596</v>
      </c>
      <c r="AY268">
        <v>343.01225735441722</v>
      </c>
      <c r="AZ268">
        <v>0.10368173269879029</v>
      </c>
      <c r="BA268">
        <v>469.23832870570357</v>
      </c>
      <c r="BB268">
        <v>306.72585982703595</v>
      </c>
      <c r="BC268">
        <v>1</v>
      </c>
      <c r="BD268">
        <v>35.903065988393109</v>
      </c>
      <c r="BE268">
        <v>110.47011177280179</v>
      </c>
      <c r="BF268">
        <v>19.473119851684075</v>
      </c>
      <c r="BG268">
        <v>5.5293619395350362</v>
      </c>
      <c r="BH268">
        <v>412.11817819401193</v>
      </c>
      <c r="BI268">
        <v>0.20000000000000004</v>
      </c>
      <c r="BJ268">
        <v>2402.1649730427757</v>
      </c>
      <c r="BK268">
        <v>683.58405942319791</v>
      </c>
      <c r="BL268">
        <v>869.55160553580845</v>
      </c>
      <c r="BM268">
        <v>1018.1393613196741</v>
      </c>
      <c r="BN268">
        <v>134.23209314613868</v>
      </c>
      <c r="BO268">
        <v>28.776949191377749</v>
      </c>
      <c r="BP268">
        <v>2.2852642477817021E-2</v>
      </c>
      <c r="BQ268">
        <v>100</v>
      </c>
      <c r="BR268">
        <v>376.13085716695537</v>
      </c>
      <c r="BS268">
        <v>5.4447813570438021E-2</v>
      </c>
      <c r="BT268">
        <v>3.2209715529093731E-4</v>
      </c>
      <c r="BU268">
        <v>54.506856541827325</v>
      </c>
      <c r="BV268">
        <v>0.54471219466972542</v>
      </c>
      <c r="BW268">
        <v>14.180209914856489</v>
      </c>
      <c r="BX268">
        <v>37.136402616561121</v>
      </c>
      <c r="BY268">
        <v>34.380113522158524</v>
      </c>
      <c r="BZ268">
        <v>1124.7653037546729</v>
      </c>
      <c r="CA268">
        <v>239.18113607594395</v>
      </c>
      <c r="CB268">
        <v>228.72682810062372</v>
      </c>
      <c r="CC268" s="156">
        <v>0.83</v>
      </c>
      <c r="CD268">
        <v>2550</v>
      </c>
      <c r="CE268">
        <v>2.1244834619236208E-3</v>
      </c>
      <c r="CF268">
        <v>1.8754616916896829</v>
      </c>
      <c r="CG268">
        <v>6.4525576749691796E-2</v>
      </c>
      <c r="CH268">
        <v>-14.376666298024665</v>
      </c>
      <c r="CI268" t="s">
        <v>479</v>
      </c>
    </row>
    <row r="269" spans="47:87" x14ac:dyDescent="0.3">
      <c r="AU269">
        <v>0.3</v>
      </c>
      <c r="AV269">
        <v>20.474525015392651</v>
      </c>
      <c r="AW269">
        <v>0.24193109832344961</v>
      </c>
      <c r="AX269">
        <v>1.0030515578449799</v>
      </c>
      <c r="AY269">
        <v>305.94823698335853</v>
      </c>
      <c r="AZ269">
        <v>9.0380008690752064E-2</v>
      </c>
      <c r="BA269">
        <v>452.81116136687365</v>
      </c>
      <c r="BB269">
        <v>421.03199314367498</v>
      </c>
      <c r="BC269">
        <v>1</v>
      </c>
      <c r="BD269">
        <v>29.847599285359209</v>
      </c>
      <c r="BE269">
        <v>108.92079815921836</v>
      </c>
      <c r="BF269">
        <v>24.600349957217023</v>
      </c>
      <c r="BG269">
        <v>5.1645416051916939</v>
      </c>
      <c r="BH269">
        <v>372.01780286116849</v>
      </c>
      <c r="BI269">
        <v>0.19999999999999998</v>
      </c>
      <c r="BJ269">
        <v>2398.6133001800849</v>
      </c>
      <c r="BK269">
        <v>684.44424670986166</v>
      </c>
      <c r="BL269">
        <v>854.46936678001657</v>
      </c>
      <c r="BM269">
        <v>947.15323672402837</v>
      </c>
      <c r="BN269">
        <v>133.44908439505915</v>
      </c>
      <c r="BO269">
        <v>21.878767862399798</v>
      </c>
      <c r="BP269">
        <v>3.5012111484367281E-2</v>
      </c>
      <c r="BQ269">
        <v>100</v>
      </c>
      <c r="BR269">
        <v>353.3298793046838</v>
      </c>
      <c r="BS269">
        <v>5.6553195125337595E-2</v>
      </c>
      <c r="BT269">
        <v>2.9315253648405382E-4</v>
      </c>
      <c r="BU269">
        <v>0</v>
      </c>
      <c r="BV269">
        <v>0.56886037319358951</v>
      </c>
      <c r="BW269">
        <v>14.409769006246391</v>
      </c>
      <c r="BX269">
        <v>37.615775867424617</v>
      </c>
      <c r="BY269">
        <v>36.599144903548094</v>
      </c>
      <c r="BZ269">
        <v>908.40437636357342</v>
      </c>
      <c r="CA269">
        <v>302.71205546035497</v>
      </c>
      <c r="CB269">
        <v>221.82241883693561</v>
      </c>
      <c r="CC269" s="156">
        <v>1.03</v>
      </c>
      <c r="CD269">
        <v>1850</v>
      </c>
      <c r="CE269">
        <v>0.1172261627574096</v>
      </c>
      <c r="CF269">
        <v>4.2648493737415514</v>
      </c>
      <c r="CG269">
        <v>0.1488116718126585</v>
      </c>
      <c r="CH269">
        <v>8.0879651767977592</v>
      </c>
      <c r="CI269">
        <v>12</v>
      </c>
    </row>
    <row r="270" spans="47:87" x14ac:dyDescent="0.3">
      <c r="AU270">
        <v>0.3</v>
      </c>
      <c r="AV270">
        <v>21.834702567415334</v>
      </c>
      <c r="AW270">
        <v>0.36742664243247569</v>
      </c>
      <c r="AX270">
        <v>1.2205668224891513</v>
      </c>
      <c r="AY270">
        <v>318.87929138592324</v>
      </c>
      <c r="AZ270">
        <v>0.1070801808922387</v>
      </c>
      <c r="BA270">
        <v>455.24795385069814</v>
      </c>
      <c r="BB270">
        <v>402.79937104910471</v>
      </c>
      <c r="BC270">
        <v>1</v>
      </c>
      <c r="BD270">
        <v>29.568080510444062</v>
      </c>
      <c r="BE270">
        <v>126.26216997944559</v>
      </c>
      <c r="BF270">
        <v>17.260441912902092</v>
      </c>
      <c r="BG270">
        <v>5.54293912496101</v>
      </c>
      <c r="BH270">
        <v>433.10388969066742</v>
      </c>
      <c r="BI270">
        <v>0.19999999999999998</v>
      </c>
      <c r="BJ270">
        <v>2647.4309441062001</v>
      </c>
      <c r="BK270">
        <v>683.22706364677185</v>
      </c>
      <c r="BL270">
        <v>878.11633734535098</v>
      </c>
      <c r="BM270">
        <v>1012.9297358308384</v>
      </c>
      <c r="BN270">
        <v>218.25084516898352</v>
      </c>
      <c r="BO270">
        <v>33.531374431096559</v>
      </c>
      <c r="BP270">
        <v>1.6485316762532239E-2</v>
      </c>
      <c r="BQ270">
        <v>100</v>
      </c>
      <c r="BR270">
        <v>344.13921099847954</v>
      </c>
      <c r="BS270">
        <v>5.8297969063912269E-2</v>
      </c>
      <c r="BT270">
        <v>2.9051472366454036E-4</v>
      </c>
      <c r="BU270">
        <v>0</v>
      </c>
      <c r="BV270">
        <v>0.51970062475190881</v>
      </c>
      <c r="BW270">
        <v>15.625992966271406</v>
      </c>
      <c r="BX270">
        <v>36.197563326652535</v>
      </c>
      <c r="BY270">
        <v>32.764373299738736</v>
      </c>
      <c r="BZ270">
        <v>956.18577497918727</v>
      </c>
      <c r="CA270">
        <v>309.10325577067641</v>
      </c>
      <c r="CB270">
        <v>224.68005439366507</v>
      </c>
      <c r="CC270" s="156">
        <v>0.75</v>
      </c>
      <c r="CD270">
        <v>1480</v>
      </c>
      <c r="CE270">
        <v>0.18813733590446202</v>
      </c>
      <c r="CF270">
        <v>7.2741630152338335</v>
      </c>
      <c r="CG270">
        <v>0.22524283550956262</v>
      </c>
      <c r="CH270">
        <v>20.530981152843289</v>
      </c>
      <c r="CI270">
        <v>7</v>
      </c>
    </row>
    <row r="271" spans="47:87" x14ac:dyDescent="0.3">
      <c r="AU271">
        <v>0.3</v>
      </c>
      <c r="AV271">
        <v>20.668172260951955</v>
      </c>
      <c r="AW271">
        <v>0.30415718409374098</v>
      </c>
      <c r="AX271">
        <v>0.51947505374155278</v>
      </c>
      <c r="AY271">
        <v>312.66324982944951</v>
      </c>
      <c r="AZ271">
        <v>0.11549395068891087</v>
      </c>
      <c r="BA271">
        <v>471.72477295532076</v>
      </c>
      <c r="BB271">
        <v>332.35711158986607</v>
      </c>
      <c r="BC271">
        <v>1</v>
      </c>
      <c r="BD271">
        <v>42.048364310859554</v>
      </c>
      <c r="BE271">
        <v>108.84913565238489</v>
      </c>
      <c r="BF271">
        <v>10.197622340786957</v>
      </c>
      <c r="BG271">
        <v>5.9616105046853809</v>
      </c>
      <c r="BH271">
        <v>400.66880183049864</v>
      </c>
      <c r="BI271">
        <v>0.20000000000000007</v>
      </c>
      <c r="BJ271">
        <v>2663.6106840228963</v>
      </c>
      <c r="BK271">
        <v>683.57035186865016</v>
      </c>
      <c r="BL271">
        <v>880.6025501112764</v>
      </c>
      <c r="BM271">
        <v>951.22749240488793</v>
      </c>
      <c r="BN271">
        <v>80.889540089176236</v>
      </c>
      <c r="BO271">
        <v>27.486962041264206</v>
      </c>
      <c r="BP271">
        <v>4.6332369085220974E-2</v>
      </c>
      <c r="BQ271">
        <v>100</v>
      </c>
      <c r="BR271">
        <v>330.33077116843259</v>
      </c>
      <c r="BS271">
        <v>5.2477747905994437E-2</v>
      </c>
      <c r="BT271">
        <v>3.2595275657321061E-4</v>
      </c>
      <c r="BU271">
        <v>0</v>
      </c>
      <c r="BV271">
        <v>0.56348228905871867</v>
      </c>
      <c r="BW271">
        <v>14.99622256200081</v>
      </c>
      <c r="BX271">
        <v>35.994867245213065</v>
      </c>
      <c r="BY271">
        <v>35.265263875695702</v>
      </c>
      <c r="BZ271">
        <v>1061.332122529516</v>
      </c>
      <c r="CA271">
        <v>310.99150388814036</v>
      </c>
      <c r="CB271">
        <v>231.04365762347666</v>
      </c>
      <c r="CC271" s="156">
        <v>1.01</v>
      </c>
      <c r="CD271">
        <v>1990</v>
      </c>
      <c r="CE271">
        <v>0.10463197617471276</v>
      </c>
      <c r="CF271">
        <v>3.2072966328585819</v>
      </c>
      <c r="CG271">
        <v>0.13250893830197666</v>
      </c>
      <c r="CH271">
        <v>0.12582230201862685</v>
      </c>
      <c r="CI271">
        <v>21</v>
      </c>
    </row>
    <row r="272" spans="47:87" x14ac:dyDescent="0.3">
      <c r="AU272">
        <v>0.3</v>
      </c>
      <c r="AV272">
        <v>23.235474067313017</v>
      </c>
      <c r="AW272">
        <v>0.33013960392714103</v>
      </c>
      <c r="AX272">
        <v>1.7350890459473967</v>
      </c>
      <c r="AY272">
        <v>344.00658318482215</v>
      </c>
      <c r="AZ272">
        <v>0.10069913469201718</v>
      </c>
      <c r="BA272">
        <v>393.77711433090769</v>
      </c>
      <c r="BB272">
        <v>336.25348957298934</v>
      </c>
      <c r="BC272">
        <v>1</v>
      </c>
      <c r="BD272">
        <v>39.39597082228903</v>
      </c>
      <c r="BE272">
        <v>110.25012821518078</v>
      </c>
      <c r="BF272">
        <v>15.82016978686247</v>
      </c>
      <c r="BG272">
        <v>5.6209497412787961</v>
      </c>
      <c r="BH272">
        <v>422.24390265078671</v>
      </c>
      <c r="BI272">
        <v>0.20000000000000004</v>
      </c>
      <c r="BJ272">
        <v>2584.6253422587497</v>
      </c>
      <c r="BK272">
        <v>686.23699863713432</v>
      </c>
      <c r="BL272">
        <v>854.55357559361016</v>
      </c>
      <c r="BM272">
        <v>876.14418565110861</v>
      </c>
      <c r="BN272">
        <v>116.35119328120051</v>
      </c>
      <c r="BO272">
        <v>29.773103289225645</v>
      </c>
      <c r="BP272">
        <v>5.7922826142171382E-2</v>
      </c>
      <c r="BQ272">
        <v>100</v>
      </c>
      <c r="BR272">
        <v>401.45039740246756</v>
      </c>
      <c r="BS272">
        <v>5.7360372684562198E-2</v>
      </c>
      <c r="BT272">
        <v>3.0349062801416163E-4</v>
      </c>
      <c r="BU272">
        <v>50.3421903422729</v>
      </c>
      <c r="BV272">
        <v>0.54053650443897805</v>
      </c>
      <c r="BW272">
        <v>16.012669845375214</v>
      </c>
      <c r="BX272">
        <v>37.568345250961563</v>
      </c>
      <c r="BY272">
        <v>36.523270369292007</v>
      </c>
      <c r="BZ272">
        <v>1281.7896376563322</v>
      </c>
      <c r="CA272">
        <v>267.18565328320193</v>
      </c>
      <c r="CB272">
        <v>240.80412631806362</v>
      </c>
      <c r="CC272" s="156">
        <v>0.83</v>
      </c>
      <c r="CD272">
        <v>2220</v>
      </c>
      <c r="CE272">
        <v>0.13570204257608087</v>
      </c>
      <c r="CF272">
        <v>3.7995888166236451</v>
      </c>
      <c r="CG272">
        <v>0.14856421025964126</v>
      </c>
      <c r="CH272">
        <v>3.5500200500039427</v>
      </c>
      <c r="CI272">
        <v>13</v>
      </c>
    </row>
    <row r="273" spans="47:87" x14ac:dyDescent="0.3">
      <c r="AU273">
        <v>0.3</v>
      </c>
      <c r="AV273">
        <v>21.291402202757851</v>
      </c>
      <c r="AW273">
        <v>0.39196746316185038</v>
      </c>
      <c r="AX273">
        <v>2.6603843910902452</v>
      </c>
      <c r="AY273">
        <v>340.40256997206927</v>
      </c>
      <c r="AZ273">
        <v>8.8828352544351813E-2</v>
      </c>
      <c r="BA273">
        <v>483.61227973512331</v>
      </c>
      <c r="BB273">
        <v>277.23204848320574</v>
      </c>
      <c r="BC273">
        <v>1</v>
      </c>
      <c r="BD273">
        <v>60.69192922861324</v>
      </c>
      <c r="BE273">
        <v>94.582011708228976</v>
      </c>
      <c r="BF273">
        <v>15.822383569717648</v>
      </c>
      <c r="BG273">
        <v>4.6912532001791023</v>
      </c>
      <c r="BH273">
        <v>439.92104109438685</v>
      </c>
      <c r="BI273">
        <v>0.20000000000000007</v>
      </c>
      <c r="BJ273">
        <v>2675.6603675074321</v>
      </c>
      <c r="BK273">
        <v>692.2778541924788</v>
      </c>
      <c r="BL273">
        <v>885.08357023305541</v>
      </c>
      <c r="BM273">
        <v>968.58770304784048</v>
      </c>
      <c r="BN273">
        <v>171.08008348441979</v>
      </c>
      <c r="BO273">
        <v>35.45679337659238</v>
      </c>
      <c r="BP273">
        <v>5.5833263410134053E-2</v>
      </c>
      <c r="BQ273">
        <v>100</v>
      </c>
      <c r="BR273">
        <v>357.18957354182362</v>
      </c>
      <c r="BS273">
        <v>5.6433066973271766E-2</v>
      </c>
      <c r="BT273">
        <v>3.1278331478577152E-4</v>
      </c>
      <c r="BU273">
        <v>37.078004696775153</v>
      </c>
      <c r="BV273">
        <v>0.57176810991280247</v>
      </c>
      <c r="BW273">
        <v>14.5908891580145</v>
      </c>
      <c r="BX273">
        <v>38.331131617240651</v>
      </c>
      <c r="BY273">
        <v>34.462257898168218</v>
      </c>
      <c r="BZ273">
        <v>1001.9412704326037</v>
      </c>
      <c r="CA273">
        <v>404.12898047289411</v>
      </c>
      <c r="CB273">
        <v>227.56549579898774</v>
      </c>
      <c r="CC273" s="156">
        <v>1.27</v>
      </c>
      <c r="CD273">
        <v>720</v>
      </c>
      <c r="CE273">
        <v>0.13989365403218779</v>
      </c>
      <c r="CF273">
        <v>5.143447561169058</v>
      </c>
      <c r="CG273">
        <v>0.17471577333914845</v>
      </c>
      <c r="CH273">
        <v>7.0841409335359655</v>
      </c>
      <c r="CI273">
        <v>11</v>
      </c>
    </row>
    <row r="274" spans="47:87" x14ac:dyDescent="0.3">
      <c r="AU274">
        <v>0.3</v>
      </c>
      <c r="AV274">
        <v>18.851345714863758</v>
      </c>
      <c r="AW274">
        <v>0.32362958164262912</v>
      </c>
      <c r="AX274">
        <v>1.7156910729251882</v>
      </c>
      <c r="AY274">
        <v>313.12780535507216</v>
      </c>
      <c r="AZ274">
        <v>0.11353077031099403</v>
      </c>
      <c r="BA274">
        <v>431.34012266739012</v>
      </c>
      <c r="BB274">
        <v>321.33155933231552</v>
      </c>
      <c r="BC274">
        <v>1</v>
      </c>
      <c r="BD274">
        <v>40.711699282495793</v>
      </c>
      <c r="BE274">
        <v>99.323696787884899</v>
      </c>
      <c r="BF274">
        <v>10.314471522803608</v>
      </c>
      <c r="BG274">
        <v>2.3469532250177076</v>
      </c>
      <c r="BH274">
        <v>464.21446497218858</v>
      </c>
      <c r="BI274">
        <v>0.20000000000000004</v>
      </c>
      <c r="BJ274">
        <v>2210.2922801860491</v>
      </c>
      <c r="BK274">
        <v>677.39511213223614</v>
      </c>
      <c r="BL274">
        <v>814.62297492906578</v>
      </c>
      <c r="BM274">
        <v>888.21166754227022</v>
      </c>
      <c r="BN274">
        <v>121.33074246238215</v>
      </c>
      <c r="BO274">
        <v>29.487604296806932</v>
      </c>
      <c r="BP274">
        <v>2.0111760917992896E-2</v>
      </c>
      <c r="BQ274">
        <v>100</v>
      </c>
      <c r="BR274">
        <v>325.17429421574394</v>
      </c>
      <c r="BS274">
        <v>6.0538067374626227E-2</v>
      </c>
      <c r="BT274">
        <v>2.7563970315554859E-4</v>
      </c>
      <c r="BU274">
        <v>65.478511080761734</v>
      </c>
      <c r="BV274">
        <v>0.57138275871281241</v>
      </c>
      <c r="BW274">
        <v>14.282833599012228</v>
      </c>
      <c r="BX274">
        <v>36.434800570792454</v>
      </c>
      <c r="BY274">
        <v>35.109308886614549</v>
      </c>
      <c r="BZ274">
        <v>729.00343745225825</v>
      </c>
      <c r="CA274">
        <v>353.16558175353151</v>
      </c>
      <c r="CB274">
        <v>231.38810085688038</v>
      </c>
      <c r="CC274" s="156">
        <v>1.04</v>
      </c>
      <c r="CD274">
        <v>1450</v>
      </c>
      <c r="CE274">
        <v>9.0682752584196891E-2</v>
      </c>
      <c r="CF274">
        <v>3.9800632899469086</v>
      </c>
      <c r="CG274">
        <v>0.12525694949144245</v>
      </c>
      <c r="CH274">
        <v>-0.42481550400396378</v>
      </c>
      <c r="CI274" t="s">
        <v>479</v>
      </c>
    </row>
    <row r="275" spans="47:87" x14ac:dyDescent="0.3">
      <c r="AU275">
        <v>0.3</v>
      </c>
      <c r="AV275">
        <v>17.376081667269247</v>
      </c>
      <c r="AW275">
        <v>0.33301044907864463</v>
      </c>
      <c r="AX275">
        <v>1.5216002111223965</v>
      </c>
      <c r="AY275">
        <v>315.52793342807786</v>
      </c>
      <c r="AZ275">
        <v>9.882570703241024E-2</v>
      </c>
      <c r="BA275">
        <v>426.3545513994718</v>
      </c>
      <c r="BB275">
        <v>411.07004352842063</v>
      </c>
      <c r="BC275">
        <v>1</v>
      </c>
      <c r="BD275">
        <v>39.432452350751845</v>
      </c>
      <c r="BE275">
        <v>97.561926197473127</v>
      </c>
      <c r="BF275">
        <v>13.431722407164511</v>
      </c>
      <c r="BG275">
        <v>5.8040601070355784</v>
      </c>
      <c r="BH275">
        <v>386.49996821574945</v>
      </c>
      <c r="BI275">
        <v>0.20000000000000004</v>
      </c>
      <c r="BJ275">
        <v>2487.3254541914775</v>
      </c>
      <c r="BK275">
        <v>693.50511791295082</v>
      </c>
      <c r="BL275">
        <v>931.86680013107207</v>
      </c>
      <c r="BM275">
        <v>1002.8683392977933</v>
      </c>
      <c r="BN275">
        <v>140.1678839565329</v>
      </c>
      <c r="BO275">
        <v>30.047296614290421</v>
      </c>
      <c r="BP275">
        <v>5.6584406044756064E-2</v>
      </c>
      <c r="BQ275">
        <v>100</v>
      </c>
      <c r="BR275">
        <v>327.15935882200677</v>
      </c>
      <c r="BS275">
        <v>5.4903235642603319E-2</v>
      </c>
      <c r="BT275">
        <v>2.9978131232429701E-4</v>
      </c>
      <c r="BU275">
        <v>0</v>
      </c>
      <c r="BV275">
        <v>0.50474058970297342</v>
      </c>
      <c r="BW275">
        <v>14.575940440878322</v>
      </c>
      <c r="BX275">
        <v>35.382419606577606</v>
      </c>
      <c r="BY275">
        <v>37.398645310883332</v>
      </c>
      <c r="BZ275">
        <v>1257.4134632311436</v>
      </c>
      <c r="CA275">
        <v>322.57550914987957</v>
      </c>
      <c r="CB275">
        <v>242.92259113565709</v>
      </c>
      <c r="CC275" s="156">
        <v>1</v>
      </c>
      <c r="CD275">
        <v>1170</v>
      </c>
      <c r="CE275">
        <v>0.16112126631823731</v>
      </c>
      <c r="CF275">
        <v>6.8701308727400239</v>
      </c>
      <c r="CG275">
        <v>0.2112298224642743</v>
      </c>
      <c r="CH275">
        <v>17.832971875260803</v>
      </c>
      <c r="CI275">
        <v>8</v>
      </c>
    </row>
    <row r="276" spans="47:87" x14ac:dyDescent="0.3">
      <c r="AU276">
        <v>0.3</v>
      </c>
      <c r="AV276">
        <v>19.635003917381564</v>
      </c>
      <c r="AW276">
        <v>0.26919781326442782</v>
      </c>
      <c r="AX276">
        <v>1.0388266710116341</v>
      </c>
      <c r="AY276">
        <v>371.12095307058405</v>
      </c>
      <c r="AZ276">
        <v>9.6205738855434098E-2</v>
      </c>
      <c r="BA276">
        <v>335.4186397904374</v>
      </c>
      <c r="BB276">
        <v>396.46951459806377</v>
      </c>
      <c r="BC276">
        <v>1</v>
      </c>
      <c r="BD276">
        <v>40.957586774236141</v>
      </c>
      <c r="BE276">
        <v>93.029379555518403</v>
      </c>
      <c r="BF276">
        <v>21.54670338931448</v>
      </c>
      <c r="BG276">
        <v>4.366407569530085</v>
      </c>
      <c r="BH276">
        <v>411.57313838192846</v>
      </c>
      <c r="BI276">
        <v>0.19999999999999996</v>
      </c>
      <c r="BJ276">
        <v>2699.4107210208595</v>
      </c>
      <c r="BK276">
        <v>681.94475254263341</v>
      </c>
      <c r="BL276">
        <v>848.20268095913013</v>
      </c>
      <c r="BM276">
        <v>1063.2088134692908</v>
      </c>
      <c r="BN276">
        <v>154.72025962288112</v>
      </c>
      <c r="BO276">
        <v>24.141862912348365</v>
      </c>
      <c r="BP276">
        <v>6.3580559158272237E-2</v>
      </c>
      <c r="BQ276">
        <v>100</v>
      </c>
      <c r="BR276">
        <v>318.92500434214122</v>
      </c>
      <c r="BS276">
        <v>4.7392150202034598E-2</v>
      </c>
      <c r="BT276">
        <v>3.0310504132070393E-4</v>
      </c>
      <c r="BU276">
        <v>0</v>
      </c>
      <c r="BV276">
        <v>0.53667300971920173</v>
      </c>
      <c r="BW276">
        <v>13.85065270209949</v>
      </c>
      <c r="BX276">
        <v>34.968087223863243</v>
      </c>
      <c r="BY276">
        <v>37.644817943974097</v>
      </c>
      <c r="BZ276">
        <v>921.10892012522265</v>
      </c>
      <c r="CA276">
        <v>259.65113021453237</v>
      </c>
      <c r="CB276">
        <v>228.14540198100897</v>
      </c>
      <c r="CC276" s="156">
        <v>0.98</v>
      </c>
      <c r="CD276">
        <v>2120</v>
      </c>
      <c r="CE276">
        <v>5.7098100863004486E-3</v>
      </c>
      <c r="CF276">
        <v>1.6079019689842844</v>
      </c>
      <c r="CG276">
        <v>5.3750501166716619E-2</v>
      </c>
      <c r="CH276">
        <v>-17.260776298355232</v>
      </c>
      <c r="CI276" t="s">
        <v>479</v>
      </c>
    </row>
    <row r="277" spans="47:87" x14ac:dyDescent="0.3">
      <c r="AU277">
        <v>0.3</v>
      </c>
      <c r="AV277">
        <v>20.991760348630542</v>
      </c>
      <c r="AW277">
        <v>0.33311887384568045</v>
      </c>
      <c r="AX277">
        <v>0.3552334261600727</v>
      </c>
      <c r="AY277">
        <v>341.4242015611448</v>
      </c>
      <c r="AZ277">
        <v>9.3748413311017631E-2</v>
      </c>
      <c r="BA277">
        <v>414.26835701651896</v>
      </c>
      <c r="BB277">
        <v>381.15552528190756</v>
      </c>
      <c r="BC277">
        <v>1</v>
      </c>
      <c r="BD277">
        <v>46.705746873201399</v>
      </c>
      <c r="BE277">
        <v>118.83974513813143</v>
      </c>
      <c r="BF277">
        <v>11.196206421592185</v>
      </c>
      <c r="BG277">
        <v>3.4596101089380737</v>
      </c>
      <c r="BH277">
        <v>468.96828101741499</v>
      </c>
      <c r="BI277">
        <v>0.19999999999999998</v>
      </c>
      <c r="BJ277">
        <v>2661.3702975317224</v>
      </c>
      <c r="BK277">
        <v>692.22017011711966</v>
      </c>
      <c r="BL277">
        <v>900.73668016775457</v>
      </c>
      <c r="BM277">
        <v>959.42299028586774</v>
      </c>
      <c r="BN277">
        <v>180.69562352388238</v>
      </c>
      <c r="BO277">
        <v>30.269144351144313</v>
      </c>
      <c r="BP277">
        <v>3.0894844769559615E-2</v>
      </c>
      <c r="BQ277">
        <v>100</v>
      </c>
      <c r="BR277">
        <v>379.48331086326243</v>
      </c>
      <c r="BS277">
        <v>5.832701651545847E-2</v>
      </c>
      <c r="BT277">
        <v>3.0927251137749447E-4</v>
      </c>
      <c r="BU277">
        <v>32.003807462669499</v>
      </c>
      <c r="BV277">
        <v>0.55426750507062306</v>
      </c>
      <c r="BW277">
        <v>14.453127457459983</v>
      </c>
      <c r="BX277">
        <v>37.765584395343502</v>
      </c>
      <c r="BY277">
        <v>32.639626605020297</v>
      </c>
      <c r="BZ277">
        <v>679.35501870760095</v>
      </c>
      <c r="CA277">
        <v>298.88176263929921</v>
      </c>
      <c r="CB277">
        <v>256.12109750314562</v>
      </c>
      <c r="CC277" s="156">
        <v>1.1599999999999999</v>
      </c>
      <c r="CD277">
        <v>1110</v>
      </c>
      <c r="CE277">
        <v>0.18550514274236551</v>
      </c>
      <c r="CF277">
        <v>6.5058305296820746</v>
      </c>
      <c r="CG277">
        <v>0.24424706669342808</v>
      </c>
      <c r="CH277">
        <v>15.799037916982627</v>
      </c>
      <c r="CI277">
        <v>7</v>
      </c>
    </row>
    <row r="278" spans="47:87" x14ac:dyDescent="0.3">
      <c r="AU278">
        <v>0.3</v>
      </c>
      <c r="AV278">
        <v>19.839415596828108</v>
      </c>
      <c r="AW278">
        <v>0.3488111567522334</v>
      </c>
      <c r="AX278">
        <v>1.6534987400273418</v>
      </c>
      <c r="AY278">
        <v>321.26168665821683</v>
      </c>
      <c r="AZ278">
        <v>8.3276233044606851E-2</v>
      </c>
      <c r="BA278">
        <v>353.92777407636794</v>
      </c>
      <c r="BB278">
        <v>334.35415602802715</v>
      </c>
      <c r="BC278">
        <v>1</v>
      </c>
      <c r="BD278">
        <v>40.997835363164356</v>
      </c>
      <c r="BE278">
        <v>102.46192379039771</v>
      </c>
      <c r="BF278">
        <v>14.022427770385626</v>
      </c>
      <c r="BG278">
        <v>5.4348058454717583</v>
      </c>
      <c r="BH278">
        <v>399.29743991082381</v>
      </c>
      <c r="BI278">
        <v>0.2</v>
      </c>
      <c r="BJ278">
        <v>2788.9734488143367</v>
      </c>
      <c r="BK278">
        <v>682.75948614772722</v>
      </c>
      <c r="BL278">
        <v>934.68461466136421</v>
      </c>
      <c r="BM278">
        <v>868.89015128529036</v>
      </c>
      <c r="BN278">
        <v>186.82287050237679</v>
      </c>
      <c r="BO278">
        <v>31.709817872299489</v>
      </c>
      <c r="BP278">
        <v>3.0628980356617173E-2</v>
      </c>
      <c r="BQ278">
        <v>100</v>
      </c>
      <c r="BR278">
        <v>307.28874883504358</v>
      </c>
      <c r="BS278">
        <v>4.9629283748488941E-2</v>
      </c>
      <c r="BT278">
        <v>3.2866523682515959E-4</v>
      </c>
      <c r="BU278">
        <v>0</v>
      </c>
      <c r="BV278">
        <v>0.50574801305719352</v>
      </c>
      <c r="BW278">
        <v>13.415463681714936</v>
      </c>
      <c r="BX278">
        <v>37.852359116600937</v>
      </c>
      <c r="BY278">
        <v>37.263119706779982</v>
      </c>
      <c r="BZ278">
        <v>1208.0963448477487</v>
      </c>
      <c r="CA278">
        <v>207.32421183099157</v>
      </c>
      <c r="CB278">
        <v>232.07722380072792</v>
      </c>
      <c r="CC278" s="156">
        <v>0.9</v>
      </c>
      <c r="CD278">
        <v>1640</v>
      </c>
      <c r="CE278">
        <v>0.24361852624792757</v>
      </c>
      <c r="CF278">
        <v>8.4727544072446079</v>
      </c>
      <c r="CG278">
        <v>0.29487657310077636</v>
      </c>
      <c r="CH278">
        <v>34.37982400030927</v>
      </c>
      <c r="CI278">
        <v>5</v>
      </c>
    </row>
    <row r="279" spans="47:87" x14ac:dyDescent="0.3">
      <c r="AU279">
        <v>0.3</v>
      </c>
      <c r="AV279">
        <v>20.058932477475604</v>
      </c>
      <c r="AW279">
        <v>0.34670134685191417</v>
      </c>
      <c r="AX279">
        <v>2.1031776224467134</v>
      </c>
      <c r="AY279">
        <v>342.33475792261453</v>
      </c>
      <c r="AZ279">
        <v>0.11475635007859275</v>
      </c>
      <c r="BA279">
        <v>458.11247482307692</v>
      </c>
      <c r="BB279">
        <v>330.34087794151509</v>
      </c>
      <c r="BC279">
        <v>1</v>
      </c>
      <c r="BD279">
        <v>27.273214864970036</v>
      </c>
      <c r="BE279">
        <v>115.55566232421261</v>
      </c>
      <c r="BF279">
        <v>10.448014760944204</v>
      </c>
      <c r="BG279">
        <v>4.7884887024127707</v>
      </c>
      <c r="BH279">
        <v>406.77224281142804</v>
      </c>
      <c r="BI279">
        <v>0.2</v>
      </c>
      <c r="BJ279">
        <v>2624.7795875856109</v>
      </c>
      <c r="BK279">
        <v>662.12627808111813</v>
      </c>
      <c r="BL279">
        <v>848.12229351859719</v>
      </c>
      <c r="BM279">
        <v>719.10262655217878</v>
      </c>
      <c r="BN279">
        <v>170.88208083835454</v>
      </c>
      <c r="BO279">
        <v>31.152934105366569</v>
      </c>
      <c r="BP279">
        <v>7.4589336416160973E-2</v>
      </c>
      <c r="BQ279">
        <v>100</v>
      </c>
      <c r="BR279">
        <v>314.25591052432338</v>
      </c>
      <c r="BS279">
        <v>5.4929733357095376E-2</v>
      </c>
      <c r="BT279">
        <v>3.1223352645295011E-4</v>
      </c>
      <c r="BU279">
        <v>0</v>
      </c>
      <c r="BV279">
        <v>0.53990304808294265</v>
      </c>
      <c r="BW279">
        <v>15.06526383789657</v>
      </c>
      <c r="BX279">
        <v>36.563079564330444</v>
      </c>
      <c r="BY279">
        <v>27.313188162750912</v>
      </c>
      <c r="BZ279">
        <v>1025.0619529322257</v>
      </c>
      <c r="CA279">
        <v>96.386142071800492</v>
      </c>
      <c r="CB279">
        <v>241.03548705885453</v>
      </c>
      <c r="CC279" s="156">
        <v>0.97</v>
      </c>
      <c r="CD279">
        <v>2420</v>
      </c>
      <c r="CE279">
        <v>5.4388808360976704E-2</v>
      </c>
      <c r="CF279">
        <v>2.3325479571577024</v>
      </c>
      <c r="CG279">
        <v>9.0865065426573771E-2</v>
      </c>
      <c r="CH279">
        <v>-8.0638699384237089</v>
      </c>
      <c r="CI279" t="s">
        <v>479</v>
      </c>
    </row>
    <row r="280" spans="47:87" x14ac:dyDescent="0.3">
      <c r="AU280">
        <v>0.3</v>
      </c>
      <c r="AV280">
        <v>18.102633459396476</v>
      </c>
      <c r="AW280">
        <v>0.27579510001131852</v>
      </c>
      <c r="AX280">
        <v>1.118373608839923</v>
      </c>
      <c r="AY280">
        <v>319.94024084132434</v>
      </c>
      <c r="AZ280">
        <v>9.6104359025851002E-2</v>
      </c>
      <c r="BA280">
        <v>443.15964922496352</v>
      </c>
      <c r="BB280">
        <v>327.11914347079755</v>
      </c>
      <c r="BC280">
        <v>1</v>
      </c>
      <c r="BD280">
        <v>41.749557624390313</v>
      </c>
      <c r="BE280">
        <v>99.163910053218984</v>
      </c>
      <c r="BF280">
        <v>15.525320419614022</v>
      </c>
      <c r="BG280">
        <v>7.2605149201673731</v>
      </c>
      <c r="BH280">
        <v>433.1809836445932</v>
      </c>
      <c r="BI280">
        <v>0.20000000000000007</v>
      </c>
      <c r="BJ280">
        <v>2654.1694959397632</v>
      </c>
      <c r="BK280">
        <v>673.57119160599905</v>
      </c>
      <c r="BL280">
        <v>823.90662104973489</v>
      </c>
      <c r="BM280">
        <v>851.6742435294932</v>
      </c>
      <c r="BN280">
        <v>117.65531410930122</v>
      </c>
      <c r="BO280">
        <v>24.882938889146228</v>
      </c>
      <c r="BP280">
        <v>4.7018681004684794E-2</v>
      </c>
      <c r="BQ280">
        <v>100</v>
      </c>
      <c r="BR280">
        <v>324.73866210980441</v>
      </c>
      <c r="BS280">
        <v>5.5364628558819705E-2</v>
      </c>
      <c r="BT280">
        <v>3.0579075884634591E-4</v>
      </c>
      <c r="BU280">
        <v>26.834401156529953</v>
      </c>
      <c r="BV280">
        <v>0.57480558326454212</v>
      </c>
      <c r="BW280">
        <v>14.358059958307411</v>
      </c>
      <c r="BX280">
        <v>38.353745401321198</v>
      </c>
      <c r="BY280">
        <v>36.415561001514888</v>
      </c>
      <c r="BZ280">
        <v>956.10073481940549</v>
      </c>
      <c r="CA280">
        <v>474.54502372722362</v>
      </c>
      <c r="CB280">
        <v>215.87771117405191</v>
      </c>
      <c r="CC280" s="156">
        <v>1.02</v>
      </c>
      <c r="CD280">
        <v>2560</v>
      </c>
      <c r="CE280">
        <v>-0.11053805939552119</v>
      </c>
      <c r="CF280">
        <v>0.35804098279352559</v>
      </c>
      <c r="CG280">
        <v>1.261019294983701E-2</v>
      </c>
      <c r="CH280">
        <v>-24.533443917710549</v>
      </c>
      <c r="CI280" t="s">
        <v>479</v>
      </c>
    </row>
    <row r="281" spans="47:87" x14ac:dyDescent="0.3">
      <c r="AU281">
        <v>0.3</v>
      </c>
      <c r="AV281">
        <v>20.441759580364636</v>
      </c>
      <c r="AW281">
        <v>0.30376887039252509</v>
      </c>
      <c r="AX281">
        <v>0.24866265288042194</v>
      </c>
      <c r="AY281">
        <v>301.64202027464989</v>
      </c>
      <c r="AZ281">
        <v>9.0145886584999627E-2</v>
      </c>
      <c r="BA281">
        <v>404.80084946194324</v>
      </c>
      <c r="BB281">
        <v>371.64770147863265</v>
      </c>
      <c r="BC281">
        <v>1</v>
      </c>
      <c r="BD281">
        <v>46.846466782094254</v>
      </c>
      <c r="BE281">
        <v>104.70396404212134</v>
      </c>
      <c r="BF281">
        <v>11.047870126005042</v>
      </c>
      <c r="BG281">
        <v>4.3921610042056844</v>
      </c>
      <c r="BH281">
        <v>405.07065475557408</v>
      </c>
      <c r="BI281">
        <v>0.2</v>
      </c>
      <c r="BJ281">
        <v>2386.7936482253158</v>
      </c>
      <c r="BK281">
        <v>672.14326757486162</v>
      </c>
      <c r="BL281">
        <v>838.06675418174325</v>
      </c>
      <c r="BM281">
        <v>865.01686470371396</v>
      </c>
      <c r="BN281">
        <v>139.53953380548541</v>
      </c>
      <c r="BO281">
        <v>27.668941247816257</v>
      </c>
      <c r="BP281">
        <v>2.0055191413193649E-2</v>
      </c>
      <c r="BQ281">
        <v>100</v>
      </c>
      <c r="BR281">
        <v>323.1871124272115</v>
      </c>
      <c r="BS281">
        <v>5.5732778888304656E-2</v>
      </c>
      <c r="BT281">
        <v>2.8477688509966894E-4</v>
      </c>
      <c r="BU281">
        <v>0</v>
      </c>
      <c r="BV281">
        <v>0.55720465141635944</v>
      </c>
      <c r="BW281">
        <v>14.647962548800045</v>
      </c>
      <c r="BX281">
        <v>35.703268536970029</v>
      </c>
      <c r="BY281">
        <v>31.112079321460719</v>
      </c>
      <c r="BZ281">
        <v>828.22636755137557</v>
      </c>
      <c r="CA281">
        <v>312.27139054375107</v>
      </c>
      <c r="CB281">
        <v>228.98664715934268</v>
      </c>
      <c r="CC281" s="156">
        <v>0.97</v>
      </c>
      <c r="CD281">
        <v>1280</v>
      </c>
      <c r="CE281">
        <v>0.16555929079637921</v>
      </c>
      <c r="CF281">
        <v>6.0555457048725643</v>
      </c>
      <c r="CG281">
        <v>0.21659571544246564</v>
      </c>
      <c r="CH281">
        <v>10.269971000618229</v>
      </c>
      <c r="CI281">
        <v>9</v>
      </c>
    </row>
    <row r="282" spans="47:87" x14ac:dyDescent="0.3">
      <c r="AU282">
        <v>0.3</v>
      </c>
      <c r="AV282">
        <v>22.395880576247592</v>
      </c>
      <c r="AW282">
        <v>0.28512680378156025</v>
      </c>
      <c r="AX282">
        <v>0.34754111876163024</v>
      </c>
      <c r="AY282">
        <v>349.40015556810926</v>
      </c>
      <c r="AZ282">
        <v>0.1152266162166117</v>
      </c>
      <c r="BA282">
        <v>419.47799407894479</v>
      </c>
      <c r="BB282">
        <v>351.07241551280839</v>
      </c>
      <c r="BC282">
        <v>1</v>
      </c>
      <c r="BD282">
        <v>37.818004387856092</v>
      </c>
      <c r="BE282">
        <v>124.13065161543678</v>
      </c>
      <c r="BF282">
        <v>23.970626834923177</v>
      </c>
      <c r="BG282">
        <v>5.9238741833808799</v>
      </c>
      <c r="BH282">
        <v>422.72860676153573</v>
      </c>
      <c r="BI282">
        <v>0.19999999999999998</v>
      </c>
      <c r="BJ282">
        <v>2703.523166797856</v>
      </c>
      <c r="BK282">
        <v>679.78388047066142</v>
      </c>
      <c r="BL282">
        <v>896.16191503633854</v>
      </c>
      <c r="BM282">
        <v>896.79813821251207</v>
      </c>
      <c r="BN282">
        <v>173.2892423745534</v>
      </c>
      <c r="BO282">
        <v>25.798107016574438</v>
      </c>
      <c r="BP282">
        <v>3.9645574602412845E-2</v>
      </c>
      <c r="BQ282">
        <v>100</v>
      </c>
      <c r="BR282">
        <v>327.78812311526633</v>
      </c>
      <c r="BS282">
        <v>5.2916668475646585E-2</v>
      </c>
      <c r="BT282">
        <v>3.0355274766366894E-4</v>
      </c>
      <c r="BU282">
        <v>0</v>
      </c>
      <c r="BV282">
        <v>0.58878494597348552</v>
      </c>
      <c r="BW282">
        <v>13.999298640878827</v>
      </c>
      <c r="BX282">
        <v>34.716687973259674</v>
      </c>
      <c r="BY282">
        <v>33.159844824718228</v>
      </c>
      <c r="BZ282">
        <v>1385.0434961891335</v>
      </c>
      <c r="CA282">
        <v>315.92069831665839</v>
      </c>
      <c r="CB282">
        <v>239.37280082183068</v>
      </c>
      <c r="CC282" s="156">
        <v>1.1599999999999999</v>
      </c>
      <c r="CD282">
        <v>750</v>
      </c>
      <c r="CE282">
        <v>0.12902363575617426</v>
      </c>
      <c r="CF282">
        <v>4.7164223696887984</v>
      </c>
      <c r="CG282">
        <v>0.15746610522809129</v>
      </c>
      <c r="CH282">
        <v>5.2253209198113142</v>
      </c>
      <c r="CI282">
        <v>14</v>
      </c>
    </row>
    <row r="283" spans="47:87" x14ac:dyDescent="0.3">
      <c r="AU283">
        <v>0.3</v>
      </c>
      <c r="AV283">
        <v>20.718422274616337</v>
      </c>
      <c r="AW283">
        <v>0.42030140108292979</v>
      </c>
      <c r="AX283">
        <v>1.3855536096874737</v>
      </c>
      <c r="AY283">
        <v>353.34929389907273</v>
      </c>
      <c r="AZ283">
        <v>9.3988580383279965E-2</v>
      </c>
      <c r="BA283">
        <v>357.72194748070376</v>
      </c>
      <c r="BB283">
        <v>357.58410516308015</v>
      </c>
      <c r="BC283">
        <v>1</v>
      </c>
      <c r="BD283">
        <v>38.18389359679486</v>
      </c>
      <c r="BE283">
        <v>107.54007339655251</v>
      </c>
      <c r="BF283">
        <v>15.419598962216952</v>
      </c>
      <c r="BG283">
        <v>4.3664554680232648</v>
      </c>
      <c r="BH283">
        <v>404.85676685849501</v>
      </c>
      <c r="BI283">
        <v>0.20000000000000004</v>
      </c>
      <c r="BJ283">
        <v>2558.8076738010236</v>
      </c>
      <c r="BK283">
        <v>670.27698679868149</v>
      </c>
      <c r="BL283">
        <v>772.5461076652698</v>
      </c>
      <c r="BM283">
        <v>936.27119924519445</v>
      </c>
      <c r="BN283">
        <v>244.27629842597625</v>
      </c>
      <c r="BO283">
        <v>37.771422042994026</v>
      </c>
      <c r="BP283">
        <v>9.00193179222641E-2</v>
      </c>
      <c r="BQ283">
        <v>100</v>
      </c>
      <c r="BR283">
        <v>375.80253905172077</v>
      </c>
      <c r="BS283">
        <v>5.0190971916801858E-2</v>
      </c>
      <c r="BT283">
        <v>3.0851850030449632E-4</v>
      </c>
      <c r="BU283">
        <v>0</v>
      </c>
      <c r="BV283">
        <v>0.55183222240222451</v>
      </c>
      <c r="BW283">
        <v>14.619132299630211</v>
      </c>
      <c r="BX283">
        <v>37.575375089990814</v>
      </c>
      <c r="BY283">
        <v>42.611554437548747</v>
      </c>
      <c r="BZ283">
        <v>976.56601537058168</v>
      </c>
      <c r="CA283">
        <v>304.45477899890949</v>
      </c>
      <c r="CB283">
        <v>235.28638256124211</v>
      </c>
      <c r="CC283" s="156">
        <v>1.05</v>
      </c>
      <c r="CD283">
        <v>1650</v>
      </c>
      <c r="CE283">
        <v>0.19478528533673112</v>
      </c>
      <c r="CF283">
        <v>5.7697988842785612</v>
      </c>
      <c r="CG283">
        <v>0.23156064723474085</v>
      </c>
      <c r="CH283">
        <v>16.560303536744197</v>
      </c>
      <c r="CI283">
        <v>7</v>
      </c>
    </row>
    <row r="284" spans="47:87" x14ac:dyDescent="0.3">
      <c r="AU284">
        <v>0.3</v>
      </c>
      <c r="AV284">
        <v>19.63271717428422</v>
      </c>
      <c r="AW284">
        <v>0.3454640232804283</v>
      </c>
      <c r="AX284">
        <v>1.6310496446481426</v>
      </c>
      <c r="AY284">
        <v>316.11713927489245</v>
      </c>
      <c r="AZ284">
        <v>9.8917949294119914E-2</v>
      </c>
      <c r="BA284">
        <v>432.5039836703013</v>
      </c>
      <c r="BB284">
        <v>455.64239382047521</v>
      </c>
      <c r="BC284">
        <v>1</v>
      </c>
      <c r="BD284">
        <v>33.58573029188522</v>
      </c>
      <c r="BE284">
        <v>107.09934521793755</v>
      </c>
      <c r="BF284">
        <v>16.382399039228329</v>
      </c>
      <c r="BG284">
        <v>4.3408489299487094</v>
      </c>
      <c r="BH284">
        <v>446.84208414295443</v>
      </c>
      <c r="BI284">
        <v>0.2</v>
      </c>
      <c r="BJ284">
        <v>2730.8475277308712</v>
      </c>
      <c r="BK284">
        <v>695.03455124440052</v>
      </c>
      <c r="BL284">
        <v>918.9650868223697</v>
      </c>
      <c r="BM284">
        <v>1049.5329450563765</v>
      </c>
      <c r="BN284">
        <v>190.4100037593054</v>
      </c>
      <c r="BO284">
        <v>31.332753291933837</v>
      </c>
      <c r="BP284">
        <v>3.9086998698443752E-2</v>
      </c>
      <c r="BQ284">
        <v>100</v>
      </c>
      <c r="BR284">
        <v>334.54296434297424</v>
      </c>
      <c r="BS284">
        <v>5.4624076280911246E-2</v>
      </c>
      <c r="BT284">
        <v>2.9561167717801596E-4</v>
      </c>
      <c r="BU284">
        <v>0</v>
      </c>
      <c r="BV284">
        <v>0.54415313986893898</v>
      </c>
      <c r="BW284">
        <v>15.702827733622065</v>
      </c>
      <c r="BX284">
        <v>35.183768962197028</v>
      </c>
      <c r="BY284">
        <v>34.202520482121145</v>
      </c>
      <c r="BZ284">
        <v>1246.6837678825639</v>
      </c>
      <c r="CA284">
        <v>217.22924566901341</v>
      </c>
      <c r="CB284">
        <v>225.10415919848867</v>
      </c>
      <c r="CC284" s="156">
        <v>0.88</v>
      </c>
      <c r="CD284">
        <v>1840</v>
      </c>
      <c r="CE284">
        <v>0.16204262449917195</v>
      </c>
      <c r="CF284">
        <v>5.1992235840912047</v>
      </c>
      <c r="CG284">
        <v>0.21041913371016349</v>
      </c>
      <c r="CH284">
        <v>16.351755057656813</v>
      </c>
      <c r="CI284">
        <v>8</v>
      </c>
    </row>
    <row r="285" spans="47:87" x14ac:dyDescent="0.3">
      <c r="AU285">
        <v>0.3</v>
      </c>
      <c r="AV285">
        <v>18.099023055721222</v>
      </c>
      <c r="AW285">
        <v>0.31465374042215666</v>
      </c>
      <c r="AX285">
        <v>1.2810072645558788</v>
      </c>
      <c r="AY285">
        <v>323.88093668082604</v>
      </c>
      <c r="AZ285">
        <v>9.8986888728647263E-2</v>
      </c>
      <c r="BA285">
        <v>391.05888962886183</v>
      </c>
      <c r="BB285">
        <v>312.77704375929392</v>
      </c>
      <c r="BC285">
        <v>1</v>
      </c>
      <c r="BD285">
        <v>48.524882119760093</v>
      </c>
      <c r="BE285">
        <v>91.840435122454636</v>
      </c>
      <c r="BF285">
        <v>16.485636069708757</v>
      </c>
      <c r="BG285">
        <v>5.7188682721458033</v>
      </c>
      <c r="BH285">
        <v>433.39224150439935</v>
      </c>
      <c r="BI285">
        <v>0.19999999999999998</v>
      </c>
      <c r="BJ285">
        <v>2319.1212079641414</v>
      </c>
      <c r="BK285">
        <v>678.04490701076315</v>
      </c>
      <c r="BL285">
        <v>788.93406954589045</v>
      </c>
      <c r="BM285">
        <v>887.98202125823116</v>
      </c>
      <c r="BN285">
        <v>97.293222893300424</v>
      </c>
      <c r="BO285">
        <v>28.122178922318966</v>
      </c>
      <c r="BP285">
        <v>8.6055926150374107E-2</v>
      </c>
      <c r="BQ285">
        <v>100</v>
      </c>
      <c r="BR285">
        <v>337.1288189412204</v>
      </c>
      <c r="BS285">
        <v>5.9229954395382228E-2</v>
      </c>
      <c r="BT285">
        <v>3.04414309322242E-4</v>
      </c>
      <c r="BU285">
        <v>4.9978763484767965</v>
      </c>
      <c r="BV285">
        <v>0.56923541080845308</v>
      </c>
      <c r="BW285">
        <v>15.569854219301176</v>
      </c>
      <c r="BX285">
        <v>34.725346324633627</v>
      </c>
      <c r="BY285">
        <v>37.173535110955108</v>
      </c>
      <c r="BZ285">
        <v>786.21422802196821</v>
      </c>
      <c r="CA285">
        <v>347.08363052970219</v>
      </c>
      <c r="CB285">
        <v>232.57636222187566</v>
      </c>
      <c r="CC285" s="156">
        <v>1.01</v>
      </c>
      <c r="CD285">
        <v>1720</v>
      </c>
      <c r="CE285">
        <v>0.15522899921552469</v>
      </c>
      <c r="CF285">
        <v>4.9767753431283417</v>
      </c>
      <c r="CG285">
        <v>0.18920931760185461</v>
      </c>
      <c r="CH285">
        <v>5.8012437484189112</v>
      </c>
      <c r="CI285">
        <v>12</v>
      </c>
    </row>
    <row r="286" spans="47:87" x14ac:dyDescent="0.3">
      <c r="AU286">
        <v>0.3</v>
      </c>
      <c r="AV286">
        <v>16.34883646961984</v>
      </c>
      <c r="AW286">
        <v>0.37842726815103112</v>
      </c>
      <c r="AX286">
        <v>0</v>
      </c>
      <c r="AY286">
        <v>333.0024049630573</v>
      </c>
      <c r="AZ286">
        <v>0.10051456186908049</v>
      </c>
      <c r="BA286">
        <v>442.22372776252723</v>
      </c>
      <c r="BB286">
        <v>382.49402701670647</v>
      </c>
      <c r="BC286">
        <v>1</v>
      </c>
      <c r="BD286">
        <v>37.295966184081514</v>
      </c>
      <c r="BE286">
        <v>96.570518328596478</v>
      </c>
      <c r="BF286">
        <v>24.41475965636074</v>
      </c>
      <c r="BG286">
        <v>5.1622729018636582</v>
      </c>
      <c r="BH286">
        <v>432.02318528135811</v>
      </c>
      <c r="BI286">
        <v>0.2</v>
      </c>
      <c r="BJ286">
        <v>2741.8899239969096</v>
      </c>
      <c r="BK286">
        <v>696.2337206667346</v>
      </c>
      <c r="BL286">
        <v>835.26853395070907</v>
      </c>
      <c r="BM286">
        <v>1019.2515268512171</v>
      </c>
      <c r="BN286">
        <v>156.17008308556714</v>
      </c>
      <c r="BO286">
        <v>34.133874425935829</v>
      </c>
      <c r="BP286">
        <v>6.573594979414818E-2</v>
      </c>
      <c r="BQ286">
        <v>100</v>
      </c>
      <c r="BR286">
        <v>339.81367599321578</v>
      </c>
      <c r="BS286">
        <v>5.4171047345346821E-2</v>
      </c>
      <c r="BT286">
        <v>3.1776863846602263E-4</v>
      </c>
      <c r="BU286">
        <v>41.551730774741877</v>
      </c>
      <c r="BV286">
        <v>0.53804024800252326</v>
      </c>
      <c r="BW286">
        <v>14.531711784396572</v>
      </c>
      <c r="BX286">
        <v>37.769322572634096</v>
      </c>
      <c r="BY286">
        <v>32.417316929443743</v>
      </c>
      <c r="BZ286">
        <v>1012.9704111058184</v>
      </c>
      <c r="CA286">
        <v>356.62408779401403</v>
      </c>
      <c r="CB286">
        <v>243.04783326045336</v>
      </c>
      <c r="CC286" s="156">
        <v>0.84</v>
      </c>
      <c r="CD286">
        <v>1680</v>
      </c>
      <c r="CE286">
        <v>0.33014284515317516</v>
      </c>
      <c r="CF286">
        <v>7.4955626050656479</v>
      </c>
      <c r="CG286">
        <v>0.30013675713573118</v>
      </c>
      <c r="CH286">
        <v>32.76260823011156</v>
      </c>
      <c r="CI286">
        <v>4</v>
      </c>
    </row>
    <row r="287" spans="47:87" x14ac:dyDescent="0.3">
      <c r="AU287">
        <v>0.3</v>
      </c>
      <c r="AV287">
        <v>20.738386187747068</v>
      </c>
      <c r="AW287">
        <v>0.28365124174341855</v>
      </c>
      <c r="AX287">
        <v>0.1128321171942635</v>
      </c>
      <c r="AY287">
        <v>325.31239121621292</v>
      </c>
      <c r="AZ287">
        <v>7.860955866197511E-2</v>
      </c>
      <c r="BA287">
        <v>458.18623558115377</v>
      </c>
      <c r="BB287">
        <v>326.50753561268806</v>
      </c>
      <c r="BC287">
        <v>1</v>
      </c>
      <c r="BD287">
        <v>36.120240765367065</v>
      </c>
      <c r="BE287">
        <v>92.851706505350577</v>
      </c>
      <c r="BF287">
        <v>19.342510175305101</v>
      </c>
      <c r="BG287">
        <v>5.304629808567495</v>
      </c>
      <c r="BH287">
        <v>409.11366857646192</v>
      </c>
      <c r="BI287">
        <v>0.19999999999999998</v>
      </c>
      <c r="BJ287">
        <v>2900.5408326666461</v>
      </c>
      <c r="BK287">
        <v>698.84189431042466</v>
      </c>
      <c r="BL287">
        <v>930.74920511330299</v>
      </c>
      <c r="BM287">
        <v>1025.0732690521718</v>
      </c>
      <c r="BN287">
        <v>107.95411648858256</v>
      </c>
      <c r="BO287">
        <v>25.461810761284582</v>
      </c>
      <c r="BP287">
        <v>6.4222369470413335E-2</v>
      </c>
      <c r="BQ287">
        <v>100</v>
      </c>
      <c r="BR287">
        <v>319.95046570002665</v>
      </c>
      <c r="BS287">
        <v>5.6135877135488788E-2</v>
      </c>
      <c r="BT287">
        <v>3.2602162859749986E-4</v>
      </c>
      <c r="BU287">
        <v>5.3675992082180759</v>
      </c>
      <c r="BV287">
        <v>0.56453088102065829</v>
      </c>
      <c r="BW287">
        <v>14.313748439082548</v>
      </c>
      <c r="BX287">
        <v>38.295602513372152</v>
      </c>
      <c r="BY287">
        <v>34.169747762149193</v>
      </c>
      <c r="BZ287">
        <v>850.60478180681503</v>
      </c>
      <c r="CA287">
        <v>225.32671981322113</v>
      </c>
      <c r="CB287">
        <v>231.00909783841379</v>
      </c>
      <c r="CC287" s="156">
        <v>1.1499999999999999</v>
      </c>
      <c r="CD287">
        <v>920</v>
      </c>
      <c r="CE287">
        <v>0.17255475144033627</v>
      </c>
      <c r="CF287">
        <v>6.2414317752309305</v>
      </c>
      <c r="CG287">
        <v>0.22237484160293433</v>
      </c>
      <c r="CH287">
        <v>13.137355557041694</v>
      </c>
      <c r="CI287">
        <v>8</v>
      </c>
    </row>
    <row r="288" spans="47:87" x14ac:dyDescent="0.3">
      <c r="AU288">
        <v>0.3</v>
      </c>
      <c r="AV288">
        <v>20.049299478558456</v>
      </c>
      <c r="AW288">
        <v>0.33026432569205511</v>
      </c>
      <c r="AX288">
        <v>0.82040244761535108</v>
      </c>
      <c r="AY288">
        <v>348.42639918161933</v>
      </c>
      <c r="AZ288">
        <v>0.10724618516888509</v>
      </c>
      <c r="BA288">
        <v>468.0868540395137</v>
      </c>
      <c r="BB288">
        <v>392.5065954337968</v>
      </c>
      <c r="BC288">
        <v>1</v>
      </c>
      <c r="BD288">
        <v>33.352725163695169</v>
      </c>
      <c r="BE288">
        <v>107.80150694302417</v>
      </c>
      <c r="BF288">
        <v>17.995764498902474</v>
      </c>
      <c r="BG288">
        <v>7.1587471954522242</v>
      </c>
      <c r="BH288">
        <v>409.76558900625122</v>
      </c>
      <c r="BI288">
        <v>0.20000000000000004</v>
      </c>
      <c r="BJ288">
        <v>2793.6184781885659</v>
      </c>
      <c r="BK288">
        <v>677.05056283467411</v>
      </c>
      <c r="BL288">
        <v>865.22263961600413</v>
      </c>
      <c r="BM288">
        <v>973.3551142672859</v>
      </c>
      <c r="BN288">
        <v>159.13331116479557</v>
      </c>
      <c r="BO288">
        <v>29.822241160362953</v>
      </c>
      <c r="BP288">
        <v>5.3315387883220752E-2</v>
      </c>
      <c r="BQ288">
        <v>100</v>
      </c>
      <c r="BR288">
        <v>314.77497831412751</v>
      </c>
      <c r="BS288">
        <v>5.3108508561259163E-2</v>
      </c>
      <c r="BT288">
        <v>3.0475083080159138E-4</v>
      </c>
      <c r="BU288">
        <v>17.480167542020055</v>
      </c>
      <c r="BV288">
        <v>0.56180501219101786</v>
      </c>
      <c r="BW288">
        <v>15.561069187979289</v>
      </c>
      <c r="BX288">
        <v>35.040596802596951</v>
      </c>
      <c r="BY288">
        <v>26.005597553586348</v>
      </c>
      <c r="BZ288">
        <v>793.68737804595708</v>
      </c>
      <c r="CA288">
        <v>330.18226013693766</v>
      </c>
      <c r="CB288">
        <v>258.32506440494359</v>
      </c>
      <c r="CC288" s="156">
        <v>1.03</v>
      </c>
      <c r="CD288">
        <v>1300</v>
      </c>
      <c r="CE288">
        <v>0.135566057430208</v>
      </c>
      <c r="CF288">
        <v>5.1652007268047191</v>
      </c>
      <c r="CG288">
        <v>0.17815745829379212</v>
      </c>
      <c r="CH288">
        <v>8.0934914107546128</v>
      </c>
      <c r="CI288">
        <v>11</v>
      </c>
    </row>
    <row r="289" spans="47:87" x14ac:dyDescent="0.3">
      <c r="AU289">
        <v>0.3</v>
      </c>
      <c r="AV289">
        <v>20.266380120823804</v>
      </c>
      <c r="AW289">
        <v>0.32922015144447014</v>
      </c>
      <c r="AX289">
        <v>1.5070507405525677</v>
      </c>
      <c r="AY289">
        <v>334.92011719644847</v>
      </c>
      <c r="AZ289">
        <v>9.0628948738337808E-2</v>
      </c>
      <c r="BA289">
        <v>490.43916474593743</v>
      </c>
      <c r="BB289">
        <v>354.67675735038773</v>
      </c>
      <c r="BC289">
        <v>1</v>
      </c>
      <c r="BD289">
        <v>31.191535180558859</v>
      </c>
      <c r="BE289">
        <v>90.346377921615456</v>
      </c>
      <c r="BF289">
        <v>17.848683456643236</v>
      </c>
      <c r="BG289">
        <v>4.5835067176629183</v>
      </c>
      <c r="BH289">
        <v>442.30161085692862</v>
      </c>
      <c r="BI289">
        <v>0.2</v>
      </c>
      <c r="BJ289">
        <v>2832.3783641106265</v>
      </c>
      <c r="BK289">
        <v>686.32302579242685</v>
      </c>
      <c r="BL289">
        <v>922.97068293455322</v>
      </c>
      <c r="BM289">
        <v>1054.9689610823575</v>
      </c>
      <c r="BN289">
        <v>141.15440413912847</v>
      </c>
      <c r="BO289">
        <v>29.68282846542153</v>
      </c>
      <c r="BP289">
        <v>5.8701566272271265E-2</v>
      </c>
      <c r="BQ289">
        <v>100</v>
      </c>
      <c r="BR289">
        <v>278.18001141422531</v>
      </c>
      <c r="BS289">
        <v>5.4010094782779995E-2</v>
      </c>
      <c r="BT289">
        <v>2.9222061952989753E-4</v>
      </c>
      <c r="BU289">
        <v>48.009929158979233</v>
      </c>
      <c r="BV289">
        <v>0.48546917661618888</v>
      </c>
      <c r="BW289">
        <v>14.833473824971904</v>
      </c>
      <c r="BX289">
        <v>33.227255286357526</v>
      </c>
      <c r="BY289">
        <v>31.031298910646722</v>
      </c>
      <c r="BZ289">
        <v>887.52525085110028</v>
      </c>
      <c r="CA289">
        <v>225.09914952669001</v>
      </c>
      <c r="CB289">
        <v>239.57323675419661</v>
      </c>
      <c r="CC289" s="156">
        <v>1.1499999999999999</v>
      </c>
      <c r="CD289">
        <v>1350</v>
      </c>
      <c r="CE289">
        <v>0.10292861816276244</v>
      </c>
      <c r="CF289">
        <v>4.281557375174593</v>
      </c>
      <c r="CG289">
        <v>0.13525998445930648</v>
      </c>
      <c r="CH289">
        <v>3.9865500191867063</v>
      </c>
      <c r="CI289">
        <v>16</v>
      </c>
    </row>
    <row r="290" spans="47:87" x14ac:dyDescent="0.3">
      <c r="AU290">
        <v>0.3</v>
      </c>
      <c r="AV290">
        <v>21.0179960791966</v>
      </c>
      <c r="AW290">
        <v>0.26933577632153771</v>
      </c>
      <c r="AX290">
        <v>0.99033513133028572</v>
      </c>
      <c r="AY290">
        <v>307.71402000233763</v>
      </c>
      <c r="AZ290">
        <v>9.315078141193836E-2</v>
      </c>
      <c r="BA290">
        <v>477.25779390591629</v>
      </c>
      <c r="BB290">
        <v>377.74674883934398</v>
      </c>
      <c r="BC290">
        <v>1</v>
      </c>
      <c r="BD290">
        <v>44.176795250165739</v>
      </c>
      <c r="BE290">
        <v>91.426079348489864</v>
      </c>
      <c r="BF290">
        <v>17.785525272752619</v>
      </c>
      <c r="BG290">
        <v>4.3629278207979576</v>
      </c>
      <c r="BH290">
        <v>398.50424819433277</v>
      </c>
      <c r="BI290">
        <v>0.20000000000000004</v>
      </c>
      <c r="BJ290">
        <v>2642.4917002094512</v>
      </c>
      <c r="BK290">
        <v>672.99011257447751</v>
      </c>
      <c r="BL290">
        <v>844.42512232410525</v>
      </c>
      <c r="BM290">
        <v>851.45684758743539</v>
      </c>
      <c r="BN290">
        <v>152.27073576530591</v>
      </c>
      <c r="BO290">
        <v>24.45784872085445</v>
      </c>
      <c r="BP290">
        <v>2.6786558709735925E-2</v>
      </c>
      <c r="BQ290">
        <v>100</v>
      </c>
      <c r="BR290">
        <v>455.53680867965812</v>
      </c>
      <c r="BS290">
        <v>5.4703024953815876E-2</v>
      </c>
      <c r="BT290">
        <v>3.2078603562523739E-4</v>
      </c>
      <c r="BU290">
        <v>0</v>
      </c>
      <c r="BV290">
        <v>0.56385208901696215</v>
      </c>
      <c r="BW290">
        <v>14.654787746858398</v>
      </c>
      <c r="BX290">
        <v>34.515912410912598</v>
      </c>
      <c r="BY290">
        <v>44.00017710269654</v>
      </c>
      <c r="BZ290">
        <v>1201.049566458478</v>
      </c>
      <c r="CA290">
        <v>282.54025730612324</v>
      </c>
      <c r="CB290">
        <v>228.95120021984783</v>
      </c>
      <c r="CC290" s="156">
        <v>1.08</v>
      </c>
      <c r="CD290">
        <v>880</v>
      </c>
      <c r="CE290">
        <v>0.21423296745131615</v>
      </c>
      <c r="CF290">
        <v>6.2620837727539236</v>
      </c>
      <c r="CG290">
        <v>0.21060431448918854</v>
      </c>
      <c r="CH290">
        <v>16.3036109190449</v>
      </c>
      <c r="CI290">
        <v>7</v>
      </c>
    </row>
    <row r="291" spans="47:87" x14ac:dyDescent="0.3">
      <c r="AU291">
        <v>0.3</v>
      </c>
      <c r="AV291">
        <v>20.183146549350692</v>
      </c>
      <c r="AW291">
        <v>0.29441462237879329</v>
      </c>
      <c r="AX291">
        <v>1.3088545152794917</v>
      </c>
      <c r="AY291">
        <v>343.18481651444097</v>
      </c>
      <c r="AZ291">
        <v>0.100632252694629</v>
      </c>
      <c r="BA291">
        <v>369.53528265357312</v>
      </c>
      <c r="BB291">
        <v>375.71965098632455</v>
      </c>
      <c r="BC291">
        <v>1</v>
      </c>
      <c r="BD291">
        <v>40.915189870556311</v>
      </c>
      <c r="BE291">
        <v>90.304648818838245</v>
      </c>
      <c r="BF291">
        <v>21.846239096486251</v>
      </c>
      <c r="BG291">
        <v>4.5220878647570597</v>
      </c>
      <c r="BH291">
        <v>402.60507124747033</v>
      </c>
      <c r="BI291">
        <v>0.2</v>
      </c>
      <c r="BJ291">
        <v>2657.1663905466517</v>
      </c>
      <c r="BK291">
        <v>677.1419524140266</v>
      </c>
      <c r="BL291">
        <v>858.99779032325841</v>
      </c>
      <c r="BM291">
        <v>780.61381035869135</v>
      </c>
      <c r="BN291">
        <v>158.35085403099308</v>
      </c>
      <c r="BO291">
        <v>26.628758651452696</v>
      </c>
      <c r="BP291">
        <v>4.2203666346739985E-2</v>
      </c>
      <c r="BQ291">
        <v>100</v>
      </c>
      <c r="BR291">
        <v>352.10414312538131</v>
      </c>
      <c r="BS291">
        <v>5.4093634840268245E-2</v>
      </c>
      <c r="BT291">
        <v>2.9340070356415868E-4</v>
      </c>
      <c r="BU291">
        <v>55.684066329561425</v>
      </c>
      <c r="BV291">
        <v>0.50187810348381034</v>
      </c>
      <c r="BW291">
        <v>14.17314774319863</v>
      </c>
      <c r="BX291">
        <v>35.381810264270641</v>
      </c>
      <c r="BY291">
        <v>31.908987996292147</v>
      </c>
      <c r="BZ291">
        <v>982.31049404107182</v>
      </c>
      <c r="CA291">
        <v>317.46003105503303</v>
      </c>
      <c r="CB291">
        <v>225.82871075278865</v>
      </c>
      <c r="CC291" s="156">
        <v>0.95</v>
      </c>
      <c r="CD291">
        <v>1370</v>
      </c>
      <c r="CE291">
        <v>0.16183863525980779</v>
      </c>
      <c r="CF291">
        <v>5.2633996156916734</v>
      </c>
      <c r="CG291">
        <v>0.21040154145627465</v>
      </c>
      <c r="CH291">
        <v>9.6503113498703801</v>
      </c>
      <c r="CI291">
        <v>9</v>
      </c>
    </row>
    <row r="292" spans="47:87" x14ac:dyDescent="0.3">
      <c r="AU292">
        <v>0.3</v>
      </c>
      <c r="AV292">
        <v>19.818903717852333</v>
      </c>
      <c r="AW292">
        <v>0.30418871018142746</v>
      </c>
      <c r="AX292">
        <v>2.1328790482884989</v>
      </c>
      <c r="AY292">
        <v>320.46994285852446</v>
      </c>
      <c r="AZ292">
        <v>0.10865120779347591</v>
      </c>
      <c r="BA292">
        <v>402.2412708516033</v>
      </c>
      <c r="BB292">
        <v>282.21001568854962</v>
      </c>
      <c r="BC292">
        <v>1</v>
      </c>
      <c r="BD292">
        <v>36.78342405657088</v>
      </c>
      <c r="BE292">
        <v>99.058562037094092</v>
      </c>
      <c r="BF292">
        <v>18.39296028571755</v>
      </c>
      <c r="BG292">
        <v>4.919307621133755</v>
      </c>
      <c r="BH292">
        <v>419.03406088864568</v>
      </c>
      <c r="BI292">
        <v>0.20000000000000004</v>
      </c>
      <c r="BJ292">
        <v>2846.763914928621</v>
      </c>
      <c r="BK292">
        <v>692.15974619729911</v>
      </c>
      <c r="BL292">
        <v>887.70691700851489</v>
      </c>
      <c r="BM292">
        <v>856.25113869365578</v>
      </c>
      <c r="BN292">
        <v>127.15816962510355</v>
      </c>
      <c r="BO292">
        <v>27.734018322691995</v>
      </c>
      <c r="BP292">
        <v>1.6737344706382936E-2</v>
      </c>
      <c r="BQ292">
        <v>100</v>
      </c>
      <c r="BR292">
        <v>329.04063909023876</v>
      </c>
      <c r="BS292">
        <v>5.3629447191043872E-2</v>
      </c>
      <c r="BT292">
        <v>2.9315864345537385E-4</v>
      </c>
      <c r="BU292">
        <v>0</v>
      </c>
      <c r="BV292">
        <v>0.63114534806948064</v>
      </c>
      <c r="BW292">
        <v>14.276374511003976</v>
      </c>
      <c r="BX292">
        <v>35.689869189085158</v>
      </c>
      <c r="BY292">
        <v>29.525485380822843</v>
      </c>
      <c r="BZ292">
        <v>886.59500004848917</v>
      </c>
      <c r="CA292">
        <v>96.349931365985242</v>
      </c>
      <c r="CB292">
        <v>239.76086205808912</v>
      </c>
      <c r="CC292" s="156">
        <v>1.21</v>
      </c>
      <c r="CD292">
        <v>1140</v>
      </c>
      <c r="CE292">
        <v>0.15727488085495911</v>
      </c>
      <c r="CF292">
        <v>6.2419581415337664</v>
      </c>
      <c r="CG292">
        <v>0.18915592923547331</v>
      </c>
      <c r="CH292">
        <v>11.332909567747823</v>
      </c>
      <c r="CI292">
        <v>10</v>
      </c>
    </row>
    <row r="293" spans="47:87" x14ac:dyDescent="0.3">
      <c r="AU293">
        <v>0.3</v>
      </c>
      <c r="AV293">
        <v>20.201803043003501</v>
      </c>
      <c r="AW293">
        <v>0.3116891175638774</v>
      </c>
      <c r="AX293">
        <v>1.9339652866407691</v>
      </c>
      <c r="AY293">
        <v>311.87982700258436</v>
      </c>
      <c r="AZ293">
        <v>0.10568488880223602</v>
      </c>
      <c r="BA293">
        <v>465.33289130859487</v>
      </c>
      <c r="BB293">
        <v>340.01693162373567</v>
      </c>
      <c r="BC293">
        <v>1</v>
      </c>
      <c r="BD293">
        <v>41.580133751648759</v>
      </c>
      <c r="BE293">
        <v>102.95628305380015</v>
      </c>
      <c r="BF293">
        <v>22.527178981790083</v>
      </c>
      <c r="BG293">
        <v>4.5847432027026853</v>
      </c>
      <c r="BH293">
        <v>389.42559827884736</v>
      </c>
      <c r="BI293">
        <v>0.2</v>
      </c>
      <c r="BJ293">
        <v>2150.8060512211437</v>
      </c>
      <c r="BK293">
        <v>693.91392723726722</v>
      </c>
      <c r="BL293">
        <v>854.65011051540284</v>
      </c>
      <c r="BM293">
        <v>806.38660737052476</v>
      </c>
      <c r="BN293">
        <v>212.85942763783038</v>
      </c>
      <c r="BO293">
        <v>28.144245227326692</v>
      </c>
      <c r="BP293">
        <v>5.037876795543425E-2</v>
      </c>
      <c r="BQ293">
        <v>100</v>
      </c>
      <c r="BR293">
        <v>388.57311904068456</v>
      </c>
      <c r="BS293">
        <v>5.6952054641823485E-2</v>
      </c>
      <c r="BT293">
        <v>3.2599107612697574E-4</v>
      </c>
      <c r="BU293">
        <v>0</v>
      </c>
      <c r="BV293">
        <v>0.56030319927931238</v>
      </c>
      <c r="BW293">
        <v>15.039426754883106</v>
      </c>
      <c r="BX293">
        <v>35.870901082876131</v>
      </c>
      <c r="BY293">
        <v>30.258067582466371</v>
      </c>
      <c r="BZ293">
        <v>878.09055861357479</v>
      </c>
      <c r="CA293">
        <v>295.92855180264166</v>
      </c>
      <c r="CB293">
        <v>236.0350875089033</v>
      </c>
      <c r="CC293" s="156">
        <v>0.88</v>
      </c>
      <c r="CD293">
        <v>1640</v>
      </c>
      <c r="CE293">
        <v>0.193240703271921</v>
      </c>
      <c r="CF293">
        <v>6.151602947592238</v>
      </c>
      <c r="CG293">
        <v>0.23219117253472174</v>
      </c>
      <c r="CH293">
        <v>17.003851208903495</v>
      </c>
      <c r="CI293">
        <v>7</v>
      </c>
    </row>
    <row r="294" spans="47:87" x14ac:dyDescent="0.3">
      <c r="AU294">
        <v>0.3</v>
      </c>
      <c r="AV294">
        <v>19.352891814632873</v>
      </c>
      <c r="AW294">
        <v>0.30560200828784406</v>
      </c>
      <c r="AX294">
        <v>0.59570744030113432</v>
      </c>
      <c r="AY294">
        <v>323.94434052617112</v>
      </c>
      <c r="AZ294">
        <v>9.8456887269898999E-2</v>
      </c>
      <c r="BA294">
        <v>376.91562778413015</v>
      </c>
      <c r="BB294">
        <v>360.69941083956519</v>
      </c>
      <c r="BC294">
        <v>1</v>
      </c>
      <c r="BD294">
        <v>45.812714662242882</v>
      </c>
      <c r="BE294">
        <v>112.22100367656563</v>
      </c>
      <c r="BF294">
        <v>15.741026111662011</v>
      </c>
      <c r="BG294">
        <v>5.5943734446883475</v>
      </c>
      <c r="BH294">
        <v>416.0495765394158</v>
      </c>
      <c r="BI294">
        <v>0.20000000000000007</v>
      </c>
      <c r="BJ294">
        <v>2488.9832491322672</v>
      </c>
      <c r="BK294">
        <v>672.65564415173469</v>
      </c>
      <c r="BL294">
        <v>890.456127296933</v>
      </c>
      <c r="BM294">
        <v>850.43400147189584</v>
      </c>
      <c r="BN294">
        <v>122.30299762644466</v>
      </c>
      <c r="BO294">
        <v>27.472137421057976</v>
      </c>
      <c r="BP294">
        <v>6.428058806271239E-2</v>
      </c>
      <c r="BQ294">
        <v>100</v>
      </c>
      <c r="BR294">
        <v>311.02572750931165</v>
      </c>
      <c r="BS294">
        <v>5.5092462782433411E-2</v>
      </c>
      <c r="BT294">
        <v>3.1334850298698292E-4</v>
      </c>
      <c r="BU294">
        <v>0</v>
      </c>
      <c r="BV294">
        <v>0.56328533445663687</v>
      </c>
      <c r="BW294">
        <v>14.655619626817479</v>
      </c>
      <c r="BX294">
        <v>33.96534741051186</v>
      </c>
      <c r="BY294">
        <v>29.915393840533355</v>
      </c>
      <c r="BZ294">
        <v>755.6558724017068</v>
      </c>
      <c r="CA294">
        <v>323.50889928222011</v>
      </c>
      <c r="CB294">
        <v>215.37027305619586</v>
      </c>
      <c r="CC294" s="156">
        <v>0.92</v>
      </c>
      <c r="CD294">
        <v>1090</v>
      </c>
      <c r="CE294">
        <v>0.22515669300700969</v>
      </c>
      <c r="CF294">
        <v>8.0935023867974891</v>
      </c>
      <c r="CG294">
        <v>0.27132770743174228</v>
      </c>
      <c r="CH294">
        <v>29.783253228435413</v>
      </c>
      <c r="CI294">
        <v>6</v>
      </c>
    </row>
    <row r="295" spans="47:87" x14ac:dyDescent="0.3">
      <c r="AU295">
        <v>0.3</v>
      </c>
      <c r="AV295">
        <v>17.359885443483677</v>
      </c>
      <c r="AW295">
        <v>0.33629232530447262</v>
      </c>
      <c r="AX295">
        <v>2.3675216140860793</v>
      </c>
      <c r="AY295">
        <v>318.12480285087548</v>
      </c>
      <c r="AZ295">
        <v>0.11252720113233211</v>
      </c>
      <c r="BA295">
        <v>420.30567168361677</v>
      </c>
      <c r="BB295">
        <v>404.14754688390974</v>
      </c>
      <c r="BC295">
        <v>1</v>
      </c>
      <c r="BD295">
        <v>49.17046156370224</v>
      </c>
      <c r="BE295">
        <v>118.02592407511082</v>
      </c>
      <c r="BF295">
        <v>23.590263686653081</v>
      </c>
      <c r="BG295">
        <v>4.4851072256392746</v>
      </c>
      <c r="BH295">
        <v>396.33914067956931</v>
      </c>
      <c r="BI295">
        <v>0.20000000000000007</v>
      </c>
      <c r="BJ295">
        <v>3103.5013022765906</v>
      </c>
      <c r="BK295">
        <v>691.51575788238006</v>
      </c>
      <c r="BL295">
        <v>910.79180082057962</v>
      </c>
      <c r="BM295">
        <v>998.11813292713225</v>
      </c>
      <c r="BN295">
        <v>148.85703494522801</v>
      </c>
      <c r="BO295">
        <v>30.293288207134811</v>
      </c>
      <c r="BP295">
        <v>6.3163234707199742E-2</v>
      </c>
      <c r="BQ295">
        <v>100</v>
      </c>
      <c r="BR295">
        <v>375.99886339922813</v>
      </c>
      <c r="BS295">
        <v>5.3355954408719229E-2</v>
      </c>
      <c r="BT295">
        <v>3.1055800499583291E-4</v>
      </c>
      <c r="BU295">
        <v>0</v>
      </c>
      <c r="BV295">
        <v>0.51284841119627311</v>
      </c>
      <c r="BW295">
        <v>14.703736216686693</v>
      </c>
      <c r="BX295">
        <v>38.285789037752238</v>
      </c>
      <c r="BY295">
        <v>38.840317233966864</v>
      </c>
      <c r="BZ295">
        <v>1007.965343892662</v>
      </c>
      <c r="CA295">
        <v>254.49906348626789</v>
      </c>
      <c r="CB295">
        <v>230.81163467513119</v>
      </c>
      <c r="CC295" s="156">
        <v>1.07</v>
      </c>
      <c r="CD295">
        <v>580</v>
      </c>
      <c r="CE295">
        <v>0.21631413826225354</v>
      </c>
      <c r="CF295">
        <v>7.3810403758664869</v>
      </c>
      <c r="CG295">
        <v>0.2598605415824729</v>
      </c>
      <c r="CH295">
        <v>25.382566665472709</v>
      </c>
      <c r="CI295">
        <v>6</v>
      </c>
    </row>
    <row r="296" spans="47:87" x14ac:dyDescent="0.3">
      <c r="AU296">
        <v>0.3</v>
      </c>
      <c r="AV296">
        <v>20.071015988824414</v>
      </c>
      <c r="AW296">
        <v>0.30311387464971867</v>
      </c>
      <c r="AX296">
        <v>2.0202786773711017</v>
      </c>
      <c r="AY296">
        <v>312.41941772445358</v>
      </c>
      <c r="AZ296">
        <v>0.10806504415247156</v>
      </c>
      <c r="BA296">
        <v>413.96912971645429</v>
      </c>
      <c r="BB296">
        <v>270.6993618187272</v>
      </c>
      <c r="BC296">
        <v>1</v>
      </c>
      <c r="BD296">
        <v>43.319309885070112</v>
      </c>
      <c r="BE296">
        <v>92.27925092878418</v>
      </c>
      <c r="BF296">
        <v>9.6412342337104722</v>
      </c>
      <c r="BG296">
        <v>5.6537362611809483</v>
      </c>
      <c r="BH296">
        <v>422.9592347270513</v>
      </c>
      <c r="BI296">
        <v>0.2</v>
      </c>
      <c r="BJ296">
        <v>2433.9619638916697</v>
      </c>
      <c r="BK296">
        <v>681.58905322011174</v>
      </c>
      <c r="BL296">
        <v>887.3676171574208</v>
      </c>
      <c r="BM296">
        <v>968.2346983588792</v>
      </c>
      <c r="BN296">
        <v>110.62475901203622</v>
      </c>
      <c r="BO296">
        <v>27.473571999887053</v>
      </c>
      <c r="BP296">
        <v>3.6391472603665313E-2</v>
      </c>
      <c r="BQ296">
        <v>100</v>
      </c>
      <c r="BR296">
        <v>355.33847883929258</v>
      </c>
      <c r="BS296">
        <v>5.9871200234155521E-2</v>
      </c>
      <c r="BT296">
        <v>3.0326202591559307E-4</v>
      </c>
      <c r="BU296">
        <v>0</v>
      </c>
      <c r="BV296">
        <v>0.51753559004948879</v>
      </c>
      <c r="BW296">
        <v>12.928719216381189</v>
      </c>
      <c r="BX296">
        <v>35.993484783765219</v>
      </c>
      <c r="BY296">
        <v>33.207684343340865</v>
      </c>
      <c r="BZ296">
        <v>999.20667831302478</v>
      </c>
      <c r="CA296">
        <v>309.26235052788155</v>
      </c>
      <c r="CB296">
        <v>221.14364147414159</v>
      </c>
      <c r="CC296" s="156">
        <v>0.84</v>
      </c>
      <c r="CD296">
        <v>1970</v>
      </c>
      <c r="CE296">
        <v>0.13893900559621897</v>
      </c>
      <c r="CF296">
        <v>5.1759438616207829</v>
      </c>
      <c r="CG296">
        <v>0.18544153130059962</v>
      </c>
      <c r="CH296">
        <v>6.7100735745002345</v>
      </c>
      <c r="CI296">
        <v>12</v>
      </c>
    </row>
    <row r="297" spans="47:87" x14ac:dyDescent="0.3">
      <c r="AU297">
        <v>0.3</v>
      </c>
      <c r="AV297">
        <v>19.452435971295749</v>
      </c>
      <c r="AW297">
        <v>0.21630906644954076</v>
      </c>
      <c r="AX297">
        <v>1.7740345607477079</v>
      </c>
      <c r="AY297">
        <v>314.01831504549028</v>
      </c>
      <c r="AZ297">
        <v>9.8236327672073118E-2</v>
      </c>
      <c r="BA297">
        <v>333.2882652500187</v>
      </c>
      <c r="BB297">
        <v>342.16307983570465</v>
      </c>
      <c r="BC297">
        <v>1</v>
      </c>
      <c r="BD297">
        <v>36.503998550741336</v>
      </c>
      <c r="BE297">
        <v>84.260288023322417</v>
      </c>
      <c r="BF297">
        <v>11.315940764418835</v>
      </c>
      <c r="BG297">
        <v>5.382277042594799</v>
      </c>
      <c r="BH297">
        <v>436.70317852219364</v>
      </c>
      <c r="BI297">
        <v>0.20000000000000007</v>
      </c>
      <c r="BJ297">
        <v>2518.9679710655623</v>
      </c>
      <c r="BK297">
        <v>663.53594099648365</v>
      </c>
      <c r="BL297">
        <v>852.64692913901172</v>
      </c>
      <c r="BM297">
        <v>853.15609825522597</v>
      </c>
      <c r="BN297">
        <v>148.90059075099003</v>
      </c>
      <c r="BO297">
        <v>19.571175030739305</v>
      </c>
      <c r="BP297">
        <v>3.0065916921660794E-2</v>
      </c>
      <c r="BQ297">
        <v>100</v>
      </c>
      <c r="BR297">
        <v>354.64510295081828</v>
      </c>
      <c r="BS297">
        <v>6.0414282368066063E-2</v>
      </c>
      <c r="BT297">
        <v>2.8769514251076591E-4</v>
      </c>
      <c r="BU297">
        <v>124.3416378744966</v>
      </c>
      <c r="BV297">
        <v>0.52969562796333847</v>
      </c>
      <c r="BW297">
        <v>14.26368226418297</v>
      </c>
      <c r="BX297">
        <v>34.487591189263476</v>
      </c>
      <c r="BY297">
        <v>37.981556329448409</v>
      </c>
      <c r="BZ297">
        <v>1057.0495356436045</v>
      </c>
      <c r="CA297">
        <v>329.65526927255939</v>
      </c>
      <c r="CB297">
        <v>221.28486380243675</v>
      </c>
      <c r="CC297" s="156">
        <v>0.88</v>
      </c>
      <c r="CD297">
        <v>2580</v>
      </c>
      <c r="CE297">
        <v>-2.4461601410524447E-2</v>
      </c>
      <c r="CF297">
        <v>1.4116287360616173</v>
      </c>
      <c r="CG297">
        <v>4.085222543581505E-2</v>
      </c>
      <c r="CH297">
        <v>-22.810857032847519</v>
      </c>
      <c r="CI297" t="s">
        <v>479</v>
      </c>
    </row>
    <row r="298" spans="47:87" x14ac:dyDescent="0.3">
      <c r="AU298">
        <v>0.3</v>
      </c>
      <c r="AV298">
        <v>20.915474188422504</v>
      </c>
      <c r="AW298">
        <v>0.30221080158958691</v>
      </c>
      <c r="AX298">
        <v>0</v>
      </c>
      <c r="AY298">
        <v>315.70863269695224</v>
      </c>
      <c r="AZ298">
        <v>9.3201782068081829E-2</v>
      </c>
      <c r="BA298">
        <v>461.99719694289581</v>
      </c>
      <c r="BB298">
        <v>400.70767498918838</v>
      </c>
      <c r="BC298">
        <v>1</v>
      </c>
      <c r="BD298">
        <v>42.834459320846385</v>
      </c>
      <c r="BE298">
        <v>98.647851589302718</v>
      </c>
      <c r="BF298">
        <v>24.452772544134483</v>
      </c>
      <c r="BG298">
        <v>4.5704420436386339</v>
      </c>
      <c r="BH298">
        <v>466.28810955154148</v>
      </c>
      <c r="BI298">
        <v>0.2</v>
      </c>
      <c r="BJ298">
        <v>2887.4238507376681</v>
      </c>
      <c r="BK298">
        <v>681.77125618510831</v>
      </c>
      <c r="BL298">
        <v>843.89712871671156</v>
      </c>
      <c r="BM298">
        <v>816.12014630101487</v>
      </c>
      <c r="BN298">
        <v>157.85767409996305</v>
      </c>
      <c r="BO298">
        <v>27.435549181962759</v>
      </c>
      <c r="BP298">
        <v>3.1035146461261039E-2</v>
      </c>
      <c r="BQ298">
        <v>100</v>
      </c>
      <c r="BR298">
        <v>307.00125916925214</v>
      </c>
      <c r="BS298">
        <v>5.7633373607310467E-2</v>
      </c>
      <c r="BT298">
        <v>3.0422145095250036E-4</v>
      </c>
      <c r="BU298">
        <v>61.129235425191673</v>
      </c>
      <c r="BV298">
        <v>0.5435275187939218</v>
      </c>
      <c r="BW298">
        <v>14.922876362204807</v>
      </c>
      <c r="BX298">
        <v>35.123565581783041</v>
      </c>
      <c r="BY298">
        <v>34.40598741494356</v>
      </c>
      <c r="BZ298">
        <v>1092.8303471365659</v>
      </c>
      <c r="CA298">
        <v>293.76369621990483</v>
      </c>
      <c r="CB298">
        <v>233.2166553789765</v>
      </c>
      <c r="CC298" s="156">
        <v>1.1000000000000001</v>
      </c>
      <c r="CD298">
        <v>2110</v>
      </c>
      <c r="CE298">
        <v>8.6040946362080151E-2</v>
      </c>
      <c r="CF298">
        <v>3.0645130537319942</v>
      </c>
      <c r="CG298">
        <v>0.12277378742178108</v>
      </c>
      <c r="CH298">
        <v>-1.4605007992439532</v>
      </c>
      <c r="CI298" t="s">
        <v>479</v>
      </c>
    </row>
    <row r="299" spans="47:87" x14ac:dyDescent="0.3">
      <c r="AU299">
        <v>0.3</v>
      </c>
      <c r="AV299">
        <v>19.611262077116411</v>
      </c>
      <c r="AW299">
        <v>0.40197191064224647</v>
      </c>
      <c r="AX299">
        <v>1.4588065627870672</v>
      </c>
      <c r="AY299">
        <v>285.17154908997065</v>
      </c>
      <c r="AZ299">
        <v>0.10451407195196458</v>
      </c>
      <c r="BA299">
        <v>464.2898958797507</v>
      </c>
      <c r="BB299">
        <v>382.91332578223302</v>
      </c>
      <c r="BC299">
        <v>1</v>
      </c>
      <c r="BD299">
        <v>44.347472027341595</v>
      </c>
      <c r="BE299">
        <v>89.709813571187084</v>
      </c>
      <c r="BF299">
        <v>12.735000619888375</v>
      </c>
      <c r="BG299">
        <v>5.5628050862938121</v>
      </c>
      <c r="BH299">
        <v>452.59080879217834</v>
      </c>
      <c r="BI299">
        <v>0.19999999999999996</v>
      </c>
      <c r="BJ299">
        <v>2586.6925870475807</v>
      </c>
      <c r="BK299">
        <v>701.66108173452676</v>
      </c>
      <c r="BL299">
        <v>924.98620459002314</v>
      </c>
      <c r="BM299">
        <v>1029.1548599698899</v>
      </c>
      <c r="BN299">
        <v>189.22353547366376</v>
      </c>
      <c r="BO299">
        <v>36.395088838145057</v>
      </c>
      <c r="BP299">
        <v>5.3151478772145287E-2</v>
      </c>
      <c r="BQ299">
        <v>100</v>
      </c>
      <c r="BR299">
        <v>267.58975264850164</v>
      </c>
      <c r="BS299">
        <v>5.7097454240870947E-2</v>
      </c>
      <c r="BT299">
        <v>2.8565979205603861E-4</v>
      </c>
      <c r="BU299">
        <v>0</v>
      </c>
      <c r="BV299">
        <v>0.58860462675840564</v>
      </c>
      <c r="BW299">
        <v>13.66191294378989</v>
      </c>
      <c r="BX299">
        <v>38.314850561016449</v>
      </c>
      <c r="BY299">
        <v>27.488568923054487</v>
      </c>
      <c r="BZ299">
        <v>1337.6142387306077</v>
      </c>
      <c r="CA299">
        <v>247.89351186781693</v>
      </c>
      <c r="CB299">
        <v>231.84980186680284</v>
      </c>
      <c r="CC299" s="156">
        <v>1.1200000000000001</v>
      </c>
      <c r="CD299">
        <v>1680</v>
      </c>
      <c r="CE299">
        <v>0.13916190300762543</v>
      </c>
      <c r="CF299">
        <v>5.1772769385115165</v>
      </c>
      <c r="CG299">
        <v>0.17239393050898899</v>
      </c>
      <c r="CH299">
        <v>7.9640097100739355</v>
      </c>
      <c r="CI299">
        <v>11</v>
      </c>
    </row>
    <row r="300" spans="47:87" x14ac:dyDescent="0.3">
      <c r="AU300">
        <v>0.3</v>
      </c>
      <c r="AV300">
        <v>20.658183828616227</v>
      </c>
      <c r="AW300">
        <v>0.31369235004473722</v>
      </c>
      <c r="AX300">
        <v>1.205559777055923</v>
      </c>
      <c r="AY300">
        <v>320.81769377984097</v>
      </c>
      <c r="AZ300">
        <v>9.8584702035294597E-2</v>
      </c>
      <c r="BA300">
        <v>334.28944132024532</v>
      </c>
      <c r="BB300">
        <v>335.53831255424939</v>
      </c>
      <c r="BC300">
        <v>1</v>
      </c>
      <c r="BD300">
        <v>43.364608731388174</v>
      </c>
      <c r="BE300">
        <v>105.91841875213706</v>
      </c>
      <c r="BF300">
        <v>21.94924857496887</v>
      </c>
      <c r="BG300">
        <v>5.6452446298729413</v>
      </c>
      <c r="BH300">
        <v>376.17907052155181</v>
      </c>
      <c r="BI300">
        <v>0.19999999999999993</v>
      </c>
      <c r="BJ300">
        <v>2495.8350514907816</v>
      </c>
      <c r="BK300">
        <v>681.05384858126592</v>
      </c>
      <c r="BL300">
        <v>866.58693776459074</v>
      </c>
      <c r="BM300">
        <v>1060.5640248568691</v>
      </c>
      <c r="BN300">
        <v>127.48748394191608</v>
      </c>
      <c r="BO300">
        <v>28.56901105839875</v>
      </c>
      <c r="BP300">
        <v>2.1146658781212711E-2</v>
      </c>
      <c r="BQ300">
        <v>100</v>
      </c>
      <c r="BR300">
        <v>275.42605648273752</v>
      </c>
      <c r="BS300">
        <v>5.9895256873126433E-2</v>
      </c>
      <c r="BT300">
        <v>3.0161645536310328E-4</v>
      </c>
      <c r="BU300">
        <v>78.385292064163508</v>
      </c>
      <c r="BV300">
        <v>0.58560798484369503</v>
      </c>
      <c r="BW300">
        <v>14.779884805447427</v>
      </c>
      <c r="BX300">
        <v>37.564609976003482</v>
      </c>
      <c r="BY300">
        <v>27.372636219569817</v>
      </c>
      <c r="BZ300">
        <v>1110.175767786621</v>
      </c>
      <c r="CA300">
        <v>252.40452232411056</v>
      </c>
      <c r="CB300">
        <v>230.31380440383168</v>
      </c>
      <c r="CC300" s="156">
        <v>1.08</v>
      </c>
      <c r="CD300">
        <v>840</v>
      </c>
      <c r="CE300">
        <v>0.18859791826031347</v>
      </c>
      <c r="CF300">
        <v>7.4250307042093402</v>
      </c>
      <c r="CG300">
        <v>0.22263074186470547</v>
      </c>
      <c r="CH300">
        <v>24.822989274553265</v>
      </c>
      <c r="CI300">
        <v>7</v>
      </c>
    </row>
    <row r="301" spans="47:87" x14ac:dyDescent="0.3">
      <c r="AU301">
        <v>0.3</v>
      </c>
      <c r="AV301">
        <v>19.754427656048485</v>
      </c>
      <c r="AW301">
        <v>0.3520286812597872</v>
      </c>
      <c r="AX301">
        <v>1.2214128981382302</v>
      </c>
      <c r="AY301">
        <v>337.15926580191734</v>
      </c>
      <c r="AZ301">
        <v>8.740910071394839E-2</v>
      </c>
      <c r="BA301">
        <v>464.16830295818841</v>
      </c>
      <c r="BB301">
        <v>409.01207890343881</v>
      </c>
      <c r="BC301">
        <v>1</v>
      </c>
      <c r="BD301">
        <v>40.410465045509603</v>
      </c>
      <c r="BE301">
        <v>82.296704152767703</v>
      </c>
      <c r="BF301">
        <v>17.430969845421092</v>
      </c>
      <c r="BG301">
        <v>6.7235365653648316</v>
      </c>
      <c r="BH301">
        <v>377.67833682533524</v>
      </c>
      <c r="BI301">
        <v>0.2</v>
      </c>
      <c r="BJ301">
        <v>2286.550617335115</v>
      </c>
      <c r="BK301">
        <v>705.54645346516793</v>
      </c>
      <c r="BL301">
        <v>802.62802686990779</v>
      </c>
      <c r="BM301">
        <v>857.37091112296616</v>
      </c>
      <c r="BN301">
        <v>194.8427033542944</v>
      </c>
      <c r="BO301">
        <v>31.885384903789532</v>
      </c>
      <c r="BP301">
        <v>4.5084248460077518E-2</v>
      </c>
      <c r="BQ301">
        <v>100</v>
      </c>
      <c r="BR301">
        <v>441.6613263228694</v>
      </c>
      <c r="BS301">
        <v>5.7194039678505657E-2</v>
      </c>
      <c r="BT301">
        <v>3.2313677429502265E-4</v>
      </c>
      <c r="BU301">
        <v>0</v>
      </c>
      <c r="BV301">
        <v>0.5271651049293673</v>
      </c>
      <c r="BW301">
        <v>16.425827224883861</v>
      </c>
      <c r="BX301">
        <v>35.330877716720643</v>
      </c>
      <c r="BY301">
        <v>23.273649289034374</v>
      </c>
      <c r="BZ301">
        <v>1026.816921154825</v>
      </c>
      <c r="CA301">
        <v>236.4044740281021</v>
      </c>
      <c r="CB301">
        <v>232.35407201802732</v>
      </c>
      <c r="CC301" s="156">
        <v>0.87</v>
      </c>
      <c r="CD301">
        <v>1320</v>
      </c>
      <c r="CE301">
        <v>0.34068572706030187</v>
      </c>
      <c r="CF301">
        <v>8.1939314190194867</v>
      </c>
      <c r="CG301">
        <v>0.30512027275852871</v>
      </c>
      <c r="CH301">
        <v>50.690478781485169</v>
      </c>
      <c r="CI301">
        <v>4</v>
      </c>
    </row>
    <row r="302" spans="47:87" x14ac:dyDescent="0.3">
      <c r="AU302">
        <v>0.3</v>
      </c>
      <c r="AV302">
        <v>21.163059562964001</v>
      </c>
      <c r="AW302">
        <v>0.37987681646286897</v>
      </c>
      <c r="AX302">
        <v>1.0505348737100924</v>
      </c>
      <c r="AY302">
        <v>347.22848905182934</v>
      </c>
      <c r="AZ302">
        <v>9.6827156007886786E-2</v>
      </c>
      <c r="BA302">
        <v>458.50693279693775</v>
      </c>
      <c r="BB302">
        <v>347.38278163496301</v>
      </c>
      <c r="BC302">
        <v>1</v>
      </c>
      <c r="BD302">
        <v>38.076207875162488</v>
      </c>
      <c r="BE302">
        <v>89.92590964129657</v>
      </c>
      <c r="BF302">
        <v>7.9405047399428295</v>
      </c>
      <c r="BG302">
        <v>5.8293026987588554</v>
      </c>
      <c r="BH302">
        <v>434.07375824739074</v>
      </c>
      <c r="BI302">
        <v>0.2</v>
      </c>
      <c r="BJ302">
        <v>2140.7092605757289</v>
      </c>
      <c r="BK302">
        <v>680.15210349140079</v>
      </c>
      <c r="BL302">
        <v>908.5928680120652</v>
      </c>
      <c r="BM302">
        <v>891.7985780044736</v>
      </c>
      <c r="BN302">
        <v>102.91839147478674</v>
      </c>
      <c r="BO302">
        <v>34.374633443922342</v>
      </c>
      <c r="BP302">
        <v>5.2658360228803221E-2</v>
      </c>
      <c r="BQ302">
        <v>100</v>
      </c>
      <c r="BR302">
        <v>382.28143516392282</v>
      </c>
      <c r="BS302">
        <v>5.3499924208032817E-2</v>
      </c>
      <c r="BT302">
        <v>2.7666663341521504E-4</v>
      </c>
      <c r="BU302">
        <v>0</v>
      </c>
      <c r="BV302">
        <v>0.51414598387813781</v>
      </c>
      <c r="BW302">
        <v>14.486420407247198</v>
      </c>
      <c r="BX302">
        <v>36.626703909142947</v>
      </c>
      <c r="BY302">
        <v>39.299874266167826</v>
      </c>
      <c r="BZ302">
        <v>1350.569074278344</v>
      </c>
      <c r="CA302">
        <v>321.14050699995767</v>
      </c>
      <c r="CB302">
        <v>235.49243032014897</v>
      </c>
      <c r="CC302" s="156">
        <v>0.76</v>
      </c>
      <c r="CD302">
        <v>1670</v>
      </c>
      <c r="CE302">
        <v>0.23250511089162651</v>
      </c>
      <c r="CF302">
        <v>7.604159552390561</v>
      </c>
      <c r="CG302">
        <v>0.28115634071136175</v>
      </c>
      <c r="CH302">
        <v>23.136566275380154</v>
      </c>
      <c r="CI302">
        <v>6</v>
      </c>
    </row>
    <row r="303" spans="47:87" x14ac:dyDescent="0.3">
      <c r="AU303">
        <v>0.3</v>
      </c>
      <c r="AV303">
        <v>19.23994438074471</v>
      </c>
      <c r="AW303">
        <v>0.33375907260026338</v>
      </c>
      <c r="AX303">
        <v>2.0037239847562907</v>
      </c>
      <c r="AY303">
        <v>326.58067003320537</v>
      </c>
      <c r="AZ303">
        <v>7.7201908707233965E-2</v>
      </c>
      <c r="BA303">
        <v>421.66156135139209</v>
      </c>
      <c r="BB303">
        <v>387.8270397356049</v>
      </c>
      <c r="BC303">
        <v>1</v>
      </c>
      <c r="BD303">
        <v>39.004619457610687</v>
      </c>
      <c r="BE303">
        <v>107.59003258742177</v>
      </c>
      <c r="BF303">
        <v>2.8450447801741117</v>
      </c>
      <c r="BG303">
        <v>5.0211315445884122</v>
      </c>
      <c r="BH303">
        <v>370.22988087413</v>
      </c>
      <c r="BI303">
        <v>0.19999999999999998</v>
      </c>
      <c r="BJ303">
        <v>2495.3817550103763</v>
      </c>
      <c r="BK303">
        <v>678.66783708408218</v>
      </c>
      <c r="BL303">
        <v>869.8213270448789</v>
      </c>
      <c r="BM303">
        <v>803.7580814205777</v>
      </c>
      <c r="BN303">
        <v>150.12388357177306</v>
      </c>
      <c r="BO303">
        <v>30.121266048837597</v>
      </c>
      <c r="BP303">
        <v>5.6038403215684589E-2</v>
      </c>
      <c r="BQ303">
        <v>100</v>
      </c>
      <c r="BR303">
        <v>369.0403118079127</v>
      </c>
      <c r="BS303">
        <v>5.2931512965408239E-2</v>
      </c>
      <c r="BT303">
        <v>2.9207096949851225E-4</v>
      </c>
      <c r="BU303">
        <v>40.594805083945012</v>
      </c>
      <c r="BV303">
        <v>0.55102366140076209</v>
      </c>
      <c r="BW303">
        <v>14.561645225297703</v>
      </c>
      <c r="BX303">
        <v>36.402408600119436</v>
      </c>
      <c r="BY303">
        <v>35.83568479738323</v>
      </c>
      <c r="BZ303">
        <v>817.39659237280682</v>
      </c>
      <c r="CA303">
        <v>248.88664222144442</v>
      </c>
      <c r="CB303">
        <v>216.14510928355907</v>
      </c>
      <c r="CC303" s="156">
        <v>1.0900000000000001</v>
      </c>
      <c r="CD303">
        <v>1590</v>
      </c>
      <c r="CE303">
        <v>0.15576473697423521</v>
      </c>
      <c r="CF303">
        <v>4.045328145766609</v>
      </c>
      <c r="CG303">
        <v>0.20184865635324759</v>
      </c>
      <c r="CH303">
        <v>8.9820186160958499</v>
      </c>
      <c r="CI303">
        <v>9</v>
      </c>
    </row>
    <row r="304" spans="47:87" x14ac:dyDescent="0.3">
      <c r="AU304">
        <v>0.3</v>
      </c>
      <c r="AV304">
        <v>19.69779421489871</v>
      </c>
      <c r="AW304">
        <v>0.32637557012017337</v>
      </c>
      <c r="AX304">
        <v>1.7701505447028993</v>
      </c>
      <c r="AY304">
        <v>310.1614658480687</v>
      </c>
      <c r="AZ304">
        <v>0.11064291615822062</v>
      </c>
      <c r="BA304">
        <v>458.13106249880343</v>
      </c>
      <c r="BB304">
        <v>342.1092944924705</v>
      </c>
      <c r="BC304">
        <v>1</v>
      </c>
      <c r="BD304">
        <v>33.204907943047004</v>
      </c>
      <c r="BE304">
        <v>98.617538415385852</v>
      </c>
      <c r="BF304">
        <v>7.4438237962711193</v>
      </c>
      <c r="BG304">
        <v>3.772651378879464</v>
      </c>
      <c r="BH304">
        <v>406.47162524653402</v>
      </c>
      <c r="BI304">
        <v>0.2</v>
      </c>
      <c r="BJ304">
        <v>2392.2015323762175</v>
      </c>
      <c r="BK304">
        <v>687.08799307123013</v>
      </c>
      <c r="BL304">
        <v>913.19162030525479</v>
      </c>
      <c r="BM304">
        <v>971.695507849617</v>
      </c>
      <c r="BN304">
        <v>118.41277598290208</v>
      </c>
      <c r="BO304">
        <v>29.530112666547961</v>
      </c>
      <c r="BP304">
        <v>4.5503429315923057E-2</v>
      </c>
      <c r="BQ304">
        <v>100</v>
      </c>
      <c r="BR304">
        <v>412.58065291332412</v>
      </c>
      <c r="BS304">
        <v>5.3048819786408567E-2</v>
      </c>
      <c r="BT304">
        <v>2.7888451431517505E-4</v>
      </c>
      <c r="BU304">
        <v>0</v>
      </c>
      <c r="BV304">
        <v>0.48386908087859448</v>
      </c>
      <c r="BW304">
        <v>14.244707920281806</v>
      </c>
      <c r="BX304">
        <v>33.461331468228337</v>
      </c>
      <c r="BY304">
        <v>34.690788727366268</v>
      </c>
      <c r="BZ304">
        <v>832.87406801402631</v>
      </c>
      <c r="CA304">
        <v>255.63193550406766</v>
      </c>
      <c r="CB304">
        <v>209.13782861047747</v>
      </c>
      <c r="CC304" s="156">
        <v>1.1599999999999999</v>
      </c>
      <c r="CD304">
        <v>1900</v>
      </c>
      <c r="CE304">
        <v>8.8253887908522843E-2</v>
      </c>
      <c r="CF304">
        <v>4.2169646145845761</v>
      </c>
      <c r="CG304">
        <v>0.12700125362436931</v>
      </c>
      <c r="CH304">
        <v>-4.8876863915809832</v>
      </c>
      <c r="CI304" t="s">
        <v>479</v>
      </c>
    </row>
    <row r="305" spans="47:87" x14ac:dyDescent="0.3">
      <c r="AU305">
        <v>0.3</v>
      </c>
      <c r="AV305">
        <v>19.735560813452171</v>
      </c>
      <c r="AW305">
        <v>0.29311530109612699</v>
      </c>
      <c r="AX305">
        <v>1.149228066193082</v>
      </c>
      <c r="AY305">
        <v>331.68063084527728</v>
      </c>
      <c r="AZ305">
        <v>0.11360239404124473</v>
      </c>
      <c r="BA305">
        <v>401.2520757706701</v>
      </c>
      <c r="BB305">
        <v>261.94307646527523</v>
      </c>
      <c r="BC305">
        <v>1</v>
      </c>
      <c r="BD305">
        <v>37.30121200283449</v>
      </c>
      <c r="BE305">
        <v>89.288868204864684</v>
      </c>
      <c r="BF305">
        <v>20.914167860254334</v>
      </c>
      <c r="BG305">
        <v>3.8716459813718584</v>
      </c>
      <c r="BH305">
        <v>405.66460389162222</v>
      </c>
      <c r="BI305">
        <v>0.20000000000000004</v>
      </c>
      <c r="BJ305">
        <v>2299.5868134438101</v>
      </c>
      <c r="BK305">
        <v>688.70913624184743</v>
      </c>
      <c r="BL305">
        <v>905.61837343202637</v>
      </c>
      <c r="BM305">
        <v>907.16190943986646</v>
      </c>
      <c r="BN305">
        <v>91.324112601315022</v>
      </c>
      <c r="BO305">
        <v>26.545638911978319</v>
      </c>
      <c r="BP305">
        <v>3.7778163347557986E-2</v>
      </c>
      <c r="BQ305">
        <v>100</v>
      </c>
      <c r="BR305">
        <v>348.45491326622459</v>
      </c>
      <c r="BS305">
        <v>5.3561833665534277E-2</v>
      </c>
      <c r="BT305">
        <v>2.9177332673174512E-4</v>
      </c>
      <c r="BU305">
        <v>25.738056159999573</v>
      </c>
      <c r="BV305">
        <v>0.58932325133038765</v>
      </c>
      <c r="BW305">
        <v>14.904684061195349</v>
      </c>
      <c r="BX305">
        <v>35.239474794773777</v>
      </c>
      <c r="BY305">
        <v>29.680087999575772</v>
      </c>
      <c r="BZ305">
        <v>1332.3631400456952</v>
      </c>
      <c r="CA305">
        <v>285.43978954451273</v>
      </c>
      <c r="CB305">
        <v>224.37666842108771</v>
      </c>
      <c r="CC305" s="156">
        <v>0.98</v>
      </c>
      <c r="CD305">
        <v>2580</v>
      </c>
      <c r="CE305">
        <v>-1.1926189172570822E-3</v>
      </c>
      <c r="CF305">
        <v>1.5009626148627937</v>
      </c>
      <c r="CG305">
        <v>5.0490021280802114E-2</v>
      </c>
      <c r="CH305">
        <v>-17.496555548418538</v>
      </c>
      <c r="CI305" t="s">
        <v>479</v>
      </c>
    </row>
    <row r="306" spans="47:87" x14ac:dyDescent="0.3">
      <c r="AU306">
        <v>0.3</v>
      </c>
      <c r="AV306">
        <v>18.451370037636121</v>
      </c>
      <c r="AW306">
        <v>0.28113951163393425</v>
      </c>
      <c r="AX306">
        <v>1.2065312166430833</v>
      </c>
      <c r="AY306">
        <v>334.65904727682209</v>
      </c>
      <c r="AZ306">
        <v>0.10188725396370855</v>
      </c>
      <c r="BA306">
        <v>439.48727035349606</v>
      </c>
      <c r="BB306">
        <v>368.43105716915045</v>
      </c>
      <c r="BC306">
        <v>1</v>
      </c>
      <c r="BD306">
        <v>37.606918500911554</v>
      </c>
      <c r="BE306">
        <v>86.872842581840175</v>
      </c>
      <c r="BF306">
        <v>7.1994066793016058</v>
      </c>
      <c r="BG306">
        <v>3.8984089687042518</v>
      </c>
      <c r="BH306">
        <v>427.43859671380432</v>
      </c>
      <c r="BI306">
        <v>0.2</v>
      </c>
      <c r="BJ306">
        <v>2305.615701389293</v>
      </c>
      <c r="BK306">
        <v>698.35945477353255</v>
      </c>
      <c r="BL306">
        <v>925.86695397333744</v>
      </c>
      <c r="BM306">
        <v>885.31145998002251</v>
      </c>
      <c r="BN306">
        <v>142.75493567876941</v>
      </c>
      <c r="BO306">
        <v>25.267104363567686</v>
      </c>
      <c r="BP306">
        <v>5.9805055817358212E-2</v>
      </c>
      <c r="BQ306">
        <v>100</v>
      </c>
      <c r="BR306">
        <v>350.34645942994484</v>
      </c>
      <c r="BS306">
        <v>5.2187114965280453E-2</v>
      </c>
      <c r="BT306">
        <v>2.9089369403541586E-4</v>
      </c>
      <c r="BU306">
        <v>9.9833350190781793</v>
      </c>
      <c r="BV306">
        <v>0.52699527038207805</v>
      </c>
      <c r="BW306">
        <v>15.629455027601049</v>
      </c>
      <c r="BX306">
        <v>35.05512829892448</v>
      </c>
      <c r="BY306">
        <v>36.419865533525368</v>
      </c>
      <c r="BZ306">
        <v>1201.9279684688786</v>
      </c>
      <c r="CA306">
        <v>338.51090682603802</v>
      </c>
      <c r="CB306">
        <v>245.65956742839558</v>
      </c>
      <c r="CC306" s="156">
        <v>1.1000000000000001</v>
      </c>
      <c r="CD306">
        <v>1930</v>
      </c>
      <c r="CE306">
        <v>9.0806518448574458E-2</v>
      </c>
      <c r="CF306">
        <v>3.3510574925914254</v>
      </c>
      <c r="CG306">
        <v>0.12066464370087425</v>
      </c>
      <c r="CH306">
        <v>-3.6606471107279694</v>
      </c>
      <c r="CI306" t="s">
        <v>479</v>
      </c>
    </row>
    <row r="307" spans="47:87" x14ac:dyDescent="0.3">
      <c r="AU307">
        <v>0.3</v>
      </c>
      <c r="AV307">
        <v>20.996580136927339</v>
      </c>
      <c r="AW307">
        <v>0.33133329300506648</v>
      </c>
      <c r="AX307">
        <v>0.4190532839047621</v>
      </c>
      <c r="AY307">
        <v>346.25870536194276</v>
      </c>
      <c r="AZ307">
        <v>9.5844815325242888E-2</v>
      </c>
      <c r="BA307">
        <v>488.25311341373396</v>
      </c>
      <c r="BB307">
        <v>454.41475876954661</v>
      </c>
      <c r="BC307">
        <v>1</v>
      </c>
      <c r="BD307">
        <v>38.068010970900247</v>
      </c>
      <c r="BE307">
        <v>103.93491189740128</v>
      </c>
      <c r="BF307">
        <v>10.208189566225924</v>
      </c>
      <c r="BG307">
        <v>5.617797913670409</v>
      </c>
      <c r="BH307">
        <v>432.207390842508</v>
      </c>
      <c r="BI307">
        <v>0.19999999999999996</v>
      </c>
      <c r="BJ307">
        <v>2653.2691143082393</v>
      </c>
      <c r="BK307">
        <v>674.66754586938157</v>
      </c>
      <c r="BL307">
        <v>864.07226640697456</v>
      </c>
      <c r="BM307">
        <v>958.76958701932256</v>
      </c>
      <c r="BN307">
        <v>126.93308628044751</v>
      </c>
      <c r="BO307">
        <v>29.742228576806326</v>
      </c>
      <c r="BP307">
        <v>7.4966843594758192E-2</v>
      </c>
      <c r="BQ307">
        <v>100</v>
      </c>
      <c r="BR307">
        <v>271.58293547146008</v>
      </c>
      <c r="BS307">
        <v>5.6174987326198668E-2</v>
      </c>
      <c r="BT307">
        <v>3.0640881986019578E-4</v>
      </c>
      <c r="BU307">
        <v>0</v>
      </c>
      <c r="BV307">
        <v>0.5926442728291661</v>
      </c>
      <c r="BW307">
        <v>14.633514917726441</v>
      </c>
      <c r="BX307">
        <v>34.70183014775585</v>
      </c>
      <c r="BY307">
        <v>33.12101038438653</v>
      </c>
      <c r="BZ307">
        <v>828.43432163235479</v>
      </c>
      <c r="CA307">
        <v>214.80395769850429</v>
      </c>
      <c r="CB307">
        <v>224.60562543180387</v>
      </c>
      <c r="CC307" s="156">
        <v>1.1200000000000001</v>
      </c>
      <c r="CD307">
        <v>270</v>
      </c>
      <c r="CE307">
        <v>0.25371697249253655</v>
      </c>
      <c r="CF307">
        <v>10.268432009897541</v>
      </c>
      <c r="CG307">
        <v>0.30929946142808873</v>
      </c>
      <c r="CH307">
        <v>34.436059683385146</v>
      </c>
      <c r="CI307">
        <v>5</v>
      </c>
    </row>
    <row r="308" spans="47:87" x14ac:dyDescent="0.3">
      <c r="AU308">
        <v>0.3</v>
      </c>
      <c r="AV308">
        <v>18.654849839154856</v>
      </c>
      <c r="AW308">
        <v>0.2829116337223766</v>
      </c>
      <c r="AX308">
        <v>2.1012795775426278</v>
      </c>
      <c r="AY308">
        <v>322.52468357531495</v>
      </c>
      <c r="AZ308">
        <v>0.11681177675816465</v>
      </c>
      <c r="BA308">
        <v>438.35585651279968</v>
      </c>
      <c r="BB308">
        <v>322.77104000414755</v>
      </c>
      <c r="BC308">
        <v>1</v>
      </c>
      <c r="BD308">
        <v>44.935119667924312</v>
      </c>
      <c r="BE308">
        <v>93.294157979073319</v>
      </c>
      <c r="BF308">
        <v>13.219015801823588</v>
      </c>
      <c r="BG308">
        <v>6.5751623430676975</v>
      </c>
      <c r="BH308">
        <v>381.17853229810748</v>
      </c>
      <c r="BI308">
        <v>0.19999999999999996</v>
      </c>
      <c r="BJ308">
        <v>2503.5909441855129</v>
      </c>
      <c r="BK308">
        <v>678.43076201630083</v>
      </c>
      <c r="BL308">
        <v>830.24632353060395</v>
      </c>
      <c r="BM308">
        <v>875.24498834207498</v>
      </c>
      <c r="BN308">
        <v>150.02694797934956</v>
      </c>
      <c r="BO308">
        <v>25.668126697255452</v>
      </c>
      <c r="BP308">
        <v>3.0777206511567713E-2</v>
      </c>
      <c r="BQ308">
        <v>100</v>
      </c>
      <c r="BR308">
        <v>334.5860212935259</v>
      </c>
      <c r="BS308">
        <v>5.6581343096216111E-2</v>
      </c>
      <c r="BT308">
        <v>3.2691039348491861E-4</v>
      </c>
      <c r="BU308">
        <v>92.335923900130638</v>
      </c>
      <c r="BV308">
        <v>0.57409088409252795</v>
      </c>
      <c r="BW308">
        <v>15.900345282998298</v>
      </c>
      <c r="BX308">
        <v>36.291382323426241</v>
      </c>
      <c r="BY308">
        <v>25.106408744894292</v>
      </c>
      <c r="BZ308">
        <v>1222.6796436082491</v>
      </c>
      <c r="CA308">
        <v>168.44429760744424</v>
      </c>
      <c r="CB308">
        <v>209.18115279159883</v>
      </c>
      <c r="CC308" s="156">
        <v>0.72</v>
      </c>
      <c r="CD308">
        <v>2040</v>
      </c>
      <c r="CE308">
        <v>0.22551820513493825</v>
      </c>
      <c r="CF308">
        <v>6.9008765619408496</v>
      </c>
      <c r="CG308">
        <v>0.27414226951821197</v>
      </c>
      <c r="CH308">
        <v>17.337386927518136</v>
      </c>
      <c r="CI308">
        <v>6</v>
      </c>
    </row>
    <row r="309" spans="47:87" x14ac:dyDescent="0.3">
      <c r="AU309">
        <v>0.3</v>
      </c>
      <c r="AV309">
        <v>19.611588475955092</v>
      </c>
      <c r="AW309">
        <v>0.30540598486256981</v>
      </c>
      <c r="AX309">
        <v>0.85965131297838338</v>
      </c>
      <c r="AY309">
        <v>299.14334261366287</v>
      </c>
      <c r="AZ309">
        <v>9.5865797957578158E-2</v>
      </c>
      <c r="BA309">
        <v>519.78335271725496</v>
      </c>
      <c r="BB309">
        <v>351.60960115822667</v>
      </c>
      <c r="BC309">
        <v>1</v>
      </c>
      <c r="BD309">
        <v>36.022560945220711</v>
      </c>
      <c r="BE309">
        <v>92.673451589732366</v>
      </c>
      <c r="BF309">
        <v>15.714820360103259</v>
      </c>
      <c r="BG309">
        <v>4.8337069636622125</v>
      </c>
      <c r="BH309">
        <v>452.85141936217747</v>
      </c>
      <c r="BI309">
        <v>0.2</v>
      </c>
      <c r="BJ309">
        <v>2628.6571220196038</v>
      </c>
      <c r="BK309">
        <v>703.32410464278587</v>
      </c>
      <c r="BL309">
        <v>958.46168200738862</v>
      </c>
      <c r="BM309">
        <v>1007.6853433241125</v>
      </c>
      <c r="BN309">
        <v>124.20425224197652</v>
      </c>
      <c r="BO309">
        <v>27.732869405951316</v>
      </c>
      <c r="BP309">
        <v>3.0475080632438829E-2</v>
      </c>
      <c r="BQ309">
        <v>100</v>
      </c>
      <c r="BR309">
        <v>364.85677898395323</v>
      </c>
      <c r="BS309">
        <v>5.6589684531975333E-2</v>
      </c>
      <c r="BT309">
        <v>2.9828057465059143E-4</v>
      </c>
      <c r="BU309">
        <v>18.127411966590206</v>
      </c>
      <c r="BV309">
        <v>0.53628203230913796</v>
      </c>
      <c r="BW309">
        <v>15.116199290736622</v>
      </c>
      <c r="BX309">
        <v>37.446730403521499</v>
      </c>
      <c r="BY309">
        <v>31.67746345233266</v>
      </c>
      <c r="BZ309">
        <v>1000.5964460023516</v>
      </c>
      <c r="CA309">
        <v>359.3712794464027</v>
      </c>
      <c r="CB309">
        <v>226.74053934120377</v>
      </c>
      <c r="CC309" s="156">
        <v>0.99</v>
      </c>
      <c r="CD309">
        <v>1460</v>
      </c>
      <c r="CE309">
        <v>0.18665344239634707</v>
      </c>
      <c r="CF309">
        <v>6.4645050071013301</v>
      </c>
      <c r="CG309">
        <v>0.22565212684371094</v>
      </c>
      <c r="CH309">
        <v>21.9456300780699</v>
      </c>
      <c r="CI309">
        <v>7</v>
      </c>
    </row>
    <row r="310" spans="47:87" x14ac:dyDescent="0.3">
      <c r="AU310">
        <v>0.3</v>
      </c>
      <c r="AV310">
        <v>21.13969813042754</v>
      </c>
      <c r="AW310">
        <v>0.36833495934494564</v>
      </c>
      <c r="AX310">
        <v>2.1821991034231032</v>
      </c>
      <c r="AY310">
        <v>339.8715149190956</v>
      </c>
      <c r="AZ310">
        <v>0.10158297271985185</v>
      </c>
      <c r="BA310">
        <v>331.53809043146543</v>
      </c>
      <c r="BB310">
        <v>371.03507825075479</v>
      </c>
      <c r="BC310">
        <v>1</v>
      </c>
      <c r="BD310">
        <v>38.776627132545215</v>
      </c>
      <c r="BE310">
        <v>108.75907700879721</v>
      </c>
      <c r="BF310">
        <v>16.763717426409695</v>
      </c>
      <c r="BG310">
        <v>4.3317184878890975</v>
      </c>
      <c r="BH310">
        <v>350.2157529541264</v>
      </c>
      <c r="BI310">
        <v>0.20000000000000007</v>
      </c>
      <c r="BJ310">
        <v>2564.1099341979966</v>
      </c>
      <c r="BK310">
        <v>702.13384095788592</v>
      </c>
      <c r="BL310">
        <v>927.3566485552243</v>
      </c>
      <c r="BM310">
        <v>846.40828683554093</v>
      </c>
      <c r="BN310">
        <v>171.86340925015799</v>
      </c>
      <c r="BO310">
        <v>33.346535094642235</v>
      </c>
      <c r="BP310">
        <v>4.9041764627062737E-2</v>
      </c>
      <c r="BQ310">
        <v>100</v>
      </c>
      <c r="BR310">
        <v>281.60608648050857</v>
      </c>
      <c r="BS310">
        <v>5.8688000478040306E-2</v>
      </c>
      <c r="BT310">
        <v>3.1774777315279884E-4</v>
      </c>
      <c r="BU310">
        <v>31.171736743704397</v>
      </c>
      <c r="BV310">
        <v>0.55193105017841004</v>
      </c>
      <c r="BW310">
        <v>15.651844644642054</v>
      </c>
      <c r="BX310">
        <v>34.434285485678444</v>
      </c>
      <c r="BY310">
        <v>37.573404620743531</v>
      </c>
      <c r="BZ310">
        <v>1095.8247159863085</v>
      </c>
      <c r="CA310">
        <v>315.7753084293937</v>
      </c>
      <c r="CB310">
        <v>243.2229285506651</v>
      </c>
      <c r="CC310" s="156">
        <v>1.06</v>
      </c>
      <c r="CD310">
        <v>1990</v>
      </c>
      <c r="CE310">
        <v>2.6559944537571267E-2</v>
      </c>
      <c r="CF310">
        <v>1.8059391088953012</v>
      </c>
      <c r="CG310">
        <v>7.474826514840581E-2</v>
      </c>
      <c r="CH310">
        <v>-10.051971927192776</v>
      </c>
      <c r="CI310" t="s">
        <v>479</v>
      </c>
    </row>
    <row r="311" spans="47:87" x14ac:dyDescent="0.3">
      <c r="AU311">
        <v>0.3</v>
      </c>
      <c r="AV311">
        <v>21.318840232486739</v>
      </c>
      <c r="AW311">
        <v>0.31489786852046314</v>
      </c>
      <c r="AX311">
        <v>1.2932344431541682</v>
      </c>
      <c r="AY311">
        <v>329.50955136275479</v>
      </c>
      <c r="AZ311">
        <v>9.9300951890234343E-2</v>
      </c>
      <c r="BA311">
        <v>516.79084637953622</v>
      </c>
      <c r="BB311">
        <v>356.5875985621721</v>
      </c>
      <c r="BC311">
        <v>1</v>
      </c>
      <c r="BD311">
        <v>30.385801828708654</v>
      </c>
      <c r="BE311">
        <v>112.07292240798905</v>
      </c>
      <c r="BF311">
        <v>20.421226969490963</v>
      </c>
      <c r="BG311">
        <v>5.3367443339451244</v>
      </c>
      <c r="BH311">
        <v>433.49811238557874</v>
      </c>
      <c r="BI311">
        <v>0.19999999999999998</v>
      </c>
      <c r="BJ311">
        <v>3348.7096586355578</v>
      </c>
      <c r="BK311">
        <v>687.48857103813498</v>
      </c>
      <c r="BL311">
        <v>930.59308595359948</v>
      </c>
      <c r="BM311">
        <v>1042.9113700759126</v>
      </c>
      <c r="BN311">
        <v>81.550387943964409</v>
      </c>
      <c r="BO311">
        <v>28.458989656748219</v>
      </c>
      <c r="BP311">
        <v>4.7899164989170726E-2</v>
      </c>
      <c r="BQ311">
        <v>100</v>
      </c>
      <c r="BR311">
        <v>354.30033365168765</v>
      </c>
      <c r="BS311">
        <v>5.1109347753704085E-2</v>
      </c>
      <c r="BT311">
        <v>2.9772892742400866E-4</v>
      </c>
      <c r="BU311">
        <v>0</v>
      </c>
      <c r="BV311">
        <v>0.61182256148587899</v>
      </c>
      <c r="BW311">
        <v>14.883659513023495</v>
      </c>
      <c r="BX311">
        <v>36.089296817751332</v>
      </c>
      <c r="BY311">
        <v>32.198972867968521</v>
      </c>
      <c r="BZ311">
        <v>931.94910455632169</v>
      </c>
      <c r="CA311">
        <v>288.21652673191011</v>
      </c>
      <c r="CB311">
        <v>243.03422117853253</v>
      </c>
      <c r="CC311" s="156">
        <v>0.94</v>
      </c>
      <c r="CD311">
        <v>1990</v>
      </c>
      <c r="CE311">
        <v>0.14107355393070642</v>
      </c>
      <c r="CF311">
        <v>4.3056700032584985</v>
      </c>
      <c r="CG311">
        <v>0.14798841303639007</v>
      </c>
      <c r="CH311">
        <v>11.951063491969537</v>
      </c>
      <c r="CI311">
        <v>11</v>
      </c>
    </row>
    <row r="312" spans="47:87" x14ac:dyDescent="0.3">
      <c r="AU312">
        <v>0.3</v>
      </c>
      <c r="AV312">
        <v>21.359761056425778</v>
      </c>
      <c r="AW312">
        <v>0.31576553603927127</v>
      </c>
      <c r="AX312">
        <v>1.8575640766511332</v>
      </c>
      <c r="AY312">
        <v>329.56342778241867</v>
      </c>
      <c r="AZ312">
        <v>9.4599374137920009E-2</v>
      </c>
      <c r="BA312">
        <v>471.0184542773265</v>
      </c>
      <c r="BB312">
        <v>359.79557040756146</v>
      </c>
      <c r="BC312">
        <v>1</v>
      </c>
      <c r="BD312">
        <v>45.70741286044781</v>
      </c>
      <c r="BE312">
        <v>87.759411554448249</v>
      </c>
      <c r="BF312">
        <v>12.176679246293689</v>
      </c>
      <c r="BG312">
        <v>4.9149373859359162</v>
      </c>
      <c r="BH312">
        <v>408.26590910350359</v>
      </c>
      <c r="BI312">
        <v>0.2</v>
      </c>
      <c r="BJ312">
        <v>2531.425505694599</v>
      </c>
      <c r="BK312">
        <v>681.16744524309638</v>
      </c>
      <c r="BL312">
        <v>854.28659270748324</v>
      </c>
      <c r="BM312">
        <v>956.12603792217158</v>
      </c>
      <c r="BN312">
        <v>184.38195244657314</v>
      </c>
      <c r="BO312">
        <v>28.314366705719014</v>
      </c>
      <c r="BP312">
        <v>7.5119705443382853E-2</v>
      </c>
      <c r="BQ312">
        <v>100</v>
      </c>
      <c r="BR312">
        <v>351.74453690533204</v>
      </c>
      <c r="BS312">
        <v>5.9630517299273322E-2</v>
      </c>
      <c r="BT312">
        <v>2.9870455861434673E-4</v>
      </c>
      <c r="BU312">
        <v>10.262004710166734</v>
      </c>
      <c r="BV312">
        <v>0.5119412451575911</v>
      </c>
      <c r="BW312">
        <v>13.927217896931943</v>
      </c>
      <c r="BX312">
        <v>35.19331700103983</v>
      </c>
      <c r="BY312">
        <v>28.586776995119671</v>
      </c>
      <c r="BZ312">
        <v>879.5729563130925</v>
      </c>
      <c r="CA312">
        <v>279.16502289744852</v>
      </c>
      <c r="CB312">
        <v>255.0104564165643</v>
      </c>
      <c r="CC312" s="156">
        <v>0.72</v>
      </c>
      <c r="CD312">
        <v>2130</v>
      </c>
      <c r="CE312">
        <v>0.16424108298490503</v>
      </c>
      <c r="CF312">
        <v>5.3950475506574538</v>
      </c>
      <c r="CG312">
        <v>0.21253034367309362</v>
      </c>
      <c r="CH312">
        <v>10.943095530091485</v>
      </c>
      <c r="CI312">
        <v>9</v>
      </c>
    </row>
    <row r="313" spans="47:87" x14ac:dyDescent="0.3">
      <c r="AU313">
        <v>0.3</v>
      </c>
      <c r="AV313">
        <v>19.498607900060492</v>
      </c>
      <c r="AW313">
        <v>0.33781589677244456</v>
      </c>
      <c r="AX313">
        <v>1.4571484928439562</v>
      </c>
      <c r="AY313">
        <v>337.38934127334824</v>
      </c>
      <c r="AZ313">
        <v>9.7228654034739154E-2</v>
      </c>
      <c r="BA313">
        <v>461.57438700929112</v>
      </c>
      <c r="BB313">
        <v>358.67864946014663</v>
      </c>
      <c r="BC313">
        <v>1</v>
      </c>
      <c r="BD313">
        <v>40.153911483990086</v>
      </c>
      <c r="BE313">
        <v>104.18026799196566</v>
      </c>
      <c r="BF313">
        <v>12.819797826787676</v>
      </c>
      <c r="BG313">
        <v>2.9477147452707642</v>
      </c>
      <c r="BH313">
        <v>422.7385986994629</v>
      </c>
      <c r="BI313">
        <v>0.19999999999999998</v>
      </c>
      <c r="BJ313">
        <v>2932.2973257662275</v>
      </c>
      <c r="BK313">
        <v>686.02680619488956</v>
      </c>
      <c r="BL313">
        <v>908.30348909854786</v>
      </c>
      <c r="BM313">
        <v>926.43982389321218</v>
      </c>
      <c r="BN313">
        <v>137.81401295804673</v>
      </c>
      <c r="BO313">
        <v>30.572101189681089</v>
      </c>
      <c r="BP313">
        <v>4.6347522968706971E-2</v>
      </c>
      <c r="BQ313">
        <v>100</v>
      </c>
      <c r="BR313">
        <v>328.00914825120026</v>
      </c>
      <c r="BS313">
        <v>5.2233459713847671E-2</v>
      </c>
      <c r="BT313">
        <v>2.9666568236113791E-4</v>
      </c>
      <c r="BU313">
        <v>24.575854226189374</v>
      </c>
      <c r="BV313">
        <v>0.56705151589153568</v>
      </c>
      <c r="BW313">
        <v>14.614971830745642</v>
      </c>
      <c r="BX313">
        <v>36.487007898839472</v>
      </c>
      <c r="BY313">
        <v>32.044464449638191</v>
      </c>
      <c r="BZ313">
        <v>855.24805020882673</v>
      </c>
      <c r="CA313">
        <v>311.63532389484641</v>
      </c>
      <c r="CB313">
        <v>234.68198896163508</v>
      </c>
      <c r="CC313" s="156">
        <v>1.1000000000000001</v>
      </c>
      <c r="CD313">
        <v>710</v>
      </c>
      <c r="CE313">
        <v>0.18097593817951352</v>
      </c>
      <c r="CF313">
        <v>6.8186186968202325</v>
      </c>
      <c r="CG313">
        <v>0.23772646012112236</v>
      </c>
      <c r="CH313">
        <v>14.355147848535561</v>
      </c>
      <c r="CI313">
        <v>8</v>
      </c>
    </row>
    <row r="314" spans="47:87" x14ac:dyDescent="0.3">
      <c r="AU314">
        <v>0.3</v>
      </c>
      <c r="AV314">
        <v>19.999846460197009</v>
      </c>
      <c r="AW314">
        <v>0.31213397755562905</v>
      </c>
      <c r="AX314">
        <v>0.9047065411117764</v>
      </c>
      <c r="AY314">
        <v>332.49517122932434</v>
      </c>
      <c r="AZ314">
        <v>9.932808930304371E-2</v>
      </c>
      <c r="BA314">
        <v>446.49613339424945</v>
      </c>
      <c r="BB314">
        <v>380.06004451321655</v>
      </c>
      <c r="BC314">
        <v>1</v>
      </c>
      <c r="BD314">
        <v>45.418097658429048</v>
      </c>
      <c r="BE314">
        <v>115.17935778848303</v>
      </c>
      <c r="BF314">
        <v>18.1625013833889</v>
      </c>
      <c r="BG314">
        <v>2.3125922991359502</v>
      </c>
      <c r="BH314">
        <v>427.82218235002694</v>
      </c>
      <c r="BI314">
        <v>0.2</v>
      </c>
      <c r="BJ314">
        <v>1893.0644381576278</v>
      </c>
      <c r="BK314">
        <v>703.30761503834503</v>
      </c>
      <c r="BL314">
        <v>889.831788838286</v>
      </c>
      <c r="BM314">
        <v>1001.9340542328599</v>
      </c>
      <c r="BN314">
        <v>178.77885400869573</v>
      </c>
      <c r="BO314">
        <v>28.44984006748782</v>
      </c>
      <c r="BP314">
        <v>1.8274412704601398E-2</v>
      </c>
      <c r="BQ314">
        <v>100</v>
      </c>
      <c r="BR314">
        <v>292.86350901709386</v>
      </c>
      <c r="BS314">
        <v>5.3671809446798335E-2</v>
      </c>
      <c r="BT314">
        <v>2.9738371164947039E-4</v>
      </c>
      <c r="BU314">
        <v>13.537946251331769</v>
      </c>
      <c r="BV314">
        <v>0.55596113228622979</v>
      </c>
      <c r="BW314">
        <v>14.877006232780982</v>
      </c>
      <c r="BX314">
        <v>35.178600611175305</v>
      </c>
      <c r="BY314">
        <v>29.36824534658945</v>
      </c>
      <c r="BZ314">
        <v>1187.7277625930903</v>
      </c>
      <c r="CA314">
        <v>263.85548690492806</v>
      </c>
      <c r="CB314">
        <v>222.25773370537516</v>
      </c>
      <c r="CC314" s="156">
        <v>1.02</v>
      </c>
      <c r="CD314">
        <v>1470</v>
      </c>
      <c r="CE314">
        <v>9.9217024855091651E-2</v>
      </c>
      <c r="CF314">
        <v>3.8135463145090442</v>
      </c>
      <c r="CG314">
        <v>0.12648022399418915</v>
      </c>
      <c r="CH314">
        <v>-3.6711463547299825</v>
      </c>
      <c r="CI314" t="s">
        <v>479</v>
      </c>
    </row>
    <row r="315" spans="47:87" x14ac:dyDescent="0.3">
      <c r="AU315">
        <v>0.3</v>
      </c>
      <c r="AV315">
        <v>19.752977413713538</v>
      </c>
      <c r="AW315">
        <v>0.28091979875890877</v>
      </c>
      <c r="AX315">
        <v>1.780319106633427</v>
      </c>
      <c r="AY315">
        <v>312.21052451677645</v>
      </c>
      <c r="AZ315">
        <v>0.1003204335108744</v>
      </c>
      <c r="BA315">
        <v>399.27597372352915</v>
      </c>
      <c r="BB315">
        <v>371.83698605705229</v>
      </c>
      <c r="BC315">
        <v>1</v>
      </c>
      <c r="BD315">
        <v>40.215717727411352</v>
      </c>
      <c r="BE315">
        <v>103.15599472901401</v>
      </c>
      <c r="BF315">
        <v>17.734659967365435</v>
      </c>
      <c r="BG315">
        <v>5.5780742142508322</v>
      </c>
      <c r="BH315">
        <v>377.28578770943818</v>
      </c>
      <c r="BI315">
        <v>0.2</v>
      </c>
      <c r="BJ315">
        <v>2685.5114315201304</v>
      </c>
      <c r="BK315">
        <v>684.86755891330654</v>
      </c>
      <c r="BL315">
        <v>824.57343126481419</v>
      </c>
      <c r="BM315">
        <v>985.42314011372025</v>
      </c>
      <c r="BN315">
        <v>119.63223414340855</v>
      </c>
      <c r="BO315">
        <v>25.369798404586518</v>
      </c>
      <c r="BP315">
        <v>4.490811058658413E-2</v>
      </c>
      <c r="BQ315">
        <v>100</v>
      </c>
      <c r="BR315">
        <v>376.2139252625808</v>
      </c>
      <c r="BS315">
        <v>6.0642022663584559E-2</v>
      </c>
      <c r="BT315">
        <v>3.0858800061134837E-4</v>
      </c>
      <c r="BU315">
        <v>0</v>
      </c>
      <c r="BV315">
        <v>0.54627757888612793</v>
      </c>
      <c r="BW315">
        <v>15.677382456168816</v>
      </c>
      <c r="BX315">
        <v>36.926484314208295</v>
      </c>
      <c r="BY315">
        <v>40.287303405329133</v>
      </c>
      <c r="BZ315">
        <v>984.56936298109463</v>
      </c>
      <c r="CA315">
        <v>266.98259004452393</v>
      </c>
      <c r="CB315">
        <v>219.97066116189842</v>
      </c>
      <c r="CC315" s="156">
        <v>1.04</v>
      </c>
      <c r="CD315">
        <v>1620</v>
      </c>
      <c r="CE315">
        <v>8.3849595489051687E-2</v>
      </c>
      <c r="CF315">
        <v>4.2157094655505558</v>
      </c>
      <c r="CG315">
        <v>0.11387712903905739</v>
      </c>
      <c r="CH315">
        <v>-6.2172497057311515</v>
      </c>
      <c r="CI315" t="s">
        <v>479</v>
      </c>
    </row>
    <row r="316" spans="47:87" x14ac:dyDescent="0.3">
      <c r="AU316">
        <v>0.3</v>
      </c>
      <c r="AV316">
        <v>20.307088575542789</v>
      </c>
      <c r="AW316">
        <v>0.30124631954776482</v>
      </c>
      <c r="AX316">
        <v>0.85159796562754397</v>
      </c>
      <c r="AY316">
        <v>317.81697905915564</v>
      </c>
      <c r="AZ316">
        <v>8.4875292143196737E-2</v>
      </c>
      <c r="BA316">
        <v>446.21933360513111</v>
      </c>
      <c r="BB316">
        <v>302.2443943762039</v>
      </c>
      <c r="BC316">
        <v>1</v>
      </c>
      <c r="BD316">
        <v>37.096963040702221</v>
      </c>
      <c r="BE316">
        <v>97.439098436547866</v>
      </c>
      <c r="BF316">
        <v>18.200265795201243</v>
      </c>
      <c r="BG316">
        <v>4.2765439599302004</v>
      </c>
      <c r="BH316">
        <v>408.09128776693592</v>
      </c>
      <c r="BI316">
        <v>0.19999999999999998</v>
      </c>
      <c r="BJ316">
        <v>2720.2401722934942</v>
      </c>
      <c r="BK316">
        <v>683.49807633371393</v>
      </c>
      <c r="BL316">
        <v>885.50760747308152</v>
      </c>
      <c r="BM316">
        <v>764.49600770619202</v>
      </c>
      <c r="BN316">
        <v>188.72819989248651</v>
      </c>
      <c r="BO316">
        <v>27.199515739415535</v>
      </c>
      <c r="BP316">
        <v>4.8991629151170953E-2</v>
      </c>
      <c r="BQ316">
        <v>100</v>
      </c>
      <c r="BR316">
        <v>382.84815684189471</v>
      </c>
      <c r="BS316">
        <v>5.4714179053647033E-2</v>
      </c>
      <c r="BT316">
        <v>2.9235917637087728E-4</v>
      </c>
      <c r="BU316">
        <v>0</v>
      </c>
      <c r="BV316">
        <v>0.49553399390657044</v>
      </c>
      <c r="BW316">
        <v>14.290533292413231</v>
      </c>
      <c r="BX316">
        <v>35.384587778837066</v>
      </c>
      <c r="BY316">
        <v>35.945977809089868</v>
      </c>
      <c r="BZ316">
        <v>1220.0573187747332</v>
      </c>
      <c r="CA316">
        <v>302.24199765395832</v>
      </c>
      <c r="CB316">
        <v>239.51404475156627</v>
      </c>
      <c r="CC316" s="156">
        <v>0.98</v>
      </c>
      <c r="CD316">
        <v>1100</v>
      </c>
      <c r="CE316">
        <v>0.23733440198822819</v>
      </c>
      <c r="CF316">
        <v>8.4139678523673673</v>
      </c>
      <c r="CG316">
        <v>0.28518076584844443</v>
      </c>
      <c r="CH316">
        <v>29.513133778009308</v>
      </c>
      <c r="CI316">
        <v>5</v>
      </c>
    </row>
    <row r="317" spans="47:87" x14ac:dyDescent="0.3">
      <c r="AU317">
        <v>0.3</v>
      </c>
      <c r="AV317">
        <v>19.725518303191148</v>
      </c>
      <c r="AW317">
        <v>0.33765442007911822</v>
      </c>
      <c r="AX317">
        <v>1.3475850335766872</v>
      </c>
      <c r="AY317">
        <v>344.96133980493232</v>
      </c>
      <c r="AZ317">
        <v>0.10441475204201579</v>
      </c>
      <c r="BA317">
        <v>478.43854591661494</v>
      </c>
      <c r="BB317">
        <v>341.07003189854481</v>
      </c>
      <c r="BC317">
        <v>1</v>
      </c>
      <c r="BD317">
        <v>48.465087378037047</v>
      </c>
      <c r="BE317">
        <v>115.94360435255851</v>
      </c>
      <c r="BF317">
        <v>20.160107269018994</v>
      </c>
      <c r="BG317">
        <v>6.3540012151716647</v>
      </c>
      <c r="BH317">
        <v>391.27590787803626</v>
      </c>
      <c r="BI317">
        <v>0.19999999999999996</v>
      </c>
      <c r="BJ317">
        <v>2545.6534176025189</v>
      </c>
      <c r="BK317">
        <v>698.83252027893707</v>
      </c>
      <c r="BL317">
        <v>904.68664430921046</v>
      </c>
      <c r="BM317">
        <v>944.12875669024868</v>
      </c>
      <c r="BN317">
        <v>135.98317529138271</v>
      </c>
      <c r="BO317">
        <v>30.55082623751084</v>
      </c>
      <c r="BP317">
        <v>4.7098591644731888E-2</v>
      </c>
      <c r="BQ317">
        <v>100</v>
      </c>
      <c r="BR317">
        <v>342.9529739177699</v>
      </c>
      <c r="BS317">
        <v>5.2874908789244474E-2</v>
      </c>
      <c r="BT317">
        <v>3.2385610512186485E-4</v>
      </c>
      <c r="BU317">
        <v>45.370116999983864</v>
      </c>
      <c r="BV317">
        <v>0.57319431905732121</v>
      </c>
      <c r="BW317">
        <v>15.144916537210779</v>
      </c>
      <c r="BX317">
        <v>37.910003755508839</v>
      </c>
      <c r="BY317">
        <v>31.684021905352228</v>
      </c>
      <c r="BZ317">
        <v>877.69933060583753</v>
      </c>
      <c r="CA317">
        <v>344.72162921693803</v>
      </c>
      <c r="CB317">
        <v>229.09240275884275</v>
      </c>
      <c r="CC317" s="156">
        <v>0.86</v>
      </c>
      <c r="CD317">
        <v>1820</v>
      </c>
      <c r="CE317">
        <v>0.23382947739037419</v>
      </c>
      <c r="CF317">
        <v>6.7583582635200994</v>
      </c>
      <c r="CG317">
        <v>0.31482521751139808</v>
      </c>
      <c r="CH317">
        <v>25.182008949583672</v>
      </c>
      <c r="CI317">
        <v>5</v>
      </c>
    </row>
    <row r="318" spans="47:87" x14ac:dyDescent="0.3">
      <c r="AU318">
        <v>0.3</v>
      </c>
      <c r="AV318">
        <v>20.481928949297956</v>
      </c>
      <c r="AW318">
        <v>0.26975087723542224</v>
      </c>
      <c r="AX318">
        <v>1.4702040854328975</v>
      </c>
      <c r="AY318">
        <v>330.6543481674176</v>
      </c>
      <c r="AZ318">
        <v>0.10112294691271087</v>
      </c>
      <c r="BA318">
        <v>507.93307317126983</v>
      </c>
      <c r="BB318">
        <v>375.79821259964774</v>
      </c>
      <c r="BC318">
        <v>1</v>
      </c>
      <c r="BD318">
        <v>41.916862586535174</v>
      </c>
      <c r="BE318">
        <v>90.024042261221396</v>
      </c>
      <c r="BF318">
        <v>13.682386078141235</v>
      </c>
      <c r="BG318">
        <v>4.1595854466248632</v>
      </c>
      <c r="BH318">
        <v>426.24824384599867</v>
      </c>
      <c r="BI318">
        <v>0.20000000000000004</v>
      </c>
      <c r="BJ318">
        <v>2629.8593973231368</v>
      </c>
      <c r="BK318">
        <v>681.12891408440919</v>
      </c>
      <c r="BL318">
        <v>813.8467472304153</v>
      </c>
      <c r="BM318">
        <v>841.67479847180732</v>
      </c>
      <c r="BN318">
        <v>129.41538109632361</v>
      </c>
      <c r="BO318">
        <v>24.225149309391931</v>
      </c>
      <c r="BP318">
        <v>5.9600538158993473E-2</v>
      </c>
      <c r="BQ318">
        <v>100</v>
      </c>
      <c r="BR318">
        <v>321.52802194316121</v>
      </c>
      <c r="BS318">
        <v>5.6609728536643963E-2</v>
      </c>
      <c r="BT318">
        <v>2.8194564921811506E-4</v>
      </c>
      <c r="BU318">
        <v>26.384537169728404</v>
      </c>
      <c r="BV318">
        <v>0.56431094273361748</v>
      </c>
      <c r="BW318">
        <v>13.719248210472808</v>
      </c>
      <c r="BX318">
        <v>34.577831444268654</v>
      </c>
      <c r="BY318">
        <v>38.089515361717467</v>
      </c>
      <c r="BZ318">
        <v>956.27245180305727</v>
      </c>
      <c r="CA318">
        <v>307.16259495934798</v>
      </c>
      <c r="CB318">
        <v>236.24441668660589</v>
      </c>
      <c r="CC318" s="156">
        <v>0.94</v>
      </c>
      <c r="CD318">
        <v>1960</v>
      </c>
      <c r="CE318">
        <v>0.25975076214664461</v>
      </c>
      <c r="CF318">
        <v>7.0274540449979579</v>
      </c>
      <c r="CG318">
        <v>0.24640260723007773</v>
      </c>
      <c r="CH318">
        <v>34.51154174328633</v>
      </c>
      <c r="CI318">
        <v>5</v>
      </c>
    </row>
    <row r="319" spans="47:87" x14ac:dyDescent="0.3">
      <c r="AU319">
        <v>0.3</v>
      </c>
      <c r="AV319">
        <v>19.114037546360763</v>
      </c>
      <c r="AW319">
        <v>0.34827209809612114</v>
      </c>
      <c r="AX319">
        <v>1.1931918761094722</v>
      </c>
      <c r="AY319">
        <v>332.00742287655009</v>
      </c>
      <c r="AZ319">
        <v>9.1255554633593791E-2</v>
      </c>
      <c r="BA319">
        <v>419.61139766996445</v>
      </c>
      <c r="BB319">
        <v>340.44580732428938</v>
      </c>
      <c r="BC319">
        <v>1</v>
      </c>
      <c r="BD319">
        <v>44.109812182599974</v>
      </c>
      <c r="BE319">
        <v>114.94032808888809</v>
      </c>
      <c r="BF319">
        <v>5.5128245785999033</v>
      </c>
      <c r="BG319">
        <v>7.1820832554542946</v>
      </c>
      <c r="BH319">
        <v>366.9623241367126</v>
      </c>
      <c r="BI319">
        <v>0.20000000000000009</v>
      </c>
      <c r="BJ319">
        <v>2371.3499582072195</v>
      </c>
      <c r="BK319">
        <v>697.30403499611339</v>
      </c>
      <c r="BL319">
        <v>900.22521311829803</v>
      </c>
      <c r="BM319">
        <v>1067.9883380086437</v>
      </c>
      <c r="BN319">
        <v>147.29279672682102</v>
      </c>
      <c r="BO319">
        <v>31.644848876378887</v>
      </c>
      <c r="BP319">
        <v>3.247944509689478E-2</v>
      </c>
      <c r="BQ319">
        <v>100</v>
      </c>
      <c r="BR319">
        <v>329.12223015930482</v>
      </c>
      <c r="BS319">
        <v>5.8038843600434237E-2</v>
      </c>
      <c r="BT319">
        <v>3.1630345250144911E-4</v>
      </c>
      <c r="BU319">
        <v>51.340170821185126</v>
      </c>
      <c r="BV319">
        <v>0.60645239566655129</v>
      </c>
      <c r="BW319">
        <v>14.555925046293121</v>
      </c>
      <c r="BX319">
        <v>35.807052496824817</v>
      </c>
      <c r="BY319">
        <v>35.560157459908915</v>
      </c>
      <c r="BZ319">
        <v>905.04628580560654</v>
      </c>
      <c r="CA319">
        <v>318.44824085049243</v>
      </c>
      <c r="CB319">
        <v>232.46452125802543</v>
      </c>
      <c r="CC319" s="156">
        <v>1.1100000000000001</v>
      </c>
      <c r="CD319">
        <v>1930</v>
      </c>
      <c r="CE319">
        <v>1.7990823554330904E-2</v>
      </c>
      <c r="CF319">
        <v>1.9820429925088048</v>
      </c>
      <c r="CG319">
        <v>7.0358957899934252E-2</v>
      </c>
      <c r="CH319">
        <v>-12.199267163026729</v>
      </c>
      <c r="CI319" t="s">
        <v>479</v>
      </c>
    </row>
    <row r="320" spans="47:87" x14ac:dyDescent="0.3">
      <c r="AU320">
        <v>0.3</v>
      </c>
      <c r="AV320">
        <v>20.133815899047672</v>
      </c>
      <c r="AW320">
        <v>0.41677079720149146</v>
      </c>
      <c r="AX320">
        <v>1.3866472115453607</v>
      </c>
      <c r="AY320">
        <v>326.09860673489828</v>
      </c>
      <c r="AZ320">
        <v>9.1548931009349549E-2</v>
      </c>
      <c r="BA320">
        <v>484.38931355613363</v>
      </c>
      <c r="BB320">
        <v>413.16364920934427</v>
      </c>
      <c r="BC320">
        <v>1</v>
      </c>
      <c r="BD320">
        <v>44.299023158143058</v>
      </c>
      <c r="BE320">
        <v>106.08996425505499</v>
      </c>
      <c r="BF320">
        <v>23.218038455331826</v>
      </c>
      <c r="BG320">
        <v>5.5222770105415515</v>
      </c>
      <c r="BH320">
        <v>400.71297090038189</v>
      </c>
      <c r="BI320">
        <v>0.19999999999999998</v>
      </c>
      <c r="BJ320">
        <v>2614.6095624402865</v>
      </c>
      <c r="BK320">
        <v>697.87296388343361</v>
      </c>
      <c r="BL320">
        <v>947.37365924669155</v>
      </c>
      <c r="BM320">
        <v>1072.9316821275011</v>
      </c>
      <c r="BN320">
        <v>188.30061725149054</v>
      </c>
      <c r="BO320">
        <v>37.86303177569151</v>
      </c>
      <c r="BP320">
        <v>3.9654034921159362E-2</v>
      </c>
      <c r="BQ320">
        <v>100</v>
      </c>
      <c r="BR320">
        <v>361.75847885174539</v>
      </c>
      <c r="BS320">
        <v>5.2783855844993503E-2</v>
      </c>
      <c r="BT320">
        <v>3.0579094845644892E-4</v>
      </c>
      <c r="BU320">
        <v>0</v>
      </c>
      <c r="BV320">
        <v>0.54260633503070821</v>
      </c>
      <c r="BW320">
        <v>14.680858357679679</v>
      </c>
      <c r="BX320">
        <v>38.384846664964066</v>
      </c>
      <c r="BY320">
        <v>26.907525788047234</v>
      </c>
      <c r="BZ320">
        <v>1231.6305057898735</v>
      </c>
      <c r="CA320">
        <v>361.02002681477228</v>
      </c>
      <c r="CB320">
        <v>227.75474138964069</v>
      </c>
      <c r="CC320" s="156">
        <v>0.9</v>
      </c>
      <c r="CD320">
        <v>760</v>
      </c>
      <c r="CE320">
        <v>0.21029612489328264</v>
      </c>
      <c r="CF320">
        <v>8.8131522835224043</v>
      </c>
      <c r="CG320">
        <v>0.27702804241356049</v>
      </c>
      <c r="CH320">
        <v>20.496682720017322</v>
      </c>
      <c r="CI320">
        <v>6</v>
      </c>
    </row>
    <row r="321" spans="47:87" x14ac:dyDescent="0.3">
      <c r="AU321">
        <v>0.3</v>
      </c>
      <c r="AV321">
        <v>21.541837922391558</v>
      </c>
      <c r="AW321">
        <v>0.24854324747622758</v>
      </c>
      <c r="AX321">
        <v>1.3446812306929967</v>
      </c>
      <c r="AY321">
        <v>364.39319232040532</v>
      </c>
      <c r="AZ321">
        <v>0.10359580687875142</v>
      </c>
      <c r="BA321">
        <v>357.66653779992146</v>
      </c>
      <c r="BB321">
        <v>376.84489230472195</v>
      </c>
      <c r="BC321">
        <v>1</v>
      </c>
      <c r="BD321">
        <v>39.304144387915215</v>
      </c>
      <c r="BE321">
        <v>103.58028963131223</v>
      </c>
      <c r="BF321">
        <v>17.189653968991024</v>
      </c>
      <c r="BG321">
        <v>5.396875011423961</v>
      </c>
      <c r="BH321">
        <v>411.30260627844615</v>
      </c>
      <c r="BI321">
        <v>0.20000000000000004</v>
      </c>
      <c r="BJ321">
        <v>2448.3912424075684</v>
      </c>
      <c r="BK321">
        <v>678.38450973790214</v>
      </c>
      <c r="BL321">
        <v>878.17610940662837</v>
      </c>
      <c r="BM321">
        <v>1008.9634990415722</v>
      </c>
      <c r="BN321">
        <v>199.13041962918211</v>
      </c>
      <c r="BO321">
        <v>22.320716434415889</v>
      </c>
      <c r="BP321">
        <v>5.4848203278222048E-2</v>
      </c>
      <c r="BQ321">
        <v>100</v>
      </c>
      <c r="BR321">
        <v>347.53881173222635</v>
      </c>
      <c r="BS321">
        <v>5.3628320494087826E-2</v>
      </c>
      <c r="BT321">
        <v>3.3733736365497972E-4</v>
      </c>
      <c r="BU321">
        <v>0</v>
      </c>
      <c r="BV321">
        <v>0.54232737111385654</v>
      </c>
      <c r="BW321">
        <v>13.663855819276986</v>
      </c>
      <c r="BX321">
        <v>38.584860490586188</v>
      </c>
      <c r="BY321">
        <v>29.533414153506307</v>
      </c>
      <c r="BZ321">
        <v>1212.9377268069813</v>
      </c>
      <c r="CA321">
        <v>279.24697518054745</v>
      </c>
      <c r="CB321">
        <v>226.47038669762011</v>
      </c>
      <c r="CC321" s="156">
        <v>0.89</v>
      </c>
      <c r="CD321">
        <v>1340</v>
      </c>
      <c r="CE321">
        <v>0.40960489362722319</v>
      </c>
      <c r="CF321">
        <v>7.1583234944108636</v>
      </c>
      <c r="CG321">
        <v>0.35765464634650534</v>
      </c>
      <c r="CH321">
        <v>32.977638082383478</v>
      </c>
      <c r="CI321">
        <v>4</v>
      </c>
    </row>
    <row r="322" spans="47:87" x14ac:dyDescent="0.3">
      <c r="AU322">
        <v>0.3</v>
      </c>
      <c r="AV322">
        <v>20.493216544596653</v>
      </c>
      <c r="AW322">
        <v>0.28096080811638741</v>
      </c>
      <c r="AX322">
        <v>2.2184348580597009</v>
      </c>
      <c r="AY322">
        <v>344.85260054769617</v>
      </c>
      <c r="AZ322">
        <v>0.11536578981169732</v>
      </c>
      <c r="BA322">
        <v>441.91790200796913</v>
      </c>
      <c r="BB322">
        <v>351.93207836459322</v>
      </c>
      <c r="BC322">
        <v>1</v>
      </c>
      <c r="BD322">
        <v>39.177253273781773</v>
      </c>
      <c r="BE322">
        <v>107.65949299292716</v>
      </c>
      <c r="BF322">
        <v>20.995237820382567</v>
      </c>
      <c r="BG322">
        <v>4.6616135264508118</v>
      </c>
      <c r="BH322">
        <v>395.45298866722152</v>
      </c>
      <c r="BI322">
        <v>0.19999999999999998</v>
      </c>
      <c r="BJ322">
        <v>2404.5109027678654</v>
      </c>
      <c r="BK322">
        <v>685.20653394279179</v>
      </c>
      <c r="BL322">
        <v>922.91171306855585</v>
      </c>
      <c r="BM322">
        <v>935.74648107233293</v>
      </c>
      <c r="BN322">
        <v>225.13638951127086</v>
      </c>
      <c r="BO322">
        <v>25.235221351352248</v>
      </c>
      <c r="BP322">
        <v>6.1621245958723619E-2</v>
      </c>
      <c r="BQ322">
        <v>100</v>
      </c>
      <c r="BR322">
        <v>288.67161894735051</v>
      </c>
      <c r="BS322">
        <v>5.4237925930478353E-2</v>
      </c>
      <c r="BT322">
        <v>3.1420451478136668E-4</v>
      </c>
      <c r="BU322">
        <v>91.731341907331739</v>
      </c>
      <c r="BV322">
        <v>0.55282038669757005</v>
      </c>
      <c r="BW322">
        <v>16.238831466464848</v>
      </c>
      <c r="BX322">
        <v>36.493548220360303</v>
      </c>
      <c r="BY322">
        <v>35.803172027239057</v>
      </c>
      <c r="BZ322">
        <v>1326.2548413966758</v>
      </c>
      <c r="CA322">
        <v>232.39313164027482</v>
      </c>
      <c r="CB322">
        <v>224.43617412268944</v>
      </c>
      <c r="CC322" s="156">
        <v>0.86</v>
      </c>
      <c r="CD322">
        <v>1880</v>
      </c>
      <c r="CE322">
        <v>0.1240695778194314</v>
      </c>
      <c r="CF322">
        <v>4.1215447566744317</v>
      </c>
      <c r="CG322">
        <v>0.16586802367533288</v>
      </c>
      <c r="CH322">
        <v>2.868016871124921</v>
      </c>
      <c r="CI322">
        <v>14</v>
      </c>
    </row>
    <row r="323" spans="47:87" x14ac:dyDescent="0.3">
      <c r="AU323">
        <v>0.3</v>
      </c>
      <c r="AV323">
        <v>19.186862319911381</v>
      </c>
      <c r="AW323">
        <v>0.23925657991380189</v>
      </c>
      <c r="AX323">
        <v>1.8060250324702103</v>
      </c>
      <c r="AY323">
        <v>321.40473599547755</v>
      </c>
      <c r="AZ323">
        <v>9.539789056409477E-2</v>
      </c>
      <c r="BA323">
        <v>393.88631835181042</v>
      </c>
      <c r="BB323">
        <v>329.42747624916348</v>
      </c>
      <c r="BC323">
        <v>1</v>
      </c>
      <c r="BD323">
        <v>39.023367862194171</v>
      </c>
      <c r="BE323">
        <v>111.46158374469871</v>
      </c>
      <c r="BF323">
        <v>15.301779404980323</v>
      </c>
      <c r="BG323">
        <v>4.388286309978092</v>
      </c>
      <c r="BH323">
        <v>395.61565518528732</v>
      </c>
      <c r="BI323">
        <v>0.20000000000000004</v>
      </c>
      <c r="BJ323">
        <v>3082.4520161688993</v>
      </c>
      <c r="BK323">
        <v>684.09698175058281</v>
      </c>
      <c r="BL323">
        <v>809.29892501151426</v>
      </c>
      <c r="BM323">
        <v>974.75866285570419</v>
      </c>
      <c r="BN323">
        <v>142.25192634408108</v>
      </c>
      <c r="BO323">
        <v>21.505716562712713</v>
      </c>
      <c r="BP323">
        <v>5.0514279181522646E-2</v>
      </c>
      <c r="BQ323">
        <v>100</v>
      </c>
      <c r="BR323">
        <v>322.77807964050243</v>
      </c>
      <c r="BS323">
        <v>5.3319309443699357E-2</v>
      </c>
      <c r="BT323">
        <v>3.3203018527612911E-4</v>
      </c>
      <c r="BU323">
        <v>21.988935098650821</v>
      </c>
      <c r="BV323">
        <v>0.54689919970959311</v>
      </c>
      <c r="BW323">
        <v>14.544148307959855</v>
      </c>
      <c r="BX323">
        <v>34.231747197293721</v>
      </c>
      <c r="BY323">
        <v>30.507356488631562</v>
      </c>
      <c r="BZ323">
        <v>1022.7906461729872</v>
      </c>
      <c r="CA323">
        <v>264.4794565336403</v>
      </c>
      <c r="CB323">
        <v>221.45512099385127</v>
      </c>
      <c r="CC323" s="156">
        <v>1.05</v>
      </c>
      <c r="CD323">
        <v>1330</v>
      </c>
      <c r="CE323">
        <v>0.14343528197994981</v>
      </c>
      <c r="CF323">
        <v>5.2408951974589701</v>
      </c>
      <c r="CG323">
        <v>0.18032891657587125</v>
      </c>
      <c r="CH323">
        <v>11.401039588631985</v>
      </c>
      <c r="CI323">
        <v>10</v>
      </c>
    </row>
    <row r="324" spans="47:87" x14ac:dyDescent="0.3">
      <c r="AU324">
        <v>0.3</v>
      </c>
      <c r="AV324">
        <v>20.928954967014864</v>
      </c>
      <c r="AW324">
        <v>0.28530711412599319</v>
      </c>
      <c r="AX324">
        <v>0.91879651111756</v>
      </c>
      <c r="AY324">
        <v>321.40887857763914</v>
      </c>
      <c r="AZ324">
        <v>0.10730985423018309</v>
      </c>
      <c r="BA324">
        <v>459.25662105178537</v>
      </c>
      <c r="BB324">
        <v>359.42895194884181</v>
      </c>
      <c r="BC324">
        <v>1</v>
      </c>
      <c r="BD324">
        <v>37.840753983828577</v>
      </c>
      <c r="BE324">
        <v>98.926667283456922</v>
      </c>
      <c r="BF324">
        <v>12.052501365710139</v>
      </c>
      <c r="BG324">
        <v>6.0897447660035722</v>
      </c>
      <c r="BH324">
        <v>390.80426530220245</v>
      </c>
      <c r="BI324">
        <v>0.20000000000000004</v>
      </c>
      <c r="BJ324">
        <v>2250.3564399413558</v>
      </c>
      <c r="BK324">
        <v>685.66447880971782</v>
      </c>
      <c r="BL324">
        <v>878.35766370700276</v>
      </c>
      <c r="BM324">
        <v>798.65205813711339</v>
      </c>
      <c r="BN324">
        <v>195.47187966373721</v>
      </c>
      <c r="BO324">
        <v>25.659820855345981</v>
      </c>
      <c r="BP324">
        <v>5.8469275827627606E-2</v>
      </c>
      <c r="BQ324">
        <v>100</v>
      </c>
      <c r="BR324">
        <v>324.63268768653052</v>
      </c>
      <c r="BS324">
        <v>5.5355554376703857E-2</v>
      </c>
      <c r="BT324">
        <v>2.9542063547954368E-4</v>
      </c>
      <c r="BU324">
        <v>18.02681116689968</v>
      </c>
      <c r="BV324">
        <v>0.5789550420813202</v>
      </c>
      <c r="BW324">
        <v>15.18225172571198</v>
      </c>
      <c r="BX324">
        <v>36.521392852340242</v>
      </c>
      <c r="BY324">
        <v>30.631730395501904</v>
      </c>
      <c r="BZ324">
        <v>1056.2739185349033</v>
      </c>
      <c r="CA324">
        <v>256.27998530953579</v>
      </c>
      <c r="CB324">
        <v>243.71104833579093</v>
      </c>
      <c r="CC324" s="156">
        <v>1.27</v>
      </c>
      <c r="CD324">
        <v>240</v>
      </c>
      <c r="CE324">
        <v>0.1622171795363152</v>
      </c>
      <c r="CF324">
        <v>5.7194144443839461</v>
      </c>
      <c r="CG324">
        <v>0.20942591392805718</v>
      </c>
      <c r="CH324">
        <v>10.826787801199208</v>
      </c>
      <c r="CI324">
        <v>9</v>
      </c>
    </row>
    <row r="325" spans="47:87" x14ac:dyDescent="0.3">
      <c r="AU325">
        <v>0.3</v>
      </c>
      <c r="AV325">
        <v>21.496351904328101</v>
      </c>
      <c r="AW325">
        <v>0.31794599137737806</v>
      </c>
      <c r="AX325">
        <v>1.2649665093646243</v>
      </c>
      <c r="AY325">
        <v>303.37213323752678</v>
      </c>
      <c r="AZ325">
        <v>0.10229351689209616</v>
      </c>
      <c r="BA325">
        <v>458.9883878109776</v>
      </c>
      <c r="BB325">
        <v>241.78285249294288</v>
      </c>
      <c r="BC325">
        <v>1</v>
      </c>
      <c r="BD325">
        <v>44.069977995860796</v>
      </c>
      <c r="BE325">
        <v>91.705985879669669</v>
      </c>
      <c r="BF325">
        <v>13.348893380598261</v>
      </c>
      <c r="BG325">
        <v>5.2497967069347791</v>
      </c>
      <c r="BH325">
        <v>381.49373064253734</v>
      </c>
      <c r="BI325">
        <v>0.2</v>
      </c>
      <c r="BJ325">
        <v>2797.3632018462044</v>
      </c>
      <c r="BK325">
        <v>658.14269388302341</v>
      </c>
      <c r="BL325">
        <v>844.22669894605497</v>
      </c>
      <c r="BM325">
        <v>903.13911899226161</v>
      </c>
      <c r="BN325">
        <v>126.88054875385149</v>
      </c>
      <c r="BO325">
        <v>28.664722476740454</v>
      </c>
      <c r="BP325">
        <v>5.6815757509865804E-2</v>
      </c>
      <c r="BQ325">
        <v>100</v>
      </c>
      <c r="BR325">
        <v>390.08579010673407</v>
      </c>
      <c r="BS325">
        <v>5.7676738077240081E-2</v>
      </c>
      <c r="BT325">
        <v>3.0923724676193572E-4</v>
      </c>
      <c r="BU325">
        <v>0</v>
      </c>
      <c r="BV325">
        <v>0.54909441078342025</v>
      </c>
      <c r="BW325">
        <v>13.381637534723561</v>
      </c>
      <c r="BX325">
        <v>38.374704062174324</v>
      </c>
      <c r="BY325">
        <v>39.563848274048311</v>
      </c>
      <c r="BZ325">
        <v>772.3697858232033</v>
      </c>
      <c r="CA325">
        <v>259.41138926768338</v>
      </c>
      <c r="CB325">
        <v>227.36033658857664</v>
      </c>
      <c r="CC325" s="156">
        <v>1.18</v>
      </c>
      <c r="CD325">
        <v>710</v>
      </c>
      <c r="CE325">
        <v>0.2188584685030508</v>
      </c>
      <c r="CF325">
        <v>7.7081088124751282</v>
      </c>
      <c r="CG325">
        <v>0.26338902434707673</v>
      </c>
      <c r="CH325">
        <v>34.089041022579629</v>
      </c>
      <c r="CI325">
        <v>5</v>
      </c>
    </row>
    <row r="326" spans="47:87" x14ac:dyDescent="0.3">
      <c r="AU326">
        <v>0.3</v>
      </c>
      <c r="AV326">
        <v>19.507237780618574</v>
      </c>
      <c r="AW326">
        <v>0.31207783239406384</v>
      </c>
      <c r="AX326">
        <v>0.34849389004185288</v>
      </c>
      <c r="AY326">
        <v>338.63215059428205</v>
      </c>
      <c r="AZ326">
        <v>9.6736957745503033E-2</v>
      </c>
      <c r="BA326">
        <v>472.17103346110576</v>
      </c>
      <c r="BB326">
        <v>288.62116225163624</v>
      </c>
      <c r="BC326">
        <v>1</v>
      </c>
      <c r="BD326">
        <v>43.028350355370492</v>
      </c>
      <c r="BE326">
        <v>107.2917433280676</v>
      </c>
      <c r="BF326">
        <v>12.21845622171503</v>
      </c>
      <c r="BG326">
        <v>5.9461685747717832</v>
      </c>
      <c r="BH326">
        <v>464.08175949097193</v>
      </c>
      <c r="BI326">
        <v>0.2</v>
      </c>
      <c r="BJ326">
        <v>2636.1579306650756</v>
      </c>
      <c r="BK326">
        <v>694.67746531247519</v>
      </c>
      <c r="BL326">
        <v>912.66990178924834</v>
      </c>
      <c r="BM326">
        <v>1042.86322365973</v>
      </c>
      <c r="BN326">
        <v>92.908050768421887</v>
      </c>
      <c r="BO326">
        <v>28.283231854614794</v>
      </c>
      <c r="BP326">
        <v>3.7879560159637421E-2</v>
      </c>
      <c r="BQ326">
        <v>100</v>
      </c>
      <c r="BR326">
        <v>349.43502348897886</v>
      </c>
      <c r="BS326">
        <v>5.6669756679591052E-2</v>
      </c>
      <c r="BT326">
        <v>3.089273657167915E-4</v>
      </c>
      <c r="BU326">
        <v>0</v>
      </c>
      <c r="BV326">
        <v>0.57082679626463295</v>
      </c>
      <c r="BW326">
        <v>14.339740369454212</v>
      </c>
      <c r="BX326">
        <v>34.01382688773937</v>
      </c>
      <c r="BY326">
        <v>40.589425116036594</v>
      </c>
      <c r="BZ326">
        <v>997.81000911756894</v>
      </c>
      <c r="CA326">
        <v>217.42813075561736</v>
      </c>
      <c r="CB326">
        <v>243.85527089608993</v>
      </c>
      <c r="CC326" s="156">
        <v>1.0900000000000001</v>
      </c>
      <c r="CD326">
        <v>1620</v>
      </c>
      <c r="CE326">
        <v>0.14562407763409357</v>
      </c>
      <c r="CF326">
        <v>5.2243524373886423</v>
      </c>
      <c r="CG326">
        <v>0.20717569761211099</v>
      </c>
      <c r="CH326">
        <v>9.8484425150047503</v>
      </c>
      <c r="CI326">
        <v>10</v>
      </c>
    </row>
    <row r="327" spans="47:87" x14ac:dyDescent="0.3">
      <c r="AU327">
        <v>0.3</v>
      </c>
      <c r="AV327">
        <v>17.865957522587788</v>
      </c>
      <c r="AW327">
        <v>0.30455004094120286</v>
      </c>
      <c r="AX327">
        <v>1.0108191464506278</v>
      </c>
      <c r="AY327">
        <v>331.29271559279749</v>
      </c>
      <c r="AZ327">
        <v>0.10757413987277779</v>
      </c>
      <c r="BA327">
        <v>397.31082381299353</v>
      </c>
      <c r="BB327">
        <v>317.58052116260041</v>
      </c>
      <c r="BC327">
        <v>1</v>
      </c>
      <c r="BD327">
        <v>38.851077597402352</v>
      </c>
      <c r="BE327">
        <v>113.68267074582864</v>
      </c>
      <c r="BF327">
        <v>11.677011232043204</v>
      </c>
      <c r="BG327">
        <v>7.7545378958532192</v>
      </c>
      <c r="BH327">
        <v>413.54396171968631</v>
      </c>
      <c r="BI327">
        <v>0.20000000000000004</v>
      </c>
      <c r="BJ327">
        <v>2642.619212025455</v>
      </c>
      <c r="BK327">
        <v>684.70091014311788</v>
      </c>
      <c r="BL327">
        <v>896.03109797295917</v>
      </c>
      <c r="BM327">
        <v>933.43914427418565</v>
      </c>
      <c r="BN327">
        <v>114.20579120518407</v>
      </c>
      <c r="BO327">
        <v>27.666751955517384</v>
      </c>
      <c r="BP327">
        <v>2.8922995537074753E-2</v>
      </c>
      <c r="BQ327">
        <v>100</v>
      </c>
      <c r="BR327">
        <v>342.33813008713241</v>
      </c>
      <c r="BS327">
        <v>5.9430485739178113E-2</v>
      </c>
      <c r="BT327">
        <v>3.295389559995807E-4</v>
      </c>
      <c r="BU327">
        <v>0</v>
      </c>
      <c r="BV327">
        <v>0.54489574388387563</v>
      </c>
      <c r="BW327">
        <v>13.573539297447219</v>
      </c>
      <c r="BX327">
        <v>33.468955669945615</v>
      </c>
      <c r="BY327">
        <v>33.890620271687418</v>
      </c>
      <c r="BZ327">
        <v>1000.3172827028419</v>
      </c>
      <c r="CA327">
        <v>324.54121730447088</v>
      </c>
      <c r="CB327">
        <v>244.58479588249011</v>
      </c>
      <c r="CC327" s="156">
        <v>1.1299999999999999</v>
      </c>
      <c r="CD327">
        <v>950</v>
      </c>
      <c r="CE327">
        <v>0.17785880360180406</v>
      </c>
      <c r="CF327">
        <v>5.943887677464275</v>
      </c>
      <c r="CG327">
        <v>0.21210302110931534</v>
      </c>
      <c r="CH327">
        <v>15.374569672495443</v>
      </c>
      <c r="CI327">
        <v>8</v>
      </c>
    </row>
    <row r="328" spans="47:87" x14ac:dyDescent="0.3">
      <c r="AU328">
        <v>0.3</v>
      </c>
      <c r="AV328">
        <v>19.296639067226394</v>
      </c>
      <c r="AW328">
        <v>0.39643743419650052</v>
      </c>
      <c r="AX328">
        <v>1.1157472611595931</v>
      </c>
      <c r="AY328">
        <v>361.31992085350862</v>
      </c>
      <c r="AZ328">
        <v>0.10135914333896225</v>
      </c>
      <c r="BA328">
        <v>439.54778434848322</v>
      </c>
      <c r="BB328">
        <v>427.6588005436646</v>
      </c>
      <c r="BC328">
        <v>1</v>
      </c>
      <c r="BD328">
        <v>38.480054142471147</v>
      </c>
      <c r="BE328">
        <v>91.590174338468074</v>
      </c>
      <c r="BF328">
        <v>9.4184268617883546</v>
      </c>
      <c r="BG328">
        <v>5.8524953490453422</v>
      </c>
      <c r="BH328">
        <v>407.21724980021781</v>
      </c>
      <c r="BI328">
        <v>0.20000000000000007</v>
      </c>
      <c r="BJ328">
        <v>2477.7048092691384</v>
      </c>
      <c r="BK328">
        <v>684.28418110487451</v>
      </c>
      <c r="BL328">
        <v>926.23232867301044</v>
      </c>
      <c r="BM328">
        <v>891.80564269725789</v>
      </c>
      <c r="BN328">
        <v>104.84843484886822</v>
      </c>
      <c r="BO328">
        <v>35.856765125310659</v>
      </c>
      <c r="BP328">
        <v>5.6944985585912239E-2</v>
      </c>
      <c r="BQ328">
        <v>100</v>
      </c>
      <c r="BR328">
        <v>333.64417689320362</v>
      </c>
      <c r="BS328">
        <v>5.20684367994129E-2</v>
      </c>
      <c r="BT328">
        <v>2.8367061505937564E-4</v>
      </c>
      <c r="BU328">
        <v>0</v>
      </c>
      <c r="BV328">
        <v>0.54194270443217163</v>
      </c>
      <c r="BW328">
        <v>15.438042931705859</v>
      </c>
      <c r="BX328">
        <v>36.397660908199406</v>
      </c>
      <c r="BY328">
        <v>35.242681323059408</v>
      </c>
      <c r="BZ328">
        <v>1166.9510290126861</v>
      </c>
      <c r="CA328">
        <v>386.65860085217423</v>
      </c>
      <c r="CB328">
        <v>232.66145271347543</v>
      </c>
      <c r="CC328" s="156">
        <v>0.87</v>
      </c>
      <c r="CD328">
        <v>600</v>
      </c>
      <c r="CE328">
        <v>0.34519682870904322</v>
      </c>
      <c r="CF328">
        <v>12.480329290568472</v>
      </c>
      <c r="CG328">
        <v>0.43471573003077985</v>
      </c>
      <c r="CH328">
        <v>59.952280546715514</v>
      </c>
      <c r="CI328">
        <v>3</v>
      </c>
    </row>
    <row r="329" spans="47:87" x14ac:dyDescent="0.3">
      <c r="AU329">
        <v>0.3</v>
      </c>
      <c r="AV329">
        <v>18.777999341442932</v>
      </c>
      <c r="AW329">
        <v>0.26780502949993573</v>
      </c>
      <c r="AX329">
        <v>1.2778772289308051</v>
      </c>
      <c r="AY329">
        <v>323.22324330365626</v>
      </c>
      <c r="AZ329">
        <v>9.5298227319588105E-2</v>
      </c>
      <c r="BA329">
        <v>442.43459303903688</v>
      </c>
      <c r="BB329">
        <v>420.98573265227969</v>
      </c>
      <c r="BC329">
        <v>1</v>
      </c>
      <c r="BD329">
        <v>42.223856272914666</v>
      </c>
      <c r="BE329">
        <v>104.57935240121272</v>
      </c>
      <c r="BF329">
        <v>24.679097936779073</v>
      </c>
      <c r="BG329">
        <v>4.1454995196731765</v>
      </c>
      <c r="BH329">
        <v>436.01934153635233</v>
      </c>
      <c r="BI329">
        <v>0.2</v>
      </c>
      <c r="BJ329">
        <v>2864.9225668228187</v>
      </c>
      <c r="BK329">
        <v>701.5103193146175</v>
      </c>
      <c r="BL329">
        <v>915.75136936897809</v>
      </c>
      <c r="BM329">
        <v>1034.7198958968945</v>
      </c>
      <c r="BN329">
        <v>60.733631726125346</v>
      </c>
      <c r="BO329">
        <v>24.451048081012207</v>
      </c>
      <c r="BP329">
        <v>1.0579226934617429E-2</v>
      </c>
      <c r="BQ329">
        <v>100</v>
      </c>
      <c r="BR329">
        <v>339.87545902129165</v>
      </c>
      <c r="BS329">
        <v>5.7166954163887458E-2</v>
      </c>
      <c r="BT329">
        <v>2.9485531563398413E-4</v>
      </c>
      <c r="BU329">
        <v>0</v>
      </c>
      <c r="BV329">
        <v>0.55954417227546493</v>
      </c>
      <c r="BW329">
        <v>15.250433469622632</v>
      </c>
      <c r="BX329">
        <v>36.608521363059488</v>
      </c>
      <c r="BY329">
        <v>40.55943172432989</v>
      </c>
      <c r="BZ329">
        <v>1188.0735092544023</v>
      </c>
      <c r="CA329">
        <v>270.20270744625435</v>
      </c>
      <c r="CB329">
        <v>216.3927278344047</v>
      </c>
      <c r="CC329" s="156">
        <v>1</v>
      </c>
      <c r="CD329">
        <v>2300</v>
      </c>
      <c r="CE329">
        <v>9.3868309686376827E-2</v>
      </c>
      <c r="CF329">
        <v>4.0034370567670319</v>
      </c>
      <c r="CG329">
        <v>0.12548447024836165</v>
      </c>
      <c r="CH329">
        <v>2.4961053459232585</v>
      </c>
      <c r="CI329">
        <v>17</v>
      </c>
    </row>
    <row r="330" spans="47:87" x14ac:dyDescent="0.3">
      <c r="AU330">
        <v>0.3</v>
      </c>
      <c r="AV330">
        <v>20.289106972794759</v>
      </c>
      <c r="AW330">
        <v>0.32189632753301445</v>
      </c>
      <c r="AX330">
        <v>0.87371739671566973</v>
      </c>
      <c r="AY330">
        <v>358.21344291090367</v>
      </c>
      <c r="AZ330">
        <v>9.8499342214820693E-2</v>
      </c>
      <c r="BA330">
        <v>411.18774115441772</v>
      </c>
      <c r="BB330">
        <v>354.3014589717543</v>
      </c>
      <c r="BC330">
        <v>1</v>
      </c>
      <c r="BD330">
        <v>34.973616740466078</v>
      </c>
      <c r="BE330">
        <v>106.1695620777665</v>
      </c>
      <c r="BF330">
        <v>22.744375616586986</v>
      </c>
      <c r="BG330">
        <v>5.8944599634738601</v>
      </c>
      <c r="BH330">
        <v>431.78651663404037</v>
      </c>
      <c r="BI330">
        <v>0.2</v>
      </c>
      <c r="BJ330">
        <v>2380.0233176361498</v>
      </c>
      <c r="BK330">
        <v>685.04482055626193</v>
      </c>
      <c r="BL330">
        <v>921.91282843447721</v>
      </c>
      <c r="BM330">
        <v>960.43816924024532</v>
      </c>
      <c r="BN330">
        <v>141.30529883215087</v>
      </c>
      <c r="BO330">
        <v>29.279449454740373</v>
      </c>
      <c r="BP330">
        <v>2.6169025092223498E-2</v>
      </c>
      <c r="BQ330">
        <v>100</v>
      </c>
      <c r="BR330">
        <v>347.63240631493198</v>
      </c>
      <c r="BS330">
        <v>5.4653710771380662E-2</v>
      </c>
      <c r="BT330">
        <v>2.9590836315978073E-4</v>
      </c>
      <c r="BU330">
        <v>43.54691622666833</v>
      </c>
      <c r="BV330">
        <v>0.60056968726081372</v>
      </c>
      <c r="BW330">
        <v>14.04032567759309</v>
      </c>
      <c r="BX330">
        <v>38.842470897100398</v>
      </c>
      <c r="BY330">
        <v>33.568487066636109</v>
      </c>
      <c r="BZ330">
        <v>969.84100515221007</v>
      </c>
      <c r="CA330">
        <v>300.82380285570025</v>
      </c>
      <c r="CB330">
        <v>218.38483644655452</v>
      </c>
      <c r="CC330" s="156">
        <v>0.98</v>
      </c>
      <c r="CD330">
        <v>2290</v>
      </c>
      <c r="CE330">
        <v>2.3744202519404789E-2</v>
      </c>
      <c r="CF330">
        <v>1.5719637276260074</v>
      </c>
      <c r="CG330">
        <v>6.463382388602297E-2</v>
      </c>
      <c r="CH330">
        <v>-10.782474634951765</v>
      </c>
      <c r="CI330" t="s">
        <v>479</v>
      </c>
    </row>
    <row r="331" spans="47:87" x14ac:dyDescent="0.3">
      <c r="AU331">
        <v>0.3</v>
      </c>
      <c r="AV331">
        <v>19.886035969940838</v>
      </c>
      <c r="AW331">
        <v>0.26930567695209628</v>
      </c>
      <c r="AX331">
        <v>1.0769634248461959</v>
      </c>
      <c r="AY331">
        <v>336.01224188293236</v>
      </c>
      <c r="AZ331">
        <v>9.2410005718143659E-2</v>
      </c>
      <c r="BA331">
        <v>370.20774711808758</v>
      </c>
      <c r="BB331">
        <v>353.24789660835307</v>
      </c>
      <c r="BC331">
        <v>1</v>
      </c>
      <c r="BD331">
        <v>36.716329637475226</v>
      </c>
      <c r="BE331">
        <v>104.97763724153792</v>
      </c>
      <c r="BF331">
        <v>16.700261281173873</v>
      </c>
      <c r="BG331">
        <v>4.6108900367430934</v>
      </c>
      <c r="BH331">
        <v>420.45675291353888</v>
      </c>
      <c r="BI331">
        <v>0.2</v>
      </c>
      <c r="BJ331">
        <v>2469.4311362233971</v>
      </c>
      <c r="BK331">
        <v>689.58741014022928</v>
      </c>
      <c r="BL331">
        <v>897.22402445165415</v>
      </c>
      <c r="BM331">
        <v>887.94611969948517</v>
      </c>
      <c r="BN331">
        <v>171.34643151305022</v>
      </c>
      <c r="BO331">
        <v>24.102267872193266</v>
      </c>
      <c r="BP331">
        <v>6.9603062921734224E-2</v>
      </c>
      <c r="BQ331">
        <v>100</v>
      </c>
      <c r="BR331">
        <v>361.95299853733479</v>
      </c>
      <c r="BS331">
        <v>5.5186010504131862E-2</v>
      </c>
      <c r="BT331">
        <v>3.0121713539435805E-4</v>
      </c>
      <c r="BU331">
        <v>0</v>
      </c>
      <c r="BV331">
        <v>0.50669611901915934</v>
      </c>
      <c r="BW331">
        <v>14.78458700434248</v>
      </c>
      <c r="BX331">
        <v>36.238503429916591</v>
      </c>
      <c r="BY331">
        <v>27.51143652331081</v>
      </c>
      <c r="BZ331">
        <v>1048.1816767924633</v>
      </c>
      <c r="CA331">
        <v>337.89106816475328</v>
      </c>
      <c r="CB331">
        <v>241.31416223622625</v>
      </c>
      <c r="CC331" s="156">
        <v>0.77</v>
      </c>
      <c r="CD331">
        <v>2200</v>
      </c>
      <c r="CE331">
        <v>0.11908686633791987</v>
      </c>
      <c r="CF331">
        <v>5.5470224205245087</v>
      </c>
      <c r="CG331">
        <v>0.15807074482838723</v>
      </c>
      <c r="CH331">
        <v>0.20827964820758757</v>
      </c>
      <c r="CI331">
        <v>19</v>
      </c>
    </row>
    <row r="332" spans="47:87" x14ac:dyDescent="0.3">
      <c r="AU332">
        <v>0.3</v>
      </c>
      <c r="AV332">
        <v>20.094927553293825</v>
      </c>
      <c r="AW332">
        <v>0.30557521177915803</v>
      </c>
      <c r="AX332">
        <v>1.8401016021967191</v>
      </c>
      <c r="AY332">
        <v>306.95470178452058</v>
      </c>
      <c r="AZ332">
        <v>8.9140611521882657E-2</v>
      </c>
      <c r="BA332">
        <v>475.53547530019682</v>
      </c>
      <c r="BB332">
        <v>295.04717775022931</v>
      </c>
      <c r="BC332">
        <v>1</v>
      </c>
      <c r="BD332">
        <v>33.814744500232209</v>
      </c>
      <c r="BE332">
        <v>97.494747286818168</v>
      </c>
      <c r="BF332">
        <v>18.283277057494853</v>
      </c>
      <c r="BG332">
        <v>5.1270051866544817</v>
      </c>
      <c r="BH332">
        <v>466.04320750748167</v>
      </c>
      <c r="BI332">
        <v>0.20000000000000004</v>
      </c>
      <c r="BJ332">
        <v>2815.9056598968932</v>
      </c>
      <c r="BK332">
        <v>667.81949269120628</v>
      </c>
      <c r="BL332">
        <v>845.27941608687263</v>
      </c>
      <c r="BM332">
        <v>968.86296572821743</v>
      </c>
      <c r="BN332">
        <v>123.37702438681325</v>
      </c>
      <c r="BO332">
        <v>27.46251889711472</v>
      </c>
      <c r="BP332">
        <v>6.5194971644760666E-2</v>
      </c>
      <c r="BQ332">
        <v>100</v>
      </c>
      <c r="BR332">
        <v>312.09822880574768</v>
      </c>
      <c r="BS332">
        <v>5.1059231666398537E-2</v>
      </c>
      <c r="BT332">
        <v>3.2625980776579416E-4</v>
      </c>
      <c r="BU332">
        <v>0</v>
      </c>
      <c r="BV332">
        <v>0.56202463146215687</v>
      </c>
      <c r="BW332">
        <v>15.726996659320115</v>
      </c>
      <c r="BX332">
        <v>38.055149030597001</v>
      </c>
      <c r="BY332">
        <v>39.074244939382517</v>
      </c>
      <c r="BZ332">
        <v>1206.1001984674781</v>
      </c>
      <c r="CA332">
        <v>310.98254918413966</v>
      </c>
      <c r="CB332">
        <v>213.34005382873622</v>
      </c>
      <c r="CC332" s="156">
        <v>0.95</v>
      </c>
      <c r="CD332">
        <v>2500</v>
      </c>
      <c r="CE332">
        <v>-2.7936612693933549E-2</v>
      </c>
      <c r="CF332">
        <v>0.98163554885568161</v>
      </c>
      <c r="CG332">
        <v>4.0787833102672366E-2</v>
      </c>
      <c r="CH332">
        <v>-14.704051436620652</v>
      </c>
      <c r="CI332" t="s">
        <v>479</v>
      </c>
    </row>
    <row r="333" spans="47:87" x14ac:dyDescent="0.3">
      <c r="AU333">
        <v>0.3</v>
      </c>
      <c r="AV333">
        <v>20.992541951998898</v>
      </c>
      <c r="AW333">
        <v>0.28462689719484735</v>
      </c>
      <c r="AX333">
        <v>1.8548090882149848</v>
      </c>
      <c r="AY333">
        <v>347.92458478452517</v>
      </c>
      <c r="AZ333">
        <v>0.10381612122939186</v>
      </c>
      <c r="BA333">
        <v>395.99782061215143</v>
      </c>
      <c r="BB333">
        <v>324.84596845253259</v>
      </c>
      <c r="BC333">
        <v>1</v>
      </c>
      <c r="BD333">
        <v>38.143833144949156</v>
      </c>
      <c r="BE333">
        <v>100.45177382003411</v>
      </c>
      <c r="BF333">
        <v>14.324070410297825</v>
      </c>
      <c r="BG333">
        <v>5.2626688154744601</v>
      </c>
      <c r="BH333">
        <v>398.29680996869138</v>
      </c>
      <c r="BI333">
        <v>0.20000000000000007</v>
      </c>
      <c r="BJ333">
        <v>2759.8483536782969</v>
      </c>
      <c r="BK333">
        <v>699.42969477819895</v>
      </c>
      <c r="BL333">
        <v>900.71185801768024</v>
      </c>
      <c r="BM333">
        <v>993.733317256134</v>
      </c>
      <c r="BN333">
        <v>128.71115741512224</v>
      </c>
      <c r="BO333">
        <v>25.647488029221275</v>
      </c>
      <c r="BP333">
        <v>5.2418635712050375E-2</v>
      </c>
      <c r="BQ333">
        <v>100</v>
      </c>
      <c r="BR333">
        <v>381.20708480555049</v>
      </c>
      <c r="BS333">
        <v>6.0246887536894965E-2</v>
      </c>
      <c r="BT333">
        <v>3.2798412338532124E-4</v>
      </c>
      <c r="BU333">
        <v>0</v>
      </c>
      <c r="BV333">
        <v>0.51516688270599187</v>
      </c>
      <c r="BW333">
        <v>14.63251175829752</v>
      </c>
      <c r="BX333">
        <v>33.558784232858244</v>
      </c>
      <c r="BY333">
        <v>30.432825062422179</v>
      </c>
      <c r="BZ333">
        <v>964.66946723968283</v>
      </c>
      <c r="CA333">
        <v>381.02808192511452</v>
      </c>
      <c r="CB333">
        <v>235.32400692992249</v>
      </c>
      <c r="CC333" s="156">
        <v>1.04</v>
      </c>
      <c r="CD333">
        <v>1650</v>
      </c>
      <c r="CE333">
        <v>0.10607032793563231</v>
      </c>
      <c r="CF333">
        <v>4.6830847301322418</v>
      </c>
      <c r="CG333">
        <v>0.14374588064256585</v>
      </c>
      <c r="CH333">
        <v>1.7141984523047618</v>
      </c>
      <c r="CI333">
        <v>17</v>
      </c>
    </row>
    <row r="334" spans="47:87" x14ac:dyDescent="0.3">
      <c r="AU334">
        <v>0.3</v>
      </c>
      <c r="AV334">
        <v>20.063877212580614</v>
      </c>
      <c r="AW334">
        <v>0.33766991234031329</v>
      </c>
      <c r="AX334">
        <v>1.9388649403116762</v>
      </c>
      <c r="AY334">
        <v>348.07823558419756</v>
      </c>
      <c r="AZ334">
        <v>0.11782519510675668</v>
      </c>
      <c r="BA334">
        <v>456.86640213304463</v>
      </c>
      <c r="BB334">
        <v>435.87830144058705</v>
      </c>
      <c r="BC334">
        <v>1</v>
      </c>
      <c r="BD334">
        <v>40.239649667367551</v>
      </c>
      <c r="BE334">
        <v>104.6705524304098</v>
      </c>
      <c r="BF334">
        <v>18.772990124527617</v>
      </c>
      <c r="BG334">
        <v>5.7865684428045903</v>
      </c>
      <c r="BH334">
        <v>400.92037325780541</v>
      </c>
      <c r="BI334">
        <v>0.2</v>
      </c>
      <c r="BJ334">
        <v>2687.9830234287988</v>
      </c>
      <c r="BK334">
        <v>705.05383352454339</v>
      </c>
      <c r="BL334">
        <v>926.62605463874752</v>
      </c>
      <c r="BM334">
        <v>920.5213128448396</v>
      </c>
      <c r="BN334">
        <v>176.01530344561209</v>
      </c>
      <c r="BO334">
        <v>30.427540359480265</v>
      </c>
      <c r="BP334">
        <v>6.2165790946217173E-2</v>
      </c>
      <c r="BQ334">
        <v>100</v>
      </c>
      <c r="BR334">
        <v>354.26112714063765</v>
      </c>
      <c r="BS334">
        <v>5.7403588332783036E-2</v>
      </c>
      <c r="BT334">
        <v>3.1235705311648943E-4</v>
      </c>
      <c r="BU334">
        <v>0</v>
      </c>
      <c r="BV334">
        <v>0.5474264162167356</v>
      </c>
      <c r="BW334">
        <v>14.820365600570655</v>
      </c>
      <c r="BX334">
        <v>37.801154111662058</v>
      </c>
      <c r="BY334">
        <v>34.769483665539759</v>
      </c>
      <c r="BZ334">
        <v>1149.9463184514398</v>
      </c>
      <c r="CA334">
        <v>315.60426306036885</v>
      </c>
      <c r="CB334">
        <v>222.21816606477566</v>
      </c>
      <c r="CC334" s="156">
        <v>0.78</v>
      </c>
      <c r="CD334">
        <v>1290</v>
      </c>
      <c r="CE334">
        <v>0.19330103144464128</v>
      </c>
      <c r="CF334">
        <v>6.7789595248870951</v>
      </c>
      <c r="CG334">
        <v>0.24840479319156372</v>
      </c>
      <c r="CH334">
        <v>21.11121678192243</v>
      </c>
      <c r="CI334">
        <v>7</v>
      </c>
    </row>
    <row r="335" spans="47:87" x14ac:dyDescent="0.3">
      <c r="AU335">
        <v>0.3</v>
      </c>
      <c r="AV335">
        <v>18.788494264539757</v>
      </c>
      <c r="AW335">
        <v>0.3775514447726141</v>
      </c>
      <c r="AX335">
        <v>2.0084989185730824</v>
      </c>
      <c r="AY335">
        <v>343.03969890166002</v>
      </c>
      <c r="AZ335">
        <v>0.10837295982060606</v>
      </c>
      <c r="BA335">
        <v>372.28707360404178</v>
      </c>
      <c r="BB335">
        <v>303.15650933750777</v>
      </c>
      <c r="BC335">
        <v>1</v>
      </c>
      <c r="BD335">
        <v>41.311718289846553</v>
      </c>
      <c r="BE335">
        <v>96.784253102845156</v>
      </c>
      <c r="BF335">
        <v>17.093488874026342</v>
      </c>
      <c r="BG335">
        <v>3.7081147088976811</v>
      </c>
      <c r="BH335">
        <v>423.3397070146101</v>
      </c>
      <c r="BI335">
        <v>0.19999999999999998</v>
      </c>
      <c r="BJ335">
        <v>2523.9210900747744</v>
      </c>
      <c r="BK335">
        <v>703.97636348023627</v>
      </c>
      <c r="BL335">
        <v>899.11435585824586</v>
      </c>
      <c r="BM335">
        <v>1004.1243283142081</v>
      </c>
      <c r="BN335">
        <v>140.9907556962545</v>
      </c>
      <c r="BO335">
        <v>34.560080370857776</v>
      </c>
      <c r="BP335">
        <v>4.2409748034069215E-3</v>
      </c>
      <c r="BQ335">
        <v>100</v>
      </c>
      <c r="BR335">
        <v>335.98142078552928</v>
      </c>
      <c r="BS335">
        <v>5.4441333518582408E-2</v>
      </c>
      <c r="BT335">
        <v>3.2026728266602449E-4</v>
      </c>
      <c r="BU335">
        <v>0</v>
      </c>
      <c r="BV335">
        <v>0.57355959637148179</v>
      </c>
      <c r="BW335">
        <v>15.022405366813972</v>
      </c>
      <c r="BX335">
        <v>35.644111356202743</v>
      </c>
      <c r="BY335">
        <v>37.949042388481288</v>
      </c>
      <c r="BZ335">
        <v>844.55175523868695</v>
      </c>
      <c r="CA335">
        <v>326.92269413633471</v>
      </c>
      <c r="CB335">
        <v>243.87784372808332</v>
      </c>
      <c r="CC335" s="156">
        <v>0.97</v>
      </c>
      <c r="CD335">
        <v>1350</v>
      </c>
      <c r="CE335">
        <v>0.16583385711747378</v>
      </c>
      <c r="CF335">
        <v>4.9679521593728957</v>
      </c>
      <c r="CG335">
        <v>0.20166286731375094</v>
      </c>
      <c r="CH335">
        <v>14.644600457536331</v>
      </c>
      <c r="CI335">
        <v>8</v>
      </c>
    </row>
    <row r="336" spans="47:87" x14ac:dyDescent="0.3">
      <c r="AU336">
        <v>0.3</v>
      </c>
      <c r="AV336">
        <v>18.216369550708453</v>
      </c>
      <c r="AW336">
        <v>0.29715160357726966</v>
      </c>
      <c r="AX336">
        <v>0.63983594895972962</v>
      </c>
      <c r="AY336">
        <v>333.05266721488437</v>
      </c>
      <c r="AZ336">
        <v>8.9267953740379283E-2</v>
      </c>
      <c r="BA336">
        <v>518.04319489288332</v>
      </c>
      <c r="BB336">
        <v>391.59216585184811</v>
      </c>
      <c r="BC336">
        <v>1</v>
      </c>
      <c r="BD336">
        <v>37.482603005630196</v>
      </c>
      <c r="BE336">
        <v>89.858318969681278</v>
      </c>
      <c r="BF336">
        <v>14.1988897212295</v>
      </c>
      <c r="BG336">
        <v>6.2511034828570269</v>
      </c>
      <c r="BH336">
        <v>429.97372665570606</v>
      </c>
      <c r="BI336">
        <v>0.20000000000000012</v>
      </c>
      <c r="BJ336">
        <v>2762.2660393061215</v>
      </c>
      <c r="BK336">
        <v>707.16024326060653</v>
      </c>
      <c r="BL336">
        <v>859.67537467278316</v>
      </c>
      <c r="BM336">
        <v>991.10790494790865</v>
      </c>
      <c r="BN336">
        <v>206.86864384562017</v>
      </c>
      <c r="BO336">
        <v>26.60156925851614</v>
      </c>
      <c r="BP336">
        <v>7.5993719081608874E-2</v>
      </c>
      <c r="BQ336">
        <v>100</v>
      </c>
      <c r="BR336">
        <v>383.69272426956474</v>
      </c>
      <c r="BS336">
        <v>5.4010147236710118E-2</v>
      </c>
      <c r="BT336">
        <v>3.1828563573696461E-4</v>
      </c>
      <c r="BU336">
        <v>0</v>
      </c>
      <c r="BV336">
        <v>0.54539074538447285</v>
      </c>
      <c r="BW336">
        <v>14.961342897741776</v>
      </c>
      <c r="BX336">
        <v>34.971416610880617</v>
      </c>
      <c r="BY336">
        <v>30.267317374304643</v>
      </c>
      <c r="BZ336">
        <v>1046.7370729955474</v>
      </c>
      <c r="CA336">
        <v>333.40202182462565</v>
      </c>
      <c r="CB336">
        <v>232.32091356290775</v>
      </c>
      <c r="CC336" s="156">
        <v>0.96</v>
      </c>
      <c r="CD336">
        <v>1380</v>
      </c>
      <c r="CE336">
        <v>0.23823983133058646</v>
      </c>
      <c r="CF336">
        <v>8.2990921076277111</v>
      </c>
      <c r="CG336">
        <v>0.3257654855044036</v>
      </c>
      <c r="CH336">
        <v>32.745466651199848</v>
      </c>
      <c r="CI336">
        <v>5</v>
      </c>
    </row>
    <row r="337" spans="47:87" x14ac:dyDescent="0.3">
      <c r="AU337">
        <v>0.3</v>
      </c>
      <c r="AV337">
        <v>19.579421299539032</v>
      </c>
      <c r="AW337">
        <v>0.33218074403146458</v>
      </c>
      <c r="AX337">
        <v>0.65908607922227158</v>
      </c>
      <c r="AY337">
        <v>345.58931779199628</v>
      </c>
      <c r="AZ337">
        <v>9.3712394070883803E-2</v>
      </c>
      <c r="BA337">
        <v>394.82693921871191</v>
      </c>
      <c r="BB337">
        <v>341.51155922433975</v>
      </c>
      <c r="BC337">
        <v>1</v>
      </c>
      <c r="BD337">
        <v>38.51036026984827</v>
      </c>
      <c r="BE337">
        <v>110.00958924845537</v>
      </c>
      <c r="BF337">
        <v>19.981502599427312</v>
      </c>
      <c r="BG337">
        <v>5.7112585872112209</v>
      </c>
      <c r="BH337">
        <v>395.32971559363631</v>
      </c>
      <c r="BI337">
        <v>0.20000000000000004</v>
      </c>
      <c r="BJ337">
        <v>2638.4865779928214</v>
      </c>
      <c r="BK337">
        <v>672.64475451214969</v>
      </c>
      <c r="BL337">
        <v>849.96347937391135</v>
      </c>
      <c r="BM337">
        <v>928.05913779765058</v>
      </c>
      <c r="BN337">
        <v>149.81111594947365</v>
      </c>
      <c r="BO337">
        <v>29.814719241085548</v>
      </c>
      <c r="BP337">
        <v>7.5604660753379946E-2</v>
      </c>
      <c r="BQ337">
        <v>100</v>
      </c>
      <c r="BR337">
        <v>403.43098459524435</v>
      </c>
      <c r="BS337">
        <v>5.52972804333813E-2</v>
      </c>
      <c r="BT337">
        <v>3.0547218450048931E-4</v>
      </c>
      <c r="BU337">
        <v>43.845222928184164</v>
      </c>
      <c r="BV337">
        <v>0.55522536189066374</v>
      </c>
      <c r="BW337">
        <v>15.449053729305978</v>
      </c>
      <c r="BX337">
        <v>35.228739563704252</v>
      </c>
      <c r="BY337">
        <v>29.134693297562034</v>
      </c>
      <c r="BZ337">
        <v>1212.1545202054972</v>
      </c>
      <c r="CA337">
        <v>305.84100838249236</v>
      </c>
      <c r="CB337">
        <v>240.36319999216371</v>
      </c>
      <c r="CC337" s="156">
        <v>0.93</v>
      </c>
      <c r="CD337">
        <v>2800</v>
      </c>
      <c r="CE337">
        <v>3.7592080825256335E-2</v>
      </c>
      <c r="CF337">
        <v>2.3469708633293487</v>
      </c>
      <c r="CG337">
        <v>7.9509525232767247E-2</v>
      </c>
      <c r="CH337">
        <v>-11.825759463037949</v>
      </c>
      <c r="CI337" t="s">
        <v>479</v>
      </c>
    </row>
    <row r="338" spans="47:87" x14ac:dyDescent="0.3">
      <c r="AU338">
        <v>0.3</v>
      </c>
      <c r="AV338">
        <v>19.912253823038402</v>
      </c>
      <c r="AW338">
        <v>0.35535839920443585</v>
      </c>
      <c r="AX338">
        <v>0.99763872002733167</v>
      </c>
      <c r="AY338">
        <v>324.25735395739423</v>
      </c>
      <c r="AZ338">
        <v>9.8950180084451694E-2</v>
      </c>
      <c r="BA338">
        <v>473.2934033998356</v>
      </c>
      <c r="BB338">
        <v>348.77753182095756</v>
      </c>
      <c r="BC338">
        <v>1</v>
      </c>
      <c r="BD338">
        <v>51.481130659943801</v>
      </c>
      <c r="BE338">
        <v>114.82470241256388</v>
      </c>
      <c r="BF338">
        <v>18.256239011716939</v>
      </c>
      <c r="BG338">
        <v>5.0477618534584829</v>
      </c>
      <c r="BH338">
        <v>423.13018934736641</v>
      </c>
      <c r="BI338">
        <v>0.20000000000000004</v>
      </c>
      <c r="BJ338">
        <v>2753.7598176066945</v>
      </c>
      <c r="BK338">
        <v>665.30200028969557</v>
      </c>
      <c r="BL338">
        <v>879.52235849698673</v>
      </c>
      <c r="BM338">
        <v>854.54329711183539</v>
      </c>
      <c r="BN338">
        <v>210.13232441111535</v>
      </c>
      <c r="BO338">
        <v>32.384144104323717</v>
      </c>
      <c r="BP338">
        <v>2.1533725075353984E-2</v>
      </c>
      <c r="BQ338">
        <v>100</v>
      </c>
      <c r="BR338">
        <v>329.7717275454047</v>
      </c>
      <c r="BS338">
        <v>4.9767928040496422E-2</v>
      </c>
      <c r="BT338">
        <v>3.0596640958258591E-4</v>
      </c>
      <c r="BU338">
        <v>0</v>
      </c>
      <c r="BV338">
        <v>0.53486960281652274</v>
      </c>
      <c r="BW338">
        <v>13.414653271783457</v>
      </c>
      <c r="BX338">
        <v>37.062183030758675</v>
      </c>
      <c r="BY338">
        <v>34.328297097833975</v>
      </c>
      <c r="BZ338">
        <v>1157.8906706945788</v>
      </c>
      <c r="CA338">
        <v>265.81353321889071</v>
      </c>
      <c r="CB338">
        <v>229.81677021110283</v>
      </c>
      <c r="CC338" s="156">
        <v>0.89</v>
      </c>
      <c r="CD338">
        <v>1790</v>
      </c>
      <c r="CE338">
        <v>9.5963424324946978E-2</v>
      </c>
      <c r="CF338">
        <v>4.1439494907134122</v>
      </c>
      <c r="CG338">
        <v>0.1302052629529285</v>
      </c>
      <c r="CH338">
        <v>-3.3346170732524265</v>
      </c>
      <c r="CI338" t="s">
        <v>479</v>
      </c>
    </row>
    <row r="339" spans="47:87" x14ac:dyDescent="0.3">
      <c r="AU339">
        <v>0.3</v>
      </c>
      <c r="AV339">
        <v>18.724473604502069</v>
      </c>
      <c r="AW339">
        <v>0.2746849226950337</v>
      </c>
      <c r="AX339">
        <v>1.4234296725286577</v>
      </c>
      <c r="AY339">
        <v>327.86233017117769</v>
      </c>
      <c r="AZ339">
        <v>9.4069177966119508E-2</v>
      </c>
      <c r="BA339">
        <v>421.32743264968593</v>
      </c>
      <c r="BB339">
        <v>380.25317882176444</v>
      </c>
      <c r="BC339">
        <v>1</v>
      </c>
      <c r="BD339">
        <v>33.717582158936231</v>
      </c>
      <c r="BE339">
        <v>88.415984021003467</v>
      </c>
      <c r="BF339">
        <v>11.056896628919368</v>
      </c>
      <c r="BG339">
        <v>3.9477137487501008</v>
      </c>
      <c r="BH339">
        <v>390.34531542255627</v>
      </c>
      <c r="BI339">
        <v>0.19999999999999996</v>
      </c>
      <c r="BJ339">
        <v>2562.63482727572</v>
      </c>
      <c r="BK339">
        <v>670.87068864018124</v>
      </c>
      <c r="BL339">
        <v>783.47928197221268</v>
      </c>
      <c r="BM339">
        <v>820.97078239773452</v>
      </c>
      <c r="BN339">
        <v>173.69161015195098</v>
      </c>
      <c r="BO339">
        <v>24.736126115253505</v>
      </c>
      <c r="BP339">
        <v>5.2498081100356933E-2</v>
      </c>
      <c r="BQ339">
        <v>100</v>
      </c>
      <c r="BR339">
        <v>353.19068252454554</v>
      </c>
      <c r="BS339">
        <v>5.7068245786922774E-2</v>
      </c>
      <c r="BT339">
        <v>2.8151046469041517E-4</v>
      </c>
      <c r="BU339">
        <v>0</v>
      </c>
      <c r="BV339">
        <v>0.60108942527093356</v>
      </c>
      <c r="BW339">
        <v>14.195383105179172</v>
      </c>
      <c r="BX339">
        <v>33.447504929807025</v>
      </c>
      <c r="BY339">
        <v>35.914332377838669</v>
      </c>
      <c r="BZ339">
        <v>971.6562277203368</v>
      </c>
      <c r="CA339">
        <v>258.56750116260974</v>
      </c>
      <c r="CB339">
        <v>213.09922881237185</v>
      </c>
      <c r="CC339" s="156">
        <v>1.06</v>
      </c>
      <c r="CD339">
        <v>1860</v>
      </c>
      <c r="CE339">
        <v>0.15149594423649626</v>
      </c>
      <c r="CF339">
        <v>4.9654784224963073</v>
      </c>
      <c r="CG339">
        <v>0.18234891098658951</v>
      </c>
      <c r="CH339">
        <v>8.9866043211824156</v>
      </c>
      <c r="CI339">
        <v>10</v>
      </c>
    </row>
    <row r="340" spans="47:87" x14ac:dyDescent="0.3">
      <c r="AU340">
        <v>0.3</v>
      </c>
      <c r="AV340">
        <v>20.304767381540785</v>
      </c>
      <c r="AW340">
        <v>0.37227787423378839</v>
      </c>
      <c r="AX340">
        <v>1.4398365661139627</v>
      </c>
      <c r="AY340">
        <v>337.03380832369879</v>
      </c>
      <c r="AZ340">
        <v>8.8461777878013972E-2</v>
      </c>
      <c r="BA340">
        <v>461.78959104707775</v>
      </c>
      <c r="BB340">
        <v>452.01680916662588</v>
      </c>
      <c r="BC340">
        <v>1</v>
      </c>
      <c r="BD340">
        <v>35.787152293247765</v>
      </c>
      <c r="BE340">
        <v>99.352327470965392</v>
      </c>
      <c r="BF340">
        <v>10.863280051952373</v>
      </c>
      <c r="BG340">
        <v>5.2866725530010816</v>
      </c>
      <c r="BH340">
        <v>419.24102972616026</v>
      </c>
      <c r="BI340">
        <v>0.2</v>
      </c>
      <c r="BJ340">
        <v>2329.7919498682718</v>
      </c>
      <c r="BK340">
        <v>684.40052563606127</v>
      </c>
      <c r="BL340">
        <v>837.58528901502166</v>
      </c>
      <c r="BM340">
        <v>958.57324236597515</v>
      </c>
      <c r="BN340">
        <v>143.13205322728831</v>
      </c>
      <c r="BO340">
        <v>33.964814602475528</v>
      </c>
      <c r="BP340">
        <v>1.7926694500154057E-2</v>
      </c>
      <c r="BQ340">
        <v>100</v>
      </c>
      <c r="BR340">
        <v>404.91043191941134</v>
      </c>
      <c r="BS340">
        <v>5.4033124589416649E-2</v>
      </c>
      <c r="BT340">
        <v>2.9461235730423967E-4</v>
      </c>
      <c r="BU340">
        <v>0</v>
      </c>
      <c r="BV340">
        <v>0.58231110702594058</v>
      </c>
      <c r="BW340">
        <v>15.38344686815975</v>
      </c>
      <c r="BX340">
        <v>37.413187804177142</v>
      </c>
      <c r="BY340">
        <v>32.23995086211967</v>
      </c>
      <c r="BZ340">
        <v>1047.5759833073935</v>
      </c>
      <c r="CA340">
        <v>255.29440734997286</v>
      </c>
      <c r="CB340">
        <v>224.96818881750133</v>
      </c>
      <c r="CC340" s="156">
        <v>0.98</v>
      </c>
      <c r="CD340">
        <v>1430</v>
      </c>
      <c r="CE340">
        <v>0.18887067880487685</v>
      </c>
      <c r="CF340">
        <v>7.0054045287996765</v>
      </c>
      <c r="CG340">
        <v>0.24656694206414037</v>
      </c>
      <c r="CH340">
        <v>22.969838828830067</v>
      </c>
      <c r="CI340">
        <v>7</v>
      </c>
    </row>
    <row r="341" spans="47:87" x14ac:dyDescent="0.3">
      <c r="AU341">
        <v>0.3</v>
      </c>
      <c r="AV341">
        <v>21.143550004669745</v>
      </c>
      <c r="AW341">
        <v>0.28590799483752366</v>
      </c>
      <c r="AX341">
        <v>0.500278678313963</v>
      </c>
      <c r="AY341">
        <v>366.31401312761267</v>
      </c>
      <c r="AZ341">
        <v>0.10280297037467431</v>
      </c>
      <c r="BA341">
        <v>418.34166322225468</v>
      </c>
      <c r="BB341">
        <v>404.68731787928124</v>
      </c>
      <c r="BC341">
        <v>1</v>
      </c>
      <c r="BD341">
        <v>33.161992657768394</v>
      </c>
      <c r="BE341">
        <v>90.989572108905136</v>
      </c>
      <c r="BF341">
        <v>11.888454274926008</v>
      </c>
      <c r="BG341">
        <v>4.5819244307235039</v>
      </c>
      <c r="BH341">
        <v>398.85225056612524</v>
      </c>
      <c r="BI341">
        <v>0.2</v>
      </c>
      <c r="BJ341">
        <v>2625.5447124786087</v>
      </c>
      <c r="BK341">
        <v>708.6430779268569</v>
      </c>
      <c r="BL341">
        <v>957.6390828938213</v>
      </c>
      <c r="BM341">
        <v>912.85627426055521</v>
      </c>
      <c r="BN341">
        <v>186.92858017133648</v>
      </c>
      <c r="BO341">
        <v>25.703174258919667</v>
      </c>
      <c r="BP341">
        <v>5.9912352176744489E-2</v>
      </c>
      <c r="BQ341">
        <v>100</v>
      </c>
      <c r="BR341">
        <v>392.38057367141664</v>
      </c>
      <c r="BS341">
        <v>5.428494124859716E-2</v>
      </c>
      <c r="BT341">
        <v>3.0465570032904083E-4</v>
      </c>
      <c r="BU341">
        <v>0</v>
      </c>
      <c r="BV341">
        <v>0.57940688956215225</v>
      </c>
      <c r="BW341">
        <v>15.478897648861967</v>
      </c>
      <c r="BX341">
        <v>35.317168583773288</v>
      </c>
      <c r="BY341">
        <v>29.253390912995979</v>
      </c>
      <c r="BZ341">
        <v>969.37095598851738</v>
      </c>
      <c r="CA341">
        <v>326.26413960944262</v>
      </c>
      <c r="CB341">
        <v>242.09003771919063</v>
      </c>
      <c r="CC341" s="156">
        <v>1.19</v>
      </c>
      <c r="CD341">
        <v>1150</v>
      </c>
      <c r="CE341">
        <v>0.1117356814021504</v>
      </c>
      <c r="CF341">
        <v>4.630899126303798</v>
      </c>
      <c r="CG341">
        <v>0.15069866469776882</v>
      </c>
      <c r="CH341">
        <v>10.890104366204008</v>
      </c>
      <c r="CI341">
        <v>11</v>
      </c>
    </row>
    <row r="342" spans="47:87" x14ac:dyDescent="0.3">
      <c r="AU342">
        <v>0.3</v>
      </c>
      <c r="AV342">
        <v>20.352329228248941</v>
      </c>
      <c r="AW342">
        <v>0.32445445880530671</v>
      </c>
      <c r="AX342">
        <v>1.1664356306232029</v>
      </c>
      <c r="AY342">
        <v>297.91093060169101</v>
      </c>
      <c r="AZ342">
        <v>9.614111249138535E-2</v>
      </c>
      <c r="BA342">
        <v>417.37476773102742</v>
      </c>
      <c r="BB342">
        <v>390.69384337037962</v>
      </c>
      <c r="BC342">
        <v>1</v>
      </c>
      <c r="BD342">
        <v>48.088942810202113</v>
      </c>
      <c r="BE342">
        <v>92.171178898070124</v>
      </c>
      <c r="BF342">
        <v>0</v>
      </c>
      <c r="BG342">
        <v>4.8378684833640255</v>
      </c>
      <c r="BH342">
        <v>391.97065695059018</v>
      </c>
      <c r="BI342">
        <v>0.2</v>
      </c>
      <c r="BJ342">
        <v>2319.5003810997555</v>
      </c>
      <c r="BK342">
        <v>694.63481431857485</v>
      </c>
      <c r="BL342">
        <v>856.90137555916351</v>
      </c>
      <c r="BM342">
        <v>1017.6511067444475</v>
      </c>
      <c r="BN342">
        <v>146.13362112590062</v>
      </c>
      <c r="BO342">
        <v>29.185799020830615</v>
      </c>
      <c r="BP342">
        <v>6.5991183670856948E-2</v>
      </c>
      <c r="BQ342">
        <v>100</v>
      </c>
      <c r="BR342">
        <v>407.48603075945226</v>
      </c>
      <c r="BS342">
        <v>6.0620922438752826E-2</v>
      </c>
      <c r="BT342">
        <v>3.2153761430187092E-4</v>
      </c>
      <c r="BU342">
        <v>73.614788876201033</v>
      </c>
      <c r="BV342">
        <v>0.49326967453328802</v>
      </c>
      <c r="BW342">
        <v>14.367714480533969</v>
      </c>
      <c r="BX342">
        <v>35.344729445310634</v>
      </c>
      <c r="BY342">
        <v>35.003952819273337</v>
      </c>
      <c r="BZ342">
        <v>901.68897137890428</v>
      </c>
      <c r="CA342">
        <v>304.96055430277426</v>
      </c>
      <c r="CB342">
        <v>236.28389018937682</v>
      </c>
      <c r="CC342" s="156">
        <v>1.34</v>
      </c>
      <c r="CD342">
        <v>940</v>
      </c>
      <c r="CE342">
        <v>9.7489042226051703E-2</v>
      </c>
      <c r="CF342">
        <v>4.1345153677735951</v>
      </c>
      <c r="CG342">
        <v>0.13500562944939135</v>
      </c>
      <c r="CH342">
        <v>-0.36452889524652832</v>
      </c>
      <c r="CI342" t="s">
        <v>479</v>
      </c>
    </row>
    <row r="343" spans="47:87" x14ac:dyDescent="0.3">
      <c r="AU343">
        <v>0.3</v>
      </c>
      <c r="AV343">
        <v>21.033610315916889</v>
      </c>
      <c r="AW343">
        <v>0.40341781299472773</v>
      </c>
      <c r="AX343">
        <v>2.0949416945111121</v>
      </c>
      <c r="AY343">
        <v>333.9050438491094</v>
      </c>
      <c r="AZ343">
        <v>0.10269711094546038</v>
      </c>
      <c r="BA343">
        <v>406.06339843092417</v>
      </c>
      <c r="BB343">
        <v>280.88361423147506</v>
      </c>
      <c r="BC343">
        <v>1</v>
      </c>
      <c r="BD343">
        <v>39.63263077578479</v>
      </c>
      <c r="BE343">
        <v>105.78510667506123</v>
      </c>
      <c r="BF343">
        <v>22.338358563198287</v>
      </c>
      <c r="BG343">
        <v>5.0345092606201796</v>
      </c>
      <c r="BH343">
        <v>392.58879160159034</v>
      </c>
      <c r="BI343">
        <v>0.20000000000000004</v>
      </c>
      <c r="BJ343">
        <v>2944.8255917198967</v>
      </c>
      <c r="BK343">
        <v>694.44425300849798</v>
      </c>
      <c r="BL343">
        <v>904.55119361987295</v>
      </c>
      <c r="BM343">
        <v>888.1096728091992</v>
      </c>
      <c r="BN343">
        <v>117.10338350600296</v>
      </c>
      <c r="BO343">
        <v>36.570490076972327</v>
      </c>
      <c r="BP343">
        <v>4.7955045185678072E-2</v>
      </c>
      <c r="BQ343">
        <v>100</v>
      </c>
      <c r="BR343">
        <v>322.91179120523003</v>
      </c>
      <c r="BS343">
        <v>5.2450811686652561E-2</v>
      </c>
      <c r="BT343">
        <v>3.0932627240329188E-4</v>
      </c>
      <c r="BU343">
        <v>65.776358696854828</v>
      </c>
      <c r="BV343">
        <v>0.57266877531949523</v>
      </c>
      <c r="BW343">
        <v>14.769763248839141</v>
      </c>
      <c r="BX343">
        <v>34.542079466560779</v>
      </c>
      <c r="BY343">
        <v>41.154289633372635</v>
      </c>
      <c r="BZ343">
        <v>895.21424654130828</v>
      </c>
      <c r="CA343">
        <v>239.20511565726233</v>
      </c>
      <c r="CB343">
        <v>228.96893920957913</v>
      </c>
      <c r="CC343" s="156">
        <v>1.1200000000000001</v>
      </c>
      <c r="CD343">
        <v>1800</v>
      </c>
      <c r="CE343">
        <v>9.0048351810244842E-2</v>
      </c>
      <c r="CF343">
        <v>3.9769677181157848</v>
      </c>
      <c r="CG343">
        <v>0.12646359262212264</v>
      </c>
      <c r="CH343">
        <v>0.1599596982523909</v>
      </c>
      <c r="CI343">
        <v>18</v>
      </c>
    </row>
    <row r="344" spans="47:87" x14ac:dyDescent="0.3">
      <c r="AU344">
        <v>0.3</v>
      </c>
      <c r="AV344">
        <v>20.07849136076695</v>
      </c>
      <c r="AW344">
        <v>0.22345237483575142</v>
      </c>
      <c r="AX344">
        <v>1.19649092317928</v>
      </c>
      <c r="AY344">
        <v>323.14534309616965</v>
      </c>
      <c r="AZ344">
        <v>9.7427450944442648E-2</v>
      </c>
      <c r="BA344">
        <v>375.83125924936377</v>
      </c>
      <c r="BB344">
        <v>423.92065071909167</v>
      </c>
      <c r="BC344">
        <v>1</v>
      </c>
      <c r="BD344">
        <v>38.555930843783415</v>
      </c>
      <c r="BE344">
        <v>106.08213324368472</v>
      </c>
      <c r="BF344">
        <v>20.764701441055184</v>
      </c>
      <c r="BG344">
        <v>6.287412063534239</v>
      </c>
      <c r="BH344">
        <v>430.99938980039281</v>
      </c>
      <c r="BI344">
        <v>0.2</v>
      </c>
      <c r="BJ344">
        <v>2334.1017319835764</v>
      </c>
      <c r="BK344">
        <v>675.76663705069871</v>
      </c>
      <c r="BL344">
        <v>933.99428417093213</v>
      </c>
      <c r="BM344">
        <v>808.82123439620955</v>
      </c>
      <c r="BN344">
        <v>217.11940136762951</v>
      </c>
      <c r="BO344">
        <v>20.064379535742969</v>
      </c>
      <c r="BP344">
        <v>4.9657039273523079E-2</v>
      </c>
      <c r="BQ344">
        <v>100</v>
      </c>
      <c r="BR344">
        <v>318.06245460869553</v>
      </c>
      <c r="BS344">
        <v>5.4867446365403312E-2</v>
      </c>
      <c r="BT344">
        <v>2.9679748390181631E-4</v>
      </c>
      <c r="BU344">
        <v>0</v>
      </c>
      <c r="BV344">
        <v>0.50790118835942488</v>
      </c>
      <c r="BW344">
        <v>14.921648000304405</v>
      </c>
      <c r="BX344">
        <v>36.764283700977671</v>
      </c>
      <c r="BY344">
        <v>36.940363471779818</v>
      </c>
      <c r="BZ344">
        <v>1104.1836015807155</v>
      </c>
      <c r="CA344">
        <v>239.40127011240139</v>
      </c>
      <c r="CB344">
        <v>231.41169286603463</v>
      </c>
      <c r="CC344" s="156">
        <v>0.82</v>
      </c>
      <c r="CD344">
        <v>2840</v>
      </c>
      <c r="CE344">
        <v>7.1847538475480199E-2</v>
      </c>
      <c r="CF344">
        <v>2.979301263012359</v>
      </c>
      <c r="CG344">
        <v>0.1076677883936641</v>
      </c>
      <c r="CH344">
        <v>-6.1578015424090431</v>
      </c>
      <c r="CI344" t="s">
        <v>479</v>
      </c>
    </row>
    <row r="345" spans="47:87" x14ac:dyDescent="0.3">
      <c r="AU345">
        <v>0.3</v>
      </c>
      <c r="AV345">
        <v>20.797265211346936</v>
      </c>
      <c r="AW345">
        <v>0.31770877487310867</v>
      </c>
      <c r="AX345">
        <v>1.7957851239164997</v>
      </c>
      <c r="AY345">
        <v>337.82542024657346</v>
      </c>
      <c r="AZ345">
        <v>0.10070965176180449</v>
      </c>
      <c r="BA345">
        <v>390.73928492883215</v>
      </c>
      <c r="BB345">
        <v>328.65508168925396</v>
      </c>
      <c r="BC345">
        <v>1</v>
      </c>
      <c r="BD345">
        <v>38.701350264622121</v>
      </c>
      <c r="BE345">
        <v>102.9604920998899</v>
      </c>
      <c r="BF345">
        <v>5.7051344244038944</v>
      </c>
      <c r="BG345">
        <v>3.8587452732395655</v>
      </c>
      <c r="BH345">
        <v>379.1675221736661</v>
      </c>
      <c r="BI345">
        <v>0.19999999999999998</v>
      </c>
      <c r="BJ345">
        <v>2901.8401239153113</v>
      </c>
      <c r="BK345">
        <v>684.13294568360971</v>
      </c>
      <c r="BL345">
        <v>897.32478071926198</v>
      </c>
      <c r="BM345">
        <v>824.56211750342629</v>
      </c>
      <c r="BN345">
        <v>167.32137088759282</v>
      </c>
      <c r="BO345">
        <v>28.814887573468898</v>
      </c>
      <c r="BP345">
        <v>3.59639221942743E-2</v>
      </c>
      <c r="BQ345">
        <v>100</v>
      </c>
      <c r="BR345">
        <v>348.9677752403731</v>
      </c>
      <c r="BS345">
        <v>5.9236281512840605E-2</v>
      </c>
      <c r="BT345">
        <v>2.9077897128191259E-4</v>
      </c>
      <c r="BU345">
        <v>0</v>
      </c>
      <c r="BV345">
        <v>0.53608834648129011</v>
      </c>
      <c r="BW345">
        <v>15.242281809318587</v>
      </c>
      <c r="BX345">
        <v>35.250488874196641</v>
      </c>
      <c r="BY345">
        <v>37.076700483045357</v>
      </c>
      <c r="BZ345">
        <v>994.6299861674662</v>
      </c>
      <c r="CA345">
        <v>232.81980035180624</v>
      </c>
      <c r="CB345">
        <v>235.69654918728031</v>
      </c>
      <c r="CC345" s="156">
        <v>1.02</v>
      </c>
      <c r="CD345">
        <v>1820</v>
      </c>
      <c r="CE345">
        <v>0.11580430308415957</v>
      </c>
      <c r="CF345">
        <v>4.0055488188961803</v>
      </c>
      <c r="CG345">
        <v>0.15427215664483435</v>
      </c>
      <c r="CH345">
        <v>5.15765339893436</v>
      </c>
      <c r="CI345">
        <v>13</v>
      </c>
    </row>
    <row r="346" spans="47:87" x14ac:dyDescent="0.3">
      <c r="AU346">
        <v>0.3</v>
      </c>
      <c r="AV346">
        <v>20.92634703254361</v>
      </c>
      <c r="AW346">
        <v>0.32162233571331056</v>
      </c>
      <c r="AX346">
        <v>0.79512186848233979</v>
      </c>
      <c r="AY346">
        <v>323.03526179516803</v>
      </c>
      <c r="AZ346">
        <v>9.3910533328384824E-2</v>
      </c>
      <c r="BA346">
        <v>487.53745621073114</v>
      </c>
      <c r="BB346">
        <v>317.32753415032846</v>
      </c>
      <c r="BC346">
        <v>1</v>
      </c>
      <c r="BD346">
        <v>34.587582406013325</v>
      </c>
      <c r="BE346">
        <v>101.73805802584785</v>
      </c>
      <c r="BF346">
        <v>12.711706722927682</v>
      </c>
      <c r="BG346">
        <v>4.2803062666296174</v>
      </c>
      <c r="BH346">
        <v>442.46869327852988</v>
      </c>
      <c r="BI346">
        <v>0.2</v>
      </c>
      <c r="BJ346">
        <v>2920.9065150239985</v>
      </c>
      <c r="BK346">
        <v>687.61380951987212</v>
      </c>
      <c r="BL346">
        <v>876.64813171125377</v>
      </c>
      <c r="BM346">
        <v>981.51124168136141</v>
      </c>
      <c r="BN346">
        <v>117.16835258488706</v>
      </c>
      <c r="BO346">
        <v>28.916197140749734</v>
      </c>
      <c r="BP346">
        <v>6.7222971883220392E-2</v>
      </c>
      <c r="BQ346">
        <v>100</v>
      </c>
      <c r="BR346">
        <v>383.84246729483118</v>
      </c>
      <c r="BS346">
        <v>5.7673614571165939E-2</v>
      </c>
      <c r="BT346">
        <v>3.2302925273400946E-4</v>
      </c>
      <c r="BU346">
        <v>0</v>
      </c>
      <c r="BV346">
        <v>0.56352945874493054</v>
      </c>
      <c r="BW346">
        <v>13.126957205773154</v>
      </c>
      <c r="BX346">
        <v>36.21106146107978</v>
      </c>
      <c r="BY346">
        <v>33.695224182482711</v>
      </c>
      <c r="BZ346">
        <v>866.95860540439037</v>
      </c>
      <c r="CA346">
        <v>375.98443900521607</v>
      </c>
      <c r="CB346">
        <v>236.46388179964666</v>
      </c>
      <c r="CC346" s="156">
        <v>0.9</v>
      </c>
      <c r="CD346">
        <v>1120</v>
      </c>
      <c r="CE346">
        <v>0.25590886423740988</v>
      </c>
      <c r="CF346">
        <v>8.9232746769289051</v>
      </c>
      <c r="CG346">
        <v>0.31030974880231565</v>
      </c>
      <c r="CH346">
        <v>36.69983580056735</v>
      </c>
      <c r="CI346">
        <v>5</v>
      </c>
    </row>
    <row r="347" spans="47:87" x14ac:dyDescent="0.3">
      <c r="AU347">
        <v>0.3</v>
      </c>
      <c r="AV347">
        <v>20.216892960790929</v>
      </c>
      <c r="AW347">
        <v>0.30145819848540684</v>
      </c>
      <c r="AX347">
        <v>0.92094639362862818</v>
      </c>
      <c r="AY347">
        <v>362.10377188238385</v>
      </c>
      <c r="AZ347">
        <v>9.3498475071409723E-2</v>
      </c>
      <c r="BA347">
        <v>378.20467644692712</v>
      </c>
      <c r="BB347">
        <v>283.61056895871309</v>
      </c>
      <c r="BC347">
        <v>1</v>
      </c>
      <c r="BD347">
        <v>35.979743181057927</v>
      </c>
      <c r="BE347">
        <v>105.21546163901525</v>
      </c>
      <c r="BF347">
        <v>17.684137120407112</v>
      </c>
      <c r="BG347">
        <v>4.7505945332272805</v>
      </c>
      <c r="BH347">
        <v>389.3548649751782</v>
      </c>
      <c r="BI347">
        <v>0.20000000000000004</v>
      </c>
      <c r="BJ347">
        <v>2199.2957616113322</v>
      </c>
      <c r="BK347">
        <v>697.21916017289004</v>
      </c>
      <c r="BL347">
        <v>907.30829397143316</v>
      </c>
      <c r="BM347">
        <v>898.62052372139158</v>
      </c>
      <c r="BN347">
        <v>188.93653649606767</v>
      </c>
      <c r="BO347">
        <v>27.463454354305995</v>
      </c>
      <c r="BP347">
        <v>1.9278524289510005E-2</v>
      </c>
      <c r="BQ347">
        <v>100</v>
      </c>
      <c r="BR347">
        <v>315.69351854254637</v>
      </c>
      <c r="BS347">
        <v>5.4141996402041502E-2</v>
      </c>
      <c r="BT347">
        <v>3.2292631747264498E-4</v>
      </c>
      <c r="BU347">
        <v>0</v>
      </c>
      <c r="BV347">
        <v>0.54027671383057541</v>
      </c>
      <c r="BW347">
        <v>15.820055052746484</v>
      </c>
      <c r="BX347">
        <v>34.585788191878585</v>
      </c>
      <c r="BY347">
        <v>28.235494278257914</v>
      </c>
      <c r="BZ347">
        <v>776.23321632946386</v>
      </c>
      <c r="CA347">
        <v>327.72944207703921</v>
      </c>
      <c r="CB347">
        <v>229.57587453104867</v>
      </c>
      <c r="CC347" s="156">
        <v>0.94</v>
      </c>
      <c r="CD347">
        <v>1310</v>
      </c>
      <c r="CE347">
        <v>0.16433840050315651</v>
      </c>
      <c r="CF347">
        <v>6.6068093688788405</v>
      </c>
      <c r="CG347">
        <v>0.21143071886900419</v>
      </c>
      <c r="CH347">
        <v>18.649723390160169</v>
      </c>
      <c r="CI347">
        <v>8</v>
      </c>
    </row>
    <row r="348" spans="47:87" x14ac:dyDescent="0.3">
      <c r="AU348">
        <v>0.3</v>
      </c>
      <c r="AV348">
        <v>21.082614484090506</v>
      </c>
      <c r="AW348">
        <v>0.29509063755127374</v>
      </c>
      <c r="AX348">
        <v>0.79857299945514182</v>
      </c>
      <c r="AY348">
        <v>332.67738915854818</v>
      </c>
      <c r="AZ348">
        <v>9.1024439023254411E-2</v>
      </c>
      <c r="BA348">
        <v>387.10395165529189</v>
      </c>
      <c r="BB348">
        <v>304.62207128633241</v>
      </c>
      <c r="BC348">
        <v>1</v>
      </c>
      <c r="BD348">
        <v>39.689494772267111</v>
      </c>
      <c r="BE348">
        <v>87.53787044074835</v>
      </c>
      <c r="BF348">
        <v>10.783218123972867</v>
      </c>
      <c r="BG348">
        <v>3.199329447250721</v>
      </c>
      <c r="BH348">
        <v>404.2603799079086</v>
      </c>
      <c r="BI348">
        <v>0.20000000000000007</v>
      </c>
      <c r="BJ348">
        <v>2372.9458409421745</v>
      </c>
      <c r="BK348">
        <v>687.57793505730547</v>
      </c>
      <c r="BL348">
        <v>833.22351061531663</v>
      </c>
      <c r="BM348">
        <v>755.99410423111181</v>
      </c>
      <c r="BN348">
        <v>206.17085912508179</v>
      </c>
      <c r="BO348">
        <v>26.839584753133582</v>
      </c>
      <c r="BP348">
        <v>2.4185190230966144E-2</v>
      </c>
      <c r="BQ348">
        <v>100</v>
      </c>
      <c r="BR348">
        <v>365.25680993463749</v>
      </c>
      <c r="BS348">
        <v>5.4088012861136417E-2</v>
      </c>
      <c r="BT348">
        <v>2.9260393244745096E-4</v>
      </c>
      <c r="BU348">
        <v>12.758349008245478</v>
      </c>
      <c r="BV348">
        <v>0.57041370720893902</v>
      </c>
      <c r="BW348">
        <v>15.203383363227827</v>
      </c>
      <c r="BX348">
        <v>36.500694643986158</v>
      </c>
      <c r="BY348">
        <v>33.914717039792045</v>
      </c>
      <c r="BZ348">
        <v>1319.1122842343452</v>
      </c>
      <c r="CA348">
        <v>340.77382024422428</v>
      </c>
      <c r="CB348">
        <v>218.3467075296</v>
      </c>
      <c r="CC348" s="156">
        <v>1.18</v>
      </c>
      <c r="CD348">
        <v>2250</v>
      </c>
      <c r="CE348">
        <v>-2.9953011600736934E-2</v>
      </c>
      <c r="CF348">
        <v>1.0958911209360274</v>
      </c>
      <c r="CG348">
        <v>3.6503017663879513E-2</v>
      </c>
      <c r="CH348">
        <v>-19.997918402591804</v>
      </c>
      <c r="CI348" t="s">
        <v>479</v>
      </c>
    </row>
    <row r="349" spans="47:87" x14ac:dyDescent="0.3">
      <c r="AU349">
        <v>0.3</v>
      </c>
      <c r="AV349">
        <v>19.564863937517138</v>
      </c>
      <c r="AW349">
        <v>0.27825767150241965</v>
      </c>
      <c r="AX349">
        <v>1.409701764383728</v>
      </c>
      <c r="AY349">
        <v>327.10460502245041</v>
      </c>
      <c r="AZ349">
        <v>9.0374699117978005E-2</v>
      </c>
      <c r="BA349">
        <v>496.95499725746765</v>
      </c>
      <c r="BB349">
        <v>385.98446389999089</v>
      </c>
      <c r="BC349">
        <v>1</v>
      </c>
      <c r="BD349">
        <v>41.303938758996622</v>
      </c>
      <c r="BE349">
        <v>106.61612863102771</v>
      </c>
      <c r="BF349">
        <v>24.043856934220901</v>
      </c>
      <c r="BG349">
        <v>5.8100623766754564</v>
      </c>
      <c r="BH349">
        <v>442.11447928068884</v>
      </c>
      <c r="BI349">
        <v>0.19999999999999998</v>
      </c>
      <c r="BJ349">
        <v>2643.7389718786094</v>
      </c>
      <c r="BK349">
        <v>672.30721474019333</v>
      </c>
      <c r="BL349">
        <v>800.57134960557528</v>
      </c>
      <c r="BM349">
        <v>839.39377860133288</v>
      </c>
      <c r="BN349">
        <v>124.69818709445933</v>
      </c>
      <c r="BO349">
        <v>25.205183542200846</v>
      </c>
      <c r="BP349">
        <v>3.5328171232753697E-2</v>
      </c>
      <c r="BQ349">
        <v>100</v>
      </c>
      <c r="BR349">
        <v>371.2386081313411</v>
      </c>
      <c r="BS349">
        <v>5.1716082335193703E-2</v>
      </c>
      <c r="BT349">
        <v>3.0479817109271211E-4</v>
      </c>
      <c r="BU349">
        <v>53.911277863016949</v>
      </c>
      <c r="BV349">
        <v>0.60333011541327219</v>
      </c>
      <c r="BW349">
        <v>15.433132382440665</v>
      </c>
      <c r="BX349">
        <v>35.390519930242966</v>
      </c>
      <c r="BY349">
        <v>24.717214089018704</v>
      </c>
      <c r="BZ349">
        <v>972.25849357629795</v>
      </c>
      <c r="CA349">
        <v>291.14226907290839</v>
      </c>
      <c r="CB349">
        <v>218.99217881923786</v>
      </c>
      <c r="CC349" s="156">
        <v>1.3</v>
      </c>
      <c r="CD349">
        <v>750</v>
      </c>
      <c r="CE349">
        <v>0.11174297299506741</v>
      </c>
      <c r="CF349">
        <v>4.7693665250607218</v>
      </c>
      <c r="CG349">
        <v>0.14432486599344443</v>
      </c>
      <c r="CH349">
        <v>0.52728858193218497</v>
      </c>
      <c r="CI349">
        <v>19</v>
      </c>
    </row>
    <row r="350" spans="47:87" x14ac:dyDescent="0.3">
      <c r="AU350">
        <v>0.3</v>
      </c>
      <c r="AV350">
        <v>21.156549782207925</v>
      </c>
      <c r="AW350">
        <v>0.31055485884029571</v>
      </c>
      <c r="AX350">
        <v>0.80987577011068812</v>
      </c>
      <c r="AY350">
        <v>346.82642978466583</v>
      </c>
      <c r="AZ350">
        <v>8.6845211145929621E-2</v>
      </c>
      <c r="BA350">
        <v>439.82343520589404</v>
      </c>
      <c r="BB350">
        <v>275.3327732711341</v>
      </c>
      <c r="BC350">
        <v>1</v>
      </c>
      <c r="BD350">
        <v>43.620337870428756</v>
      </c>
      <c r="BE350">
        <v>101.60965998120729</v>
      </c>
      <c r="BF350">
        <v>17.087279562555175</v>
      </c>
      <c r="BG350">
        <v>4.928428386517524</v>
      </c>
      <c r="BH350">
        <v>360.82342925678319</v>
      </c>
      <c r="BI350">
        <v>0.19999999999999998</v>
      </c>
      <c r="BJ350">
        <v>2477.0135775561007</v>
      </c>
      <c r="BK350">
        <v>686.58322140176563</v>
      </c>
      <c r="BL350">
        <v>905.79055306192004</v>
      </c>
      <c r="BM350">
        <v>1004.3748739418373</v>
      </c>
      <c r="BN350">
        <v>186.53904023402418</v>
      </c>
      <c r="BO350">
        <v>28.019525539926732</v>
      </c>
      <c r="BP350">
        <v>5.299107095277579E-2</v>
      </c>
      <c r="BQ350">
        <v>100</v>
      </c>
      <c r="BR350">
        <v>318.34387439630757</v>
      </c>
      <c r="BS350">
        <v>5.1736516495013374E-2</v>
      </c>
      <c r="BT350">
        <v>3.0712895166410949E-4</v>
      </c>
      <c r="BU350">
        <v>24.8687634761414</v>
      </c>
      <c r="BV350">
        <v>0.56574672257920922</v>
      </c>
      <c r="BW350">
        <v>16.068482875404321</v>
      </c>
      <c r="BX350">
        <v>37.546173036843058</v>
      </c>
      <c r="BY350">
        <v>35.136114126807158</v>
      </c>
      <c r="BZ350">
        <v>1211.4581179637294</v>
      </c>
      <c r="CA350">
        <v>286.89902455322419</v>
      </c>
      <c r="CB350">
        <v>247.39658497360534</v>
      </c>
      <c r="CC350" s="156">
        <v>0.9</v>
      </c>
      <c r="CD350">
        <v>2530</v>
      </c>
      <c r="CE350">
        <v>0.10488107251085554</v>
      </c>
      <c r="CF350">
        <v>3.5225736266705878</v>
      </c>
      <c r="CG350">
        <v>0.14098613082438155</v>
      </c>
      <c r="CH350">
        <v>2.7495662569630785</v>
      </c>
      <c r="CI350">
        <v>16</v>
      </c>
    </row>
    <row r="351" spans="47:87" x14ac:dyDescent="0.3">
      <c r="AU351">
        <v>0.3</v>
      </c>
      <c r="AV351">
        <v>19.588120532431237</v>
      </c>
      <c r="AW351">
        <v>0.24943053053760064</v>
      </c>
      <c r="AX351">
        <v>0.79830557753016973</v>
      </c>
      <c r="AY351">
        <v>302.57694214299408</v>
      </c>
      <c r="AZ351">
        <v>0.10085329635858656</v>
      </c>
      <c r="BA351">
        <v>474.51580016948725</v>
      </c>
      <c r="BB351">
        <v>382.19355781760248</v>
      </c>
      <c r="BC351">
        <v>1</v>
      </c>
      <c r="BD351">
        <v>39.945627008082369</v>
      </c>
      <c r="BE351">
        <v>90.987110567448298</v>
      </c>
      <c r="BF351">
        <v>5.9019807187465956</v>
      </c>
      <c r="BG351">
        <v>3.6066543555314303</v>
      </c>
      <c r="BH351">
        <v>425.67320622038022</v>
      </c>
      <c r="BI351">
        <v>0.19999999999999998</v>
      </c>
      <c r="BJ351">
        <v>2495.4581149469741</v>
      </c>
      <c r="BK351">
        <v>672.27492963755481</v>
      </c>
      <c r="BL351">
        <v>918.54941713825735</v>
      </c>
      <c r="BM351">
        <v>984.16841975669263</v>
      </c>
      <c r="BN351">
        <v>147.58702533361594</v>
      </c>
      <c r="BO351">
        <v>22.745637905347213</v>
      </c>
      <c r="BP351">
        <v>1.3166539778159249E-2</v>
      </c>
      <c r="BQ351">
        <v>100</v>
      </c>
      <c r="BR351">
        <v>340.2539500665124</v>
      </c>
      <c r="BS351">
        <v>5.538844251029721E-2</v>
      </c>
      <c r="BT351">
        <v>2.9283742701071417E-4</v>
      </c>
      <c r="BU351">
        <v>0</v>
      </c>
      <c r="BV351">
        <v>0.5588825811781678</v>
      </c>
      <c r="BW351">
        <v>15.158154398568101</v>
      </c>
      <c r="BX351">
        <v>34.018297439859381</v>
      </c>
      <c r="BY351">
        <v>31.006059107328451</v>
      </c>
      <c r="BZ351">
        <v>1214.9961931413714</v>
      </c>
      <c r="CA351">
        <v>219.62970437606737</v>
      </c>
      <c r="CB351">
        <v>236.98732703671789</v>
      </c>
      <c r="CC351" s="156">
        <v>0.93</v>
      </c>
      <c r="CD351">
        <v>2050</v>
      </c>
      <c r="CE351">
        <v>9.273547308891894E-2</v>
      </c>
      <c r="CF351">
        <v>4.538214923600087</v>
      </c>
      <c r="CG351">
        <v>0.13388212138283742</v>
      </c>
      <c r="CH351">
        <v>-1.8172710100870169</v>
      </c>
      <c r="CI351" t="s">
        <v>479</v>
      </c>
    </row>
    <row r="352" spans="47:87" x14ac:dyDescent="0.3">
      <c r="AU352">
        <v>0.3</v>
      </c>
      <c r="AV352">
        <v>23.466111443811609</v>
      </c>
      <c r="AW352">
        <v>0.28003225549028143</v>
      </c>
      <c r="AX352">
        <v>0.35587654028848204</v>
      </c>
      <c r="AY352">
        <v>306.94209601758729</v>
      </c>
      <c r="AZ352">
        <v>0.10318333543595468</v>
      </c>
      <c r="BA352">
        <v>481.4921965040237</v>
      </c>
      <c r="BB352">
        <v>377.03138858048163</v>
      </c>
      <c r="BC352">
        <v>1</v>
      </c>
      <c r="BD352">
        <v>41.163850812127805</v>
      </c>
      <c r="BE352">
        <v>94.34478926225384</v>
      </c>
      <c r="BF352">
        <v>23.366298975165851</v>
      </c>
      <c r="BG352">
        <v>5.1802774664701703</v>
      </c>
      <c r="BH352">
        <v>367.37849490647488</v>
      </c>
      <c r="BI352">
        <v>0.19999999999999998</v>
      </c>
      <c r="BJ352">
        <v>2263.4436820322471</v>
      </c>
      <c r="BK352">
        <v>692.37510071919928</v>
      </c>
      <c r="BL352">
        <v>928.0277262402933</v>
      </c>
      <c r="BM352">
        <v>959.87211721730625</v>
      </c>
      <c r="BN352">
        <v>95.176965989746861</v>
      </c>
      <c r="BO352">
        <v>25.378453750369854</v>
      </c>
      <c r="BP352">
        <v>3.3974331605589859E-2</v>
      </c>
      <c r="BQ352">
        <v>100</v>
      </c>
      <c r="BR352">
        <v>354.57461000578394</v>
      </c>
      <c r="BS352">
        <v>5.7535734656177888E-2</v>
      </c>
      <c r="BT352">
        <v>2.6461294066180101E-4</v>
      </c>
      <c r="BU352">
        <v>0</v>
      </c>
      <c r="BV352">
        <v>0.53271341056808064</v>
      </c>
      <c r="BW352">
        <v>14.480812165343597</v>
      </c>
      <c r="BX352">
        <v>36.358643828358318</v>
      </c>
      <c r="BY352">
        <v>31.365984539779618</v>
      </c>
      <c r="BZ352">
        <v>1236.9832877828553</v>
      </c>
      <c r="CA352">
        <v>288.47678345019932</v>
      </c>
      <c r="CB352">
        <v>239.24741323309416</v>
      </c>
      <c r="CC352" s="156">
        <v>0.69</v>
      </c>
      <c r="CD352">
        <v>1710</v>
      </c>
      <c r="CE352">
        <v>0.30528606670461067</v>
      </c>
      <c r="CF352">
        <v>10.527716747369523</v>
      </c>
      <c r="CG352">
        <v>0.37761867723885467</v>
      </c>
      <c r="CH352">
        <v>58.059250945647427</v>
      </c>
      <c r="CI352">
        <v>4</v>
      </c>
    </row>
    <row r="353" spans="47:87" x14ac:dyDescent="0.3">
      <c r="AU353">
        <v>0.3</v>
      </c>
      <c r="AV353">
        <v>19.297210514068809</v>
      </c>
      <c r="AW353">
        <v>0.30931843559426586</v>
      </c>
      <c r="AX353">
        <v>1.4624565205261013</v>
      </c>
      <c r="AY353">
        <v>315.03501516653932</v>
      </c>
      <c r="AZ353">
        <v>0.11551844409688905</v>
      </c>
      <c r="BA353">
        <v>437.66688951688656</v>
      </c>
      <c r="BB353">
        <v>316.65344084165497</v>
      </c>
      <c r="BC353">
        <v>1</v>
      </c>
      <c r="BD353">
        <v>27.078978050183522</v>
      </c>
      <c r="BE353">
        <v>85.976057978012676</v>
      </c>
      <c r="BF353">
        <v>15.261407200479784</v>
      </c>
      <c r="BG353">
        <v>5.6112336784940622</v>
      </c>
      <c r="BH353">
        <v>435.12972022892495</v>
      </c>
      <c r="BI353">
        <v>0.2</v>
      </c>
      <c r="BJ353">
        <v>2053.5777158273145</v>
      </c>
      <c r="BK353">
        <v>681.34727483554173</v>
      </c>
      <c r="BL353">
        <v>918.76671717950308</v>
      </c>
      <c r="BM353">
        <v>1022.187452644329</v>
      </c>
      <c r="BN353">
        <v>180.96450981611372</v>
      </c>
      <c r="BO353">
        <v>28.004209145788497</v>
      </c>
      <c r="BP353">
        <v>4.0961260332122953E-2</v>
      </c>
      <c r="BQ353">
        <v>100</v>
      </c>
      <c r="BR353">
        <v>339.94564829248321</v>
      </c>
      <c r="BS353">
        <v>5.6904639958647495E-2</v>
      </c>
      <c r="BT353">
        <v>3.1746866423817646E-4</v>
      </c>
      <c r="BU353">
        <v>0</v>
      </c>
      <c r="BV353">
        <v>0.5457334585695327</v>
      </c>
      <c r="BW353">
        <v>14.05626839983854</v>
      </c>
      <c r="BX353">
        <v>34.921433207686512</v>
      </c>
      <c r="BY353">
        <v>37.868563808262891</v>
      </c>
      <c r="BZ353">
        <v>1232.335737450451</v>
      </c>
      <c r="CA353">
        <v>298.62328214350026</v>
      </c>
      <c r="CB353">
        <v>222.48606743836444</v>
      </c>
      <c r="CC353" s="156">
        <v>0.74</v>
      </c>
      <c r="CD353">
        <v>2320</v>
      </c>
      <c r="CE353">
        <v>0.19166239053673206</v>
      </c>
      <c r="CF353">
        <v>6.3706439889250266</v>
      </c>
      <c r="CG353">
        <v>0.22868423230754245</v>
      </c>
      <c r="CH353">
        <v>20.614521905359226</v>
      </c>
      <c r="CI353">
        <v>7</v>
      </c>
    </row>
    <row r="354" spans="47:87" x14ac:dyDescent="0.3">
      <c r="AU354">
        <v>0.3</v>
      </c>
      <c r="AV354">
        <v>19.184839336835733</v>
      </c>
      <c r="AW354">
        <v>0.2568641487814835</v>
      </c>
      <c r="AX354">
        <v>2.2777516160827562</v>
      </c>
      <c r="AY354">
        <v>315.81791512243535</v>
      </c>
      <c r="AZ354">
        <v>9.7288273846402901E-2</v>
      </c>
      <c r="BA354">
        <v>452.60971910559039</v>
      </c>
      <c r="BB354">
        <v>298.11577875227107</v>
      </c>
      <c r="BC354">
        <v>1</v>
      </c>
      <c r="BD354">
        <v>49.672169118554905</v>
      </c>
      <c r="BE354">
        <v>94.604898097754727</v>
      </c>
      <c r="BF354">
        <v>12.263182921401281</v>
      </c>
      <c r="BG354">
        <v>2.625942989996858</v>
      </c>
      <c r="BH354">
        <v>395.84292848897627</v>
      </c>
      <c r="BI354">
        <v>0.20000000000000007</v>
      </c>
      <c r="BJ354">
        <v>2783.8096091228304</v>
      </c>
      <c r="BK354">
        <v>690.51839708154762</v>
      </c>
      <c r="BL354">
        <v>865.51091462233489</v>
      </c>
      <c r="BM354">
        <v>969.88390661337837</v>
      </c>
      <c r="BN354">
        <v>143.71322590383619</v>
      </c>
      <c r="BO354">
        <v>23.079095823674546</v>
      </c>
      <c r="BP354">
        <v>5.5383623068167305E-2</v>
      </c>
      <c r="BQ354">
        <v>100</v>
      </c>
      <c r="BR354">
        <v>343.37798277047682</v>
      </c>
      <c r="BS354">
        <v>5.6334724321176866E-2</v>
      </c>
      <c r="BT354">
        <v>3.1510500326542795E-4</v>
      </c>
      <c r="BU354">
        <v>49.819402506005098</v>
      </c>
      <c r="BV354">
        <v>0.55969860285749196</v>
      </c>
      <c r="BW354">
        <v>14.612754580940491</v>
      </c>
      <c r="BX354">
        <v>36.621877524292799</v>
      </c>
      <c r="BY354">
        <v>39.628224040262147</v>
      </c>
      <c r="BZ354">
        <v>1153.5469078065917</v>
      </c>
      <c r="CA354">
        <v>269.68357462338184</v>
      </c>
      <c r="CB354">
        <v>231.31663441218797</v>
      </c>
      <c r="CC354" s="156">
        <v>1.0900000000000001</v>
      </c>
      <c r="CD354">
        <v>1440</v>
      </c>
      <c r="CE354">
        <v>0.1119760054951402</v>
      </c>
      <c r="CF354">
        <v>4.2461154206494527</v>
      </c>
      <c r="CG354">
        <v>0.14995515496997155</v>
      </c>
      <c r="CH354">
        <v>4.398330034877115</v>
      </c>
      <c r="CI354">
        <v>13</v>
      </c>
    </row>
    <row r="355" spans="47:87" x14ac:dyDescent="0.3">
      <c r="AU355">
        <v>0.3</v>
      </c>
      <c r="AV355">
        <v>18.831279991196386</v>
      </c>
      <c r="AW355">
        <v>0.35388617656991667</v>
      </c>
      <c r="AX355">
        <v>1.5534189668601206</v>
      </c>
      <c r="AY355">
        <v>356.32031301217796</v>
      </c>
      <c r="AZ355">
        <v>9.5533496863688727E-2</v>
      </c>
      <c r="BA355">
        <v>430.50005286491586</v>
      </c>
      <c r="BB355">
        <v>331.83375105096229</v>
      </c>
      <c r="BC355">
        <v>1</v>
      </c>
      <c r="BD355">
        <v>42.16430913523142</v>
      </c>
      <c r="BE355">
        <v>86.592395326797458</v>
      </c>
      <c r="BF355">
        <v>19.190428334995122</v>
      </c>
      <c r="BG355">
        <v>5.099004018128011</v>
      </c>
      <c r="BH355">
        <v>436.86702726094131</v>
      </c>
      <c r="BI355">
        <v>0.19999999999999996</v>
      </c>
      <c r="BJ355">
        <v>2648.7759826632168</v>
      </c>
      <c r="BK355">
        <v>686.26041235209595</v>
      </c>
      <c r="BL355">
        <v>814.60511347137697</v>
      </c>
      <c r="BM355">
        <v>1001.1056672188143</v>
      </c>
      <c r="BN355">
        <v>108.17107181306126</v>
      </c>
      <c r="BO355">
        <v>31.682966598930197</v>
      </c>
      <c r="BP355">
        <v>9.0262692215214352E-2</v>
      </c>
      <c r="BQ355">
        <v>100</v>
      </c>
      <c r="BR355">
        <v>325.22563593135243</v>
      </c>
      <c r="BS355">
        <v>5.4757042052942295E-2</v>
      </c>
      <c r="BT355">
        <v>3.1158003866410506E-4</v>
      </c>
      <c r="BU355">
        <v>28.594709942473642</v>
      </c>
      <c r="BV355">
        <v>0.521978820348315</v>
      </c>
      <c r="BW355">
        <v>14.740743657999325</v>
      </c>
      <c r="BX355">
        <v>34.862922034736535</v>
      </c>
      <c r="BY355">
        <v>29.990754976148825</v>
      </c>
      <c r="BZ355">
        <v>1017.9179878686822</v>
      </c>
      <c r="CA355">
        <v>274.06020087466993</v>
      </c>
      <c r="CB355">
        <v>231.30643264745015</v>
      </c>
      <c r="CC355" s="156">
        <v>0.78</v>
      </c>
      <c r="CD355">
        <v>2340</v>
      </c>
      <c r="CE355">
        <v>0.16905308107785211</v>
      </c>
      <c r="CF355">
        <v>5.8671982072876441</v>
      </c>
      <c r="CG355">
        <v>0.20653772049728131</v>
      </c>
      <c r="CH355">
        <v>14.196454144802997</v>
      </c>
      <c r="CI355">
        <v>8</v>
      </c>
    </row>
    <row r="356" spans="47:87" x14ac:dyDescent="0.3">
      <c r="AU356">
        <v>0.3</v>
      </c>
      <c r="AV356">
        <v>19.031153036931617</v>
      </c>
      <c r="AW356">
        <v>0.33180685967346413</v>
      </c>
      <c r="AX356">
        <v>1.5943234450561077</v>
      </c>
      <c r="AY356">
        <v>319.83931396978949</v>
      </c>
      <c r="AZ356">
        <v>9.3495282396561616E-2</v>
      </c>
      <c r="BA356">
        <v>434.23142524965112</v>
      </c>
      <c r="BB356">
        <v>338.57257947481651</v>
      </c>
      <c r="BC356">
        <v>1</v>
      </c>
      <c r="BD356">
        <v>40.711488056608438</v>
      </c>
      <c r="BE356">
        <v>110.14484641962457</v>
      </c>
      <c r="BF356">
        <v>10.897835511307584</v>
      </c>
      <c r="BG356">
        <v>6.2022898387495395</v>
      </c>
      <c r="BH356">
        <v>424.94148298626453</v>
      </c>
      <c r="BI356">
        <v>0.2</v>
      </c>
      <c r="BJ356">
        <v>2215.5302008889944</v>
      </c>
      <c r="BK356">
        <v>689.66698825757555</v>
      </c>
      <c r="BL356">
        <v>857.2020209727707</v>
      </c>
      <c r="BM356">
        <v>888.28206698706822</v>
      </c>
      <c r="BN356">
        <v>205.23878170790317</v>
      </c>
      <c r="BO356">
        <v>29.751395307608867</v>
      </c>
      <c r="BP356">
        <v>7.9132048328573013E-2</v>
      </c>
      <c r="BQ356">
        <v>100</v>
      </c>
      <c r="BR356">
        <v>325.80893994458029</v>
      </c>
      <c r="BS356">
        <v>5.4906285949244654E-2</v>
      </c>
      <c r="BT356">
        <v>3.0351859188811829E-4</v>
      </c>
      <c r="BU356">
        <v>56.017917269505077</v>
      </c>
      <c r="BV356">
        <v>0.53864437006840782</v>
      </c>
      <c r="BW356">
        <v>13.56032236039502</v>
      </c>
      <c r="BX356">
        <v>35.059368347246142</v>
      </c>
      <c r="BY356">
        <v>34.566123129324424</v>
      </c>
      <c r="BZ356">
        <v>1232.708552524515</v>
      </c>
      <c r="CA356">
        <v>268.49461653150161</v>
      </c>
      <c r="CB356">
        <v>234.58751049223545</v>
      </c>
      <c r="CC356" s="156">
        <v>0.98</v>
      </c>
      <c r="CD356">
        <v>1040</v>
      </c>
      <c r="CE356">
        <v>0.16588641588589836</v>
      </c>
      <c r="CF356">
        <v>6.2976866960426046</v>
      </c>
      <c r="CG356">
        <v>0.19768442215255022</v>
      </c>
      <c r="CH356">
        <v>18.900235642815836</v>
      </c>
      <c r="CI356">
        <v>8</v>
      </c>
    </row>
    <row r="357" spans="47:87" x14ac:dyDescent="0.3">
      <c r="AU357">
        <v>0.3</v>
      </c>
      <c r="AV357">
        <v>21.905036589421734</v>
      </c>
      <c r="AW357">
        <v>0.28241129881193322</v>
      </c>
      <c r="AX357">
        <v>0.91707395373955891</v>
      </c>
      <c r="AY357">
        <v>313.23087825689072</v>
      </c>
      <c r="AZ357">
        <v>0.10425677321574631</v>
      </c>
      <c r="BA357">
        <v>359.00332049779973</v>
      </c>
      <c r="BB357">
        <v>339.54835125681205</v>
      </c>
      <c r="BC357">
        <v>1</v>
      </c>
      <c r="BD357">
        <v>31.186839939960141</v>
      </c>
      <c r="BE357">
        <v>86.015412657106722</v>
      </c>
      <c r="BF357">
        <v>13.052061953193776</v>
      </c>
      <c r="BG357">
        <v>4.6255099527803756</v>
      </c>
      <c r="BH357">
        <v>376.88584797539897</v>
      </c>
      <c r="BI357">
        <v>0.2</v>
      </c>
      <c r="BJ357">
        <v>2290.1053428054092</v>
      </c>
      <c r="BK357">
        <v>676.32473291458973</v>
      </c>
      <c r="BL357">
        <v>895.59751225026116</v>
      </c>
      <c r="BM357">
        <v>931.38578109605282</v>
      </c>
      <c r="BN357">
        <v>135.53982635580974</v>
      </c>
      <c r="BO357">
        <v>25.456740400072842</v>
      </c>
      <c r="BP357">
        <v>5.0924810328280022E-2</v>
      </c>
      <c r="BQ357">
        <v>100</v>
      </c>
      <c r="BR357">
        <v>316.31763744051671</v>
      </c>
      <c r="BS357">
        <v>5.7346688841153175E-2</v>
      </c>
      <c r="BT357">
        <v>2.9356457737376518E-4</v>
      </c>
      <c r="BU357">
        <v>0</v>
      </c>
      <c r="BV357">
        <v>0.5281816367386617</v>
      </c>
      <c r="BW357">
        <v>14.983242478249027</v>
      </c>
      <c r="BX357">
        <v>35.710798120843982</v>
      </c>
      <c r="BY357">
        <v>36.065240065811338</v>
      </c>
      <c r="BZ357">
        <v>1008.0677020892119</v>
      </c>
      <c r="CA357">
        <v>300.45355014111925</v>
      </c>
      <c r="CB357">
        <v>236.66045836492768</v>
      </c>
      <c r="CC357" s="156">
        <v>1.24</v>
      </c>
      <c r="CD357">
        <v>1110</v>
      </c>
      <c r="CE357">
        <v>0.13885914833245305</v>
      </c>
      <c r="CF357">
        <v>5.2602517558122779</v>
      </c>
      <c r="CG357">
        <v>0.17222791661668416</v>
      </c>
      <c r="CH357">
        <v>7.8339639642770802</v>
      </c>
      <c r="CI357">
        <v>11</v>
      </c>
    </row>
    <row r="358" spans="47:87" x14ac:dyDescent="0.3">
      <c r="AU358">
        <v>0.3</v>
      </c>
      <c r="AV358">
        <v>21.064562028475656</v>
      </c>
      <c r="AW358">
        <v>0.30670635046128986</v>
      </c>
      <c r="AX358">
        <v>0</v>
      </c>
      <c r="AY358">
        <v>322.81294346665152</v>
      </c>
      <c r="AZ358">
        <v>0.10649881183489221</v>
      </c>
      <c r="BA358">
        <v>469.03179959511448</v>
      </c>
      <c r="BB358">
        <v>227.91294081978211</v>
      </c>
      <c r="BC358">
        <v>1</v>
      </c>
      <c r="BD358">
        <v>37.466428491392797</v>
      </c>
      <c r="BE358">
        <v>102.25966786205142</v>
      </c>
      <c r="BF358">
        <v>11.529866813554408</v>
      </c>
      <c r="BG358">
        <v>6.1162149926541201</v>
      </c>
      <c r="BH358">
        <v>440.85951231402589</v>
      </c>
      <c r="BI358">
        <v>0.19999999999999998</v>
      </c>
      <c r="BJ358">
        <v>2586.3527860676131</v>
      </c>
      <c r="BK358">
        <v>689.67910008622152</v>
      </c>
      <c r="BL358">
        <v>904.93102734194372</v>
      </c>
      <c r="BM358">
        <v>899.17997957828538</v>
      </c>
      <c r="BN358">
        <v>117.87856031359361</v>
      </c>
      <c r="BO358">
        <v>27.834408718786953</v>
      </c>
      <c r="BP358">
        <v>3.2562539452328426E-2</v>
      </c>
      <c r="BQ358">
        <v>100</v>
      </c>
      <c r="BR358">
        <v>281.20825296937926</v>
      </c>
      <c r="BS358">
        <v>5.7722645531754178E-2</v>
      </c>
      <c r="BT358">
        <v>2.9010829472671224E-4</v>
      </c>
      <c r="BU358">
        <v>32.077071461000131</v>
      </c>
      <c r="BV358">
        <v>0.57756961231777937</v>
      </c>
      <c r="BW358">
        <v>14.337493267302039</v>
      </c>
      <c r="BX358">
        <v>37.825515891406397</v>
      </c>
      <c r="BY358">
        <v>38.382122253688614</v>
      </c>
      <c r="BZ358">
        <v>1143.3789769374641</v>
      </c>
      <c r="CA358">
        <v>319.09297837347793</v>
      </c>
      <c r="CB358">
        <v>207.91159655010412</v>
      </c>
      <c r="CC358" s="156">
        <v>1.07</v>
      </c>
      <c r="CD358">
        <v>1690</v>
      </c>
      <c r="CE358">
        <v>5.8690843285894578E-2</v>
      </c>
      <c r="CF358">
        <v>3.1257286013100405</v>
      </c>
      <c r="CG358">
        <v>9.1406703539616954E-2</v>
      </c>
      <c r="CH358">
        <v>-9.1211993620880722</v>
      </c>
      <c r="CI358" t="s">
        <v>479</v>
      </c>
    </row>
    <row r="359" spans="47:87" x14ac:dyDescent="0.3">
      <c r="AU359">
        <v>0.3</v>
      </c>
      <c r="AV359">
        <v>19.82012818769358</v>
      </c>
      <c r="AW359">
        <v>0.30863965510977887</v>
      </c>
      <c r="AX359">
        <v>1.1639441930977714</v>
      </c>
      <c r="AY359">
        <v>323.30378808551967</v>
      </c>
      <c r="AZ359">
        <v>0.1052704957999496</v>
      </c>
      <c r="BA359">
        <v>435.67785205208111</v>
      </c>
      <c r="BB359">
        <v>245.37544481285045</v>
      </c>
      <c r="BC359">
        <v>1</v>
      </c>
      <c r="BD359">
        <v>32.862138813662106</v>
      </c>
      <c r="BE359">
        <v>94.528847857241999</v>
      </c>
      <c r="BF359">
        <v>7.3702033708953039</v>
      </c>
      <c r="BG359">
        <v>3.5953921423623951</v>
      </c>
      <c r="BH359">
        <v>457.95838307082772</v>
      </c>
      <c r="BI359">
        <v>0.19999999999999998</v>
      </c>
      <c r="BJ359">
        <v>2528.0700631134214</v>
      </c>
      <c r="BK359">
        <v>704.6525007517223</v>
      </c>
      <c r="BL359">
        <v>865.30958453171615</v>
      </c>
      <c r="BM359">
        <v>959.65992857947435</v>
      </c>
      <c r="BN359">
        <v>185.6223642783593</v>
      </c>
      <c r="BO359">
        <v>27.898790200909481</v>
      </c>
      <c r="BP359">
        <v>4.6254819646539845E-2</v>
      </c>
      <c r="BQ359">
        <v>100</v>
      </c>
      <c r="BR359">
        <v>371.01669120797351</v>
      </c>
      <c r="BS359">
        <v>5.4719120709612663E-2</v>
      </c>
      <c r="BT359">
        <v>2.9729813655540781E-4</v>
      </c>
      <c r="BU359">
        <v>32.926468179530204</v>
      </c>
      <c r="BV359">
        <v>0.52922309529134692</v>
      </c>
      <c r="BW359">
        <v>14.062933793559383</v>
      </c>
      <c r="BX359">
        <v>37.217036470461146</v>
      </c>
      <c r="BY359">
        <v>36.567836513943838</v>
      </c>
      <c r="BZ359">
        <v>944.1440748187249</v>
      </c>
      <c r="CA359">
        <v>234.36424168064138</v>
      </c>
      <c r="CB359">
        <v>233.21601059142495</v>
      </c>
      <c r="CC359" s="156">
        <v>0.73</v>
      </c>
      <c r="CD359">
        <v>1310</v>
      </c>
      <c r="CE359">
        <v>0.20446279758139352</v>
      </c>
      <c r="CF359">
        <v>8.6648961051032103</v>
      </c>
      <c r="CG359">
        <v>0.29752201921447924</v>
      </c>
      <c r="CH359">
        <v>30.277861433399053</v>
      </c>
      <c r="CI359">
        <v>6</v>
      </c>
    </row>
    <row r="360" spans="47:87" x14ac:dyDescent="0.3">
      <c r="AU360">
        <v>0.3</v>
      </c>
      <c r="AV360">
        <v>19.315415839619781</v>
      </c>
      <c r="AW360">
        <v>0.36348502945760675</v>
      </c>
      <c r="AX360">
        <v>1.3858110924083986</v>
      </c>
      <c r="AY360">
        <v>336.82556066123522</v>
      </c>
      <c r="AZ360">
        <v>9.3257485250340569E-2</v>
      </c>
      <c r="BA360">
        <v>353.20738980600822</v>
      </c>
      <c r="BB360">
        <v>293.35717196046556</v>
      </c>
      <c r="BC360">
        <v>1</v>
      </c>
      <c r="BD360">
        <v>32.909235527029473</v>
      </c>
      <c r="BE360">
        <v>96.498853135058027</v>
      </c>
      <c r="BF360">
        <v>19.054368614491306</v>
      </c>
      <c r="BG360">
        <v>4.2716098945705667</v>
      </c>
      <c r="BH360">
        <v>421.07223155090463</v>
      </c>
      <c r="BI360">
        <v>0.19999999999999998</v>
      </c>
      <c r="BJ360">
        <v>1989.5067241750164</v>
      </c>
      <c r="BK360">
        <v>685.74057084682431</v>
      </c>
      <c r="BL360">
        <v>808.21271673519425</v>
      </c>
      <c r="BM360">
        <v>934.59973804146784</v>
      </c>
      <c r="BN360">
        <v>228.6398238147512</v>
      </c>
      <c r="BO360">
        <v>33.045925721270237</v>
      </c>
      <c r="BP360">
        <v>3.1627403018729489E-2</v>
      </c>
      <c r="BQ360">
        <v>100</v>
      </c>
      <c r="BR360">
        <v>413.12134349588638</v>
      </c>
      <c r="BS360">
        <v>5.5280189324617639E-2</v>
      </c>
      <c r="BT360">
        <v>3.1691176893581814E-4</v>
      </c>
      <c r="BU360">
        <v>0</v>
      </c>
      <c r="BV360">
        <v>0.50572706694299896</v>
      </c>
      <c r="BW360">
        <v>16.187865472747582</v>
      </c>
      <c r="BX360">
        <v>36.276416409245805</v>
      </c>
      <c r="BY360">
        <v>33.683336235912186</v>
      </c>
      <c r="BZ360">
        <v>1074.3638882169093</v>
      </c>
      <c r="CA360">
        <v>308.40587037954549</v>
      </c>
      <c r="CB360">
        <v>233.829078454349</v>
      </c>
      <c r="CC360" s="156">
        <v>0.88</v>
      </c>
      <c r="CD360">
        <v>1560</v>
      </c>
      <c r="CE360">
        <v>0.18022085910141517</v>
      </c>
      <c r="CF360">
        <v>6.384049696927935</v>
      </c>
      <c r="CG360">
        <v>0.22057907346211722</v>
      </c>
      <c r="CH360">
        <v>19.901013650058744</v>
      </c>
      <c r="CI360">
        <v>7</v>
      </c>
    </row>
    <row r="361" spans="47:87" x14ac:dyDescent="0.3">
      <c r="AU361">
        <v>0.3</v>
      </c>
      <c r="AV361">
        <v>20.885993851843097</v>
      </c>
      <c r="AW361">
        <v>0.34778997494559044</v>
      </c>
      <c r="AX361">
        <v>0.62769645072269631</v>
      </c>
      <c r="AY361">
        <v>333.89985808101721</v>
      </c>
      <c r="AZ361">
        <v>0.1041495491697766</v>
      </c>
      <c r="BA361">
        <v>309.33979987364603</v>
      </c>
      <c r="BB361">
        <v>439.14429087655446</v>
      </c>
      <c r="BC361">
        <v>1</v>
      </c>
      <c r="BD361">
        <v>37.403126344258723</v>
      </c>
      <c r="BE361">
        <v>94.968304665097989</v>
      </c>
      <c r="BF361">
        <v>13.586192517487437</v>
      </c>
      <c r="BG361">
        <v>4.6772886177150941</v>
      </c>
      <c r="BH361">
        <v>421.67590661539873</v>
      </c>
      <c r="BI361">
        <v>0.20000000000000004</v>
      </c>
      <c r="BJ361">
        <v>2116.0099602509317</v>
      </c>
      <c r="BK361">
        <v>681.69493716801969</v>
      </c>
      <c r="BL361">
        <v>890.34697961459676</v>
      </c>
      <c r="BM361">
        <v>861.33380072516513</v>
      </c>
      <c r="BN361">
        <v>166.86432816744727</v>
      </c>
      <c r="BO361">
        <v>31.241073035094953</v>
      </c>
      <c r="BP361">
        <v>7.6051381881969748E-2</v>
      </c>
      <c r="BQ361">
        <v>100</v>
      </c>
      <c r="BR361">
        <v>292.75547492665095</v>
      </c>
      <c r="BS361">
        <v>5.7372283866909707E-2</v>
      </c>
      <c r="BT361">
        <v>3.0292544809263998E-4</v>
      </c>
      <c r="BU361">
        <v>112.98225948708502</v>
      </c>
      <c r="BV361">
        <v>0.60851220426169517</v>
      </c>
      <c r="BW361">
        <v>15.279843128382383</v>
      </c>
      <c r="BX361">
        <v>34.048287071935874</v>
      </c>
      <c r="BY361">
        <v>35.60965489844358</v>
      </c>
      <c r="BZ361">
        <v>967.91250097551927</v>
      </c>
      <c r="CA361">
        <v>217.35986297306965</v>
      </c>
      <c r="CB361">
        <v>231.72204962849662</v>
      </c>
      <c r="CC361" s="156">
        <v>0.87</v>
      </c>
      <c r="CD361">
        <v>2270</v>
      </c>
      <c r="CE361">
        <v>9.6638336874532271E-2</v>
      </c>
      <c r="CF361">
        <v>4.2364087878249688</v>
      </c>
      <c r="CG361">
        <v>0.13131051285134793</v>
      </c>
      <c r="CH361">
        <v>-1.8609468239769329</v>
      </c>
      <c r="CI361" t="s">
        <v>479</v>
      </c>
    </row>
    <row r="362" spans="47:87" x14ac:dyDescent="0.3">
      <c r="AU362">
        <v>0.3</v>
      </c>
      <c r="AV362">
        <v>19.349257409346762</v>
      </c>
      <c r="AW362">
        <v>0.2674609522659796</v>
      </c>
      <c r="AX362">
        <v>1.3270220604186957</v>
      </c>
      <c r="AY362">
        <v>311.38562702470051</v>
      </c>
      <c r="AZ362">
        <v>9.7362327305548363E-2</v>
      </c>
      <c r="BA362">
        <v>455.02651247041257</v>
      </c>
      <c r="BB362">
        <v>301.60320880413087</v>
      </c>
      <c r="BC362">
        <v>1</v>
      </c>
      <c r="BD362">
        <v>46.304987692386639</v>
      </c>
      <c r="BE362">
        <v>86.71769279822395</v>
      </c>
      <c r="BF362">
        <v>12.783187642254518</v>
      </c>
      <c r="BG362">
        <v>3.7202157740160895</v>
      </c>
      <c r="BH362">
        <v>381.59749569315403</v>
      </c>
      <c r="BI362">
        <v>0.2</v>
      </c>
      <c r="BJ362">
        <v>2468.614500332576</v>
      </c>
      <c r="BK362">
        <v>700.58027420829103</v>
      </c>
      <c r="BL362">
        <v>899.04171567757078</v>
      </c>
      <c r="BM362">
        <v>947.50350521977123</v>
      </c>
      <c r="BN362">
        <v>147.230108592768</v>
      </c>
      <c r="BO362">
        <v>24.314251633158609</v>
      </c>
      <c r="BP362">
        <v>2.3342454879075231E-2</v>
      </c>
      <c r="BQ362">
        <v>100</v>
      </c>
      <c r="BR362">
        <v>388.21378465388591</v>
      </c>
      <c r="BS362">
        <v>5.4619275934754311E-2</v>
      </c>
      <c r="BT362">
        <v>3.1267894751885406E-4</v>
      </c>
      <c r="BU362">
        <v>41.906972083614427</v>
      </c>
      <c r="BV362">
        <v>0.55847411676215108</v>
      </c>
      <c r="BW362">
        <v>14.321351116380265</v>
      </c>
      <c r="BX362">
        <v>35.736195698050267</v>
      </c>
      <c r="BY362">
        <v>37.169591860068302</v>
      </c>
      <c r="BZ362">
        <v>1021.8393803528087</v>
      </c>
      <c r="CA362">
        <v>388.28332854466066</v>
      </c>
      <c r="CB362">
        <v>235.68489701940135</v>
      </c>
      <c r="CC362" s="156">
        <v>1.03</v>
      </c>
      <c r="CD362">
        <v>2240</v>
      </c>
      <c r="CE362">
        <v>5.8114716470876182E-2</v>
      </c>
      <c r="CF362">
        <v>2.8298510356967403</v>
      </c>
      <c r="CG362">
        <v>9.4696752404481541E-2</v>
      </c>
      <c r="CH362">
        <v>-9.729201516529665</v>
      </c>
      <c r="CI362" t="s">
        <v>479</v>
      </c>
    </row>
    <row r="363" spans="47:87" x14ac:dyDescent="0.3">
      <c r="AU363">
        <v>0.3</v>
      </c>
      <c r="AV363">
        <v>18.185282733715983</v>
      </c>
      <c r="AW363">
        <v>0.32025489841227694</v>
      </c>
      <c r="AX363">
        <v>1.9816515442614755</v>
      </c>
      <c r="AY363">
        <v>335.13086986022239</v>
      </c>
      <c r="AZ363">
        <v>8.7643378862006849E-2</v>
      </c>
      <c r="BA363">
        <v>392.57158865157925</v>
      </c>
      <c r="BB363">
        <v>293.71560768481345</v>
      </c>
      <c r="BC363">
        <v>1</v>
      </c>
      <c r="BD363">
        <v>44.540178663998653</v>
      </c>
      <c r="BE363">
        <v>110.74612793896355</v>
      </c>
      <c r="BF363">
        <v>7.1284911993254489</v>
      </c>
      <c r="BG363">
        <v>4.4621924631785852</v>
      </c>
      <c r="BH363">
        <v>425.12037412680553</v>
      </c>
      <c r="BI363">
        <v>0.19999999999999996</v>
      </c>
      <c r="BJ363">
        <v>2862.5803344172241</v>
      </c>
      <c r="BK363">
        <v>684.79506976589687</v>
      </c>
      <c r="BL363">
        <v>844.89711619930301</v>
      </c>
      <c r="BM363">
        <v>972.59330714474959</v>
      </c>
      <c r="BN363">
        <v>206.06551168812351</v>
      </c>
      <c r="BO363">
        <v>28.879416626827208</v>
      </c>
      <c r="BP363">
        <v>5.6510382874559235E-2</v>
      </c>
      <c r="BQ363">
        <v>100</v>
      </c>
      <c r="BR363">
        <v>288.15776340617253</v>
      </c>
      <c r="BS363">
        <v>5.1950576677870557E-2</v>
      </c>
      <c r="BT363">
        <v>3.1921356668364439E-4</v>
      </c>
      <c r="BU363">
        <v>0</v>
      </c>
      <c r="BV363">
        <v>0.50066849036287464</v>
      </c>
      <c r="BW363">
        <v>15.213033360281607</v>
      </c>
      <c r="BX363">
        <v>35.389472022135223</v>
      </c>
      <c r="BY363">
        <v>38.579341386013546</v>
      </c>
      <c r="BZ363">
        <v>1163.3073515767196</v>
      </c>
      <c r="CA363">
        <v>278.66264506762843</v>
      </c>
      <c r="CB363">
        <v>225.08698490015726</v>
      </c>
      <c r="CC363" s="156">
        <v>0.72</v>
      </c>
      <c r="CD363">
        <v>2640</v>
      </c>
      <c r="CE363">
        <v>0.12847612979787515</v>
      </c>
      <c r="CF363">
        <v>4.6656898520135028</v>
      </c>
      <c r="CG363">
        <v>0.16919257064276286</v>
      </c>
      <c r="CH363">
        <v>6.7926343032393914</v>
      </c>
      <c r="CI363">
        <v>12</v>
      </c>
    </row>
    <row r="364" spans="47:87" x14ac:dyDescent="0.3">
      <c r="AU364">
        <v>0.3</v>
      </c>
      <c r="AV364">
        <v>18.741152290498892</v>
      </c>
      <c r="AW364">
        <v>0.24373092396309629</v>
      </c>
      <c r="AX364">
        <v>0.38800719525170346</v>
      </c>
      <c r="AY364">
        <v>326.77437622403374</v>
      </c>
      <c r="AZ364">
        <v>9.8041103344637476E-2</v>
      </c>
      <c r="BA364">
        <v>437.81130240170074</v>
      </c>
      <c r="BB364">
        <v>372.28774441769178</v>
      </c>
      <c r="BC364">
        <v>1</v>
      </c>
      <c r="BD364">
        <v>39.552667457973484</v>
      </c>
      <c r="BE364">
        <v>97.639962070990435</v>
      </c>
      <c r="BF364">
        <v>13.86992504526277</v>
      </c>
      <c r="BG364">
        <v>4.3681132442943182</v>
      </c>
      <c r="BH364">
        <v>418.17122441210154</v>
      </c>
      <c r="BI364">
        <v>0.2</v>
      </c>
      <c r="BJ364">
        <v>2541.3530120682121</v>
      </c>
      <c r="BK364">
        <v>675.06771845939204</v>
      </c>
      <c r="BL364">
        <v>822.99059491680305</v>
      </c>
      <c r="BM364">
        <v>843.32541362457971</v>
      </c>
      <c r="BN364">
        <v>188.98796600720814</v>
      </c>
      <c r="BO364">
        <v>22.201993488383334</v>
      </c>
      <c r="BP364">
        <v>1.5767747973607863E-2</v>
      </c>
      <c r="BQ364">
        <v>100</v>
      </c>
      <c r="BR364">
        <v>373.88154075903685</v>
      </c>
      <c r="BS364">
        <v>5.1739220874760676E-2</v>
      </c>
      <c r="BT364">
        <v>3.0017643332700024E-4</v>
      </c>
      <c r="BU364">
        <v>0</v>
      </c>
      <c r="BV364">
        <v>0.54019816722109548</v>
      </c>
      <c r="BW364">
        <v>14.542275811786968</v>
      </c>
      <c r="BX364">
        <v>34.344932899530015</v>
      </c>
      <c r="BY364">
        <v>31.786179025071796</v>
      </c>
      <c r="BZ364">
        <v>1359.2519406893505</v>
      </c>
      <c r="CA364">
        <v>279.90308187920908</v>
      </c>
      <c r="CB364">
        <v>212.67326916542146</v>
      </c>
      <c r="CC364" s="156">
        <v>0.91</v>
      </c>
      <c r="CD364">
        <v>1290</v>
      </c>
      <c r="CE364">
        <v>0.17917928761375679</v>
      </c>
      <c r="CF364">
        <v>6.4522208507660395</v>
      </c>
      <c r="CG364">
        <v>0.21495246765154952</v>
      </c>
      <c r="CH364">
        <v>16.921321723615087</v>
      </c>
      <c r="CI364">
        <v>8</v>
      </c>
    </row>
    <row r="365" spans="47:87" x14ac:dyDescent="0.3">
      <c r="AU365">
        <v>0.3</v>
      </c>
      <c r="AV365">
        <v>19.25779977225903</v>
      </c>
      <c r="AW365">
        <v>0.28927421939984677</v>
      </c>
      <c r="AX365">
        <v>2.0678138731107691</v>
      </c>
      <c r="AY365">
        <v>311.06278945145476</v>
      </c>
      <c r="AZ365">
        <v>0.10538203767199178</v>
      </c>
      <c r="BA365">
        <v>445.53404087656725</v>
      </c>
      <c r="BB365">
        <v>356.28800848452408</v>
      </c>
      <c r="BC365">
        <v>1</v>
      </c>
      <c r="BD365">
        <v>34.346818070725412</v>
      </c>
      <c r="BE365">
        <v>101.69068741341714</v>
      </c>
      <c r="BF365">
        <v>11.928147258888778</v>
      </c>
      <c r="BG365">
        <v>5.5683561775691777</v>
      </c>
      <c r="BH365">
        <v>372.38955249317775</v>
      </c>
      <c r="BI365">
        <v>0.19999999999999996</v>
      </c>
      <c r="BJ365">
        <v>3172.1705114702577</v>
      </c>
      <c r="BK365">
        <v>682.71586547116669</v>
      </c>
      <c r="BL365">
        <v>905.42889185440356</v>
      </c>
      <c r="BM365">
        <v>876.70593677945214</v>
      </c>
      <c r="BN365">
        <v>79.50294009657479</v>
      </c>
      <c r="BO365">
        <v>26.046975097711528</v>
      </c>
      <c r="BP365">
        <v>5.5614556786996602E-2</v>
      </c>
      <c r="BQ365">
        <v>100</v>
      </c>
      <c r="BR365">
        <v>349.00537916311248</v>
      </c>
      <c r="BS365">
        <v>5.1837293429578289E-2</v>
      </c>
      <c r="BT365">
        <v>3.0991728140369391E-4</v>
      </c>
      <c r="BU365">
        <v>101.94321973627981</v>
      </c>
      <c r="BV365">
        <v>0.54238919231892935</v>
      </c>
      <c r="BW365">
        <v>15.704584479485487</v>
      </c>
      <c r="BX365">
        <v>37.731388198396331</v>
      </c>
      <c r="BY365">
        <v>33.780639857116441</v>
      </c>
      <c r="BZ365">
        <v>908.02684144300213</v>
      </c>
      <c r="CA365">
        <v>335.65587321889143</v>
      </c>
      <c r="CB365">
        <v>215.70388077147706</v>
      </c>
      <c r="CC365" s="156">
        <v>0.84</v>
      </c>
      <c r="CD365">
        <v>1400</v>
      </c>
      <c r="CE365">
        <v>0.19548325622015827</v>
      </c>
      <c r="CF365">
        <v>7.2714500017087538</v>
      </c>
      <c r="CG365">
        <v>0.23172413488227261</v>
      </c>
      <c r="CH365">
        <v>15.183053794565804</v>
      </c>
      <c r="CI365">
        <v>8</v>
      </c>
    </row>
    <row r="366" spans="47:87" x14ac:dyDescent="0.3">
      <c r="AU366">
        <v>0.3</v>
      </c>
      <c r="AV366">
        <v>19.305764879269443</v>
      </c>
      <c r="AW366">
        <v>0.29245323363461156</v>
      </c>
      <c r="AX366">
        <v>0.55770440346073924</v>
      </c>
      <c r="AY366">
        <v>314.26351906464646</v>
      </c>
      <c r="AZ366">
        <v>9.7981326090390661E-2</v>
      </c>
      <c r="BA366">
        <v>492.41180014971712</v>
      </c>
      <c r="BB366">
        <v>330.3048629729085</v>
      </c>
      <c r="BC366">
        <v>1</v>
      </c>
      <c r="BD366">
        <v>41.422664722471211</v>
      </c>
      <c r="BE366">
        <v>106.40422858891638</v>
      </c>
      <c r="BF366">
        <v>16.125479549495566</v>
      </c>
      <c r="BG366">
        <v>5.2774594782511413</v>
      </c>
      <c r="BH366">
        <v>407.19510640453018</v>
      </c>
      <c r="BI366">
        <v>0.2</v>
      </c>
      <c r="BJ366">
        <v>2911.6469957169465</v>
      </c>
      <c r="BK366">
        <v>686.91541979500494</v>
      </c>
      <c r="BL366">
        <v>856.60521493874853</v>
      </c>
      <c r="BM366">
        <v>949.70798497970202</v>
      </c>
      <c r="BN366">
        <v>166.26492987790445</v>
      </c>
      <c r="BO366">
        <v>26.483440139415748</v>
      </c>
      <c r="BP366">
        <v>3.803914037667832E-2</v>
      </c>
      <c r="BQ366">
        <v>100</v>
      </c>
      <c r="BR366">
        <v>304.19515708384671</v>
      </c>
      <c r="BS366">
        <v>5.0227387780065323E-2</v>
      </c>
      <c r="BT366">
        <v>3.3698836171784462E-4</v>
      </c>
      <c r="BU366">
        <v>103.43857851049685</v>
      </c>
      <c r="BV366">
        <v>0.5165290996133578</v>
      </c>
      <c r="BW366">
        <v>16.054864393641427</v>
      </c>
      <c r="BX366">
        <v>37.104727961540995</v>
      </c>
      <c r="BY366">
        <v>37.527826271730603</v>
      </c>
      <c r="BZ366">
        <v>1105.0437152662857</v>
      </c>
      <c r="CA366">
        <v>343.43281110416382</v>
      </c>
      <c r="CB366">
        <v>245.18245730564126</v>
      </c>
      <c r="CC366" s="156">
        <v>1.1100000000000001</v>
      </c>
      <c r="CD366">
        <v>290</v>
      </c>
      <c r="CE366">
        <v>0.27974711584499667</v>
      </c>
      <c r="CF366">
        <v>10.890964845731954</v>
      </c>
      <c r="CG366">
        <v>0.39251229877407334</v>
      </c>
      <c r="CH366">
        <v>38.870864598230362</v>
      </c>
      <c r="CI366">
        <v>4</v>
      </c>
    </row>
    <row r="367" spans="47:87" x14ac:dyDescent="0.3">
      <c r="AU367">
        <v>0.3</v>
      </c>
      <c r="AV367">
        <v>20.996210039321443</v>
      </c>
      <c r="AW367">
        <v>0.24635278945728648</v>
      </c>
      <c r="AX367">
        <v>0.99795531217709477</v>
      </c>
      <c r="AY367">
        <v>311.98745259054164</v>
      </c>
      <c r="AZ367">
        <v>0.11397965208921833</v>
      </c>
      <c r="BA367">
        <v>426.74328174622531</v>
      </c>
      <c r="BB367">
        <v>401.89852512198274</v>
      </c>
      <c r="BC367">
        <v>1</v>
      </c>
      <c r="BD367">
        <v>42.21834338957219</v>
      </c>
      <c r="BE367">
        <v>107.76791074979853</v>
      </c>
      <c r="BF367">
        <v>14.211099898919091</v>
      </c>
      <c r="BG367">
        <v>5.1272547757995692</v>
      </c>
      <c r="BH367">
        <v>471.02370358826403</v>
      </c>
      <c r="BI367">
        <v>0.19999999999999998</v>
      </c>
      <c r="BJ367">
        <v>2255.0608517296027</v>
      </c>
      <c r="BK367">
        <v>691.56560378835343</v>
      </c>
      <c r="BL367">
        <v>846.4891375113034</v>
      </c>
      <c r="BM367">
        <v>927.15972229925251</v>
      </c>
      <c r="BN367">
        <v>115.1916117971729</v>
      </c>
      <c r="BO367">
        <v>22.145644454150514</v>
      </c>
      <c r="BP367">
        <v>5.1683539126977936E-2</v>
      </c>
      <c r="BQ367">
        <v>100</v>
      </c>
      <c r="BR367">
        <v>340.24400371341289</v>
      </c>
      <c r="BS367">
        <v>5.7752890858515475E-2</v>
      </c>
      <c r="BT367">
        <v>3.1966588234146217E-4</v>
      </c>
      <c r="BU367">
        <v>0</v>
      </c>
      <c r="BV367">
        <v>0.5755576336677698</v>
      </c>
      <c r="BW367">
        <v>14.449983721537583</v>
      </c>
      <c r="BX367">
        <v>35.733603046479587</v>
      </c>
      <c r="BY367">
        <v>34.910835548758094</v>
      </c>
      <c r="BZ367">
        <v>1161.9071803897893</v>
      </c>
      <c r="CA367">
        <v>235.94376903624158</v>
      </c>
      <c r="CB367">
        <v>235.76844574465878</v>
      </c>
      <c r="CC367" s="156">
        <v>1.02</v>
      </c>
      <c r="CD367">
        <v>970</v>
      </c>
      <c r="CE367">
        <v>0.15917798655581206</v>
      </c>
      <c r="CF367">
        <v>4.609902586502705</v>
      </c>
      <c r="CG367">
        <v>0.19443909956208361</v>
      </c>
      <c r="CH367">
        <v>11.457202225447888</v>
      </c>
      <c r="CI367">
        <v>9</v>
      </c>
    </row>
    <row r="368" spans="47:87" x14ac:dyDescent="0.3">
      <c r="AU368">
        <v>0.3</v>
      </c>
      <c r="AV368">
        <v>20.244867094083972</v>
      </c>
      <c r="AW368">
        <v>0.34957610011666274</v>
      </c>
      <c r="AX368">
        <v>1.6560080218498765</v>
      </c>
      <c r="AY368">
        <v>354.03968180375875</v>
      </c>
      <c r="AZ368">
        <v>0.10211106290629234</v>
      </c>
      <c r="BA368">
        <v>530.11310839127441</v>
      </c>
      <c r="BB368">
        <v>343.88340420831349</v>
      </c>
      <c r="BC368">
        <v>1</v>
      </c>
      <c r="BD368">
        <v>40.836286142417386</v>
      </c>
      <c r="BE368">
        <v>99.28261221780339</v>
      </c>
      <c r="BF368">
        <v>16.142685472999485</v>
      </c>
      <c r="BG368">
        <v>3.4986156622926345</v>
      </c>
      <c r="BH368">
        <v>444.07192651775148</v>
      </c>
      <c r="BI368">
        <v>0.2</v>
      </c>
      <c r="BJ368">
        <v>2769.8715284319851</v>
      </c>
      <c r="BK368">
        <v>696.99216547713388</v>
      </c>
      <c r="BL368">
        <v>898.8464817733319</v>
      </c>
      <c r="BM368">
        <v>1079.9850554779589</v>
      </c>
      <c r="BN368">
        <v>199.95806289421753</v>
      </c>
      <c r="BO368">
        <v>31.523018770239133</v>
      </c>
      <c r="BP368">
        <v>6.1710810410921281E-2</v>
      </c>
      <c r="BQ368">
        <v>100</v>
      </c>
      <c r="BR368">
        <v>357.90958331038075</v>
      </c>
      <c r="BS368">
        <v>5.5446746693260947E-2</v>
      </c>
      <c r="BT368">
        <v>2.9052984698053907E-4</v>
      </c>
      <c r="BU368">
        <v>0</v>
      </c>
      <c r="BV368">
        <v>0.49458054514853345</v>
      </c>
      <c r="BW368">
        <v>13.956366901534757</v>
      </c>
      <c r="BX368">
        <v>35.845627233537293</v>
      </c>
      <c r="BY368">
        <v>35.836433325249921</v>
      </c>
      <c r="BZ368">
        <v>1016.4816217684563</v>
      </c>
      <c r="CA368">
        <v>365.69457708554927</v>
      </c>
      <c r="CB368">
        <v>237.41545663490518</v>
      </c>
      <c r="CC368" s="156">
        <v>0.83</v>
      </c>
      <c r="CD368">
        <v>1760</v>
      </c>
      <c r="CE368">
        <v>0.14361784869844141</v>
      </c>
      <c r="CF368">
        <v>5.3056094021493099</v>
      </c>
      <c r="CG368">
        <v>0.18667321661845099</v>
      </c>
      <c r="CH368">
        <v>6.6581989073115118</v>
      </c>
      <c r="CI368">
        <v>11</v>
      </c>
    </row>
    <row r="369" spans="47:87" x14ac:dyDescent="0.3">
      <c r="AU369">
        <v>0.3</v>
      </c>
      <c r="AV369">
        <v>18.051040047039596</v>
      </c>
      <c r="AW369">
        <v>0.23346446710782734</v>
      </c>
      <c r="AX369">
        <v>1.2547138404139777</v>
      </c>
      <c r="AY369">
        <v>334.17087125688653</v>
      </c>
      <c r="AZ369">
        <v>9.7735763896976774E-2</v>
      </c>
      <c r="BA369">
        <v>450.94068876233325</v>
      </c>
      <c r="BB369">
        <v>409.9338375038929</v>
      </c>
      <c r="BC369">
        <v>1</v>
      </c>
      <c r="BD369">
        <v>33.786858034441636</v>
      </c>
      <c r="BE369">
        <v>116.8560125646577</v>
      </c>
      <c r="BF369">
        <v>13.646463330678323</v>
      </c>
      <c r="BG369">
        <v>7.0873613010246537</v>
      </c>
      <c r="BH369">
        <v>422.6835324480403</v>
      </c>
      <c r="BI369">
        <v>0.2</v>
      </c>
      <c r="BJ369">
        <v>2261.3006032942658</v>
      </c>
      <c r="BK369">
        <v>687.27505745748272</v>
      </c>
      <c r="BL369">
        <v>897.78662911008973</v>
      </c>
      <c r="BM369">
        <v>938.36813944258824</v>
      </c>
      <c r="BN369">
        <v>199.76143166772113</v>
      </c>
      <c r="BO369">
        <v>21.000294603271804</v>
      </c>
      <c r="BP369">
        <v>4.7423742590701368E-2</v>
      </c>
      <c r="BQ369">
        <v>100</v>
      </c>
      <c r="BR369">
        <v>360.66215573629597</v>
      </c>
      <c r="BS369">
        <v>5.2761096489389633E-2</v>
      </c>
      <c r="BT369">
        <v>2.986793743823135E-4</v>
      </c>
      <c r="BU369">
        <v>0</v>
      </c>
      <c r="BV369">
        <v>0.58769281760715297</v>
      </c>
      <c r="BW369">
        <v>14.664808916128862</v>
      </c>
      <c r="BX369">
        <v>35.73826233511457</v>
      </c>
      <c r="BY369">
        <v>36.215042572081295</v>
      </c>
      <c r="BZ369">
        <v>1152.8536636226352</v>
      </c>
      <c r="CA369">
        <v>287.63520671291963</v>
      </c>
      <c r="CB369">
        <v>214.83522360727088</v>
      </c>
      <c r="CC369" s="156">
        <v>0.99</v>
      </c>
      <c r="CD369">
        <v>1740</v>
      </c>
      <c r="CE369">
        <v>0.115733272080353</v>
      </c>
      <c r="CF369">
        <v>4.5188418278341906</v>
      </c>
      <c r="CG369">
        <v>0.13121835823826558</v>
      </c>
      <c r="CH369">
        <v>6.5456495012054638</v>
      </c>
      <c r="CI369">
        <v>13</v>
      </c>
    </row>
    <row r="370" spans="47:87" x14ac:dyDescent="0.3">
      <c r="AU370">
        <v>0.3</v>
      </c>
      <c r="AV370">
        <v>19.187678139023848</v>
      </c>
      <c r="AW370">
        <v>0.26694161539806927</v>
      </c>
      <c r="AX370">
        <v>0</v>
      </c>
      <c r="AY370">
        <v>337.22269020940257</v>
      </c>
      <c r="AZ370">
        <v>0.10253865517823192</v>
      </c>
      <c r="BA370">
        <v>483.13232892170623</v>
      </c>
      <c r="BB370">
        <v>257.91604996835088</v>
      </c>
      <c r="BC370">
        <v>1</v>
      </c>
      <c r="BD370">
        <v>46.504662385635477</v>
      </c>
      <c r="BE370">
        <v>102.48147150077021</v>
      </c>
      <c r="BF370">
        <v>11.991581731120322</v>
      </c>
      <c r="BG370">
        <v>5.4271049259756738</v>
      </c>
      <c r="BH370">
        <v>372.50885218627269</v>
      </c>
      <c r="BI370">
        <v>0.2</v>
      </c>
      <c r="BJ370">
        <v>2941.5561914460895</v>
      </c>
      <c r="BK370">
        <v>684.4383056292304</v>
      </c>
      <c r="BL370">
        <v>885.46894205478372</v>
      </c>
      <c r="BM370">
        <v>1025.8609339188326</v>
      </c>
      <c r="BN370">
        <v>201.06389538982501</v>
      </c>
      <c r="BO370">
        <v>23.842676946001038</v>
      </c>
      <c r="BP370">
        <v>7.4765011540400425E-2</v>
      </c>
      <c r="BQ370">
        <v>100</v>
      </c>
      <c r="BR370">
        <v>407.42805916342803</v>
      </c>
      <c r="BS370">
        <v>5.4874925176317382E-2</v>
      </c>
      <c r="BT370">
        <v>3.006623744386114E-4</v>
      </c>
      <c r="BU370">
        <v>4.792808735261529</v>
      </c>
      <c r="BV370">
        <v>0.57040540245893601</v>
      </c>
      <c r="BW370">
        <v>15.695918804922185</v>
      </c>
      <c r="BX370">
        <v>33.202622782241768</v>
      </c>
      <c r="BY370">
        <v>41.523355360064599</v>
      </c>
      <c r="BZ370">
        <v>960.55900206287686</v>
      </c>
      <c r="CA370">
        <v>252.26109526784339</v>
      </c>
      <c r="CB370">
        <v>229.9171171557918</v>
      </c>
      <c r="CC370" s="156">
        <v>1.02</v>
      </c>
      <c r="CD370">
        <v>1810</v>
      </c>
      <c r="CE370">
        <v>7.6798653504256853E-2</v>
      </c>
      <c r="CF370">
        <v>3.4096759402044814</v>
      </c>
      <c r="CG370">
        <v>0.11636609990956293</v>
      </c>
      <c r="CH370">
        <v>-5.285307465870388</v>
      </c>
      <c r="CI370" t="s">
        <v>479</v>
      </c>
    </row>
    <row r="371" spans="47:87" x14ac:dyDescent="0.3">
      <c r="AU371">
        <v>0.3</v>
      </c>
      <c r="AV371">
        <v>19.202744974362048</v>
      </c>
      <c r="AW371">
        <v>0.3160810386930582</v>
      </c>
      <c r="AX371">
        <v>2.700529433068704</v>
      </c>
      <c r="AY371">
        <v>316.87321698387228</v>
      </c>
      <c r="AZ371">
        <v>9.6654672463549002E-2</v>
      </c>
      <c r="BA371">
        <v>499.47671712010037</v>
      </c>
      <c r="BB371">
        <v>404.62527675799913</v>
      </c>
      <c r="BC371">
        <v>1</v>
      </c>
      <c r="BD371">
        <v>44.398608930744793</v>
      </c>
      <c r="BE371">
        <v>86.604869602552256</v>
      </c>
      <c r="BF371">
        <v>13.35612993924248</v>
      </c>
      <c r="BG371">
        <v>2.91691629489085</v>
      </c>
      <c r="BH371">
        <v>462.62132801777415</v>
      </c>
      <c r="BI371">
        <v>0.2</v>
      </c>
      <c r="BJ371">
        <v>3052.1156315043436</v>
      </c>
      <c r="BK371">
        <v>694.1454472595816</v>
      </c>
      <c r="BL371">
        <v>881.11213550869979</v>
      </c>
      <c r="BM371">
        <v>907.9883129869703</v>
      </c>
      <c r="BN371">
        <v>218.03380341164228</v>
      </c>
      <c r="BO371">
        <v>28.520542578234267</v>
      </c>
      <c r="BP371">
        <v>5.359995161213825E-2</v>
      </c>
      <c r="BQ371">
        <v>100</v>
      </c>
      <c r="BR371">
        <v>299.82872844957365</v>
      </c>
      <c r="BS371">
        <v>5.3557142832937513E-2</v>
      </c>
      <c r="BT371">
        <v>3.0742302238146346E-4</v>
      </c>
      <c r="BU371">
        <v>2.1543607313893123</v>
      </c>
      <c r="BV371">
        <v>0.49111738129176441</v>
      </c>
      <c r="BW371">
        <v>13.857989434779505</v>
      </c>
      <c r="BX371">
        <v>37.058207864947406</v>
      </c>
      <c r="BY371">
        <v>31.959383937900416</v>
      </c>
      <c r="BZ371">
        <v>988.48401626753241</v>
      </c>
      <c r="CA371">
        <v>229.22965602692071</v>
      </c>
      <c r="CB371">
        <v>237.08890616506008</v>
      </c>
      <c r="CC371" s="156">
        <v>0.89</v>
      </c>
      <c r="CD371">
        <v>2470</v>
      </c>
      <c r="CE371">
        <v>5.9919526738627216E-2</v>
      </c>
      <c r="CF371">
        <v>2.7037639701670502</v>
      </c>
      <c r="CG371">
        <v>9.8446799620954775E-2</v>
      </c>
      <c r="CH371">
        <v>-7.395202534745744</v>
      </c>
      <c r="CI371" t="s">
        <v>479</v>
      </c>
    </row>
    <row r="372" spans="47:87" x14ac:dyDescent="0.3">
      <c r="AU372">
        <v>0.3</v>
      </c>
      <c r="AV372">
        <v>21.582561002995419</v>
      </c>
      <c r="AW372">
        <v>0.21192893339685959</v>
      </c>
      <c r="AX372">
        <v>2.3239800520462963</v>
      </c>
      <c r="AY372">
        <v>328.81754038109796</v>
      </c>
      <c r="AZ372">
        <v>0.10574910858170466</v>
      </c>
      <c r="BA372">
        <v>350.38330036109483</v>
      </c>
      <c r="BB372">
        <v>368.39913202279519</v>
      </c>
      <c r="BC372">
        <v>1</v>
      </c>
      <c r="BD372">
        <v>32.418720274543446</v>
      </c>
      <c r="BE372">
        <v>90.455239336498792</v>
      </c>
      <c r="BF372">
        <v>21.2196728043956</v>
      </c>
      <c r="BG372">
        <v>5.3822394152672031</v>
      </c>
      <c r="BH372">
        <v>434.84850011543017</v>
      </c>
      <c r="BI372">
        <v>0.20000000000000004</v>
      </c>
      <c r="BJ372">
        <v>2333.7301484269583</v>
      </c>
      <c r="BK372">
        <v>692.60807170176815</v>
      </c>
      <c r="BL372">
        <v>870.30333953474155</v>
      </c>
      <c r="BM372">
        <v>1214.8094554446352</v>
      </c>
      <c r="BN372">
        <v>206.81979395285674</v>
      </c>
      <c r="BO372">
        <v>19.048540322570929</v>
      </c>
      <c r="BP372">
        <v>4.4740349681673237E-2</v>
      </c>
      <c r="BQ372">
        <v>100</v>
      </c>
      <c r="BR372">
        <v>338.69310807802987</v>
      </c>
      <c r="BS372">
        <v>5.337873028099633E-2</v>
      </c>
      <c r="BT372">
        <v>3.0702472206852127E-4</v>
      </c>
      <c r="BU372">
        <v>121.07883593790827</v>
      </c>
      <c r="BV372">
        <v>0.53630492207405789</v>
      </c>
      <c r="BW372">
        <v>14.933390945496935</v>
      </c>
      <c r="BX372">
        <v>35.920094296428971</v>
      </c>
      <c r="BY372">
        <v>30.35013754014307</v>
      </c>
      <c r="BZ372">
        <v>1038.5814956362103</v>
      </c>
      <c r="CA372">
        <v>343.77035679391895</v>
      </c>
      <c r="CB372">
        <v>213.252476338603</v>
      </c>
      <c r="CC372" s="156">
        <v>0.92</v>
      </c>
      <c r="CD372">
        <v>1260</v>
      </c>
      <c r="CE372">
        <v>0.1933921751744232</v>
      </c>
      <c r="CF372">
        <v>6.6456175527097017</v>
      </c>
      <c r="CG372">
        <v>0.25644991144322127</v>
      </c>
      <c r="CH372">
        <v>22.039146803959476</v>
      </c>
      <c r="CI372">
        <v>6</v>
      </c>
    </row>
    <row r="373" spans="47:87" x14ac:dyDescent="0.3">
      <c r="AU373">
        <v>0.3</v>
      </c>
      <c r="AV373">
        <v>20.953584807313966</v>
      </c>
      <c r="AW373">
        <v>0.3076893608077077</v>
      </c>
      <c r="AX373">
        <v>0.3079823656670071</v>
      </c>
      <c r="AY373">
        <v>312.25568566237803</v>
      </c>
      <c r="AZ373">
        <v>9.7750544822658464E-2</v>
      </c>
      <c r="BA373">
        <v>442.45700726370694</v>
      </c>
      <c r="BB373">
        <v>384.27028724068504</v>
      </c>
      <c r="BC373">
        <v>1</v>
      </c>
      <c r="BD373">
        <v>40.219412286564683</v>
      </c>
      <c r="BE373">
        <v>101.84484507613801</v>
      </c>
      <c r="BF373">
        <v>19.078342385856441</v>
      </c>
      <c r="BG373">
        <v>6.4486354479878099</v>
      </c>
      <c r="BH373">
        <v>437.03056484720099</v>
      </c>
      <c r="BI373">
        <v>0.20000000000000004</v>
      </c>
      <c r="BJ373">
        <v>2660.0003729446753</v>
      </c>
      <c r="BK373">
        <v>696.78963618033913</v>
      </c>
      <c r="BL373">
        <v>856.77039992422419</v>
      </c>
      <c r="BM373">
        <v>1067.0428767552651</v>
      </c>
      <c r="BN373">
        <v>135.99782100530024</v>
      </c>
      <c r="BO373">
        <v>27.890314512040526</v>
      </c>
      <c r="BP373">
        <v>3.6752379495139535E-2</v>
      </c>
      <c r="BQ373">
        <v>100</v>
      </c>
      <c r="BR373">
        <v>384.44471644663315</v>
      </c>
      <c r="BS373">
        <v>5.3753906860561328E-2</v>
      </c>
      <c r="BT373">
        <v>3.1320568582836794E-4</v>
      </c>
      <c r="BU373">
        <v>9.568599972677756</v>
      </c>
      <c r="BV373">
        <v>0.55010145676469446</v>
      </c>
      <c r="BW373">
        <v>14.917561656877814</v>
      </c>
      <c r="BX373">
        <v>36.969410277623581</v>
      </c>
      <c r="BY373">
        <v>26.651141047045662</v>
      </c>
      <c r="BZ373">
        <v>709.97002016570593</v>
      </c>
      <c r="CA373">
        <v>327.64514599052723</v>
      </c>
      <c r="CB373">
        <v>245.04334804108717</v>
      </c>
      <c r="CC373" s="156">
        <v>0.98</v>
      </c>
      <c r="CD373">
        <v>1250</v>
      </c>
      <c r="CE373">
        <v>0.21540651564295143</v>
      </c>
      <c r="CF373">
        <v>6.0100488474257689</v>
      </c>
      <c r="CG373">
        <v>0.20814781369910362</v>
      </c>
      <c r="CH373">
        <v>19.504294468985215</v>
      </c>
      <c r="CI373">
        <v>7</v>
      </c>
    </row>
    <row r="374" spans="47:87" x14ac:dyDescent="0.3">
      <c r="AU374">
        <v>0.3</v>
      </c>
      <c r="AV374">
        <v>19.628075931697833</v>
      </c>
      <c r="AW374">
        <v>0.35009499358339941</v>
      </c>
      <c r="AX374">
        <v>0.94218181406434098</v>
      </c>
      <c r="AY374">
        <v>326.55190615100327</v>
      </c>
      <c r="AZ374">
        <v>0.11540528484985704</v>
      </c>
      <c r="BA374">
        <v>382.11054935086361</v>
      </c>
      <c r="BB374">
        <v>340.69123108403932</v>
      </c>
      <c r="BC374">
        <v>1</v>
      </c>
      <c r="BD374">
        <v>51.632947869194538</v>
      </c>
      <c r="BE374">
        <v>100.52895025281191</v>
      </c>
      <c r="BF374">
        <v>11.54222768849487</v>
      </c>
      <c r="BG374">
        <v>5.4649959575396529</v>
      </c>
      <c r="BH374">
        <v>418.28297900910513</v>
      </c>
      <c r="BI374">
        <v>0.20000000000000007</v>
      </c>
      <c r="BJ374">
        <v>2867.2847592051771</v>
      </c>
      <c r="BK374">
        <v>701.42500714448681</v>
      </c>
      <c r="BL374">
        <v>978.54496718613984</v>
      </c>
      <c r="BM374">
        <v>1065.2832265133763</v>
      </c>
      <c r="BN374">
        <v>194.33891615661619</v>
      </c>
      <c r="BO374">
        <v>31.728373526356613</v>
      </c>
      <c r="BP374">
        <v>4.2497884424689478E-2</v>
      </c>
      <c r="BQ374">
        <v>100</v>
      </c>
      <c r="BR374">
        <v>307.55794485054923</v>
      </c>
      <c r="BS374">
        <v>5.756815678281315E-2</v>
      </c>
      <c r="BT374">
        <v>3.0047176305693986E-4</v>
      </c>
      <c r="BU374">
        <v>60.635790352183022</v>
      </c>
      <c r="BV374">
        <v>0.56986797081208196</v>
      </c>
      <c r="BW374">
        <v>13.18813967998871</v>
      </c>
      <c r="BX374">
        <v>35.79740320002</v>
      </c>
      <c r="BY374">
        <v>32.216961453455106</v>
      </c>
      <c r="BZ374">
        <v>739.35395330974507</v>
      </c>
      <c r="CA374">
        <v>281.85690637628869</v>
      </c>
      <c r="CB374">
        <v>238.27410673966176</v>
      </c>
      <c r="CC374" s="156">
        <v>1.0900000000000001</v>
      </c>
      <c r="CD374">
        <v>920</v>
      </c>
      <c r="CE374">
        <v>0.18192840788531672</v>
      </c>
      <c r="CF374">
        <v>5.7929450629814641</v>
      </c>
      <c r="CG374">
        <v>0.21529176197168065</v>
      </c>
      <c r="CH374">
        <v>15.366164685133192</v>
      </c>
      <c r="CI374">
        <v>8</v>
      </c>
    </row>
    <row r="375" spans="47:87" x14ac:dyDescent="0.3">
      <c r="AU375">
        <v>0.3</v>
      </c>
      <c r="AV375">
        <v>20.884576017007543</v>
      </c>
      <c r="AW375">
        <v>0.37700579185247923</v>
      </c>
      <c r="AX375">
        <v>2.3315326565063152</v>
      </c>
      <c r="AY375">
        <v>328.71460062052603</v>
      </c>
      <c r="AZ375">
        <v>8.6213537142101393E-2</v>
      </c>
      <c r="BA375">
        <v>451.53501966167028</v>
      </c>
      <c r="BB375">
        <v>371.78541199594792</v>
      </c>
      <c r="BC375">
        <v>1</v>
      </c>
      <c r="BD375">
        <v>34.0992119352019</v>
      </c>
      <c r="BE375">
        <v>91.568953876355067</v>
      </c>
      <c r="BF375">
        <v>11.479081742894982</v>
      </c>
      <c r="BG375">
        <v>4.5443714185043325</v>
      </c>
      <c r="BH375">
        <v>413.08976625096767</v>
      </c>
      <c r="BI375">
        <v>0.20000000000000004</v>
      </c>
      <c r="BJ375">
        <v>2603.0906349924062</v>
      </c>
      <c r="BK375">
        <v>690.61680849388597</v>
      </c>
      <c r="BL375">
        <v>919.92460866576948</v>
      </c>
      <c r="BM375">
        <v>1053.7893323640601</v>
      </c>
      <c r="BN375">
        <v>201.64739084481991</v>
      </c>
      <c r="BO375">
        <v>34.127597803025594</v>
      </c>
      <c r="BP375">
        <v>5.0759964009605293E-2</v>
      </c>
      <c r="BQ375">
        <v>100</v>
      </c>
      <c r="BR375">
        <v>315.81266186862558</v>
      </c>
      <c r="BS375">
        <v>4.9494363540054175E-2</v>
      </c>
      <c r="BT375">
        <v>3.1096713918429673E-4</v>
      </c>
      <c r="BU375">
        <v>0</v>
      </c>
      <c r="BV375">
        <v>0.55686846131102574</v>
      </c>
      <c r="BW375">
        <v>14.665758710128545</v>
      </c>
      <c r="BX375">
        <v>35.163377335848502</v>
      </c>
      <c r="BY375">
        <v>32.936071915174033</v>
      </c>
      <c r="BZ375">
        <v>1053.3295927130439</v>
      </c>
      <c r="CA375">
        <v>319.50825231574765</v>
      </c>
      <c r="CB375">
        <v>227.01073910235158</v>
      </c>
      <c r="CC375" s="156">
        <v>1.1399999999999999</v>
      </c>
      <c r="CD375">
        <v>1920</v>
      </c>
      <c r="CE375">
        <v>3.9872947682275006E-2</v>
      </c>
      <c r="CF375">
        <v>2.0818365929987932</v>
      </c>
      <c r="CG375">
        <v>8.5907782689686102E-2</v>
      </c>
      <c r="CH375">
        <v>-9.3700802707298756</v>
      </c>
      <c r="CI375" t="s">
        <v>479</v>
      </c>
    </row>
    <row r="376" spans="47:87" x14ac:dyDescent="0.3">
      <c r="AU376">
        <v>0.3</v>
      </c>
      <c r="AV376">
        <v>19.250241970913489</v>
      </c>
      <c r="AW376">
        <v>0.28127168051186485</v>
      </c>
      <c r="AX376">
        <v>1.0305289393807116</v>
      </c>
      <c r="AY376">
        <v>362.53030535825764</v>
      </c>
      <c r="AZ376">
        <v>0.10076723367870478</v>
      </c>
      <c r="BA376">
        <v>429.15202441253996</v>
      </c>
      <c r="BB376">
        <v>408.47299461675641</v>
      </c>
      <c r="BC376">
        <v>1</v>
      </c>
      <c r="BD376">
        <v>51.412758363796456</v>
      </c>
      <c r="BE376">
        <v>104.14742372158405</v>
      </c>
      <c r="BF376">
        <v>20.01099540429961</v>
      </c>
      <c r="BG376">
        <v>4.6851305002704704</v>
      </c>
      <c r="BH376">
        <v>475.16859380123338</v>
      </c>
      <c r="BI376">
        <v>0.19999999999999998</v>
      </c>
      <c r="BJ376">
        <v>2643.9649281180041</v>
      </c>
      <c r="BK376">
        <v>676.29533833817277</v>
      </c>
      <c r="BL376">
        <v>885.09594408084592</v>
      </c>
      <c r="BM376">
        <v>874.95262928377531</v>
      </c>
      <c r="BN376">
        <v>175.30224248879813</v>
      </c>
      <c r="BO376">
        <v>25.317783055931255</v>
      </c>
      <c r="BP376">
        <v>5.5130671130486329E-2</v>
      </c>
      <c r="BQ376">
        <v>100</v>
      </c>
      <c r="BR376">
        <v>381.97823803145747</v>
      </c>
      <c r="BS376">
        <v>6.0356749370350564E-2</v>
      </c>
      <c r="BT376">
        <v>2.8007784830610786E-4</v>
      </c>
      <c r="BU376">
        <v>55.098294421350126</v>
      </c>
      <c r="BV376">
        <v>0.57563508702557298</v>
      </c>
      <c r="BW376">
        <v>15.612555900723947</v>
      </c>
      <c r="BX376">
        <v>34.725818777685788</v>
      </c>
      <c r="BY376">
        <v>32.750184524218199</v>
      </c>
      <c r="BZ376">
        <v>1036.400636684057</v>
      </c>
      <c r="CA376">
        <v>306.83009204882967</v>
      </c>
      <c r="CB376">
        <v>228.1007672458224</v>
      </c>
      <c r="CC376" s="156">
        <v>1.19</v>
      </c>
      <c r="CD376">
        <v>1270</v>
      </c>
      <c r="CE376">
        <v>6.8910599786080828E-2</v>
      </c>
      <c r="CF376">
        <v>2.7581107057114584</v>
      </c>
      <c r="CG376">
        <v>0.10365747738034352</v>
      </c>
      <c r="CH376">
        <v>-4.5059097633709762</v>
      </c>
      <c r="CI376" t="s">
        <v>479</v>
      </c>
    </row>
    <row r="377" spans="47:87" x14ac:dyDescent="0.3">
      <c r="AU377">
        <v>0.3</v>
      </c>
      <c r="AV377">
        <v>21.990368392866472</v>
      </c>
      <c r="AW377">
        <v>0.29228733896008319</v>
      </c>
      <c r="AX377">
        <v>1.2643527911141308</v>
      </c>
      <c r="AY377">
        <v>311.06201010281433</v>
      </c>
      <c r="AZ377">
        <v>0.12388169410390149</v>
      </c>
      <c r="BA377">
        <v>448.26134741425187</v>
      </c>
      <c r="BB377">
        <v>377.31354131676829</v>
      </c>
      <c r="BC377">
        <v>1</v>
      </c>
      <c r="BD377">
        <v>38.16229616695621</v>
      </c>
      <c r="BE377">
        <v>111.85956164598174</v>
      </c>
      <c r="BF377">
        <v>12.342539817219718</v>
      </c>
      <c r="BG377">
        <v>2.0402255247861056</v>
      </c>
      <c r="BH377">
        <v>426.34036469803937</v>
      </c>
      <c r="BI377">
        <v>0.2</v>
      </c>
      <c r="BJ377">
        <v>2173.8340856839814</v>
      </c>
      <c r="BK377">
        <v>682.5897284063094</v>
      </c>
      <c r="BL377">
        <v>890.20879572813124</v>
      </c>
      <c r="BM377">
        <v>764.20409021928822</v>
      </c>
      <c r="BN377">
        <v>219.21758615964524</v>
      </c>
      <c r="BO377">
        <v>26.632767202722356</v>
      </c>
      <c r="BP377">
        <v>1.7948717163115427E-2</v>
      </c>
      <c r="BQ377">
        <v>100</v>
      </c>
      <c r="BR377">
        <v>382.77746182863268</v>
      </c>
      <c r="BS377">
        <v>5.2911976346920728E-2</v>
      </c>
      <c r="BT377">
        <v>2.9790044978045477E-4</v>
      </c>
      <c r="BU377">
        <v>0</v>
      </c>
      <c r="BV377">
        <v>0.57821847566915852</v>
      </c>
      <c r="BW377">
        <v>13.283308319570184</v>
      </c>
      <c r="BX377">
        <v>34.222523410804001</v>
      </c>
      <c r="BY377">
        <v>33.725157448014848</v>
      </c>
      <c r="BZ377">
        <v>961.38467140716284</v>
      </c>
      <c r="CA377">
        <v>274.23685388527423</v>
      </c>
      <c r="CB377">
        <v>245.70760497622794</v>
      </c>
      <c r="CC377" s="156">
        <v>1.1599999999999999</v>
      </c>
      <c r="CD377">
        <v>1460</v>
      </c>
      <c r="CE377">
        <v>9.0699366448208751E-2</v>
      </c>
      <c r="CF377">
        <v>3.8785161532219927</v>
      </c>
      <c r="CG377">
        <v>0.1314324687944648</v>
      </c>
      <c r="CH377">
        <v>-0.51422773629537655</v>
      </c>
      <c r="CI377" t="s">
        <v>479</v>
      </c>
    </row>
    <row r="378" spans="47:87" x14ac:dyDescent="0.3">
      <c r="AU378">
        <v>0.3</v>
      </c>
      <c r="AV378">
        <v>20.121637543819972</v>
      </c>
      <c r="AW378">
        <v>0.29175482435158429</v>
      </c>
      <c r="AX378">
        <v>1.1996529371276226</v>
      </c>
      <c r="AY378">
        <v>336.90157950521399</v>
      </c>
      <c r="AZ378">
        <v>0.10060837681463354</v>
      </c>
      <c r="BA378">
        <v>442.498326574533</v>
      </c>
      <c r="BB378">
        <v>361.82160973169238</v>
      </c>
      <c r="BC378">
        <v>1</v>
      </c>
      <c r="BD378">
        <v>42.142525747437332</v>
      </c>
      <c r="BE378">
        <v>118.948856632451</v>
      </c>
      <c r="BF378">
        <v>12.726216993297182</v>
      </c>
      <c r="BG378">
        <v>4.8110311753970798</v>
      </c>
      <c r="BH378">
        <v>371.85025920270834</v>
      </c>
      <c r="BI378">
        <v>0.2</v>
      </c>
      <c r="BJ378">
        <v>2493.2743325633542</v>
      </c>
      <c r="BK378">
        <v>680.61257076194875</v>
      </c>
      <c r="BL378">
        <v>837.57790354431893</v>
      </c>
      <c r="BM378">
        <v>728.99940120459496</v>
      </c>
      <c r="BN378">
        <v>134.6432751815837</v>
      </c>
      <c r="BO378">
        <v>26.27171866240327</v>
      </c>
      <c r="BP378">
        <v>5.5951118459615604E-2</v>
      </c>
      <c r="BQ378">
        <v>100</v>
      </c>
      <c r="BR378">
        <v>301.48655403603283</v>
      </c>
      <c r="BS378">
        <v>5.6351398444758817E-2</v>
      </c>
      <c r="BT378">
        <v>3.2161722976087087E-4</v>
      </c>
      <c r="BU378">
        <v>0</v>
      </c>
      <c r="BV378">
        <v>0.5208483059055079</v>
      </c>
      <c r="BW378">
        <v>15.987396290170569</v>
      </c>
      <c r="BX378">
        <v>34.67939865906034</v>
      </c>
      <c r="BY378">
        <v>39.564200979443513</v>
      </c>
      <c r="BZ378">
        <v>1084.9496988109729</v>
      </c>
      <c r="CA378">
        <v>417.27265752271785</v>
      </c>
      <c r="CB378">
        <v>228.06703505618577</v>
      </c>
      <c r="CC378" s="156">
        <v>1.06</v>
      </c>
      <c r="CD378">
        <v>650</v>
      </c>
      <c r="CE378">
        <v>0.15469044411820398</v>
      </c>
      <c r="CF378">
        <v>6.0033912339734616</v>
      </c>
      <c r="CG378">
        <v>0.18886903604009447</v>
      </c>
      <c r="CH378">
        <v>12.630087917868282</v>
      </c>
      <c r="CI378">
        <v>9</v>
      </c>
    </row>
    <row r="379" spans="47:87" x14ac:dyDescent="0.3">
      <c r="AU379">
        <v>0.3</v>
      </c>
      <c r="AV379">
        <v>20.164706777843818</v>
      </c>
      <c r="AW379">
        <v>0.38010376983902844</v>
      </c>
      <c r="AX379">
        <v>2.0885159818228209</v>
      </c>
      <c r="AY379">
        <v>351.02605646969175</v>
      </c>
      <c r="AZ379">
        <v>0.11101920178617947</v>
      </c>
      <c r="BA379">
        <v>420.66745959217837</v>
      </c>
      <c r="BB379">
        <v>316.19149194131029</v>
      </c>
      <c r="BC379">
        <v>1</v>
      </c>
      <c r="BD379">
        <v>35.723956048548743</v>
      </c>
      <c r="BE379">
        <v>105.39373664501733</v>
      </c>
      <c r="BF379">
        <v>20.786644306510002</v>
      </c>
      <c r="BG379">
        <v>7.9858850247832516</v>
      </c>
      <c r="BH379">
        <v>454.82093873766769</v>
      </c>
      <c r="BI379">
        <v>0.2</v>
      </c>
      <c r="BJ379">
        <v>2642.5931745444882</v>
      </c>
      <c r="BK379">
        <v>678.10157726729585</v>
      </c>
      <c r="BL379">
        <v>841.55002227155308</v>
      </c>
      <c r="BM379">
        <v>797.71930776851252</v>
      </c>
      <c r="BN379">
        <v>198.4236995726626</v>
      </c>
      <c r="BO379">
        <v>34.718514306953821</v>
      </c>
      <c r="BP379">
        <v>1.3385342591605842E-2</v>
      </c>
      <c r="BQ379">
        <v>100</v>
      </c>
      <c r="BR379">
        <v>319.89140466135518</v>
      </c>
      <c r="BS379">
        <v>5.3241187212092561E-2</v>
      </c>
      <c r="BT379">
        <v>2.8559299733058014E-4</v>
      </c>
      <c r="BU379">
        <v>0</v>
      </c>
      <c r="BV379">
        <v>0.5516578628422526</v>
      </c>
      <c r="BW379">
        <v>15.524482336711261</v>
      </c>
      <c r="BX379">
        <v>33.596221534283501</v>
      </c>
      <c r="BY379">
        <v>32.691797424647703</v>
      </c>
      <c r="BZ379">
        <v>954.97540558808441</v>
      </c>
      <c r="CA379">
        <v>274.6089973098305</v>
      </c>
      <c r="CB379">
        <v>230.60973772016973</v>
      </c>
      <c r="CC379" s="156">
        <v>1.06</v>
      </c>
      <c r="CD379">
        <v>950</v>
      </c>
      <c r="CE379">
        <v>0.14885954059807083</v>
      </c>
      <c r="CF379">
        <v>6.2960571738742033</v>
      </c>
      <c r="CG379">
        <v>0.19280425508863672</v>
      </c>
      <c r="CH379">
        <v>16.122531195754121</v>
      </c>
      <c r="CI379">
        <v>9</v>
      </c>
    </row>
    <row r="380" spans="47:87" x14ac:dyDescent="0.3">
      <c r="AU380">
        <v>0.3</v>
      </c>
      <c r="AV380">
        <v>20.83281946755433</v>
      </c>
      <c r="AW380">
        <v>0.30683285613115452</v>
      </c>
      <c r="AX380">
        <v>1.3611980028093924</v>
      </c>
      <c r="AY380">
        <v>343.36240223610577</v>
      </c>
      <c r="AZ380">
        <v>0.1015145496445682</v>
      </c>
      <c r="BA380">
        <v>467.03234739158444</v>
      </c>
      <c r="BB380">
        <v>318.44774686855942</v>
      </c>
      <c r="BC380">
        <v>1</v>
      </c>
      <c r="BD380">
        <v>38.189083614761401</v>
      </c>
      <c r="BE380">
        <v>79.783139160614667</v>
      </c>
      <c r="BF380">
        <v>12.829024927228847</v>
      </c>
      <c r="BG380">
        <v>4.6567971651908779</v>
      </c>
      <c r="BH380">
        <v>406.60219628711616</v>
      </c>
      <c r="BI380">
        <v>0.2</v>
      </c>
      <c r="BJ380">
        <v>2536.8938314989341</v>
      </c>
      <c r="BK380">
        <v>693.86267234955528</v>
      </c>
      <c r="BL380">
        <v>858.74202197574789</v>
      </c>
      <c r="BM380">
        <v>954.10782570651475</v>
      </c>
      <c r="BN380">
        <v>107.53322559895429</v>
      </c>
      <c r="BO380">
        <v>27.871832478623684</v>
      </c>
      <c r="BP380">
        <v>2.9452340258340044E-2</v>
      </c>
      <c r="BQ380">
        <v>100</v>
      </c>
      <c r="BR380">
        <v>347.47160068981862</v>
      </c>
      <c r="BS380">
        <v>5.5165255583736562E-2</v>
      </c>
      <c r="BT380">
        <v>3.0378127910304112E-4</v>
      </c>
      <c r="BU380">
        <v>11.326549503915251</v>
      </c>
      <c r="BV380">
        <v>0.51138778481340963</v>
      </c>
      <c r="BW380">
        <v>16.003623787325484</v>
      </c>
      <c r="BX380">
        <v>36.601737982619113</v>
      </c>
      <c r="BY380">
        <v>37.863242854193302</v>
      </c>
      <c r="BZ380">
        <v>1229.8389294604647</v>
      </c>
      <c r="CA380">
        <v>317.0530663059904</v>
      </c>
      <c r="CB380">
        <v>230.22880603235654</v>
      </c>
      <c r="CC380" s="156">
        <v>0.99</v>
      </c>
      <c r="CD380">
        <v>1610</v>
      </c>
      <c r="CE380">
        <v>0.14808636224306393</v>
      </c>
      <c r="CF380">
        <v>5.704753133001474</v>
      </c>
      <c r="CG380">
        <v>0.18075486915332936</v>
      </c>
      <c r="CH380">
        <v>9.2647278021213726</v>
      </c>
      <c r="CI380">
        <v>11</v>
      </c>
    </row>
    <row r="381" spans="47:87" x14ac:dyDescent="0.3">
      <c r="AU381">
        <v>0.3</v>
      </c>
      <c r="AV381">
        <v>20.702535453304911</v>
      </c>
      <c r="AW381">
        <v>0.28848228211228583</v>
      </c>
      <c r="AX381">
        <v>1.0308106431536364</v>
      </c>
      <c r="AY381">
        <v>347.4628984423187</v>
      </c>
      <c r="AZ381">
        <v>9.5088958781045702E-2</v>
      </c>
      <c r="BA381">
        <v>371.86052336412155</v>
      </c>
      <c r="BB381">
        <v>266.48854611168065</v>
      </c>
      <c r="BC381">
        <v>1</v>
      </c>
      <c r="BD381">
        <v>54.905614699674935</v>
      </c>
      <c r="BE381">
        <v>106.1198376000339</v>
      </c>
      <c r="BF381">
        <v>5.7887543694174575</v>
      </c>
      <c r="BG381">
        <v>4.3608976926054588</v>
      </c>
      <c r="BH381">
        <v>394.3718191198451</v>
      </c>
      <c r="BI381">
        <v>0.2</v>
      </c>
      <c r="BJ381">
        <v>2534.0429745640809</v>
      </c>
      <c r="BK381">
        <v>691.25371307978946</v>
      </c>
      <c r="BL381">
        <v>831.41583311049931</v>
      </c>
      <c r="BM381">
        <v>1017.4165335418523</v>
      </c>
      <c r="BN381">
        <v>230.06546396750517</v>
      </c>
      <c r="BO381">
        <v>26.03218087893984</v>
      </c>
      <c r="BP381">
        <v>4.8653244233601692E-2</v>
      </c>
      <c r="BQ381">
        <v>100</v>
      </c>
      <c r="BR381">
        <v>296.52121606368115</v>
      </c>
      <c r="BS381">
        <v>5.2457076634911469E-2</v>
      </c>
      <c r="BT381">
        <v>2.7304521657813084E-4</v>
      </c>
      <c r="BU381">
        <v>3.8178045266435232</v>
      </c>
      <c r="BV381">
        <v>0.57691272178056063</v>
      </c>
      <c r="BW381">
        <v>13.321690658373083</v>
      </c>
      <c r="BX381">
        <v>38.555158394508055</v>
      </c>
      <c r="BY381">
        <v>31.511096320234245</v>
      </c>
      <c r="BZ381">
        <v>923.04218978661663</v>
      </c>
      <c r="CA381">
        <v>347.83734682214333</v>
      </c>
      <c r="CB381">
        <v>241.61921045210474</v>
      </c>
      <c r="CC381" s="156">
        <v>1.21</v>
      </c>
      <c r="CD381">
        <v>3060</v>
      </c>
      <c r="CE381" t="s">
        <v>479</v>
      </c>
      <c r="CF381">
        <v>-3.1744901341827614E-2</v>
      </c>
      <c r="CG381">
        <v>-1.0225436245218512E-3</v>
      </c>
      <c r="CH381">
        <v>-29.773842076378614</v>
      </c>
      <c r="CI381" t="s">
        <v>479</v>
      </c>
    </row>
    <row r="382" spans="47:87" x14ac:dyDescent="0.3">
      <c r="AU382">
        <v>0.3</v>
      </c>
      <c r="AV382">
        <v>20.01993444115935</v>
      </c>
      <c r="AW382">
        <v>0.34918060273414758</v>
      </c>
      <c r="AX382">
        <v>0.98647495096747806</v>
      </c>
      <c r="AY382">
        <v>325.97946689386549</v>
      </c>
      <c r="AZ382">
        <v>9.962754220238107E-2</v>
      </c>
      <c r="BA382">
        <v>399.80639774734362</v>
      </c>
      <c r="BB382">
        <v>388.97407480125776</v>
      </c>
      <c r="BC382">
        <v>1</v>
      </c>
      <c r="BD382">
        <v>42.456261833359818</v>
      </c>
      <c r="BE382">
        <v>103.53221890804018</v>
      </c>
      <c r="BF382">
        <v>13.631017609398642</v>
      </c>
      <c r="BG382">
        <v>5.9961429113612219</v>
      </c>
      <c r="BH382">
        <v>397.62764672109665</v>
      </c>
      <c r="BI382">
        <v>0.20000000000000007</v>
      </c>
      <c r="BJ382">
        <v>2807.9661297778912</v>
      </c>
      <c r="BK382">
        <v>675.71391541692503</v>
      </c>
      <c r="BL382">
        <v>842.15449430658168</v>
      </c>
      <c r="BM382">
        <v>971.11974886011592</v>
      </c>
      <c r="BN382">
        <v>65.568312298871774</v>
      </c>
      <c r="BO382">
        <v>31.577311543659878</v>
      </c>
      <c r="BP382">
        <v>5.073677047972968E-2</v>
      </c>
      <c r="BQ382">
        <v>100</v>
      </c>
      <c r="BR382">
        <v>345.56231954120273</v>
      </c>
      <c r="BS382">
        <v>5.3064744902881156E-2</v>
      </c>
      <c r="BT382">
        <v>3.2348978532303966E-4</v>
      </c>
      <c r="BU382">
        <v>0</v>
      </c>
      <c r="BV382">
        <v>0.56497895941021592</v>
      </c>
      <c r="BW382">
        <v>14.544018461075392</v>
      </c>
      <c r="BX382">
        <v>36.292423392654207</v>
      </c>
      <c r="BY382">
        <v>32.724065792070505</v>
      </c>
      <c r="BZ382">
        <v>891.22008997976218</v>
      </c>
      <c r="CA382">
        <v>175.80120765946447</v>
      </c>
      <c r="CB382">
        <v>241.62901078061822</v>
      </c>
      <c r="CC382" s="156">
        <v>0.95</v>
      </c>
      <c r="CD382">
        <v>920</v>
      </c>
      <c r="CE382">
        <v>0.24741994602830997</v>
      </c>
      <c r="CF382">
        <v>7.9014479938691498</v>
      </c>
      <c r="CG382">
        <v>0.29940819241404165</v>
      </c>
      <c r="CH382">
        <v>42.031003695372398</v>
      </c>
      <c r="CI382">
        <v>5</v>
      </c>
    </row>
    <row r="383" spans="47:87" x14ac:dyDescent="0.3">
      <c r="AU383">
        <v>0.3</v>
      </c>
      <c r="AV383">
        <v>23.416762372456738</v>
      </c>
      <c r="AW383">
        <v>0.31307918849135813</v>
      </c>
      <c r="AX383">
        <v>0.35828233530782577</v>
      </c>
      <c r="AY383">
        <v>313.79340932928369</v>
      </c>
      <c r="AZ383">
        <v>9.4761280060070688E-2</v>
      </c>
      <c r="BA383">
        <v>417.74802953089471</v>
      </c>
      <c r="BB383">
        <v>384.24911014311834</v>
      </c>
      <c r="BC383">
        <v>1</v>
      </c>
      <c r="BD383">
        <v>34.456457283000944</v>
      </c>
      <c r="BE383">
        <v>105.54116811536771</v>
      </c>
      <c r="BF383">
        <v>10.805151897475524</v>
      </c>
      <c r="BG383">
        <v>3.7305557191192955</v>
      </c>
      <c r="BH383">
        <v>394.73042733181262</v>
      </c>
      <c r="BI383">
        <v>0.2</v>
      </c>
      <c r="BJ383">
        <v>2809.1330298459793</v>
      </c>
      <c r="BK383">
        <v>686.42992862914048</v>
      </c>
      <c r="BL383">
        <v>876.03895682829477</v>
      </c>
      <c r="BM383">
        <v>943.3878715939444</v>
      </c>
      <c r="BN383">
        <v>164.71858310756539</v>
      </c>
      <c r="BO383">
        <v>28.187862640200397</v>
      </c>
      <c r="BP383">
        <v>6.0596859967716167E-2</v>
      </c>
      <c r="BQ383">
        <v>100</v>
      </c>
      <c r="BR383">
        <v>295.08748570772013</v>
      </c>
      <c r="BS383">
        <v>5.6539413043213339E-2</v>
      </c>
      <c r="BT383">
        <v>2.9730385079085607E-4</v>
      </c>
      <c r="BU383">
        <v>0</v>
      </c>
      <c r="BV383">
        <v>0.55717889128634768</v>
      </c>
      <c r="BW383">
        <v>13.944405385694523</v>
      </c>
      <c r="BX383">
        <v>35.81837374843991</v>
      </c>
      <c r="BY383">
        <v>28.123637343898274</v>
      </c>
      <c r="BZ383">
        <v>917.77768820096935</v>
      </c>
      <c r="CA383">
        <v>221.07088044938055</v>
      </c>
      <c r="CB383">
        <v>221.91294904972659</v>
      </c>
      <c r="CC383" s="156">
        <v>0.76</v>
      </c>
      <c r="CD383">
        <v>1840</v>
      </c>
      <c r="CE383">
        <v>0.27195102061856113</v>
      </c>
      <c r="CF383">
        <v>8.5057147451832993</v>
      </c>
      <c r="CG383">
        <v>0.33427734489605626</v>
      </c>
      <c r="CH383">
        <v>31.904956771814678</v>
      </c>
      <c r="CI383">
        <v>5</v>
      </c>
    </row>
    <row r="384" spans="47:87" x14ac:dyDescent="0.3">
      <c r="AU384">
        <v>0.3</v>
      </c>
      <c r="AV384">
        <v>20.525408116314541</v>
      </c>
      <c r="AW384">
        <v>0.37949521238231643</v>
      </c>
      <c r="AX384">
        <v>1.8086732770303571</v>
      </c>
      <c r="AY384">
        <v>352.5439171389707</v>
      </c>
      <c r="AZ384">
        <v>0.10156901469499018</v>
      </c>
      <c r="BA384">
        <v>457.52945332086807</v>
      </c>
      <c r="BB384">
        <v>332.37898701423239</v>
      </c>
      <c r="BC384">
        <v>1</v>
      </c>
      <c r="BD384">
        <v>33.735602618921895</v>
      </c>
      <c r="BE384">
        <v>107.05081746834038</v>
      </c>
      <c r="BF384">
        <v>16.042545363163025</v>
      </c>
      <c r="BG384">
        <v>5.9363971862291667</v>
      </c>
      <c r="BH384">
        <v>409.35391523653567</v>
      </c>
      <c r="BI384">
        <v>0.20000000000000004</v>
      </c>
      <c r="BJ384">
        <v>2970.9160848912238</v>
      </c>
      <c r="BK384">
        <v>685.65675050627669</v>
      </c>
      <c r="BL384">
        <v>970.71318438552282</v>
      </c>
      <c r="BM384">
        <v>942.54784338756622</v>
      </c>
      <c r="BN384">
        <v>147.68277381726273</v>
      </c>
      <c r="BO384">
        <v>34.233028094692123</v>
      </c>
      <c r="BP384">
        <v>6.5574819950836485E-2</v>
      </c>
      <c r="BQ384">
        <v>100</v>
      </c>
      <c r="BR384">
        <v>340.32939979746345</v>
      </c>
      <c r="BS384">
        <v>5.2272571123361096E-2</v>
      </c>
      <c r="BT384">
        <v>3.190172773881038E-4</v>
      </c>
      <c r="BU384">
        <v>25.741208899716234</v>
      </c>
      <c r="BV384">
        <v>0.56293099989301099</v>
      </c>
      <c r="BW384">
        <v>15.359124038328945</v>
      </c>
      <c r="BX384">
        <v>37.490029619876125</v>
      </c>
      <c r="BY384">
        <v>31.025329000807446</v>
      </c>
      <c r="BZ384">
        <v>975.1858838856084</v>
      </c>
      <c r="CA384">
        <v>341.44663458422031</v>
      </c>
      <c r="CB384">
        <v>216.46344234550571</v>
      </c>
      <c r="CC384" s="156">
        <v>0.99</v>
      </c>
      <c r="CD384">
        <v>940</v>
      </c>
      <c r="CE384">
        <v>0.20501006986932224</v>
      </c>
      <c r="CF384">
        <v>8.5061580530864216</v>
      </c>
      <c r="CG384">
        <v>0.27208537308522712</v>
      </c>
      <c r="CH384">
        <v>33.774210074789018</v>
      </c>
      <c r="CI384">
        <v>6</v>
      </c>
    </row>
    <row r="385" spans="47:87" x14ac:dyDescent="0.3">
      <c r="AU385">
        <v>0.3</v>
      </c>
      <c r="AV385">
        <v>21.156528453796241</v>
      </c>
      <c r="AW385">
        <v>0.26993140382034153</v>
      </c>
      <c r="AX385">
        <v>1.594080135437473</v>
      </c>
      <c r="AY385">
        <v>323.35001638433073</v>
      </c>
      <c r="AZ385">
        <v>0.10841409306948632</v>
      </c>
      <c r="BA385">
        <v>480.10146522652468</v>
      </c>
      <c r="BB385">
        <v>289.62187082538344</v>
      </c>
      <c r="BC385">
        <v>1</v>
      </c>
      <c r="BD385">
        <v>30.707669745839159</v>
      </c>
      <c r="BE385">
        <v>68.903769384988948</v>
      </c>
      <c r="BF385">
        <v>12.630466836110664</v>
      </c>
      <c r="BG385">
        <v>4.1505442768349807</v>
      </c>
      <c r="BH385">
        <v>401.65506516916156</v>
      </c>
      <c r="BI385">
        <v>0.2</v>
      </c>
      <c r="BJ385">
        <v>2376.343271181629</v>
      </c>
      <c r="BK385">
        <v>700.83913906306555</v>
      </c>
      <c r="BL385">
        <v>925.5598780824696</v>
      </c>
      <c r="BM385">
        <v>948.05250322429447</v>
      </c>
      <c r="BN385">
        <v>150.04572612097869</v>
      </c>
      <c r="BO385">
        <v>24.220728701262196</v>
      </c>
      <c r="BP385">
        <v>6.2109048835419609E-2</v>
      </c>
      <c r="BQ385">
        <v>100</v>
      </c>
      <c r="BR385">
        <v>404.13663392547829</v>
      </c>
      <c r="BS385">
        <v>5.4549004320561686E-2</v>
      </c>
      <c r="BT385">
        <v>3.1733043032205143E-4</v>
      </c>
      <c r="BU385">
        <v>52.387937988762772</v>
      </c>
      <c r="BV385">
        <v>0.50877098067516502</v>
      </c>
      <c r="BW385">
        <v>15.200623440325884</v>
      </c>
      <c r="BX385">
        <v>37.223389631705729</v>
      </c>
      <c r="BY385">
        <v>34.246828525773381</v>
      </c>
      <c r="BZ385">
        <v>1298.2184575542751</v>
      </c>
      <c r="CA385">
        <v>294.85798574743143</v>
      </c>
      <c r="CB385">
        <v>263.76500517641449</v>
      </c>
      <c r="CC385" s="156">
        <v>1.01</v>
      </c>
      <c r="CD385">
        <v>1550</v>
      </c>
      <c r="CE385">
        <v>5.4968263097991521E-2</v>
      </c>
      <c r="CF385">
        <v>3.1677722125246337</v>
      </c>
      <c r="CG385">
        <v>9.6039734447091019E-2</v>
      </c>
      <c r="CH385">
        <v>-10.265546964516918</v>
      </c>
      <c r="CI385" t="s">
        <v>479</v>
      </c>
    </row>
    <row r="386" spans="47:87" x14ac:dyDescent="0.3">
      <c r="AU386">
        <v>0.3</v>
      </c>
      <c r="AV386">
        <v>20.831789106083992</v>
      </c>
      <c r="AW386">
        <v>0.28664209559601511</v>
      </c>
      <c r="AX386">
        <v>0.88416025205268955</v>
      </c>
      <c r="AY386">
        <v>318.18118433952543</v>
      </c>
      <c r="AZ386">
        <v>0.10405774429793194</v>
      </c>
      <c r="BA386">
        <v>442.70241675114556</v>
      </c>
      <c r="BB386">
        <v>397.12899685437333</v>
      </c>
      <c r="BC386">
        <v>1</v>
      </c>
      <c r="BD386">
        <v>40.43692578016055</v>
      </c>
      <c r="BE386">
        <v>91.81202179771023</v>
      </c>
      <c r="BF386">
        <v>17.581261221003775</v>
      </c>
      <c r="BG386">
        <v>4.6405143347803692</v>
      </c>
      <c r="BH386">
        <v>400.5291177165422</v>
      </c>
      <c r="BI386">
        <v>0.2</v>
      </c>
      <c r="BJ386">
        <v>2583.1368142126826</v>
      </c>
      <c r="BK386">
        <v>682.74910077041045</v>
      </c>
      <c r="BL386">
        <v>891.50174268548096</v>
      </c>
      <c r="BM386">
        <v>1016.5499654120728</v>
      </c>
      <c r="BN386">
        <v>136.85299850034195</v>
      </c>
      <c r="BO386">
        <v>25.467169605008781</v>
      </c>
      <c r="BP386">
        <v>9.6707328753790983E-2</v>
      </c>
      <c r="BQ386">
        <v>100</v>
      </c>
      <c r="BR386">
        <v>348.94011681536136</v>
      </c>
      <c r="BS386">
        <v>5.4043224731916632E-2</v>
      </c>
      <c r="BT386">
        <v>3.0056650838422084E-4</v>
      </c>
      <c r="BU386">
        <v>13.989491101923505</v>
      </c>
      <c r="BV386">
        <v>0.55573514618585063</v>
      </c>
      <c r="BW386">
        <v>13.843402578749579</v>
      </c>
      <c r="BX386">
        <v>34.951881382947803</v>
      </c>
      <c r="BY386">
        <v>31.523367302924068</v>
      </c>
      <c r="BZ386">
        <v>1284.3676485369597</v>
      </c>
      <c r="CA386">
        <v>299.13155171716664</v>
      </c>
      <c r="CB386">
        <v>226.626404398418</v>
      </c>
      <c r="CC386" s="156">
        <v>1.1599999999999999</v>
      </c>
      <c r="CD386">
        <v>1940</v>
      </c>
      <c r="CE386">
        <v>5.8148371026995438E-2</v>
      </c>
      <c r="CF386">
        <v>2.9779848596567846</v>
      </c>
      <c r="CG386">
        <v>9.4876548215266018E-2</v>
      </c>
      <c r="CH386">
        <v>-5.7211313272620679</v>
      </c>
      <c r="CI386" t="s">
        <v>479</v>
      </c>
    </row>
    <row r="387" spans="47:87" x14ac:dyDescent="0.3">
      <c r="AU387">
        <v>0.3</v>
      </c>
      <c r="AV387">
        <v>20.055985792643582</v>
      </c>
      <c r="AW387">
        <v>0.32110296345056777</v>
      </c>
      <c r="AX387">
        <v>1.4214188812784618</v>
      </c>
      <c r="AY387">
        <v>363.98284203260602</v>
      </c>
      <c r="AZ387">
        <v>8.8719726459255618E-2</v>
      </c>
      <c r="BA387">
        <v>454.26343160134405</v>
      </c>
      <c r="BB387">
        <v>333.2938856057545</v>
      </c>
      <c r="BC387">
        <v>1</v>
      </c>
      <c r="BD387">
        <v>31.186045120870698</v>
      </c>
      <c r="BE387">
        <v>78.211284584608364</v>
      </c>
      <c r="BF387">
        <v>25.258426376215091</v>
      </c>
      <c r="BG387">
        <v>4.5017684703242251</v>
      </c>
      <c r="BH387">
        <v>386.64690150519795</v>
      </c>
      <c r="BI387">
        <v>0.2</v>
      </c>
      <c r="BJ387">
        <v>2742.3648128277364</v>
      </c>
      <c r="BK387">
        <v>697.92554023470723</v>
      </c>
      <c r="BL387">
        <v>882.99759221142983</v>
      </c>
      <c r="BM387">
        <v>788.14651304758695</v>
      </c>
      <c r="BN387">
        <v>96.443885045525178</v>
      </c>
      <c r="BO387">
        <v>28.898019014858992</v>
      </c>
      <c r="BP387">
        <v>6.3678476439112647E-2</v>
      </c>
      <c r="BQ387">
        <v>100</v>
      </c>
      <c r="BR387">
        <v>316.96902481007351</v>
      </c>
      <c r="BS387">
        <v>5.174835769831964E-2</v>
      </c>
      <c r="BT387">
        <v>2.9739505271463452E-4</v>
      </c>
      <c r="BU387">
        <v>11.656432471569207</v>
      </c>
      <c r="BV387">
        <v>0.55548365205098205</v>
      </c>
      <c r="BW387">
        <v>13.87449929231208</v>
      </c>
      <c r="BX387">
        <v>34.72040947410396</v>
      </c>
      <c r="BY387">
        <v>33.678136840163873</v>
      </c>
      <c r="BZ387">
        <v>1189.7990571425307</v>
      </c>
      <c r="CA387">
        <v>304.67011165836948</v>
      </c>
      <c r="CB387">
        <v>238.90650213261873</v>
      </c>
      <c r="CC387" s="156">
        <v>0.84</v>
      </c>
      <c r="CD387">
        <v>1260</v>
      </c>
      <c r="CE387">
        <v>0.24895936980961086</v>
      </c>
      <c r="CF387">
        <v>7.8654677306229477</v>
      </c>
      <c r="CG387">
        <v>0.33751609884784811</v>
      </c>
      <c r="CH387">
        <v>28.061702882933684</v>
      </c>
      <c r="CI387">
        <v>5</v>
      </c>
    </row>
    <row r="388" spans="47:87" x14ac:dyDescent="0.3">
      <c r="AU388">
        <v>0.3</v>
      </c>
      <c r="AV388">
        <v>18.145713476200484</v>
      </c>
      <c r="AW388">
        <v>0.35241981631204744</v>
      </c>
      <c r="AX388">
        <v>0.94956892405987681</v>
      </c>
      <c r="AY388">
        <v>334.50416158480022</v>
      </c>
      <c r="AZ388">
        <v>0.10001476152755479</v>
      </c>
      <c r="BA388">
        <v>428.68191827178373</v>
      </c>
      <c r="BB388">
        <v>300.76492705872533</v>
      </c>
      <c r="BC388">
        <v>1</v>
      </c>
      <c r="BD388">
        <v>42.68340983644508</v>
      </c>
      <c r="BE388">
        <v>94.406318633608947</v>
      </c>
      <c r="BF388">
        <v>19.109674795973707</v>
      </c>
      <c r="BG388">
        <v>5.7933990986380568</v>
      </c>
      <c r="BH388">
        <v>380.88231429448865</v>
      </c>
      <c r="BI388">
        <v>0.20000000000000004</v>
      </c>
      <c r="BJ388">
        <v>2871.8583802696994</v>
      </c>
      <c r="BK388">
        <v>689.3239494454881</v>
      </c>
      <c r="BL388">
        <v>845.33608337570206</v>
      </c>
      <c r="BM388">
        <v>950.26882539245514</v>
      </c>
      <c r="BN388">
        <v>114.22628796142689</v>
      </c>
      <c r="BO388">
        <v>31.584608799192878</v>
      </c>
      <c r="BP388">
        <v>8.5869937919064457E-2</v>
      </c>
      <c r="BQ388">
        <v>100</v>
      </c>
      <c r="BR388">
        <v>365.67718264537962</v>
      </c>
      <c r="BS388">
        <v>6.1008361068618941E-2</v>
      </c>
      <c r="BT388">
        <v>3.1480816215262051E-4</v>
      </c>
      <c r="BU388">
        <v>24.870366657474381</v>
      </c>
      <c r="BV388">
        <v>0.56994853473462981</v>
      </c>
      <c r="BW388">
        <v>14.275290730317717</v>
      </c>
      <c r="BX388">
        <v>35.617117012116609</v>
      </c>
      <c r="BY388">
        <v>33.927923610814787</v>
      </c>
      <c r="BZ388">
        <v>858.55881031896047</v>
      </c>
      <c r="CA388">
        <v>355.53495624118085</v>
      </c>
      <c r="CB388">
        <v>239.57008333065383</v>
      </c>
      <c r="CC388" s="156">
        <v>1.27</v>
      </c>
      <c r="CD388">
        <v>1110</v>
      </c>
      <c r="CE388">
        <v>0.1167239171339165</v>
      </c>
      <c r="CF388">
        <v>4.6870184519172104</v>
      </c>
      <c r="CG388">
        <v>0.15412572976970945</v>
      </c>
      <c r="CH388">
        <v>2.4233257957233971</v>
      </c>
      <c r="CI388">
        <v>15</v>
      </c>
    </row>
    <row r="389" spans="47:87" x14ac:dyDescent="0.3">
      <c r="AU389">
        <v>0.3</v>
      </c>
      <c r="AV389">
        <v>20.83304359075726</v>
      </c>
      <c r="AW389">
        <v>0.28457426951297149</v>
      </c>
      <c r="AX389">
        <v>0.80763334384137675</v>
      </c>
      <c r="AY389">
        <v>335.65076290898804</v>
      </c>
      <c r="AZ389">
        <v>0.11896680845512884</v>
      </c>
      <c r="BA389">
        <v>487.53890542120712</v>
      </c>
      <c r="BB389">
        <v>354.45321276794743</v>
      </c>
      <c r="BC389">
        <v>1</v>
      </c>
      <c r="BD389">
        <v>36.554863577017372</v>
      </c>
      <c r="BE389">
        <v>93.30765568239093</v>
      </c>
      <c r="BF389">
        <v>15.866812820203277</v>
      </c>
      <c r="BG389">
        <v>3.3800256934954467</v>
      </c>
      <c r="BH389">
        <v>421.50031078649528</v>
      </c>
      <c r="BI389">
        <v>0.2</v>
      </c>
      <c r="BJ389">
        <v>2237.430964394382</v>
      </c>
      <c r="BK389">
        <v>682.30955757666175</v>
      </c>
      <c r="BL389">
        <v>840.82057433521356</v>
      </c>
      <c r="BM389">
        <v>875.94552312265012</v>
      </c>
      <c r="BN389">
        <v>124.70615600874952</v>
      </c>
      <c r="BO389">
        <v>25.598030685250318</v>
      </c>
      <c r="BP389">
        <v>5.7761232608132852E-2</v>
      </c>
      <c r="BQ389">
        <v>100</v>
      </c>
      <c r="BR389">
        <v>347.37489594040625</v>
      </c>
      <c r="BS389">
        <v>5.4651539348244869E-2</v>
      </c>
      <c r="BT389">
        <v>2.8748851860607326E-4</v>
      </c>
      <c r="BU389">
        <v>99.065789681709987</v>
      </c>
      <c r="BV389">
        <v>0.57183876358974106</v>
      </c>
      <c r="BW389">
        <v>15.110066473504757</v>
      </c>
      <c r="BX389">
        <v>35.578387886282982</v>
      </c>
      <c r="BY389">
        <v>32.74064837207812</v>
      </c>
      <c r="BZ389">
        <v>1152.2347079699089</v>
      </c>
      <c r="CA389">
        <v>249.38674937955949</v>
      </c>
      <c r="CB389">
        <v>224.96534967527424</v>
      </c>
      <c r="CC389" s="156">
        <v>0.81</v>
      </c>
      <c r="CD389">
        <v>1560</v>
      </c>
      <c r="CE389">
        <v>0.22892375680039545</v>
      </c>
      <c r="CF389">
        <v>7.3671451469240568</v>
      </c>
      <c r="CG389">
        <v>0.31163778224714739</v>
      </c>
      <c r="CH389">
        <v>30.039368223076117</v>
      </c>
      <c r="CI389">
        <v>5</v>
      </c>
    </row>
    <row r="390" spans="47:87" x14ac:dyDescent="0.3">
      <c r="AU390">
        <v>0.3</v>
      </c>
      <c r="AV390">
        <v>20.13940842237179</v>
      </c>
      <c r="AW390">
        <v>0.34534429756930207</v>
      </c>
      <c r="AX390">
        <v>0.61399727252880165</v>
      </c>
      <c r="AY390">
        <v>334.56445213557942</v>
      </c>
      <c r="AZ390">
        <v>8.1713841282323577E-2</v>
      </c>
      <c r="BA390">
        <v>470.31532197723999</v>
      </c>
      <c r="BB390">
        <v>301.93455211158982</v>
      </c>
      <c r="BC390">
        <v>1</v>
      </c>
      <c r="BD390">
        <v>41.329357528243264</v>
      </c>
      <c r="BE390">
        <v>112.73821205212577</v>
      </c>
      <c r="BF390">
        <v>18.426835704571925</v>
      </c>
      <c r="BG390">
        <v>5.80326691636379</v>
      </c>
      <c r="BH390">
        <v>416.83306061980142</v>
      </c>
      <c r="BI390">
        <v>0.20000000000000004</v>
      </c>
      <c r="BJ390">
        <v>2678.7013887175103</v>
      </c>
      <c r="BK390">
        <v>681.96031290726035</v>
      </c>
      <c r="BL390">
        <v>911.4403514850278</v>
      </c>
      <c r="BM390">
        <v>928.4052582633052</v>
      </c>
      <c r="BN390">
        <v>150.32398666893425</v>
      </c>
      <c r="BO390">
        <v>31.159283501061367</v>
      </c>
      <c r="BP390">
        <v>5.8888653007269968E-2</v>
      </c>
      <c r="BQ390">
        <v>100</v>
      </c>
      <c r="BR390">
        <v>304.16472754681797</v>
      </c>
      <c r="BS390">
        <v>5.4509475528479678E-2</v>
      </c>
      <c r="BT390">
        <v>3.1373108772544608E-4</v>
      </c>
      <c r="BU390">
        <v>57.420327074286746</v>
      </c>
      <c r="BV390">
        <v>0.52276635366022495</v>
      </c>
      <c r="BW390">
        <v>13.814163649901731</v>
      </c>
      <c r="BX390">
        <v>36.180843825942731</v>
      </c>
      <c r="BY390">
        <v>34.818567836688445</v>
      </c>
      <c r="BZ390">
        <v>995.65473240364838</v>
      </c>
      <c r="CA390">
        <v>224.45802416173137</v>
      </c>
      <c r="CB390">
        <v>240.78569481226134</v>
      </c>
      <c r="CC390" s="156">
        <v>1.1499999999999999</v>
      </c>
      <c r="CD390">
        <v>1140</v>
      </c>
      <c r="CE390">
        <v>0.12631428788692456</v>
      </c>
      <c r="CF390">
        <v>5.0009625914518656</v>
      </c>
      <c r="CG390">
        <v>0.16410668932133199</v>
      </c>
      <c r="CH390">
        <v>8.9481707045581818</v>
      </c>
      <c r="CI390">
        <v>12</v>
      </c>
    </row>
    <row r="391" spans="47:87" x14ac:dyDescent="0.3">
      <c r="AU391">
        <v>0.3</v>
      </c>
      <c r="AV391">
        <v>19.240149717381694</v>
      </c>
      <c r="AW391">
        <v>0.34326283071066732</v>
      </c>
      <c r="AX391">
        <v>1.354607670500888</v>
      </c>
      <c r="AY391">
        <v>336.8893706045032</v>
      </c>
      <c r="AZ391">
        <v>0.10230015388187066</v>
      </c>
      <c r="BA391">
        <v>397.03604977002396</v>
      </c>
      <c r="BB391">
        <v>413.49982794581257</v>
      </c>
      <c r="BC391">
        <v>1</v>
      </c>
      <c r="BD391">
        <v>36.722615201506109</v>
      </c>
      <c r="BE391">
        <v>106.03999504345124</v>
      </c>
      <c r="BF391">
        <v>19.145228877075532</v>
      </c>
      <c r="BG391">
        <v>4.787714529074159</v>
      </c>
      <c r="BH391">
        <v>457.63614734798483</v>
      </c>
      <c r="BI391">
        <v>0.19999999999999998</v>
      </c>
      <c r="BJ391">
        <v>2805.7859536071237</v>
      </c>
      <c r="BK391">
        <v>675.51611573022524</v>
      </c>
      <c r="BL391">
        <v>905.59659004761625</v>
      </c>
      <c r="BM391">
        <v>863.52425562102292</v>
      </c>
      <c r="BN391">
        <v>188.00542548788462</v>
      </c>
      <c r="BO391">
        <v>30.775631701958719</v>
      </c>
      <c r="BP391">
        <v>8.2196390309378434E-2</v>
      </c>
      <c r="BQ391">
        <v>100</v>
      </c>
      <c r="BR391">
        <v>265.70482448893824</v>
      </c>
      <c r="BS391">
        <v>6.0046699110969062E-2</v>
      </c>
      <c r="BT391">
        <v>2.9634838274738982E-4</v>
      </c>
      <c r="BU391">
        <v>0</v>
      </c>
      <c r="BV391">
        <v>0.5268570561107021</v>
      </c>
      <c r="BW391">
        <v>14.170481492524887</v>
      </c>
      <c r="BX391">
        <v>34.309665404346291</v>
      </c>
      <c r="BY391">
        <v>30.230485637705758</v>
      </c>
      <c r="BZ391">
        <v>942.10315319520475</v>
      </c>
      <c r="CA391">
        <v>282.11403296653117</v>
      </c>
      <c r="CB391">
        <v>232.63260453078453</v>
      </c>
      <c r="CC391" s="156">
        <v>1.25</v>
      </c>
      <c r="CD391">
        <v>790</v>
      </c>
      <c r="CE391">
        <v>0.18776248582515809</v>
      </c>
      <c r="CF391">
        <v>5.6413921228775461</v>
      </c>
      <c r="CG391">
        <v>0.19305128938595176</v>
      </c>
      <c r="CH391">
        <v>13.387279686671317</v>
      </c>
      <c r="CI391">
        <v>8</v>
      </c>
    </row>
    <row r="392" spans="47:87" x14ac:dyDescent="0.3">
      <c r="AU392">
        <v>0.3</v>
      </c>
      <c r="AV392">
        <v>20.11984404587086</v>
      </c>
      <c r="AW392">
        <v>0.29077674623018268</v>
      </c>
      <c r="AX392">
        <v>1.3594978158432822</v>
      </c>
      <c r="AY392">
        <v>347.3273037133165</v>
      </c>
      <c r="AZ392">
        <v>9.0465465196902448E-2</v>
      </c>
      <c r="BA392">
        <v>358.99466530758463</v>
      </c>
      <c r="BB392">
        <v>336.44106800868673</v>
      </c>
      <c r="BC392">
        <v>1</v>
      </c>
      <c r="BD392">
        <v>30.118009849900552</v>
      </c>
      <c r="BE392">
        <v>96.742713000486717</v>
      </c>
      <c r="BF392">
        <v>13.394943498509249</v>
      </c>
      <c r="BG392">
        <v>5.9094680419834464</v>
      </c>
      <c r="BH392">
        <v>430.96904164086084</v>
      </c>
      <c r="BI392">
        <v>0.20000000000000004</v>
      </c>
      <c r="BJ392">
        <v>2741.5274927072533</v>
      </c>
      <c r="BK392">
        <v>698.05937282509558</v>
      </c>
      <c r="BL392">
        <v>895.20163627657325</v>
      </c>
      <c r="BM392">
        <v>977.81433351616522</v>
      </c>
      <c r="BN392">
        <v>126.32989059554421</v>
      </c>
      <c r="BO392">
        <v>26.054554809695237</v>
      </c>
      <c r="BP392">
        <v>7.1475513933121418E-2</v>
      </c>
      <c r="BQ392">
        <v>100</v>
      </c>
      <c r="BR392">
        <v>369.09010144691263</v>
      </c>
      <c r="BS392">
        <v>5.6109364761177956E-2</v>
      </c>
      <c r="BT392">
        <v>2.9581662215153305E-4</v>
      </c>
      <c r="BU392">
        <v>119.90197771338889</v>
      </c>
      <c r="BV392">
        <v>0.58105335186919937</v>
      </c>
      <c r="BW392">
        <v>15.195335288734505</v>
      </c>
      <c r="BX392">
        <v>38.033580460831921</v>
      </c>
      <c r="BY392">
        <v>37.183153394078047</v>
      </c>
      <c r="BZ392">
        <v>1218.5081544332115</v>
      </c>
      <c r="CA392">
        <v>267.47383113632333</v>
      </c>
      <c r="CB392">
        <v>238.32464956895871</v>
      </c>
      <c r="CC392" s="156">
        <v>1.08</v>
      </c>
      <c r="CD392">
        <v>920</v>
      </c>
      <c r="CE392">
        <v>0.13510042559285096</v>
      </c>
      <c r="CF392">
        <v>3.8910632592482415</v>
      </c>
      <c r="CG392">
        <v>0.1430467385119096</v>
      </c>
      <c r="CH392">
        <v>6.3196987776578881</v>
      </c>
      <c r="CI392">
        <v>12</v>
      </c>
    </row>
    <row r="393" spans="47:87" x14ac:dyDescent="0.3">
      <c r="AU393">
        <v>0.3</v>
      </c>
      <c r="AV393">
        <v>19.585508749343983</v>
      </c>
      <c r="AW393">
        <v>0.25128280356239163</v>
      </c>
      <c r="AX393">
        <v>1.1855258697303299</v>
      </c>
      <c r="AY393">
        <v>351.95803196844849</v>
      </c>
      <c r="AZ393">
        <v>0.1039412786396338</v>
      </c>
      <c r="BA393">
        <v>395.93297508886116</v>
      </c>
      <c r="BB393">
        <v>404.12406278551236</v>
      </c>
      <c r="BC393">
        <v>1</v>
      </c>
      <c r="BD393">
        <v>34.908198741359719</v>
      </c>
      <c r="BE393">
        <v>96.717519135355971</v>
      </c>
      <c r="BF393">
        <v>16.795967148313203</v>
      </c>
      <c r="BG393">
        <v>4.8113893306430393</v>
      </c>
      <c r="BH393">
        <v>381.64550369005525</v>
      </c>
      <c r="BI393">
        <v>0.20000000000000007</v>
      </c>
      <c r="BJ393">
        <v>2890.1730850145841</v>
      </c>
      <c r="BK393">
        <v>684.95338253335399</v>
      </c>
      <c r="BL393">
        <v>885.04478195837328</v>
      </c>
      <c r="BM393">
        <v>992.47788647972084</v>
      </c>
      <c r="BN393">
        <v>187.0334643607049</v>
      </c>
      <c r="BO393">
        <v>22.502119490959096</v>
      </c>
      <c r="BP393">
        <v>6.3298607377814717E-2</v>
      </c>
      <c r="BQ393">
        <v>100</v>
      </c>
      <c r="BR393">
        <v>334.40199975255518</v>
      </c>
      <c r="BS393">
        <v>5.5594498220493359E-2</v>
      </c>
      <c r="BT393">
        <v>2.9501303175945732E-4</v>
      </c>
      <c r="BU393">
        <v>0</v>
      </c>
      <c r="BV393">
        <v>0.51726342076173193</v>
      </c>
      <c r="BW393">
        <v>16.20515792198421</v>
      </c>
      <c r="BX393">
        <v>35.988159401959166</v>
      </c>
      <c r="BY393">
        <v>33.513154287646579</v>
      </c>
      <c r="BZ393">
        <v>909.81795572027272</v>
      </c>
      <c r="CA393">
        <v>297.38263500108246</v>
      </c>
      <c r="CB393">
        <v>222.64205134936068</v>
      </c>
      <c r="CC393" s="156">
        <v>0.79</v>
      </c>
      <c r="CD393">
        <v>1670</v>
      </c>
      <c r="CE393">
        <v>0.16311995304718918</v>
      </c>
      <c r="CF393">
        <v>5.5457435815944347</v>
      </c>
      <c r="CG393">
        <v>0.19600972400060074</v>
      </c>
      <c r="CH393">
        <v>12.831304423129501</v>
      </c>
      <c r="CI393">
        <v>9</v>
      </c>
    </row>
    <row r="394" spans="47:87" x14ac:dyDescent="0.3">
      <c r="AU394">
        <v>0.3</v>
      </c>
      <c r="AV394">
        <v>20.639536637860587</v>
      </c>
      <c r="AW394">
        <v>0.29544854948741628</v>
      </c>
      <c r="AX394">
        <v>1.9581294810523111</v>
      </c>
      <c r="AY394">
        <v>343.9470345018126</v>
      </c>
      <c r="AZ394">
        <v>9.1926885613213632E-2</v>
      </c>
      <c r="BA394">
        <v>426.12905926906382</v>
      </c>
      <c r="BB394">
        <v>265.97918681498783</v>
      </c>
      <c r="BC394">
        <v>1</v>
      </c>
      <c r="BD394">
        <v>49.167971030219064</v>
      </c>
      <c r="BE394">
        <v>103.78061857934355</v>
      </c>
      <c r="BF394">
        <v>21.50991054152545</v>
      </c>
      <c r="BG394">
        <v>5.9150804723090618</v>
      </c>
      <c r="BH394">
        <v>430.30346937973241</v>
      </c>
      <c r="BI394">
        <v>0.19999999999999998</v>
      </c>
      <c r="BJ394">
        <v>3018.7893753048206</v>
      </c>
      <c r="BK394">
        <v>692.71849893965168</v>
      </c>
      <c r="BL394">
        <v>908.05868513402766</v>
      </c>
      <c r="BM394">
        <v>833.10098699623518</v>
      </c>
      <c r="BN394">
        <v>153.27905536110109</v>
      </c>
      <c r="BO394">
        <v>27.071253587298429</v>
      </c>
      <c r="BP394">
        <v>4.9209753645991001E-5</v>
      </c>
      <c r="BQ394">
        <v>100</v>
      </c>
      <c r="BR394">
        <v>337.82851846621509</v>
      </c>
      <c r="BS394">
        <v>5.2882904777713458E-2</v>
      </c>
      <c r="BT394">
        <v>2.9399571284739534E-4</v>
      </c>
      <c r="BU394">
        <v>22.218846873197108</v>
      </c>
      <c r="BV394">
        <v>0.54148198396870784</v>
      </c>
      <c r="BW394">
        <v>14.898715413462938</v>
      </c>
      <c r="BX394">
        <v>38.063374021126755</v>
      </c>
      <c r="BY394">
        <v>34.716905997249874</v>
      </c>
      <c r="BZ394">
        <v>989.30597698027736</v>
      </c>
      <c r="CA394">
        <v>267.35205302713558</v>
      </c>
      <c r="CB394">
        <v>234.53032499292161</v>
      </c>
      <c r="CC394" s="156">
        <v>0.72</v>
      </c>
      <c r="CD394">
        <v>2190</v>
      </c>
      <c r="CE394">
        <v>0.18662498619564816</v>
      </c>
      <c r="CF394">
        <v>8.0579131518500926</v>
      </c>
      <c r="CG394">
        <v>0.24343564956244937</v>
      </c>
      <c r="CH394">
        <v>23.438120385441167</v>
      </c>
      <c r="CI394">
        <v>7</v>
      </c>
    </row>
    <row r="395" spans="47:87" x14ac:dyDescent="0.3">
      <c r="AU395">
        <v>0.3</v>
      </c>
      <c r="AV395">
        <v>21.192810876107796</v>
      </c>
      <c r="AW395">
        <v>0.31602684862306862</v>
      </c>
      <c r="AX395">
        <v>0.71354125943060454</v>
      </c>
      <c r="AY395">
        <v>348.34615862479973</v>
      </c>
      <c r="AZ395">
        <v>9.0148091044544895E-2</v>
      </c>
      <c r="BA395">
        <v>390.51304705142269</v>
      </c>
      <c r="BB395">
        <v>306.98742756936929</v>
      </c>
      <c r="BC395">
        <v>1</v>
      </c>
      <c r="BD395">
        <v>42.743199130621619</v>
      </c>
      <c r="BE395">
        <v>89.600040385039023</v>
      </c>
      <c r="BF395">
        <v>6.4081048004956456</v>
      </c>
      <c r="BG395">
        <v>3.8378739285345196</v>
      </c>
      <c r="BH395">
        <v>421.33788360831841</v>
      </c>
      <c r="BI395">
        <v>0.2</v>
      </c>
      <c r="BJ395">
        <v>2417.0352987058172</v>
      </c>
      <c r="BK395">
        <v>689.02078765087742</v>
      </c>
      <c r="BL395">
        <v>881.86112874466141</v>
      </c>
      <c r="BM395">
        <v>1000.7095502015543</v>
      </c>
      <c r="BN395">
        <v>170.68286809286084</v>
      </c>
      <c r="BO395">
        <v>28.701276677283158</v>
      </c>
      <c r="BP395">
        <v>3.1097921513969333E-2</v>
      </c>
      <c r="BQ395">
        <v>100</v>
      </c>
      <c r="BR395">
        <v>339.26005359449437</v>
      </c>
      <c r="BS395">
        <v>5.3624921964212785E-2</v>
      </c>
      <c r="BT395">
        <v>3.0004330969092509E-4</v>
      </c>
      <c r="BU395">
        <v>0</v>
      </c>
      <c r="BV395">
        <v>0.56890333394526327</v>
      </c>
      <c r="BW395">
        <v>15.757114181497888</v>
      </c>
      <c r="BX395">
        <v>36.27632860034965</v>
      </c>
      <c r="BY395">
        <v>36.791012383634836</v>
      </c>
      <c r="BZ395">
        <v>1089.3082751669269</v>
      </c>
      <c r="CA395">
        <v>283.3923563926686</v>
      </c>
      <c r="CB395">
        <v>230.43853875544133</v>
      </c>
      <c r="CC395" s="156">
        <v>1.06</v>
      </c>
      <c r="CD395">
        <v>1170</v>
      </c>
      <c r="CE395">
        <v>0.18169642484777815</v>
      </c>
      <c r="CF395">
        <v>6.0234722460411376</v>
      </c>
      <c r="CG395">
        <v>0.23345048889611514</v>
      </c>
      <c r="CH395">
        <v>17.359838276772397</v>
      </c>
      <c r="CI395">
        <v>7</v>
      </c>
    </row>
    <row r="396" spans="47:87" x14ac:dyDescent="0.3">
      <c r="AU396">
        <v>0.3</v>
      </c>
      <c r="AV396">
        <v>21.919036261862697</v>
      </c>
      <c r="AW396">
        <v>0.29756844582232544</v>
      </c>
      <c r="AX396">
        <v>0.80874964749502287</v>
      </c>
      <c r="AY396">
        <v>315.47025407384979</v>
      </c>
      <c r="AZ396">
        <v>0.10128676688721698</v>
      </c>
      <c r="BA396">
        <v>404.67335365595466</v>
      </c>
      <c r="BB396">
        <v>330.80245155136038</v>
      </c>
      <c r="BC396">
        <v>1</v>
      </c>
      <c r="BD396">
        <v>37.827783543711533</v>
      </c>
      <c r="BE396">
        <v>95.034078931473644</v>
      </c>
      <c r="BF396">
        <v>24.254430970533264</v>
      </c>
      <c r="BG396">
        <v>4.7423729475940313</v>
      </c>
      <c r="BH396">
        <v>413.76320495008594</v>
      </c>
      <c r="BI396">
        <v>0.19999999999999996</v>
      </c>
      <c r="BJ396">
        <v>2781.4105047153835</v>
      </c>
      <c r="BK396">
        <v>654.45340818227248</v>
      </c>
      <c r="BL396">
        <v>816.67118142342179</v>
      </c>
      <c r="BM396">
        <v>850.89697277767095</v>
      </c>
      <c r="BN396">
        <v>221.49365452242284</v>
      </c>
      <c r="BO396">
        <v>26.794191022196465</v>
      </c>
      <c r="BP396">
        <v>5.7197231355095128E-2</v>
      </c>
      <c r="BQ396">
        <v>100</v>
      </c>
      <c r="BR396">
        <v>377.28058712895103</v>
      </c>
      <c r="BS396">
        <v>5.2151134563224913E-2</v>
      </c>
      <c r="BT396">
        <v>3.0450383423051585E-4</v>
      </c>
      <c r="BU396">
        <v>0</v>
      </c>
      <c r="BV396">
        <v>0.53498152271979194</v>
      </c>
      <c r="BW396">
        <v>15.523638800555219</v>
      </c>
      <c r="BX396">
        <v>34.577092560612073</v>
      </c>
      <c r="BY396">
        <v>35.151587017382376</v>
      </c>
      <c r="BZ396">
        <v>1319.553388028165</v>
      </c>
      <c r="CA396">
        <v>209.36887690239362</v>
      </c>
      <c r="CB396">
        <v>240.04260779849409</v>
      </c>
      <c r="CC396" s="156">
        <v>0.98</v>
      </c>
      <c r="CD396">
        <v>1700</v>
      </c>
      <c r="CE396">
        <v>0.12632885942656125</v>
      </c>
      <c r="CF396">
        <v>4.8556972690925981</v>
      </c>
      <c r="CG396">
        <v>0.15987404792204837</v>
      </c>
      <c r="CH396">
        <v>4.6362098323267018</v>
      </c>
      <c r="CI396">
        <v>13</v>
      </c>
    </row>
    <row r="397" spans="47:87" x14ac:dyDescent="0.3">
      <c r="AU397">
        <v>0.3</v>
      </c>
      <c r="AV397">
        <v>18.643323915205297</v>
      </c>
      <c r="AW397">
        <v>0.3468626304436464</v>
      </c>
      <c r="AX397">
        <v>1.784790561412827</v>
      </c>
      <c r="AY397">
        <v>342.89867360758058</v>
      </c>
      <c r="AZ397">
        <v>0.11685506599912515</v>
      </c>
      <c r="BA397">
        <v>425.81556114409079</v>
      </c>
      <c r="BB397">
        <v>362.19800733048862</v>
      </c>
      <c r="BC397">
        <v>1</v>
      </c>
      <c r="BD397">
        <v>45.194372583947093</v>
      </c>
      <c r="BE397">
        <v>116.38815665655925</v>
      </c>
      <c r="BF397">
        <v>13.020827049277994</v>
      </c>
      <c r="BG397">
        <v>5.8328666094330908</v>
      </c>
      <c r="BH397">
        <v>397.50762624444786</v>
      </c>
      <c r="BI397">
        <v>0.19999999999999996</v>
      </c>
      <c r="BJ397">
        <v>2812.2153364610263</v>
      </c>
      <c r="BK397">
        <v>689.9497568599877</v>
      </c>
      <c r="BL397">
        <v>929.03098794650691</v>
      </c>
      <c r="BM397">
        <v>889.39087303348049</v>
      </c>
      <c r="BN397">
        <v>166.74830164775153</v>
      </c>
      <c r="BO397">
        <v>31.193971509740063</v>
      </c>
      <c r="BP397">
        <v>7.139300318059362E-2</v>
      </c>
      <c r="BQ397">
        <v>100</v>
      </c>
      <c r="BR397">
        <v>367.70926560329406</v>
      </c>
      <c r="BS397">
        <v>5.2449387544056723E-2</v>
      </c>
      <c r="BT397">
        <v>3.0442261123065766E-4</v>
      </c>
      <c r="BU397">
        <v>46.114820315045094</v>
      </c>
      <c r="BV397">
        <v>0.54737178266329745</v>
      </c>
      <c r="BW397">
        <v>13.944742923206748</v>
      </c>
      <c r="BX397">
        <v>33.953948259004704</v>
      </c>
      <c r="BY397">
        <v>30.900452191997839</v>
      </c>
      <c r="BZ397">
        <v>771.02352428845188</v>
      </c>
      <c r="CA397">
        <v>337.63810935884044</v>
      </c>
      <c r="CB397">
        <v>230.14353634529888</v>
      </c>
      <c r="CC397" s="156">
        <v>1.01</v>
      </c>
      <c r="CD397">
        <v>1290</v>
      </c>
      <c r="CE397">
        <v>0.16056607429625358</v>
      </c>
      <c r="CF397">
        <v>5.5416465147414637</v>
      </c>
      <c r="CG397">
        <v>0.20880020424545884</v>
      </c>
      <c r="CH397">
        <v>7.2853893355881398</v>
      </c>
      <c r="CI397">
        <v>10</v>
      </c>
    </row>
    <row r="398" spans="47:87" x14ac:dyDescent="0.3">
      <c r="AU398">
        <v>0.3</v>
      </c>
      <c r="AV398">
        <v>21.135901421372715</v>
      </c>
      <c r="AW398">
        <v>0.32859116748330269</v>
      </c>
      <c r="AX398">
        <v>1.0163114627842043</v>
      </c>
      <c r="AY398">
        <v>331.35205932141628</v>
      </c>
      <c r="AZ398">
        <v>0.10082339085695842</v>
      </c>
      <c r="BA398">
        <v>470.72269419465766</v>
      </c>
      <c r="BB398">
        <v>317.80232601501865</v>
      </c>
      <c r="BC398">
        <v>1</v>
      </c>
      <c r="BD398">
        <v>36.035155924036729</v>
      </c>
      <c r="BE398">
        <v>121.01447867089837</v>
      </c>
      <c r="BF398">
        <v>12.444675820875554</v>
      </c>
      <c r="BG398">
        <v>3.869891662542682</v>
      </c>
      <c r="BH398">
        <v>453.29809339162796</v>
      </c>
      <c r="BI398">
        <v>0.2</v>
      </c>
      <c r="BJ398">
        <v>2740.2959885397245</v>
      </c>
      <c r="BK398">
        <v>686.28972343282658</v>
      </c>
      <c r="BL398">
        <v>867.30127061079816</v>
      </c>
      <c r="BM398">
        <v>979.92955110438686</v>
      </c>
      <c r="BN398">
        <v>239.58219204667003</v>
      </c>
      <c r="BO398">
        <v>29.735991938802957</v>
      </c>
      <c r="BP398">
        <v>4.5206626430482032E-2</v>
      </c>
      <c r="BQ398">
        <v>100</v>
      </c>
      <c r="BR398">
        <v>323.8741668381885</v>
      </c>
      <c r="BS398">
        <v>5.9592418558300407E-2</v>
      </c>
      <c r="BT398">
        <v>2.8371277720792913E-4</v>
      </c>
      <c r="BU398">
        <v>0</v>
      </c>
      <c r="BV398">
        <v>0.57094221930123035</v>
      </c>
      <c r="BW398">
        <v>14.881528167410455</v>
      </c>
      <c r="BX398">
        <v>39.413623399060057</v>
      </c>
      <c r="BY398">
        <v>37.142813044597609</v>
      </c>
      <c r="BZ398">
        <v>1244.8994823534315</v>
      </c>
      <c r="CA398">
        <v>202.43733143743941</v>
      </c>
      <c r="CB398">
        <v>246.82728721189463</v>
      </c>
      <c r="CC398" s="156">
        <v>0.94</v>
      </c>
      <c r="CD398">
        <v>2330</v>
      </c>
      <c r="CE398">
        <v>2.7278025528301386E-2</v>
      </c>
      <c r="CF398">
        <v>1.8885146511885831</v>
      </c>
      <c r="CG398">
        <v>6.9150846543702391E-2</v>
      </c>
      <c r="CH398">
        <v>-11.561948805702169</v>
      </c>
      <c r="CI398" t="s">
        <v>479</v>
      </c>
    </row>
    <row r="399" spans="47:87" x14ac:dyDescent="0.3">
      <c r="AU399">
        <v>0.3</v>
      </c>
      <c r="AV399">
        <v>20.733281477453136</v>
      </c>
      <c r="AW399">
        <v>0.30781345475307437</v>
      </c>
      <c r="AX399">
        <v>0.93406745115409717</v>
      </c>
      <c r="AY399">
        <v>357.76880015451968</v>
      </c>
      <c r="AZ399">
        <v>8.2515660869814045E-2</v>
      </c>
      <c r="BA399">
        <v>473.54908614513982</v>
      </c>
      <c r="BB399">
        <v>242.77429145020707</v>
      </c>
      <c r="BC399">
        <v>1</v>
      </c>
      <c r="BD399">
        <v>41.591087324198547</v>
      </c>
      <c r="BE399">
        <v>89.609735017819716</v>
      </c>
      <c r="BF399">
        <v>14.93300849810722</v>
      </c>
      <c r="BG399">
        <v>4.1916001326882135</v>
      </c>
      <c r="BH399">
        <v>425.119158567363</v>
      </c>
      <c r="BI399">
        <v>0.20000000000000009</v>
      </c>
      <c r="BJ399">
        <v>2737.5760135639307</v>
      </c>
      <c r="BK399">
        <v>677.10750477381657</v>
      </c>
      <c r="BL399">
        <v>863.96710979092597</v>
      </c>
      <c r="BM399">
        <v>1072.7405221066424</v>
      </c>
      <c r="BN399">
        <v>137.21819823274538</v>
      </c>
      <c r="BO399">
        <v>27.726649797957833</v>
      </c>
      <c r="BP399">
        <v>5.8065998999996773E-2</v>
      </c>
      <c r="BQ399">
        <v>100</v>
      </c>
      <c r="BR399">
        <v>404.45239569642706</v>
      </c>
      <c r="BS399">
        <v>5.5784538595187658E-2</v>
      </c>
      <c r="BT399">
        <v>2.9781130633067029E-4</v>
      </c>
      <c r="BU399">
        <v>0</v>
      </c>
      <c r="BV399">
        <v>0.56825301282322882</v>
      </c>
      <c r="BW399">
        <v>15.320890285278407</v>
      </c>
      <c r="BX399">
        <v>35.054166567034585</v>
      </c>
      <c r="BY399">
        <v>40.231143383944705</v>
      </c>
      <c r="BZ399">
        <v>1214.8486270098354</v>
      </c>
      <c r="CA399">
        <v>336.61442694052465</v>
      </c>
      <c r="CB399">
        <v>223.87644416004872</v>
      </c>
      <c r="CC399" s="156">
        <v>1.06</v>
      </c>
      <c r="CD399">
        <v>1830</v>
      </c>
      <c r="CE399">
        <v>0.12026705043519637</v>
      </c>
      <c r="CF399">
        <v>4.7298227983462073</v>
      </c>
      <c r="CG399">
        <v>0.15251128083252255</v>
      </c>
      <c r="CH399">
        <v>15.246440817873633</v>
      </c>
      <c r="CI399">
        <v>10</v>
      </c>
    </row>
    <row r="400" spans="47:87" x14ac:dyDescent="0.3">
      <c r="AU400">
        <v>0.3</v>
      </c>
      <c r="AV400">
        <v>19.418038862931073</v>
      </c>
      <c r="AW400">
        <v>0.35340749644227498</v>
      </c>
      <c r="AX400">
        <v>1.2568076210489212</v>
      </c>
      <c r="AY400">
        <v>321.65290588965627</v>
      </c>
      <c r="AZ400">
        <v>0.11546472332432735</v>
      </c>
      <c r="BA400">
        <v>414.10508894037736</v>
      </c>
      <c r="BB400">
        <v>296.93084715725308</v>
      </c>
      <c r="BC400">
        <v>1</v>
      </c>
      <c r="BD400">
        <v>40.673850161510828</v>
      </c>
      <c r="BE400">
        <v>84.856405405279986</v>
      </c>
      <c r="BF400">
        <v>7.3302071459848355</v>
      </c>
      <c r="BG400">
        <v>4.0111483923451061</v>
      </c>
      <c r="BH400">
        <v>459.7329221428447</v>
      </c>
      <c r="BI400">
        <v>0.2</v>
      </c>
      <c r="BJ400">
        <v>2504.4125582128654</v>
      </c>
      <c r="BK400">
        <v>679.68423469823108</v>
      </c>
      <c r="BL400">
        <v>913.62540936152448</v>
      </c>
      <c r="BM400">
        <v>808.91265265949028</v>
      </c>
      <c r="BN400">
        <v>148.34021810650555</v>
      </c>
      <c r="BO400">
        <v>31.983422573934401</v>
      </c>
      <c r="BP400">
        <v>4.8384425562604062E-2</v>
      </c>
      <c r="BQ400">
        <v>100</v>
      </c>
      <c r="BR400">
        <v>374.37518477067738</v>
      </c>
      <c r="BS400">
        <v>5.2298228499563872E-2</v>
      </c>
      <c r="BT400">
        <v>3.0769038808924228E-4</v>
      </c>
      <c r="BU400">
        <v>0</v>
      </c>
      <c r="BV400">
        <v>0.55143382262467588</v>
      </c>
      <c r="BW400">
        <v>15.348031796202765</v>
      </c>
      <c r="BX400">
        <v>36.077308231536165</v>
      </c>
      <c r="BY400">
        <v>40.591005121991124</v>
      </c>
      <c r="BZ400">
        <v>1367.3515930827332</v>
      </c>
      <c r="CA400">
        <v>232.70726976548406</v>
      </c>
      <c r="CB400">
        <v>219.36998463656084</v>
      </c>
      <c r="CC400" s="156">
        <v>0.98</v>
      </c>
      <c r="CD400">
        <v>1550</v>
      </c>
      <c r="CE400">
        <v>0.11772441518182974</v>
      </c>
      <c r="CF400">
        <v>4.8416168133148254</v>
      </c>
      <c r="CG400">
        <v>0.15364939146787729</v>
      </c>
      <c r="CH400">
        <v>4.1500774327589376</v>
      </c>
      <c r="CI400">
        <v>15</v>
      </c>
    </row>
    <row r="401" spans="47:87" x14ac:dyDescent="0.3">
      <c r="AU401">
        <v>0.3</v>
      </c>
      <c r="AV401">
        <v>18.016954614474734</v>
      </c>
      <c r="AW401">
        <v>0.34761269019672236</v>
      </c>
      <c r="AX401">
        <v>1.6419881278200779</v>
      </c>
      <c r="AY401">
        <v>306.71470571144346</v>
      </c>
      <c r="AZ401">
        <v>0.10597433302288826</v>
      </c>
      <c r="BA401">
        <v>414.45145851302857</v>
      </c>
      <c r="BB401">
        <v>343.04678552600666</v>
      </c>
      <c r="BC401">
        <v>1</v>
      </c>
      <c r="BD401">
        <v>42.316623581806667</v>
      </c>
      <c r="BE401">
        <v>98.3062650346575</v>
      </c>
      <c r="BF401">
        <v>15.817014588131952</v>
      </c>
      <c r="BG401">
        <v>7.0958836726888199</v>
      </c>
      <c r="BH401">
        <v>429.60706677458722</v>
      </c>
      <c r="BI401">
        <v>0.20000000000000007</v>
      </c>
      <c r="BJ401">
        <v>2615.6826627297605</v>
      </c>
      <c r="BK401">
        <v>683.26920757601454</v>
      </c>
      <c r="BL401">
        <v>908.70463722772536</v>
      </c>
      <c r="BM401">
        <v>840.50381620221765</v>
      </c>
      <c r="BN401">
        <v>139.33759898448696</v>
      </c>
      <c r="BO401">
        <v>31.434349518656521</v>
      </c>
      <c r="BP401">
        <v>5.0618143368458227E-2</v>
      </c>
      <c r="BQ401">
        <v>100</v>
      </c>
      <c r="BR401">
        <v>308.9122974334316</v>
      </c>
      <c r="BS401">
        <v>5.3864302859140734E-2</v>
      </c>
      <c r="BT401">
        <v>3.1085834017544983E-4</v>
      </c>
      <c r="BU401">
        <v>0</v>
      </c>
      <c r="BV401">
        <v>0.51528693614423626</v>
      </c>
      <c r="BW401">
        <v>15.617662524051386</v>
      </c>
      <c r="BX401">
        <v>36.311159373355878</v>
      </c>
      <c r="BY401">
        <v>33.678174735012789</v>
      </c>
      <c r="BZ401">
        <v>1282.2334765526409</v>
      </c>
      <c r="CA401">
        <v>262.58638804344741</v>
      </c>
      <c r="CB401">
        <v>227.88075138751566</v>
      </c>
      <c r="CC401" s="156">
        <v>0.99</v>
      </c>
      <c r="CD401">
        <v>1180</v>
      </c>
      <c r="CE401">
        <v>0.21503927178106075</v>
      </c>
      <c r="CF401">
        <v>6.5109740050217972</v>
      </c>
      <c r="CG401">
        <v>0.25617434777794462</v>
      </c>
      <c r="CH401">
        <v>25.180997651167694</v>
      </c>
      <c r="CI401">
        <v>6</v>
      </c>
    </row>
    <row r="402" spans="47:87" x14ac:dyDescent="0.3">
      <c r="AU402">
        <v>0.3</v>
      </c>
      <c r="AV402">
        <v>18.657054108226216</v>
      </c>
      <c r="AW402">
        <v>0.34191683890446534</v>
      </c>
      <c r="AX402">
        <v>1.3970090292495405</v>
      </c>
      <c r="AY402">
        <v>300.52397307984137</v>
      </c>
      <c r="AZ402">
        <v>9.1755692705841371E-2</v>
      </c>
      <c r="BA402">
        <v>440.28607330320659</v>
      </c>
      <c r="BB402">
        <v>432.6421209682693</v>
      </c>
      <c r="BC402">
        <v>1</v>
      </c>
      <c r="BD402">
        <v>42.942854296424251</v>
      </c>
      <c r="BE402">
        <v>92.335219451939025</v>
      </c>
      <c r="BF402">
        <v>18.404217196478545</v>
      </c>
      <c r="BG402">
        <v>5.8583682187310862</v>
      </c>
      <c r="BH402">
        <v>388.08234426120265</v>
      </c>
      <c r="BI402">
        <v>0.19999999999999998</v>
      </c>
      <c r="BJ402">
        <v>2933.6624765851602</v>
      </c>
      <c r="BK402">
        <v>680.29153330678105</v>
      </c>
      <c r="BL402">
        <v>893.76651685326942</v>
      </c>
      <c r="BM402">
        <v>928.21245479722927</v>
      </c>
      <c r="BN402">
        <v>113.82082642653837</v>
      </c>
      <c r="BO402">
        <v>30.933799355431987</v>
      </c>
      <c r="BP402">
        <v>4.8087237929757734E-2</v>
      </c>
      <c r="BQ402">
        <v>100</v>
      </c>
      <c r="BR402">
        <v>296.72962015087887</v>
      </c>
      <c r="BS402">
        <v>5.1065105354050983E-2</v>
      </c>
      <c r="BT402">
        <v>2.8166522087632017E-4</v>
      </c>
      <c r="BU402">
        <v>5.6351952336999824</v>
      </c>
      <c r="BV402">
        <v>0.61784413987707576</v>
      </c>
      <c r="BW402">
        <v>14.819989373639816</v>
      </c>
      <c r="BX402">
        <v>34.673632178626889</v>
      </c>
      <c r="BY402">
        <v>31.558547004340586</v>
      </c>
      <c r="BZ402">
        <v>856.82761420622251</v>
      </c>
      <c r="CA402">
        <v>273.54783267216987</v>
      </c>
      <c r="CB402">
        <v>241.37229269529223</v>
      </c>
      <c r="CC402" s="156">
        <v>0.85</v>
      </c>
      <c r="CD402">
        <v>3060</v>
      </c>
      <c r="CE402" t="s">
        <v>479</v>
      </c>
      <c r="CF402">
        <v>-0.26192876563187895</v>
      </c>
      <c r="CG402">
        <v>-9.0256907305053397E-3</v>
      </c>
      <c r="CH402">
        <v>-27.754897056102848</v>
      </c>
      <c r="CI402" t="s">
        <v>479</v>
      </c>
    </row>
    <row r="403" spans="47:87" x14ac:dyDescent="0.3">
      <c r="AU403">
        <v>0.3</v>
      </c>
      <c r="AV403">
        <v>21.347630701219053</v>
      </c>
      <c r="AW403">
        <v>0.29213726808423773</v>
      </c>
      <c r="AX403">
        <v>1.2413849568019826</v>
      </c>
      <c r="AY403">
        <v>305.58467351730184</v>
      </c>
      <c r="AZ403">
        <v>8.8400545526806679E-2</v>
      </c>
      <c r="BA403">
        <v>444.32906034292694</v>
      </c>
      <c r="BB403">
        <v>318.81484357098299</v>
      </c>
      <c r="BC403">
        <v>1</v>
      </c>
      <c r="BD403">
        <v>44.088636744454554</v>
      </c>
      <c r="BE403">
        <v>109.06701163455217</v>
      </c>
      <c r="BF403">
        <v>22.349199426149617</v>
      </c>
      <c r="BG403">
        <v>5.7072934406939826</v>
      </c>
      <c r="BH403">
        <v>460.34671097364031</v>
      </c>
      <c r="BI403">
        <v>0.2</v>
      </c>
      <c r="BJ403">
        <v>2984.6156415152318</v>
      </c>
      <c r="BK403">
        <v>690.32671704541929</v>
      </c>
      <c r="BL403">
        <v>916.07776640186432</v>
      </c>
      <c r="BM403">
        <v>1027.7044025683751</v>
      </c>
      <c r="BN403">
        <v>123.35741242856577</v>
      </c>
      <c r="BO403">
        <v>26.698853296909991</v>
      </c>
      <c r="BP403">
        <v>8.4329515180719215E-3</v>
      </c>
      <c r="BQ403">
        <v>100</v>
      </c>
      <c r="BR403">
        <v>397.70820796123689</v>
      </c>
      <c r="BS403">
        <v>6.0981989079294766E-2</v>
      </c>
      <c r="BT403">
        <v>2.9784952904558782E-4</v>
      </c>
      <c r="BU403">
        <v>0</v>
      </c>
      <c r="BV403">
        <v>0.55369395546839395</v>
      </c>
      <c r="BW403">
        <v>14.623387881942094</v>
      </c>
      <c r="BX403">
        <v>33.169502500146891</v>
      </c>
      <c r="BY403">
        <v>31.869063387732979</v>
      </c>
      <c r="BZ403">
        <v>1079.600389493588</v>
      </c>
      <c r="CA403">
        <v>227.99145711158988</v>
      </c>
      <c r="CB403">
        <v>214.39779354597292</v>
      </c>
      <c r="CC403" s="156">
        <v>1.03</v>
      </c>
      <c r="CD403">
        <v>710</v>
      </c>
      <c r="CE403">
        <v>0.25761281806283698</v>
      </c>
      <c r="CF403">
        <v>7.6512471789728282</v>
      </c>
      <c r="CG403">
        <v>0.31116101391869488</v>
      </c>
      <c r="CH403">
        <v>23.917877962009882</v>
      </c>
      <c r="CI403">
        <v>5</v>
      </c>
    </row>
    <row r="404" spans="47:87" x14ac:dyDescent="0.3">
      <c r="AU404">
        <v>0.3</v>
      </c>
      <c r="AV404">
        <v>20.655649101661812</v>
      </c>
      <c r="AW404">
        <v>0.27392350227686313</v>
      </c>
      <c r="AX404">
        <v>1.3798100083266418</v>
      </c>
      <c r="AY404">
        <v>331.39036903924443</v>
      </c>
      <c r="AZ404">
        <v>9.9947100733813271E-2</v>
      </c>
      <c r="BA404">
        <v>487.71967925880602</v>
      </c>
      <c r="BB404">
        <v>364.8396928905168</v>
      </c>
      <c r="BC404">
        <v>1</v>
      </c>
      <c r="BD404">
        <v>34.964575515133149</v>
      </c>
      <c r="BE404">
        <v>106.06634411422971</v>
      </c>
      <c r="BF404">
        <v>9.9619102567435061</v>
      </c>
      <c r="BG404">
        <v>5.6382356906127695</v>
      </c>
      <c r="BH404">
        <v>451.04163329536459</v>
      </c>
      <c r="BI404">
        <v>0.2</v>
      </c>
      <c r="BJ404">
        <v>2564.9222454490896</v>
      </c>
      <c r="BK404">
        <v>660.61564715750296</v>
      </c>
      <c r="BL404">
        <v>835.60845388640996</v>
      </c>
      <c r="BM404">
        <v>590.86801658477111</v>
      </c>
      <c r="BN404">
        <v>174.74721618707011</v>
      </c>
      <c r="BO404">
        <v>25.253973070415665</v>
      </c>
      <c r="BP404">
        <v>0</v>
      </c>
      <c r="BQ404">
        <v>100</v>
      </c>
      <c r="BR404">
        <v>326.75126091412102</v>
      </c>
      <c r="BS404">
        <v>5.1786545287146379E-2</v>
      </c>
      <c r="BT404">
        <v>3.3858106373649114E-4</v>
      </c>
      <c r="BU404">
        <v>0</v>
      </c>
      <c r="BV404">
        <v>0.57521741517502312</v>
      </c>
      <c r="BW404">
        <v>15.23669902323067</v>
      </c>
      <c r="BX404">
        <v>37.102156906890862</v>
      </c>
      <c r="BY404">
        <v>37.062814693753658</v>
      </c>
      <c r="BZ404">
        <v>879.48888757717293</v>
      </c>
      <c r="CA404">
        <v>236.65294027384465</v>
      </c>
      <c r="CB404">
        <v>223.41155737973759</v>
      </c>
      <c r="CC404" s="156">
        <v>1.01</v>
      </c>
      <c r="CD404">
        <v>1780</v>
      </c>
      <c r="CE404">
        <v>0.12625161761275705</v>
      </c>
      <c r="CF404">
        <v>4.3257372448428484</v>
      </c>
      <c r="CG404">
        <v>0.15581995593261558</v>
      </c>
      <c r="CH404">
        <v>6.6433461881735552</v>
      </c>
      <c r="CI404">
        <v>12</v>
      </c>
    </row>
    <row r="405" spans="47:87" x14ac:dyDescent="0.3">
      <c r="AU405">
        <v>0.3</v>
      </c>
      <c r="AV405">
        <v>20.955988253821236</v>
      </c>
      <c r="AW405">
        <v>0.29544664245786406</v>
      </c>
      <c r="AX405">
        <v>1.8701542833323062</v>
      </c>
      <c r="AY405">
        <v>349.3010906056175</v>
      </c>
      <c r="AZ405">
        <v>0.10901209505254109</v>
      </c>
      <c r="BA405">
        <v>408.46694067683973</v>
      </c>
      <c r="BB405">
        <v>409.13820644908577</v>
      </c>
      <c r="BC405">
        <v>1</v>
      </c>
      <c r="BD405">
        <v>42.354820713873856</v>
      </c>
      <c r="BE405">
        <v>112.4296933319725</v>
      </c>
      <c r="BF405">
        <v>7.6393900695089902</v>
      </c>
      <c r="BG405">
        <v>5.7878070777308901</v>
      </c>
      <c r="BH405">
        <v>459.60832470100536</v>
      </c>
      <c r="BI405">
        <v>0.20000000000000007</v>
      </c>
      <c r="BJ405">
        <v>2597.0888660720639</v>
      </c>
      <c r="BK405">
        <v>688.85085221385066</v>
      </c>
      <c r="BL405">
        <v>906.41512509299162</v>
      </c>
      <c r="BM405">
        <v>983.64283601275417</v>
      </c>
      <c r="BN405">
        <v>127.65980480055599</v>
      </c>
      <c r="BO405">
        <v>26.500427859954815</v>
      </c>
      <c r="BP405">
        <v>6.9211387425725648E-2</v>
      </c>
      <c r="BQ405">
        <v>100</v>
      </c>
      <c r="BR405">
        <v>346.75229926498395</v>
      </c>
      <c r="BS405">
        <v>5.2157491385977292E-2</v>
      </c>
      <c r="BT405">
        <v>2.9779952459081974E-4</v>
      </c>
      <c r="BU405">
        <v>23.702893175838188</v>
      </c>
      <c r="BV405">
        <v>0.55855142716939044</v>
      </c>
      <c r="BW405">
        <v>16.776338452178546</v>
      </c>
      <c r="BX405">
        <v>37.330491552387841</v>
      </c>
      <c r="BY405">
        <v>38.525308657724665</v>
      </c>
      <c r="BZ405">
        <v>1027.3724131816098</v>
      </c>
      <c r="CA405">
        <v>290.18234723677688</v>
      </c>
      <c r="CB405">
        <v>249.6920158236295</v>
      </c>
      <c r="CC405" s="156">
        <v>1.08</v>
      </c>
      <c r="CD405">
        <v>1120</v>
      </c>
      <c r="CE405">
        <v>0.20182266905827251</v>
      </c>
      <c r="CF405">
        <v>5.7150854968341127</v>
      </c>
      <c r="CG405">
        <v>0.26704451128315615</v>
      </c>
      <c r="CH405">
        <v>22.758619207428058</v>
      </c>
      <c r="CI405">
        <v>6</v>
      </c>
    </row>
    <row r="406" spans="47:87" x14ac:dyDescent="0.3">
      <c r="AU406">
        <v>0.3</v>
      </c>
      <c r="AV406">
        <v>19.886998264648497</v>
      </c>
      <c r="AW406">
        <v>0.28903102143614084</v>
      </c>
      <c r="AX406">
        <v>0.77730844141943933</v>
      </c>
      <c r="AY406">
        <v>331.11235029779925</v>
      </c>
      <c r="AZ406">
        <v>0.10920532857406681</v>
      </c>
      <c r="BA406">
        <v>438.92973924734878</v>
      </c>
      <c r="BB406">
        <v>312.0413215672711</v>
      </c>
      <c r="BC406">
        <v>1</v>
      </c>
      <c r="BD406">
        <v>44.779370126499145</v>
      </c>
      <c r="BE406">
        <v>109.82682186978289</v>
      </c>
      <c r="BF406">
        <v>14.697713425663007</v>
      </c>
      <c r="BG406">
        <v>5.2568669381142126</v>
      </c>
      <c r="BH406">
        <v>426.0853707961698</v>
      </c>
      <c r="BI406">
        <v>0.19999999999999998</v>
      </c>
      <c r="BJ406">
        <v>2523.4492868866641</v>
      </c>
      <c r="BK406">
        <v>692.06603425693186</v>
      </c>
      <c r="BL406">
        <v>834.37617000409466</v>
      </c>
      <c r="BM406">
        <v>1029.3790391096086</v>
      </c>
      <c r="BN406">
        <v>132.00583663821646</v>
      </c>
      <c r="BO406">
        <v>26.357567225634813</v>
      </c>
      <c r="BP406">
        <v>1.5203099737964182E-2</v>
      </c>
      <c r="BQ406">
        <v>100</v>
      </c>
      <c r="BR406">
        <v>411.84342802994922</v>
      </c>
      <c r="BS406">
        <v>5.4348595250094438E-2</v>
      </c>
      <c r="BT406">
        <v>3.0098993344599659E-4</v>
      </c>
      <c r="BU406">
        <v>0</v>
      </c>
      <c r="BV406">
        <v>0.56486584429006137</v>
      </c>
      <c r="BW406">
        <v>14.929859378610153</v>
      </c>
      <c r="BX406">
        <v>36.249953646008244</v>
      </c>
      <c r="BY406">
        <v>35.192443641788181</v>
      </c>
      <c r="BZ406">
        <v>1010.4530628720672</v>
      </c>
      <c r="CA406">
        <v>203.28250457162579</v>
      </c>
      <c r="CB406">
        <v>245.69235888526495</v>
      </c>
      <c r="CC406" s="156">
        <v>0.73</v>
      </c>
      <c r="CD406">
        <v>2110</v>
      </c>
      <c r="CE406">
        <v>0.23785018368433541</v>
      </c>
      <c r="CF406">
        <v>6.8467408767936462</v>
      </c>
      <c r="CG406">
        <v>0.28836048202318842</v>
      </c>
      <c r="CH406">
        <v>32.357737572833102</v>
      </c>
      <c r="CI406">
        <v>5</v>
      </c>
    </row>
    <row r="407" spans="47:87" x14ac:dyDescent="0.3">
      <c r="AU407">
        <v>0.3</v>
      </c>
      <c r="AV407">
        <v>19.691288527302639</v>
      </c>
      <c r="AW407">
        <v>0.28312296512408569</v>
      </c>
      <c r="AX407">
        <v>0.33433841247646734</v>
      </c>
      <c r="AY407">
        <v>329.33487141655644</v>
      </c>
      <c r="AZ407">
        <v>8.7515684171865185E-2</v>
      </c>
      <c r="BA407">
        <v>524.68128408005293</v>
      </c>
      <c r="BB407">
        <v>305.138447879978</v>
      </c>
      <c r="BC407">
        <v>1</v>
      </c>
      <c r="BD407">
        <v>43.249786146313973</v>
      </c>
      <c r="BE407">
        <v>104.42659127115159</v>
      </c>
      <c r="BF407">
        <v>17.107535500788014</v>
      </c>
      <c r="BG407">
        <v>6.6378429460121131</v>
      </c>
      <c r="BH407">
        <v>428.5898109810185</v>
      </c>
      <c r="BI407">
        <v>0.19999999999999998</v>
      </c>
      <c r="BJ407">
        <v>2335.9792291332724</v>
      </c>
      <c r="BK407">
        <v>702.58753114922774</v>
      </c>
      <c r="BL407">
        <v>889.41537124516731</v>
      </c>
      <c r="BM407">
        <v>956.72891505488383</v>
      </c>
      <c r="BN407">
        <v>159.91851471045837</v>
      </c>
      <c r="BO407">
        <v>25.676393586837928</v>
      </c>
      <c r="BP407">
        <v>3.226628529464088E-2</v>
      </c>
      <c r="BQ407">
        <v>100</v>
      </c>
      <c r="BR407">
        <v>334.81889747554743</v>
      </c>
      <c r="BS407">
        <v>5.1165494174091705E-2</v>
      </c>
      <c r="BT407">
        <v>2.7756515555292879E-4</v>
      </c>
      <c r="BU407">
        <v>0</v>
      </c>
      <c r="BV407">
        <v>0.52378046923311039</v>
      </c>
      <c r="BW407">
        <v>14.626628282388076</v>
      </c>
      <c r="BX407">
        <v>35.68697020781137</v>
      </c>
      <c r="BY407">
        <v>35.369992627345141</v>
      </c>
      <c r="BZ407">
        <v>1181.2254053135425</v>
      </c>
      <c r="CA407">
        <v>290.92183938917714</v>
      </c>
      <c r="CB407">
        <v>260.00664478770784</v>
      </c>
      <c r="CC407" s="156">
        <v>1</v>
      </c>
      <c r="CD407">
        <v>1400</v>
      </c>
      <c r="CE407">
        <v>0.19579172772025766</v>
      </c>
      <c r="CF407">
        <v>7.0311804336857495</v>
      </c>
      <c r="CG407">
        <v>0.23424873030643398</v>
      </c>
      <c r="CH407">
        <v>25.927078777723615</v>
      </c>
      <c r="CI407">
        <v>7</v>
      </c>
    </row>
    <row r="408" spans="47:87" x14ac:dyDescent="0.3">
      <c r="AU408">
        <v>0.3</v>
      </c>
      <c r="AV408">
        <v>20.041078615499281</v>
      </c>
      <c r="AW408">
        <v>0.26892638413048625</v>
      </c>
      <c r="AX408">
        <v>0.78476419738101755</v>
      </c>
      <c r="AY408">
        <v>351.58782047064051</v>
      </c>
      <c r="AZ408">
        <v>0.10292280654267734</v>
      </c>
      <c r="BA408">
        <v>371.61512045126062</v>
      </c>
      <c r="BB408">
        <v>337.7418860874991</v>
      </c>
      <c r="BC408">
        <v>1</v>
      </c>
      <c r="BD408">
        <v>50.681925180828436</v>
      </c>
      <c r="BE408">
        <v>117.16095361200695</v>
      </c>
      <c r="BF408">
        <v>16.950179836448395</v>
      </c>
      <c r="BG408">
        <v>5.5053394230799269</v>
      </c>
      <c r="BH408">
        <v>414.93957997907069</v>
      </c>
      <c r="BI408">
        <v>0.20000000000000004</v>
      </c>
      <c r="BJ408">
        <v>1925.7797060696571</v>
      </c>
      <c r="BK408">
        <v>686.9215852770626</v>
      </c>
      <c r="BL408">
        <v>924.04860778292016</v>
      </c>
      <c r="BM408">
        <v>837.11519916964608</v>
      </c>
      <c r="BN408">
        <v>202.69134648504371</v>
      </c>
      <c r="BO408">
        <v>24.195154793679613</v>
      </c>
      <c r="BP408">
        <v>5.406297586495333E-2</v>
      </c>
      <c r="BQ408">
        <v>100</v>
      </c>
      <c r="BR408">
        <v>316.65884887244772</v>
      </c>
      <c r="BS408">
        <v>5.5316648895746307E-2</v>
      </c>
      <c r="BT408">
        <v>3.0329773309317883E-4</v>
      </c>
      <c r="BU408">
        <v>0</v>
      </c>
      <c r="BV408">
        <v>0.49568784003300304</v>
      </c>
      <c r="BW408">
        <v>14.21459165887557</v>
      </c>
      <c r="BX408">
        <v>35.45174482495927</v>
      </c>
      <c r="BY408">
        <v>34.379044009120051</v>
      </c>
      <c r="BZ408">
        <v>823.01931431155799</v>
      </c>
      <c r="CA408">
        <v>188.62571466875102</v>
      </c>
      <c r="CB408">
        <v>232.00278590287243</v>
      </c>
      <c r="CC408" s="156">
        <v>0.82</v>
      </c>
      <c r="CD408">
        <v>2090</v>
      </c>
      <c r="CE408">
        <v>0.20497437577004263</v>
      </c>
      <c r="CF408">
        <v>5.4559030018671919</v>
      </c>
      <c r="CG408">
        <v>0.26945767841222545</v>
      </c>
      <c r="CH408">
        <v>14.89623047775039</v>
      </c>
      <c r="CI408">
        <v>7</v>
      </c>
    </row>
    <row r="409" spans="47:87" x14ac:dyDescent="0.3">
      <c r="AU409">
        <v>0.3</v>
      </c>
      <c r="AV409">
        <v>19.635252202771213</v>
      </c>
      <c r="AW409">
        <v>0.36891644819429964</v>
      </c>
      <c r="AX409">
        <v>2.0555025491661092</v>
      </c>
      <c r="AY409">
        <v>336.22627867938309</v>
      </c>
      <c r="AZ409">
        <v>8.9617625106830953E-2</v>
      </c>
      <c r="BA409">
        <v>545.93280868982015</v>
      </c>
      <c r="BB409">
        <v>306.89502861815441</v>
      </c>
      <c r="BC409">
        <v>1</v>
      </c>
      <c r="BD409">
        <v>52.72627727422514</v>
      </c>
      <c r="BE409">
        <v>110.60391407376694</v>
      </c>
      <c r="BF409">
        <v>17.384576583694024</v>
      </c>
      <c r="BG409">
        <v>3.0917234819550807</v>
      </c>
      <c r="BH409">
        <v>411.17488906685094</v>
      </c>
      <c r="BI409">
        <v>0.19999999999999996</v>
      </c>
      <c r="BJ409">
        <v>2574.6115874234906</v>
      </c>
      <c r="BK409">
        <v>695.92743454940353</v>
      </c>
      <c r="BL409">
        <v>860.39787432364608</v>
      </c>
      <c r="BM409">
        <v>950.20548268752657</v>
      </c>
      <c r="BN409">
        <v>173.64918415615023</v>
      </c>
      <c r="BO409">
        <v>33.436078275823746</v>
      </c>
      <c r="BP409">
        <v>4.4700543868489998E-2</v>
      </c>
      <c r="BQ409">
        <v>100</v>
      </c>
      <c r="BR409">
        <v>378.81422840356993</v>
      </c>
      <c r="BS409">
        <v>5.4525329343850459E-2</v>
      </c>
      <c r="BT409">
        <v>3.0304096541082195E-4</v>
      </c>
      <c r="BU409">
        <v>62.342541441772823</v>
      </c>
      <c r="BV409">
        <v>0.55243617586328697</v>
      </c>
      <c r="BW409">
        <v>15.093518563229026</v>
      </c>
      <c r="BX409">
        <v>35.749034608383241</v>
      </c>
      <c r="BY409">
        <v>32.515806300950011</v>
      </c>
      <c r="BZ409">
        <v>1042.2302925064757</v>
      </c>
      <c r="CA409">
        <v>237.78147881351947</v>
      </c>
      <c r="CB409">
        <v>228.77566065220492</v>
      </c>
      <c r="CC409" s="156">
        <v>1.01</v>
      </c>
      <c r="CD409">
        <v>1350</v>
      </c>
      <c r="CE409">
        <v>0.20021651012109842</v>
      </c>
      <c r="CF409">
        <v>6.508717980963425</v>
      </c>
      <c r="CG409">
        <v>0.24034793670197055</v>
      </c>
      <c r="CH409">
        <v>17.594611587505497</v>
      </c>
      <c r="CI409">
        <v>7</v>
      </c>
    </row>
    <row r="410" spans="47:87" x14ac:dyDescent="0.3">
      <c r="AU410">
        <v>0.3</v>
      </c>
      <c r="AV410">
        <v>20.247680973245682</v>
      </c>
      <c r="AW410">
        <v>0.28621392741975094</v>
      </c>
      <c r="AX410">
        <v>1.2005309357155345</v>
      </c>
      <c r="AY410">
        <v>343.87011316877602</v>
      </c>
      <c r="AZ410">
        <v>9.8271005680719989E-2</v>
      </c>
      <c r="BA410">
        <v>384.39848656534042</v>
      </c>
      <c r="BB410">
        <v>402.31837069911558</v>
      </c>
      <c r="BC410">
        <v>1</v>
      </c>
      <c r="BD410">
        <v>34.310828451772565</v>
      </c>
      <c r="BE410">
        <v>109.22409433716891</v>
      </c>
      <c r="BF410">
        <v>26.024035913367253</v>
      </c>
      <c r="BG410">
        <v>7.2462756615254662</v>
      </c>
      <c r="BH410">
        <v>424.67262212447213</v>
      </c>
      <c r="BI410">
        <v>0.19999999999999998</v>
      </c>
      <c r="BJ410">
        <v>2153.2813733244457</v>
      </c>
      <c r="BK410">
        <v>689.31041509144757</v>
      </c>
      <c r="BL410">
        <v>955.21955311150805</v>
      </c>
      <c r="BM410">
        <v>961.39245222515365</v>
      </c>
      <c r="BN410">
        <v>173.7548267328647</v>
      </c>
      <c r="BO410">
        <v>25.702798401320251</v>
      </c>
      <c r="BP410">
        <v>6.3381969659801682E-2</v>
      </c>
      <c r="BQ410">
        <v>100</v>
      </c>
      <c r="BR410">
        <v>351.72542871128326</v>
      </c>
      <c r="BS410">
        <v>5.6203208728284451E-2</v>
      </c>
      <c r="BT410">
        <v>3.0743267072102235E-4</v>
      </c>
      <c r="BU410">
        <v>14.670259789830391</v>
      </c>
      <c r="BV410">
        <v>0.52514689093960565</v>
      </c>
      <c r="BW410">
        <v>14.657257870676249</v>
      </c>
      <c r="BX410">
        <v>34.359117110670212</v>
      </c>
      <c r="BY410">
        <v>43.116439853318518</v>
      </c>
      <c r="BZ410">
        <v>1210.7167961171087</v>
      </c>
      <c r="CA410">
        <v>170.66074539037695</v>
      </c>
      <c r="CB410">
        <v>237.79538640179314</v>
      </c>
      <c r="CC410" s="156">
        <v>1.01</v>
      </c>
      <c r="CD410">
        <v>2280</v>
      </c>
      <c r="CE410">
        <v>0.12026682280511736</v>
      </c>
      <c r="CF410">
        <v>3.4520502876785439</v>
      </c>
      <c r="CG410">
        <v>0.15019403428118203</v>
      </c>
      <c r="CH410">
        <v>3.7390203934138633</v>
      </c>
      <c r="CI410">
        <v>14</v>
      </c>
    </row>
    <row r="411" spans="47:87" x14ac:dyDescent="0.3">
      <c r="AU411">
        <v>0.3</v>
      </c>
      <c r="AV411">
        <v>20.927758217633372</v>
      </c>
      <c r="AW411">
        <v>0.28652046650552365</v>
      </c>
      <c r="AX411">
        <v>1.0946774783639766</v>
      </c>
      <c r="AY411">
        <v>353.89175635525345</v>
      </c>
      <c r="AZ411">
        <v>0.10004065622719413</v>
      </c>
      <c r="BA411">
        <v>521.21985130699272</v>
      </c>
      <c r="BB411">
        <v>294.80261054448329</v>
      </c>
      <c r="BC411">
        <v>1</v>
      </c>
      <c r="BD411">
        <v>40.956584367170734</v>
      </c>
      <c r="BE411">
        <v>90.157032654282219</v>
      </c>
      <c r="BF411">
        <v>13.979868027413776</v>
      </c>
      <c r="BG411">
        <v>6.1486824983205466</v>
      </c>
      <c r="BH411">
        <v>426.28814930347357</v>
      </c>
      <c r="BI411">
        <v>0.20000000000000007</v>
      </c>
      <c r="BJ411">
        <v>3071.5201287140162</v>
      </c>
      <c r="BK411">
        <v>696.08055236592588</v>
      </c>
      <c r="BL411">
        <v>860.10496751736696</v>
      </c>
      <c r="BM411">
        <v>967.93321384032197</v>
      </c>
      <c r="BN411">
        <v>166.01280815428404</v>
      </c>
      <c r="BO411">
        <v>25.587136671835712</v>
      </c>
      <c r="BP411">
        <v>8.0817002346204314E-2</v>
      </c>
      <c r="BQ411">
        <v>100</v>
      </c>
      <c r="BR411">
        <v>314.17031320137727</v>
      </c>
      <c r="BS411">
        <v>5.2158730133949185E-2</v>
      </c>
      <c r="BT411">
        <v>2.9190133441644962E-4</v>
      </c>
      <c r="BU411">
        <v>0</v>
      </c>
      <c r="BV411">
        <v>0.57002304517385649</v>
      </c>
      <c r="BW411">
        <v>14.550637090561693</v>
      </c>
      <c r="BX411">
        <v>36.837863586694674</v>
      </c>
      <c r="BY411">
        <v>32.938326556910141</v>
      </c>
      <c r="BZ411">
        <v>1111.3540454457413</v>
      </c>
      <c r="CA411">
        <v>312.1571128112289</v>
      </c>
      <c r="CB411">
        <v>252.59063514744639</v>
      </c>
      <c r="CC411" s="156">
        <v>1.04</v>
      </c>
      <c r="CD411">
        <v>1320</v>
      </c>
      <c r="CE411">
        <v>0.19236841760292211</v>
      </c>
      <c r="CF411">
        <v>6.4373027797167204</v>
      </c>
      <c r="CG411">
        <v>0.25196632818927556</v>
      </c>
      <c r="CH411">
        <v>15.712246653733889</v>
      </c>
      <c r="CI411">
        <v>7</v>
      </c>
    </row>
    <row r="412" spans="47:87" x14ac:dyDescent="0.3">
      <c r="AU412">
        <v>0.3</v>
      </c>
      <c r="AV412">
        <v>20.27861803414735</v>
      </c>
      <c r="AW412">
        <v>0.25022885563346153</v>
      </c>
      <c r="AX412">
        <v>0.63738469030614486</v>
      </c>
      <c r="AY412">
        <v>341.43933472515647</v>
      </c>
      <c r="AZ412">
        <v>9.3967813778797177E-2</v>
      </c>
      <c r="BA412">
        <v>430.44307520932</v>
      </c>
      <c r="BB412">
        <v>401.72555891417875</v>
      </c>
      <c r="BC412">
        <v>1</v>
      </c>
      <c r="BD412">
        <v>41.09550571701412</v>
      </c>
      <c r="BE412">
        <v>109.06705984178892</v>
      </c>
      <c r="BF412">
        <v>20.911738653253249</v>
      </c>
      <c r="BG412">
        <v>5.8136733470880237</v>
      </c>
      <c r="BH412">
        <v>470.09388314229369</v>
      </c>
      <c r="BI412">
        <v>0.20000000000000007</v>
      </c>
      <c r="BJ412">
        <v>2951.0958874903454</v>
      </c>
      <c r="BK412">
        <v>686.28134255769271</v>
      </c>
      <c r="BL412">
        <v>869.96248903070887</v>
      </c>
      <c r="BM412">
        <v>843.01814031961374</v>
      </c>
      <c r="BN412">
        <v>203.80210360968138</v>
      </c>
      <c r="BO412">
        <v>22.580139496822369</v>
      </c>
      <c r="BP412">
        <v>4.2159693868753657E-2</v>
      </c>
      <c r="BQ412">
        <v>100</v>
      </c>
      <c r="BR412">
        <v>432.23552000905516</v>
      </c>
      <c r="BS412">
        <v>4.7284542528577028E-2</v>
      </c>
      <c r="BT412">
        <v>2.8816882854575983E-4</v>
      </c>
      <c r="BU412">
        <v>34.727269457713611</v>
      </c>
      <c r="BV412">
        <v>0.52503093215786378</v>
      </c>
      <c r="BW412">
        <v>15.882751889332786</v>
      </c>
      <c r="BX412">
        <v>36.53692531628942</v>
      </c>
      <c r="BY412">
        <v>30.137594818744624</v>
      </c>
      <c r="BZ412">
        <v>1177.7453488705173</v>
      </c>
      <c r="CA412">
        <v>222.35711386609304</v>
      </c>
      <c r="CB412">
        <v>227.2308138109853</v>
      </c>
      <c r="CC412" s="156">
        <v>0.96</v>
      </c>
      <c r="CD412">
        <v>2040</v>
      </c>
      <c r="CE412">
        <v>8.7907564974952557E-2</v>
      </c>
      <c r="CF412">
        <v>4.010379511284766</v>
      </c>
      <c r="CG412">
        <v>0.12409568712432055</v>
      </c>
      <c r="CH412">
        <v>-4.313265185647742</v>
      </c>
      <c r="CI412" t="s">
        <v>479</v>
      </c>
    </row>
    <row r="413" spans="47:87" x14ac:dyDescent="0.3">
      <c r="AU413">
        <v>0.3</v>
      </c>
      <c r="AV413">
        <v>20.265495338074864</v>
      </c>
      <c r="AW413">
        <v>0.33410591773496046</v>
      </c>
      <c r="AX413">
        <v>0.55230980922377859</v>
      </c>
      <c r="AY413">
        <v>304.73914872873723</v>
      </c>
      <c r="AZ413">
        <v>0.10505061392821621</v>
      </c>
      <c r="BA413">
        <v>422.50963571433414</v>
      </c>
      <c r="BB413">
        <v>227.84487192211378</v>
      </c>
      <c r="BC413">
        <v>1</v>
      </c>
      <c r="BD413">
        <v>38.580654398044395</v>
      </c>
      <c r="BE413">
        <v>109.99927616935582</v>
      </c>
      <c r="BF413">
        <v>11.292850736831641</v>
      </c>
      <c r="BG413">
        <v>4.3630553746648548</v>
      </c>
      <c r="BH413">
        <v>442.69935442441181</v>
      </c>
      <c r="BI413">
        <v>0.2</v>
      </c>
      <c r="BJ413">
        <v>2665.8538802745188</v>
      </c>
      <c r="BK413">
        <v>699.2624510370166</v>
      </c>
      <c r="BL413">
        <v>865.65226672638562</v>
      </c>
      <c r="BM413">
        <v>1079.6878489742376</v>
      </c>
      <c r="BN413">
        <v>101.63722163836441</v>
      </c>
      <c r="BO413">
        <v>30.256639689305057</v>
      </c>
      <c r="BP413">
        <v>4.3333430145290487E-2</v>
      </c>
      <c r="BQ413">
        <v>100</v>
      </c>
      <c r="BR413">
        <v>308.07912569708782</v>
      </c>
      <c r="BS413">
        <v>5.955384173560857E-2</v>
      </c>
      <c r="BT413">
        <v>3.2793663004431899E-4</v>
      </c>
      <c r="BU413">
        <v>47.574740806865726</v>
      </c>
      <c r="BV413">
        <v>0.51512626634950376</v>
      </c>
      <c r="BW413">
        <v>15.187033119047236</v>
      </c>
      <c r="BX413">
        <v>35.266756596682406</v>
      </c>
      <c r="BY413">
        <v>29.204173758471171</v>
      </c>
      <c r="BZ413">
        <v>1045.9133043232819</v>
      </c>
      <c r="CA413">
        <v>266.74088103148654</v>
      </c>
      <c r="CB413">
        <v>217.01378507083174</v>
      </c>
      <c r="CC413" s="156">
        <v>0.94</v>
      </c>
      <c r="CD413">
        <v>1610</v>
      </c>
      <c r="CE413">
        <v>0.13792263621119583</v>
      </c>
      <c r="CF413">
        <v>4.0158574601834545</v>
      </c>
      <c r="CG413">
        <v>0.18082374264779777</v>
      </c>
      <c r="CH413">
        <v>4.6730544192434129</v>
      </c>
      <c r="CI413">
        <v>12</v>
      </c>
    </row>
    <row r="414" spans="47:87" x14ac:dyDescent="0.3">
      <c r="AU414">
        <v>0.3</v>
      </c>
      <c r="AV414">
        <v>17.486628139663594</v>
      </c>
      <c r="AW414">
        <v>0.32805046782865016</v>
      </c>
      <c r="AX414">
        <v>0.95481099208565878</v>
      </c>
      <c r="AY414">
        <v>336.81947690135019</v>
      </c>
      <c r="AZ414">
        <v>0.10775228062048463</v>
      </c>
      <c r="BA414">
        <v>379.21164156471986</v>
      </c>
      <c r="BB414">
        <v>342.19709610681309</v>
      </c>
      <c r="BC414">
        <v>1</v>
      </c>
      <c r="BD414">
        <v>26.141415890881539</v>
      </c>
      <c r="BE414">
        <v>92.434180792661365</v>
      </c>
      <c r="BF414">
        <v>16.90095299062402</v>
      </c>
      <c r="BG414">
        <v>4.8187323587517561</v>
      </c>
      <c r="BH414">
        <v>381.7151140746621</v>
      </c>
      <c r="BI414">
        <v>0.2</v>
      </c>
      <c r="BJ414">
        <v>2928.5695520259678</v>
      </c>
      <c r="BK414">
        <v>684.97160673396229</v>
      </c>
      <c r="BL414">
        <v>838.49685742607755</v>
      </c>
      <c r="BM414">
        <v>758.01159391686451</v>
      </c>
      <c r="BN414">
        <v>167.43766460860607</v>
      </c>
      <c r="BO414">
        <v>29.599090633513839</v>
      </c>
      <c r="BP414">
        <v>5.577249838543797E-2</v>
      </c>
      <c r="BQ414">
        <v>100</v>
      </c>
      <c r="BR414">
        <v>304.38892704784621</v>
      </c>
      <c r="BS414">
        <v>5.604454001712747E-2</v>
      </c>
      <c r="BT414">
        <v>2.8678117182804176E-4</v>
      </c>
      <c r="BU414">
        <v>0</v>
      </c>
      <c r="BV414">
        <v>0.52992737861682671</v>
      </c>
      <c r="BW414">
        <v>14.436084626982295</v>
      </c>
      <c r="BX414">
        <v>38.51372519487105</v>
      </c>
      <c r="BY414">
        <v>31.669488356394961</v>
      </c>
      <c r="BZ414">
        <v>766.68684308114643</v>
      </c>
      <c r="CA414">
        <v>251.28805873693483</v>
      </c>
      <c r="CB414">
        <v>244.88467690262081</v>
      </c>
      <c r="CC414" s="156">
        <v>1.1100000000000001</v>
      </c>
      <c r="CD414">
        <v>1000</v>
      </c>
      <c r="CE414">
        <v>0.1537079522216902</v>
      </c>
      <c r="CF414">
        <v>5.8222992853732372</v>
      </c>
      <c r="CG414">
        <v>0.19928993830486597</v>
      </c>
      <c r="CH414">
        <v>15.56709195990741</v>
      </c>
      <c r="CI414">
        <v>8</v>
      </c>
    </row>
    <row r="415" spans="47:87" x14ac:dyDescent="0.3">
      <c r="AU415">
        <v>0.3</v>
      </c>
      <c r="AV415">
        <v>18.07369049737391</v>
      </c>
      <c r="AW415">
        <v>0.41251485457499942</v>
      </c>
      <c r="AX415">
        <v>1.1928678190154012</v>
      </c>
      <c r="AY415">
        <v>332.13476594618925</v>
      </c>
      <c r="AZ415">
        <v>0.10549360933904357</v>
      </c>
      <c r="BA415">
        <v>488.69352845813648</v>
      </c>
      <c r="BB415">
        <v>367.92370125338277</v>
      </c>
      <c r="BC415">
        <v>1</v>
      </c>
      <c r="BD415">
        <v>38.739351339484735</v>
      </c>
      <c r="BE415">
        <v>104.10225583058897</v>
      </c>
      <c r="BF415">
        <v>15.690009767088588</v>
      </c>
      <c r="BG415">
        <v>4.4833777393855518</v>
      </c>
      <c r="BH415">
        <v>415.20840061386053</v>
      </c>
      <c r="BI415">
        <v>0.20000000000000009</v>
      </c>
      <c r="BJ415">
        <v>2894.7487827643104</v>
      </c>
      <c r="BK415">
        <v>687.9517399691324</v>
      </c>
      <c r="BL415">
        <v>882.08161788328187</v>
      </c>
      <c r="BM415">
        <v>883.25597816227503</v>
      </c>
      <c r="BN415">
        <v>189.03863872301807</v>
      </c>
      <c r="BO415">
        <v>37.334335551963655</v>
      </c>
      <c r="BP415">
        <v>5.6413796572642852E-2</v>
      </c>
      <c r="BQ415">
        <v>100</v>
      </c>
      <c r="BR415">
        <v>364.82728427792983</v>
      </c>
      <c r="BS415">
        <v>5.2703100435874006E-2</v>
      </c>
      <c r="BT415">
        <v>2.6539115369846863E-4</v>
      </c>
      <c r="BU415">
        <v>0</v>
      </c>
      <c r="BV415">
        <v>0.55890557717950551</v>
      </c>
      <c r="BW415">
        <v>14.583346464582501</v>
      </c>
      <c r="BX415">
        <v>35.405596747158533</v>
      </c>
      <c r="BY415">
        <v>29.468947839828516</v>
      </c>
      <c r="BZ415">
        <v>879.83784363023597</v>
      </c>
      <c r="CA415">
        <v>374.94184002479051</v>
      </c>
      <c r="CB415">
        <v>237.374136215649</v>
      </c>
      <c r="CC415" s="156">
        <v>0.85</v>
      </c>
      <c r="CD415">
        <v>2640</v>
      </c>
      <c r="CE415">
        <v>0.11820379914932366</v>
      </c>
      <c r="CF415">
        <v>4.9733796719789103</v>
      </c>
      <c r="CG415">
        <v>0.14714596338051233</v>
      </c>
      <c r="CH415">
        <v>8.1618583815061463</v>
      </c>
      <c r="CI415">
        <v>13</v>
      </c>
    </row>
    <row r="416" spans="47:87" x14ac:dyDescent="0.3">
      <c r="AU416">
        <v>0.3</v>
      </c>
      <c r="AV416">
        <v>19.544980714314871</v>
      </c>
      <c r="AW416">
        <v>0.30332840069766664</v>
      </c>
      <c r="AX416">
        <v>0.75477131947177489</v>
      </c>
      <c r="AY416">
        <v>319.58848163846233</v>
      </c>
      <c r="AZ416">
        <v>9.4607692619955441E-2</v>
      </c>
      <c r="BA416">
        <v>373.65159945805681</v>
      </c>
      <c r="BB416">
        <v>346.83273031914518</v>
      </c>
      <c r="BC416">
        <v>1</v>
      </c>
      <c r="BD416">
        <v>28.419535326550065</v>
      </c>
      <c r="BE416">
        <v>103.33479739511907</v>
      </c>
      <c r="BF416">
        <v>13.087806213986564</v>
      </c>
      <c r="BG416">
        <v>6.3342326628909147</v>
      </c>
      <c r="BH416">
        <v>421.2073362334188</v>
      </c>
      <c r="BI416">
        <v>0.2</v>
      </c>
      <c r="BJ416">
        <v>2807.2614843470265</v>
      </c>
      <c r="BK416">
        <v>672.29323794661934</v>
      </c>
      <c r="BL416">
        <v>874.38192088571247</v>
      </c>
      <c r="BM416">
        <v>827.90401654340917</v>
      </c>
      <c r="BN416">
        <v>149.06472970745574</v>
      </c>
      <c r="BO416">
        <v>27.501059273192208</v>
      </c>
      <c r="BP416">
        <v>3.5506928127187073E-2</v>
      </c>
      <c r="BQ416">
        <v>100</v>
      </c>
      <c r="BR416">
        <v>395.46477197386059</v>
      </c>
      <c r="BS416">
        <v>5.5913730212520038E-2</v>
      </c>
      <c r="BT416">
        <v>2.9418179343832201E-4</v>
      </c>
      <c r="BU416">
        <v>0</v>
      </c>
      <c r="BV416">
        <v>0.51870678939584303</v>
      </c>
      <c r="BW416">
        <v>14.22604540304102</v>
      </c>
      <c r="BX416">
        <v>36.757835743005572</v>
      </c>
      <c r="BY416">
        <v>29.282748913455741</v>
      </c>
      <c r="BZ416">
        <v>1099.6295207259752</v>
      </c>
      <c r="CA416">
        <v>254.50610119368821</v>
      </c>
      <c r="CB416">
        <v>200.24090759458011</v>
      </c>
      <c r="CC416" s="156">
        <v>0.81</v>
      </c>
      <c r="CD416">
        <v>1990</v>
      </c>
      <c r="CE416">
        <v>8.5610912059575606E-2</v>
      </c>
      <c r="CF416">
        <v>3.9086125894127273</v>
      </c>
      <c r="CG416">
        <v>0.12134608380869163</v>
      </c>
      <c r="CH416">
        <v>-1.6394581918427353</v>
      </c>
      <c r="CI416" t="s">
        <v>479</v>
      </c>
    </row>
    <row r="417" spans="47:87" x14ac:dyDescent="0.3">
      <c r="AU417">
        <v>0.3</v>
      </c>
      <c r="AV417">
        <v>20.5270944078366</v>
      </c>
      <c r="AW417">
        <v>0.27115885159662717</v>
      </c>
      <c r="AX417">
        <v>1.1624790013265174</v>
      </c>
      <c r="AY417">
        <v>339.83432869431857</v>
      </c>
      <c r="AZ417">
        <v>0.10429107688529932</v>
      </c>
      <c r="BA417">
        <v>455.37679824053777</v>
      </c>
      <c r="BB417">
        <v>321.30279233925944</v>
      </c>
      <c r="BC417">
        <v>1</v>
      </c>
      <c r="BD417">
        <v>41.522409030210639</v>
      </c>
      <c r="BE417">
        <v>98.168812570355385</v>
      </c>
      <c r="BF417">
        <v>16.569948413145063</v>
      </c>
      <c r="BG417">
        <v>5.9413082860138688</v>
      </c>
      <c r="BH417">
        <v>375.8140408384005</v>
      </c>
      <c r="BI417">
        <v>0.19999999999999998</v>
      </c>
      <c r="BJ417">
        <v>2547.9382699378061</v>
      </c>
      <c r="BK417">
        <v>684.16124049064581</v>
      </c>
      <c r="BL417">
        <v>870.22703228760247</v>
      </c>
      <c r="BM417">
        <v>832.66623742069544</v>
      </c>
      <c r="BN417">
        <v>158.39749354140449</v>
      </c>
      <c r="BO417">
        <v>24.50800278783564</v>
      </c>
      <c r="BP417">
        <v>4.0919456627241141E-2</v>
      </c>
      <c r="BQ417">
        <v>100</v>
      </c>
      <c r="BR417">
        <v>359.89386721474881</v>
      </c>
      <c r="BS417">
        <v>5.4007327131884802E-2</v>
      </c>
      <c r="BT417">
        <v>3.2410648587732438E-4</v>
      </c>
      <c r="BU417">
        <v>0</v>
      </c>
      <c r="BV417">
        <v>0.54211591964347317</v>
      </c>
      <c r="BW417">
        <v>14.628042611350088</v>
      </c>
      <c r="BX417">
        <v>35.967931764739625</v>
      </c>
      <c r="BY417">
        <v>32.983749309658883</v>
      </c>
      <c r="BZ417">
        <v>1106.748389586656</v>
      </c>
      <c r="CA417">
        <v>300.49985254157883</v>
      </c>
      <c r="CB417">
        <v>220.6587174747213</v>
      </c>
      <c r="CC417" s="156">
        <v>0.96</v>
      </c>
      <c r="CD417">
        <v>1420</v>
      </c>
      <c r="CE417">
        <v>0.15493223926280453</v>
      </c>
      <c r="CF417">
        <v>7.0076230991520774</v>
      </c>
      <c r="CG417">
        <v>0.20568329629587032</v>
      </c>
      <c r="CH417">
        <v>13.938183198648101</v>
      </c>
      <c r="CI417">
        <v>9</v>
      </c>
    </row>
    <row r="418" spans="47:87" x14ac:dyDescent="0.3">
      <c r="AU418">
        <v>0.3</v>
      </c>
      <c r="AV418">
        <v>20.140819422179767</v>
      </c>
      <c r="AW418">
        <v>0.291234232907358</v>
      </c>
      <c r="AX418">
        <v>1.0416779263500922</v>
      </c>
      <c r="AY418">
        <v>338.62732737841378</v>
      </c>
      <c r="AZ418">
        <v>0.10196287377411214</v>
      </c>
      <c r="BA418">
        <v>551.0191494387492</v>
      </c>
      <c r="BB418">
        <v>421.65329471130775</v>
      </c>
      <c r="BC418">
        <v>1</v>
      </c>
      <c r="BD418">
        <v>44.584127845852144</v>
      </c>
      <c r="BE418">
        <v>121.86285320890224</v>
      </c>
      <c r="BF418">
        <v>12.436977271722368</v>
      </c>
      <c r="BG418">
        <v>3.8694934481776189</v>
      </c>
      <c r="BH418">
        <v>424.09925400486588</v>
      </c>
      <c r="BI418">
        <v>0.2</v>
      </c>
      <c r="BJ418">
        <v>2468.4214474550017</v>
      </c>
      <c r="BK418">
        <v>687.31132014447189</v>
      </c>
      <c r="BL418">
        <v>939.54673338278121</v>
      </c>
      <c r="BM418">
        <v>956.02898363030636</v>
      </c>
      <c r="BN418">
        <v>165.93820552056863</v>
      </c>
      <c r="BO418">
        <v>26.483097232593856</v>
      </c>
      <c r="BP418">
        <v>2.45059616590457E-2</v>
      </c>
      <c r="BQ418">
        <v>100</v>
      </c>
      <c r="BR418">
        <v>298.10957674547205</v>
      </c>
      <c r="BS418">
        <v>5.4979810484279731E-2</v>
      </c>
      <c r="BT418">
        <v>2.9494894919007393E-4</v>
      </c>
      <c r="BU418">
        <v>124.46396164091958</v>
      </c>
      <c r="BV418">
        <v>0.56340673047819589</v>
      </c>
      <c r="BW418">
        <v>14.031021598796588</v>
      </c>
      <c r="BX418">
        <v>37.353611877539414</v>
      </c>
      <c r="BY418">
        <v>26.957656503224346</v>
      </c>
      <c r="BZ418">
        <v>1246.0685671819986</v>
      </c>
      <c r="CA418">
        <v>275.71869782899279</v>
      </c>
      <c r="CB418">
        <v>234.34560283032067</v>
      </c>
      <c r="CC418" s="156">
        <v>1</v>
      </c>
      <c r="CD418">
        <v>840</v>
      </c>
      <c r="CE418">
        <v>0.26642938720709131</v>
      </c>
      <c r="CF418">
        <v>7.1068137763435519</v>
      </c>
      <c r="CG418">
        <v>0.3272614904813469</v>
      </c>
      <c r="CH418">
        <v>23.379361209181702</v>
      </c>
      <c r="CI418">
        <v>5</v>
      </c>
    </row>
    <row r="419" spans="47:87" x14ac:dyDescent="0.3">
      <c r="AU419">
        <v>0.3</v>
      </c>
      <c r="AV419">
        <v>20.528370860772423</v>
      </c>
      <c r="AW419">
        <v>0.23813591113336005</v>
      </c>
      <c r="AX419">
        <v>0.95656486243161343</v>
      </c>
      <c r="AY419">
        <v>322.81160091604181</v>
      </c>
      <c r="AZ419">
        <v>9.0205300369624472E-2</v>
      </c>
      <c r="BA419">
        <v>400.3068084555253</v>
      </c>
      <c r="BB419">
        <v>363.4900135949411</v>
      </c>
      <c r="BC419">
        <v>1</v>
      </c>
      <c r="BD419">
        <v>31.704408487203175</v>
      </c>
      <c r="BE419">
        <v>85.279638789077495</v>
      </c>
      <c r="BF419">
        <v>19.670394513115966</v>
      </c>
      <c r="BG419">
        <v>5.1882726548436136</v>
      </c>
      <c r="BH419">
        <v>426.24516476106561</v>
      </c>
      <c r="BI419">
        <v>0.2</v>
      </c>
      <c r="BJ419">
        <v>2414.989985136493</v>
      </c>
      <c r="BK419">
        <v>669.15066215269519</v>
      </c>
      <c r="BL419">
        <v>940.43597365244966</v>
      </c>
      <c r="BM419">
        <v>929.07542045305627</v>
      </c>
      <c r="BN419">
        <v>210.84867127786947</v>
      </c>
      <c r="BO419">
        <v>21.355183248238216</v>
      </c>
      <c r="BP419">
        <v>5.6343801755072948E-2</v>
      </c>
      <c r="BQ419">
        <v>100</v>
      </c>
      <c r="BR419">
        <v>338.07209180960808</v>
      </c>
      <c r="BS419">
        <v>6.1652009676475758E-2</v>
      </c>
      <c r="BT419">
        <v>3.217932429637862E-4</v>
      </c>
      <c r="BU419">
        <v>113.997181333866</v>
      </c>
      <c r="BV419">
        <v>0.57599785846191875</v>
      </c>
      <c r="BW419">
        <v>14.023409319819866</v>
      </c>
      <c r="BX419">
        <v>36.706481819666756</v>
      </c>
      <c r="BY419">
        <v>33.610464878458451</v>
      </c>
      <c r="BZ419">
        <v>966.24048211573438</v>
      </c>
      <c r="CA419">
        <v>390.1358024546667</v>
      </c>
      <c r="CB419">
        <v>235.1033400936993</v>
      </c>
      <c r="CC419" s="156">
        <v>1</v>
      </c>
      <c r="CD419">
        <v>1580</v>
      </c>
      <c r="CE419">
        <v>5.8893495062611656E-2</v>
      </c>
      <c r="CF419">
        <v>2.8052295654998036</v>
      </c>
      <c r="CG419">
        <v>9.2895969526818362E-2</v>
      </c>
      <c r="CH419">
        <v>-7.1374454361867432</v>
      </c>
      <c r="CI419" t="s">
        <v>479</v>
      </c>
    </row>
    <row r="420" spans="47:87" x14ac:dyDescent="0.3">
      <c r="AU420">
        <v>0.3</v>
      </c>
      <c r="AV420">
        <v>18.470255271496011</v>
      </c>
      <c r="AW420">
        <v>0.25870579427543822</v>
      </c>
      <c r="AX420">
        <v>1.3887984176442236</v>
      </c>
      <c r="AY420">
        <v>333.87216940220702</v>
      </c>
      <c r="AZ420">
        <v>0.11555460938353368</v>
      </c>
      <c r="BA420">
        <v>447.68480489155627</v>
      </c>
      <c r="BB420">
        <v>327.91652368973263</v>
      </c>
      <c r="BC420">
        <v>1</v>
      </c>
      <c r="BD420">
        <v>29.215842150765283</v>
      </c>
      <c r="BE420">
        <v>92.048659142749528</v>
      </c>
      <c r="BF420">
        <v>14.620511297749982</v>
      </c>
      <c r="BG420">
        <v>5.2022525510337774</v>
      </c>
      <c r="BH420">
        <v>431.07802708588326</v>
      </c>
      <c r="BI420">
        <v>0.19999999999999998</v>
      </c>
      <c r="BJ420">
        <v>2304.6666283738796</v>
      </c>
      <c r="BK420">
        <v>695.29923002189332</v>
      </c>
      <c r="BL420">
        <v>912.62834857870871</v>
      </c>
      <c r="BM420">
        <v>1026.9295356719676</v>
      </c>
      <c r="BN420">
        <v>117.01106799421513</v>
      </c>
      <c r="BO420">
        <v>23.27175262621309</v>
      </c>
      <c r="BP420">
        <v>5.2396581867790226E-2</v>
      </c>
      <c r="BQ420">
        <v>100</v>
      </c>
      <c r="BR420">
        <v>287.98254362864407</v>
      </c>
      <c r="BS420">
        <v>5.4003502561074446E-2</v>
      </c>
      <c r="BT420">
        <v>3.3398746905405547E-4</v>
      </c>
      <c r="BU420">
        <v>0</v>
      </c>
      <c r="BV420">
        <v>0.54966226907527627</v>
      </c>
      <c r="BW420">
        <v>14.999382344357942</v>
      </c>
      <c r="BX420">
        <v>35.206856800137523</v>
      </c>
      <c r="BY420">
        <v>35.811419284091961</v>
      </c>
      <c r="BZ420">
        <v>959.06153566758235</v>
      </c>
      <c r="CA420">
        <v>307.68022966671265</v>
      </c>
      <c r="CB420">
        <v>230.9614922470158</v>
      </c>
      <c r="CC420" s="156">
        <v>1.1000000000000001</v>
      </c>
      <c r="CD420">
        <v>1320</v>
      </c>
      <c r="CE420">
        <v>0.16329112607954421</v>
      </c>
      <c r="CF420">
        <v>5.8443010110786675</v>
      </c>
      <c r="CG420">
        <v>0.16933885802632836</v>
      </c>
      <c r="CH420">
        <v>15.667720096111786</v>
      </c>
      <c r="CI420">
        <v>9</v>
      </c>
    </row>
    <row r="421" spans="47:87" x14ac:dyDescent="0.3">
      <c r="AU421">
        <v>0.3</v>
      </c>
      <c r="AV421">
        <v>20.016744997692889</v>
      </c>
      <c r="AW421">
        <v>0.31932317006919164</v>
      </c>
      <c r="AX421">
        <v>0.90773080396540928</v>
      </c>
      <c r="AY421">
        <v>324.89819918882148</v>
      </c>
      <c r="AZ421">
        <v>0.10726236640652048</v>
      </c>
      <c r="BA421">
        <v>419.58224234872182</v>
      </c>
      <c r="BB421">
        <v>413.26929681857723</v>
      </c>
      <c r="BC421">
        <v>1</v>
      </c>
      <c r="BD421">
        <v>29.033140481293046</v>
      </c>
      <c r="BE421">
        <v>89.081397309018143</v>
      </c>
      <c r="BF421">
        <v>12.90625288652411</v>
      </c>
      <c r="BG421">
        <v>6.1202834250076874</v>
      </c>
      <c r="BH421">
        <v>392.81012139564479</v>
      </c>
      <c r="BI421">
        <v>0.20000000000000004</v>
      </c>
      <c r="BJ421">
        <v>2945.8232268594425</v>
      </c>
      <c r="BK421">
        <v>689.51041221982143</v>
      </c>
      <c r="BL421">
        <v>914.47759957475114</v>
      </c>
      <c r="BM421">
        <v>919.63157312647263</v>
      </c>
      <c r="BN421">
        <v>130.94245021490721</v>
      </c>
      <c r="BO421">
        <v>28.815359012324194</v>
      </c>
      <c r="BP421">
        <v>5.3827222985577808E-2</v>
      </c>
      <c r="BQ421">
        <v>100</v>
      </c>
      <c r="BR421">
        <v>354.84119002995095</v>
      </c>
      <c r="BS421">
        <v>4.9630736877783611E-2</v>
      </c>
      <c r="BT421">
        <v>2.7965668831739378E-4</v>
      </c>
      <c r="BU421">
        <v>0.18322986664651342</v>
      </c>
      <c r="BV421">
        <v>0.53304812824442527</v>
      </c>
      <c r="BW421">
        <v>14.249236948126249</v>
      </c>
      <c r="BX421">
        <v>37.226715251572152</v>
      </c>
      <c r="BY421">
        <v>34.187497533726123</v>
      </c>
      <c r="BZ421">
        <v>863.80499207230628</v>
      </c>
      <c r="CA421">
        <v>369.27543637566856</v>
      </c>
      <c r="CB421">
        <v>220.58721786493302</v>
      </c>
      <c r="CC421" s="156">
        <v>1.1399999999999999</v>
      </c>
      <c r="CD421">
        <v>520</v>
      </c>
      <c r="CE421">
        <v>0.17177769126339149</v>
      </c>
      <c r="CF421">
        <v>6.2441505318840838</v>
      </c>
      <c r="CG421">
        <v>0.22498062538865429</v>
      </c>
      <c r="CH421">
        <v>23.756960976834026</v>
      </c>
      <c r="CI421">
        <v>7</v>
      </c>
    </row>
    <row r="422" spans="47:87" x14ac:dyDescent="0.3">
      <c r="AU422">
        <v>0.3</v>
      </c>
      <c r="AV422">
        <v>20.991021918636608</v>
      </c>
      <c r="AW422">
        <v>0.34031110645738932</v>
      </c>
      <c r="AX422">
        <v>1.911447219257796</v>
      </c>
      <c r="AY422">
        <v>344.51865166138873</v>
      </c>
      <c r="AZ422">
        <v>0.10387786275267476</v>
      </c>
      <c r="BA422">
        <v>409.33175350193721</v>
      </c>
      <c r="BB422">
        <v>309.38501749064955</v>
      </c>
      <c r="BC422">
        <v>1</v>
      </c>
      <c r="BD422">
        <v>43.870187905013658</v>
      </c>
      <c r="BE422">
        <v>110.09176528612758</v>
      </c>
      <c r="BF422">
        <v>21.925307764248277</v>
      </c>
      <c r="BG422">
        <v>4.4384538954579904</v>
      </c>
      <c r="BH422">
        <v>361.55077153391699</v>
      </c>
      <c r="BI422">
        <v>0.19999999999999998</v>
      </c>
      <c r="BJ422">
        <v>2306.9266542834853</v>
      </c>
      <c r="BK422">
        <v>705.37059162945013</v>
      </c>
      <c r="BL422">
        <v>875.64453101793708</v>
      </c>
      <c r="BM422">
        <v>1032.7586242792206</v>
      </c>
      <c r="BN422">
        <v>101.1626352488005</v>
      </c>
      <c r="BO422">
        <v>30.83932950875495</v>
      </c>
      <c r="BP422">
        <v>4.1635781620072976E-2</v>
      </c>
      <c r="BQ422">
        <v>100</v>
      </c>
      <c r="BR422">
        <v>361.45379030769362</v>
      </c>
      <c r="BS422">
        <v>5.4465678155874671E-2</v>
      </c>
      <c r="BT422">
        <v>3.0848846752179839E-4</v>
      </c>
      <c r="BU422">
        <v>0</v>
      </c>
      <c r="BV422">
        <v>0.51171000161179936</v>
      </c>
      <c r="BW422">
        <v>14.328858269755978</v>
      </c>
      <c r="BX422">
        <v>34.100036667379726</v>
      </c>
      <c r="BY422">
        <v>35.119690890316051</v>
      </c>
      <c r="BZ422">
        <v>1059.9364952576434</v>
      </c>
      <c r="CA422">
        <v>307.66177559253242</v>
      </c>
      <c r="CB422">
        <v>227.43642005651722</v>
      </c>
      <c r="CC422" s="156">
        <v>0.99</v>
      </c>
      <c r="CD422">
        <v>1190</v>
      </c>
      <c r="CE422">
        <v>0.17357615219695766</v>
      </c>
      <c r="CF422">
        <v>6.8023290994458812</v>
      </c>
      <c r="CG422">
        <v>0.21060675896872505</v>
      </c>
      <c r="CH422">
        <v>16.156407503551655</v>
      </c>
      <c r="CI422">
        <v>8</v>
      </c>
    </row>
    <row r="423" spans="47:87" x14ac:dyDescent="0.3">
      <c r="AU423">
        <v>0.3</v>
      </c>
      <c r="AV423">
        <v>19.197243086481446</v>
      </c>
      <c r="AW423">
        <v>0.32137741353038124</v>
      </c>
      <c r="AX423">
        <v>1.2261760765506717</v>
      </c>
      <c r="AY423">
        <v>338.13769697707431</v>
      </c>
      <c r="AZ423">
        <v>8.0765744408880083E-2</v>
      </c>
      <c r="BA423">
        <v>425.82394149224928</v>
      </c>
      <c r="BB423">
        <v>332.35196624628122</v>
      </c>
      <c r="BC423">
        <v>1</v>
      </c>
      <c r="BD423">
        <v>37.003103019450009</v>
      </c>
      <c r="BE423">
        <v>105.66245531998449</v>
      </c>
      <c r="BF423">
        <v>22.744250414980975</v>
      </c>
      <c r="BG423">
        <v>6.8997701864908461</v>
      </c>
      <c r="BH423">
        <v>439.98564169050599</v>
      </c>
      <c r="BI423">
        <v>0.2</v>
      </c>
      <c r="BJ423">
        <v>2936.8616969942018</v>
      </c>
      <c r="BK423">
        <v>681.22888792842889</v>
      </c>
      <c r="BL423">
        <v>892.80250113569912</v>
      </c>
      <c r="BM423">
        <v>723.38873062068228</v>
      </c>
      <c r="BN423">
        <v>136.11677305213354</v>
      </c>
      <c r="BO423">
        <v>28.932287826975827</v>
      </c>
      <c r="BP423">
        <v>6.2610687417237409E-2</v>
      </c>
      <c r="BQ423">
        <v>100</v>
      </c>
      <c r="BR423">
        <v>363.37300313969536</v>
      </c>
      <c r="BS423">
        <v>5.0314911173043084E-2</v>
      </c>
      <c r="BT423">
        <v>3.1208434594267535E-4</v>
      </c>
      <c r="BU423">
        <v>64.828087136364928</v>
      </c>
      <c r="BV423">
        <v>0.51044173416605532</v>
      </c>
      <c r="BW423">
        <v>15.743726650154898</v>
      </c>
      <c r="BX423">
        <v>36.886996354133721</v>
      </c>
      <c r="BY423">
        <v>25.050178956796351</v>
      </c>
      <c r="BZ423">
        <v>1123.610878333116</v>
      </c>
      <c r="CA423">
        <v>299.2270708630673</v>
      </c>
      <c r="CB423">
        <v>258.89622203801542</v>
      </c>
      <c r="CC423" s="156">
        <v>1.1100000000000001</v>
      </c>
      <c r="CD423">
        <v>1520</v>
      </c>
      <c r="CE423">
        <v>0.10004359633387816</v>
      </c>
      <c r="CF423">
        <v>3.7540541768903397</v>
      </c>
      <c r="CG423">
        <v>0.12475724117661011</v>
      </c>
      <c r="CH423">
        <v>-1.3255119932518031</v>
      </c>
      <c r="CI423" t="s">
        <v>479</v>
      </c>
    </row>
    <row r="424" spans="47:87" x14ac:dyDescent="0.3">
      <c r="AU424">
        <v>0.3</v>
      </c>
      <c r="AV424">
        <v>20.653834833970915</v>
      </c>
      <c r="AW424">
        <v>0.33721652274029434</v>
      </c>
      <c r="AX424">
        <v>2.9015782201853799</v>
      </c>
      <c r="AY424">
        <v>325.06191749964376</v>
      </c>
      <c r="AZ424">
        <v>9.1336714251426185E-2</v>
      </c>
      <c r="BA424">
        <v>459.72491272902084</v>
      </c>
      <c r="BB424">
        <v>359.14364408059811</v>
      </c>
      <c r="BC424">
        <v>1</v>
      </c>
      <c r="BD424">
        <v>40.830050485811825</v>
      </c>
      <c r="BE424">
        <v>122.50853632718412</v>
      </c>
      <c r="BF424">
        <v>24.642436537705667</v>
      </c>
      <c r="BG424">
        <v>5.3518210018510546</v>
      </c>
      <c r="BH424">
        <v>438.00266287956339</v>
      </c>
      <c r="BI424">
        <v>0.2</v>
      </c>
      <c r="BJ424">
        <v>2566.744083564286</v>
      </c>
      <c r="BK424">
        <v>686.15501720487066</v>
      </c>
      <c r="BL424">
        <v>800.0499324063951</v>
      </c>
      <c r="BM424">
        <v>1037.3686908387863</v>
      </c>
      <c r="BN424">
        <v>202.62107993825575</v>
      </c>
      <c r="BO424">
        <v>30.50747792543261</v>
      </c>
      <c r="BP424">
        <v>4.7552639943545659E-2</v>
      </c>
      <c r="BQ424">
        <v>100</v>
      </c>
      <c r="BR424">
        <v>357.19352591530549</v>
      </c>
      <c r="BS424">
        <v>5.3548231520092103E-2</v>
      </c>
      <c r="BT424">
        <v>2.9306518808083597E-4</v>
      </c>
      <c r="BU424">
        <v>0</v>
      </c>
      <c r="BV424">
        <v>0.49843810052885162</v>
      </c>
      <c r="BW424">
        <v>15.326343514181827</v>
      </c>
      <c r="BX424">
        <v>38.281701514764919</v>
      </c>
      <c r="BY424">
        <v>31.363340423362004</v>
      </c>
      <c r="BZ424">
        <v>1066.0805873849672</v>
      </c>
      <c r="CA424">
        <v>296.36150910600128</v>
      </c>
      <c r="CB424">
        <v>223.62612419200724</v>
      </c>
      <c r="CC424" s="156">
        <v>0.96</v>
      </c>
      <c r="CD424">
        <v>1660</v>
      </c>
      <c r="CE424">
        <v>0.13632304971299147</v>
      </c>
      <c r="CF424">
        <v>4.996519154344</v>
      </c>
      <c r="CG424">
        <v>0.18383601016062348</v>
      </c>
      <c r="CH424">
        <v>5.0315889978182318</v>
      </c>
      <c r="CI424">
        <v>12</v>
      </c>
    </row>
    <row r="425" spans="47:87" x14ac:dyDescent="0.3">
      <c r="AU425">
        <v>0.3</v>
      </c>
      <c r="AV425">
        <v>20.296406117073204</v>
      </c>
      <c r="AW425">
        <v>0.40326648108930402</v>
      </c>
      <c r="AX425">
        <v>2.1686888209842663</v>
      </c>
      <c r="AY425">
        <v>344.2712556703666</v>
      </c>
      <c r="AZ425">
        <v>9.7335354741356031E-2</v>
      </c>
      <c r="BA425">
        <v>507.6432637343334</v>
      </c>
      <c r="BB425">
        <v>404.34491098754268</v>
      </c>
      <c r="BC425">
        <v>1</v>
      </c>
      <c r="BD425">
        <v>45.898817278417901</v>
      </c>
      <c r="BE425">
        <v>104.51285878150969</v>
      </c>
      <c r="BF425">
        <v>22.229564187377601</v>
      </c>
      <c r="BG425">
        <v>6.37233330395265</v>
      </c>
      <c r="BH425">
        <v>439.66029836476923</v>
      </c>
      <c r="BI425">
        <v>0.19999999999999998</v>
      </c>
      <c r="BJ425">
        <v>3122.2345398496391</v>
      </c>
      <c r="BK425">
        <v>681.68105900799912</v>
      </c>
      <c r="BL425">
        <v>943.27351401831095</v>
      </c>
      <c r="BM425">
        <v>1010.4579788713555</v>
      </c>
      <c r="BN425">
        <v>151.9815415965343</v>
      </c>
      <c r="BO425">
        <v>36.475117069727588</v>
      </c>
      <c r="BP425">
        <v>5.787118073603232E-2</v>
      </c>
      <c r="BQ425">
        <v>100</v>
      </c>
      <c r="BR425">
        <v>314.68404817811989</v>
      </c>
      <c r="BS425">
        <v>5.36914748348351E-2</v>
      </c>
      <c r="BT425">
        <v>2.8365007507917891E-4</v>
      </c>
      <c r="BU425">
        <v>0</v>
      </c>
      <c r="BV425">
        <v>0.52976715051124323</v>
      </c>
      <c r="BW425">
        <v>13.943225355262026</v>
      </c>
      <c r="BX425">
        <v>34.687823809573445</v>
      </c>
      <c r="BY425">
        <v>33.61499217513402</v>
      </c>
      <c r="BZ425">
        <v>1049.949022431924</v>
      </c>
      <c r="CA425">
        <v>306.39623123918011</v>
      </c>
      <c r="CB425">
        <v>217.81264313857588</v>
      </c>
      <c r="CC425" s="156">
        <v>1.06</v>
      </c>
      <c r="CD425">
        <v>1110</v>
      </c>
      <c r="CE425">
        <v>0.21839448327809841</v>
      </c>
      <c r="CF425">
        <v>8.1957407682106922</v>
      </c>
      <c r="CG425">
        <v>0.26366153996038599</v>
      </c>
      <c r="CH425">
        <v>25.094679171344545</v>
      </c>
      <c r="CI425">
        <v>6</v>
      </c>
    </row>
    <row r="426" spans="47:87" x14ac:dyDescent="0.3">
      <c r="AU426">
        <v>0.3</v>
      </c>
      <c r="AV426">
        <v>21.634526972635911</v>
      </c>
      <c r="AW426">
        <v>0.31378557825039649</v>
      </c>
      <c r="AX426">
        <v>0.97236503475320157</v>
      </c>
      <c r="AY426">
        <v>349.08114442532093</v>
      </c>
      <c r="AZ426">
        <v>9.421188479641561E-2</v>
      </c>
      <c r="BA426">
        <v>440.22984452137314</v>
      </c>
      <c r="BB426">
        <v>280.97243751536809</v>
      </c>
      <c r="BC426">
        <v>1</v>
      </c>
      <c r="BD426">
        <v>46.582063662328892</v>
      </c>
      <c r="BE426">
        <v>87.764657652299164</v>
      </c>
      <c r="BF426">
        <v>21.075918887520764</v>
      </c>
      <c r="BG426">
        <v>6.4607345894760773</v>
      </c>
      <c r="BH426">
        <v>404.92204247393147</v>
      </c>
      <c r="BI426">
        <v>0.20000000000000004</v>
      </c>
      <c r="BJ426">
        <v>3051.0072712192655</v>
      </c>
      <c r="BK426">
        <v>687.80049268155472</v>
      </c>
      <c r="BL426">
        <v>840.67512432236367</v>
      </c>
      <c r="BM426">
        <v>810.15588598444253</v>
      </c>
      <c r="BN426">
        <v>138.94441692359732</v>
      </c>
      <c r="BO426">
        <v>28.497025935028073</v>
      </c>
      <c r="BP426">
        <v>3.0939558290528732E-2</v>
      </c>
      <c r="BQ426">
        <v>100</v>
      </c>
      <c r="BR426">
        <v>357.45783940267921</v>
      </c>
      <c r="BS426">
        <v>5.653229953066672E-2</v>
      </c>
      <c r="BT426">
        <v>2.8599526769093863E-4</v>
      </c>
      <c r="BU426">
        <v>23.456572390130439</v>
      </c>
      <c r="BV426">
        <v>0.56359166135472183</v>
      </c>
      <c r="BW426">
        <v>14.194709000774871</v>
      </c>
      <c r="BX426">
        <v>37.828290020587374</v>
      </c>
      <c r="BY426">
        <v>29.670561823772182</v>
      </c>
      <c r="BZ426">
        <v>1015.7891987802153</v>
      </c>
      <c r="CA426">
        <v>398.61603455857613</v>
      </c>
      <c r="CB426">
        <v>220.87123006704797</v>
      </c>
      <c r="CC426" s="156">
        <v>0.97</v>
      </c>
      <c r="CD426">
        <v>1800</v>
      </c>
      <c r="CE426">
        <v>0.10377581551868498</v>
      </c>
      <c r="CF426">
        <v>3.8770444440429932</v>
      </c>
      <c r="CG426">
        <v>0.13444714985125952</v>
      </c>
      <c r="CH426">
        <v>1.231650203692517</v>
      </c>
      <c r="CI426">
        <v>17</v>
      </c>
    </row>
    <row r="427" spans="47:87" x14ac:dyDescent="0.3">
      <c r="AU427">
        <v>0.3</v>
      </c>
      <c r="AV427">
        <v>20.16186754926429</v>
      </c>
      <c r="AW427">
        <v>0.34490362125699747</v>
      </c>
      <c r="AX427">
        <v>1.0972012034737373</v>
      </c>
      <c r="AY427">
        <v>329.99478897860138</v>
      </c>
      <c r="AZ427">
        <v>0.11859770001121578</v>
      </c>
      <c r="BA427">
        <v>433.87357754327758</v>
      </c>
      <c r="BB427">
        <v>355.91346328041118</v>
      </c>
      <c r="BC427">
        <v>1</v>
      </c>
      <c r="BD427">
        <v>41.111788858078285</v>
      </c>
      <c r="BE427">
        <v>106.70464884822165</v>
      </c>
      <c r="BF427">
        <v>17.60821126563631</v>
      </c>
      <c r="BG427">
        <v>4.7873012526098346</v>
      </c>
      <c r="BH427">
        <v>422.56632022822907</v>
      </c>
      <c r="BI427">
        <v>0.19999999999999998</v>
      </c>
      <c r="BJ427">
        <v>2079.3021559329545</v>
      </c>
      <c r="BK427">
        <v>677.18184929711811</v>
      </c>
      <c r="BL427">
        <v>896.46544733282383</v>
      </c>
      <c r="BM427">
        <v>959.19490023572337</v>
      </c>
      <c r="BN427">
        <v>228.73012186998869</v>
      </c>
      <c r="BO427">
        <v>31.232960801032238</v>
      </c>
      <c r="BP427">
        <v>4.4868960930755764E-2</v>
      </c>
      <c r="BQ427">
        <v>100</v>
      </c>
      <c r="BR427">
        <v>442.61377219860515</v>
      </c>
      <c r="BS427">
        <v>5.1648621434041107E-2</v>
      </c>
      <c r="BT427">
        <v>2.9367773254910173E-4</v>
      </c>
      <c r="BU427">
        <v>0</v>
      </c>
      <c r="BV427">
        <v>0.51471791787624699</v>
      </c>
      <c r="BW427">
        <v>15.550472405634219</v>
      </c>
      <c r="BX427">
        <v>35.830229782336225</v>
      </c>
      <c r="BY427">
        <v>36.681643814258045</v>
      </c>
      <c r="BZ427">
        <v>906.54162202137559</v>
      </c>
      <c r="CA427">
        <v>328.00304507796483</v>
      </c>
      <c r="CB427">
        <v>234.19187898456371</v>
      </c>
      <c r="CC427" s="156">
        <v>0.92</v>
      </c>
      <c r="CD427">
        <v>1600</v>
      </c>
      <c r="CE427">
        <v>0.23316858358411086</v>
      </c>
      <c r="CF427">
        <v>7.0006212349815513</v>
      </c>
      <c r="CG427">
        <v>0.28076237613062871</v>
      </c>
      <c r="CH427">
        <v>29.364906229924731</v>
      </c>
      <c r="CI427">
        <v>5</v>
      </c>
    </row>
    <row r="428" spans="47:87" x14ac:dyDescent="0.3">
      <c r="AU428">
        <v>0.3</v>
      </c>
      <c r="AV428">
        <v>21.082342235316233</v>
      </c>
      <c r="AW428">
        <v>0.31488366010093655</v>
      </c>
      <c r="AX428">
        <v>2.4098040481882501</v>
      </c>
      <c r="AY428">
        <v>400.64210001306361</v>
      </c>
      <c r="AZ428">
        <v>9.8092877177781312E-2</v>
      </c>
      <c r="BA428">
        <v>522.28828949937997</v>
      </c>
      <c r="BB428">
        <v>344.09635762221438</v>
      </c>
      <c r="BC428">
        <v>1</v>
      </c>
      <c r="BD428">
        <v>45.472293658128237</v>
      </c>
      <c r="BE428">
        <v>115.33474493171171</v>
      </c>
      <c r="BF428">
        <v>18.099061097515555</v>
      </c>
      <c r="BG428">
        <v>5.2629246201790618</v>
      </c>
      <c r="BH428">
        <v>409.91543475938164</v>
      </c>
      <c r="BI428">
        <v>0.2</v>
      </c>
      <c r="BJ428">
        <v>2474.2251494185434</v>
      </c>
      <c r="BK428">
        <v>678.08244092774862</v>
      </c>
      <c r="BL428">
        <v>877.30684181656011</v>
      </c>
      <c r="BM428">
        <v>925.75096177487751</v>
      </c>
      <c r="BN428">
        <v>134.6582475273382</v>
      </c>
      <c r="BO428">
        <v>28.556594048652745</v>
      </c>
      <c r="BP428">
        <v>3.5903316669142704E-2</v>
      </c>
      <c r="BQ428">
        <v>100</v>
      </c>
      <c r="BR428">
        <v>372.00656267464461</v>
      </c>
      <c r="BS428">
        <v>5.9542658866954173E-2</v>
      </c>
      <c r="BT428">
        <v>2.9782433269829716E-4</v>
      </c>
      <c r="BU428">
        <v>0</v>
      </c>
      <c r="BV428">
        <v>0.49870177644697167</v>
      </c>
      <c r="BW428">
        <v>14.991977686326248</v>
      </c>
      <c r="BX428">
        <v>36.247440143380125</v>
      </c>
      <c r="BY428">
        <v>32.752006425412574</v>
      </c>
      <c r="BZ428">
        <v>985.89819230831176</v>
      </c>
      <c r="CA428">
        <v>282.05634714933291</v>
      </c>
      <c r="CB428">
        <v>245.12059032024726</v>
      </c>
      <c r="CC428" s="156">
        <v>0.92</v>
      </c>
      <c r="CD428">
        <v>870</v>
      </c>
      <c r="CE428">
        <v>0.26301670841878932</v>
      </c>
      <c r="CF428">
        <v>8.9645047073916935</v>
      </c>
      <c r="CG428">
        <v>0.3176653115876501</v>
      </c>
      <c r="CH428">
        <v>32.640457428291882</v>
      </c>
      <c r="CI428">
        <v>5</v>
      </c>
    </row>
    <row r="429" spans="47:87" x14ac:dyDescent="0.3">
      <c r="AU429">
        <v>0.3</v>
      </c>
      <c r="AV429">
        <v>20.546629581304952</v>
      </c>
      <c r="AW429">
        <v>0.27777234743877405</v>
      </c>
      <c r="AX429">
        <v>2.3582219266800237</v>
      </c>
      <c r="AY429">
        <v>339.49897496426189</v>
      </c>
      <c r="AZ429">
        <v>0.11459185469327764</v>
      </c>
      <c r="BA429">
        <v>484.15766925461185</v>
      </c>
      <c r="BB429">
        <v>338.52457690409483</v>
      </c>
      <c r="BC429">
        <v>1</v>
      </c>
      <c r="BD429">
        <v>34.705814757115299</v>
      </c>
      <c r="BE429">
        <v>101.6142546915147</v>
      </c>
      <c r="BF429">
        <v>24.464340055356526</v>
      </c>
      <c r="BG429">
        <v>5.7676020115982318</v>
      </c>
      <c r="BH429">
        <v>453.08717322227903</v>
      </c>
      <c r="BI429">
        <v>0.2</v>
      </c>
      <c r="BJ429">
        <v>2733.8912987826534</v>
      </c>
      <c r="BK429">
        <v>686.61184436707197</v>
      </c>
      <c r="BL429">
        <v>931.8738933248037</v>
      </c>
      <c r="BM429">
        <v>1079.6413570531015</v>
      </c>
      <c r="BN429">
        <v>188.21047628406893</v>
      </c>
      <c r="BO429">
        <v>25.100500418995082</v>
      </c>
      <c r="BP429">
        <v>4.2516439302740225E-2</v>
      </c>
      <c r="BQ429">
        <v>100</v>
      </c>
      <c r="BR429">
        <v>329.80333788955357</v>
      </c>
      <c r="BS429">
        <v>5.3781412675212519E-2</v>
      </c>
      <c r="BT429">
        <v>3.0279583913069019E-4</v>
      </c>
      <c r="BU429">
        <v>0</v>
      </c>
      <c r="BV429">
        <v>0.51535374060925299</v>
      </c>
      <c r="BW429">
        <v>15.537960272797724</v>
      </c>
      <c r="BX429">
        <v>36.81348522687054</v>
      </c>
      <c r="BY429">
        <v>27.993933403100947</v>
      </c>
      <c r="BZ429">
        <v>696.46752272796311</v>
      </c>
      <c r="CA429">
        <v>321.2279670441302</v>
      </c>
      <c r="CB429">
        <v>236.60388753654516</v>
      </c>
      <c r="CC429" s="156">
        <v>0.93</v>
      </c>
      <c r="CD429">
        <v>1530</v>
      </c>
      <c r="CE429">
        <v>0.19171839806063184</v>
      </c>
      <c r="CF429">
        <v>6.6040131733925538</v>
      </c>
      <c r="CG429">
        <v>0.22999947645509822</v>
      </c>
      <c r="CH429">
        <v>29.004115812386665</v>
      </c>
      <c r="CI429">
        <v>6</v>
      </c>
    </row>
    <row r="430" spans="47:87" x14ac:dyDescent="0.3">
      <c r="AU430">
        <v>0.3</v>
      </c>
      <c r="AV430">
        <v>21.779043077332222</v>
      </c>
      <c r="AW430">
        <v>0.34324806410430309</v>
      </c>
      <c r="AX430">
        <v>1.9682046509699691</v>
      </c>
      <c r="AY430">
        <v>321.03241678998148</v>
      </c>
      <c r="AZ430">
        <v>0.10581600275008139</v>
      </c>
      <c r="BA430">
        <v>440.03542365644302</v>
      </c>
      <c r="BB430">
        <v>350.8926263477311</v>
      </c>
      <c r="BC430">
        <v>1</v>
      </c>
      <c r="BD430">
        <v>32.500177641516828</v>
      </c>
      <c r="BE430">
        <v>107.63014406674723</v>
      </c>
      <c r="BF430">
        <v>16.774134143210571</v>
      </c>
      <c r="BG430">
        <v>4.9749274808290984</v>
      </c>
      <c r="BH430">
        <v>415.8980591903337</v>
      </c>
      <c r="BI430">
        <v>0.20000000000000004</v>
      </c>
      <c r="BJ430">
        <v>2453.7774018313007</v>
      </c>
      <c r="BK430">
        <v>686.63029028667347</v>
      </c>
      <c r="BL430">
        <v>921.67004113462076</v>
      </c>
      <c r="BM430">
        <v>1025.6998189377393</v>
      </c>
      <c r="BN430">
        <v>131.31022388156052</v>
      </c>
      <c r="BO430">
        <v>31.1580114696443</v>
      </c>
      <c r="BP430">
        <v>3.561561262975859E-2</v>
      </c>
      <c r="BQ430">
        <v>100</v>
      </c>
      <c r="BR430">
        <v>330.94113515565783</v>
      </c>
      <c r="BS430">
        <v>5.7817387195586968E-2</v>
      </c>
      <c r="BT430">
        <v>3.2935530263854799E-4</v>
      </c>
      <c r="BU430">
        <v>0</v>
      </c>
      <c r="BV430">
        <v>0.54774820951684777</v>
      </c>
      <c r="BW430">
        <v>15.900697481169461</v>
      </c>
      <c r="BX430">
        <v>35.52624231323248</v>
      </c>
      <c r="BY430">
        <v>39.568719253320914</v>
      </c>
      <c r="BZ430">
        <v>1066.5181594859198</v>
      </c>
      <c r="CA430">
        <v>246.37940266148127</v>
      </c>
      <c r="CB430">
        <v>237.99991922605579</v>
      </c>
      <c r="CC430" s="156">
        <v>0.94</v>
      </c>
      <c r="CD430">
        <v>1220</v>
      </c>
      <c r="CE430">
        <v>0.20449206149234467</v>
      </c>
      <c r="CF430">
        <v>8.0475562164754262</v>
      </c>
      <c r="CG430">
        <v>0.24148177287931627</v>
      </c>
      <c r="CH430">
        <v>24.357901596533544</v>
      </c>
      <c r="CI430">
        <v>7</v>
      </c>
    </row>
    <row r="431" spans="47:87" x14ac:dyDescent="0.3">
      <c r="AU431">
        <v>0.3</v>
      </c>
      <c r="AV431">
        <v>21.632648531809881</v>
      </c>
      <c r="AW431">
        <v>0.35284847875206266</v>
      </c>
      <c r="AX431">
        <v>1.2616848655373152</v>
      </c>
      <c r="AY431">
        <v>347.07348433549538</v>
      </c>
      <c r="AZ431">
        <v>0.10874609599833721</v>
      </c>
      <c r="BA431">
        <v>431.73297892150316</v>
      </c>
      <c r="BB431">
        <v>373.6748072661893</v>
      </c>
      <c r="BC431">
        <v>1</v>
      </c>
      <c r="BD431">
        <v>32.650316891916844</v>
      </c>
      <c r="BE431">
        <v>101.86468950056575</v>
      </c>
      <c r="BF431">
        <v>9.5270872039015337</v>
      </c>
      <c r="BG431">
        <v>5.0852781971587655</v>
      </c>
      <c r="BH431">
        <v>421.39863914669269</v>
      </c>
      <c r="BI431">
        <v>0.19999999999999998</v>
      </c>
      <c r="BJ431">
        <v>2594.4002986982941</v>
      </c>
      <c r="BK431">
        <v>692.6536190769308</v>
      </c>
      <c r="BL431">
        <v>909.19168766639848</v>
      </c>
      <c r="BM431">
        <v>1139.8155123767408</v>
      </c>
      <c r="BN431">
        <v>168.75256349657323</v>
      </c>
      <c r="BO431">
        <v>31.791046494333138</v>
      </c>
      <c r="BP431">
        <v>6.5544366368116225E-2</v>
      </c>
      <c r="BQ431">
        <v>100</v>
      </c>
      <c r="BR431">
        <v>351.13784520525127</v>
      </c>
      <c r="BS431">
        <v>6.1768657606061261E-2</v>
      </c>
      <c r="BT431">
        <v>2.9489507776292559E-4</v>
      </c>
      <c r="BU431">
        <v>0</v>
      </c>
      <c r="BV431">
        <v>0.59157816650911532</v>
      </c>
      <c r="BW431">
        <v>13.751184232648701</v>
      </c>
      <c r="BX431">
        <v>37.01041523927487</v>
      </c>
      <c r="BY431">
        <v>30.205676130762576</v>
      </c>
      <c r="BZ431">
        <v>1102.80049953091</v>
      </c>
      <c r="CA431">
        <v>290.02493791399576</v>
      </c>
      <c r="CB431">
        <v>249.08569509329118</v>
      </c>
      <c r="CC431" s="156">
        <v>0.96</v>
      </c>
      <c r="CD431">
        <v>2110</v>
      </c>
      <c r="CE431">
        <v>0.1129374610359879</v>
      </c>
      <c r="CF431">
        <v>3.6015686182583022</v>
      </c>
      <c r="CG431">
        <v>0.13978607365757456</v>
      </c>
      <c r="CH431">
        <v>2.8923623000148679</v>
      </c>
      <c r="CI431">
        <v>15</v>
      </c>
    </row>
    <row r="432" spans="47:87" x14ac:dyDescent="0.3">
      <c r="AU432">
        <v>0.3</v>
      </c>
      <c r="AV432">
        <v>20.550045267577666</v>
      </c>
      <c r="AW432">
        <v>0.32491462826551692</v>
      </c>
      <c r="AX432">
        <v>1.8972892569530391</v>
      </c>
      <c r="AY432">
        <v>300.79249131891351</v>
      </c>
      <c r="AZ432">
        <v>9.3976765705182222E-2</v>
      </c>
      <c r="BA432">
        <v>435.93051009185251</v>
      </c>
      <c r="BB432">
        <v>378.40648924946589</v>
      </c>
      <c r="BC432">
        <v>1</v>
      </c>
      <c r="BD432">
        <v>42.316838553975501</v>
      </c>
      <c r="BE432">
        <v>93.173501324148319</v>
      </c>
      <c r="BF432">
        <v>24.060280001945269</v>
      </c>
      <c r="BG432">
        <v>4.3492005738020829</v>
      </c>
      <c r="BH432">
        <v>413.71456111549298</v>
      </c>
      <c r="BI432">
        <v>0.20000000000000004</v>
      </c>
      <c r="BJ432">
        <v>2376.3456342880704</v>
      </c>
      <c r="BK432">
        <v>685.78020766136967</v>
      </c>
      <c r="BL432">
        <v>861.37520785815741</v>
      </c>
      <c r="BM432">
        <v>931.26746659036337</v>
      </c>
      <c r="BN432">
        <v>203.02680612118536</v>
      </c>
      <c r="BO432">
        <v>29.846303311673537</v>
      </c>
      <c r="BP432">
        <v>0</v>
      </c>
      <c r="BQ432">
        <v>100</v>
      </c>
      <c r="BR432">
        <v>362.46891786139997</v>
      </c>
      <c r="BS432">
        <v>5.3152635166934727E-2</v>
      </c>
      <c r="BT432">
        <v>3.1809862151926439E-4</v>
      </c>
      <c r="BU432">
        <v>67.081032806155108</v>
      </c>
      <c r="BV432">
        <v>0.65106045044240124</v>
      </c>
      <c r="BW432">
        <v>14.94321832871071</v>
      </c>
      <c r="BX432">
        <v>36.20725440061873</v>
      </c>
      <c r="BY432">
        <v>28.088865613303199</v>
      </c>
      <c r="BZ432">
        <v>885.02018742428629</v>
      </c>
      <c r="CA432">
        <v>314.83339702197651</v>
      </c>
      <c r="CB432">
        <v>238.6453725756611</v>
      </c>
      <c r="CC432" s="156">
        <v>1.0900000000000001</v>
      </c>
      <c r="CD432">
        <v>870</v>
      </c>
      <c r="CE432">
        <v>0.13500332924788716</v>
      </c>
      <c r="CF432">
        <v>5.030101865015407</v>
      </c>
      <c r="CG432">
        <v>0.17669988087188235</v>
      </c>
      <c r="CH432">
        <v>9.9999900312858276</v>
      </c>
      <c r="CI432">
        <v>11</v>
      </c>
    </row>
    <row r="433" spans="47:87" x14ac:dyDescent="0.3">
      <c r="AU433">
        <v>0.3</v>
      </c>
      <c r="AV433">
        <v>18.356135656268684</v>
      </c>
      <c r="AW433">
        <v>0.28688821254611985</v>
      </c>
      <c r="AX433">
        <v>1.3401858722431625</v>
      </c>
      <c r="AY433">
        <v>333.44963568659529</v>
      </c>
      <c r="AZ433">
        <v>0.10278085285813655</v>
      </c>
      <c r="BA433">
        <v>410.35070508234242</v>
      </c>
      <c r="BB433">
        <v>346.14462970109662</v>
      </c>
      <c r="BC433">
        <v>1</v>
      </c>
      <c r="BD433">
        <v>39.696656902890467</v>
      </c>
      <c r="BE433">
        <v>88.444353462202045</v>
      </c>
      <c r="BF433">
        <v>22.106342207630416</v>
      </c>
      <c r="BG433">
        <v>5.5519736199034755</v>
      </c>
      <c r="BH433">
        <v>395.51720766790555</v>
      </c>
      <c r="BI433">
        <v>0.19999999999999998</v>
      </c>
      <c r="BJ433">
        <v>2607.9180125327716</v>
      </c>
      <c r="BK433">
        <v>687.8366194025117</v>
      </c>
      <c r="BL433">
        <v>925.94854229691532</v>
      </c>
      <c r="BM433">
        <v>863.62982603680973</v>
      </c>
      <c r="BN433">
        <v>173.87708991122958</v>
      </c>
      <c r="BO433">
        <v>26.234288799014784</v>
      </c>
      <c r="BP433">
        <v>6.3650362089011621E-3</v>
      </c>
      <c r="BQ433">
        <v>100</v>
      </c>
      <c r="BR433">
        <v>352.91974891580276</v>
      </c>
      <c r="BS433">
        <v>5.9484879208329303E-2</v>
      </c>
      <c r="BT433">
        <v>3.1204562191495345E-4</v>
      </c>
      <c r="BU433">
        <v>0</v>
      </c>
      <c r="BV433">
        <v>0.55171661261688487</v>
      </c>
      <c r="BW433">
        <v>14.813370392272182</v>
      </c>
      <c r="BX433">
        <v>35.31458510395013</v>
      </c>
      <c r="BY433">
        <v>29.851492995205518</v>
      </c>
      <c r="BZ433">
        <v>1012.4411292424204</v>
      </c>
      <c r="CA433">
        <v>290.03960845774219</v>
      </c>
      <c r="CB433">
        <v>217.68392874809422</v>
      </c>
      <c r="CC433" s="156">
        <v>1.02</v>
      </c>
      <c r="CD433">
        <v>1090</v>
      </c>
      <c r="CE433">
        <v>0.15500832267800613</v>
      </c>
      <c r="CF433">
        <v>6.7978508951914494</v>
      </c>
      <c r="CG433">
        <v>0.20109172923202043</v>
      </c>
      <c r="CH433">
        <v>14.161964980470293</v>
      </c>
      <c r="CI433">
        <v>10</v>
      </c>
    </row>
    <row r="434" spans="47:87" x14ac:dyDescent="0.3">
      <c r="AU434">
        <v>0.3</v>
      </c>
      <c r="AV434">
        <v>18.387829101753731</v>
      </c>
      <c r="AW434">
        <v>0.32505364773512796</v>
      </c>
      <c r="AX434">
        <v>1.7596342274005887</v>
      </c>
      <c r="AY434">
        <v>292.25750248896321</v>
      </c>
      <c r="AZ434">
        <v>0.10474343151486792</v>
      </c>
      <c r="BA434">
        <v>413.18744970806864</v>
      </c>
      <c r="BB434">
        <v>339.40217779695035</v>
      </c>
      <c r="BC434">
        <v>1</v>
      </c>
      <c r="BD434">
        <v>44.371279858354214</v>
      </c>
      <c r="BE434">
        <v>102.8653776873084</v>
      </c>
      <c r="BF434">
        <v>22.623508875208163</v>
      </c>
      <c r="BG434">
        <v>5.2946814379313025</v>
      </c>
      <c r="BH434">
        <v>467.22167073381331</v>
      </c>
      <c r="BI434">
        <v>0.20000000000000004</v>
      </c>
      <c r="BJ434">
        <v>2369.1627354643324</v>
      </c>
      <c r="BK434">
        <v>686.99775296876896</v>
      </c>
      <c r="BL434">
        <v>857.49030945069364</v>
      </c>
      <c r="BM434">
        <v>895.22211085820766</v>
      </c>
      <c r="BN434">
        <v>227.82983471934668</v>
      </c>
      <c r="BO434">
        <v>29.555565803100329</v>
      </c>
      <c r="BP434">
        <v>2.774350552487248E-2</v>
      </c>
      <c r="BQ434">
        <v>100</v>
      </c>
      <c r="BR434">
        <v>369.88092646595805</v>
      </c>
      <c r="BS434">
        <v>5.5348857855906076E-2</v>
      </c>
      <c r="BT434">
        <v>3.0418201459691597E-4</v>
      </c>
      <c r="BU434">
        <v>7.0189854233954252</v>
      </c>
      <c r="BV434">
        <v>0.56006682202917357</v>
      </c>
      <c r="BW434">
        <v>15.107718237794099</v>
      </c>
      <c r="BX434">
        <v>36.45579923891659</v>
      </c>
      <c r="BY434">
        <v>33.4101998556186</v>
      </c>
      <c r="BZ434">
        <v>1107.5086528029683</v>
      </c>
      <c r="CA434">
        <v>273.13211460274908</v>
      </c>
      <c r="CB434">
        <v>253.86020267770473</v>
      </c>
      <c r="CC434" s="156">
        <v>0.8</v>
      </c>
      <c r="CD434">
        <v>2120</v>
      </c>
      <c r="CE434">
        <v>0.13622387307614581</v>
      </c>
      <c r="CF434">
        <v>4.8226256258856859</v>
      </c>
      <c r="CG434">
        <v>0.18325541607084347</v>
      </c>
      <c r="CH434">
        <v>7.0153880776467528</v>
      </c>
      <c r="CI434">
        <v>11</v>
      </c>
    </row>
    <row r="435" spans="47:87" x14ac:dyDescent="0.3">
      <c r="AU435">
        <v>0.3</v>
      </c>
      <c r="AV435">
        <v>21.124135949071157</v>
      </c>
      <c r="AW435">
        <v>0.34588428035980884</v>
      </c>
      <c r="AX435">
        <v>1.2834275963063744</v>
      </c>
      <c r="AY435">
        <v>323.51746478783639</v>
      </c>
      <c r="AZ435">
        <v>0.11134296565569778</v>
      </c>
      <c r="BA435">
        <v>262.41334319298272</v>
      </c>
      <c r="BB435">
        <v>338.91144166974885</v>
      </c>
      <c r="BC435">
        <v>1</v>
      </c>
      <c r="BD435">
        <v>44.612608188759694</v>
      </c>
      <c r="BE435">
        <v>111.93626497448743</v>
      </c>
      <c r="BF435">
        <v>12.956754062266837</v>
      </c>
      <c r="BG435">
        <v>5.3491555378511695</v>
      </c>
      <c r="BH435">
        <v>437.20318118609248</v>
      </c>
      <c r="BI435">
        <v>0.19999999999999996</v>
      </c>
      <c r="BJ435">
        <v>2523.7655936366282</v>
      </c>
      <c r="BK435">
        <v>688.52418226790451</v>
      </c>
      <c r="BL435">
        <v>840.37362036925833</v>
      </c>
      <c r="BM435">
        <v>899.88914881549329</v>
      </c>
      <c r="BN435">
        <v>165.65544557349105</v>
      </c>
      <c r="BO435">
        <v>31.390373902926349</v>
      </c>
      <c r="BP435">
        <v>3.6708098940269135E-2</v>
      </c>
      <c r="BQ435">
        <v>100</v>
      </c>
      <c r="BR435">
        <v>327.32293374108582</v>
      </c>
      <c r="BS435">
        <v>5.4940113928963259E-2</v>
      </c>
      <c r="BT435">
        <v>2.8266145926181095E-4</v>
      </c>
      <c r="BU435">
        <v>9.8903379389139445</v>
      </c>
      <c r="BV435">
        <v>0.53242923783411356</v>
      </c>
      <c r="BW435">
        <v>15.320147710143889</v>
      </c>
      <c r="BX435">
        <v>37.874081575891218</v>
      </c>
      <c r="BY435">
        <v>39.024877166970647</v>
      </c>
      <c r="BZ435">
        <v>1321.9013645340667</v>
      </c>
      <c r="CA435">
        <v>314.57129895408099</v>
      </c>
      <c r="CB435">
        <v>240.29041365059967</v>
      </c>
      <c r="CC435" s="156">
        <v>0.9</v>
      </c>
      <c r="CD435">
        <v>1720</v>
      </c>
      <c r="CE435">
        <v>0.1959056822590568</v>
      </c>
      <c r="CF435">
        <v>7.2322712835274494</v>
      </c>
      <c r="CG435">
        <v>0.23424346727182827</v>
      </c>
      <c r="CH435">
        <v>27.369501259881094</v>
      </c>
      <c r="CI435">
        <v>7</v>
      </c>
    </row>
    <row r="436" spans="47:87" x14ac:dyDescent="0.3">
      <c r="AU436">
        <v>0.3</v>
      </c>
      <c r="AV436">
        <v>19.138537990580097</v>
      </c>
      <c r="AW436">
        <v>0.29952393966661633</v>
      </c>
      <c r="AX436">
        <v>1.7136406894368232</v>
      </c>
      <c r="AY436">
        <v>339.66882846522878</v>
      </c>
      <c r="AZ436">
        <v>9.1830463131398615E-2</v>
      </c>
      <c r="BA436">
        <v>514.7542558030907</v>
      </c>
      <c r="BB436">
        <v>345.30419675767848</v>
      </c>
      <c r="BC436">
        <v>1</v>
      </c>
      <c r="BD436">
        <v>42.317507712768197</v>
      </c>
      <c r="BE436">
        <v>88.953193911555033</v>
      </c>
      <c r="BF436">
        <v>16.62162744190308</v>
      </c>
      <c r="BG436">
        <v>4.5461654969102803</v>
      </c>
      <c r="BH436">
        <v>449.78548135691096</v>
      </c>
      <c r="BI436">
        <v>0.20000000000000004</v>
      </c>
      <c r="BJ436">
        <v>3127.6108219801458</v>
      </c>
      <c r="BK436">
        <v>676.77048263788606</v>
      </c>
      <c r="BL436">
        <v>933.52031535122183</v>
      </c>
      <c r="BM436">
        <v>996.63041709141135</v>
      </c>
      <c r="BN436">
        <v>105.77954045496153</v>
      </c>
      <c r="BO436">
        <v>26.853487006217069</v>
      </c>
      <c r="BP436">
        <v>7.1793285871299933E-2</v>
      </c>
      <c r="BQ436">
        <v>100</v>
      </c>
      <c r="BR436">
        <v>322.82130016419507</v>
      </c>
      <c r="BS436">
        <v>5.3460743437447333E-2</v>
      </c>
      <c r="BT436">
        <v>2.8521131201437587E-4</v>
      </c>
      <c r="BU436">
        <v>0</v>
      </c>
      <c r="BV436">
        <v>0.57282371375967689</v>
      </c>
      <c r="BW436">
        <v>14.544037986612908</v>
      </c>
      <c r="BX436">
        <v>35.947066806656565</v>
      </c>
      <c r="BY436">
        <v>43.614662290623748</v>
      </c>
      <c r="BZ436">
        <v>1142.9264994779992</v>
      </c>
      <c r="CA436">
        <v>339.54579888251379</v>
      </c>
      <c r="CB436">
        <v>254.41465459615154</v>
      </c>
      <c r="CC436" s="156">
        <v>0.8</v>
      </c>
      <c r="CD436">
        <v>2020</v>
      </c>
      <c r="CE436">
        <v>0.20334557159457067</v>
      </c>
      <c r="CF436">
        <v>6.506322194783376</v>
      </c>
      <c r="CG436">
        <v>0.2422897593146959</v>
      </c>
      <c r="CH436">
        <v>22.954743444140096</v>
      </c>
      <c r="CI436">
        <v>6</v>
      </c>
    </row>
    <row r="437" spans="47:87" x14ac:dyDescent="0.3">
      <c r="AU437">
        <v>0.3</v>
      </c>
      <c r="AV437">
        <v>19.403003275370558</v>
      </c>
      <c r="AW437">
        <v>0.23738309266684907</v>
      </c>
      <c r="AX437">
        <v>0.56653703542976031</v>
      </c>
      <c r="AY437">
        <v>315.02906232410965</v>
      </c>
      <c r="AZ437">
        <v>0.11440287726552384</v>
      </c>
      <c r="BA437">
        <v>425.19112132472395</v>
      </c>
      <c r="BB437">
        <v>331.02368331912578</v>
      </c>
      <c r="BC437">
        <v>1</v>
      </c>
      <c r="BD437">
        <v>36.774080113735153</v>
      </c>
      <c r="BE437">
        <v>93.443365358297171</v>
      </c>
      <c r="BF437">
        <v>14.650783605561566</v>
      </c>
      <c r="BG437">
        <v>4.5044221144918213</v>
      </c>
      <c r="BH437">
        <v>386.02669940795028</v>
      </c>
      <c r="BI437">
        <v>0.20000000000000004</v>
      </c>
      <c r="BJ437">
        <v>2910.7995253088911</v>
      </c>
      <c r="BK437">
        <v>693.83758930256499</v>
      </c>
      <c r="BL437">
        <v>875.68669928750978</v>
      </c>
      <c r="BM437">
        <v>1117.666546482609</v>
      </c>
      <c r="BN437">
        <v>156.10674016497686</v>
      </c>
      <c r="BO437">
        <v>21.43795161885124</v>
      </c>
      <c r="BP437">
        <v>3.7811465799337987E-2</v>
      </c>
      <c r="BQ437">
        <v>100</v>
      </c>
      <c r="BR437">
        <v>352.47494775244729</v>
      </c>
      <c r="BS437">
        <v>5.5622175821327328E-2</v>
      </c>
      <c r="BT437">
        <v>2.8036373351193104E-4</v>
      </c>
      <c r="BU437">
        <v>0</v>
      </c>
      <c r="BV437">
        <v>0.537785999317411</v>
      </c>
      <c r="BW437">
        <v>14.695343958942395</v>
      </c>
      <c r="BX437">
        <v>37.657778098952683</v>
      </c>
      <c r="BY437">
        <v>29.291281688357344</v>
      </c>
      <c r="BZ437">
        <v>1013.6090658143776</v>
      </c>
      <c r="CA437">
        <v>372.65732775898482</v>
      </c>
      <c r="CB437">
        <v>226.92850998008808</v>
      </c>
      <c r="CC437" s="156">
        <v>0.71</v>
      </c>
      <c r="CD437">
        <v>1480</v>
      </c>
      <c r="CE437">
        <v>0.17279248508373835</v>
      </c>
      <c r="CF437">
        <v>6.5571886061521703</v>
      </c>
      <c r="CG437">
        <v>0.22276432675319946</v>
      </c>
      <c r="CH437">
        <v>16.075278661749639</v>
      </c>
      <c r="CI437">
        <v>8</v>
      </c>
    </row>
    <row r="438" spans="47:87" x14ac:dyDescent="0.3">
      <c r="AU438">
        <v>0.3</v>
      </c>
      <c r="AV438">
        <v>21.563391537105588</v>
      </c>
      <c r="AW438">
        <v>0.30879267294045115</v>
      </c>
      <c r="AX438">
        <v>0.32561222994703687</v>
      </c>
      <c r="AY438">
        <v>318.13096854357161</v>
      </c>
      <c r="AZ438">
        <v>0.12866134148026867</v>
      </c>
      <c r="BA438">
        <v>431.69543224284615</v>
      </c>
      <c r="BB438">
        <v>293.7144971263034</v>
      </c>
      <c r="BC438">
        <v>1</v>
      </c>
      <c r="BD438">
        <v>37.467934950061988</v>
      </c>
      <c r="BE438">
        <v>94.321509815663077</v>
      </c>
      <c r="BF438">
        <v>19.683841980730225</v>
      </c>
      <c r="BG438">
        <v>3.9226234976801377</v>
      </c>
      <c r="BH438">
        <v>418.08313983496686</v>
      </c>
      <c r="BI438">
        <v>0.19999999999999998</v>
      </c>
      <c r="BJ438">
        <v>2415.6787845907393</v>
      </c>
      <c r="BK438">
        <v>709.7851495046466</v>
      </c>
      <c r="BL438">
        <v>905.84348186329635</v>
      </c>
      <c r="BM438">
        <v>1085.7861856603729</v>
      </c>
      <c r="BN438">
        <v>184.8477082526135</v>
      </c>
      <c r="BO438">
        <v>28.139051825227128</v>
      </c>
      <c r="BP438">
        <v>1.868856163923506E-2</v>
      </c>
      <c r="BQ438">
        <v>100</v>
      </c>
      <c r="BR438">
        <v>365.67959750681393</v>
      </c>
      <c r="BS438">
        <v>5.395951230068978E-2</v>
      </c>
      <c r="BT438">
        <v>2.8278071306682569E-4</v>
      </c>
      <c r="BU438">
        <v>18.120512737170291</v>
      </c>
      <c r="BV438">
        <v>0.57095209089651977</v>
      </c>
      <c r="BW438">
        <v>13.718944224128247</v>
      </c>
      <c r="BX438">
        <v>34.545832064951519</v>
      </c>
      <c r="BY438">
        <v>36.087816238357746</v>
      </c>
      <c r="BZ438">
        <v>1115.9221497947544</v>
      </c>
      <c r="CA438">
        <v>240.25759185329264</v>
      </c>
      <c r="CB438">
        <v>215.07532142631251</v>
      </c>
      <c r="CC438" s="156">
        <v>0.84</v>
      </c>
      <c r="CD438">
        <v>1600</v>
      </c>
      <c r="CE438">
        <v>0.16435249545828179</v>
      </c>
      <c r="CF438">
        <v>6.3799628906619699</v>
      </c>
      <c r="CG438">
        <v>0.23057771873437838</v>
      </c>
      <c r="CH438">
        <v>11.239892464733007</v>
      </c>
      <c r="CI438">
        <v>9</v>
      </c>
    </row>
    <row r="439" spans="47:87" x14ac:dyDescent="0.3">
      <c r="AU439">
        <v>0.3</v>
      </c>
      <c r="AV439">
        <v>19.11355792255949</v>
      </c>
      <c r="AW439">
        <v>0.32879951767944693</v>
      </c>
      <c r="AX439">
        <v>1.23806043126932</v>
      </c>
      <c r="AY439">
        <v>358.57158485935321</v>
      </c>
      <c r="AZ439">
        <v>0.10970938784232923</v>
      </c>
      <c r="BA439">
        <v>395.71098934193384</v>
      </c>
      <c r="BB439">
        <v>351.86406549437174</v>
      </c>
      <c r="BC439">
        <v>1</v>
      </c>
      <c r="BD439">
        <v>42.11236186469732</v>
      </c>
      <c r="BE439">
        <v>81.562454641215965</v>
      </c>
      <c r="BF439">
        <v>8.4855972324891535</v>
      </c>
      <c r="BG439">
        <v>4.5684207717970011</v>
      </c>
      <c r="BH439">
        <v>409.93176219276756</v>
      </c>
      <c r="BI439">
        <v>0.20000000000000004</v>
      </c>
      <c r="BJ439">
        <v>2641.1000549917453</v>
      </c>
      <c r="BK439">
        <v>680.97888151433654</v>
      </c>
      <c r="BL439">
        <v>911.98164753562912</v>
      </c>
      <c r="BM439">
        <v>903.60060703354554</v>
      </c>
      <c r="BN439">
        <v>102.11386844094955</v>
      </c>
      <c r="BO439">
        <v>29.813116014532898</v>
      </c>
      <c r="BP439">
        <v>3.8121837753851619E-2</v>
      </c>
      <c r="BQ439">
        <v>100</v>
      </c>
      <c r="BR439">
        <v>293.27774002098704</v>
      </c>
      <c r="BS439">
        <v>5.3300941660945629E-2</v>
      </c>
      <c r="BT439">
        <v>3.0219206771068364E-4</v>
      </c>
      <c r="BU439">
        <v>78.57028591203337</v>
      </c>
      <c r="BV439">
        <v>0.55174234891583096</v>
      </c>
      <c r="BW439">
        <v>15.083901071484068</v>
      </c>
      <c r="BX439">
        <v>33.306724457149905</v>
      </c>
      <c r="BY439">
        <v>36.888135917676301</v>
      </c>
      <c r="BZ439">
        <v>902.58446019837652</v>
      </c>
      <c r="CA439">
        <v>309.23431949129946</v>
      </c>
      <c r="CB439">
        <v>228.17768452786373</v>
      </c>
      <c r="CC439" s="156">
        <v>0.96</v>
      </c>
      <c r="CD439">
        <v>1370</v>
      </c>
      <c r="CE439">
        <v>0.24212787878950648</v>
      </c>
      <c r="CF439">
        <v>7.5913075209220935</v>
      </c>
      <c r="CG439">
        <v>0.29034933454552686</v>
      </c>
      <c r="CH439">
        <v>33.087189476701084</v>
      </c>
      <c r="CI439">
        <v>5</v>
      </c>
    </row>
    <row r="440" spans="47:87" x14ac:dyDescent="0.3">
      <c r="AU440">
        <v>0.3</v>
      </c>
      <c r="AV440">
        <v>19.644706136607503</v>
      </c>
      <c r="AW440">
        <v>0.31283652295218256</v>
      </c>
      <c r="AX440">
        <v>1.0798274929560483</v>
      </c>
      <c r="AY440">
        <v>344.80840141915712</v>
      </c>
      <c r="AZ440">
        <v>9.9702069994678011E-2</v>
      </c>
      <c r="BA440">
        <v>428.40765419039968</v>
      </c>
      <c r="BB440">
        <v>360.06901201466798</v>
      </c>
      <c r="BC440">
        <v>1</v>
      </c>
      <c r="BD440">
        <v>40.04619132159614</v>
      </c>
      <c r="BE440">
        <v>98.555212412059149</v>
      </c>
      <c r="BF440">
        <v>18.983597792178774</v>
      </c>
      <c r="BG440">
        <v>7.4566256763590637</v>
      </c>
      <c r="BH440">
        <v>411.29217004897203</v>
      </c>
      <c r="BI440">
        <v>0.2</v>
      </c>
      <c r="BJ440">
        <v>2519.2959803310619</v>
      </c>
      <c r="BK440">
        <v>689.85859373461665</v>
      </c>
      <c r="BL440">
        <v>926.65043873545255</v>
      </c>
      <c r="BM440">
        <v>1178.314814401424</v>
      </c>
      <c r="BN440">
        <v>158.33062030545568</v>
      </c>
      <c r="BO440">
        <v>28.174911657546495</v>
      </c>
      <c r="BP440">
        <v>5.9445929763873667E-2</v>
      </c>
      <c r="BQ440">
        <v>100</v>
      </c>
      <c r="BR440">
        <v>350.90455860315399</v>
      </c>
      <c r="BS440">
        <v>5.0888121551596298E-2</v>
      </c>
      <c r="BT440">
        <v>2.9688624020138E-4</v>
      </c>
      <c r="BU440">
        <v>0</v>
      </c>
      <c r="BV440">
        <v>0.50691757247346336</v>
      </c>
      <c r="BW440">
        <v>15.087586875307689</v>
      </c>
      <c r="BX440">
        <v>34.072411167040144</v>
      </c>
      <c r="BY440">
        <v>32.766326178399396</v>
      </c>
      <c r="BZ440">
        <v>1094.0692782446079</v>
      </c>
      <c r="CA440">
        <v>216.11141392344032</v>
      </c>
      <c r="CB440">
        <v>238.0264303202604</v>
      </c>
      <c r="CC440" s="156">
        <v>1</v>
      </c>
      <c r="CD440">
        <v>2040</v>
      </c>
      <c r="CE440">
        <v>9.9643937358651069E-2</v>
      </c>
      <c r="CF440">
        <v>3.8132868036887251</v>
      </c>
      <c r="CG440">
        <v>0.13181524406133177</v>
      </c>
      <c r="CH440">
        <v>0.17967574573447104</v>
      </c>
      <c r="CI440">
        <v>19</v>
      </c>
    </row>
    <row r="441" spans="47:87" x14ac:dyDescent="0.3">
      <c r="AU441">
        <v>0.3</v>
      </c>
      <c r="AV441">
        <v>20.887582584241649</v>
      </c>
      <c r="AW441">
        <v>0.29220428272459992</v>
      </c>
      <c r="AX441">
        <v>1.3376991597279841</v>
      </c>
      <c r="AY441">
        <v>333.9343743369281</v>
      </c>
      <c r="AZ441">
        <v>0.10805856477926989</v>
      </c>
      <c r="BA441">
        <v>411.15420722625987</v>
      </c>
      <c r="BB441">
        <v>376.24125059198371</v>
      </c>
      <c r="BC441">
        <v>1</v>
      </c>
      <c r="BD441">
        <v>27.790726183815124</v>
      </c>
      <c r="BE441">
        <v>80.899095647340133</v>
      </c>
      <c r="BF441">
        <v>16.32216553302208</v>
      </c>
      <c r="BG441">
        <v>3.8876870072853102</v>
      </c>
      <c r="BH441">
        <v>415.13663408823072</v>
      </c>
      <c r="BI441">
        <v>0.2</v>
      </c>
      <c r="BJ441">
        <v>2974.0419751404525</v>
      </c>
      <c r="BK441">
        <v>682.73548637921374</v>
      </c>
      <c r="BL441">
        <v>931.15503560844149</v>
      </c>
      <c r="BM441">
        <v>955.55783246612827</v>
      </c>
      <c r="BN441">
        <v>183.20996770803933</v>
      </c>
      <c r="BO441">
        <v>26.430541901955415</v>
      </c>
      <c r="BP441">
        <v>4.1640749033612472E-2</v>
      </c>
      <c r="BQ441">
        <v>100</v>
      </c>
      <c r="BR441">
        <v>306.12982793951352</v>
      </c>
      <c r="BS441">
        <v>5.2139316691433499E-2</v>
      </c>
      <c r="BT441">
        <v>3.1988712158229814E-4</v>
      </c>
      <c r="BU441">
        <v>24.320089325032132</v>
      </c>
      <c r="BV441">
        <v>0.54470821429141658</v>
      </c>
      <c r="BW441">
        <v>14.465595287895798</v>
      </c>
      <c r="BX441">
        <v>35.775545192743486</v>
      </c>
      <c r="BY441">
        <v>36.484200584531507</v>
      </c>
      <c r="BZ441">
        <v>722.97757139836904</v>
      </c>
      <c r="CA441">
        <v>223.93941484038044</v>
      </c>
      <c r="CB441">
        <v>257.23465739490973</v>
      </c>
      <c r="CC441" s="156">
        <v>0.97</v>
      </c>
      <c r="CD441">
        <v>2350</v>
      </c>
      <c r="CE441">
        <v>1.603294981778669E-2</v>
      </c>
      <c r="CF441">
        <v>1.6619274601318266</v>
      </c>
      <c r="CG441">
        <v>6.0776947871291689E-2</v>
      </c>
      <c r="CH441">
        <v>-12.227692781260483</v>
      </c>
      <c r="CI441" t="s">
        <v>479</v>
      </c>
    </row>
    <row r="442" spans="47:87" x14ac:dyDescent="0.3">
      <c r="AU442">
        <v>0.3</v>
      </c>
      <c r="AV442">
        <v>20.765917970443823</v>
      </c>
      <c r="AW442">
        <v>0.32695975691434309</v>
      </c>
      <c r="AX442">
        <v>0.50995416232043145</v>
      </c>
      <c r="AY442">
        <v>327.38392756649284</v>
      </c>
      <c r="AZ442">
        <v>8.8938483463908619E-2</v>
      </c>
      <c r="BA442">
        <v>433.10512515076863</v>
      </c>
      <c r="BB442">
        <v>363.00530085004294</v>
      </c>
      <c r="BC442">
        <v>1</v>
      </c>
      <c r="BD442">
        <v>32.470181705465784</v>
      </c>
      <c r="BE442">
        <v>89.193304480058671</v>
      </c>
      <c r="BF442">
        <v>11.922226393603445</v>
      </c>
      <c r="BG442">
        <v>5.7101913402465128</v>
      </c>
      <c r="BH442">
        <v>413.42445280797756</v>
      </c>
      <c r="BI442">
        <v>0.19999999999999993</v>
      </c>
      <c r="BJ442">
        <v>2752.0684567329636</v>
      </c>
      <c r="BK442">
        <v>675.6589717461062</v>
      </c>
      <c r="BL442">
        <v>961.00137185617473</v>
      </c>
      <c r="BM442">
        <v>915.96313801252165</v>
      </c>
      <c r="BN442">
        <v>173.29292604025747</v>
      </c>
      <c r="BO442">
        <v>29.507236892979375</v>
      </c>
      <c r="BP442">
        <v>5.4880846812166824E-2</v>
      </c>
      <c r="BQ442">
        <v>100</v>
      </c>
      <c r="BR442">
        <v>373.65389113221266</v>
      </c>
      <c r="BS442">
        <v>5.2664605311678166E-2</v>
      </c>
      <c r="BT442">
        <v>2.9955159370193555E-4</v>
      </c>
      <c r="BU442">
        <v>0</v>
      </c>
      <c r="BV442">
        <v>0.56782206665993007</v>
      </c>
      <c r="BW442">
        <v>15.220003643183246</v>
      </c>
      <c r="BX442">
        <v>37.228557129163903</v>
      </c>
      <c r="BY442">
        <v>35.238014523118586</v>
      </c>
      <c r="BZ442">
        <v>996.92866715954358</v>
      </c>
      <c r="CA442">
        <v>258.31666634875597</v>
      </c>
      <c r="CB442">
        <v>232.48355380132685</v>
      </c>
      <c r="CC442" s="156">
        <v>0.93</v>
      </c>
      <c r="CD442">
        <v>1970</v>
      </c>
      <c r="CE442">
        <v>5.2305118820774377E-2</v>
      </c>
      <c r="CF442">
        <v>2.1880799917909473</v>
      </c>
      <c r="CG442">
        <v>9.0766009425789426E-2</v>
      </c>
      <c r="CH442">
        <v>-7.3354763317404856</v>
      </c>
      <c r="CI442" t="s">
        <v>479</v>
      </c>
    </row>
    <row r="443" spans="47:87" x14ac:dyDescent="0.3">
      <c r="AU443">
        <v>0.3</v>
      </c>
      <c r="AV443">
        <v>19.484465160831032</v>
      </c>
      <c r="AW443">
        <v>0.33688145402136005</v>
      </c>
      <c r="AX443">
        <v>2.6127482285723884</v>
      </c>
      <c r="AY443">
        <v>368.10195912322376</v>
      </c>
      <c r="AZ443">
        <v>9.8194938395783957E-2</v>
      </c>
      <c r="BA443">
        <v>444.37185048702395</v>
      </c>
      <c r="BB443">
        <v>343.36116994482643</v>
      </c>
      <c r="BC443">
        <v>1</v>
      </c>
      <c r="BD443">
        <v>48.620169800952382</v>
      </c>
      <c r="BE443">
        <v>106.80896345208981</v>
      </c>
      <c r="BF443">
        <v>17.969564384826569</v>
      </c>
      <c r="BG443">
        <v>4.2687154324116836</v>
      </c>
      <c r="BH443">
        <v>414.21622009409344</v>
      </c>
      <c r="BI443">
        <v>0.2</v>
      </c>
      <c r="BJ443">
        <v>2579.9149711930836</v>
      </c>
      <c r="BK443">
        <v>666.74083830347456</v>
      </c>
      <c r="BL443">
        <v>918.65244970561253</v>
      </c>
      <c r="BM443">
        <v>884.98915358470106</v>
      </c>
      <c r="BN443">
        <v>138.62263689884023</v>
      </c>
      <c r="BO443">
        <v>30.720495382811738</v>
      </c>
      <c r="BP443">
        <v>1.7944942713702797E-2</v>
      </c>
      <c r="BQ443">
        <v>100</v>
      </c>
      <c r="BR443">
        <v>368.03250308781463</v>
      </c>
      <c r="BS443">
        <v>5.8035829048600697E-2</v>
      </c>
      <c r="BT443">
        <v>2.7819211899535813E-4</v>
      </c>
      <c r="BU443">
        <v>64.11919717860853</v>
      </c>
      <c r="BV443">
        <v>0.57467798028125461</v>
      </c>
      <c r="BW443">
        <v>16.129795148942861</v>
      </c>
      <c r="BX443">
        <v>36.773190703755184</v>
      </c>
      <c r="BY443">
        <v>38.404750208423089</v>
      </c>
      <c r="BZ443">
        <v>1010.1163968745143</v>
      </c>
      <c r="CA443">
        <v>272.84402690238585</v>
      </c>
      <c r="CB443">
        <v>229.79391282802899</v>
      </c>
      <c r="CC443" s="156">
        <v>1.02</v>
      </c>
      <c r="CD443">
        <v>1530</v>
      </c>
      <c r="CE443">
        <v>0.17082542659613331</v>
      </c>
      <c r="CF443">
        <v>5.3222336486691146</v>
      </c>
      <c r="CG443">
        <v>0.20600768290450339</v>
      </c>
      <c r="CH443">
        <v>12.293822921830039</v>
      </c>
      <c r="CI443">
        <v>8</v>
      </c>
    </row>
    <row r="444" spans="47:87" x14ac:dyDescent="0.3">
      <c r="AU444">
        <v>0.3</v>
      </c>
      <c r="AV444">
        <v>20.177541497966093</v>
      </c>
      <c r="AW444">
        <v>0.24035279718561259</v>
      </c>
      <c r="AX444">
        <v>1.268753651583179</v>
      </c>
      <c r="AY444">
        <v>322.54784144838391</v>
      </c>
      <c r="AZ444">
        <v>9.2932219002912098E-2</v>
      </c>
      <c r="BA444">
        <v>501.5549480857149</v>
      </c>
      <c r="BB444">
        <v>365.00672588139679</v>
      </c>
      <c r="BC444">
        <v>1</v>
      </c>
      <c r="BD444">
        <v>48.001421710806561</v>
      </c>
      <c r="BE444">
        <v>124.27039830061648</v>
      </c>
      <c r="BF444">
        <v>10.682947939912571</v>
      </c>
      <c r="BG444">
        <v>4.4222628287129515</v>
      </c>
      <c r="BH444">
        <v>446.89788355610563</v>
      </c>
      <c r="BI444">
        <v>0.19999999999999996</v>
      </c>
      <c r="BJ444">
        <v>2730.3606823123841</v>
      </c>
      <c r="BK444">
        <v>673.23544528152524</v>
      </c>
      <c r="BL444">
        <v>915.31429773002071</v>
      </c>
      <c r="BM444">
        <v>819.92938416568825</v>
      </c>
      <c r="BN444">
        <v>109.9276309595204</v>
      </c>
      <c r="BO444">
        <v>21.394931957024411</v>
      </c>
      <c r="BP444">
        <v>7.6159393003382467E-2</v>
      </c>
      <c r="BQ444">
        <v>100</v>
      </c>
      <c r="BR444">
        <v>413.38183866755918</v>
      </c>
      <c r="BS444">
        <v>5.0618519651122997E-2</v>
      </c>
      <c r="BT444">
        <v>3.0259817552006696E-4</v>
      </c>
      <c r="BU444">
        <v>0</v>
      </c>
      <c r="BV444">
        <v>0.53895332987725542</v>
      </c>
      <c r="BW444">
        <v>14.640783447583578</v>
      </c>
      <c r="BX444">
        <v>34.169319740756542</v>
      </c>
      <c r="BY444">
        <v>30.143401758140374</v>
      </c>
      <c r="BZ444">
        <v>888.27396560859449</v>
      </c>
      <c r="CA444">
        <v>357.88254750749729</v>
      </c>
      <c r="CB444">
        <v>223.4851043626073</v>
      </c>
      <c r="CC444" s="156">
        <v>1.05</v>
      </c>
      <c r="CD444">
        <v>930</v>
      </c>
      <c r="CE444">
        <v>0.16227958689399946</v>
      </c>
      <c r="CF444">
        <v>5.3151010446173208</v>
      </c>
      <c r="CG444">
        <v>0.20962561153232115</v>
      </c>
      <c r="CH444">
        <v>12.596288473801119</v>
      </c>
      <c r="CI444">
        <v>8</v>
      </c>
    </row>
    <row r="445" spans="47:87" x14ac:dyDescent="0.3">
      <c r="AU445">
        <v>0.3</v>
      </c>
      <c r="AV445">
        <v>21.140021206429889</v>
      </c>
      <c r="AW445">
        <v>0.39149084408617135</v>
      </c>
      <c r="AX445">
        <v>1.3254057741839078</v>
      </c>
      <c r="AY445">
        <v>317.87390665606597</v>
      </c>
      <c r="AZ445">
        <v>0.10212604866549134</v>
      </c>
      <c r="BA445">
        <v>491.17634001169131</v>
      </c>
      <c r="BB445">
        <v>271.50015525152554</v>
      </c>
      <c r="BC445">
        <v>1</v>
      </c>
      <c r="BD445">
        <v>44.444035272967625</v>
      </c>
      <c r="BE445">
        <v>91.35249987514419</v>
      </c>
      <c r="BF445">
        <v>14.21241087031038</v>
      </c>
      <c r="BG445">
        <v>3.649181198051453</v>
      </c>
      <c r="BH445">
        <v>432.55423954508041</v>
      </c>
      <c r="BI445">
        <v>0.2</v>
      </c>
      <c r="BJ445">
        <v>2836.5794445877641</v>
      </c>
      <c r="BK445">
        <v>690.25891684313524</v>
      </c>
      <c r="BL445">
        <v>912.96118711625411</v>
      </c>
      <c r="BM445">
        <v>1185.961778879572</v>
      </c>
      <c r="BN445">
        <v>170.10928921035861</v>
      </c>
      <c r="BO445">
        <v>35.601183931278605</v>
      </c>
      <c r="BP445">
        <v>3.2947719364496829E-2</v>
      </c>
      <c r="BQ445">
        <v>100</v>
      </c>
      <c r="BR445">
        <v>439.90581964059265</v>
      </c>
      <c r="BS445">
        <v>5.1626714929101321E-2</v>
      </c>
      <c r="BT445">
        <v>3.1201542013270159E-4</v>
      </c>
      <c r="BU445">
        <v>0</v>
      </c>
      <c r="BV445">
        <v>0.61592636690232605</v>
      </c>
      <c r="BW445">
        <v>14.431698801791086</v>
      </c>
      <c r="BX445">
        <v>35.546357182184146</v>
      </c>
      <c r="BY445">
        <v>29.115907748569487</v>
      </c>
      <c r="BZ445">
        <v>1066.2794333677966</v>
      </c>
      <c r="CA445">
        <v>230.49841865545403</v>
      </c>
      <c r="CB445">
        <v>212.51225191112439</v>
      </c>
      <c r="CC445" s="156">
        <v>0.81</v>
      </c>
      <c r="CD445">
        <v>1330</v>
      </c>
      <c r="CE445">
        <v>0.25954436878135501</v>
      </c>
      <c r="CF445">
        <v>9.3052042808972448</v>
      </c>
      <c r="CG445">
        <v>0.35492653901179427</v>
      </c>
      <c r="CH445">
        <v>37.56127562713025</v>
      </c>
      <c r="CI445">
        <v>4</v>
      </c>
    </row>
    <row r="446" spans="47:87" x14ac:dyDescent="0.3">
      <c r="AU446">
        <v>0.3</v>
      </c>
      <c r="AV446">
        <v>21.312973959794338</v>
      </c>
      <c r="AW446">
        <v>0.27561953656029076</v>
      </c>
      <c r="AX446">
        <v>1.0161068485310656</v>
      </c>
      <c r="AY446">
        <v>351.27053558458999</v>
      </c>
      <c r="AZ446">
        <v>9.3269160332270493E-2</v>
      </c>
      <c r="BA446">
        <v>431.49059861411359</v>
      </c>
      <c r="BB446">
        <v>366.90112509879009</v>
      </c>
      <c r="BC446">
        <v>1</v>
      </c>
      <c r="BD446">
        <v>45.736603202154377</v>
      </c>
      <c r="BE446">
        <v>88.201447690822235</v>
      </c>
      <c r="BF446">
        <v>10.180264247964413</v>
      </c>
      <c r="BG446">
        <v>4.39720388455686</v>
      </c>
      <c r="BH446">
        <v>422.06952380090377</v>
      </c>
      <c r="BI446">
        <v>0.2</v>
      </c>
      <c r="BJ446">
        <v>2838.5713466650018</v>
      </c>
      <c r="BK446">
        <v>678.98879667087317</v>
      </c>
      <c r="BL446">
        <v>923.826349041453</v>
      </c>
      <c r="BM446">
        <v>1108.7268014239353</v>
      </c>
      <c r="BN446">
        <v>222.30450936275929</v>
      </c>
      <c r="BO446">
        <v>24.843979987094279</v>
      </c>
      <c r="BP446">
        <v>4.9807580575078399E-2</v>
      </c>
      <c r="BQ446">
        <v>100</v>
      </c>
      <c r="BR446">
        <v>334.06440887184243</v>
      </c>
      <c r="BS446">
        <v>5.5013548590601091E-2</v>
      </c>
      <c r="BT446">
        <v>2.9074649598671793E-4</v>
      </c>
      <c r="BU446">
        <v>36.698090461103</v>
      </c>
      <c r="BV446">
        <v>0.54892152319012777</v>
      </c>
      <c r="BW446">
        <v>15.018899737511687</v>
      </c>
      <c r="BX446">
        <v>36.135392187968144</v>
      </c>
      <c r="BY446">
        <v>30.537949238709334</v>
      </c>
      <c r="BZ446">
        <v>1017.4486901832694</v>
      </c>
      <c r="CA446">
        <v>238.92723437050796</v>
      </c>
      <c r="CB446">
        <v>214.71082222361153</v>
      </c>
      <c r="CC446" s="156">
        <v>0.88</v>
      </c>
      <c r="CD446">
        <v>1610</v>
      </c>
      <c r="CE446">
        <v>0.16474087048819031</v>
      </c>
      <c r="CF446">
        <v>6.1632553048560741</v>
      </c>
      <c r="CG446">
        <v>0.19953207144318461</v>
      </c>
      <c r="CH446">
        <v>12.667039478490588</v>
      </c>
      <c r="CI446">
        <v>9</v>
      </c>
    </row>
    <row r="447" spans="47:87" x14ac:dyDescent="0.3">
      <c r="AU447">
        <v>0.3</v>
      </c>
      <c r="AV447">
        <v>19.72285300823388</v>
      </c>
      <c r="AW447">
        <v>0.27375958720881843</v>
      </c>
      <c r="AX447">
        <v>1.1042950746371845</v>
      </c>
      <c r="AY447">
        <v>330.26422698107507</v>
      </c>
      <c r="AZ447">
        <v>0.11184333884260232</v>
      </c>
      <c r="BA447">
        <v>393.86990695060877</v>
      </c>
      <c r="BB447">
        <v>408.54365199953349</v>
      </c>
      <c r="BC447">
        <v>1</v>
      </c>
      <c r="BD447">
        <v>44.874752071803243</v>
      </c>
      <c r="BE447">
        <v>93.954707448640036</v>
      </c>
      <c r="BF447">
        <v>20.816396356162684</v>
      </c>
      <c r="BG447">
        <v>5.287135228253141</v>
      </c>
      <c r="BH447">
        <v>439.50177654453012</v>
      </c>
      <c r="BI447">
        <v>0.19999999999999998</v>
      </c>
      <c r="BJ447">
        <v>2477.3493926573888</v>
      </c>
      <c r="BK447">
        <v>700.47255617821736</v>
      </c>
      <c r="BL447">
        <v>889.24981339134251</v>
      </c>
      <c r="BM447">
        <v>865.38919326204496</v>
      </c>
      <c r="BN447">
        <v>150.70581093119472</v>
      </c>
      <c r="BO447">
        <v>24.79390808640489</v>
      </c>
      <c r="BP447">
        <v>3.5110455945531485E-2</v>
      </c>
      <c r="BQ447">
        <v>100</v>
      </c>
      <c r="BR447">
        <v>294.24848083718263</v>
      </c>
      <c r="BS447">
        <v>5.4438203733464564E-2</v>
      </c>
      <c r="BT447">
        <v>2.9147919921397396E-4</v>
      </c>
      <c r="BU447">
        <v>20.818794896953026</v>
      </c>
      <c r="BV447">
        <v>0.57177467269017501</v>
      </c>
      <c r="BW447">
        <v>15.105494564046714</v>
      </c>
      <c r="BX447">
        <v>36.261695592105461</v>
      </c>
      <c r="BY447">
        <v>35.28743017785056</v>
      </c>
      <c r="BZ447">
        <v>1045.8640218549986</v>
      </c>
      <c r="CA447">
        <v>223.13284209974421</v>
      </c>
      <c r="CB447">
        <v>220.99585971820096</v>
      </c>
      <c r="CC447" s="156">
        <v>0.84</v>
      </c>
      <c r="CD447">
        <v>2600</v>
      </c>
      <c r="CE447">
        <v>6.2288302245587568E-2</v>
      </c>
      <c r="CF447">
        <v>2.9096179629276353</v>
      </c>
      <c r="CG447">
        <v>9.644521075109351E-2</v>
      </c>
      <c r="CH447">
        <v>-8.7337776399602181</v>
      </c>
      <c r="CI447" t="s">
        <v>479</v>
      </c>
    </row>
    <row r="448" spans="47:87" x14ac:dyDescent="0.3">
      <c r="AU448">
        <v>0.3</v>
      </c>
      <c r="AV448">
        <v>21.090324952953644</v>
      </c>
      <c r="AW448">
        <v>0.38572437504405516</v>
      </c>
      <c r="AX448">
        <v>1.9005263155233281</v>
      </c>
      <c r="AY448">
        <v>317.66912390378559</v>
      </c>
      <c r="AZ448">
        <v>8.7251655957760785E-2</v>
      </c>
      <c r="BA448">
        <v>481.99518947939066</v>
      </c>
      <c r="BB448">
        <v>437.93706284376242</v>
      </c>
      <c r="BC448">
        <v>1</v>
      </c>
      <c r="BD448">
        <v>41.34058977988434</v>
      </c>
      <c r="BE448">
        <v>112.98872525377335</v>
      </c>
      <c r="BF448">
        <v>13.824373944750647</v>
      </c>
      <c r="BG448">
        <v>3.7956181180856556</v>
      </c>
      <c r="BH448">
        <v>429.39343588377744</v>
      </c>
      <c r="BI448">
        <v>0.19999999999999996</v>
      </c>
      <c r="BJ448">
        <v>3002.8741873884742</v>
      </c>
      <c r="BK448">
        <v>680.16463623208585</v>
      </c>
      <c r="BL448">
        <v>821.66222783514866</v>
      </c>
      <c r="BM448">
        <v>823.57934385426699</v>
      </c>
      <c r="BN448">
        <v>182.93205191270047</v>
      </c>
      <c r="BO448">
        <v>34.787723734161119</v>
      </c>
      <c r="BP448">
        <v>6.7604485970999495E-2</v>
      </c>
      <c r="BQ448">
        <v>100</v>
      </c>
      <c r="BR448">
        <v>293.48645521521695</v>
      </c>
      <c r="BS448">
        <v>5.7267921499173924E-2</v>
      </c>
      <c r="BT448">
        <v>3.161586036644036E-4</v>
      </c>
      <c r="BU448">
        <v>6.9635034037880397</v>
      </c>
      <c r="BV448">
        <v>0.57579931025869713</v>
      </c>
      <c r="BW448">
        <v>13.803003459775582</v>
      </c>
      <c r="BX448">
        <v>32.72722895342681</v>
      </c>
      <c r="BY448">
        <v>34.502336122660537</v>
      </c>
      <c r="BZ448">
        <v>918.34972438548016</v>
      </c>
      <c r="CA448">
        <v>262.22187654031143</v>
      </c>
      <c r="CB448">
        <v>241.62324195179033</v>
      </c>
      <c r="CC448" s="156">
        <v>0.78</v>
      </c>
      <c r="CD448">
        <v>1860</v>
      </c>
      <c r="CE448">
        <v>0.23984080789743589</v>
      </c>
      <c r="CF448">
        <v>7.5140197115731748</v>
      </c>
      <c r="CG448">
        <v>0.28838088820480001</v>
      </c>
      <c r="CH448">
        <v>29.444351897192853</v>
      </c>
      <c r="CI448">
        <v>5</v>
      </c>
    </row>
    <row r="449" spans="47:87" x14ac:dyDescent="0.3">
      <c r="AU449">
        <v>0.3</v>
      </c>
      <c r="AV449">
        <v>19.695551456767635</v>
      </c>
      <c r="AW449">
        <v>0.29715511097472191</v>
      </c>
      <c r="AX449">
        <v>1.2026265716714399</v>
      </c>
      <c r="AY449">
        <v>304.35576995660733</v>
      </c>
      <c r="AZ449">
        <v>8.8326310665006236E-2</v>
      </c>
      <c r="BA449">
        <v>438.21923371365949</v>
      </c>
      <c r="BB449">
        <v>396.88505466489096</v>
      </c>
      <c r="BC449">
        <v>1</v>
      </c>
      <c r="BD449">
        <v>40.457720673368229</v>
      </c>
      <c r="BE449">
        <v>90.238999225099136</v>
      </c>
      <c r="BF449">
        <v>20.602809891129009</v>
      </c>
      <c r="BG449">
        <v>5.0052913486079449</v>
      </c>
      <c r="BH449">
        <v>347.17630934957322</v>
      </c>
      <c r="BI449">
        <v>0.2</v>
      </c>
      <c r="BJ449">
        <v>3205.9607910653372</v>
      </c>
      <c r="BK449">
        <v>702.8596627957819</v>
      </c>
      <c r="BL449">
        <v>914.35851321100574</v>
      </c>
      <c r="BM449">
        <v>884.56696189122863</v>
      </c>
      <c r="BN449">
        <v>133.35863229835809</v>
      </c>
      <c r="BO449">
        <v>26.818261327318705</v>
      </c>
      <c r="BP449">
        <v>4.9742999768504048E-2</v>
      </c>
      <c r="BQ449">
        <v>100</v>
      </c>
      <c r="BR449">
        <v>332.0269937354538</v>
      </c>
      <c r="BS449">
        <v>5.2837728659745675E-2</v>
      </c>
      <c r="BT449">
        <v>2.7268958379674462E-4</v>
      </c>
      <c r="BU449">
        <v>0</v>
      </c>
      <c r="BV449">
        <v>0.51655511060926307</v>
      </c>
      <c r="BW449">
        <v>15.564742937470937</v>
      </c>
      <c r="BX449">
        <v>34.356403151372291</v>
      </c>
      <c r="BY449">
        <v>27.562441751949603</v>
      </c>
      <c r="BZ449">
        <v>889.3404425782943</v>
      </c>
      <c r="CA449">
        <v>333.19077901139735</v>
      </c>
      <c r="CB449">
        <v>228.71239444008995</v>
      </c>
      <c r="CC449" s="156">
        <v>1.05</v>
      </c>
      <c r="CD449">
        <v>1430</v>
      </c>
      <c r="CE449">
        <v>0.19864075156965288</v>
      </c>
      <c r="CF449">
        <v>4.41465951214124</v>
      </c>
      <c r="CG449">
        <v>0.19582672316618926</v>
      </c>
      <c r="CH449">
        <v>12.85889752289061</v>
      </c>
      <c r="CI449">
        <v>8</v>
      </c>
    </row>
    <row r="450" spans="47:87" x14ac:dyDescent="0.3">
      <c r="AU450">
        <v>0.3</v>
      </c>
      <c r="AV450">
        <v>19.509492240693049</v>
      </c>
      <c r="AW450">
        <v>0.3143126717011635</v>
      </c>
      <c r="AX450">
        <v>1.7320797007185049</v>
      </c>
      <c r="AY450">
        <v>328.83724072445767</v>
      </c>
      <c r="AZ450">
        <v>9.3406776420374121E-2</v>
      </c>
      <c r="BA450">
        <v>373.58945554963253</v>
      </c>
      <c r="BB450">
        <v>329.191149546139</v>
      </c>
      <c r="BC450">
        <v>1</v>
      </c>
      <c r="BD450">
        <v>35.112951319072209</v>
      </c>
      <c r="BE450">
        <v>99.106588758859445</v>
      </c>
      <c r="BF450">
        <v>15.908981746942288</v>
      </c>
      <c r="BG450">
        <v>3.7639336828701242</v>
      </c>
      <c r="BH450">
        <v>390.42229514189211</v>
      </c>
      <c r="BI450">
        <v>0.19999999999999996</v>
      </c>
      <c r="BJ450">
        <v>2847.9859385892655</v>
      </c>
      <c r="BK450">
        <v>704.56420909777398</v>
      </c>
      <c r="BL450">
        <v>871.6917911229998</v>
      </c>
      <c r="BM450">
        <v>856.00376436883232</v>
      </c>
      <c r="BN450">
        <v>188.73225925680003</v>
      </c>
      <c r="BO450">
        <v>28.260808940148976</v>
      </c>
      <c r="BP450">
        <v>6.546834695436432E-2</v>
      </c>
      <c r="BQ450">
        <v>100</v>
      </c>
      <c r="BR450">
        <v>321.77814923890696</v>
      </c>
      <c r="BS450">
        <v>5.1125487328015043E-2</v>
      </c>
      <c r="BT450">
        <v>3.1402101145094842E-4</v>
      </c>
      <c r="BU450">
        <v>47.222135843586329</v>
      </c>
      <c r="BV450">
        <v>0.53991939611128681</v>
      </c>
      <c r="BW450">
        <v>14.682708683938307</v>
      </c>
      <c r="BX450">
        <v>35.782329686660212</v>
      </c>
      <c r="BY450">
        <v>33.823164815492909</v>
      </c>
      <c r="BZ450">
        <v>1400.5677096327968</v>
      </c>
      <c r="CA450">
        <v>292.69902296273381</v>
      </c>
      <c r="CB450">
        <v>222.05194761498856</v>
      </c>
      <c r="CC450" s="156">
        <v>1.04</v>
      </c>
      <c r="CD450">
        <v>1580</v>
      </c>
      <c r="CE450">
        <v>0.16956297500923623</v>
      </c>
      <c r="CF450">
        <v>5.8871618760225024</v>
      </c>
      <c r="CG450">
        <v>0.21824749198740429</v>
      </c>
      <c r="CH450">
        <v>11.504810624616344</v>
      </c>
      <c r="CI450">
        <v>9</v>
      </c>
    </row>
    <row r="451" spans="47:87" x14ac:dyDescent="0.3">
      <c r="AU451">
        <v>0.3</v>
      </c>
      <c r="AV451">
        <v>19.300219016614157</v>
      </c>
      <c r="AW451">
        <v>0.2878326029015667</v>
      </c>
      <c r="AX451">
        <v>1.1468740413835352</v>
      </c>
      <c r="AY451">
        <v>316.2106504339215</v>
      </c>
      <c r="AZ451">
        <v>9.3530529744482269E-2</v>
      </c>
      <c r="BA451">
        <v>357.50872373782352</v>
      </c>
      <c r="BB451">
        <v>382.979705987785</v>
      </c>
      <c r="BC451">
        <v>1</v>
      </c>
      <c r="BD451">
        <v>43.537911756995896</v>
      </c>
      <c r="BE451">
        <v>94.783271244194168</v>
      </c>
      <c r="BF451">
        <v>15.905932732726646</v>
      </c>
      <c r="BG451">
        <v>5.3621516609245985</v>
      </c>
      <c r="BH451">
        <v>438.14767751090307</v>
      </c>
      <c r="BI451">
        <v>0.2</v>
      </c>
      <c r="BJ451">
        <v>2938.940206537025</v>
      </c>
      <c r="BK451">
        <v>665.04939389306821</v>
      </c>
      <c r="BL451">
        <v>901.52439031214817</v>
      </c>
      <c r="BM451">
        <v>746.94204466659835</v>
      </c>
      <c r="BN451">
        <v>158.16927805578086</v>
      </c>
      <c r="BO451">
        <v>26.012047589850582</v>
      </c>
      <c r="BP451">
        <v>4.3879335249873988E-2</v>
      </c>
      <c r="BQ451">
        <v>100</v>
      </c>
      <c r="BR451">
        <v>336.01238360218707</v>
      </c>
      <c r="BS451">
        <v>5.6755086355530338E-2</v>
      </c>
      <c r="BT451">
        <v>3.0410067905367979E-4</v>
      </c>
      <c r="BU451">
        <v>0</v>
      </c>
      <c r="BV451">
        <v>0.56476324152429291</v>
      </c>
      <c r="BW451">
        <v>15.074380645732827</v>
      </c>
      <c r="BX451">
        <v>34.900548485900146</v>
      </c>
      <c r="BY451">
        <v>29.858206202018035</v>
      </c>
      <c r="BZ451">
        <v>919.25788934549757</v>
      </c>
      <c r="CA451">
        <v>196.58953470929484</v>
      </c>
      <c r="CB451">
        <v>232.57404503910132</v>
      </c>
      <c r="CC451" s="156">
        <v>0.86</v>
      </c>
      <c r="CD451">
        <v>2080</v>
      </c>
      <c r="CE451">
        <v>0.13772893900454486</v>
      </c>
      <c r="CF451">
        <v>5.6926714747415588</v>
      </c>
      <c r="CG451">
        <v>0.17120750044591221</v>
      </c>
      <c r="CH451">
        <v>8.3530467747864456</v>
      </c>
      <c r="CI451">
        <v>11</v>
      </c>
    </row>
    <row r="452" spans="47:87" x14ac:dyDescent="0.3">
      <c r="AU452">
        <v>0.3</v>
      </c>
      <c r="AV452">
        <v>17.861156620382548</v>
      </c>
      <c r="AW452">
        <v>0.40760432285529752</v>
      </c>
      <c r="AX452">
        <v>1.1283281575364206</v>
      </c>
      <c r="AY452">
        <v>339.16685582816115</v>
      </c>
      <c r="AZ452">
        <v>9.066999853812302E-2</v>
      </c>
      <c r="BA452">
        <v>387.77490999901744</v>
      </c>
      <c r="BB452">
        <v>388.7068383811378</v>
      </c>
      <c r="BC452">
        <v>1</v>
      </c>
      <c r="BD452">
        <v>30.783649975488295</v>
      </c>
      <c r="BE452">
        <v>97.810381021852791</v>
      </c>
      <c r="BF452">
        <v>13.752933211187374</v>
      </c>
      <c r="BG452">
        <v>4.1212848792915038</v>
      </c>
      <c r="BH452">
        <v>434.36078574282976</v>
      </c>
      <c r="BI452">
        <v>0.20000000000000004</v>
      </c>
      <c r="BJ452">
        <v>2492.4188306002807</v>
      </c>
      <c r="BK452">
        <v>681.67073614995911</v>
      </c>
      <c r="BL452">
        <v>882.56786635914352</v>
      </c>
      <c r="BM452">
        <v>972.93680507170347</v>
      </c>
      <c r="BN452">
        <v>131.10742537465302</v>
      </c>
      <c r="BO452">
        <v>37.040688643779447</v>
      </c>
      <c r="BP452">
        <v>3.7512217004723188E-2</v>
      </c>
      <c r="BQ452">
        <v>100</v>
      </c>
      <c r="BR452">
        <v>336.45350617617913</v>
      </c>
      <c r="BS452">
        <v>5.6232373210161432E-2</v>
      </c>
      <c r="BT452">
        <v>3.0953983172932501E-4</v>
      </c>
      <c r="BU452">
        <v>7.7642806812799874</v>
      </c>
      <c r="BV452">
        <v>0.58487443420537388</v>
      </c>
      <c r="BW452">
        <v>13.811393794477217</v>
      </c>
      <c r="BX452">
        <v>34.993656593672497</v>
      </c>
      <c r="BY452">
        <v>29.113150018389582</v>
      </c>
      <c r="BZ452">
        <v>720.94133482591656</v>
      </c>
      <c r="CA452">
        <v>231.86183691160622</v>
      </c>
      <c r="CB452">
        <v>228.56677345807807</v>
      </c>
      <c r="CC452" s="156">
        <v>0.93</v>
      </c>
      <c r="CD452">
        <v>1740</v>
      </c>
      <c r="CE452">
        <v>0.11470059329605853</v>
      </c>
      <c r="CF452">
        <v>3.5211371662324229</v>
      </c>
      <c r="CG452">
        <v>0.14259732375424711</v>
      </c>
      <c r="CH452">
        <v>1.304411261332155</v>
      </c>
      <c r="CI452">
        <v>17</v>
      </c>
    </row>
    <row r="453" spans="47:87" x14ac:dyDescent="0.3">
      <c r="AU453">
        <v>0.3</v>
      </c>
      <c r="AV453">
        <v>21.507136381538022</v>
      </c>
      <c r="AW453">
        <v>0.32444551384720283</v>
      </c>
      <c r="AX453">
        <v>0.7411871426240767</v>
      </c>
      <c r="AY453">
        <v>339.67554026094575</v>
      </c>
      <c r="AZ453">
        <v>0.1276706455816706</v>
      </c>
      <c r="BA453">
        <v>374.54872075721818</v>
      </c>
      <c r="BB453">
        <v>276.33217423941022</v>
      </c>
      <c r="BC453">
        <v>1</v>
      </c>
      <c r="BD453">
        <v>47.565119867519122</v>
      </c>
      <c r="BE453">
        <v>105.27803349213934</v>
      </c>
      <c r="BF453">
        <v>18.040997194978765</v>
      </c>
      <c r="BG453">
        <v>5.077740256018763</v>
      </c>
      <c r="BH453">
        <v>393.14199473778893</v>
      </c>
      <c r="BI453">
        <v>0.19999999999999998</v>
      </c>
      <c r="BJ453">
        <v>2346.9155799940904</v>
      </c>
      <c r="BK453">
        <v>686.19493327001635</v>
      </c>
      <c r="BL453">
        <v>898.51897910780019</v>
      </c>
      <c r="BM453">
        <v>997.24320614820806</v>
      </c>
      <c r="BN453">
        <v>169.2095329038101</v>
      </c>
      <c r="BO453">
        <v>29.240333942053283</v>
      </c>
      <c r="BP453">
        <v>5.9121206374002269E-2</v>
      </c>
      <c r="BQ453">
        <v>100</v>
      </c>
      <c r="BR453">
        <v>332.8358150113109</v>
      </c>
      <c r="BS453">
        <v>5.2924869748418084E-2</v>
      </c>
      <c r="BT453">
        <v>3.0720889928551948E-4</v>
      </c>
      <c r="BU453">
        <v>0</v>
      </c>
      <c r="BV453">
        <v>0.51930911949462588</v>
      </c>
      <c r="BW453">
        <v>14.836019287134862</v>
      </c>
      <c r="BX453">
        <v>36.356357321735672</v>
      </c>
      <c r="BY453">
        <v>29.748037260520359</v>
      </c>
      <c r="BZ453">
        <v>950.36729639217606</v>
      </c>
      <c r="CA453">
        <v>213.14982283565615</v>
      </c>
      <c r="CB453">
        <v>244.08980441886897</v>
      </c>
      <c r="CC453" s="156">
        <v>0.88</v>
      </c>
      <c r="CD453">
        <v>2520</v>
      </c>
      <c r="CE453">
        <v>4.4724325607803816E-2</v>
      </c>
      <c r="CF453">
        <v>2.4346563835283721</v>
      </c>
      <c r="CG453">
        <v>8.1554214228979752E-2</v>
      </c>
      <c r="CH453">
        <v>-10.200759730159314</v>
      </c>
      <c r="CI453" t="s">
        <v>479</v>
      </c>
    </row>
    <row r="454" spans="47:87" x14ac:dyDescent="0.3">
      <c r="AU454">
        <v>0.3</v>
      </c>
      <c r="AV454">
        <v>19.413585291895455</v>
      </c>
      <c r="AW454">
        <v>0.33895426961077696</v>
      </c>
      <c r="AX454">
        <v>2.1783947302346314</v>
      </c>
      <c r="AY454">
        <v>320.42962705697909</v>
      </c>
      <c r="AZ454">
        <v>0.11381532512838761</v>
      </c>
      <c r="BA454">
        <v>371.82918083761456</v>
      </c>
      <c r="BB454">
        <v>347.73631832319523</v>
      </c>
      <c r="BC454">
        <v>1</v>
      </c>
      <c r="BD454">
        <v>43.685535233371041</v>
      </c>
      <c r="BE454">
        <v>95.297266244081655</v>
      </c>
      <c r="BF454">
        <v>18.974343819489615</v>
      </c>
      <c r="BG454">
        <v>3.676704675649904</v>
      </c>
      <c r="BH454">
        <v>426.58530132383504</v>
      </c>
      <c r="BI454">
        <v>0.20000000000000004</v>
      </c>
      <c r="BJ454">
        <v>2780.1769586672303</v>
      </c>
      <c r="BK454">
        <v>683.42287187142529</v>
      </c>
      <c r="BL454">
        <v>841.54850488110537</v>
      </c>
      <c r="BM454">
        <v>844.60583001068733</v>
      </c>
      <c r="BN454">
        <v>155.57729257880862</v>
      </c>
      <c r="BO454">
        <v>30.84721080667655</v>
      </c>
      <c r="BP454">
        <v>2.5542981541241325E-2</v>
      </c>
      <c r="BQ454">
        <v>100</v>
      </c>
      <c r="BR454">
        <v>299.96523976206163</v>
      </c>
      <c r="BS454">
        <v>5.5295006239282123E-2</v>
      </c>
      <c r="BT454">
        <v>3.0300310625423505E-4</v>
      </c>
      <c r="BU454">
        <v>0</v>
      </c>
      <c r="BV454">
        <v>0.55152803681182183</v>
      </c>
      <c r="BW454">
        <v>13.697646563532775</v>
      </c>
      <c r="BX454">
        <v>38.332245557784056</v>
      </c>
      <c r="BY454">
        <v>36.319737585565449</v>
      </c>
      <c r="BZ454">
        <v>1006.0823596218474</v>
      </c>
      <c r="CA454">
        <v>352.3309331676777</v>
      </c>
      <c r="CB454">
        <v>229.13906347786462</v>
      </c>
      <c r="CC454" s="156">
        <v>1.2</v>
      </c>
      <c r="CD454">
        <v>1240</v>
      </c>
      <c r="CE454">
        <v>0.11993380673294518</v>
      </c>
      <c r="CF454">
        <v>3.1817298822535567</v>
      </c>
      <c r="CG454">
        <v>0.15133870617169473</v>
      </c>
      <c r="CH454">
        <v>2.6254603894604669</v>
      </c>
      <c r="CI454">
        <v>14</v>
      </c>
    </row>
    <row r="455" spans="47:87" x14ac:dyDescent="0.3">
      <c r="AU455">
        <v>0.3</v>
      </c>
      <c r="AV455">
        <v>20.569522326628348</v>
      </c>
      <c r="AW455">
        <v>0.34017557509145063</v>
      </c>
      <c r="AX455">
        <v>1.5180848897625383</v>
      </c>
      <c r="AY455">
        <v>340.20614869911373</v>
      </c>
      <c r="AZ455">
        <v>0.11266913951031146</v>
      </c>
      <c r="BA455">
        <v>524.98059713078123</v>
      </c>
      <c r="BB455">
        <v>301.4368785128716</v>
      </c>
      <c r="BC455">
        <v>1</v>
      </c>
      <c r="BD455">
        <v>40.745898100550001</v>
      </c>
      <c r="BE455">
        <v>116.60079678520827</v>
      </c>
      <c r="BF455">
        <v>16.589389150671</v>
      </c>
      <c r="BG455">
        <v>5.1966121816892867</v>
      </c>
      <c r="BH455">
        <v>393.23216551073824</v>
      </c>
      <c r="BI455">
        <v>0.19999999999999998</v>
      </c>
      <c r="BJ455">
        <v>2406.1346179172001</v>
      </c>
      <c r="BK455">
        <v>682.4403342438103</v>
      </c>
      <c r="BL455">
        <v>850.02711612219377</v>
      </c>
      <c r="BM455">
        <v>982.71065887120199</v>
      </c>
      <c r="BN455">
        <v>153.17635751981058</v>
      </c>
      <c r="BO455">
        <v>30.892982919550089</v>
      </c>
      <c r="BP455">
        <v>3.3575465169004538E-2</v>
      </c>
      <c r="BQ455">
        <v>100</v>
      </c>
      <c r="BR455">
        <v>390.64627404344168</v>
      </c>
      <c r="BS455">
        <v>5.5100888207510038E-2</v>
      </c>
      <c r="BT455">
        <v>2.8413407506679736E-4</v>
      </c>
      <c r="BU455">
        <v>45.903571472428375</v>
      </c>
      <c r="BV455">
        <v>0.53694244283158088</v>
      </c>
      <c r="BW455">
        <v>14.004822287973671</v>
      </c>
      <c r="BX455">
        <v>37.261890618227433</v>
      </c>
      <c r="BY455">
        <v>33.208006505486033</v>
      </c>
      <c r="BZ455">
        <v>751.99439203696033</v>
      </c>
      <c r="CA455">
        <v>298.72453379978992</v>
      </c>
      <c r="CB455">
        <v>213.09570295827211</v>
      </c>
      <c r="CC455" s="156">
        <v>1.1299999999999999</v>
      </c>
      <c r="CD455">
        <v>2030</v>
      </c>
      <c r="CE455">
        <v>7.0818060496177004E-2</v>
      </c>
      <c r="CF455">
        <v>2.9593115441234219</v>
      </c>
      <c r="CG455">
        <v>0.11184996568648763</v>
      </c>
      <c r="CH455">
        <v>-4.0389287348387235</v>
      </c>
      <c r="CI455" t="s">
        <v>479</v>
      </c>
    </row>
    <row r="456" spans="47:87" x14ac:dyDescent="0.3">
      <c r="AU456">
        <v>0.3</v>
      </c>
      <c r="AV456">
        <v>17.976874509393419</v>
      </c>
      <c r="AW456">
        <v>0.31927087400929249</v>
      </c>
      <c r="AX456">
        <v>1.4436834857719358</v>
      </c>
      <c r="AY456">
        <v>321.66698169029416</v>
      </c>
      <c r="AZ456">
        <v>9.9377752033684957E-2</v>
      </c>
      <c r="BA456">
        <v>452.68648706697343</v>
      </c>
      <c r="BB456">
        <v>386.00400097168546</v>
      </c>
      <c r="BC456">
        <v>1</v>
      </c>
      <c r="BD456">
        <v>40.127610208566537</v>
      </c>
      <c r="BE456">
        <v>89.833209679810423</v>
      </c>
      <c r="BF456">
        <v>14.061746403966486</v>
      </c>
      <c r="BG456">
        <v>6.2237510506947906</v>
      </c>
      <c r="BH456">
        <v>468.64849866650712</v>
      </c>
      <c r="BI456">
        <v>0.19999999999999998</v>
      </c>
      <c r="BJ456">
        <v>2886.3803993822403</v>
      </c>
      <c r="BK456">
        <v>682.1750511798939</v>
      </c>
      <c r="BL456">
        <v>881.93833303422969</v>
      </c>
      <c r="BM456">
        <v>1077.9138599178741</v>
      </c>
      <c r="BN456">
        <v>153.8839591597355</v>
      </c>
      <c r="BO456">
        <v>28.795763911353166</v>
      </c>
      <c r="BP456">
        <v>5.5661697880857654E-2</v>
      </c>
      <c r="BQ456">
        <v>100</v>
      </c>
      <c r="BR456">
        <v>337.37894025106726</v>
      </c>
      <c r="BS456">
        <v>5.583759028269128E-2</v>
      </c>
      <c r="BT456">
        <v>3.3204800157755215E-4</v>
      </c>
      <c r="BU456">
        <v>0</v>
      </c>
      <c r="BV456">
        <v>0.59475291535732</v>
      </c>
      <c r="BW456">
        <v>15.286515896122895</v>
      </c>
      <c r="BX456">
        <v>35.797068044106247</v>
      </c>
      <c r="BY456">
        <v>29.469709367848715</v>
      </c>
      <c r="BZ456">
        <v>1014.1526410387063</v>
      </c>
      <c r="CA456">
        <v>272.61698168577686</v>
      </c>
      <c r="CB456">
        <v>212.33294161335766</v>
      </c>
      <c r="CC456" s="156">
        <v>1.06</v>
      </c>
      <c r="CD456">
        <v>1560</v>
      </c>
      <c r="CE456">
        <v>0.18415398834067864</v>
      </c>
      <c r="CF456">
        <v>5.614352510337687</v>
      </c>
      <c r="CG456">
        <v>0.22186295014285209</v>
      </c>
      <c r="CH456">
        <v>15.689549022725263</v>
      </c>
      <c r="CI456">
        <v>8</v>
      </c>
    </row>
    <row r="457" spans="47:87" x14ac:dyDescent="0.3">
      <c r="AU457">
        <v>0.3</v>
      </c>
      <c r="AV457">
        <v>19.12852860455661</v>
      </c>
      <c r="AW457">
        <v>0.34964511127502806</v>
      </c>
      <c r="AX457">
        <v>1.7501873014462932</v>
      </c>
      <c r="AY457">
        <v>331.2686357886497</v>
      </c>
      <c r="AZ457">
        <v>0.11345829886431562</v>
      </c>
      <c r="BA457">
        <v>431.49098790859603</v>
      </c>
      <c r="BB457">
        <v>318.2502350247463</v>
      </c>
      <c r="BC457">
        <v>1</v>
      </c>
      <c r="BD457">
        <v>42.909845831658991</v>
      </c>
      <c r="BE457">
        <v>113.73604032491922</v>
      </c>
      <c r="BF457">
        <v>16.047827368368264</v>
      </c>
      <c r="BG457">
        <v>5.5903824493314049</v>
      </c>
      <c r="BH457">
        <v>393.86651016823282</v>
      </c>
      <c r="BI457">
        <v>0.20000000000000004</v>
      </c>
      <c r="BJ457">
        <v>2652.2597970435095</v>
      </c>
      <c r="BK457">
        <v>679.56174444188969</v>
      </c>
      <c r="BL457">
        <v>915.41963752404183</v>
      </c>
      <c r="BM457">
        <v>954.83780322845098</v>
      </c>
      <c r="BN457">
        <v>122.63873505713343</v>
      </c>
      <c r="BO457">
        <v>31.716648968968777</v>
      </c>
      <c r="BP457">
        <v>3.8927282239753856E-2</v>
      </c>
      <c r="BQ457">
        <v>100</v>
      </c>
      <c r="BR457">
        <v>385.81544428770587</v>
      </c>
      <c r="BS457">
        <v>4.9365217113399779E-2</v>
      </c>
      <c r="BT457">
        <v>2.9852047354485045E-4</v>
      </c>
      <c r="BU457">
        <v>159.88216479308738</v>
      </c>
      <c r="BV457">
        <v>0.53285996799795921</v>
      </c>
      <c r="BW457">
        <v>14.593787426632288</v>
      </c>
      <c r="BX457">
        <v>35.637660035715001</v>
      </c>
      <c r="BY457">
        <v>39.338477155163417</v>
      </c>
      <c r="BZ457">
        <v>967.22370797042174</v>
      </c>
      <c r="CA457">
        <v>227.34020312183776</v>
      </c>
      <c r="CB457">
        <v>232.83285043398948</v>
      </c>
      <c r="CC457" s="156">
        <v>1.03</v>
      </c>
      <c r="CD457">
        <v>1400</v>
      </c>
      <c r="CE457">
        <v>0.16519606410461218</v>
      </c>
      <c r="CF457">
        <v>6.0850783873460355</v>
      </c>
      <c r="CG457">
        <v>0.1662393590037248</v>
      </c>
      <c r="CH457">
        <v>13.567235648924136</v>
      </c>
      <c r="CI457">
        <v>10</v>
      </c>
    </row>
    <row r="458" spans="47:87" x14ac:dyDescent="0.3">
      <c r="AU458">
        <v>0.3</v>
      </c>
      <c r="AV458">
        <v>18.521979828782605</v>
      </c>
      <c r="AW458">
        <v>0.33288173087089395</v>
      </c>
      <c r="AX458">
        <v>1.2727550159696086</v>
      </c>
      <c r="AY458">
        <v>350.81959861722316</v>
      </c>
      <c r="AZ458">
        <v>7.9759878205305459E-2</v>
      </c>
      <c r="BA458">
        <v>436.89379785567866</v>
      </c>
      <c r="BB458">
        <v>395.64684902265469</v>
      </c>
      <c r="BC458">
        <v>1</v>
      </c>
      <c r="BD458">
        <v>45.535987666409838</v>
      </c>
      <c r="BE458">
        <v>99.582992071929027</v>
      </c>
      <c r="BF458">
        <v>16.126229588663371</v>
      </c>
      <c r="BG458">
        <v>6.1272229625691415</v>
      </c>
      <c r="BH458">
        <v>411.2709132605458</v>
      </c>
      <c r="BI458">
        <v>0.20000000000000004</v>
      </c>
      <c r="BJ458">
        <v>2724.6446944541954</v>
      </c>
      <c r="BK458">
        <v>700.93798172221364</v>
      </c>
      <c r="BL458">
        <v>948.21814109784691</v>
      </c>
      <c r="BM458">
        <v>1060.0619954413337</v>
      </c>
      <c r="BN458">
        <v>246.62583179106613</v>
      </c>
      <c r="BO458">
        <v>30.208429344329286</v>
      </c>
      <c r="BP458">
        <v>3.5693074577135789E-2</v>
      </c>
      <c r="BQ458">
        <v>100</v>
      </c>
      <c r="BR458">
        <v>350.06220007236391</v>
      </c>
      <c r="BS458">
        <v>5.6013895180842647E-2</v>
      </c>
      <c r="BT458">
        <v>3.2964004714914437E-4</v>
      </c>
      <c r="BU458">
        <v>14.503765102248883</v>
      </c>
      <c r="BV458">
        <v>0.49396978284981841</v>
      </c>
      <c r="BW458">
        <v>15.039330729876896</v>
      </c>
      <c r="BX458">
        <v>34.902504224306526</v>
      </c>
      <c r="BY458">
        <v>30.517975922468715</v>
      </c>
      <c r="BZ458">
        <v>810.43453125786812</v>
      </c>
      <c r="CA458">
        <v>299.27894340292028</v>
      </c>
      <c r="CB458">
        <v>233.03738140569047</v>
      </c>
      <c r="CC458" s="156">
        <v>0.97</v>
      </c>
      <c r="CD458">
        <v>2220</v>
      </c>
      <c r="CE458">
        <v>0.23773234217935801</v>
      </c>
      <c r="CF458">
        <v>4.8050730763518814</v>
      </c>
      <c r="CG458">
        <v>0.22904859302461386</v>
      </c>
      <c r="CH458">
        <v>18.234559032015255</v>
      </c>
      <c r="CI458">
        <v>6</v>
      </c>
    </row>
    <row r="459" spans="47:87" x14ac:dyDescent="0.3">
      <c r="AU459">
        <v>0.3</v>
      </c>
      <c r="AV459">
        <v>18.480907928799855</v>
      </c>
      <c r="AW459">
        <v>0.28057513451960492</v>
      </c>
      <c r="AX459">
        <v>1.2357594629875854</v>
      </c>
      <c r="AY459">
        <v>331.04364514996234</v>
      </c>
      <c r="AZ459">
        <v>0.10301254973282828</v>
      </c>
      <c r="BA459">
        <v>366.88511468966141</v>
      </c>
      <c r="BB459">
        <v>356.56733367623605</v>
      </c>
      <c r="BC459">
        <v>1</v>
      </c>
      <c r="BD459">
        <v>41.792130671489758</v>
      </c>
      <c r="BE459">
        <v>103.00694262384944</v>
      </c>
      <c r="BF459">
        <v>3.9278541528554771</v>
      </c>
      <c r="BG459">
        <v>4.5671294650725525</v>
      </c>
      <c r="BH459">
        <v>434.25318717124651</v>
      </c>
      <c r="BI459">
        <v>0.19999999999999998</v>
      </c>
      <c r="BJ459">
        <v>2755.7823131094756</v>
      </c>
      <c r="BK459">
        <v>689.13733042703404</v>
      </c>
      <c r="BL459">
        <v>892.15868751761525</v>
      </c>
      <c r="BM459">
        <v>1040.3584889862591</v>
      </c>
      <c r="BN459">
        <v>202.29297715466805</v>
      </c>
      <c r="BO459">
        <v>25.127187668339378</v>
      </c>
      <c r="BP459">
        <v>7.0501696784100246E-2</v>
      </c>
      <c r="BQ459">
        <v>100</v>
      </c>
      <c r="BR459">
        <v>388.0827550375318</v>
      </c>
      <c r="BS459">
        <v>5.4062127171455469E-2</v>
      </c>
      <c r="BT459">
        <v>2.9594441884620471E-4</v>
      </c>
      <c r="BU459">
        <v>13.222539226140761</v>
      </c>
      <c r="BV459">
        <v>0.56810712336152891</v>
      </c>
      <c r="BW459">
        <v>14.248514993024983</v>
      </c>
      <c r="BX459">
        <v>35.022888237091564</v>
      </c>
      <c r="BY459">
        <v>39.359373627006143</v>
      </c>
      <c r="BZ459">
        <v>1200.2027624451939</v>
      </c>
      <c r="CA459">
        <v>259.88729726813233</v>
      </c>
      <c r="CB459">
        <v>236.9720545647715</v>
      </c>
      <c r="CC459" s="156">
        <v>1.0900000000000001</v>
      </c>
      <c r="CD459">
        <v>510</v>
      </c>
      <c r="CE459">
        <v>0.38849012242237491</v>
      </c>
      <c r="CF459">
        <v>12.010421835595537</v>
      </c>
      <c r="CG459">
        <v>0.58645110217608043</v>
      </c>
      <c r="CH459">
        <v>54.714466167449167</v>
      </c>
      <c r="CI459">
        <v>3</v>
      </c>
    </row>
    <row r="460" spans="47:87" x14ac:dyDescent="0.3">
      <c r="AU460">
        <v>0.3</v>
      </c>
      <c r="AV460">
        <v>22.511308382455145</v>
      </c>
      <c r="AW460">
        <v>0.35835770253021576</v>
      </c>
      <c r="AX460">
        <v>1.1842179975445746</v>
      </c>
      <c r="AY460">
        <v>357.4565803204365</v>
      </c>
      <c r="AZ460">
        <v>9.6356833626795702E-2</v>
      </c>
      <c r="BA460">
        <v>330.63399835038479</v>
      </c>
      <c r="BB460">
        <v>280.61917603243785</v>
      </c>
      <c r="BC460">
        <v>1</v>
      </c>
      <c r="BD460">
        <v>36.216940249475719</v>
      </c>
      <c r="BE460">
        <v>97.620730305912332</v>
      </c>
      <c r="BF460">
        <v>21.182335928700798</v>
      </c>
      <c r="BG460">
        <v>5.0106036065579183</v>
      </c>
      <c r="BH460">
        <v>462.80283026923598</v>
      </c>
      <c r="BI460">
        <v>0.2</v>
      </c>
      <c r="BJ460">
        <v>2329.4397179673601</v>
      </c>
      <c r="BK460">
        <v>689.42399052003327</v>
      </c>
      <c r="BL460">
        <v>923.65972414889313</v>
      </c>
      <c r="BM460">
        <v>981.89347024690494</v>
      </c>
      <c r="BN460">
        <v>161.9279901191459</v>
      </c>
      <c r="BO460">
        <v>32.322247366685346</v>
      </c>
      <c r="BP460">
        <v>6.2409800066161758E-2</v>
      </c>
      <c r="BQ460">
        <v>100</v>
      </c>
      <c r="BR460">
        <v>270.20156450879915</v>
      </c>
      <c r="BS460">
        <v>4.863292067233968E-2</v>
      </c>
      <c r="BT460">
        <v>2.8172689549580229E-4</v>
      </c>
      <c r="BU460">
        <v>0</v>
      </c>
      <c r="BV460">
        <v>0.56449683640267301</v>
      </c>
      <c r="BW460">
        <v>14.178337298799489</v>
      </c>
      <c r="BX460">
        <v>35.458628088639117</v>
      </c>
      <c r="BY460">
        <v>32.365283398525293</v>
      </c>
      <c r="BZ460">
        <v>1036.0044587213542</v>
      </c>
      <c r="CA460">
        <v>350.65011970533288</v>
      </c>
      <c r="CB460">
        <v>223.4088683359719</v>
      </c>
      <c r="CC460" s="156">
        <v>0.66</v>
      </c>
      <c r="CD460">
        <v>2060</v>
      </c>
      <c r="CE460">
        <v>0.13484649215930822</v>
      </c>
      <c r="CF460">
        <v>5.0545643339518413</v>
      </c>
      <c r="CG460">
        <v>0.17899731596609728</v>
      </c>
      <c r="CH460">
        <v>6.0168531491118582</v>
      </c>
      <c r="CI460">
        <v>12</v>
      </c>
    </row>
    <row r="461" spans="47:87" x14ac:dyDescent="0.3">
      <c r="AU461">
        <v>0.3</v>
      </c>
      <c r="AV461">
        <v>19.600339429555749</v>
      </c>
      <c r="AW461">
        <v>0.27809938715832244</v>
      </c>
      <c r="AX461">
        <v>2.1258934040391089</v>
      </c>
      <c r="AY461">
        <v>313.58075112416537</v>
      </c>
      <c r="AZ461">
        <v>9.9226208652572812E-2</v>
      </c>
      <c r="BA461">
        <v>506.55685396629974</v>
      </c>
      <c r="BB461">
        <v>425.16706754589779</v>
      </c>
      <c r="BC461">
        <v>1</v>
      </c>
      <c r="BD461">
        <v>43.637753947386152</v>
      </c>
      <c r="BE461">
        <v>90.325028395917826</v>
      </c>
      <c r="BF461">
        <v>23.142563549352726</v>
      </c>
      <c r="BG461">
        <v>6.6359699798003291</v>
      </c>
      <c r="BH461">
        <v>403.21143804384269</v>
      </c>
      <c r="BI461">
        <v>0.19999999999999998</v>
      </c>
      <c r="BJ461">
        <v>2434.4155249476262</v>
      </c>
      <c r="BK461">
        <v>695.57667386639082</v>
      </c>
      <c r="BL461">
        <v>910.16086856956372</v>
      </c>
      <c r="BM461">
        <v>904.10763102107501</v>
      </c>
      <c r="BN461">
        <v>199.01138821979399</v>
      </c>
      <c r="BO461">
        <v>24.621160314968339</v>
      </c>
      <c r="BP461">
        <v>0.10439280854059491</v>
      </c>
      <c r="BQ461">
        <v>100</v>
      </c>
      <c r="BR461">
        <v>351.00195153148866</v>
      </c>
      <c r="BS461">
        <v>5.5993385069290531E-2</v>
      </c>
      <c r="BT461">
        <v>3.0432135345238046E-4</v>
      </c>
      <c r="BU461">
        <v>0</v>
      </c>
      <c r="BV461">
        <v>0.53689827764466547</v>
      </c>
      <c r="BW461">
        <v>15.110873076057327</v>
      </c>
      <c r="BX461">
        <v>36.179449798002445</v>
      </c>
      <c r="BY461">
        <v>40.458350925742621</v>
      </c>
      <c r="BZ461">
        <v>933.48655672425548</v>
      </c>
      <c r="CA461">
        <v>237.02717905007177</v>
      </c>
      <c r="CB461">
        <v>219.92244336355674</v>
      </c>
      <c r="CC461" s="156">
        <v>1.26</v>
      </c>
      <c r="CD461">
        <v>1170</v>
      </c>
      <c r="CE461">
        <v>0.10489556951531198</v>
      </c>
      <c r="CF461">
        <v>4.4614502677642598</v>
      </c>
      <c r="CG461">
        <v>0.13363396047543491</v>
      </c>
      <c r="CH461">
        <v>4.4511108193482318</v>
      </c>
      <c r="CI461">
        <v>15</v>
      </c>
    </row>
    <row r="462" spans="47:87" x14ac:dyDescent="0.3">
      <c r="AU462">
        <v>0.3</v>
      </c>
      <c r="AV462">
        <v>18.791269238982878</v>
      </c>
      <c r="AW462">
        <v>0.35895130841648748</v>
      </c>
      <c r="AX462">
        <v>1.3307401749886902</v>
      </c>
      <c r="AY462">
        <v>303.84123225099154</v>
      </c>
      <c r="AZ462">
        <v>9.9163323919053595E-2</v>
      </c>
      <c r="BA462">
        <v>507.23618993387203</v>
      </c>
      <c r="BB462">
        <v>426.90427633877829</v>
      </c>
      <c r="BC462">
        <v>1</v>
      </c>
      <c r="BD462">
        <v>42.220658419571329</v>
      </c>
      <c r="BE462">
        <v>77.124391329093697</v>
      </c>
      <c r="BF462">
        <v>5.5394646027806376</v>
      </c>
      <c r="BG462">
        <v>3.9360521265686557</v>
      </c>
      <c r="BH462">
        <v>361.18109846373574</v>
      </c>
      <c r="BI462">
        <v>0.20000000000000004</v>
      </c>
      <c r="BJ462">
        <v>2635.3249145768245</v>
      </c>
      <c r="BK462">
        <v>686.68976057653288</v>
      </c>
      <c r="BL462">
        <v>865.1050246790146</v>
      </c>
      <c r="BM462">
        <v>873.93417118810271</v>
      </c>
      <c r="BN462">
        <v>139.14728048808476</v>
      </c>
      <c r="BO462">
        <v>32.731096167091572</v>
      </c>
      <c r="BP462">
        <v>1.9385796009837541E-2</v>
      </c>
      <c r="BQ462">
        <v>100</v>
      </c>
      <c r="BR462">
        <v>401.26636411541642</v>
      </c>
      <c r="BS462">
        <v>5.4071143042272625E-2</v>
      </c>
      <c r="BT462">
        <v>3.2814394361519003E-4</v>
      </c>
      <c r="BU462">
        <v>0</v>
      </c>
      <c r="BV462">
        <v>0.51843576782443879</v>
      </c>
      <c r="BW462">
        <v>16.546147348055385</v>
      </c>
      <c r="BX462">
        <v>36.99448625552305</v>
      </c>
      <c r="BY462">
        <v>33.39317931551777</v>
      </c>
      <c r="BZ462">
        <v>1046.5112949870802</v>
      </c>
      <c r="CA462">
        <v>308.23800880573827</v>
      </c>
      <c r="CB462">
        <v>238.9393100750768</v>
      </c>
      <c r="CC462" s="156">
        <v>1.0900000000000001</v>
      </c>
      <c r="CD462">
        <v>300</v>
      </c>
      <c r="CE462">
        <v>0.31663372936785916</v>
      </c>
      <c r="CF462">
        <v>10.2561818386468</v>
      </c>
      <c r="CG462">
        <v>0.39276002220781997</v>
      </c>
      <c r="CH462">
        <v>44.111323246691299</v>
      </c>
      <c r="CI462">
        <v>4</v>
      </c>
    </row>
    <row r="463" spans="47:87" x14ac:dyDescent="0.3">
      <c r="AU463">
        <v>0.3</v>
      </c>
      <c r="AV463">
        <v>19.060915089335989</v>
      </c>
      <c r="AW463">
        <v>0.36447539739854828</v>
      </c>
      <c r="AX463">
        <v>1.316090450216193</v>
      </c>
      <c r="AY463">
        <v>317.92886579013719</v>
      </c>
      <c r="AZ463">
        <v>8.3403422125157473E-2</v>
      </c>
      <c r="BA463">
        <v>421.04940809247438</v>
      </c>
      <c r="BB463">
        <v>347.14008166008659</v>
      </c>
      <c r="BC463">
        <v>1</v>
      </c>
      <c r="BD463">
        <v>45.779377522193023</v>
      </c>
      <c r="BE463">
        <v>91.586466100899287</v>
      </c>
      <c r="BF463">
        <v>13.576843939380776</v>
      </c>
      <c r="BG463">
        <v>3.9206235931368201</v>
      </c>
      <c r="BH463">
        <v>399.43173170243119</v>
      </c>
      <c r="BI463">
        <v>0.19999999999999998</v>
      </c>
      <c r="BJ463">
        <v>2710.8550744959057</v>
      </c>
      <c r="BK463">
        <v>689.95771974562433</v>
      </c>
      <c r="BL463">
        <v>894.77627423019089</v>
      </c>
      <c r="BM463">
        <v>1008.6302203741831</v>
      </c>
      <c r="BN463">
        <v>198.06487888423837</v>
      </c>
      <c r="BO463">
        <v>32.74881756303548</v>
      </c>
      <c r="BP463">
        <v>7.8740567993675029E-2</v>
      </c>
      <c r="BQ463">
        <v>100</v>
      </c>
      <c r="BR463">
        <v>347.82587847925669</v>
      </c>
      <c r="BS463">
        <v>5.7367580212027897E-2</v>
      </c>
      <c r="BT463">
        <v>3.0298713649372567E-4</v>
      </c>
      <c r="BU463">
        <v>47.160902956144291</v>
      </c>
      <c r="BV463">
        <v>0.57691411695656636</v>
      </c>
      <c r="BW463">
        <v>14.939600917724597</v>
      </c>
      <c r="BX463">
        <v>34.398967071004122</v>
      </c>
      <c r="BY463">
        <v>35.999503356873824</v>
      </c>
      <c r="BZ463">
        <v>989.39877853335213</v>
      </c>
      <c r="CA463">
        <v>386.39404020245473</v>
      </c>
      <c r="CB463">
        <v>233.24633715269164</v>
      </c>
      <c r="CC463" s="156">
        <v>1.1000000000000001</v>
      </c>
      <c r="CD463">
        <v>1140</v>
      </c>
      <c r="CE463">
        <v>0.16492475970159481</v>
      </c>
      <c r="CF463">
        <v>5.8768792280412994</v>
      </c>
      <c r="CG463">
        <v>0.20121681169166319</v>
      </c>
      <c r="CH463">
        <v>11.37619615258544</v>
      </c>
      <c r="CI463">
        <v>10</v>
      </c>
    </row>
    <row r="464" spans="47:87" x14ac:dyDescent="0.3">
      <c r="AU464">
        <v>0.3</v>
      </c>
      <c r="AV464">
        <v>20.458429800901815</v>
      </c>
      <c r="AW464">
        <v>0.33634637413804497</v>
      </c>
      <c r="AX464">
        <v>1.6703686144234413</v>
      </c>
      <c r="AY464">
        <v>335.50587600506742</v>
      </c>
      <c r="AZ464">
        <v>0.10189651815898355</v>
      </c>
      <c r="BA464">
        <v>477.36913120613559</v>
      </c>
      <c r="BB464">
        <v>376.00105531587928</v>
      </c>
      <c r="BC464">
        <v>1</v>
      </c>
      <c r="BD464">
        <v>53.276086991301518</v>
      </c>
      <c r="BE464">
        <v>113.55691006960227</v>
      </c>
      <c r="BF464">
        <v>12.743771669007375</v>
      </c>
      <c r="BG464">
        <v>4.2262281701271771</v>
      </c>
      <c r="BH464">
        <v>407.70752703595298</v>
      </c>
      <c r="BI464">
        <v>0.20000000000000007</v>
      </c>
      <c r="BJ464">
        <v>2537.7398959585366</v>
      </c>
      <c r="BK464">
        <v>675.53608012934558</v>
      </c>
      <c r="BL464">
        <v>885.19898882932296</v>
      </c>
      <c r="BM464">
        <v>972.41035051258132</v>
      </c>
      <c r="BN464">
        <v>195.1569011076588</v>
      </c>
      <c r="BO464">
        <v>30.276086592165203</v>
      </c>
      <c r="BP464">
        <v>6.5903172291307072E-2</v>
      </c>
      <c r="BQ464">
        <v>100</v>
      </c>
      <c r="BR464">
        <v>376.77512646621773</v>
      </c>
      <c r="BS464">
        <v>5.7475038441089796E-2</v>
      </c>
      <c r="BT464">
        <v>3.1055778939861331E-4</v>
      </c>
      <c r="BU464">
        <v>58.333913328871731</v>
      </c>
      <c r="BV464">
        <v>0.5866716245473701</v>
      </c>
      <c r="BW464">
        <v>15.163420580885726</v>
      </c>
      <c r="BX464">
        <v>34.00629462593583</v>
      </c>
      <c r="BY464">
        <v>30.405451318714544</v>
      </c>
      <c r="BZ464">
        <v>1118.8674558709488</v>
      </c>
      <c r="CA464">
        <v>293.77964748306198</v>
      </c>
      <c r="CB464">
        <v>246.41941719623432</v>
      </c>
      <c r="CC464" s="156">
        <v>0.95</v>
      </c>
      <c r="CD464">
        <v>1800</v>
      </c>
      <c r="CE464">
        <v>0.13883871843695106</v>
      </c>
      <c r="CF464">
        <v>5.2192491092244175</v>
      </c>
      <c r="CG464">
        <v>0.1679095164276295</v>
      </c>
      <c r="CH464">
        <v>8.9179400980923198</v>
      </c>
      <c r="CI464">
        <v>11</v>
      </c>
    </row>
    <row r="465" spans="47:87" x14ac:dyDescent="0.3">
      <c r="AU465">
        <v>0.3</v>
      </c>
      <c r="AV465">
        <v>19.736029447483588</v>
      </c>
      <c r="AW465">
        <v>0.24106348385229165</v>
      </c>
      <c r="AX465">
        <v>0.81191456474454204</v>
      </c>
      <c r="AY465">
        <v>323.85640603652325</v>
      </c>
      <c r="AZ465">
        <v>9.9035219365146102E-2</v>
      </c>
      <c r="BA465">
        <v>418.6547526035917</v>
      </c>
      <c r="BB465">
        <v>355.77988396544009</v>
      </c>
      <c r="BC465">
        <v>1</v>
      </c>
      <c r="BD465">
        <v>38.427689883826119</v>
      </c>
      <c r="BE465">
        <v>101.93776867039216</v>
      </c>
      <c r="BF465">
        <v>18.017704067707236</v>
      </c>
      <c r="BG465">
        <v>4.214876333276683</v>
      </c>
      <c r="BH465">
        <v>464.66472290499212</v>
      </c>
      <c r="BI465">
        <v>0.19999999999999998</v>
      </c>
      <c r="BJ465">
        <v>2638.0350399548543</v>
      </c>
      <c r="BK465">
        <v>688.59561476330339</v>
      </c>
      <c r="BL465">
        <v>870.34013418411007</v>
      </c>
      <c r="BM465">
        <v>1112.9745267557707</v>
      </c>
      <c r="BN465">
        <v>147.62463749833259</v>
      </c>
      <c r="BO465">
        <v>21.78821098855579</v>
      </c>
      <c r="BP465">
        <v>3.6310644223788567E-2</v>
      </c>
      <c r="BQ465">
        <v>100</v>
      </c>
      <c r="BR465">
        <v>268.56663509664213</v>
      </c>
      <c r="BS465">
        <v>5.8318788314292984E-2</v>
      </c>
      <c r="BT465">
        <v>3.1127562406596938E-4</v>
      </c>
      <c r="BU465">
        <v>38.163575609935691</v>
      </c>
      <c r="BV465">
        <v>0.49218029192338786</v>
      </c>
      <c r="BW465">
        <v>15.653237252845409</v>
      </c>
      <c r="BX465">
        <v>37.978516598579297</v>
      </c>
      <c r="BY465">
        <v>36.272964448289208</v>
      </c>
      <c r="BZ465">
        <v>1113.62622067898</v>
      </c>
      <c r="CA465">
        <v>238.29121802128287</v>
      </c>
      <c r="CB465">
        <v>228.36656808065692</v>
      </c>
      <c r="CC465" s="156">
        <v>0.9</v>
      </c>
      <c r="CD465">
        <v>2230</v>
      </c>
      <c r="CE465">
        <v>6.1350667666039582E-2</v>
      </c>
      <c r="CF465">
        <v>2.8360968987796933</v>
      </c>
      <c r="CG465">
        <v>9.2146227015954055E-2</v>
      </c>
      <c r="CH465">
        <v>-6.8967838246728839</v>
      </c>
      <c r="CI465" t="s">
        <v>479</v>
      </c>
    </row>
    <row r="466" spans="47:87" x14ac:dyDescent="0.3">
      <c r="AU466">
        <v>0.3</v>
      </c>
      <c r="AV466">
        <v>19.69506922248604</v>
      </c>
      <c r="AW466">
        <v>0.29276980401069969</v>
      </c>
      <c r="AX466">
        <v>1.4571531953095724</v>
      </c>
      <c r="AY466">
        <v>309.2714812369482</v>
      </c>
      <c r="AZ466">
        <v>0.10986059663066428</v>
      </c>
      <c r="BA466">
        <v>474.02727823855747</v>
      </c>
      <c r="BB466">
        <v>331.57896392594893</v>
      </c>
      <c r="BC466">
        <v>1</v>
      </c>
      <c r="BD466">
        <v>43.855025255961451</v>
      </c>
      <c r="BE466">
        <v>72.344161614343832</v>
      </c>
      <c r="BF466">
        <v>14.269011855804106</v>
      </c>
      <c r="BG466">
        <v>5.166611648053915</v>
      </c>
      <c r="BH466">
        <v>452.3484684442742</v>
      </c>
      <c r="BI466">
        <v>0.2</v>
      </c>
      <c r="BJ466">
        <v>2351.6583941484478</v>
      </c>
      <c r="BK466">
        <v>697.191776693149</v>
      </c>
      <c r="BL466">
        <v>915.27016592520681</v>
      </c>
      <c r="BM466">
        <v>1057.8966626010445</v>
      </c>
      <c r="BN466">
        <v>196.36121824090591</v>
      </c>
      <c r="BO466">
        <v>26.501980256969887</v>
      </c>
      <c r="BP466">
        <v>3.9252063202112566E-2</v>
      </c>
      <c r="BQ466">
        <v>100</v>
      </c>
      <c r="BR466">
        <v>288.96899029183788</v>
      </c>
      <c r="BS466">
        <v>5.3201103434998107E-2</v>
      </c>
      <c r="BT466">
        <v>3.1234239475134485E-4</v>
      </c>
      <c r="BU466">
        <v>47.748967847805808</v>
      </c>
      <c r="BV466">
        <v>0.53790134847260829</v>
      </c>
      <c r="BW466">
        <v>15.502073991464894</v>
      </c>
      <c r="BX466">
        <v>35.501003657009157</v>
      </c>
      <c r="BY466">
        <v>30.042793295383465</v>
      </c>
      <c r="BZ466">
        <v>1142.8454853968547</v>
      </c>
      <c r="CA466">
        <v>255.77497852408581</v>
      </c>
      <c r="CB466">
        <v>236.08453086850577</v>
      </c>
      <c r="CC466" s="156">
        <v>1.06</v>
      </c>
      <c r="CD466">
        <v>1700</v>
      </c>
      <c r="CE466">
        <v>7.8973739787180586E-2</v>
      </c>
      <c r="CF466">
        <v>3.164096248514789</v>
      </c>
      <c r="CG466">
        <v>0.10939266100040339</v>
      </c>
      <c r="CH466">
        <v>-6.1192586610013562</v>
      </c>
      <c r="CI466" t="s">
        <v>479</v>
      </c>
    </row>
    <row r="467" spans="47:87" x14ac:dyDescent="0.3">
      <c r="AU467">
        <v>0.3</v>
      </c>
      <c r="AV467">
        <v>19.259013341721282</v>
      </c>
      <c r="AW467">
        <v>0.30722513610629931</v>
      </c>
      <c r="AX467">
        <v>1.5243619313267709</v>
      </c>
      <c r="AY467">
        <v>348.87302966083274</v>
      </c>
      <c r="AZ467">
        <v>9.8442575248225542E-2</v>
      </c>
      <c r="BA467">
        <v>414.85416355783207</v>
      </c>
      <c r="BB467">
        <v>360.99268589977072</v>
      </c>
      <c r="BC467">
        <v>1</v>
      </c>
      <c r="BD467">
        <v>34.177463685520806</v>
      </c>
      <c r="BE467">
        <v>87.642422154031351</v>
      </c>
      <c r="BF467">
        <v>15.538176430286631</v>
      </c>
      <c r="BG467">
        <v>4.1332688979874082</v>
      </c>
      <c r="BH467">
        <v>395.21908147930947</v>
      </c>
      <c r="BI467">
        <v>0.2</v>
      </c>
      <c r="BJ467">
        <v>2455.4490989598849</v>
      </c>
      <c r="BK467">
        <v>713.13606250768783</v>
      </c>
      <c r="BL467">
        <v>863.68081639613217</v>
      </c>
      <c r="BM467">
        <v>912.55937350858017</v>
      </c>
      <c r="BN467">
        <v>191.71582230693636</v>
      </c>
      <c r="BO467">
        <v>27.929417385558935</v>
      </c>
      <c r="BP467">
        <v>2.6841874007845587E-2</v>
      </c>
      <c r="BQ467">
        <v>100</v>
      </c>
      <c r="BR467">
        <v>286.20955193094323</v>
      </c>
      <c r="BS467">
        <v>5.493898633582129E-2</v>
      </c>
      <c r="BT467">
        <v>3.2339322402519293E-4</v>
      </c>
      <c r="BU467">
        <v>0</v>
      </c>
      <c r="BV467">
        <v>0.57664859553449377</v>
      </c>
      <c r="BW467">
        <v>13.862488991088355</v>
      </c>
      <c r="BX467">
        <v>36.578455848101193</v>
      </c>
      <c r="BY467">
        <v>35.803687483237709</v>
      </c>
      <c r="BZ467">
        <v>1111.1844564775085</v>
      </c>
      <c r="CA467">
        <v>273.85652625676721</v>
      </c>
      <c r="CB467">
        <v>218.23769113673828</v>
      </c>
      <c r="CC467" s="156">
        <v>1.1100000000000001</v>
      </c>
      <c r="CD467">
        <v>2260</v>
      </c>
      <c r="CE467">
        <v>4.7795415517926099E-3</v>
      </c>
      <c r="CF467">
        <v>1.8407623794169785</v>
      </c>
      <c r="CG467">
        <v>6.4512837388181615E-2</v>
      </c>
      <c r="CH467">
        <v>-15.168799893257209</v>
      </c>
      <c r="CI467" t="s">
        <v>479</v>
      </c>
    </row>
    <row r="468" spans="47:87" x14ac:dyDescent="0.3">
      <c r="AU468">
        <v>0.3</v>
      </c>
      <c r="AV468">
        <v>20.792786103888478</v>
      </c>
      <c r="AW468">
        <v>0.33365468003105037</v>
      </c>
      <c r="AX468">
        <v>1.5483969217556479</v>
      </c>
      <c r="AY468">
        <v>341.47115887795644</v>
      </c>
      <c r="AZ468">
        <v>0.10219665984901688</v>
      </c>
      <c r="BA468">
        <v>372.55931775841083</v>
      </c>
      <c r="BB468">
        <v>319.45471386618817</v>
      </c>
      <c r="BC468">
        <v>1</v>
      </c>
      <c r="BD468">
        <v>38.386568641303271</v>
      </c>
      <c r="BE468">
        <v>107.89727632226308</v>
      </c>
      <c r="BF468">
        <v>18.801121928132616</v>
      </c>
      <c r="BG468">
        <v>5.774337207934467</v>
      </c>
      <c r="BH468">
        <v>409.97218933052284</v>
      </c>
      <c r="BI468">
        <v>0.20000000000000004</v>
      </c>
      <c r="BJ468">
        <v>2174.6792409802729</v>
      </c>
      <c r="BK468">
        <v>686.45768675244881</v>
      </c>
      <c r="BL468">
        <v>884.96480485612699</v>
      </c>
      <c r="BM468">
        <v>923.59628407942023</v>
      </c>
      <c r="BN468">
        <v>162.45834841855736</v>
      </c>
      <c r="BO468">
        <v>29.882279770695131</v>
      </c>
      <c r="BP468">
        <v>8.3755798992961789E-2</v>
      </c>
      <c r="BQ468">
        <v>100</v>
      </c>
      <c r="BR468">
        <v>369.43371461206482</v>
      </c>
      <c r="BS468">
        <v>5.4197469491320302E-2</v>
      </c>
      <c r="BT468">
        <v>2.8989329062995391E-4</v>
      </c>
      <c r="BU468">
        <v>0</v>
      </c>
      <c r="BV468">
        <v>0.57474005096009473</v>
      </c>
      <c r="BW468">
        <v>14.100438748875169</v>
      </c>
      <c r="BX468">
        <v>35.40804279501846</v>
      </c>
      <c r="BY468">
        <v>37.613552199937722</v>
      </c>
      <c r="BZ468">
        <v>952.63230120781429</v>
      </c>
      <c r="CA468">
        <v>275.15495058506099</v>
      </c>
      <c r="CB468">
        <v>220.96655243849679</v>
      </c>
      <c r="CC468" s="156">
        <v>1.04</v>
      </c>
      <c r="CD468">
        <v>2610</v>
      </c>
      <c r="CE468">
        <v>4.9652283897623217E-3</v>
      </c>
      <c r="CF468">
        <v>1.4036123545112851</v>
      </c>
      <c r="CG468">
        <v>5.3866435075143257E-2</v>
      </c>
      <c r="CH468">
        <v>-13.935650078153959</v>
      </c>
      <c r="CI468" t="s">
        <v>479</v>
      </c>
    </row>
    <row r="469" spans="47:87" x14ac:dyDescent="0.3">
      <c r="AU469">
        <v>0.3</v>
      </c>
      <c r="AV469">
        <v>22.196975545114139</v>
      </c>
      <c r="AW469">
        <v>0.29200086185605928</v>
      </c>
      <c r="AX469">
        <v>1.3699280088773143</v>
      </c>
      <c r="AY469">
        <v>315.51633621444518</v>
      </c>
      <c r="AZ469">
        <v>0.1180341192379939</v>
      </c>
      <c r="BA469">
        <v>350.82255737571904</v>
      </c>
      <c r="BB469">
        <v>385.15679220992666</v>
      </c>
      <c r="BC469">
        <v>1</v>
      </c>
      <c r="BD469">
        <v>31.676088661681121</v>
      </c>
      <c r="BE469">
        <v>96.357703895487163</v>
      </c>
      <c r="BF469">
        <v>19.368508117478324</v>
      </c>
      <c r="BG469">
        <v>2.5870744682511582</v>
      </c>
      <c r="BH469">
        <v>384.23505823838133</v>
      </c>
      <c r="BI469">
        <v>0.20000000000000007</v>
      </c>
      <c r="BJ469">
        <v>2553.569945088168</v>
      </c>
      <c r="BK469">
        <v>682.44008563718228</v>
      </c>
      <c r="BL469">
        <v>839.67222881786881</v>
      </c>
      <c r="BM469">
        <v>914.03937475580915</v>
      </c>
      <c r="BN469">
        <v>125.093714262652</v>
      </c>
      <c r="BO469">
        <v>26.374290140058282</v>
      </c>
      <c r="BP469">
        <v>4.6156082077582532E-2</v>
      </c>
      <c r="BQ469">
        <v>100</v>
      </c>
      <c r="BR469">
        <v>348.88680983476513</v>
      </c>
      <c r="BS469">
        <v>5.6395639874541201E-2</v>
      </c>
      <c r="BT469">
        <v>2.998294187814849E-4</v>
      </c>
      <c r="BU469">
        <v>29.39948478360224</v>
      </c>
      <c r="BV469">
        <v>0.54879316350917751</v>
      </c>
      <c r="BW469">
        <v>14.955443609217276</v>
      </c>
      <c r="BX469">
        <v>35.98233613577974</v>
      </c>
      <c r="BY469">
        <v>26.582938855624647</v>
      </c>
      <c r="BZ469">
        <v>662.20078222402344</v>
      </c>
      <c r="CA469">
        <v>326.62749129894115</v>
      </c>
      <c r="CB469">
        <v>249.12454545827671</v>
      </c>
      <c r="CC469" s="156">
        <v>1.21</v>
      </c>
      <c r="CD469">
        <v>640</v>
      </c>
      <c r="CE469">
        <v>0.18883897119292392</v>
      </c>
      <c r="CF469">
        <v>7.455752089337679</v>
      </c>
      <c r="CG469">
        <v>0.22858319701632018</v>
      </c>
      <c r="CH469">
        <v>26.029189150601013</v>
      </c>
      <c r="CI469">
        <v>7</v>
      </c>
    </row>
    <row r="470" spans="47:87" x14ac:dyDescent="0.3">
      <c r="AU470">
        <v>0.3</v>
      </c>
      <c r="AV470">
        <v>21.003548338767217</v>
      </c>
      <c r="AW470">
        <v>0.35754725153324113</v>
      </c>
      <c r="AX470">
        <v>1.5512768859444144</v>
      </c>
      <c r="AY470">
        <v>348.09725182541928</v>
      </c>
      <c r="AZ470">
        <v>9.3253219272604465E-2</v>
      </c>
      <c r="BA470">
        <v>410.11374379918277</v>
      </c>
      <c r="BB470">
        <v>374.81243392758807</v>
      </c>
      <c r="BC470">
        <v>1</v>
      </c>
      <c r="BD470">
        <v>48.563369467592636</v>
      </c>
      <c r="BE470">
        <v>108.03839014355641</v>
      </c>
      <c r="BF470">
        <v>15.961501712614053</v>
      </c>
      <c r="BG470">
        <v>7.069237531184358</v>
      </c>
      <c r="BH470">
        <v>423.42341674408095</v>
      </c>
      <c r="BI470">
        <v>0.2</v>
      </c>
      <c r="BJ470">
        <v>2910.5885206133407</v>
      </c>
      <c r="BK470">
        <v>676.99882205861229</v>
      </c>
      <c r="BL470">
        <v>819.10781333153045</v>
      </c>
      <c r="BM470">
        <v>1046.4361154683265</v>
      </c>
      <c r="BN470">
        <v>105.0619985638948</v>
      </c>
      <c r="BO470">
        <v>32.289531146828949</v>
      </c>
      <c r="BP470">
        <v>5.7382448337991346E-2</v>
      </c>
      <c r="BQ470">
        <v>100</v>
      </c>
      <c r="BR470">
        <v>309.89527342819667</v>
      </c>
      <c r="BS470">
        <v>5.3531701548664212E-2</v>
      </c>
      <c r="BT470">
        <v>3.4030286033413126E-4</v>
      </c>
      <c r="BU470">
        <v>118.75751028041913</v>
      </c>
      <c r="BV470">
        <v>0.59099597126148073</v>
      </c>
      <c r="BW470">
        <v>14.864074374745366</v>
      </c>
      <c r="BX470">
        <v>34.972852662889295</v>
      </c>
      <c r="BY470">
        <v>33.748391229559765</v>
      </c>
      <c r="BZ470">
        <v>1349.1265387055878</v>
      </c>
      <c r="CA470">
        <v>190.64254679786302</v>
      </c>
      <c r="CB470">
        <v>240.31886387280451</v>
      </c>
      <c r="CC470" s="156">
        <v>1.25</v>
      </c>
      <c r="CD470">
        <v>1000</v>
      </c>
      <c r="CE470">
        <v>0.23064178789775136</v>
      </c>
      <c r="CF470">
        <v>5.7335004885555811</v>
      </c>
      <c r="CG470">
        <v>0.22248857682904888</v>
      </c>
      <c r="CH470">
        <v>21.666929927616486</v>
      </c>
      <c r="CI470">
        <v>6</v>
      </c>
    </row>
    <row r="471" spans="47:87" x14ac:dyDescent="0.3">
      <c r="AU471">
        <v>0.3</v>
      </c>
      <c r="AV471">
        <v>16.502042704665115</v>
      </c>
      <c r="AW471">
        <v>0.30825246619024721</v>
      </c>
      <c r="AX471">
        <v>1.9212363675189741</v>
      </c>
      <c r="AY471">
        <v>336.28485716383449</v>
      </c>
      <c r="AZ471">
        <v>9.1346228790892839E-2</v>
      </c>
      <c r="BA471">
        <v>435.50604943809725</v>
      </c>
      <c r="BB471">
        <v>306.59877791163103</v>
      </c>
      <c r="BC471">
        <v>1</v>
      </c>
      <c r="BD471">
        <v>44.969445634097035</v>
      </c>
      <c r="BE471">
        <v>99.953353283453566</v>
      </c>
      <c r="BF471">
        <v>19.183181776907237</v>
      </c>
      <c r="BG471">
        <v>4.3181616890087389</v>
      </c>
      <c r="BH471">
        <v>427.77641521667852</v>
      </c>
      <c r="BI471">
        <v>0.20000000000000007</v>
      </c>
      <c r="BJ471">
        <v>2952.4595463702808</v>
      </c>
      <c r="BK471">
        <v>672.91432413804591</v>
      </c>
      <c r="BL471">
        <v>879.18686511578528</v>
      </c>
      <c r="BM471">
        <v>751.31103291457305</v>
      </c>
      <c r="BN471">
        <v>129.41101075743018</v>
      </c>
      <c r="BO471">
        <v>27.733009776281651</v>
      </c>
      <c r="BP471">
        <v>6.2133267620188413E-2</v>
      </c>
      <c r="BQ471">
        <v>100</v>
      </c>
      <c r="BR471">
        <v>324.27105222284899</v>
      </c>
      <c r="BS471">
        <v>5.6180906666547716E-2</v>
      </c>
      <c r="BT471">
        <v>3.0639192752312188E-4</v>
      </c>
      <c r="BU471">
        <v>0</v>
      </c>
      <c r="BV471">
        <v>0.54646590997854527</v>
      </c>
      <c r="BW471">
        <v>15.585403640963385</v>
      </c>
      <c r="BX471">
        <v>38.663586463560428</v>
      </c>
      <c r="BY471">
        <v>34.21385455200263</v>
      </c>
      <c r="BZ471">
        <v>1095.3416492289839</v>
      </c>
      <c r="CA471">
        <v>285.00974662030501</v>
      </c>
      <c r="CB471">
        <v>225.68716321084275</v>
      </c>
      <c r="CC471" s="156">
        <v>0.91</v>
      </c>
      <c r="CD471">
        <v>2540</v>
      </c>
      <c r="CE471">
        <v>0.1781654417334948</v>
      </c>
      <c r="CF471">
        <v>5.0451107314261874</v>
      </c>
      <c r="CG471">
        <v>0.21762717168999801</v>
      </c>
      <c r="CH471">
        <v>11.286291909653952</v>
      </c>
      <c r="CI471">
        <v>8</v>
      </c>
    </row>
    <row r="472" spans="47:87" x14ac:dyDescent="0.3">
      <c r="AU472">
        <v>0.3</v>
      </c>
      <c r="AV472">
        <v>19.324236334911735</v>
      </c>
      <c r="AW472">
        <v>0.29200269887519303</v>
      </c>
      <c r="AX472">
        <v>1.0830281956540326</v>
      </c>
      <c r="AY472">
        <v>323.87752436645724</v>
      </c>
      <c r="AZ472">
        <v>9.8387979392257074E-2</v>
      </c>
      <c r="BA472">
        <v>356.47247761346682</v>
      </c>
      <c r="BB472">
        <v>299.86350446287935</v>
      </c>
      <c r="BC472">
        <v>1</v>
      </c>
      <c r="BD472">
        <v>36.877785312336535</v>
      </c>
      <c r="BE472">
        <v>105.93405106446302</v>
      </c>
      <c r="BF472">
        <v>21.113326213123905</v>
      </c>
      <c r="BG472">
        <v>6.0559991455632121</v>
      </c>
      <c r="BH472">
        <v>405.36686313041554</v>
      </c>
      <c r="BI472">
        <v>0.20000000000000007</v>
      </c>
      <c r="BJ472">
        <v>2746.5318049035741</v>
      </c>
      <c r="BK472">
        <v>695.51411738030959</v>
      </c>
      <c r="BL472">
        <v>873.71471897024765</v>
      </c>
      <c r="BM472">
        <v>1008.6120696375481</v>
      </c>
      <c r="BN472">
        <v>136.41946030860763</v>
      </c>
      <c r="BO472">
        <v>26.246559495995186</v>
      </c>
      <c r="BP472">
        <v>6.1771210263502199E-2</v>
      </c>
      <c r="BQ472">
        <v>100</v>
      </c>
      <c r="BR472">
        <v>319.76295964044903</v>
      </c>
      <c r="BS472">
        <v>5.8104993844425794E-2</v>
      </c>
      <c r="BT472">
        <v>2.9888046370525845E-4</v>
      </c>
      <c r="BU472">
        <v>0</v>
      </c>
      <c r="BV472">
        <v>0.54900742261621449</v>
      </c>
      <c r="BW472">
        <v>14.263975060087825</v>
      </c>
      <c r="BX472">
        <v>36.83215736589397</v>
      </c>
      <c r="BY472">
        <v>30.872849714608606</v>
      </c>
      <c r="BZ472">
        <v>1066.6915042468161</v>
      </c>
      <c r="CA472">
        <v>229.68108420991803</v>
      </c>
      <c r="CB472">
        <v>216.88548908568606</v>
      </c>
      <c r="CC472" s="156">
        <v>0.96</v>
      </c>
      <c r="CD472">
        <v>1710</v>
      </c>
      <c r="CE472">
        <v>0.1237495165399245</v>
      </c>
      <c r="CF472">
        <v>3.527001020639613</v>
      </c>
      <c r="CG472">
        <v>0.13942717945842448</v>
      </c>
      <c r="CH472">
        <v>1.6168291822230489</v>
      </c>
      <c r="CI472">
        <v>16</v>
      </c>
    </row>
    <row r="473" spans="47:87" x14ac:dyDescent="0.3">
      <c r="AU473">
        <v>0.3</v>
      </c>
      <c r="AV473">
        <v>22.025060081340765</v>
      </c>
      <c r="AW473">
        <v>0.33446996370491167</v>
      </c>
      <c r="AX473">
        <v>1.0888209601059968</v>
      </c>
      <c r="AY473">
        <v>362.88668987500756</v>
      </c>
      <c r="AZ473">
        <v>0.10933116915430213</v>
      </c>
      <c r="BA473">
        <v>402.97705646865211</v>
      </c>
      <c r="BB473">
        <v>303.80877794426897</v>
      </c>
      <c r="BC473">
        <v>1</v>
      </c>
      <c r="BD473">
        <v>40.170521712139582</v>
      </c>
      <c r="BE473">
        <v>106.01151685180542</v>
      </c>
      <c r="BF473">
        <v>19.501604658376031</v>
      </c>
      <c r="BG473">
        <v>5.1362377611153169</v>
      </c>
      <c r="BH473">
        <v>382.69805660113877</v>
      </c>
      <c r="BI473">
        <v>0.2</v>
      </c>
      <c r="BJ473">
        <v>2958.5506656057582</v>
      </c>
      <c r="BK473">
        <v>680.64311290040803</v>
      </c>
      <c r="BL473">
        <v>915.60753627380132</v>
      </c>
      <c r="BM473">
        <v>907.05692036769256</v>
      </c>
      <c r="BN473">
        <v>165.59679187639674</v>
      </c>
      <c r="BO473">
        <v>30.413147556452483</v>
      </c>
      <c r="BP473">
        <v>2.8369602014445695E-2</v>
      </c>
      <c r="BQ473">
        <v>100</v>
      </c>
      <c r="BR473">
        <v>326.90301167858911</v>
      </c>
      <c r="BS473">
        <v>5.9794425881955E-2</v>
      </c>
      <c r="BT473">
        <v>2.9389097230952878E-4</v>
      </c>
      <c r="BU473">
        <v>0</v>
      </c>
      <c r="BV473">
        <v>0.55173596817974246</v>
      </c>
      <c r="BW473">
        <v>14.364911912900512</v>
      </c>
      <c r="BX473">
        <v>38.410614823198983</v>
      </c>
      <c r="BY473">
        <v>35.376178347837104</v>
      </c>
      <c r="BZ473">
        <v>812.7762065651392</v>
      </c>
      <c r="CA473">
        <v>406.50850570038341</v>
      </c>
      <c r="CB473">
        <v>227.28241639759653</v>
      </c>
      <c r="CC473" s="156">
        <v>0.8</v>
      </c>
      <c r="CD473">
        <v>750</v>
      </c>
      <c r="CE473">
        <v>0.25470692318835497</v>
      </c>
      <c r="CF473">
        <v>9.7695336477187418</v>
      </c>
      <c r="CG473">
        <v>0.31099189375216235</v>
      </c>
      <c r="CH473">
        <v>47.81175500013115</v>
      </c>
      <c r="CI473">
        <v>5</v>
      </c>
    </row>
    <row r="474" spans="47:87" x14ac:dyDescent="0.3">
      <c r="AU474">
        <v>0.3</v>
      </c>
      <c r="AV474">
        <v>18.768768720985104</v>
      </c>
      <c r="AW474">
        <v>0.24987874207527094</v>
      </c>
      <c r="AX474">
        <v>1.6901911139645485</v>
      </c>
      <c r="AY474">
        <v>315.65607709846176</v>
      </c>
      <c r="AZ474">
        <v>0.10606171691187051</v>
      </c>
      <c r="BA474">
        <v>357.29154164626226</v>
      </c>
      <c r="BB474">
        <v>467.03415779999227</v>
      </c>
      <c r="BC474">
        <v>1</v>
      </c>
      <c r="BD474">
        <v>41.025591680192775</v>
      </c>
      <c r="BE474">
        <v>100.6983517072685</v>
      </c>
      <c r="BF474">
        <v>18.481877905091704</v>
      </c>
      <c r="BG474">
        <v>4.3594531857499117</v>
      </c>
      <c r="BH474">
        <v>441.05738313552285</v>
      </c>
      <c r="BI474">
        <v>0.19999999999999998</v>
      </c>
      <c r="BJ474">
        <v>2299.1711052520886</v>
      </c>
      <c r="BK474">
        <v>697.16356603912641</v>
      </c>
      <c r="BL474">
        <v>921.81146654464339</v>
      </c>
      <c r="BM474">
        <v>1072.5190191404099</v>
      </c>
      <c r="BN474">
        <v>81.315493967829596</v>
      </c>
      <c r="BO474">
        <v>22.576380528939495</v>
      </c>
      <c r="BP474">
        <v>3.8663814125279375E-2</v>
      </c>
      <c r="BQ474">
        <v>100</v>
      </c>
      <c r="BR474">
        <v>261.67153460418893</v>
      </c>
      <c r="BS474">
        <v>5.463888721392042E-2</v>
      </c>
      <c r="BT474">
        <v>3.2582535022488091E-4</v>
      </c>
      <c r="BU474">
        <v>0</v>
      </c>
      <c r="BV474">
        <v>0.57075682507960113</v>
      </c>
      <c r="BW474">
        <v>13.268063610220484</v>
      </c>
      <c r="BX474">
        <v>34.982362517393398</v>
      </c>
      <c r="BY474">
        <v>31.413268182717111</v>
      </c>
      <c r="BZ474">
        <v>1079.1028730197622</v>
      </c>
      <c r="CA474">
        <v>235.07906570057585</v>
      </c>
      <c r="CB474">
        <v>238.49728873494746</v>
      </c>
      <c r="CC474" s="156">
        <v>0.97</v>
      </c>
      <c r="CD474">
        <v>1320</v>
      </c>
      <c r="CE474">
        <v>0.16224281519271866</v>
      </c>
      <c r="CF474">
        <v>4.746026821139818</v>
      </c>
      <c r="CG474">
        <v>0.16628779155648304</v>
      </c>
      <c r="CH474">
        <v>10.843374907718141</v>
      </c>
      <c r="CI474">
        <v>10</v>
      </c>
    </row>
    <row r="475" spans="47:87" x14ac:dyDescent="0.3">
      <c r="AU475">
        <v>0.3</v>
      </c>
      <c r="AV475">
        <v>19.660505585405424</v>
      </c>
      <c r="AW475">
        <v>0.28722293689101219</v>
      </c>
      <c r="AX475">
        <v>1.4765360216381085</v>
      </c>
      <c r="AY475">
        <v>350.17086518271418</v>
      </c>
      <c r="AZ475">
        <v>0.1059725818854825</v>
      </c>
      <c r="BA475">
        <v>475.50981797225694</v>
      </c>
      <c r="BB475">
        <v>366.20695561276398</v>
      </c>
      <c r="BC475">
        <v>1</v>
      </c>
      <c r="BD475">
        <v>40.95301265915117</v>
      </c>
      <c r="BE475">
        <v>84.712834704232691</v>
      </c>
      <c r="BF475">
        <v>10.623990936762523</v>
      </c>
      <c r="BG475">
        <v>4.0580680274914229</v>
      </c>
      <c r="BH475">
        <v>418.35571141319201</v>
      </c>
      <c r="BI475">
        <v>0.2</v>
      </c>
      <c r="BJ475">
        <v>2074.8189459279702</v>
      </c>
      <c r="BK475">
        <v>703.57399908250329</v>
      </c>
      <c r="BL475">
        <v>847.54525610870292</v>
      </c>
      <c r="BM475">
        <v>1000.9985857311461</v>
      </c>
      <c r="BN475">
        <v>135.53060990162368</v>
      </c>
      <c r="BO475">
        <v>25.784738888134545</v>
      </c>
      <c r="BP475">
        <v>6.4621933816960075E-2</v>
      </c>
      <c r="BQ475">
        <v>100</v>
      </c>
      <c r="BR475">
        <v>354.55884459263808</v>
      </c>
      <c r="BS475">
        <v>5.3011374590328383E-2</v>
      </c>
      <c r="BT475">
        <v>2.8832422573088175E-4</v>
      </c>
      <c r="BU475">
        <v>99.034842480096756</v>
      </c>
      <c r="BV475">
        <v>0.56587784594129509</v>
      </c>
      <c r="BW475">
        <v>14.478150173995916</v>
      </c>
      <c r="BX475">
        <v>35.232182059765307</v>
      </c>
      <c r="BY475">
        <v>35.766475922344206</v>
      </c>
      <c r="BZ475">
        <v>1076.9202447660305</v>
      </c>
      <c r="CA475">
        <v>293.53129057659305</v>
      </c>
      <c r="CB475">
        <v>233.53065694536011</v>
      </c>
      <c r="CC475" s="156">
        <v>1.1499999999999999</v>
      </c>
      <c r="CD475">
        <v>1040</v>
      </c>
      <c r="CE475">
        <v>-1.9168435504787529E-2</v>
      </c>
      <c r="CF475">
        <v>1.1860853222311114</v>
      </c>
      <c r="CG475">
        <v>4.5866917035138642E-2</v>
      </c>
      <c r="CH475">
        <v>-16.411768650779472</v>
      </c>
      <c r="CI475" t="s">
        <v>479</v>
      </c>
    </row>
    <row r="476" spans="47:87" x14ac:dyDescent="0.3">
      <c r="AU476">
        <v>0.3</v>
      </c>
      <c r="AV476">
        <v>17.513962928503396</v>
      </c>
      <c r="AW476">
        <v>0.30676642649255992</v>
      </c>
      <c r="AX476">
        <v>1.813822079671092</v>
      </c>
      <c r="AY476">
        <v>302.41433312322073</v>
      </c>
      <c r="AZ476">
        <v>0.10250882236218629</v>
      </c>
      <c r="BA476">
        <v>486.04886511021755</v>
      </c>
      <c r="BB476">
        <v>313.80421645239124</v>
      </c>
      <c r="BC476">
        <v>1</v>
      </c>
      <c r="BD476">
        <v>36.887707448391367</v>
      </c>
      <c r="BE476">
        <v>95.142499363503703</v>
      </c>
      <c r="BF476">
        <v>16.817534142468503</v>
      </c>
      <c r="BG476">
        <v>4.4027898622579844</v>
      </c>
      <c r="BH476">
        <v>411.29434364301181</v>
      </c>
      <c r="BI476">
        <v>0.2</v>
      </c>
      <c r="BJ476">
        <v>3138.6302744359873</v>
      </c>
      <c r="BK476">
        <v>689.0770162204426</v>
      </c>
      <c r="BL476">
        <v>888.16801656050734</v>
      </c>
      <c r="BM476">
        <v>958.90000103978377</v>
      </c>
      <c r="BN476">
        <v>194.89679503918879</v>
      </c>
      <c r="BO476">
        <v>27.568346687926631</v>
      </c>
      <c r="BP476">
        <v>6.5535000965789902E-2</v>
      </c>
      <c r="BQ476">
        <v>100</v>
      </c>
      <c r="BR476">
        <v>396.9545228720869</v>
      </c>
      <c r="BS476">
        <v>5.88183735113781E-2</v>
      </c>
      <c r="BT476">
        <v>2.9666555382115223E-4</v>
      </c>
      <c r="BU476">
        <v>0</v>
      </c>
      <c r="BV476">
        <v>0.52378367875252796</v>
      </c>
      <c r="BW476">
        <v>14.76406467778858</v>
      </c>
      <c r="BX476">
        <v>35.480345965813534</v>
      </c>
      <c r="BY476">
        <v>32.807603358564144</v>
      </c>
      <c r="BZ476">
        <v>863.24402669633878</v>
      </c>
      <c r="CA476">
        <v>211.74534016309988</v>
      </c>
      <c r="CB476">
        <v>229.10106755637366</v>
      </c>
      <c r="CC476" s="156">
        <v>0.81</v>
      </c>
      <c r="CD476">
        <v>1760</v>
      </c>
      <c r="CE476">
        <v>0.1613483287338171</v>
      </c>
      <c r="CF476">
        <v>4.6074268443695932</v>
      </c>
      <c r="CG476">
        <v>0.19586669451572214</v>
      </c>
      <c r="CH476">
        <v>7.9288800331234244</v>
      </c>
      <c r="CI476">
        <v>10</v>
      </c>
    </row>
    <row r="477" spans="47:87" x14ac:dyDescent="0.3">
      <c r="AU477">
        <v>0.3</v>
      </c>
      <c r="AV477">
        <v>20.428107694299758</v>
      </c>
      <c r="AW477">
        <v>0.37497529934963114</v>
      </c>
      <c r="AX477">
        <v>0.99706294726703226</v>
      </c>
      <c r="AY477">
        <v>338.38952138578298</v>
      </c>
      <c r="AZ477">
        <v>9.8078898900219008E-2</v>
      </c>
      <c r="BA477">
        <v>400.23508527467652</v>
      </c>
      <c r="BB477">
        <v>444.1364734250833</v>
      </c>
      <c r="BC477">
        <v>1</v>
      </c>
      <c r="BD477">
        <v>40.36763223886696</v>
      </c>
      <c r="BE477">
        <v>74.545480957324443</v>
      </c>
      <c r="BF477">
        <v>17.941379754175173</v>
      </c>
      <c r="BG477">
        <v>4.9625765949270191</v>
      </c>
      <c r="BH477">
        <v>397.32496553339234</v>
      </c>
      <c r="BI477">
        <v>0.19999999999999998</v>
      </c>
      <c r="BJ477">
        <v>2075.3328237917385</v>
      </c>
      <c r="BK477">
        <v>657.97193706910457</v>
      </c>
      <c r="BL477">
        <v>865.67433489073801</v>
      </c>
      <c r="BM477">
        <v>789.97066234409078</v>
      </c>
      <c r="BN477">
        <v>105.26618554601896</v>
      </c>
      <c r="BO477">
        <v>33.985897399308556</v>
      </c>
      <c r="BP477">
        <v>4.5317507396851926E-2</v>
      </c>
      <c r="BQ477">
        <v>100</v>
      </c>
      <c r="BR477">
        <v>309.78235882017151</v>
      </c>
      <c r="BS477">
        <v>5.6969394810457812E-2</v>
      </c>
      <c r="BT477">
        <v>3.1962622541702911E-4</v>
      </c>
      <c r="BU477">
        <v>62.18581792962609</v>
      </c>
      <c r="BV477">
        <v>0.57170024930717722</v>
      </c>
      <c r="BW477">
        <v>14.963144057739443</v>
      </c>
      <c r="BX477">
        <v>37.602605788270132</v>
      </c>
      <c r="BY477">
        <v>36.119599315768696</v>
      </c>
      <c r="BZ477">
        <v>1103.4485339019275</v>
      </c>
      <c r="CA477">
        <v>290.15487312371209</v>
      </c>
      <c r="CB477">
        <v>226.26522934935485</v>
      </c>
      <c r="CC477" s="156">
        <v>1.0900000000000001</v>
      </c>
      <c r="CD477">
        <v>900</v>
      </c>
      <c r="CE477">
        <v>0.25111809610026903</v>
      </c>
      <c r="CF477">
        <v>8.9142133581830709</v>
      </c>
      <c r="CG477">
        <v>0.34482865544480579</v>
      </c>
      <c r="CH477">
        <v>30.248322857006588</v>
      </c>
      <c r="CI477">
        <v>5</v>
      </c>
    </row>
    <row r="478" spans="47:87" x14ac:dyDescent="0.3">
      <c r="AU478">
        <v>0.3</v>
      </c>
      <c r="AV478">
        <v>18.491234859677782</v>
      </c>
      <c r="AW478">
        <v>0.26027868183321523</v>
      </c>
      <c r="AX478">
        <v>0.5335932737725797</v>
      </c>
      <c r="AY478">
        <v>343.43194206593358</v>
      </c>
      <c r="AZ478">
        <v>0.11192607296445839</v>
      </c>
      <c r="BA478">
        <v>468.34475992621913</v>
      </c>
      <c r="BB478">
        <v>245.10626674134261</v>
      </c>
      <c r="BC478">
        <v>1</v>
      </c>
      <c r="BD478">
        <v>39.44117170715176</v>
      </c>
      <c r="BE478">
        <v>92.0135713281623</v>
      </c>
      <c r="BF478">
        <v>16.460308913175968</v>
      </c>
      <c r="BG478">
        <v>5.0854795242441639</v>
      </c>
      <c r="BH478">
        <v>411.00724471784434</v>
      </c>
      <c r="BI478">
        <v>0.2</v>
      </c>
      <c r="BJ478">
        <v>2687.9549888361926</v>
      </c>
      <c r="BK478">
        <v>700.31706847367741</v>
      </c>
      <c r="BL478">
        <v>936.45186219363563</v>
      </c>
      <c r="BM478">
        <v>779.20349784551297</v>
      </c>
      <c r="BN478">
        <v>149.77722391019648</v>
      </c>
      <c r="BO478">
        <v>23.24515607658957</v>
      </c>
      <c r="BP478">
        <v>7.3132262875730755E-2</v>
      </c>
      <c r="BQ478">
        <v>100</v>
      </c>
      <c r="BR478">
        <v>302.45126099169403</v>
      </c>
      <c r="BS478">
        <v>5.7756987966707383E-2</v>
      </c>
      <c r="BT478">
        <v>3.2462401442419131E-4</v>
      </c>
      <c r="BU478">
        <v>0</v>
      </c>
      <c r="BV478">
        <v>0.51470792369787388</v>
      </c>
      <c r="BW478">
        <v>16.091934196569984</v>
      </c>
      <c r="BX478">
        <v>37.834915740839975</v>
      </c>
      <c r="BY478">
        <v>30.996838812228603</v>
      </c>
      <c r="BZ478">
        <v>1012.4131570974566</v>
      </c>
      <c r="CA478">
        <v>317.31988377876007</v>
      </c>
      <c r="CB478">
        <v>261.8772030236446</v>
      </c>
      <c r="CC478" s="156">
        <v>1.06</v>
      </c>
      <c r="CD478">
        <v>1590</v>
      </c>
      <c r="CE478">
        <v>0.10910147862841102</v>
      </c>
      <c r="CF478">
        <v>3.8511557548178832</v>
      </c>
      <c r="CG478">
        <v>0.14417903021611475</v>
      </c>
      <c r="CH478">
        <v>2.6178972512755783</v>
      </c>
      <c r="CI478">
        <v>16</v>
      </c>
    </row>
    <row r="479" spans="47:87" x14ac:dyDescent="0.3">
      <c r="AU479">
        <v>0.3</v>
      </c>
      <c r="AV479">
        <v>20.813263648256662</v>
      </c>
      <c r="AW479">
        <v>0.31824984996250949</v>
      </c>
      <c r="AX479">
        <v>1.7036852645611373</v>
      </c>
      <c r="AY479">
        <v>309.4835658309143</v>
      </c>
      <c r="AZ479">
        <v>0.10039540522979752</v>
      </c>
      <c r="BA479">
        <v>488.28100548074531</v>
      </c>
      <c r="BB479">
        <v>312.34251776505022</v>
      </c>
      <c r="BC479">
        <v>1</v>
      </c>
      <c r="BD479">
        <v>40.170593689225697</v>
      </c>
      <c r="BE479">
        <v>88.026087423026965</v>
      </c>
      <c r="BF479">
        <v>14.060195640243633</v>
      </c>
      <c r="BG479">
        <v>5.4280386502246945</v>
      </c>
      <c r="BH479">
        <v>410.76301183525374</v>
      </c>
      <c r="BI479">
        <v>0.2</v>
      </c>
      <c r="BJ479">
        <v>2577.7769758543409</v>
      </c>
      <c r="BK479">
        <v>686.82943635623371</v>
      </c>
      <c r="BL479">
        <v>843.35737138017601</v>
      </c>
      <c r="BM479">
        <v>852.29718229254149</v>
      </c>
      <c r="BN479">
        <v>177.43042323686265</v>
      </c>
      <c r="BO479">
        <v>28.609927437961471</v>
      </c>
      <c r="BP479">
        <v>6.6852972700467111E-2</v>
      </c>
      <c r="BQ479">
        <v>100</v>
      </c>
      <c r="BR479">
        <v>357.28819986446916</v>
      </c>
      <c r="BS479">
        <v>5.2896191986136452E-2</v>
      </c>
      <c r="BT479">
        <v>2.9272089674483968E-4</v>
      </c>
      <c r="BU479">
        <v>0</v>
      </c>
      <c r="BV479">
        <v>0.54959635911848415</v>
      </c>
      <c r="BW479">
        <v>16.526333618831302</v>
      </c>
      <c r="BX479">
        <v>34.992362946044786</v>
      </c>
      <c r="BY479">
        <v>36.245769762251292</v>
      </c>
      <c r="BZ479">
        <v>1250.3272530764268</v>
      </c>
      <c r="CA479">
        <v>272.96047202095122</v>
      </c>
      <c r="CB479">
        <v>232.21942312150196</v>
      </c>
      <c r="CC479" s="156">
        <v>1.08</v>
      </c>
      <c r="CD479">
        <v>740</v>
      </c>
      <c r="CE479">
        <v>0.17771219371771996</v>
      </c>
      <c r="CF479">
        <v>7.0158951024879102</v>
      </c>
      <c r="CG479">
        <v>0.21480715806283121</v>
      </c>
      <c r="CH479">
        <v>32.049979023835782</v>
      </c>
      <c r="CI479">
        <v>7</v>
      </c>
    </row>
    <row r="480" spans="47:87" x14ac:dyDescent="0.3">
      <c r="AU480">
        <v>0.3</v>
      </c>
      <c r="AV480">
        <v>18.764447576243477</v>
      </c>
      <c r="AW480">
        <v>0.2739566575535442</v>
      </c>
      <c r="AX480">
        <v>0.74392078188745114</v>
      </c>
      <c r="AY480">
        <v>344.62836085207044</v>
      </c>
      <c r="AZ480">
        <v>0.11593898788550773</v>
      </c>
      <c r="BA480">
        <v>457.08270649287948</v>
      </c>
      <c r="BB480">
        <v>311.47727581053545</v>
      </c>
      <c r="BC480">
        <v>1</v>
      </c>
      <c r="BD480">
        <v>47.533539012982132</v>
      </c>
      <c r="BE480">
        <v>106.43035242804189</v>
      </c>
      <c r="BF480">
        <v>17.981709117729956</v>
      </c>
      <c r="BG480">
        <v>7.8250936544049106</v>
      </c>
      <c r="BH480">
        <v>411.16400678580754</v>
      </c>
      <c r="BI480">
        <v>0.19999999999999998</v>
      </c>
      <c r="BJ480">
        <v>2755.177932072143</v>
      </c>
      <c r="BK480">
        <v>653.41878878346699</v>
      </c>
      <c r="BL480">
        <v>801.99719987447509</v>
      </c>
      <c r="BM480">
        <v>830.9117962930618</v>
      </c>
      <c r="BN480">
        <v>243.66154761762937</v>
      </c>
      <c r="BO480">
        <v>24.328998960837712</v>
      </c>
      <c r="BP480">
        <v>9.3695983389882637E-2</v>
      </c>
      <c r="BQ480">
        <v>100</v>
      </c>
      <c r="BR480">
        <v>249.61530558082757</v>
      </c>
      <c r="BS480">
        <v>5.6486063032172906E-2</v>
      </c>
      <c r="BT480">
        <v>3.2102633576384091E-4</v>
      </c>
      <c r="BU480">
        <v>15.050832267112215</v>
      </c>
      <c r="BV480">
        <v>0.52171972731657368</v>
      </c>
      <c r="BW480">
        <v>14.708013245304377</v>
      </c>
      <c r="BX480">
        <v>37.843817024792017</v>
      </c>
      <c r="BY480">
        <v>36.827138181413979</v>
      </c>
      <c r="BZ480">
        <v>1056.799839473882</v>
      </c>
      <c r="CA480">
        <v>194.29637207550701</v>
      </c>
      <c r="CB480">
        <v>242.57079572763257</v>
      </c>
      <c r="CC480" s="156">
        <v>1</v>
      </c>
      <c r="CD480">
        <v>1460</v>
      </c>
      <c r="CE480">
        <v>0.10772670825991648</v>
      </c>
      <c r="CF480">
        <v>3.699562433339961</v>
      </c>
      <c r="CG480">
        <v>0.14132718562154253</v>
      </c>
      <c r="CH480">
        <v>0.84992555059360764</v>
      </c>
      <c r="CI480">
        <v>20</v>
      </c>
    </row>
    <row r="481" spans="47:87" x14ac:dyDescent="0.3">
      <c r="AU481">
        <v>0.3</v>
      </c>
      <c r="AV481">
        <v>20.823669850457073</v>
      </c>
      <c r="AW481">
        <v>0.34793529748991886</v>
      </c>
      <c r="AX481">
        <v>1.0288059002326537</v>
      </c>
      <c r="AY481">
        <v>340.85327324893967</v>
      </c>
      <c r="AZ481">
        <v>9.9731562961248035E-2</v>
      </c>
      <c r="BA481">
        <v>421.69160045220059</v>
      </c>
      <c r="BB481">
        <v>378.27480440790748</v>
      </c>
      <c r="BC481">
        <v>1</v>
      </c>
      <c r="BD481">
        <v>34.805918604427106</v>
      </c>
      <c r="BE481">
        <v>95.108878791581802</v>
      </c>
      <c r="BF481">
        <v>18.073310543210372</v>
      </c>
      <c r="BG481">
        <v>4.4941426073521615</v>
      </c>
      <c r="BH481">
        <v>368.01083949287755</v>
      </c>
      <c r="BI481">
        <v>0.20000000000000007</v>
      </c>
      <c r="BJ481">
        <v>2352.8469691727814</v>
      </c>
      <c r="BK481">
        <v>693.15150347175677</v>
      </c>
      <c r="BL481">
        <v>854.94875459279615</v>
      </c>
      <c r="BM481">
        <v>992.53012270519855</v>
      </c>
      <c r="BN481">
        <v>176.92035178756629</v>
      </c>
      <c r="BO481">
        <v>31.307291817983078</v>
      </c>
      <c r="BP481">
        <v>6.96535762289789E-2</v>
      </c>
      <c r="BQ481">
        <v>100</v>
      </c>
      <c r="BR481">
        <v>332.4160255056911</v>
      </c>
      <c r="BS481">
        <v>5.4617344629499145E-2</v>
      </c>
      <c r="BT481">
        <v>2.9340799805940268E-4</v>
      </c>
      <c r="BU481">
        <v>21.97759486936955</v>
      </c>
      <c r="BV481">
        <v>0.54590860753987558</v>
      </c>
      <c r="BW481">
        <v>13.89274852248886</v>
      </c>
      <c r="BX481">
        <v>36.832310440909524</v>
      </c>
      <c r="BY481">
        <v>31.527077663455501</v>
      </c>
      <c r="BZ481">
        <v>1142.2991159481467</v>
      </c>
      <c r="CA481">
        <v>207.0067606408428</v>
      </c>
      <c r="CB481">
        <v>233.57258632739021</v>
      </c>
      <c r="CC481" s="156">
        <v>0.98</v>
      </c>
      <c r="CD481">
        <v>1850</v>
      </c>
      <c r="CE481">
        <v>5.9238867638681691E-2</v>
      </c>
      <c r="CF481">
        <v>2.6434876604412985</v>
      </c>
      <c r="CG481">
        <v>9.066414172593E-2</v>
      </c>
      <c r="CH481">
        <v>-6.7484035691624404</v>
      </c>
      <c r="CI481" t="s">
        <v>479</v>
      </c>
    </row>
    <row r="482" spans="47:87" x14ac:dyDescent="0.3">
      <c r="AU482">
        <v>0.3</v>
      </c>
      <c r="AV482">
        <v>20.517799573565185</v>
      </c>
      <c r="AW482">
        <v>0.28985650140739305</v>
      </c>
      <c r="AX482">
        <v>2.47404943176518</v>
      </c>
      <c r="AY482">
        <v>351.83427146988265</v>
      </c>
      <c r="AZ482">
        <v>9.1182940894956974E-2</v>
      </c>
      <c r="BA482">
        <v>512.81267674321612</v>
      </c>
      <c r="BB482">
        <v>412.50589336637881</v>
      </c>
      <c r="BC482">
        <v>1</v>
      </c>
      <c r="BD482">
        <v>49.551274147287302</v>
      </c>
      <c r="BE482">
        <v>100.12400388097832</v>
      </c>
      <c r="BF482">
        <v>13.356879306639037</v>
      </c>
      <c r="BG482">
        <v>4.7078180891521484</v>
      </c>
      <c r="BH482">
        <v>433.5864344684997</v>
      </c>
      <c r="BI482">
        <v>0.20000000000000004</v>
      </c>
      <c r="BJ482">
        <v>3058.3591372707137</v>
      </c>
      <c r="BK482">
        <v>684.75229114683395</v>
      </c>
      <c r="BL482">
        <v>911.88043486318065</v>
      </c>
      <c r="BM482">
        <v>846.44611038756591</v>
      </c>
      <c r="BN482">
        <v>190.88737600010529</v>
      </c>
      <c r="BO482">
        <v>26.059352507010594</v>
      </c>
      <c r="BP482">
        <v>6.0656603842543046E-2</v>
      </c>
      <c r="BQ482">
        <v>100</v>
      </c>
      <c r="BR482">
        <v>288.60839737946202</v>
      </c>
      <c r="BS482">
        <v>5.0527960656348694E-2</v>
      </c>
      <c r="BT482">
        <v>3.10105347181081E-4</v>
      </c>
      <c r="BU482">
        <v>0</v>
      </c>
      <c r="BV482">
        <v>0.53073238899102426</v>
      </c>
      <c r="BW482">
        <v>13.858628513777841</v>
      </c>
      <c r="BX482">
        <v>36.383501985732586</v>
      </c>
      <c r="BY482">
        <v>31.874796256319442</v>
      </c>
      <c r="BZ482">
        <v>1423.6891204642734</v>
      </c>
      <c r="CA482">
        <v>291.11365206690624</v>
      </c>
      <c r="CB482">
        <v>239.36951597153347</v>
      </c>
      <c r="CC482" s="156">
        <v>0.89</v>
      </c>
      <c r="CD482">
        <v>670</v>
      </c>
      <c r="CE482">
        <v>0.27761720357971043</v>
      </c>
      <c r="CF482">
        <v>10.529924381346458</v>
      </c>
      <c r="CG482">
        <v>0.38068548879220904</v>
      </c>
      <c r="CH482">
        <v>41.357365782107593</v>
      </c>
      <c r="CI482">
        <v>4</v>
      </c>
    </row>
    <row r="483" spans="47:87" x14ac:dyDescent="0.3">
      <c r="AU483">
        <v>0.3</v>
      </c>
      <c r="AV483">
        <v>20.504796197016265</v>
      </c>
      <c r="AW483">
        <v>0.32264134433243913</v>
      </c>
      <c r="AX483">
        <v>1.0979002293835289</v>
      </c>
      <c r="AY483">
        <v>304.13523068216227</v>
      </c>
      <c r="AZ483">
        <v>8.6235258373446019E-2</v>
      </c>
      <c r="BA483">
        <v>478.36320656743078</v>
      </c>
      <c r="BB483">
        <v>432.66002969381293</v>
      </c>
      <c r="BC483">
        <v>1</v>
      </c>
      <c r="BD483">
        <v>28.704734602723342</v>
      </c>
      <c r="BE483">
        <v>94.768680253846995</v>
      </c>
      <c r="BF483">
        <v>12.264516859620748</v>
      </c>
      <c r="BG483">
        <v>5.592696749235202</v>
      </c>
      <c r="BH483">
        <v>414.24218978424568</v>
      </c>
      <c r="BI483">
        <v>0.2</v>
      </c>
      <c r="BJ483">
        <v>2965.0822510778512</v>
      </c>
      <c r="BK483">
        <v>682.10431978731776</v>
      </c>
      <c r="BL483">
        <v>865.9649113522803</v>
      </c>
      <c r="BM483">
        <v>840.4124128527742</v>
      </c>
      <c r="BN483">
        <v>73.337244007694636</v>
      </c>
      <c r="BO483">
        <v>29.1602396858069</v>
      </c>
      <c r="BP483">
        <v>4.8978636034248922E-2</v>
      </c>
      <c r="BQ483">
        <v>100</v>
      </c>
      <c r="BR483">
        <v>321.09441085428995</v>
      </c>
      <c r="BS483">
        <v>5.3312037013704273E-2</v>
      </c>
      <c r="BT483">
        <v>3.0369618313132456E-4</v>
      </c>
      <c r="BU483">
        <v>0</v>
      </c>
      <c r="BV483">
        <v>0.56810701988435774</v>
      </c>
      <c r="BW483">
        <v>15.650364074010884</v>
      </c>
      <c r="BX483">
        <v>35.035303272252932</v>
      </c>
      <c r="BY483">
        <v>37.028447578775818</v>
      </c>
      <c r="BZ483">
        <v>978.23355738759381</v>
      </c>
      <c r="CA483">
        <v>245.44781470668397</v>
      </c>
      <c r="CB483">
        <v>234.40663939978342</v>
      </c>
      <c r="CC483" s="156">
        <v>1.03</v>
      </c>
      <c r="CD483">
        <v>610</v>
      </c>
      <c r="CE483">
        <v>0.18101408964853793</v>
      </c>
      <c r="CF483">
        <v>8.4025274013974869</v>
      </c>
      <c r="CG483">
        <v>0.23118545281895281</v>
      </c>
      <c r="CH483">
        <v>26.101424862793806</v>
      </c>
      <c r="CI483">
        <v>7</v>
      </c>
    </row>
    <row r="484" spans="47:87" x14ac:dyDescent="0.3">
      <c r="AU484">
        <v>0.3</v>
      </c>
      <c r="AV484">
        <v>19.672214760776743</v>
      </c>
      <c r="AW484">
        <v>0.34936239322633938</v>
      </c>
      <c r="AX484">
        <v>1.9473448299666944</v>
      </c>
      <c r="AY484">
        <v>350.95754862328363</v>
      </c>
      <c r="AZ484">
        <v>8.3951641379027497E-2</v>
      </c>
      <c r="BA484">
        <v>419.2271461835341</v>
      </c>
      <c r="BB484">
        <v>387.8866693585382</v>
      </c>
      <c r="BC484">
        <v>1</v>
      </c>
      <c r="BD484">
        <v>42.251962003619731</v>
      </c>
      <c r="BE484">
        <v>102.1771688404079</v>
      </c>
      <c r="BF484">
        <v>9.4362272346314064</v>
      </c>
      <c r="BG484">
        <v>4.3813996138494735</v>
      </c>
      <c r="BH484">
        <v>380.34272589249349</v>
      </c>
      <c r="BI484">
        <v>0.2</v>
      </c>
      <c r="BJ484">
        <v>2974.3636819702547</v>
      </c>
      <c r="BK484">
        <v>712.36453053913112</v>
      </c>
      <c r="BL484">
        <v>932.29516933235868</v>
      </c>
      <c r="BM484">
        <v>1208.7088213207369</v>
      </c>
      <c r="BN484">
        <v>138.76608346138573</v>
      </c>
      <c r="BO484">
        <v>31.521793515456338</v>
      </c>
      <c r="BP484">
        <v>5.9571168026858502E-2</v>
      </c>
      <c r="BQ484">
        <v>100</v>
      </c>
      <c r="BR484">
        <v>360.28679592121819</v>
      </c>
      <c r="BS484">
        <v>4.9890537277966759E-2</v>
      </c>
      <c r="BT484">
        <v>3.1213577678556144E-4</v>
      </c>
      <c r="BU484">
        <v>0</v>
      </c>
      <c r="BV484">
        <v>0.5360475989744613</v>
      </c>
      <c r="BW484">
        <v>15.373549805550045</v>
      </c>
      <c r="BX484">
        <v>36.384325853653841</v>
      </c>
      <c r="BY484">
        <v>32.137289796901399</v>
      </c>
      <c r="BZ484">
        <v>1042.7452487181185</v>
      </c>
      <c r="CA484">
        <v>243.59389792776813</v>
      </c>
      <c r="CB484">
        <v>237.66280702314782</v>
      </c>
      <c r="CC484" s="156">
        <v>0.94</v>
      </c>
      <c r="CD484">
        <v>1060</v>
      </c>
      <c r="CE484">
        <v>0.2655256564615982</v>
      </c>
      <c r="CF484">
        <v>6.3207428124966487</v>
      </c>
      <c r="CG484">
        <v>0.24679764208816282</v>
      </c>
      <c r="CH484">
        <v>24.999223497690579</v>
      </c>
      <c r="CI484">
        <v>6</v>
      </c>
    </row>
    <row r="485" spans="47:87" x14ac:dyDescent="0.3">
      <c r="AU485">
        <v>0.3</v>
      </c>
      <c r="AV485">
        <v>20.079513087641892</v>
      </c>
      <c r="AW485">
        <v>0.33328964618222717</v>
      </c>
      <c r="AX485">
        <v>1.8227614870017204</v>
      </c>
      <c r="AY485">
        <v>354.22086111309994</v>
      </c>
      <c r="AZ485">
        <v>8.6518580292996181E-2</v>
      </c>
      <c r="BA485">
        <v>448.35142754126326</v>
      </c>
      <c r="BB485">
        <v>340.28822409416807</v>
      </c>
      <c r="BC485">
        <v>1</v>
      </c>
      <c r="BD485">
        <v>46.49663052385435</v>
      </c>
      <c r="BE485">
        <v>109.02885047434685</v>
      </c>
      <c r="BF485">
        <v>13.424885168816289</v>
      </c>
      <c r="BG485">
        <v>4.7014075808524769</v>
      </c>
      <c r="BH485">
        <v>455.11946899871975</v>
      </c>
      <c r="BI485">
        <v>0.2</v>
      </c>
      <c r="BJ485">
        <v>2876.1792838864885</v>
      </c>
      <c r="BK485">
        <v>682.37705558330561</v>
      </c>
      <c r="BL485">
        <v>920.26641251406681</v>
      </c>
      <c r="BM485">
        <v>823.3952452472065</v>
      </c>
      <c r="BN485">
        <v>134.29428257279702</v>
      </c>
      <c r="BO485">
        <v>30.158121113103448</v>
      </c>
      <c r="BP485">
        <v>4.6300954765392491E-2</v>
      </c>
      <c r="BQ485">
        <v>100</v>
      </c>
      <c r="BR485">
        <v>258.44929766879892</v>
      </c>
      <c r="BS485">
        <v>5.4808243269121308E-2</v>
      </c>
      <c r="BT485">
        <v>2.9445467103589323E-4</v>
      </c>
      <c r="BU485">
        <v>21.060673591507086</v>
      </c>
      <c r="BV485">
        <v>0.56689707532287992</v>
      </c>
      <c r="BW485">
        <v>14.956615216182243</v>
      </c>
      <c r="BX485">
        <v>37.444711927432451</v>
      </c>
      <c r="BY485">
        <v>37.655896313778292</v>
      </c>
      <c r="BZ485">
        <v>1114.9119788608618</v>
      </c>
      <c r="CA485">
        <v>314.87255829809936</v>
      </c>
      <c r="CB485">
        <v>241.18391793472068</v>
      </c>
      <c r="CC485" s="156">
        <v>1.18</v>
      </c>
      <c r="CD485">
        <v>1520</v>
      </c>
      <c r="CE485">
        <v>3.6523753352338151E-2</v>
      </c>
      <c r="CF485">
        <v>2.1786529331301803</v>
      </c>
      <c r="CG485">
        <v>7.4974354744825056E-2</v>
      </c>
      <c r="CH485">
        <v>-11.07311869427863</v>
      </c>
      <c r="CI485" t="s">
        <v>479</v>
      </c>
    </row>
    <row r="486" spans="47:87" x14ac:dyDescent="0.3">
      <c r="AU486">
        <v>0.3</v>
      </c>
      <c r="AV486">
        <v>20.649838196694539</v>
      </c>
      <c r="AW486">
        <v>0.24221551471307287</v>
      </c>
      <c r="AX486">
        <v>1.5115678966583606</v>
      </c>
      <c r="AY486">
        <v>354.86910308634253</v>
      </c>
      <c r="AZ486">
        <v>0.10590128238633512</v>
      </c>
      <c r="BA486">
        <v>423.44081762937867</v>
      </c>
      <c r="BB486">
        <v>343.45792997811191</v>
      </c>
      <c r="BC486">
        <v>1</v>
      </c>
      <c r="BD486">
        <v>40.509373206427369</v>
      </c>
      <c r="BE486">
        <v>97.514987908499094</v>
      </c>
      <c r="BF486">
        <v>20.518044953452527</v>
      </c>
      <c r="BG486">
        <v>4.2267657044215188</v>
      </c>
      <c r="BH486">
        <v>438.79551715988617</v>
      </c>
      <c r="BI486">
        <v>0.2</v>
      </c>
      <c r="BJ486">
        <v>2825.0644997749091</v>
      </c>
      <c r="BK486">
        <v>704.65069910267891</v>
      </c>
      <c r="BL486">
        <v>1002.2052806651529</v>
      </c>
      <c r="BM486">
        <v>980.26763295046226</v>
      </c>
      <c r="BN486">
        <v>123.43426018463418</v>
      </c>
      <c r="BO486">
        <v>21.848526801770419</v>
      </c>
      <c r="BP486">
        <v>4.1769107294568349E-2</v>
      </c>
      <c r="BQ486">
        <v>100</v>
      </c>
      <c r="BR486">
        <v>367.52837524414366</v>
      </c>
      <c r="BS486">
        <v>5.6837165060606917E-2</v>
      </c>
      <c r="BT486">
        <v>2.7356495300889496E-4</v>
      </c>
      <c r="BU486">
        <v>0</v>
      </c>
      <c r="BV486">
        <v>0.54846516543184465</v>
      </c>
      <c r="BW486">
        <v>15.186943785917943</v>
      </c>
      <c r="BX486">
        <v>35.843913161140847</v>
      </c>
      <c r="BY486">
        <v>35.136874526930072</v>
      </c>
      <c r="BZ486">
        <v>1186.4465508395638</v>
      </c>
      <c r="CA486">
        <v>216.52315367532719</v>
      </c>
      <c r="CB486">
        <v>218.43154120536261</v>
      </c>
      <c r="CC486" s="156">
        <v>0.79</v>
      </c>
      <c r="CD486">
        <v>1860</v>
      </c>
      <c r="CE486">
        <v>0.19952052426267741</v>
      </c>
      <c r="CF486">
        <v>5.998935054721227</v>
      </c>
      <c r="CG486">
        <v>0.24067018045832064</v>
      </c>
      <c r="CH486">
        <v>22.829330201106078</v>
      </c>
      <c r="CI486">
        <v>6</v>
      </c>
    </row>
    <row r="487" spans="47:87" x14ac:dyDescent="0.3">
      <c r="AU487">
        <v>0.3</v>
      </c>
      <c r="AV487">
        <v>19.25922957765156</v>
      </c>
      <c r="AW487">
        <v>0.36597860008108724</v>
      </c>
      <c r="AX487">
        <v>0.7567446838417069</v>
      </c>
      <c r="AY487">
        <v>306.82000147672164</v>
      </c>
      <c r="AZ487">
        <v>9.5109812755706624E-2</v>
      </c>
      <c r="BA487">
        <v>460.40216195680517</v>
      </c>
      <c r="BB487">
        <v>347.15536136083568</v>
      </c>
      <c r="BC487">
        <v>1</v>
      </c>
      <c r="BD487">
        <v>41.25407851258025</v>
      </c>
      <c r="BE487">
        <v>96.827946012522304</v>
      </c>
      <c r="BF487">
        <v>21.125841970843751</v>
      </c>
      <c r="BG487">
        <v>5.6136184504582802</v>
      </c>
      <c r="BH487">
        <v>409.89282762483373</v>
      </c>
      <c r="BI487">
        <v>0.19999999999999998</v>
      </c>
      <c r="BJ487">
        <v>2859.5218718089141</v>
      </c>
      <c r="BK487">
        <v>677.68066841444647</v>
      </c>
      <c r="BL487">
        <v>856.86908850823443</v>
      </c>
      <c r="BM487">
        <v>948.57321797638133</v>
      </c>
      <c r="BN487">
        <v>167.94163918954541</v>
      </c>
      <c r="BO487">
        <v>33.203689870280826</v>
      </c>
      <c r="BP487">
        <v>4.0203540597650855E-2</v>
      </c>
      <c r="BQ487">
        <v>100</v>
      </c>
      <c r="BR487">
        <v>376.39821214577944</v>
      </c>
      <c r="BS487">
        <v>5.7830458140597868E-2</v>
      </c>
      <c r="BT487">
        <v>3.0332210334392551E-4</v>
      </c>
      <c r="BU487">
        <v>22.11953669953439</v>
      </c>
      <c r="BV487">
        <v>0.55091409824553816</v>
      </c>
      <c r="BW487">
        <v>14.665286999245309</v>
      </c>
      <c r="BX487">
        <v>37.039366967624858</v>
      </c>
      <c r="BY487">
        <v>34.839705806952502</v>
      </c>
      <c r="BZ487">
        <v>978.01155927253001</v>
      </c>
      <c r="CA487">
        <v>220.24490351568107</v>
      </c>
      <c r="CB487">
        <v>219.59960573338529</v>
      </c>
      <c r="CC487" s="156">
        <v>0.96</v>
      </c>
      <c r="CD487">
        <v>2230</v>
      </c>
      <c r="CE487">
        <v>8.602707416364308E-2</v>
      </c>
      <c r="CF487">
        <v>2.7005009802830493</v>
      </c>
      <c r="CG487">
        <v>0.1159074496969047</v>
      </c>
      <c r="CH487">
        <v>-2.5509182743923438</v>
      </c>
      <c r="CI487" t="s">
        <v>479</v>
      </c>
    </row>
    <row r="488" spans="47:87" x14ac:dyDescent="0.3">
      <c r="AU488">
        <v>0.3</v>
      </c>
      <c r="AV488">
        <v>22.918171715222904</v>
      </c>
      <c r="AW488">
        <v>0.34002489684513643</v>
      </c>
      <c r="AX488">
        <v>1.5786718801816975</v>
      </c>
      <c r="AY488">
        <v>363.8909656005527</v>
      </c>
      <c r="AZ488">
        <v>0.10333782182204485</v>
      </c>
      <c r="BA488">
        <v>331.29226502002058</v>
      </c>
      <c r="BB488">
        <v>391.08250924238229</v>
      </c>
      <c r="BC488">
        <v>1</v>
      </c>
      <c r="BD488">
        <v>30.446409981850366</v>
      </c>
      <c r="BE488">
        <v>104.18867776826133</v>
      </c>
      <c r="BF488">
        <v>17.776356423568249</v>
      </c>
      <c r="BG488">
        <v>6.7479680923620808</v>
      </c>
      <c r="BH488">
        <v>425.01100565863095</v>
      </c>
      <c r="BI488">
        <v>0.2</v>
      </c>
      <c r="BJ488">
        <v>2681.5830736261369</v>
      </c>
      <c r="BK488">
        <v>673.20970001044111</v>
      </c>
      <c r="BL488">
        <v>849.75588638973807</v>
      </c>
      <c r="BM488">
        <v>908.24338696114148</v>
      </c>
      <c r="BN488">
        <v>200.4422413825321</v>
      </c>
      <c r="BO488">
        <v>30.530280539194504</v>
      </c>
      <c r="BP488">
        <v>7.5956962121342841E-2</v>
      </c>
      <c r="BQ488">
        <v>100</v>
      </c>
      <c r="BR488">
        <v>337.93009948335413</v>
      </c>
      <c r="BS488">
        <v>5.5376449031407322E-2</v>
      </c>
      <c r="BT488">
        <v>2.9404570749172812E-4</v>
      </c>
      <c r="BU488">
        <v>5.2200060801011912</v>
      </c>
      <c r="BV488">
        <v>0.52921389521542661</v>
      </c>
      <c r="BW488">
        <v>15.792932504257257</v>
      </c>
      <c r="BX488">
        <v>38.214112708531985</v>
      </c>
      <c r="BY488">
        <v>33.525338118927358</v>
      </c>
      <c r="BZ488">
        <v>1045.3979698582491</v>
      </c>
      <c r="CA488">
        <v>288.30568922162507</v>
      </c>
      <c r="CB488">
        <v>222.52786157776211</v>
      </c>
      <c r="CC488" s="156">
        <v>1.02</v>
      </c>
      <c r="CD488">
        <v>880</v>
      </c>
      <c r="CE488">
        <v>0.18265314891977735</v>
      </c>
      <c r="CF488">
        <v>6.5286007461656395</v>
      </c>
      <c r="CG488">
        <v>0.24202721952109976</v>
      </c>
      <c r="CH488">
        <v>14.809734066161733</v>
      </c>
      <c r="CI488">
        <v>7</v>
      </c>
    </row>
    <row r="489" spans="47:87" x14ac:dyDescent="0.3">
      <c r="AU489">
        <v>0.3</v>
      </c>
      <c r="AV489">
        <v>19.660609396338071</v>
      </c>
      <c r="AW489">
        <v>0.27556467496983666</v>
      </c>
      <c r="AX489">
        <v>1.0215481901922443</v>
      </c>
      <c r="AY489">
        <v>332.13171076546854</v>
      </c>
      <c r="AZ489">
        <v>0.11003888898052885</v>
      </c>
      <c r="BA489">
        <v>351.85418342447065</v>
      </c>
      <c r="BB489">
        <v>417.13995206678879</v>
      </c>
      <c r="BC489">
        <v>1</v>
      </c>
      <c r="BD489">
        <v>35.537680708949573</v>
      </c>
      <c r="BE489">
        <v>96.073958534038312</v>
      </c>
      <c r="BF489">
        <v>8.1208381999993975</v>
      </c>
      <c r="BG489">
        <v>6.3836066855722233</v>
      </c>
      <c r="BH489">
        <v>407.01153835297328</v>
      </c>
      <c r="BI489">
        <v>0.2</v>
      </c>
      <c r="BJ489">
        <v>2874.3880217324381</v>
      </c>
      <c r="BK489">
        <v>705.1633291212114</v>
      </c>
      <c r="BL489">
        <v>950.8913749992239</v>
      </c>
      <c r="BM489">
        <v>1117.517909965293</v>
      </c>
      <c r="BN489">
        <v>149.32933891951197</v>
      </c>
      <c r="BO489">
        <v>24.95145531945554</v>
      </c>
      <c r="BP489">
        <v>3.6074632799618318E-2</v>
      </c>
      <c r="BQ489">
        <v>100</v>
      </c>
      <c r="BR489">
        <v>314.79750460330501</v>
      </c>
      <c r="BS489">
        <v>5.5601654304957608E-2</v>
      </c>
      <c r="BT489">
        <v>3.1381947134794918E-4</v>
      </c>
      <c r="BU489">
        <v>44.793441489072713</v>
      </c>
      <c r="BV489">
        <v>0.58551118604375851</v>
      </c>
      <c r="BW489">
        <v>13.967335817770113</v>
      </c>
      <c r="BX489">
        <v>35.190540000638279</v>
      </c>
      <c r="BY489">
        <v>31.094982957138829</v>
      </c>
      <c r="BZ489">
        <v>767.39639615823671</v>
      </c>
      <c r="CA489">
        <v>219.86811597098429</v>
      </c>
      <c r="CB489">
        <v>236.47844208482559</v>
      </c>
      <c r="CC489" s="156">
        <v>1.23</v>
      </c>
      <c r="CD489">
        <v>550</v>
      </c>
      <c r="CE489">
        <v>0.12227877800321019</v>
      </c>
      <c r="CF489">
        <v>5.2702246792234453</v>
      </c>
      <c r="CG489">
        <v>0.15213771911886881</v>
      </c>
      <c r="CH489">
        <v>6.0903305381970805</v>
      </c>
      <c r="CI489">
        <v>14</v>
      </c>
    </row>
    <row r="490" spans="47:87" x14ac:dyDescent="0.3">
      <c r="AU490">
        <v>0.3</v>
      </c>
      <c r="AV490">
        <v>19.743968018919272</v>
      </c>
      <c r="AW490">
        <v>0.33687245842166219</v>
      </c>
      <c r="AX490">
        <v>2.5371842946650451</v>
      </c>
      <c r="AY490">
        <v>300.82045283593357</v>
      </c>
      <c r="AZ490">
        <v>9.9644473683811602E-2</v>
      </c>
      <c r="BA490">
        <v>452.26043994938061</v>
      </c>
      <c r="BB490">
        <v>387.87525060981346</v>
      </c>
      <c r="BC490">
        <v>1</v>
      </c>
      <c r="BD490">
        <v>34.098510359105347</v>
      </c>
      <c r="BE490">
        <v>112.90255739090703</v>
      </c>
      <c r="BF490">
        <v>5.8686650538382672</v>
      </c>
      <c r="BG490">
        <v>4.7409491894713431</v>
      </c>
      <c r="BH490">
        <v>411.60427651356969</v>
      </c>
      <c r="BI490">
        <v>0.2</v>
      </c>
      <c r="BJ490">
        <v>2736.1615905319418</v>
      </c>
      <c r="BK490">
        <v>688.0227484528782</v>
      </c>
      <c r="BL490">
        <v>842.32006524903204</v>
      </c>
      <c r="BM490">
        <v>886.14602649398444</v>
      </c>
      <c r="BN490">
        <v>134.11573674080859</v>
      </c>
      <c r="BO490">
        <v>30.538694485625975</v>
      </c>
      <c r="BP490">
        <v>3.9898331612193708E-2</v>
      </c>
      <c r="BQ490">
        <v>100</v>
      </c>
      <c r="BR490">
        <v>293.67086316988917</v>
      </c>
      <c r="BS490">
        <v>5.316729757966452E-2</v>
      </c>
      <c r="BT490">
        <v>2.7730996965953897E-4</v>
      </c>
      <c r="BU490">
        <v>0</v>
      </c>
      <c r="BV490">
        <v>0.6025966695697792</v>
      </c>
      <c r="BW490">
        <v>14.885715148184991</v>
      </c>
      <c r="BX490">
        <v>37.305106979310324</v>
      </c>
      <c r="BY490">
        <v>31.918002499516724</v>
      </c>
      <c r="BZ490">
        <v>1025.5976770895829</v>
      </c>
      <c r="CA490">
        <v>164.44004449433515</v>
      </c>
      <c r="CB490">
        <v>226.81976304329766</v>
      </c>
      <c r="CC490" s="156">
        <v>1.2</v>
      </c>
      <c r="CD490">
        <v>1850</v>
      </c>
      <c r="CE490">
        <v>0.10119722678798171</v>
      </c>
      <c r="CF490">
        <v>3.299225233025771</v>
      </c>
      <c r="CG490">
        <v>0.13712832958866392</v>
      </c>
      <c r="CH490">
        <v>-1.294974730749096</v>
      </c>
      <c r="CI490" t="s">
        <v>479</v>
      </c>
    </row>
    <row r="491" spans="47:87" x14ac:dyDescent="0.3">
      <c r="AU491">
        <v>0.3</v>
      </c>
      <c r="AV491">
        <v>21.107572102466985</v>
      </c>
      <c r="AW491">
        <v>0.33461667243524118</v>
      </c>
      <c r="AX491">
        <v>0.8831188405707957</v>
      </c>
      <c r="AY491">
        <v>324.96863326704681</v>
      </c>
      <c r="AZ491">
        <v>0.1054596844937678</v>
      </c>
      <c r="BA491">
        <v>446.38942442564002</v>
      </c>
      <c r="BB491">
        <v>385.05542598559197</v>
      </c>
      <c r="BC491">
        <v>1</v>
      </c>
      <c r="BD491">
        <v>31.718963976526034</v>
      </c>
      <c r="BE491">
        <v>86.916943520279574</v>
      </c>
      <c r="BF491">
        <v>21.42293154812095</v>
      </c>
      <c r="BG491">
        <v>2.6113639175417465</v>
      </c>
      <c r="BH491">
        <v>390.24430721302213</v>
      </c>
      <c r="BI491">
        <v>0.2</v>
      </c>
      <c r="BJ491">
        <v>2223.722360353584</v>
      </c>
      <c r="BK491">
        <v>687.4984636890897</v>
      </c>
      <c r="BL491">
        <v>937.9168427457422</v>
      </c>
      <c r="BM491">
        <v>823.52787734056608</v>
      </c>
      <c r="BN491">
        <v>85.129265392163134</v>
      </c>
      <c r="BO491">
        <v>30.138067262789935</v>
      </c>
      <c r="BP491">
        <v>6.3399169071185785E-2</v>
      </c>
      <c r="BQ491">
        <v>100</v>
      </c>
      <c r="BR491">
        <v>271.72634932471863</v>
      </c>
      <c r="BS491">
        <v>5.2143331898929078E-2</v>
      </c>
      <c r="BT491">
        <v>2.9321162586069805E-4</v>
      </c>
      <c r="BU491">
        <v>36.566780893602726</v>
      </c>
      <c r="BV491">
        <v>0.56014986051470872</v>
      </c>
      <c r="BW491">
        <v>14.873565564175561</v>
      </c>
      <c r="BX491">
        <v>35.121807234516957</v>
      </c>
      <c r="BY491">
        <v>35.336543034246588</v>
      </c>
      <c r="BZ491">
        <v>1148.3030311397338</v>
      </c>
      <c r="CA491">
        <v>356.8405576549319</v>
      </c>
      <c r="CB491">
        <v>228.32642212823222</v>
      </c>
      <c r="CC491" s="156">
        <v>1.18</v>
      </c>
      <c r="CD491">
        <v>1930</v>
      </c>
      <c r="CE491">
        <v>4.8002379270671414E-2</v>
      </c>
      <c r="CF491">
        <v>2.7729498911540684</v>
      </c>
      <c r="CG491">
        <v>8.325712577751096E-2</v>
      </c>
      <c r="CH491">
        <v>-10.964797478701618</v>
      </c>
      <c r="CI491" t="s">
        <v>479</v>
      </c>
    </row>
    <row r="492" spans="47:87" x14ac:dyDescent="0.3">
      <c r="AU492">
        <v>0.3</v>
      </c>
      <c r="AV492">
        <v>20.523151145685475</v>
      </c>
      <c r="AW492">
        <v>0.26424889549063163</v>
      </c>
      <c r="AX492">
        <v>1.1301198045542309</v>
      </c>
      <c r="AY492">
        <v>308.94137746269121</v>
      </c>
      <c r="AZ492">
        <v>9.1828533528431788E-2</v>
      </c>
      <c r="BA492">
        <v>398.4365298653284</v>
      </c>
      <c r="BB492">
        <v>485.65205668211655</v>
      </c>
      <c r="BC492">
        <v>1</v>
      </c>
      <c r="BD492">
        <v>43.801456695483878</v>
      </c>
      <c r="BE492">
        <v>107.50293071021792</v>
      </c>
      <c r="BF492">
        <v>19.534908808354555</v>
      </c>
      <c r="BG492">
        <v>4.5982076380703951</v>
      </c>
      <c r="BH492">
        <v>381.46920784649052</v>
      </c>
      <c r="BI492">
        <v>0.20000000000000007</v>
      </c>
      <c r="BJ492">
        <v>2968.0661556049895</v>
      </c>
      <c r="BK492">
        <v>691.51659622803641</v>
      </c>
      <c r="BL492">
        <v>858.20401830236381</v>
      </c>
      <c r="BM492">
        <v>1173.3448865650851</v>
      </c>
      <c r="BN492">
        <v>222.86436057251174</v>
      </c>
      <c r="BO492">
        <v>23.97579984388809</v>
      </c>
      <c r="BP492">
        <v>2.8719883108710546E-2</v>
      </c>
      <c r="BQ492">
        <v>100</v>
      </c>
      <c r="BR492">
        <v>332.41015674424983</v>
      </c>
      <c r="BS492">
        <v>5.0884177445493353E-2</v>
      </c>
      <c r="BT492">
        <v>3.4287477563930139E-4</v>
      </c>
      <c r="BU492">
        <v>28.693077767015676</v>
      </c>
      <c r="BV492">
        <v>0.55304034358340337</v>
      </c>
      <c r="BW492">
        <v>13.070894695135589</v>
      </c>
      <c r="BX492">
        <v>37.143288507944888</v>
      </c>
      <c r="BY492">
        <v>32.613138986925804</v>
      </c>
      <c r="BZ492">
        <v>1102.0966627011383</v>
      </c>
      <c r="CA492">
        <v>240.01154021830411</v>
      </c>
      <c r="CB492">
        <v>228.04547619201298</v>
      </c>
      <c r="CC492" s="156">
        <v>0.77</v>
      </c>
      <c r="CD492">
        <v>1930</v>
      </c>
      <c r="CE492">
        <v>0.11578090059231161</v>
      </c>
      <c r="CF492">
        <v>3.8844298438568905</v>
      </c>
      <c r="CG492">
        <v>0.15730445659563905</v>
      </c>
      <c r="CH492">
        <v>8.0789267821650341</v>
      </c>
      <c r="CI492">
        <v>11</v>
      </c>
    </row>
    <row r="493" spans="47:87" x14ac:dyDescent="0.3">
      <c r="AU493">
        <v>0.3</v>
      </c>
      <c r="AV493">
        <v>21.67269707766733</v>
      </c>
      <c r="AW493">
        <v>0.26526900607184745</v>
      </c>
      <c r="AX493">
        <v>1.7425121871259923</v>
      </c>
      <c r="AY493">
        <v>336.78205512611794</v>
      </c>
      <c r="AZ493">
        <v>9.3480370385886011E-2</v>
      </c>
      <c r="BA493">
        <v>408.87729021299111</v>
      </c>
      <c r="BB493">
        <v>391.12027038248431</v>
      </c>
      <c r="BC493">
        <v>1</v>
      </c>
      <c r="BD493">
        <v>35.175950881133723</v>
      </c>
      <c r="BE493">
        <v>100.45617966010589</v>
      </c>
      <c r="BF493">
        <v>13.744964539557106</v>
      </c>
      <c r="BG493">
        <v>4.0375440210124998</v>
      </c>
      <c r="BH493">
        <v>434.17502225238439</v>
      </c>
      <c r="BI493">
        <v>0.19999999999999993</v>
      </c>
      <c r="BJ493">
        <v>2627.6233405369089</v>
      </c>
      <c r="BK493">
        <v>701.98380084170549</v>
      </c>
      <c r="BL493">
        <v>946.94444396637039</v>
      </c>
      <c r="BM493">
        <v>1021.3862625296525</v>
      </c>
      <c r="BN493">
        <v>216.45679401035872</v>
      </c>
      <c r="BO493">
        <v>23.603011281132815</v>
      </c>
      <c r="BP493">
        <v>8.5291316150741758E-2</v>
      </c>
      <c r="BQ493">
        <v>100</v>
      </c>
      <c r="BR493">
        <v>355.95128389736482</v>
      </c>
      <c r="BS493">
        <v>5.4206155889456882E-2</v>
      </c>
      <c r="BT493">
        <v>3.0422678611867102E-4</v>
      </c>
      <c r="BU493">
        <v>0</v>
      </c>
      <c r="BV493">
        <v>0.58370703626570164</v>
      </c>
      <c r="BW493">
        <v>14.647235023045267</v>
      </c>
      <c r="BX493">
        <v>34.386405640704616</v>
      </c>
      <c r="BY493">
        <v>35.819469239701036</v>
      </c>
      <c r="BZ493">
        <v>904.02786838538759</v>
      </c>
      <c r="CA493">
        <v>201.67402649558036</v>
      </c>
      <c r="CB493">
        <v>230.7695948219469</v>
      </c>
      <c r="CC493" s="156">
        <v>1</v>
      </c>
      <c r="CD493">
        <v>1600</v>
      </c>
      <c r="CE493">
        <v>0.10832140659564393</v>
      </c>
      <c r="CF493">
        <v>4.0458567128849907</v>
      </c>
      <c r="CG493">
        <v>0.14237277902816542</v>
      </c>
      <c r="CH493">
        <v>1.5494490022209257</v>
      </c>
      <c r="CI493">
        <v>17</v>
      </c>
    </row>
    <row r="494" spans="47:87" x14ac:dyDescent="0.3">
      <c r="AU494">
        <v>0.3</v>
      </c>
      <c r="AV494">
        <v>19.023103803313226</v>
      </c>
      <c r="AW494">
        <v>0.32166823038763348</v>
      </c>
      <c r="AX494">
        <v>2.4572244355700206</v>
      </c>
      <c r="AY494">
        <v>333.28842243799983</v>
      </c>
      <c r="AZ494">
        <v>9.7532111204841801E-2</v>
      </c>
      <c r="BA494">
        <v>466.62777655292268</v>
      </c>
      <c r="BB494">
        <v>319.38182280978981</v>
      </c>
      <c r="BC494">
        <v>1</v>
      </c>
      <c r="BD494">
        <v>30.717721843756706</v>
      </c>
      <c r="BE494">
        <v>86.075974906855876</v>
      </c>
      <c r="BF494">
        <v>18.124765997761521</v>
      </c>
      <c r="BG494">
        <v>5.7684528464599492</v>
      </c>
      <c r="BH494">
        <v>404.2445360486094</v>
      </c>
      <c r="BI494">
        <v>0.20000000000000004</v>
      </c>
      <c r="BJ494">
        <v>2693.0856279134523</v>
      </c>
      <c r="BK494">
        <v>682.01662346350577</v>
      </c>
      <c r="BL494">
        <v>905.36933327991642</v>
      </c>
      <c r="BM494">
        <v>976.09953060576788</v>
      </c>
      <c r="BN494">
        <v>146.48255430279443</v>
      </c>
      <c r="BO494">
        <v>28.985389557608428</v>
      </c>
      <c r="BP494">
        <v>5.931966323805167E-2</v>
      </c>
      <c r="BQ494">
        <v>100</v>
      </c>
      <c r="BR494">
        <v>330.84141013961477</v>
      </c>
      <c r="BS494">
        <v>5.6580368119096301E-2</v>
      </c>
      <c r="BT494">
        <v>3.0244544253240827E-4</v>
      </c>
      <c r="BU494">
        <v>68.393690228798448</v>
      </c>
      <c r="BV494">
        <v>0.5688313227184838</v>
      </c>
      <c r="BW494">
        <v>16.055725303836578</v>
      </c>
      <c r="BX494">
        <v>33.818968923450115</v>
      </c>
      <c r="BY494">
        <v>31.624712057643993</v>
      </c>
      <c r="BZ494">
        <v>885.38543522088776</v>
      </c>
      <c r="CA494">
        <v>246.32683153281835</v>
      </c>
      <c r="CB494">
        <v>259.55100432790852</v>
      </c>
      <c r="CC494" s="156">
        <v>0.86</v>
      </c>
      <c r="CD494">
        <v>1820</v>
      </c>
      <c r="CE494">
        <v>0.16389592243800388</v>
      </c>
      <c r="CF494">
        <v>6.4906737818608802</v>
      </c>
      <c r="CG494">
        <v>0.21358385180222064</v>
      </c>
      <c r="CH494">
        <v>17.889846188514447</v>
      </c>
      <c r="CI494">
        <v>8</v>
      </c>
    </row>
    <row r="495" spans="47:87" x14ac:dyDescent="0.3">
      <c r="AU495">
        <v>0.3</v>
      </c>
      <c r="AV495">
        <v>20.410996925561303</v>
      </c>
      <c r="AW495">
        <v>0.33439283659948688</v>
      </c>
      <c r="AX495">
        <v>1.1221912343807967</v>
      </c>
      <c r="AY495">
        <v>347.01429733293452</v>
      </c>
      <c r="AZ495">
        <v>0.10846443027571731</v>
      </c>
      <c r="BA495">
        <v>512.33535910483999</v>
      </c>
      <c r="BB495">
        <v>345.91767382184707</v>
      </c>
      <c r="BC495">
        <v>1</v>
      </c>
      <c r="BD495">
        <v>43.857796646372059</v>
      </c>
      <c r="BE495">
        <v>97.923762905088893</v>
      </c>
      <c r="BF495">
        <v>19.308620798341138</v>
      </c>
      <c r="BG495">
        <v>5.0967953095990923</v>
      </c>
      <c r="BH495">
        <v>452.12122325498308</v>
      </c>
      <c r="BI495">
        <v>0.20000000000000004</v>
      </c>
      <c r="BJ495">
        <v>2832.4451621928779</v>
      </c>
      <c r="BK495">
        <v>709.23408927384423</v>
      </c>
      <c r="BL495">
        <v>854.09033393463176</v>
      </c>
      <c r="BM495">
        <v>1124.4474217988507</v>
      </c>
      <c r="BN495">
        <v>137.28366525417627</v>
      </c>
      <c r="BO495">
        <v>30.282954714489403</v>
      </c>
      <c r="BP495">
        <v>4.3314269932592908E-2</v>
      </c>
      <c r="BQ495">
        <v>100</v>
      </c>
      <c r="BR495">
        <v>368.62183313233794</v>
      </c>
      <c r="BS495">
        <v>5.3468001625916715E-2</v>
      </c>
      <c r="BT495">
        <v>2.8137457992606651E-4</v>
      </c>
      <c r="BU495">
        <v>46.181800834461932</v>
      </c>
      <c r="BV495">
        <v>0.46651041688256661</v>
      </c>
      <c r="BW495">
        <v>14.05236207020109</v>
      </c>
      <c r="BX495">
        <v>35.852024898980794</v>
      </c>
      <c r="BY495">
        <v>37.965808427942669</v>
      </c>
      <c r="BZ495">
        <v>861.41921027405954</v>
      </c>
      <c r="CA495">
        <v>253.61315314417797</v>
      </c>
      <c r="CB495">
        <v>244.24930500288221</v>
      </c>
      <c r="CC495" s="156">
        <v>0.98</v>
      </c>
      <c r="CD495">
        <v>1960</v>
      </c>
      <c r="CE495">
        <v>0.15344883526027742</v>
      </c>
      <c r="CF495">
        <v>5.4077292397707719</v>
      </c>
      <c r="CG495">
        <v>0.18581325418597919</v>
      </c>
      <c r="CH495">
        <v>6.6599258452960211</v>
      </c>
      <c r="CI495">
        <v>11</v>
      </c>
    </row>
    <row r="496" spans="47:87" x14ac:dyDescent="0.3">
      <c r="AU496">
        <v>0.3</v>
      </c>
      <c r="AV496">
        <v>20.584971853598731</v>
      </c>
      <c r="AW496">
        <v>0.31703309420877007</v>
      </c>
      <c r="AX496">
        <v>0.64358789636109548</v>
      </c>
      <c r="AY496">
        <v>322.65940962652093</v>
      </c>
      <c r="AZ496">
        <v>9.1108835712183048E-2</v>
      </c>
      <c r="BA496">
        <v>358.5657606621611</v>
      </c>
      <c r="BB496">
        <v>344.02581659531091</v>
      </c>
      <c r="BC496">
        <v>1</v>
      </c>
      <c r="BD496">
        <v>47.020888215707842</v>
      </c>
      <c r="BE496">
        <v>110.29760618447311</v>
      </c>
      <c r="BF496">
        <v>15.70472076069119</v>
      </c>
      <c r="BG496">
        <v>3.6200252097207413</v>
      </c>
      <c r="BH496">
        <v>445.69669040981029</v>
      </c>
      <c r="BI496">
        <v>0.19999999999999998</v>
      </c>
      <c r="BJ496">
        <v>2814.3679878265611</v>
      </c>
      <c r="BK496">
        <v>639.95232031031287</v>
      </c>
      <c r="BL496">
        <v>826.50472928644388</v>
      </c>
      <c r="BM496">
        <v>765.61497194577339</v>
      </c>
      <c r="BN496">
        <v>156.74198630852237</v>
      </c>
      <c r="BO496">
        <v>28.306081166510012</v>
      </c>
      <c r="BP496">
        <v>9.0237477527037938E-2</v>
      </c>
      <c r="BQ496">
        <v>100</v>
      </c>
      <c r="BR496">
        <v>346.76906104492258</v>
      </c>
      <c r="BS496">
        <v>5.1763239562552285E-2</v>
      </c>
      <c r="BT496">
        <v>3.0276715196363748E-4</v>
      </c>
      <c r="BU496">
        <v>60.4904442176936</v>
      </c>
      <c r="BV496">
        <v>0.54819091006023668</v>
      </c>
      <c r="BW496">
        <v>15.833745332968986</v>
      </c>
      <c r="BX496">
        <v>35.722045175994054</v>
      </c>
      <c r="BY496">
        <v>33.142527482060025</v>
      </c>
      <c r="BZ496">
        <v>880.47944316624194</v>
      </c>
      <c r="CA496">
        <v>281.91338555815588</v>
      </c>
      <c r="CB496">
        <v>239.66740349686069</v>
      </c>
      <c r="CC496" s="156">
        <v>1.2</v>
      </c>
      <c r="CD496">
        <v>1380</v>
      </c>
      <c r="CE496">
        <v>6.79650770599729E-2</v>
      </c>
      <c r="CF496">
        <v>2.740506525525972</v>
      </c>
      <c r="CG496">
        <v>0.10233913168521276</v>
      </c>
      <c r="CH496">
        <v>-5.0458521848902036</v>
      </c>
      <c r="CI496" t="s">
        <v>479</v>
      </c>
    </row>
    <row r="497" spans="47:87" x14ac:dyDescent="0.3">
      <c r="AU497">
        <v>0.3</v>
      </c>
      <c r="AV497">
        <v>19.903827578626132</v>
      </c>
      <c r="AW497">
        <v>0.34168293084751766</v>
      </c>
      <c r="AX497">
        <v>1.1042097598212479</v>
      </c>
      <c r="AY497">
        <v>351.61675637727592</v>
      </c>
      <c r="AZ497">
        <v>0.10953303607869655</v>
      </c>
      <c r="BA497">
        <v>391.53532614954565</v>
      </c>
      <c r="BB497">
        <v>347.07814735679472</v>
      </c>
      <c r="BC497">
        <v>1</v>
      </c>
      <c r="BD497">
        <v>43.058373529059402</v>
      </c>
      <c r="BE497">
        <v>108.58566131352664</v>
      </c>
      <c r="BF497">
        <v>13.64015881933161</v>
      </c>
      <c r="BG497">
        <v>5.3476264709933155</v>
      </c>
      <c r="BH497">
        <v>394.76800707737203</v>
      </c>
      <c r="BI497">
        <v>0.19999999999999998</v>
      </c>
      <c r="BJ497">
        <v>2967.2804268089121</v>
      </c>
      <c r="BK497">
        <v>685.83851668448165</v>
      </c>
      <c r="BL497">
        <v>939.67614659429296</v>
      </c>
      <c r="BM497">
        <v>982.70124523440961</v>
      </c>
      <c r="BN497">
        <v>130.37686089898318</v>
      </c>
      <c r="BO497">
        <v>30.825356451560523</v>
      </c>
      <c r="BP497">
        <v>5.8558769387827135E-2</v>
      </c>
      <c r="BQ497">
        <v>100</v>
      </c>
      <c r="BR497">
        <v>406.00600038571525</v>
      </c>
      <c r="BS497">
        <v>5.345737857129057E-2</v>
      </c>
      <c r="BT497">
        <v>3.0474586681886895E-4</v>
      </c>
      <c r="BU497">
        <v>0</v>
      </c>
      <c r="BV497">
        <v>0.57608030161173629</v>
      </c>
      <c r="BW497">
        <v>13.77883310151759</v>
      </c>
      <c r="BX497">
        <v>36.580830797200271</v>
      </c>
      <c r="BY497">
        <v>37.188381335864399</v>
      </c>
      <c r="BZ497">
        <v>1081.3097607170487</v>
      </c>
      <c r="CA497">
        <v>253.47808003981001</v>
      </c>
      <c r="CB497">
        <v>226.12553570098581</v>
      </c>
      <c r="CC497" s="156">
        <v>1.27</v>
      </c>
      <c r="CD497">
        <v>1220</v>
      </c>
      <c r="CE497">
        <v>0.15079089529663303</v>
      </c>
      <c r="CF497">
        <v>5.0944135478972239</v>
      </c>
      <c r="CG497">
        <v>0.18396002687695467</v>
      </c>
      <c r="CH497">
        <v>14.714400789399988</v>
      </c>
      <c r="CI497">
        <v>9</v>
      </c>
    </row>
    <row r="498" spans="47:87" x14ac:dyDescent="0.3">
      <c r="AU498">
        <v>0.3</v>
      </c>
      <c r="AV498">
        <v>20.443009459095386</v>
      </c>
      <c r="AW498">
        <v>0.32481077871936304</v>
      </c>
      <c r="AX498">
        <v>1.4999798129316733</v>
      </c>
      <c r="AY498">
        <v>343.2926484978513</v>
      </c>
      <c r="AZ498">
        <v>9.5327551869400451E-2</v>
      </c>
      <c r="BA498">
        <v>425.99182854623666</v>
      </c>
      <c r="BB498">
        <v>368.75107413734185</v>
      </c>
      <c r="BC498">
        <v>1</v>
      </c>
      <c r="BD498">
        <v>35.579503293652749</v>
      </c>
      <c r="BE498">
        <v>94.673752424775174</v>
      </c>
      <c r="BF498">
        <v>14.011277557570008</v>
      </c>
      <c r="BG498">
        <v>6.3498336837624283</v>
      </c>
      <c r="BH498">
        <v>406.45976499824019</v>
      </c>
      <c r="BI498">
        <v>0.2</v>
      </c>
      <c r="BJ498">
        <v>2559.9732221299014</v>
      </c>
      <c r="BK498">
        <v>701.84102095039748</v>
      </c>
      <c r="BL498">
        <v>869.02816317453721</v>
      </c>
      <c r="BM498">
        <v>1004.1923761865124</v>
      </c>
      <c r="BN498">
        <v>152.84978275728926</v>
      </c>
      <c r="BO498">
        <v>29.114004212506522</v>
      </c>
      <c r="BP498">
        <v>7.8669333673170791E-2</v>
      </c>
      <c r="BQ498">
        <v>100</v>
      </c>
      <c r="BR498">
        <v>332.27976761480193</v>
      </c>
      <c r="BS498">
        <v>5.3586609982913987E-2</v>
      </c>
      <c r="BT498">
        <v>3.0423269254882274E-4</v>
      </c>
      <c r="BU498">
        <v>0</v>
      </c>
      <c r="BV498">
        <v>0.55888371320989483</v>
      </c>
      <c r="BW498">
        <v>14.915370138703143</v>
      </c>
      <c r="BX498">
        <v>35.895219893582556</v>
      </c>
      <c r="BY498">
        <v>35.337331711501726</v>
      </c>
      <c r="BZ498">
        <v>698.34120320125544</v>
      </c>
      <c r="CA498">
        <v>175.34304805954787</v>
      </c>
      <c r="CB498">
        <v>239.55173094084338</v>
      </c>
      <c r="CC498" s="156">
        <v>1.1299999999999999</v>
      </c>
      <c r="CD498">
        <v>970</v>
      </c>
      <c r="CE498">
        <v>0.10224687423536349</v>
      </c>
      <c r="CF498">
        <v>4.924087047079496</v>
      </c>
      <c r="CG498">
        <v>0.1367320806861298</v>
      </c>
      <c r="CH498">
        <v>3.4492842365307514</v>
      </c>
      <c r="CI498">
        <v>17</v>
      </c>
    </row>
    <row r="499" spans="47:87" x14ac:dyDescent="0.3">
      <c r="AU499">
        <v>0.3</v>
      </c>
      <c r="AV499">
        <v>18.490902849333303</v>
      </c>
      <c r="AW499">
        <v>0.31470641013896489</v>
      </c>
      <c r="AX499">
        <v>1.6257394647786083</v>
      </c>
      <c r="AY499">
        <v>328.12882508040627</v>
      </c>
      <c r="AZ499">
        <v>9.4002457869601153E-2</v>
      </c>
      <c r="BA499">
        <v>409.09752517377387</v>
      </c>
      <c r="BB499">
        <v>469.64160403618257</v>
      </c>
      <c r="BC499">
        <v>1</v>
      </c>
      <c r="BD499">
        <v>42.480770889370369</v>
      </c>
      <c r="BE499">
        <v>97.425608925954222</v>
      </c>
      <c r="BF499">
        <v>19.041947916376408</v>
      </c>
      <c r="BG499">
        <v>4.1712339984569873</v>
      </c>
      <c r="BH499">
        <v>397.06146703344086</v>
      </c>
      <c r="BI499">
        <v>0.20000000000000007</v>
      </c>
      <c r="BJ499">
        <v>2572.0487031137914</v>
      </c>
      <c r="BK499">
        <v>684.85139185473781</v>
      </c>
      <c r="BL499">
        <v>890.71254459205284</v>
      </c>
      <c r="BM499">
        <v>834.14417808311646</v>
      </c>
      <c r="BN499">
        <v>194.22987729571685</v>
      </c>
      <c r="BO499">
        <v>28.36856113874159</v>
      </c>
      <c r="BP499">
        <v>5.6768796951167259E-2</v>
      </c>
      <c r="BQ499">
        <v>100</v>
      </c>
      <c r="BR499">
        <v>360.3530339416875</v>
      </c>
      <c r="BS499">
        <v>5.4388262754998459E-2</v>
      </c>
      <c r="BT499">
        <v>3.077665044077577E-4</v>
      </c>
      <c r="BU499">
        <v>5.3377543509237935</v>
      </c>
      <c r="BV499">
        <v>0.55344706676979072</v>
      </c>
      <c r="BW499">
        <v>13.897397091630829</v>
      </c>
      <c r="BX499">
        <v>37.623338088783484</v>
      </c>
      <c r="BY499">
        <v>36.297184891346554</v>
      </c>
      <c r="BZ499">
        <v>1165.8578263056547</v>
      </c>
      <c r="CA499">
        <v>324.69805864827595</v>
      </c>
      <c r="CB499">
        <v>209.88551752529034</v>
      </c>
      <c r="CC499" s="156">
        <v>1.23</v>
      </c>
      <c r="CD499">
        <v>1390</v>
      </c>
      <c r="CE499">
        <v>3.8178018693310056E-2</v>
      </c>
      <c r="CF499">
        <v>2.2262889800448287</v>
      </c>
      <c r="CG499">
        <v>8.0696178086906295E-2</v>
      </c>
      <c r="CH499">
        <v>-11.487425790503071</v>
      </c>
      <c r="CI499" t="s">
        <v>479</v>
      </c>
    </row>
    <row r="500" spans="47:87" x14ac:dyDescent="0.3">
      <c r="AU500">
        <v>0.3</v>
      </c>
      <c r="AV500">
        <v>22.625137688592954</v>
      </c>
      <c r="AW500">
        <v>0.35444351036584387</v>
      </c>
      <c r="AX500">
        <v>0.69353416832007986</v>
      </c>
      <c r="AY500">
        <v>317.28162464699739</v>
      </c>
      <c r="AZ500">
        <v>7.7264094446623355E-2</v>
      </c>
      <c r="BA500">
        <v>390.63043234366506</v>
      </c>
      <c r="BB500">
        <v>325.81889957923499</v>
      </c>
      <c r="BC500">
        <v>1</v>
      </c>
      <c r="BD500">
        <v>43.306548518652193</v>
      </c>
      <c r="BE500">
        <v>104.60074480777585</v>
      </c>
      <c r="BF500">
        <v>7.1517736396369864</v>
      </c>
      <c r="BG500">
        <v>3.1559742197972636</v>
      </c>
      <c r="BH500">
        <v>469.09579994189835</v>
      </c>
      <c r="BI500">
        <v>0.20000000000000004</v>
      </c>
      <c r="BJ500">
        <v>2872.876978142026</v>
      </c>
      <c r="BK500">
        <v>681.28393203818325</v>
      </c>
      <c r="BL500">
        <v>875.04139936757588</v>
      </c>
      <c r="BM500">
        <v>852.09309311950608</v>
      </c>
      <c r="BN500">
        <v>157.65619616838708</v>
      </c>
      <c r="BO500">
        <v>32.098599712443111</v>
      </c>
      <c r="BP500">
        <v>4.6114387455101082E-2</v>
      </c>
      <c r="BQ500">
        <v>100</v>
      </c>
      <c r="BR500">
        <v>327.13545926374223</v>
      </c>
      <c r="BS500">
        <v>5.6947717650084911E-2</v>
      </c>
      <c r="BT500">
        <v>2.9827590287116019E-4</v>
      </c>
      <c r="BU500">
        <v>0</v>
      </c>
      <c r="BV500">
        <v>0.53454239944190785</v>
      </c>
      <c r="BW500">
        <v>14.593045325551044</v>
      </c>
      <c r="BX500">
        <v>36.240247600261974</v>
      </c>
      <c r="BY500">
        <v>26.165257943078643</v>
      </c>
      <c r="BZ500">
        <v>1042.4366265191884</v>
      </c>
      <c r="CA500">
        <v>257.15662996159915</v>
      </c>
      <c r="CB500">
        <v>248.62836051984499</v>
      </c>
      <c r="CC500" s="156">
        <v>1</v>
      </c>
      <c r="CD500">
        <v>1940</v>
      </c>
      <c r="CE500">
        <v>5.5360236771648585E-2</v>
      </c>
      <c r="CF500">
        <v>2.9876777759435624</v>
      </c>
      <c r="CG500">
        <v>8.439843690556148E-2</v>
      </c>
      <c r="CH500">
        <v>-8.9073666726268659</v>
      </c>
      <c r="CI500" t="s">
        <v>479</v>
      </c>
    </row>
    <row r="501" spans="47:87" x14ac:dyDescent="0.3">
      <c r="AU501">
        <v>0.3</v>
      </c>
      <c r="AV501">
        <v>19.23561710538058</v>
      </c>
      <c r="AW501">
        <v>0.3115422440995036</v>
      </c>
      <c r="AX501">
        <v>0.43736298024505044</v>
      </c>
      <c r="AY501">
        <v>301.76755166564237</v>
      </c>
      <c r="AZ501">
        <v>0.10345494928269508</v>
      </c>
      <c r="BA501">
        <v>361.5581037360343</v>
      </c>
      <c r="BB501">
        <v>393.71208169320317</v>
      </c>
      <c r="BC501">
        <v>1</v>
      </c>
      <c r="BD501">
        <v>50.121741803195974</v>
      </c>
      <c r="BE501">
        <v>109.00643242748397</v>
      </c>
      <c r="BF501">
        <v>17.724856956261327</v>
      </c>
      <c r="BG501">
        <v>6.6125665437700789</v>
      </c>
      <c r="BH501">
        <v>396.43286379613147</v>
      </c>
      <c r="BI501">
        <v>0.20000000000000007</v>
      </c>
      <c r="BJ501">
        <v>2510.2408038749245</v>
      </c>
      <c r="BK501">
        <v>673.53533465730152</v>
      </c>
      <c r="BL501">
        <v>864.30836400163275</v>
      </c>
      <c r="BM501">
        <v>912.79919233806675</v>
      </c>
      <c r="BN501">
        <v>188.70993743176541</v>
      </c>
      <c r="BO501">
        <v>27.804793698511205</v>
      </c>
      <c r="BP501">
        <v>8.9946757628804205E-2</v>
      </c>
      <c r="BQ501">
        <v>100</v>
      </c>
      <c r="BR501">
        <v>361.7148408095693</v>
      </c>
      <c r="BS501">
        <v>5.9907379290437893E-2</v>
      </c>
      <c r="BT501">
        <v>2.873832658437081E-4</v>
      </c>
      <c r="BU501">
        <v>5.7788286148629719</v>
      </c>
      <c r="BV501">
        <v>0.50539773523377318</v>
      </c>
      <c r="BW501">
        <v>14.921279133618574</v>
      </c>
      <c r="BX501">
        <v>34.246347771259963</v>
      </c>
      <c r="BY501">
        <v>28.615180895446898</v>
      </c>
      <c r="BZ501">
        <v>1134.6128025413389</v>
      </c>
      <c r="CA501">
        <v>425.53088706108804</v>
      </c>
      <c r="CB501">
        <v>225.45128280446181</v>
      </c>
      <c r="CC501" s="156">
        <v>1.1299999999999999</v>
      </c>
      <c r="CD501">
        <v>1800</v>
      </c>
      <c r="CE501" t="s">
        <v>479</v>
      </c>
      <c r="CF501">
        <v>-0.77200619288568006</v>
      </c>
      <c r="CG501">
        <v>-2.6284571950604723E-2</v>
      </c>
      <c r="CH501">
        <v>-34.56083012073281</v>
      </c>
      <c r="CI501" t="s">
        <v>479</v>
      </c>
    </row>
    <row r="502" spans="47:87" x14ac:dyDescent="0.3">
      <c r="AU502">
        <v>0.3</v>
      </c>
      <c r="AV502">
        <v>20.422828940954833</v>
      </c>
      <c r="AW502">
        <v>0.2708085148810091</v>
      </c>
      <c r="AX502">
        <v>1.0685534705033073</v>
      </c>
      <c r="AY502">
        <v>305.82055287362152</v>
      </c>
      <c r="AZ502">
        <v>0.10492447362877109</v>
      </c>
      <c r="BA502">
        <v>517.08407632008823</v>
      </c>
      <c r="BB502">
        <v>305.72233342444162</v>
      </c>
      <c r="BC502">
        <v>1</v>
      </c>
      <c r="BD502">
        <v>39.39959998858847</v>
      </c>
      <c r="BE502">
        <v>100.75869684644395</v>
      </c>
      <c r="BF502">
        <v>15.19740103402915</v>
      </c>
      <c r="BG502">
        <v>3.9833646650364973</v>
      </c>
      <c r="BH502">
        <v>367.42048333389141</v>
      </c>
      <c r="BI502">
        <v>0.19999999999999993</v>
      </c>
      <c r="BJ502">
        <v>2456.780626910605</v>
      </c>
      <c r="BK502">
        <v>670.50093046274549</v>
      </c>
      <c r="BL502">
        <v>896.98658181471978</v>
      </c>
      <c r="BM502">
        <v>985.72493166777213</v>
      </c>
      <c r="BN502">
        <v>146.2296432287589</v>
      </c>
      <c r="BO502">
        <v>24.670144213435961</v>
      </c>
      <c r="BP502">
        <v>1.7345691067207594E-2</v>
      </c>
      <c r="BQ502">
        <v>100</v>
      </c>
      <c r="BR502">
        <v>330.78313907134128</v>
      </c>
      <c r="BS502">
        <v>5.4112598060821124E-2</v>
      </c>
      <c r="BT502">
        <v>2.9297828600579039E-4</v>
      </c>
      <c r="BU502">
        <v>91.493988140170146</v>
      </c>
      <c r="BV502">
        <v>0.52107917123383751</v>
      </c>
      <c r="BW502">
        <v>14.613415746470105</v>
      </c>
      <c r="BX502">
        <v>35.435193632567767</v>
      </c>
      <c r="BY502">
        <v>33.360889314506906</v>
      </c>
      <c r="BZ502">
        <v>1016.1672037479026</v>
      </c>
      <c r="CA502">
        <v>345.54229797352906</v>
      </c>
      <c r="CB502">
        <v>247.11804425963189</v>
      </c>
      <c r="CC502" s="156">
        <v>0.9</v>
      </c>
      <c r="CD502">
        <v>1290</v>
      </c>
      <c r="CE502">
        <v>0.17736549595718487</v>
      </c>
      <c r="CF502">
        <v>6.8359946702515648</v>
      </c>
      <c r="CG502">
        <v>0.23020428414787827</v>
      </c>
      <c r="CH502">
        <v>22.018691745464331</v>
      </c>
      <c r="CI502">
        <v>7</v>
      </c>
    </row>
    <row r="503" spans="47:87" x14ac:dyDescent="0.3">
      <c r="AU503">
        <v>0.3</v>
      </c>
      <c r="AV503">
        <v>19.95695766752285</v>
      </c>
      <c r="AW503">
        <v>0.29744747279600781</v>
      </c>
      <c r="AX503">
        <v>0.63096554529131221</v>
      </c>
      <c r="AY503">
        <v>308.23342184974337</v>
      </c>
      <c r="AZ503">
        <v>0.11082543933575083</v>
      </c>
      <c r="BA503">
        <v>289.93585280160397</v>
      </c>
      <c r="BB503">
        <v>307.95973929935877</v>
      </c>
      <c r="BC503">
        <v>1</v>
      </c>
      <c r="BD503">
        <v>38.517325350526221</v>
      </c>
      <c r="BE503">
        <v>103.69650685202869</v>
      </c>
      <c r="BF503">
        <v>21.761344298126726</v>
      </c>
      <c r="BG503">
        <v>3.2101641368875367</v>
      </c>
      <c r="BH503">
        <v>411.61111679957764</v>
      </c>
      <c r="BI503">
        <v>0.19999999999999998</v>
      </c>
      <c r="BJ503">
        <v>2795.4826921997033</v>
      </c>
      <c r="BK503">
        <v>668.70312844227146</v>
      </c>
      <c r="BL503">
        <v>825.80606880956293</v>
      </c>
      <c r="BM503">
        <v>758.37215591741585</v>
      </c>
      <c r="BN503">
        <v>176.47573362258385</v>
      </c>
      <c r="BO503">
        <v>26.806982591777057</v>
      </c>
      <c r="BP503">
        <v>5.4253519558215259E-2</v>
      </c>
      <c r="BQ503">
        <v>100</v>
      </c>
      <c r="BR503">
        <v>280.2951655664545</v>
      </c>
      <c r="BS503">
        <v>5.3669152504561952E-2</v>
      </c>
      <c r="BT503">
        <v>2.8718826263341194E-4</v>
      </c>
      <c r="BU503">
        <v>0</v>
      </c>
      <c r="BV503">
        <v>0.52454946572179761</v>
      </c>
      <c r="BW503">
        <v>15.513465462203095</v>
      </c>
      <c r="BX503">
        <v>35.660592923648352</v>
      </c>
      <c r="BY503">
        <v>31.750698879583926</v>
      </c>
      <c r="BZ503">
        <v>843.21092380742039</v>
      </c>
      <c r="CA503">
        <v>399.55649970490094</v>
      </c>
      <c r="CB503">
        <v>229.94453775990209</v>
      </c>
      <c r="CC503" s="156">
        <v>1</v>
      </c>
      <c r="CD503">
        <v>1300</v>
      </c>
      <c r="CE503">
        <v>0.16010989241868145</v>
      </c>
      <c r="CF503">
        <v>5.8388127890877755</v>
      </c>
      <c r="CG503">
        <v>0.20461612381749955</v>
      </c>
      <c r="CH503">
        <v>13.436849303131325</v>
      </c>
      <c r="CI503">
        <v>9</v>
      </c>
    </row>
    <row r="504" spans="47:87" x14ac:dyDescent="0.3">
      <c r="AU504">
        <v>0.3</v>
      </c>
      <c r="AV504">
        <v>21.262601521754306</v>
      </c>
      <c r="AW504">
        <v>0.27384243841840439</v>
      </c>
      <c r="AX504">
        <v>0.92462187008499608</v>
      </c>
      <c r="AY504">
        <v>364.87992453762769</v>
      </c>
      <c r="AZ504">
        <v>9.478739221766716E-2</v>
      </c>
      <c r="BA504">
        <v>460.22500267735336</v>
      </c>
      <c r="BB504">
        <v>374.99917814307457</v>
      </c>
      <c r="BC504">
        <v>1</v>
      </c>
      <c r="BD504">
        <v>40.536423463966443</v>
      </c>
      <c r="BE504">
        <v>101.3780899370654</v>
      </c>
      <c r="BF504">
        <v>13.149770492037829</v>
      </c>
      <c r="BG504">
        <v>3.7232978927763525</v>
      </c>
      <c r="BH504">
        <v>400.19248889703306</v>
      </c>
      <c r="BI504">
        <v>0.20000000000000007</v>
      </c>
      <c r="BJ504">
        <v>2694.4539645439932</v>
      </c>
      <c r="BK504">
        <v>699.3106482412403</v>
      </c>
      <c r="BL504">
        <v>837.99020044403426</v>
      </c>
      <c r="BM504">
        <v>1039.6848425245969</v>
      </c>
      <c r="BN504">
        <v>170.62905007019648</v>
      </c>
      <c r="BO504">
        <v>24.596070460156358</v>
      </c>
      <c r="BP504">
        <v>6.0120967664547366E-2</v>
      </c>
      <c r="BQ504">
        <v>100</v>
      </c>
      <c r="BR504">
        <v>318.12041746142768</v>
      </c>
      <c r="BS504">
        <v>5.2086421560454774E-2</v>
      </c>
      <c r="BT504">
        <v>3.1679725894947407E-4</v>
      </c>
      <c r="BU504">
        <v>0</v>
      </c>
      <c r="BV504">
        <v>0.57786392378531315</v>
      </c>
      <c r="BW504">
        <v>14.667500269028668</v>
      </c>
      <c r="BX504">
        <v>38.214437253478152</v>
      </c>
      <c r="BY504">
        <v>34.49218290697285</v>
      </c>
      <c r="BZ504">
        <v>1028.6363361947163</v>
      </c>
      <c r="CA504">
        <v>199.17501062289253</v>
      </c>
      <c r="CB504">
        <v>240.89576275761996</v>
      </c>
      <c r="CC504" s="156">
        <v>0.78</v>
      </c>
      <c r="CD504">
        <v>1770</v>
      </c>
      <c r="CE504">
        <v>0.17805278482749465</v>
      </c>
      <c r="CF504">
        <v>6.7638602524819582</v>
      </c>
      <c r="CG504">
        <v>0.21541833604719474</v>
      </c>
      <c r="CH504">
        <v>18.540457804388147</v>
      </c>
      <c r="CI504">
        <v>8</v>
      </c>
    </row>
    <row r="505" spans="47:87" x14ac:dyDescent="0.3">
      <c r="AU505">
        <v>0.3</v>
      </c>
      <c r="AV505">
        <v>20.338598069512159</v>
      </c>
      <c r="AW505">
        <v>0.32330353374953563</v>
      </c>
      <c r="AX505">
        <v>1.2703204491032689</v>
      </c>
      <c r="AY505">
        <v>348.95456648417985</v>
      </c>
      <c r="AZ505">
        <v>0.10417786872021474</v>
      </c>
      <c r="BA505">
        <v>444.85320786721638</v>
      </c>
      <c r="BB505">
        <v>385.97065150396992</v>
      </c>
      <c r="BC505">
        <v>1</v>
      </c>
      <c r="BD505">
        <v>40.39002521007874</v>
      </c>
      <c r="BE505">
        <v>110.38247169023502</v>
      </c>
      <c r="BF505">
        <v>15.59623952665669</v>
      </c>
      <c r="BG505">
        <v>3.8581727689414325</v>
      </c>
      <c r="BH505">
        <v>405.93299226240418</v>
      </c>
      <c r="BI505">
        <v>0.2</v>
      </c>
      <c r="BJ505">
        <v>2876.247352954158</v>
      </c>
      <c r="BK505">
        <v>677.6777057219773</v>
      </c>
      <c r="BL505">
        <v>860.9087769729216</v>
      </c>
      <c r="BM505">
        <v>990.15790745500453</v>
      </c>
      <c r="BN505">
        <v>193.29503211645908</v>
      </c>
      <c r="BO505">
        <v>29.037130628880544</v>
      </c>
      <c r="BP505">
        <v>7.1193749739304035E-2</v>
      </c>
      <c r="BQ505">
        <v>100</v>
      </c>
      <c r="BR505">
        <v>375.04204391533744</v>
      </c>
      <c r="BS505">
        <v>5.0635178731693854E-2</v>
      </c>
      <c r="BT505">
        <v>3.0782925712622935E-4</v>
      </c>
      <c r="BU505">
        <v>0</v>
      </c>
      <c r="BV505">
        <v>0.56624034980125326</v>
      </c>
      <c r="BW505">
        <v>14.991738670053596</v>
      </c>
      <c r="BX505">
        <v>32.373944450949772</v>
      </c>
      <c r="BY505">
        <v>36.121297947917519</v>
      </c>
      <c r="BZ505">
        <v>1020.8980188955732</v>
      </c>
      <c r="CA505">
        <v>312.4591123150966</v>
      </c>
      <c r="CB505">
        <v>229.52385064466438</v>
      </c>
      <c r="CC505" s="156">
        <v>0.98</v>
      </c>
      <c r="CD505">
        <v>1680</v>
      </c>
      <c r="CE505">
        <v>5.6337793041823847E-2</v>
      </c>
      <c r="CF505">
        <v>2.5004310486634544</v>
      </c>
      <c r="CG505">
        <v>9.347089931129253E-2</v>
      </c>
      <c r="CH505">
        <v>-4.1381410498518454</v>
      </c>
      <c r="CI505" t="s">
        <v>479</v>
      </c>
    </row>
    <row r="506" spans="47:87" x14ac:dyDescent="0.3">
      <c r="AU506">
        <v>0.3</v>
      </c>
      <c r="AV506">
        <v>18.933952528640589</v>
      </c>
      <c r="AW506">
        <v>0.2883222378960506</v>
      </c>
      <c r="AX506">
        <v>0.97335673528378186</v>
      </c>
      <c r="AY506">
        <v>321.9012032545856</v>
      </c>
      <c r="AZ506">
        <v>0.10126762475951503</v>
      </c>
      <c r="BA506">
        <v>391.81971381519128</v>
      </c>
      <c r="BB506">
        <v>330.56356666299968</v>
      </c>
      <c r="BC506">
        <v>1</v>
      </c>
      <c r="BD506">
        <v>42.180853497398871</v>
      </c>
      <c r="BE506">
        <v>96.046960118686016</v>
      </c>
      <c r="BF506">
        <v>7.513992019268831</v>
      </c>
      <c r="BG506">
        <v>5.3937339950971595</v>
      </c>
      <c r="BH506">
        <v>382.01384059800375</v>
      </c>
      <c r="BI506">
        <v>0.2</v>
      </c>
      <c r="BJ506">
        <v>2358.5359948214982</v>
      </c>
      <c r="BK506">
        <v>685.49113601778902</v>
      </c>
      <c r="BL506">
        <v>910.11724870191244</v>
      </c>
      <c r="BM506">
        <v>917.87359689127197</v>
      </c>
      <c r="BN506">
        <v>129.23002598308324</v>
      </c>
      <c r="BO506">
        <v>25.883908615236127</v>
      </c>
      <c r="BP506">
        <v>6.4835499018506729E-2</v>
      </c>
      <c r="BQ506">
        <v>100</v>
      </c>
      <c r="BR506">
        <v>353.63858188534482</v>
      </c>
      <c r="BS506">
        <v>5.7257759098195707E-2</v>
      </c>
      <c r="BT506">
        <v>2.7612156385037762E-4</v>
      </c>
      <c r="BU506">
        <v>28.841068038231487</v>
      </c>
      <c r="BV506">
        <v>0.53730412073497424</v>
      </c>
      <c r="BW506">
        <v>14.642328913509616</v>
      </c>
      <c r="BX506">
        <v>34.475172584738353</v>
      </c>
      <c r="BY506">
        <v>38.202649591944116</v>
      </c>
      <c r="BZ506">
        <v>983.48325785688803</v>
      </c>
      <c r="CA506">
        <v>191.21014960977305</v>
      </c>
      <c r="CB506">
        <v>251.6202751920496</v>
      </c>
      <c r="CC506" s="156">
        <v>0.88</v>
      </c>
      <c r="CD506">
        <v>2010</v>
      </c>
      <c r="CE506">
        <v>0.13872861496097322</v>
      </c>
      <c r="CF506">
        <v>5.5857884362837344</v>
      </c>
      <c r="CG506">
        <v>0.1713457910361797</v>
      </c>
      <c r="CH506">
        <v>9.3665937891528142</v>
      </c>
      <c r="CI506">
        <v>12</v>
      </c>
    </row>
    <row r="507" spans="47:87" x14ac:dyDescent="0.3">
      <c r="AU507">
        <v>0.3</v>
      </c>
      <c r="AV507">
        <v>19.869082698808583</v>
      </c>
      <c r="AW507">
        <v>0.31678849925861535</v>
      </c>
      <c r="AX507">
        <v>1.1780344276217711</v>
      </c>
      <c r="AY507">
        <v>295.04553964670214</v>
      </c>
      <c r="AZ507">
        <v>0.11771921957522082</v>
      </c>
      <c r="BA507">
        <v>495.21363733595786</v>
      </c>
      <c r="BB507">
        <v>314.29973207392641</v>
      </c>
      <c r="BC507">
        <v>1</v>
      </c>
      <c r="BD507">
        <v>52.61918588998094</v>
      </c>
      <c r="BE507">
        <v>108.1668355394939</v>
      </c>
      <c r="BF507">
        <v>17.17976117532876</v>
      </c>
      <c r="BG507">
        <v>4.4647081376484943</v>
      </c>
      <c r="BH507">
        <v>449.61405377544526</v>
      </c>
      <c r="BI507">
        <v>0.19999999999999998</v>
      </c>
      <c r="BJ507">
        <v>2824.9356418515636</v>
      </c>
      <c r="BK507">
        <v>692.2295232192364</v>
      </c>
      <c r="BL507">
        <v>952.14523983696938</v>
      </c>
      <c r="BM507">
        <v>797.15825303382815</v>
      </c>
      <c r="BN507">
        <v>161.99074278838668</v>
      </c>
      <c r="BO507">
        <v>28.699736534553107</v>
      </c>
      <c r="BP507">
        <v>3.9620665207948616E-2</v>
      </c>
      <c r="BQ507">
        <v>100</v>
      </c>
      <c r="BR507">
        <v>401.01979492959805</v>
      </c>
      <c r="BS507">
        <v>5.2245302706634376E-2</v>
      </c>
      <c r="BT507">
        <v>3.1612049703953624E-4</v>
      </c>
      <c r="BU507">
        <v>53.183238192787556</v>
      </c>
      <c r="BV507">
        <v>0.55101974499341588</v>
      </c>
      <c r="BW507">
        <v>15.039205089971563</v>
      </c>
      <c r="BX507">
        <v>34.708367260702765</v>
      </c>
      <c r="BY507">
        <v>31.677248289114505</v>
      </c>
      <c r="BZ507">
        <v>1266.5509320079002</v>
      </c>
      <c r="CA507">
        <v>254.08895478552512</v>
      </c>
      <c r="CB507">
        <v>239.85246417715686</v>
      </c>
      <c r="CC507" s="156">
        <v>0.89</v>
      </c>
      <c r="CD507">
        <v>2330</v>
      </c>
      <c r="CE507">
        <v>5.2387999243163286E-2</v>
      </c>
      <c r="CF507">
        <v>3.0933203317434366</v>
      </c>
      <c r="CG507">
        <v>9.9326725131052354E-2</v>
      </c>
      <c r="CH507">
        <v>-9.9802124945205524</v>
      </c>
      <c r="CI507" t="s">
        <v>479</v>
      </c>
    </row>
    <row r="508" spans="47:87" x14ac:dyDescent="0.3">
      <c r="AU508">
        <v>0.3</v>
      </c>
      <c r="AV508">
        <v>19.862998051848074</v>
      </c>
      <c r="AW508">
        <v>0.29441513813263032</v>
      </c>
      <c r="AX508">
        <v>2.2060415002448797</v>
      </c>
      <c r="AY508">
        <v>348.77407814408264</v>
      </c>
      <c r="AZ508">
        <v>0.11163764210333384</v>
      </c>
      <c r="BA508">
        <v>377.38000675043389</v>
      </c>
      <c r="BB508">
        <v>421.61444820676149</v>
      </c>
      <c r="BC508">
        <v>1</v>
      </c>
      <c r="BD508">
        <v>31.065298101250143</v>
      </c>
      <c r="BE508">
        <v>98.158267966148856</v>
      </c>
      <c r="BF508">
        <v>17.388134659550545</v>
      </c>
      <c r="BG508">
        <v>4.5609314624115296</v>
      </c>
      <c r="BH508">
        <v>430.70099575079388</v>
      </c>
      <c r="BI508">
        <v>0.19999999999999996</v>
      </c>
      <c r="BJ508">
        <v>2022.463545251893</v>
      </c>
      <c r="BK508">
        <v>695.14503897569534</v>
      </c>
      <c r="BL508">
        <v>930.25435760417224</v>
      </c>
      <c r="BM508">
        <v>1032.1789639780006</v>
      </c>
      <c r="BN508">
        <v>97.471477647380226</v>
      </c>
      <c r="BO508">
        <v>26.479891018994035</v>
      </c>
      <c r="BP508">
        <v>6.0220190550175481E-2</v>
      </c>
      <c r="BQ508">
        <v>100</v>
      </c>
      <c r="BR508">
        <v>317.41374474168884</v>
      </c>
      <c r="BS508">
        <v>5.1783156627611071E-2</v>
      </c>
      <c r="BT508">
        <v>2.8768892089555705E-4</v>
      </c>
      <c r="BU508">
        <v>13.528460464536636</v>
      </c>
      <c r="BV508">
        <v>0.55182984360119192</v>
      </c>
      <c r="BW508">
        <v>14.57007372131536</v>
      </c>
      <c r="BX508">
        <v>39.23072075297285</v>
      </c>
      <c r="BY508">
        <v>31.693326334074175</v>
      </c>
      <c r="BZ508">
        <v>679.24971478639145</v>
      </c>
      <c r="CA508">
        <v>222.03788438070211</v>
      </c>
      <c r="CB508">
        <v>236.40814952317498</v>
      </c>
      <c r="CC508" s="156">
        <v>1.0900000000000001</v>
      </c>
      <c r="CD508">
        <v>1410</v>
      </c>
      <c r="CE508">
        <v>0.10922678974174405</v>
      </c>
      <c r="CF508">
        <v>4.0975163099115113</v>
      </c>
      <c r="CG508">
        <v>0.14077607371076928</v>
      </c>
      <c r="CH508">
        <v>-0.88075737565487133</v>
      </c>
      <c r="CI508" t="s">
        <v>479</v>
      </c>
    </row>
    <row r="509" spans="47:87" x14ac:dyDescent="0.3">
      <c r="AU509">
        <v>0.3</v>
      </c>
      <c r="AV509">
        <v>20.123030955876207</v>
      </c>
      <c r="AW509">
        <v>0.34925419857865486</v>
      </c>
      <c r="AX509">
        <v>1.8439376673055166</v>
      </c>
      <c r="AY509">
        <v>344.08679143534374</v>
      </c>
      <c r="AZ509">
        <v>0.1113772669221709</v>
      </c>
      <c r="BA509">
        <v>489.88037395059973</v>
      </c>
      <c r="BB509">
        <v>439.60036844263237</v>
      </c>
      <c r="BC509">
        <v>1</v>
      </c>
      <c r="BD509">
        <v>43.22956935525692</v>
      </c>
      <c r="BE509">
        <v>111.58080292769986</v>
      </c>
      <c r="BF509">
        <v>15.157307069041572</v>
      </c>
      <c r="BG509">
        <v>4.3691025023666485</v>
      </c>
      <c r="BH509">
        <v>376.53273396154088</v>
      </c>
      <c r="BI509">
        <v>0.19999999999999998</v>
      </c>
      <c r="BJ509">
        <v>2557.3489649539315</v>
      </c>
      <c r="BK509">
        <v>695.8346182260874</v>
      </c>
      <c r="BL509">
        <v>971.40333294398897</v>
      </c>
      <c r="BM509">
        <v>944.96026328154187</v>
      </c>
      <c r="BN509">
        <v>153.55523038666627</v>
      </c>
      <c r="BO509">
        <v>31.552885588252419</v>
      </c>
      <c r="BP509">
        <v>5.4462087038835004E-2</v>
      </c>
      <c r="BQ509">
        <v>100</v>
      </c>
      <c r="BR509">
        <v>366.15967282696266</v>
      </c>
      <c r="BS509">
        <v>5.3522312228694191E-2</v>
      </c>
      <c r="BT509">
        <v>2.6464249413137963E-4</v>
      </c>
      <c r="BU509">
        <v>0</v>
      </c>
      <c r="BV509">
        <v>0.52505862210477106</v>
      </c>
      <c r="BW509">
        <v>15.229253691264903</v>
      </c>
      <c r="BX509">
        <v>34.372579179882429</v>
      </c>
      <c r="BY509">
        <v>38.24029463103841</v>
      </c>
      <c r="BZ509">
        <v>931.97810595048907</v>
      </c>
      <c r="CA509">
        <v>324.90924863100986</v>
      </c>
      <c r="CB509">
        <v>228.71639174601225</v>
      </c>
      <c r="CC509" s="156">
        <v>0.97</v>
      </c>
      <c r="CD509">
        <v>2270</v>
      </c>
      <c r="CE509">
        <v>3.1479629006013088E-2</v>
      </c>
      <c r="CF509">
        <v>2.0028820334803727</v>
      </c>
      <c r="CG509">
        <v>7.856910462392748E-2</v>
      </c>
      <c r="CH509">
        <v>-9.4332407046490836</v>
      </c>
      <c r="CI509" t="s">
        <v>479</v>
      </c>
    </row>
    <row r="510" spans="47:87" x14ac:dyDescent="0.3">
      <c r="AU510">
        <v>0.3</v>
      </c>
      <c r="AV510">
        <v>20.730339991139211</v>
      </c>
      <c r="AW510">
        <v>0.28094864611967246</v>
      </c>
      <c r="AX510">
        <v>1.5107053343544026</v>
      </c>
      <c r="AY510">
        <v>346.49509551301782</v>
      </c>
      <c r="AZ510">
        <v>9.089388905695496E-2</v>
      </c>
      <c r="BA510">
        <v>503.31209924279483</v>
      </c>
      <c r="BB510">
        <v>338.95964251490273</v>
      </c>
      <c r="BC510">
        <v>1</v>
      </c>
      <c r="BD510">
        <v>42.669285770707184</v>
      </c>
      <c r="BE510">
        <v>110.98003702342668</v>
      </c>
      <c r="BF510">
        <v>13.862661370360557</v>
      </c>
      <c r="BG510">
        <v>6.0312050579573908</v>
      </c>
      <c r="BH510">
        <v>424.71806628893205</v>
      </c>
      <c r="BI510">
        <v>0.2</v>
      </c>
      <c r="BJ510">
        <v>2131.4024054800957</v>
      </c>
      <c r="BK510">
        <v>694.80428402341317</v>
      </c>
      <c r="BL510">
        <v>931.51429612144943</v>
      </c>
      <c r="BM510">
        <v>940.40109833820975</v>
      </c>
      <c r="BN510">
        <v>171.39830235153946</v>
      </c>
      <c r="BO510">
        <v>25.293938416679879</v>
      </c>
      <c r="BP510">
        <v>5.4479804401740925E-2</v>
      </c>
      <c r="BQ510">
        <v>100</v>
      </c>
      <c r="BR510">
        <v>395.68042088763241</v>
      </c>
      <c r="BS510">
        <v>5.2642746520873897E-2</v>
      </c>
      <c r="BT510">
        <v>3.0280616611313434E-4</v>
      </c>
      <c r="BU510">
        <v>0</v>
      </c>
      <c r="BV510">
        <v>0.56157845130476824</v>
      </c>
      <c r="BW510">
        <v>14.577408648853339</v>
      </c>
      <c r="BX510">
        <v>37.124157772605706</v>
      </c>
      <c r="BY510">
        <v>37.856859785277578</v>
      </c>
      <c r="BZ510">
        <v>1247.2390610525379</v>
      </c>
      <c r="CA510">
        <v>244.40898353577796</v>
      </c>
      <c r="CB510">
        <v>232.01026991505589</v>
      </c>
      <c r="CC510" s="156">
        <v>0.92</v>
      </c>
      <c r="CD510">
        <v>1790</v>
      </c>
      <c r="CE510">
        <v>0.16312159998680387</v>
      </c>
      <c r="CF510">
        <v>5.6479294728963563</v>
      </c>
      <c r="CG510">
        <v>0.19679371430948078</v>
      </c>
      <c r="CH510">
        <v>13.362603749269562</v>
      </c>
      <c r="CI510">
        <v>9</v>
      </c>
    </row>
    <row r="511" spans="47:87" x14ac:dyDescent="0.3">
      <c r="AU511">
        <v>0.3</v>
      </c>
      <c r="AV511">
        <v>19.309091082170646</v>
      </c>
      <c r="AW511">
        <v>0.34161462018656269</v>
      </c>
      <c r="AX511">
        <v>0.65190840384911009</v>
      </c>
      <c r="AY511">
        <v>309.28895925340709</v>
      </c>
      <c r="AZ511">
        <v>0.11447067583899735</v>
      </c>
      <c r="BA511">
        <v>427.18649684916454</v>
      </c>
      <c r="BB511">
        <v>401.49523207724405</v>
      </c>
      <c r="BC511">
        <v>1</v>
      </c>
      <c r="BD511">
        <v>40.064271286750582</v>
      </c>
      <c r="BE511">
        <v>91.86996286286697</v>
      </c>
      <c r="BF511">
        <v>11.720739792886839</v>
      </c>
      <c r="BG511">
        <v>6.6891454704799909</v>
      </c>
      <c r="BH511">
        <v>406.95450777572665</v>
      </c>
      <c r="BI511">
        <v>0.20000000000000007</v>
      </c>
      <c r="BJ511">
        <v>2187.6537694385602</v>
      </c>
      <c r="BK511">
        <v>700.1987779569256</v>
      </c>
      <c r="BL511">
        <v>898.4713337066886</v>
      </c>
      <c r="BM511">
        <v>1038.9055917804915</v>
      </c>
      <c r="BN511">
        <v>153.40426838597995</v>
      </c>
      <c r="BO511">
        <v>30.905370660856288</v>
      </c>
      <c r="BP511">
        <v>4.8065933616154383E-2</v>
      </c>
      <c r="BQ511">
        <v>100</v>
      </c>
      <c r="BR511">
        <v>329.95336313601177</v>
      </c>
      <c r="BS511">
        <v>6.193407234121022E-2</v>
      </c>
      <c r="BT511">
        <v>2.96939041995817E-4</v>
      </c>
      <c r="BU511">
        <v>86.935246144644353</v>
      </c>
      <c r="BV511">
        <v>0.52760901792358594</v>
      </c>
      <c r="BW511">
        <v>15.720529977423476</v>
      </c>
      <c r="BX511">
        <v>37.364397426110358</v>
      </c>
      <c r="BY511">
        <v>30.116015767740883</v>
      </c>
      <c r="BZ511">
        <v>995.90561233016808</v>
      </c>
      <c r="CA511">
        <v>323.22749043729118</v>
      </c>
      <c r="CB511">
        <v>237.93112649259706</v>
      </c>
      <c r="CC511" s="156">
        <v>1.21</v>
      </c>
      <c r="CD511">
        <v>1540</v>
      </c>
      <c r="CE511">
        <v>-2.0952592575416595E-2</v>
      </c>
      <c r="CF511">
        <v>1.0277652587965989</v>
      </c>
      <c r="CG511">
        <v>3.6913188504372967E-2</v>
      </c>
      <c r="CH511">
        <v>-18.268516665939735</v>
      </c>
      <c r="CI511" t="s">
        <v>479</v>
      </c>
    </row>
    <row r="512" spans="47:87" x14ac:dyDescent="0.3">
      <c r="AU512">
        <v>0.3</v>
      </c>
      <c r="AV512">
        <v>18.68623509683005</v>
      </c>
      <c r="AW512">
        <v>0.28734739024559602</v>
      </c>
      <c r="AX512">
        <v>1.1463012600394993</v>
      </c>
      <c r="AY512">
        <v>345.6696017822776</v>
      </c>
      <c r="AZ512">
        <v>0.10364267822657616</v>
      </c>
      <c r="BA512">
        <v>381.37492774710233</v>
      </c>
      <c r="BB512">
        <v>217.20638213024438</v>
      </c>
      <c r="BC512">
        <v>1</v>
      </c>
      <c r="BD512">
        <v>44.371854156891949</v>
      </c>
      <c r="BE512">
        <v>85.870927865442113</v>
      </c>
      <c r="BF512">
        <v>12.517177386053838</v>
      </c>
      <c r="BG512">
        <v>4.1861081073584216</v>
      </c>
      <c r="BH512">
        <v>409.50032693794088</v>
      </c>
      <c r="BI512">
        <v>0.2</v>
      </c>
      <c r="BJ512">
        <v>2451.2069306398707</v>
      </c>
      <c r="BK512">
        <v>701.56594173509836</v>
      </c>
      <c r="BL512">
        <v>893.49581733874288</v>
      </c>
      <c r="BM512">
        <v>897.72681472450051</v>
      </c>
      <c r="BN512">
        <v>130.44790598997434</v>
      </c>
      <c r="BO512">
        <v>25.876959963957347</v>
      </c>
      <c r="BP512">
        <v>5.4826702397690517E-2</v>
      </c>
      <c r="BQ512">
        <v>100</v>
      </c>
      <c r="BR512">
        <v>333.59644027070993</v>
      </c>
      <c r="BS512">
        <v>5.3008608229486935E-2</v>
      </c>
      <c r="BT512">
        <v>3.1075295229214729E-4</v>
      </c>
      <c r="BU512">
        <v>11.04463698847446</v>
      </c>
      <c r="BV512">
        <v>0.55945932232064677</v>
      </c>
      <c r="BW512">
        <v>14.461903496489196</v>
      </c>
      <c r="BX512">
        <v>33.829008394182473</v>
      </c>
      <c r="BY512">
        <v>32.42470053861048</v>
      </c>
      <c r="BZ512">
        <v>860.49970275697808</v>
      </c>
      <c r="CA512">
        <v>307.72836252315324</v>
      </c>
      <c r="CB512">
        <v>244.12762845153327</v>
      </c>
      <c r="CC512" s="156">
        <v>0.79</v>
      </c>
      <c r="CD512">
        <v>880</v>
      </c>
      <c r="CE512">
        <v>0.24810883002866357</v>
      </c>
      <c r="CF512">
        <v>9.5932680085536539</v>
      </c>
      <c r="CG512">
        <v>0.33202104498182217</v>
      </c>
      <c r="CH512">
        <v>37.517275224628584</v>
      </c>
      <c r="CI512">
        <v>5</v>
      </c>
    </row>
    <row r="513" spans="47:87" x14ac:dyDescent="0.3">
      <c r="AU513">
        <v>0.3</v>
      </c>
      <c r="AV513">
        <v>20.743351873718243</v>
      </c>
      <c r="AW513">
        <v>0.23752877332997779</v>
      </c>
      <c r="AX513">
        <v>1.4934071991429472</v>
      </c>
      <c r="AY513">
        <v>359.17142093449002</v>
      </c>
      <c r="AZ513">
        <v>0.12988324381628649</v>
      </c>
      <c r="BA513">
        <v>441.42934261883602</v>
      </c>
      <c r="BB513">
        <v>344.09121848575234</v>
      </c>
      <c r="BC513">
        <v>1</v>
      </c>
      <c r="BD513">
        <v>43.373187144412881</v>
      </c>
      <c r="BE513">
        <v>107.98739128020965</v>
      </c>
      <c r="BF513">
        <v>19.442818766826147</v>
      </c>
      <c r="BG513">
        <v>5.9523093042157234</v>
      </c>
      <c r="BH513">
        <v>428.33751070051227</v>
      </c>
      <c r="BI513">
        <v>0.20000000000000007</v>
      </c>
      <c r="BJ513">
        <v>2547.5834922786757</v>
      </c>
      <c r="BK513">
        <v>703.15614955059448</v>
      </c>
      <c r="BL513">
        <v>918.14756087238118</v>
      </c>
      <c r="BM513">
        <v>1001.7508437476964</v>
      </c>
      <c r="BN513">
        <v>117.36603279857898</v>
      </c>
      <c r="BO513">
        <v>21.408740212867613</v>
      </c>
      <c r="BP513">
        <v>4.2900956263808056E-2</v>
      </c>
      <c r="BQ513">
        <v>100</v>
      </c>
      <c r="BR513">
        <v>361.624546819145</v>
      </c>
      <c r="BS513">
        <v>5.5648440397039249E-2</v>
      </c>
      <c r="BT513">
        <v>3.0829560116377316E-4</v>
      </c>
      <c r="BU513">
        <v>0</v>
      </c>
      <c r="BV513">
        <v>0.61666134962900898</v>
      </c>
      <c r="BW513">
        <v>13.534956833402983</v>
      </c>
      <c r="BX513">
        <v>36.31161209241791</v>
      </c>
      <c r="BY513">
        <v>34.489603655021234</v>
      </c>
      <c r="BZ513">
        <v>840.2798973775075</v>
      </c>
      <c r="CA513">
        <v>314.24650151215496</v>
      </c>
      <c r="CB513">
        <v>235.33411848539708</v>
      </c>
      <c r="CC513" s="156">
        <v>1.0900000000000001</v>
      </c>
      <c r="CD513">
        <v>1040</v>
      </c>
      <c r="CE513">
        <v>0.15543553766924756</v>
      </c>
      <c r="CF513">
        <v>5.243007728986294</v>
      </c>
      <c r="CG513">
        <v>0.19029885708171559</v>
      </c>
      <c r="CH513">
        <v>7.152406914604585</v>
      </c>
      <c r="CI513">
        <v>11</v>
      </c>
    </row>
    <row r="514" spans="47:87" x14ac:dyDescent="0.3">
      <c r="AU514">
        <v>0.3</v>
      </c>
      <c r="AV514">
        <v>19.461723615169486</v>
      </c>
      <c r="AW514">
        <v>0.34356587536017302</v>
      </c>
      <c r="AX514">
        <v>0.16658509515328312</v>
      </c>
      <c r="AY514">
        <v>332.98698041769518</v>
      </c>
      <c r="AZ514">
        <v>0.10113796659576518</v>
      </c>
      <c r="BA514">
        <v>411.59446663166295</v>
      </c>
      <c r="BB514">
        <v>440.04921820845379</v>
      </c>
      <c r="BC514">
        <v>1</v>
      </c>
      <c r="BD514">
        <v>37.679891376865982</v>
      </c>
      <c r="BE514">
        <v>105.11975915517471</v>
      </c>
      <c r="BF514">
        <v>20.731712499856911</v>
      </c>
      <c r="BG514">
        <v>5.5381884499567242</v>
      </c>
      <c r="BH514">
        <v>412.39078210405239</v>
      </c>
      <c r="BI514">
        <v>0.19999999999999998</v>
      </c>
      <c r="BJ514">
        <v>2679.4468612819087</v>
      </c>
      <c r="BK514">
        <v>690.414500787782</v>
      </c>
      <c r="BL514">
        <v>908.94515671216914</v>
      </c>
      <c r="BM514">
        <v>900.17017837308549</v>
      </c>
      <c r="BN514">
        <v>193.2569631755635</v>
      </c>
      <c r="BO514">
        <v>31.040534924168483</v>
      </c>
      <c r="BP514">
        <v>5.3427502717045716E-2</v>
      </c>
      <c r="BQ514">
        <v>100</v>
      </c>
      <c r="BR514">
        <v>413.24650895572449</v>
      </c>
      <c r="BS514">
        <v>5.346121270295201E-2</v>
      </c>
      <c r="BT514">
        <v>3.1774877367632832E-4</v>
      </c>
      <c r="BU514">
        <v>0</v>
      </c>
      <c r="BV514">
        <v>0.57420932052444407</v>
      </c>
      <c r="BW514">
        <v>14.155233128672737</v>
      </c>
      <c r="BX514">
        <v>37.48307583799204</v>
      </c>
      <c r="BY514">
        <v>42.718112284783913</v>
      </c>
      <c r="BZ514">
        <v>819.09966778441014</v>
      </c>
      <c r="CA514">
        <v>252.30082126944922</v>
      </c>
      <c r="CB514">
        <v>232.73546138868363</v>
      </c>
      <c r="CC514" s="156">
        <v>1.1599999999999999</v>
      </c>
      <c r="CD514">
        <v>1460</v>
      </c>
      <c r="CE514">
        <v>6.4142125395932226E-2</v>
      </c>
      <c r="CF514">
        <v>2.73688703611605</v>
      </c>
      <c r="CG514">
        <v>9.7614704744630423E-2</v>
      </c>
      <c r="CH514">
        <v>-7.3533783157832104</v>
      </c>
      <c r="CI514" t="s">
        <v>479</v>
      </c>
    </row>
    <row r="515" spans="47:87" x14ac:dyDescent="0.3">
      <c r="AU515">
        <v>0.3</v>
      </c>
      <c r="AV515">
        <v>19.14385728021719</v>
      </c>
      <c r="AW515">
        <v>0.21114416096951738</v>
      </c>
      <c r="AX515">
        <v>1.6969086170079113</v>
      </c>
      <c r="AY515">
        <v>349.26189810218284</v>
      </c>
      <c r="AZ515">
        <v>0.10950860644063043</v>
      </c>
      <c r="BA515">
        <v>378.55136455100717</v>
      </c>
      <c r="BB515">
        <v>310.52195985396042</v>
      </c>
      <c r="BC515">
        <v>1</v>
      </c>
      <c r="BD515">
        <v>28.272513350557208</v>
      </c>
      <c r="BE515">
        <v>88.836284697667907</v>
      </c>
      <c r="BF515">
        <v>24.235877000021116</v>
      </c>
      <c r="BG515">
        <v>4.1888586521880535</v>
      </c>
      <c r="BH515">
        <v>420.79192773786963</v>
      </c>
      <c r="BI515">
        <v>0.2</v>
      </c>
      <c r="BJ515">
        <v>2643.258075900656</v>
      </c>
      <c r="BK515">
        <v>668.863494095487</v>
      </c>
      <c r="BL515">
        <v>869.52459692135858</v>
      </c>
      <c r="BM515">
        <v>1120.4161747777248</v>
      </c>
      <c r="BN515">
        <v>96.997367747721057</v>
      </c>
      <c r="BO515">
        <v>19.19442685679266</v>
      </c>
      <c r="BP515">
        <v>1.8292858514963768E-2</v>
      </c>
      <c r="BQ515">
        <v>100</v>
      </c>
      <c r="BR515">
        <v>367.37874804586505</v>
      </c>
      <c r="BS515">
        <v>5.6017508289445739E-2</v>
      </c>
      <c r="BT515">
        <v>2.9700129131889059E-4</v>
      </c>
      <c r="BU515">
        <v>0</v>
      </c>
      <c r="BV515">
        <v>0.51563726722269276</v>
      </c>
      <c r="BW515">
        <v>16.19574968303024</v>
      </c>
      <c r="BX515">
        <v>35.870061508211322</v>
      </c>
      <c r="BY515">
        <v>39.093993397428818</v>
      </c>
      <c r="BZ515">
        <v>993.30245696177064</v>
      </c>
      <c r="CA515">
        <v>158.04033589864264</v>
      </c>
      <c r="CB515">
        <v>227.41582188953038</v>
      </c>
      <c r="CC515" s="156">
        <v>1.26</v>
      </c>
      <c r="CD515">
        <v>1100</v>
      </c>
      <c r="CE515">
        <v>0.10580926668632018</v>
      </c>
      <c r="CF515">
        <v>5.0971293451174358</v>
      </c>
      <c r="CG515">
        <v>0.14141115279993571</v>
      </c>
      <c r="CH515">
        <v>-2.3624552440069597</v>
      </c>
      <c r="CI515" t="s">
        <v>479</v>
      </c>
    </row>
    <row r="516" spans="47:87" x14ac:dyDescent="0.3">
      <c r="AU516">
        <v>0.3</v>
      </c>
      <c r="AV516">
        <v>20.796122096356072</v>
      </c>
      <c r="AW516">
        <v>0.28242730865251792</v>
      </c>
      <c r="AX516">
        <v>0.77428449115441178</v>
      </c>
      <c r="AY516">
        <v>363.90526437776714</v>
      </c>
      <c r="AZ516">
        <v>9.4616478852846964E-2</v>
      </c>
      <c r="BA516">
        <v>406.53124577768466</v>
      </c>
      <c r="BB516">
        <v>310.91363899147893</v>
      </c>
      <c r="BC516">
        <v>1</v>
      </c>
      <c r="BD516">
        <v>35.868185810704055</v>
      </c>
      <c r="BE516">
        <v>99.425202062397659</v>
      </c>
      <c r="BF516">
        <v>18.327419012100997</v>
      </c>
      <c r="BG516">
        <v>4.7475407944659862</v>
      </c>
      <c r="BH516">
        <v>428.81693097126919</v>
      </c>
      <c r="BI516">
        <v>0.20000000000000004</v>
      </c>
      <c r="BJ516">
        <v>2876.9824324578426</v>
      </c>
      <c r="BK516">
        <v>702.58366272845228</v>
      </c>
      <c r="BL516">
        <v>825.77440835045195</v>
      </c>
      <c r="BM516">
        <v>916.07750983275855</v>
      </c>
      <c r="BN516">
        <v>140.87235479151911</v>
      </c>
      <c r="BO516">
        <v>25.53163398032029</v>
      </c>
      <c r="BP516">
        <v>4.2061738712684676E-2</v>
      </c>
      <c r="BQ516">
        <v>100</v>
      </c>
      <c r="BR516">
        <v>344.03810205468864</v>
      </c>
      <c r="BS516">
        <v>5.4952190808940669E-2</v>
      </c>
      <c r="BT516">
        <v>2.7230281452606626E-4</v>
      </c>
      <c r="BU516">
        <v>0</v>
      </c>
      <c r="BV516">
        <v>0.58021141585649361</v>
      </c>
      <c r="BW516">
        <v>13.79241800028958</v>
      </c>
      <c r="BX516">
        <v>35.548462331678593</v>
      </c>
      <c r="BY516">
        <v>38.675935071049494</v>
      </c>
      <c r="BZ516">
        <v>1043.1226984876437</v>
      </c>
      <c r="CA516">
        <v>291.30889053749661</v>
      </c>
      <c r="CB516">
        <v>233.88392327623612</v>
      </c>
      <c r="CC516" s="156">
        <v>0.83</v>
      </c>
      <c r="CD516">
        <v>1890</v>
      </c>
      <c r="CE516">
        <v>0.15149727971304583</v>
      </c>
      <c r="CF516">
        <v>5.2089045989855904</v>
      </c>
      <c r="CG516">
        <v>0.19750150970951794</v>
      </c>
      <c r="CH516">
        <v>9.2256159025053055</v>
      </c>
      <c r="CI516">
        <v>10</v>
      </c>
    </row>
    <row r="517" spans="47:87" x14ac:dyDescent="0.3">
      <c r="AU517">
        <v>0.3</v>
      </c>
      <c r="AV517">
        <v>19.275218126265447</v>
      </c>
      <c r="AW517">
        <v>0.28142872531762875</v>
      </c>
      <c r="AX517">
        <v>0.63856317809128949</v>
      </c>
      <c r="AY517">
        <v>324.47525326170461</v>
      </c>
      <c r="AZ517">
        <v>9.8544720665550992E-2</v>
      </c>
      <c r="BA517">
        <v>496.66213161280109</v>
      </c>
      <c r="BB517">
        <v>325.15188390158977</v>
      </c>
      <c r="BC517">
        <v>1</v>
      </c>
      <c r="BD517">
        <v>44.231014320723816</v>
      </c>
      <c r="BE517">
        <v>114.91898788413114</v>
      </c>
      <c r="BF517">
        <v>15.352502852960079</v>
      </c>
      <c r="BG517">
        <v>3.3045534827678513</v>
      </c>
      <c r="BH517">
        <v>384.20471659554983</v>
      </c>
      <c r="BI517">
        <v>0.2</v>
      </c>
      <c r="BJ517">
        <v>2364.1364063593692</v>
      </c>
      <c r="BK517">
        <v>689.72458399663969</v>
      </c>
      <c r="BL517">
        <v>893.5254548695915</v>
      </c>
      <c r="BM517">
        <v>976.28784156922745</v>
      </c>
      <c r="BN517">
        <v>122.14405652781844</v>
      </c>
      <c r="BO517">
        <v>25.206350111549899</v>
      </c>
      <c r="BP517">
        <v>7.0409542729476846E-2</v>
      </c>
      <c r="BQ517">
        <v>100</v>
      </c>
      <c r="BR517">
        <v>368.13472729299622</v>
      </c>
      <c r="BS517">
        <v>5.4998227189166804E-2</v>
      </c>
      <c r="BT517">
        <v>3.005504488283134E-4</v>
      </c>
      <c r="BU517">
        <v>0</v>
      </c>
      <c r="BV517">
        <v>0.64528056594807293</v>
      </c>
      <c r="BW517">
        <v>14.075222915182014</v>
      </c>
      <c r="BX517">
        <v>36.108524815388492</v>
      </c>
      <c r="BY517">
        <v>37.245094647545507</v>
      </c>
      <c r="BZ517">
        <v>1016.441476967212</v>
      </c>
      <c r="CA517">
        <v>233.61806717613089</v>
      </c>
      <c r="CB517">
        <v>237.12597972576307</v>
      </c>
      <c r="CC517" s="156">
        <v>0.88</v>
      </c>
      <c r="CD517">
        <v>1260</v>
      </c>
      <c r="CE517">
        <v>0.29927612146839921</v>
      </c>
      <c r="CF517">
        <v>8.3653029215234476</v>
      </c>
      <c r="CG517">
        <v>0.37342928383544283</v>
      </c>
      <c r="CH517">
        <v>31.832302556478137</v>
      </c>
      <c r="CI517">
        <v>4</v>
      </c>
    </row>
    <row r="518" spans="47:87" x14ac:dyDescent="0.3">
      <c r="AU518">
        <v>0.3</v>
      </c>
      <c r="AV518">
        <v>22.040185553694752</v>
      </c>
      <c r="AW518">
        <v>0.38088623755353473</v>
      </c>
      <c r="AX518">
        <v>2.0554506481857224</v>
      </c>
      <c r="AY518">
        <v>315.42875826297012</v>
      </c>
      <c r="AZ518">
        <v>0.10291316180985587</v>
      </c>
      <c r="BA518">
        <v>406.48349263990343</v>
      </c>
      <c r="BB518">
        <v>307.47585025827482</v>
      </c>
      <c r="BC518">
        <v>1</v>
      </c>
      <c r="BD518">
        <v>38.315136015085123</v>
      </c>
      <c r="BE518">
        <v>91.880811440169296</v>
      </c>
      <c r="BF518">
        <v>12.225689363504722</v>
      </c>
      <c r="BG518">
        <v>6.8380564161303479</v>
      </c>
      <c r="BH518">
        <v>392.58914911594428</v>
      </c>
      <c r="BI518">
        <v>0.2</v>
      </c>
      <c r="BJ518">
        <v>2545.600517312917</v>
      </c>
      <c r="BK518">
        <v>678.1819349672985</v>
      </c>
      <c r="BL518">
        <v>919.80940738459947</v>
      </c>
      <c r="BM518">
        <v>861.98410458109777</v>
      </c>
      <c r="BN518">
        <v>200.00297301315445</v>
      </c>
      <c r="BO518">
        <v>34.302691026467024</v>
      </c>
      <c r="BP518">
        <v>7.2583516414045382E-2</v>
      </c>
      <c r="BQ518">
        <v>100</v>
      </c>
      <c r="BR518">
        <v>290.30999426649487</v>
      </c>
      <c r="BS518">
        <v>5.684336581125201E-2</v>
      </c>
      <c r="BT518">
        <v>2.9148480894243707E-4</v>
      </c>
      <c r="BU518">
        <v>0</v>
      </c>
      <c r="BV518">
        <v>0.54686420298811678</v>
      </c>
      <c r="BW518">
        <v>14.910113985803463</v>
      </c>
      <c r="BX518">
        <v>37.355053006592001</v>
      </c>
      <c r="BY518">
        <v>30.161769945080639</v>
      </c>
      <c r="BZ518">
        <v>1270.4420816999366</v>
      </c>
      <c r="CA518">
        <v>308.83696738549133</v>
      </c>
      <c r="CB518">
        <v>242.60195938083083</v>
      </c>
      <c r="CC518" s="156">
        <v>1</v>
      </c>
      <c r="CD518">
        <v>1570</v>
      </c>
      <c r="CE518">
        <v>0.15146099086492648</v>
      </c>
      <c r="CF518">
        <v>5.7199553292642111</v>
      </c>
      <c r="CG518">
        <v>0.18388252103371572</v>
      </c>
      <c r="CH518">
        <v>5.4395031637667701</v>
      </c>
      <c r="CI518">
        <v>12</v>
      </c>
    </row>
    <row r="519" spans="47:87" x14ac:dyDescent="0.3">
      <c r="AU519">
        <v>0.3</v>
      </c>
      <c r="AV519">
        <v>18.539564574800668</v>
      </c>
      <c r="AW519">
        <v>0.33083302151352723</v>
      </c>
      <c r="AX519">
        <v>2.1205502608226818</v>
      </c>
      <c r="AY519">
        <v>348.15922475142037</v>
      </c>
      <c r="AZ519">
        <v>9.3258408223879818E-2</v>
      </c>
      <c r="BA519">
        <v>444.83441533270735</v>
      </c>
      <c r="BB519">
        <v>339.13332452769424</v>
      </c>
      <c r="BC519">
        <v>1</v>
      </c>
      <c r="BD519">
        <v>38.406990526659435</v>
      </c>
      <c r="BE519">
        <v>90.298047631541479</v>
      </c>
      <c r="BF519">
        <v>12.001494756767025</v>
      </c>
      <c r="BG519">
        <v>5.9419001815937245</v>
      </c>
      <c r="BH519">
        <v>407.6539603196033</v>
      </c>
      <c r="BI519">
        <v>0.20000000000000004</v>
      </c>
      <c r="BJ519">
        <v>2583.7618588314162</v>
      </c>
      <c r="BK519">
        <v>686.15702283674057</v>
      </c>
      <c r="BL519">
        <v>903.05295981396569</v>
      </c>
      <c r="BM519">
        <v>912.12551772741392</v>
      </c>
      <c r="BN519">
        <v>156.95877547500075</v>
      </c>
      <c r="BO519">
        <v>29.998249931268184</v>
      </c>
      <c r="BP519">
        <v>3.8349637727494015E-2</v>
      </c>
      <c r="BQ519">
        <v>100</v>
      </c>
      <c r="BR519">
        <v>313.45004639368102</v>
      </c>
      <c r="BS519">
        <v>5.6616565090705041E-2</v>
      </c>
      <c r="BT519">
        <v>3.2824808685544873E-4</v>
      </c>
      <c r="BU519">
        <v>25.73840067553294</v>
      </c>
      <c r="BV519">
        <v>0.50808518959018323</v>
      </c>
      <c r="BW519">
        <v>15.650460340890758</v>
      </c>
      <c r="BX519">
        <v>34.509590156544149</v>
      </c>
      <c r="BY519">
        <v>34.756434208333481</v>
      </c>
      <c r="BZ519">
        <v>918.81931061781859</v>
      </c>
      <c r="CA519">
        <v>264.22337928856206</v>
      </c>
      <c r="CB519">
        <v>242.38292419969463</v>
      </c>
      <c r="CC519" s="156">
        <v>0.88</v>
      </c>
      <c r="CD519">
        <v>1910</v>
      </c>
      <c r="CE519">
        <v>0.1050104872272053</v>
      </c>
      <c r="CF519">
        <v>4.3572198971186253</v>
      </c>
      <c r="CG519">
        <v>0.140404737134357</v>
      </c>
      <c r="CH519">
        <v>2.2388381634042887</v>
      </c>
      <c r="CI519">
        <v>17</v>
      </c>
    </row>
    <row r="520" spans="47:87" x14ac:dyDescent="0.3">
      <c r="AU520">
        <v>0.3</v>
      </c>
      <c r="AV520">
        <v>20.286388207692891</v>
      </c>
      <c r="AW520">
        <v>0.31265551549364012</v>
      </c>
      <c r="AX520">
        <v>1.0684486466183305</v>
      </c>
      <c r="AY520">
        <v>315.44641383202554</v>
      </c>
      <c r="AZ520">
        <v>9.5901067818309552E-2</v>
      </c>
      <c r="BA520">
        <v>437.03611180845047</v>
      </c>
      <c r="BB520">
        <v>398.04801613196389</v>
      </c>
      <c r="BC520">
        <v>1</v>
      </c>
      <c r="BD520">
        <v>44.596818072649292</v>
      </c>
      <c r="BE520">
        <v>93.034651118346446</v>
      </c>
      <c r="BF520">
        <v>20.458063461540178</v>
      </c>
      <c r="BG520">
        <v>4.8029313558402214</v>
      </c>
      <c r="BH520">
        <v>460.89381214419973</v>
      </c>
      <c r="BI520">
        <v>0.20000000000000007</v>
      </c>
      <c r="BJ520">
        <v>3301.4625081872387</v>
      </c>
      <c r="BK520">
        <v>671.01176157724854</v>
      </c>
      <c r="BL520">
        <v>872.40190682060575</v>
      </c>
      <c r="BM520">
        <v>987.55300705191132</v>
      </c>
      <c r="BN520">
        <v>120.57116138827817</v>
      </c>
      <c r="BO520">
        <v>28.300407665433475</v>
      </c>
      <c r="BP520">
        <v>4.222335449747136E-2</v>
      </c>
      <c r="BQ520">
        <v>100</v>
      </c>
      <c r="BR520">
        <v>330.36729175014887</v>
      </c>
      <c r="BS520">
        <v>5.2843003842208837E-2</v>
      </c>
      <c r="BT520">
        <v>2.9692476506589524E-4</v>
      </c>
      <c r="BU520">
        <v>0</v>
      </c>
      <c r="BV520">
        <v>0.56711513076179665</v>
      </c>
      <c r="BW520">
        <v>14.783163237065551</v>
      </c>
      <c r="BX520">
        <v>34.108482113554096</v>
      </c>
      <c r="BY520">
        <v>38.614756112030761</v>
      </c>
      <c r="BZ520">
        <v>950.75506754935293</v>
      </c>
      <c r="CA520">
        <v>333.10310621416397</v>
      </c>
      <c r="CB520">
        <v>241.17309820373114</v>
      </c>
      <c r="CC520" s="156">
        <v>1.1299999999999999</v>
      </c>
      <c r="CD520">
        <v>1900</v>
      </c>
      <c r="CE520">
        <v>7.5814059415945989E-2</v>
      </c>
      <c r="CF520">
        <v>2.8369610930082678</v>
      </c>
      <c r="CG520">
        <v>0.10976067185666478</v>
      </c>
      <c r="CH520">
        <v>-4.849625230741367</v>
      </c>
      <c r="CI520" t="s">
        <v>479</v>
      </c>
    </row>
    <row r="521" spans="47:87" x14ac:dyDescent="0.3">
      <c r="AU521">
        <v>0.3</v>
      </c>
      <c r="AV521">
        <v>20.551953504503636</v>
      </c>
      <c r="AW521">
        <v>0.28737745859241398</v>
      </c>
      <c r="AX521">
        <v>1.4648783272320505</v>
      </c>
      <c r="AY521">
        <v>324.12325775328821</v>
      </c>
      <c r="AZ521">
        <v>0.11256783946586073</v>
      </c>
      <c r="BA521">
        <v>425.4448057531385</v>
      </c>
      <c r="BB521">
        <v>434.88883036623042</v>
      </c>
      <c r="BC521">
        <v>1</v>
      </c>
      <c r="BD521">
        <v>32.062614575565362</v>
      </c>
      <c r="BE521">
        <v>96.8402265714072</v>
      </c>
      <c r="BF521">
        <v>8.9971899860717599</v>
      </c>
      <c r="BG521">
        <v>6.5724385183431515</v>
      </c>
      <c r="BH521">
        <v>393.53661522062532</v>
      </c>
      <c r="BI521">
        <v>0.20000000000000004</v>
      </c>
      <c r="BJ521">
        <v>2711.4970910312786</v>
      </c>
      <c r="BK521">
        <v>687.92758925727458</v>
      </c>
      <c r="BL521">
        <v>867.53361205965939</v>
      </c>
      <c r="BM521">
        <v>876.55866434829034</v>
      </c>
      <c r="BN521">
        <v>152.69558113953983</v>
      </c>
      <c r="BO521">
        <v>25.90527447374161</v>
      </c>
      <c r="BP521">
        <v>5.1681953757533781E-2</v>
      </c>
      <c r="BQ521">
        <v>100</v>
      </c>
      <c r="BR521">
        <v>332.76298072586525</v>
      </c>
      <c r="BS521">
        <v>5.4002915575986993E-2</v>
      </c>
      <c r="BT521">
        <v>2.8548858150391086E-4</v>
      </c>
      <c r="BU521">
        <v>32.349238409543673</v>
      </c>
      <c r="BV521">
        <v>0.54027534894362039</v>
      </c>
      <c r="BW521">
        <v>15.696013990423719</v>
      </c>
      <c r="BX521">
        <v>36.294541621306792</v>
      </c>
      <c r="BY521">
        <v>29.09786451046638</v>
      </c>
      <c r="BZ521">
        <v>1229.099479420418</v>
      </c>
      <c r="CA521">
        <v>292.98739564240486</v>
      </c>
      <c r="CB521">
        <v>228.01471298916886</v>
      </c>
      <c r="CC521" s="156">
        <v>1.1399999999999999</v>
      </c>
      <c r="CD521">
        <v>1090</v>
      </c>
      <c r="CE521">
        <v>0.14120171704296891</v>
      </c>
      <c r="CF521">
        <v>5.3401068683823887</v>
      </c>
      <c r="CG521">
        <v>0.17145505842542044</v>
      </c>
      <c r="CH521">
        <v>4.7906330654301881</v>
      </c>
      <c r="CI521">
        <v>13</v>
      </c>
    </row>
    <row r="522" spans="47:87" x14ac:dyDescent="0.3">
      <c r="AU522">
        <v>0.3</v>
      </c>
      <c r="AV522">
        <v>20.429947482739021</v>
      </c>
      <c r="AW522">
        <v>0.27885193584727147</v>
      </c>
      <c r="AX522">
        <v>0.74101126097450665</v>
      </c>
      <c r="AY522">
        <v>334.26662617323399</v>
      </c>
      <c r="AZ522">
        <v>0.10184372647241302</v>
      </c>
      <c r="BA522">
        <v>414.92186089058305</v>
      </c>
      <c r="BB522">
        <v>352.25343004747469</v>
      </c>
      <c r="BC522">
        <v>1</v>
      </c>
      <c r="BD522">
        <v>43.249198157958752</v>
      </c>
      <c r="BE522">
        <v>87.307238968211522</v>
      </c>
      <c r="BF522">
        <v>15.912584745860856</v>
      </c>
      <c r="BG522">
        <v>4.8651535499858731</v>
      </c>
      <c r="BH522">
        <v>386.88203385912993</v>
      </c>
      <c r="BI522">
        <v>0.19999999999999996</v>
      </c>
      <c r="BJ522">
        <v>2299.1537623210588</v>
      </c>
      <c r="BK522">
        <v>685.40813177666735</v>
      </c>
      <c r="BL522">
        <v>838.49460827334269</v>
      </c>
      <c r="BM522">
        <v>862.90449386661942</v>
      </c>
      <c r="BN522">
        <v>232.85958734106674</v>
      </c>
      <c r="BO522">
        <v>24.949047144089597</v>
      </c>
      <c r="BP522">
        <v>7.2961441717116923E-2</v>
      </c>
      <c r="BQ522">
        <v>100</v>
      </c>
      <c r="BR522">
        <v>331.15692459935138</v>
      </c>
      <c r="BS522">
        <v>5.5682582213845887E-2</v>
      </c>
      <c r="BT522">
        <v>3.1016522428599353E-4</v>
      </c>
      <c r="BU522">
        <v>25.094083859891953</v>
      </c>
      <c r="BV522">
        <v>0.55971531106610928</v>
      </c>
      <c r="BW522">
        <v>16.1316399362025</v>
      </c>
      <c r="BX522">
        <v>35.069521932655256</v>
      </c>
      <c r="BY522">
        <v>30.689943966493633</v>
      </c>
      <c r="BZ522">
        <v>875.14901572437373</v>
      </c>
      <c r="CA522">
        <v>221.30205121681982</v>
      </c>
      <c r="CB522">
        <v>229.21266475846866</v>
      </c>
      <c r="CC522" s="156">
        <v>1.1100000000000001</v>
      </c>
      <c r="CD522">
        <v>2090</v>
      </c>
      <c r="CE522">
        <v>-2.5574159228866078E-3</v>
      </c>
      <c r="CF522">
        <v>1.8577015625088504</v>
      </c>
      <c r="CG522">
        <v>5.4369418179728672E-2</v>
      </c>
      <c r="CH522">
        <v>-19.554474193727621</v>
      </c>
      <c r="CI522" t="s">
        <v>479</v>
      </c>
    </row>
    <row r="523" spans="47:87" x14ac:dyDescent="0.3">
      <c r="AU523">
        <v>0.3</v>
      </c>
      <c r="AV523">
        <v>20.051348334462279</v>
      </c>
      <c r="AW523">
        <v>0.30508826153018637</v>
      </c>
      <c r="AX523">
        <v>2.131913059412919</v>
      </c>
      <c r="AY523">
        <v>335.16034898913307</v>
      </c>
      <c r="AZ523">
        <v>0.11395114154608582</v>
      </c>
      <c r="BA523">
        <v>427.30068211964044</v>
      </c>
      <c r="BB523">
        <v>349.42994569556527</v>
      </c>
      <c r="BC523">
        <v>1</v>
      </c>
      <c r="BD523">
        <v>36.356092905006051</v>
      </c>
      <c r="BE523">
        <v>91.418573004284752</v>
      </c>
      <c r="BF523">
        <v>8.1384667051700994</v>
      </c>
      <c r="BG523">
        <v>5.8185590063485302</v>
      </c>
      <c r="BH523">
        <v>434.39514877030189</v>
      </c>
      <c r="BI523">
        <v>0.2</v>
      </c>
      <c r="BJ523">
        <v>2363.9873166056036</v>
      </c>
      <c r="BK523">
        <v>698.71029377330967</v>
      </c>
      <c r="BL523">
        <v>957.34925514662075</v>
      </c>
      <c r="BM523">
        <v>1080.0996130523411</v>
      </c>
      <c r="BN523">
        <v>179.8755472545198</v>
      </c>
      <c r="BO523">
        <v>27.730455902181188</v>
      </c>
      <c r="BP523">
        <v>2.7147042993074796E-2</v>
      </c>
      <c r="BQ523">
        <v>100</v>
      </c>
      <c r="BR523">
        <v>371.47081295363296</v>
      </c>
      <c r="BS523">
        <v>4.680523890372372E-2</v>
      </c>
      <c r="BT523">
        <v>3.062741223136619E-4</v>
      </c>
      <c r="BU523">
        <v>0</v>
      </c>
      <c r="BV523">
        <v>0.58749777273041193</v>
      </c>
      <c r="BW523">
        <v>15.502408097324034</v>
      </c>
      <c r="BX523">
        <v>36.101965711265905</v>
      </c>
      <c r="BY523">
        <v>33.992809763125088</v>
      </c>
      <c r="BZ523">
        <v>929.99210510265164</v>
      </c>
      <c r="CA523">
        <v>276.50131779211847</v>
      </c>
      <c r="CB523">
        <v>242.39325976448808</v>
      </c>
      <c r="CC523" s="156">
        <v>1.01</v>
      </c>
      <c r="CD523">
        <v>1250</v>
      </c>
      <c r="CE523">
        <v>0.18779459594564285</v>
      </c>
      <c r="CF523">
        <v>6.4299939127192616</v>
      </c>
      <c r="CG523">
        <v>0.22548510214514816</v>
      </c>
      <c r="CH523">
        <v>20.006794414897069</v>
      </c>
      <c r="CI523">
        <v>7</v>
      </c>
    </row>
    <row r="524" spans="47:87" x14ac:dyDescent="0.3">
      <c r="AU524">
        <v>0.3</v>
      </c>
      <c r="AV524">
        <v>21.110626404255889</v>
      </c>
      <c r="AW524">
        <v>0.29774531665611281</v>
      </c>
      <c r="AX524">
        <v>1.4970091054400445</v>
      </c>
      <c r="AY524">
        <v>308.50016179294732</v>
      </c>
      <c r="AZ524">
        <v>0.10588878738265414</v>
      </c>
      <c r="BA524">
        <v>344.26008848311704</v>
      </c>
      <c r="BB524">
        <v>328.14815468355209</v>
      </c>
      <c r="BC524">
        <v>1</v>
      </c>
      <c r="BD524">
        <v>46.736795087113684</v>
      </c>
      <c r="BE524">
        <v>94.280031266280275</v>
      </c>
      <c r="BF524">
        <v>22.634390938588631</v>
      </c>
      <c r="BG524">
        <v>6.1174768344809651</v>
      </c>
      <c r="BH524">
        <v>421.16860533004154</v>
      </c>
      <c r="BI524">
        <v>0.20000000000000004</v>
      </c>
      <c r="BJ524">
        <v>2642.0151147726615</v>
      </c>
      <c r="BK524">
        <v>677.34890171400355</v>
      </c>
      <c r="BL524">
        <v>870.44914589545021</v>
      </c>
      <c r="BM524">
        <v>990.89454290793492</v>
      </c>
      <c r="BN524">
        <v>204.48822915117319</v>
      </c>
      <c r="BO524">
        <v>26.966811250068591</v>
      </c>
      <c r="BP524">
        <v>3.8195289372413177E-2</v>
      </c>
      <c r="BQ524">
        <v>100</v>
      </c>
      <c r="BR524">
        <v>431.66887020102831</v>
      </c>
      <c r="BS524">
        <v>5.0400679244036267E-2</v>
      </c>
      <c r="BT524">
        <v>2.7461662838890546E-4</v>
      </c>
      <c r="BU524">
        <v>48.973961902836102</v>
      </c>
      <c r="BV524">
        <v>0.54326554622399414</v>
      </c>
      <c r="BW524">
        <v>14.489213208363092</v>
      </c>
      <c r="BX524">
        <v>34.88662992554346</v>
      </c>
      <c r="BY524">
        <v>36.192303036543855</v>
      </c>
      <c r="BZ524">
        <v>972.33777338084155</v>
      </c>
      <c r="CA524">
        <v>319.44672255668405</v>
      </c>
      <c r="CB524">
        <v>237.74764930756982</v>
      </c>
      <c r="CC524" s="156">
        <v>0.91</v>
      </c>
      <c r="CD524">
        <v>1490</v>
      </c>
      <c r="CE524">
        <v>0.17843910841996857</v>
      </c>
      <c r="CF524">
        <v>6.7012421676005083</v>
      </c>
      <c r="CG524">
        <v>0.22008804053611414</v>
      </c>
      <c r="CH524">
        <v>15.117243797363388</v>
      </c>
      <c r="CI524">
        <v>8</v>
      </c>
    </row>
    <row r="525" spans="47:87" x14ac:dyDescent="0.3">
      <c r="AU525">
        <v>0.3</v>
      </c>
      <c r="AV525">
        <v>18.966771320457433</v>
      </c>
      <c r="AW525">
        <v>0.28109691852213542</v>
      </c>
      <c r="AX525">
        <v>1.217883841989317</v>
      </c>
      <c r="AY525">
        <v>334.55585474037673</v>
      </c>
      <c r="AZ525">
        <v>0.10140782224042702</v>
      </c>
      <c r="BA525">
        <v>413.9163319591525</v>
      </c>
      <c r="BB525">
        <v>475.32997639116962</v>
      </c>
      <c r="BC525">
        <v>1</v>
      </c>
      <c r="BD525">
        <v>38.924525642021891</v>
      </c>
      <c r="BE525">
        <v>90.666652576637077</v>
      </c>
      <c r="BF525">
        <v>2.9472085252701232</v>
      </c>
      <c r="BG525">
        <v>3.3675456942262461</v>
      </c>
      <c r="BH525">
        <v>440.82648472258461</v>
      </c>
      <c r="BI525">
        <v>0.20000000000000004</v>
      </c>
      <c r="BJ525">
        <v>2637.9437633834841</v>
      </c>
      <c r="BK525">
        <v>694.37351885446242</v>
      </c>
      <c r="BL525">
        <v>907.85923035894768</v>
      </c>
      <c r="BM525">
        <v>929.86172046192348</v>
      </c>
      <c r="BN525">
        <v>110.81315524937983</v>
      </c>
      <c r="BO525">
        <v>25.606373680820759</v>
      </c>
      <c r="BP525">
        <v>1.8165429808572216E-2</v>
      </c>
      <c r="BQ525">
        <v>100</v>
      </c>
      <c r="BR525">
        <v>283.04241428536625</v>
      </c>
      <c r="BS525">
        <v>5.1367094757673336E-2</v>
      </c>
      <c r="BT525">
        <v>3.1886593223124087E-4</v>
      </c>
      <c r="BU525">
        <v>44.085272711174582</v>
      </c>
      <c r="BV525">
        <v>0.53172811082958782</v>
      </c>
      <c r="BW525">
        <v>14.853130973417743</v>
      </c>
      <c r="BX525">
        <v>35.168281151824303</v>
      </c>
      <c r="BY525">
        <v>36.903143519565184</v>
      </c>
      <c r="BZ525">
        <v>820.68722499789646</v>
      </c>
      <c r="CA525">
        <v>278.13615469371285</v>
      </c>
      <c r="CB525">
        <v>251.19869102900824</v>
      </c>
      <c r="CC525" s="156">
        <v>0.79</v>
      </c>
      <c r="CD525">
        <v>1720</v>
      </c>
      <c r="CE525">
        <v>0.19015661468381473</v>
      </c>
      <c r="CF525">
        <v>6.0091954332650737</v>
      </c>
      <c r="CG525">
        <v>0.22803652149007503</v>
      </c>
      <c r="CH525">
        <v>17.827236627580515</v>
      </c>
      <c r="CI525">
        <v>7</v>
      </c>
    </row>
    <row r="526" spans="47:87" x14ac:dyDescent="0.3">
      <c r="AU526">
        <v>0.3</v>
      </c>
      <c r="AV526">
        <v>20.361923144504058</v>
      </c>
      <c r="AW526">
        <v>0.36986288586884231</v>
      </c>
      <c r="AX526">
        <v>1.0410593250177045</v>
      </c>
      <c r="AY526">
        <v>320.13408896521503</v>
      </c>
      <c r="AZ526">
        <v>0.10821602196922166</v>
      </c>
      <c r="BA526">
        <v>303.35686040213665</v>
      </c>
      <c r="BB526">
        <v>376.62860145346463</v>
      </c>
      <c r="BC526">
        <v>1</v>
      </c>
      <c r="BD526">
        <v>29.46497190552315</v>
      </c>
      <c r="BE526">
        <v>111.32373404296089</v>
      </c>
      <c r="BF526">
        <v>22.116287464837981</v>
      </c>
      <c r="BG526">
        <v>6.6991777898241578</v>
      </c>
      <c r="BH526">
        <v>444.63647610782539</v>
      </c>
      <c r="BI526">
        <v>0.19999999999999998</v>
      </c>
      <c r="BJ526">
        <v>2470.9401423046211</v>
      </c>
      <c r="BK526">
        <v>700.56067631489111</v>
      </c>
      <c r="BL526">
        <v>958.02007513199612</v>
      </c>
      <c r="BM526">
        <v>920.98581374900289</v>
      </c>
      <c r="BN526">
        <v>161.77379317124337</v>
      </c>
      <c r="BO526">
        <v>33.674347118870898</v>
      </c>
      <c r="BP526">
        <v>2.6222300708008524E-2</v>
      </c>
      <c r="BQ526">
        <v>100</v>
      </c>
      <c r="BR526">
        <v>366.21962768004437</v>
      </c>
      <c r="BS526">
        <v>4.951563812168356E-2</v>
      </c>
      <c r="BT526">
        <v>2.7341579105203729E-4</v>
      </c>
      <c r="BU526">
        <v>43.614506013400728</v>
      </c>
      <c r="BV526">
        <v>0.55936324249763358</v>
      </c>
      <c r="BW526">
        <v>13.822434899269041</v>
      </c>
      <c r="BX526">
        <v>37.607312255808566</v>
      </c>
      <c r="BY526">
        <v>44.490480122013153</v>
      </c>
      <c r="BZ526">
        <v>1141.9632221545132</v>
      </c>
      <c r="CA526">
        <v>212.17714398385053</v>
      </c>
      <c r="CB526">
        <v>236.52517160906646</v>
      </c>
      <c r="CC526" s="156">
        <v>0.85</v>
      </c>
      <c r="CD526">
        <v>1350</v>
      </c>
      <c r="CE526">
        <v>0.22563075425616042</v>
      </c>
      <c r="CF526">
        <v>8.0974191230169588</v>
      </c>
      <c r="CG526">
        <v>0.30594279741978975</v>
      </c>
      <c r="CH526">
        <v>26.38463063880144</v>
      </c>
      <c r="CI526">
        <v>5</v>
      </c>
    </row>
    <row r="527" spans="47:87" x14ac:dyDescent="0.3">
      <c r="AU527">
        <v>0.3</v>
      </c>
      <c r="AV527">
        <v>19.917658502165771</v>
      </c>
      <c r="AW527">
        <v>0.35941220006788094</v>
      </c>
      <c r="AX527">
        <v>2.1768545597625302</v>
      </c>
      <c r="AY527">
        <v>342.30293009907575</v>
      </c>
      <c r="AZ527">
        <v>0.11166461409285314</v>
      </c>
      <c r="BA527">
        <v>481.79105611774094</v>
      </c>
      <c r="BB527">
        <v>316.32617665258243</v>
      </c>
      <c r="BC527">
        <v>1</v>
      </c>
      <c r="BD527">
        <v>41.894214811570393</v>
      </c>
      <c r="BE527">
        <v>114.25643189640064</v>
      </c>
      <c r="BF527">
        <v>21.076131962714378</v>
      </c>
      <c r="BG527">
        <v>5.6125645856564041</v>
      </c>
      <c r="BH527">
        <v>422.47866768488785</v>
      </c>
      <c r="BI527">
        <v>0.19999999999999998</v>
      </c>
      <c r="BJ527">
        <v>2863.573729747849</v>
      </c>
      <c r="BK527">
        <v>680.28498287429761</v>
      </c>
      <c r="BL527">
        <v>887.20395176466434</v>
      </c>
      <c r="BM527">
        <v>885.79583335157986</v>
      </c>
      <c r="BN527">
        <v>170.37742253398866</v>
      </c>
      <c r="BO527">
        <v>32.409283636620529</v>
      </c>
      <c r="BP527">
        <v>6.3500340515081646E-2</v>
      </c>
      <c r="BQ527">
        <v>100</v>
      </c>
      <c r="BR527">
        <v>353.05125610776071</v>
      </c>
      <c r="BS527">
        <v>5.4190088080939162E-2</v>
      </c>
      <c r="BT527">
        <v>3.0402110260416141E-4</v>
      </c>
      <c r="BU527">
        <v>0</v>
      </c>
      <c r="BV527">
        <v>0.53668371353193733</v>
      </c>
      <c r="BW527">
        <v>14.709248776802694</v>
      </c>
      <c r="BX527">
        <v>36.55672121988453</v>
      </c>
      <c r="BY527">
        <v>35.464248183526827</v>
      </c>
      <c r="BZ527">
        <v>1074.6864070702579</v>
      </c>
      <c r="CA527">
        <v>271.52386044998877</v>
      </c>
      <c r="CB527">
        <v>219.64769912771709</v>
      </c>
      <c r="CC527" s="156">
        <v>0.69</v>
      </c>
      <c r="CD527">
        <v>2480</v>
      </c>
      <c r="CE527">
        <v>0.1325660147037242</v>
      </c>
      <c r="CF527">
        <v>3.7265216435810022</v>
      </c>
      <c r="CG527">
        <v>0.16505050666528634</v>
      </c>
      <c r="CH527">
        <v>4.446865412792266</v>
      </c>
      <c r="CI527">
        <v>13</v>
      </c>
    </row>
    <row r="528" spans="47:87" x14ac:dyDescent="0.3">
      <c r="AU528">
        <v>0.3</v>
      </c>
      <c r="AV528">
        <v>22.546513674095344</v>
      </c>
      <c r="AW528">
        <v>0.29937375257098559</v>
      </c>
      <c r="AX528">
        <v>2.0423186162210887</v>
      </c>
      <c r="AY528">
        <v>323.12716316673419</v>
      </c>
      <c r="AZ528">
        <v>0.10387124921756714</v>
      </c>
      <c r="BA528">
        <v>401.10402378927768</v>
      </c>
      <c r="BB528">
        <v>360.37556520227446</v>
      </c>
      <c r="BC528">
        <v>1</v>
      </c>
      <c r="BD528">
        <v>40.173846263411164</v>
      </c>
      <c r="BE528">
        <v>103.36797315409943</v>
      </c>
      <c r="BF528">
        <v>16.520207620917486</v>
      </c>
      <c r="BG528">
        <v>4.4407547908345872</v>
      </c>
      <c r="BH528">
        <v>457.25707494953087</v>
      </c>
      <c r="BI528">
        <v>0.2</v>
      </c>
      <c r="BJ528">
        <v>3190.9303592708784</v>
      </c>
      <c r="BK528">
        <v>692.33684542552908</v>
      </c>
      <c r="BL528">
        <v>899.53900392412538</v>
      </c>
      <c r="BM528">
        <v>850.27338995303649</v>
      </c>
      <c r="BN528">
        <v>153.25059290392466</v>
      </c>
      <c r="BO528">
        <v>27.154766449834746</v>
      </c>
      <c r="BP528">
        <v>3.3506280546733859E-2</v>
      </c>
      <c r="BQ528">
        <v>100</v>
      </c>
      <c r="BR528">
        <v>314.06427819303502</v>
      </c>
      <c r="BS528">
        <v>5.8062363957072788E-2</v>
      </c>
      <c r="BT528">
        <v>3.126979613040822E-4</v>
      </c>
      <c r="BU528">
        <v>0</v>
      </c>
      <c r="BV528">
        <v>0.60723193560014987</v>
      </c>
      <c r="BW528">
        <v>15.168122671554947</v>
      </c>
      <c r="BX528">
        <v>32.655923831000095</v>
      </c>
      <c r="BY528">
        <v>34.974914062228727</v>
      </c>
      <c r="BZ528">
        <v>989.38348695489424</v>
      </c>
      <c r="CA528">
        <v>289.10010117072051</v>
      </c>
      <c r="CB528">
        <v>233.22636020338552</v>
      </c>
      <c r="CC528" s="156">
        <v>1.25</v>
      </c>
      <c r="CD528">
        <v>730</v>
      </c>
      <c r="CE528">
        <v>0.20185665318046953</v>
      </c>
      <c r="CF528">
        <v>5.9128810362675139</v>
      </c>
      <c r="CG528">
        <v>0.2454944746809154</v>
      </c>
      <c r="CH528">
        <v>16.877102220128265</v>
      </c>
      <c r="CI528">
        <v>7</v>
      </c>
    </row>
    <row r="529" spans="47:87" x14ac:dyDescent="0.3">
      <c r="AU529">
        <v>0.3</v>
      </c>
      <c r="AV529">
        <v>21.601858161679566</v>
      </c>
      <c r="AW529">
        <v>0.30993031625739159</v>
      </c>
      <c r="AX529">
        <v>2.2198773904791893</v>
      </c>
      <c r="AY529">
        <v>344.71185228366159</v>
      </c>
      <c r="AZ529">
        <v>9.9597354799646778E-2</v>
      </c>
      <c r="BA529">
        <v>451.19399782917117</v>
      </c>
      <c r="BB529">
        <v>307.42597961882791</v>
      </c>
      <c r="BC529">
        <v>1</v>
      </c>
      <c r="BD529">
        <v>40.26703243684986</v>
      </c>
      <c r="BE529">
        <v>89.000320203438619</v>
      </c>
      <c r="BF529">
        <v>17.487288970367242</v>
      </c>
      <c r="BG529">
        <v>4.4980443347150363</v>
      </c>
      <c r="BH529">
        <v>445.55822675979033</v>
      </c>
      <c r="BI529">
        <v>0.2</v>
      </c>
      <c r="BJ529">
        <v>2488.7826346479515</v>
      </c>
      <c r="BK529">
        <v>695.80305369515406</v>
      </c>
      <c r="BL529">
        <v>901.17669446033665</v>
      </c>
      <c r="BM529">
        <v>898.80611970787311</v>
      </c>
      <c r="BN529">
        <v>168.45914036759589</v>
      </c>
      <c r="BO529">
        <v>27.900528102869806</v>
      </c>
      <c r="BP529">
        <v>6.0423807983663376E-2</v>
      </c>
      <c r="BQ529">
        <v>100</v>
      </c>
      <c r="BR529">
        <v>347.75672868714474</v>
      </c>
      <c r="BS529">
        <v>5.6048447108716697E-2</v>
      </c>
      <c r="BT529">
        <v>2.87108154831912E-4</v>
      </c>
      <c r="BU529">
        <v>0</v>
      </c>
      <c r="BV529">
        <v>0.53279973580174256</v>
      </c>
      <c r="BW529">
        <v>15.493507072022458</v>
      </c>
      <c r="BX529">
        <v>37.165616922703592</v>
      </c>
      <c r="BY529">
        <v>38.180389836371404</v>
      </c>
      <c r="BZ529">
        <v>1080.0490928148317</v>
      </c>
      <c r="CA529">
        <v>177.01842444240188</v>
      </c>
      <c r="CB529">
        <v>223.05780112877372</v>
      </c>
      <c r="CC529" s="156">
        <v>0.81</v>
      </c>
      <c r="CD529">
        <v>1410</v>
      </c>
      <c r="CE529">
        <v>0.19200789140474428</v>
      </c>
      <c r="CF529">
        <v>6.6956385524176314</v>
      </c>
      <c r="CG529">
        <v>0.25061699666795734</v>
      </c>
      <c r="CH529">
        <v>23.758132549512755</v>
      </c>
      <c r="CI529">
        <v>6</v>
      </c>
    </row>
    <row r="530" spans="47:87" x14ac:dyDescent="0.3">
      <c r="AU530">
        <v>0.3</v>
      </c>
      <c r="AV530">
        <v>20.694718859919714</v>
      </c>
      <c r="AW530">
        <v>0.29235816213138915</v>
      </c>
      <c r="AX530">
        <v>0.35439659426095088</v>
      </c>
      <c r="AY530">
        <v>338.98626072239256</v>
      </c>
      <c r="AZ530">
        <v>8.9218962773931099E-2</v>
      </c>
      <c r="BA530">
        <v>534.05920371748982</v>
      </c>
      <c r="BB530">
        <v>349.12819755409146</v>
      </c>
      <c r="BC530">
        <v>1</v>
      </c>
      <c r="BD530">
        <v>33.28766934936192</v>
      </c>
      <c r="BE530">
        <v>95.850780902551421</v>
      </c>
      <c r="BF530">
        <v>19.156928004911006</v>
      </c>
      <c r="BG530">
        <v>6.9421748255421498</v>
      </c>
      <c r="BH530">
        <v>425.37477810033164</v>
      </c>
      <c r="BI530">
        <v>0.19999999999999996</v>
      </c>
      <c r="BJ530">
        <v>2601.1585256570288</v>
      </c>
      <c r="BK530">
        <v>670.5795726515961</v>
      </c>
      <c r="BL530">
        <v>891.16229939371885</v>
      </c>
      <c r="BM530">
        <v>792.73755834508859</v>
      </c>
      <c r="BN530">
        <v>137.42764574982024</v>
      </c>
      <c r="BO530">
        <v>26.4897186235977</v>
      </c>
      <c r="BP530">
        <v>3.6262600577358375E-2</v>
      </c>
      <c r="BQ530">
        <v>100</v>
      </c>
      <c r="BR530">
        <v>372.3052786757288</v>
      </c>
      <c r="BS530">
        <v>5.3807787617531563E-2</v>
      </c>
      <c r="BT530">
        <v>2.9957688753232744E-4</v>
      </c>
      <c r="BU530">
        <v>124.68862154002889</v>
      </c>
      <c r="BV530">
        <v>0.5204880801810513</v>
      </c>
      <c r="BW530">
        <v>13.797514680064475</v>
      </c>
      <c r="BX530">
        <v>34.438126547683254</v>
      </c>
      <c r="BY530">
        <v>31.121170499744274</v>
      </c>
      <c r="BZ530">
        <v>1096.0113171175258</v>
      </c>
      <c r="CA530">
        <v>286.85618519959957</v>
      </c>
      <c r="CB530">
        <v>219.95029254178641</v>
      </c>
      <c r="CC530" s="156">
        <v>0.96</v>
      </c>
      <c r="CD530">
        <v>2090</v>
      </c>
      <c r="CE530">
        <v>7.3584083513862364E-2</v>
      </c>
      <c r="CF530">
        <v>3.576314864436807</v>
      </c>
      <c r="CG530">
        <v>0.11352295695545304</v>
      </c>
      <c r="CH530">
        <v>-5.1958583102178375</v>
      </c>
      <c r="CI530" t="s">
        <v>479</v>
      </c>
    </row>
    <row r="531" spans="47:87" x14ac:dyDescent="0.3">
      <c r="AU531">
        <v>0.3</v>
      </c>
      <c r="AV531">
        <v>19.042397894570303</v>
      </c>
      <c r="AW531">
        <v>0.26870402445708197</v>
      </c>
      <c r="AX531">
        <v>1.1102473337877932</v>
      </c>
      <c r="AY531">
        <v>329.92262684463924</v>
      </c>
      <c r="AZ531">
        <v>9.5521064762784005E-2</v>
      </c>
      <c r="BA531">
        <v>436.8277467282756</v>
      </c>
      <c r="BB531">
        <v>432.2851559973742</v>
      </c>
      <c r="BC531">
        <v>1</v>
      </c>
      <c r="BD531">
        <v>36.481782247157881</v>
      </c>
      <c r="BE531">
        <v>112.07375741406585</v>
      </c>
      <c r="BF531">
        <v>9.6407133597288386</v>
      </c>
      <c r="BG531">
        <v>4.6040139518891143</v>
      </c>
      <c r="BH531">
        <v>382.66649384536731</v>
      </c>
      <c r="BI531">
        <v>0.2</v>
      </c>
      <c r="BJ531">
        <v>2664.72952188115</v>
      </c>
      <c r="BK531">
        <v>692.65299789194307</v>
      </c>
      <c r="BL531">
        <v>926.86099949961033</v>
      </c>
      <c r="BM531">
        <v>946.71936184685717</v>
      </c>
      <c r="BN531">
        <v>185.30350268421452</v>
      </c>
      <c r="BO531">
        <v>24.14330331402239</v>
      </c>
      <c r="BP531">
        <v>5.7918094656857676E-2</v>
      </c>
      <c r="BQ531">
        <v>100</v>
      </c>
      <c r="BR531">
        <v>300.56188504436767</v>
      </c>
      <c r="BS531">
        <v>5.2709476701396342E-2</v>
      </c>
      <c r="BT531">
        <v>2.9965314166925677E-4</v>
      </c>
      <c r="BU531">
        <v>1.1070937972284502</v>
      </c>
      <c r="BV531">
        <v>0.5789988918708544</v>
      </c>
      <c r="BW531">
        <v>14.901669111380803</v>
      </c>
      <c r="BX531">
        <v>37.747285089056554</v>
      </c>
      <c r="BY531">
        <v>28.011596697173768</v>
      </c>
      <c r="BZ531">
        <v>923.34270389155927</v>
      </c>
      <c r="CA531">
        <v>369.06741720849379</v>
      </c>
      <c r="CB531">
        <v>228.17840677557263</v>
      </c>
      <c r="CC531" s="156">
        <v>1.04</v>
      </c>
      <c r="CD531">
        <v>1030</v>
      </c>
      <c r="CE531">
        <v>0.1865656606973678</v>
      </c>
      <c r="CF531">
        <v>6.5983264833889006</v>
      </c>
      <c r="CG531">
        <v>0.2229886454930331</v>
      </c>
      <c r="CH531">
        <v>20.919970540657463</v>
      </c>
      <c r="CI531">
        <v>7</v>
      </c>
    </row>
    <row r="532" spans="47:87" x14ac:dyDescent="0.3">
      <c r="AU532">
        <v>0.3</v>
      </c>
      <c r="AV532">
        <v>18.085952296194534</v>
      </c>
      <c r="AW532">
        <v>0.2852422538826534</v>
      </c>
      <c r="AX532">
        <v>0.18318298547569339</v>
      </c>
      <c r="AY532">
        <v>355.06761608662742</v>
      </c>
      <c r="AZ532">
        <v>0.1076319932542341</v>
      </c>
      <c r="BA532">
        <v>520.86331259047574</v>
      </c>
      <c r="BB532">
        <v>333.65880408115584</v>
      </c>
      <c r="BC532">
        <v>1</v>
      </c>
      <c r="BD532">
        <v>45.483825724552354</v>
      </c>
      <c r="BE532">
        <v>88.705517896763098</v>
      </c>
      <c r="BF532">
        <v>14.757493970099777</v>
      </c>
      <c r="BG532">
        <v>5.3680531677017713</v>
      </c>
      <c r="BH532">
        <v>404.23169444183975</v>
      </c>
      <c r="BI532">
        <v>0.19999999999999993</v>
      </c>
      <c r="BJ532">
        <v>2482.6208575584078</v>
      </c>
      <c r="BK532">
        <v>671.83041937520591</v>
      </c>
      <c r="BL532">
        <v>917.06004693153488</v>
      </c>
      <c r="BM532">
        <v>912.8261892020281</v>
      </c>
      <c r="BN532">
        <v>183.98458128128192</v>
      </c>
      <c r="BO532">
        <v>25.72023645530231</v>
      </c>
      <c r="BP532">
        <v>5.0415383825928528E-2</v>
      </c>
      <c r="BQ532">
        <v>100</v>
      </c>
      <c r="BR532">
        <v>349.65189922463367</v>
      </c>
      <c r="BS532">
        <v>5.4487523444861026E-2</v>
      </c>
      <c r="BT532">
        <v>2.9682113696428178E-4</v>
      </c>
      <c r="BU532">
        <v>0</v>
      </c>
      <c r="BV532">
        <v>0.60112220591472565</v>
      </c>
      <c r="BW532">
        <v>13.306671998908421</v>
      </c>
      <c r="BX532">
        <v>37.276348850509848</v>
      </c>
      <c r="BY532">
        <v>35.114643592355172</v>
      </c>
      <c r="BZ532">
        <v>1042.2471329626474</v>
      </c>
      <c r="CA532">
        <v>355.56905961069367</v>
      </c>
      <c r="CB532">
        <v>228.45464409951546</v>
      </c>
      <c r="CC532" s="156">
        <v>0.94</v>
      </c>
      <c r="CD532">
        <v>1680</v>
      </c>
      <c r="CE532">
        <v>0.13882376034616417</v>
      </c>
      <c r="CF532">
        <v>4.5249997431202971</v>
      </c>
      <c r="CG532">
        <v>0.14370479504212585</v>
      </c>
      <c r="CH532">
        <v>7.069088936496196</v>
      </c>
      <c r="CI532">
        <v>12</v>
      </c>
    </row>
    <row r="533" spans="47:87" x14ac:dyDescent="0.3">
      <c r="AU533">
        <v>0.3</v>
      </c>
      <c r="AV533">
        <v>21.383202677824496</v>
      </c>
      <c r="AW533">
        <v>0.27790886588143887</v>
      </c>
      <c r="AX533">
        <v>1.8911098885264614</v>
      </c>
      <c r="AY533">
        <v>314.08782837641206</v>
      </c>
      <c r="AZ533">
        <v>0.10808061495929501</v>
      </c>
      <c r="BA533">
        <v>415.48447250494064</v>
      </c>
      <c r="BB533">
        <v>314.18288619425709</v>
      </c>
      <c r="BC533">
        <v>1</v>
      </c>
      <c r="BD533">
        <v>41.152123801506264</v>
      </c>
      <c r="BE533">
        <v>89.969061468939159</v>
      </c>
      <c r="BF533">
        <v>12.33251507082332</v>
      </c>
      <c r="BG533">
        <v>6.8730264709247813</v>
      </c>
      <c r="BH533">
        <v>385.60860226683246</v>
      </c>
      <c r="BI533">
        <v>0.2</v>
      </c>
      <c r="BJ533">
        <v>2511.9846476654229</v>
      </c>
      <c r="BK533">
        <v>667.72990997437682</v>
      </c>
      <c r="BL533">
        <v>893.54891024111032</v>
      </c>
      <c r="BM533">
        <v>939.97305696511353</v>
      </c>
      <c r="BN533">
        <v>202.76432038728561</v>
      </c>
      <c r="BO533">
        <v>25.156659449712063</v>
      </c>
      <c r="BP533">
        <v>3.7251580824112777E-2</v>
      </c>
      <c r="BQ533">
        <v>100</v>
      </c>
      <c r="BR533">
        <v>371.61247845183067</v>
      </c>
      <c r="BS533">
        <v>5.7901271647082295E-2</v>
      </c>
      <c r="BT533">
        <v>2.8921305456995107E-4</v>
      </c>
      <c r="BU533">
        <v>79.04767232973326</v>
      </c>
      <c r="BV533">
        <v>0.55083066787143464</v>
      </c>
      <c r="BW533">
        <v>15.046553550013595</v>
      </c>
      <c r="BX533">
        <v>33.559624235963135</v>
      </c>
      <c r="BY533">
        <v>36.415053446137513</v>
      </c>
      <c r="BZ533">
        <v>1058.7562133785855</v>
      </c>
      <c r="CA533">
        <v>222.74681775384366</v>
      </c>
      <c r="CB533">
        <v>232.8415676398688</v>
      </c>
      <c r="CC533" s="156">
        <v>0.92</v>
      </c>
      <c r="CD533">
        <v>2090</v>
      </c>
      <c r="CE533">
        <v>8.2928088218720664E-2</v>
      </c>
      <c r="CF533">
        <v>3.3306051002478037</v>
      </c>
      <c r="CG533">
        <v>0.11324890586016746</v>
      </c>
      <c r="CH533">
        <v>-1.0836615133941105</v>
      </c>
      <c r="CI533" t="s">
        <v>479</v>
      </c>
    </row>
    <row r="534" spans="47:87" x14ac:dyDescent="0.3">
      <c r="AU534">
        <v>0.3</v>
      </c>
      <c r="AV534">
        <v>21.526665361470116</v>
      </c>
      <c r="AW534">
        <v>0.33071620118697176</v>
      </c>
      <c r="AX534">
        <v>1.4992979606181931</v>
      </c>
      <c r="AY534">
        <v>361.89443023090263</v>
      </c>
      <c r="AZ534">
        <v>9.94763836358529E-2</v>
      </c>
      <c r="BA534">
        <v>448.81235117626079</v>
      </c>
      <c r="BB534">
        <v>358.2390141443388</v>
      </c>
      <c r="BC534">
        <v>1</v>
      </c>
      <c r="BD534">
        <v>34.735679948350217</v>
      </c>
      <c r="BE534">
        <v>101.96748772350175</v>
      </c>
      <c r="BF534">
        <v>17.003487753803125</v>
      </c>
      <c r="BG534">
        <v>5.360051231081405</v>
      </c>
      <c r="BH534">
        <v>412.12047240848483</v>
      </c>
      <c r="BI534">
        <v>0.2</v>
      </c>
      <c r="BJ534">
        <v>2617.3385525671424</v>
      </c>
      <c r="BK534">
        <v>694.1052380685453</v>
      </c>
      <c r="BL534">
        <v>891.79409405281672</v>
      </c>
      <c r="BM534">
        <v>983.49499914629166</v>
      </c>
      <c r="BN534">
        <v>197.99107455775081</v>
      </c>
      <c r="BO534">
        <v>29.844260760726428</v>
      </c>
      <c r="BP534">
        <v>5.5706070261629152E-2</v>
      </c>
      <c r="BQ534">
        <v>100</v>
      </c>
      <c r="BR534">
        <v>332.38658500185494</v>
      </c>
      <c r="BS534">
        <v>5.3263145979599261E-2</v>
      </c>
      <c r="BT534">
        <v>3.0429508933356453E-4</v>
      </c>
      <c r="BU534">
        <v>0</v>
      </c>
      <c r="BV534">
        <v>0.56232035291321025</v>
      </c>
      <c r="BW534">
        <v>14.073456235254186</v>
      </c>
      <c r="BX534">
        <v>37.535990565921416</v>
      </c>
      <c r="BY534">
        <v>26.360049552417706</v>
      </c>
      <c r="BZ534">
        <v>1032.4344204656925</v>
      </c>
      <c r="CA534">
        <v>288.41284857752078</v>
      </c>
      <c r="CB534">
        <v>232.50714384972676</v>
      </c>
      <c r="CC534" s="156">
        <v>0.92</v>
      </c>
      <c r="CD534">
        <v>1470</v>
      </c>
      <c r="CE534">
        <v>0.15887643202237434</v>
      </c>
      <c r="CF534">
        <v>6.2273649003630025</v>
      </c>
      <c r="CG534">
        <v>0.20726001508901531</v>
      </c>
      <c r="CH534">
        <v>12.7174367330505</v>
      </c>
      <c r="CI534">
        <v>9</v>
      </c>
    </row>
    <row r="535" spans="47:87" x14ac:dyDescent="0.3">
      <c r="AU535">
        <v>0.3</v>
      </c>
      <c r="AV535">
        <v>18.696095005047525</v>
      </c>
      <c r="AW535">
        <v>0.31816694412740837</v>
      </c>
      <c r="AX535">
        <v>2.2265058807173146</v>
      </c>
      <c r="AY535">
        <v>349.7575445319988</v>
      </c>
      <c r="AZ535">
        <v>9.3511703954871281E-2</v>
      </c>
      <c r="BA535">
        <v>440.86995627426325</v>
      </c>
      <c r="BB535">
        <v>304.670899892801</v>
      </c>
      <c r="BC535">
        <v>1</v>
      </c>
      <c r="BD535">
        <v>37.243344107043768</v>
      </c>
      <c r="BE535">
        <v>117.95695625048349</v>
      </c>
      <c r="BF535">
        <v>11.720264051940864</v>
      </c>
      <c r="BG535">
        <v>4.3171315780681034</v>
      </c>
      <c r="BH535">
        <v>430.9940987859145</v>
      </c>
      <c r="BI535">
        <v>0.2</v>
      </c>
      <c r="BJ535">
        <v>2886.0204892700181</v>
      </c>
      <c r="BK535">
        <v>696.89577523608591</v>
      </c>
      <c r="BL535">
        <v>842.90391648050559</v>
      </c>
      <c r="BM535">
        <v>980.32172464319547</v>
      </c>
      <c r="BN535">
        <v>202.2987486819035</v>
      </c>
      <c r="BO535">
        <v>28.860628273396959</v>
      </c>
      <c r="BP535">
        <v>3.5543402584633295E-2</v>
      </c>
      <c r="BQ535">
        <v>100</v>
      </c>
      <c r="BR535">
        <v>358.39932352214299</v>
      </c>
      <c r="BS535">
        <v>5.5980987464552989E-2</v>
      </c>
      <c r="BT535">
        <v>3.0650606160272169E-4</v>
      </c>
      <c r="BU535">
        <v>0</v>
      </c>
      <c r="BV535">
        <v>0.56401427557000494</v>
      </c>
      <c r="BW535">
        <v>14.968601076686735</v>
      </c>
      <c r="BX535">
        <v>36.16210959574785</v>
      </c>
      <c r="BY535">
        <v>35.242715109039793</v>
      </c>
      <c r="BZ535">
        <v>1227.6090260887568</v>
      </c>
      <c r="CA535">
        <v>273.96597371358831</v>
      </c>
      <c r="CB535">
        <v>241.34224498912982</v>
      </c>
      <c r="CC535" s="156">
        <v>0.9</v>
      </c>
      <c r="CD535">
        <v>1650</v>
      </c>
      <c r="CE535">
        <v>0.16937733327079774</v>
      </c>
      <c r="CF535">
        <v>5.9853785833552164</v>
      </c>
      <c r="CG535">
        <v>0.21966456185401639</v>
      </c>
      <c r="CH535">
        <v>12.099313926677574</v>
      </c>
      <c r="CI535">
        <v>9</v>
      </c>
    </row>
    <row r="536" spans="47:87" x14ac:dyDescent="0.3">
      <c r="AU536">
        <v>0.3</v>
      </c>
      <c r="AV536">
        <v>17.44794345556133</v>
      </c>
      <c r="AW536">
        <v>0.35695399559746821</v>
      </c>
      <c r="AX536">
        <v>0.81610873477792589</v>
      </c>
      <c r="AY536">
        <v>328.69561653410028</v>
      </c>
      <c r="AZ536">
        <v>0.10644564112095874</v>
      </c>
      <c r="BA536">
        <v>462.69883129975932</v>
      </c>
      <c r="BB536">
        <v>390.79765778271434</v>
      </c>
      <c r="BC536">
        <v>1</v>
      </c>
      <c r="BD536">
        <v>39.109147500828868</v>
      </c>
      <c r="BE536">
        <v>95.194600915137826</v>
      </c>
      <c r="BF536">
        <v>18.364182840626444</v>
      </c>
      <c r="BG536">
        <v>5.3853876433299224</v>
      </c>
      <c r="BH536">
        <v>404.44480210114745</v>
      </c>
      <c r="BI536">
        <v>0.2</v>
      </c>
      <c r="BJ536">
        <v>2857.7274460763319</v>
      </c>
      <c r="BK536">
        <v>683.41127049298086</v>
      </c>
      <c r="BL536">
        <v>911.24326939714547</v>
      </c>
      <c r="BM536">
        <v>872.49291084111269</v>
      </c>
      <c r="BN536">
        <v>138.67707344437025</v>
      </c>
      <c r="BO536">
        <v>32.321032804426395</v>
      </c>
      <c r="BP536">
        <v>4.6898791777435507E-2</v>
      </c>
      <c r="BQ536">
        <v>100</v>
      </c>
      <c r="BR536">
        <v>341.36177152600095</v>
      </c>
      <c r="BS536">
        <v>5.4696001550789651E-2</v>
      </c>
      <c r="BT536">
        <v>3.266445702262247E-4</v>
      </c>
      <c r="BU536">
        <v>13.491690840507111</v>
      </c>
      <c r="BV536">
        <v>0.55695889174603974</v>
      </c>
      <c r="BW536">
        <v>14.438675851200504</v>
      </c>
      <c r="BX536">
        <v>34.907459578253274</v>
      </c>
      <c r="BY536">
        <v>37.128579261608813</v>
      </c>
      <c r="BZ536">
        <v>989.15563165829474</v>
      </c>
      <c r="CA536">
        <v>314.9367690049371</v>
      </c>
      <c r="CB536">
        <v>221.4364177177745</v>
      </c>
      <c r="CC536" s="156">
        <v>0.96</v>
      </c>
      <c r="CD536">
        <v>1360</v>
      </c>
      <c r="CE536">
        <v>0.14778365108883085</v>
      </c>
      <c r="CF536">
        <v>5.4144815100922541</v>
      </c>
      <c r="CG536">
        <v>0.19099515367318651</v>
      </c>
      <c r="CH536">
        <v>10.074605603122432</v>
      </c>
      <c r="CI536">
        <v>10</v>
      </c>
    </row>
    <row r="537" spans="47:87" x14ac:dyDescent="0.3">
      <c r="AU537">
        <v>0.3</v>
      </c>
      <c r="AV537">
        <v>19.336959235253723</v>
      </c>
      <c r="AW537">
        <v>0.27836705879001811</v>
      </c>
      <c r="AX537">
        <v>1.0066940370445652</v>
      </c>
      <c r="AY537">
        <v>326.99605172540839</v>
      </c>
      <c r="AZ537">
        <v>0.10977300114041175</v>
      </c>
      <c r="BA537">
        <v>474.48337003598704</v>
      </c>
      <c r="BB537">
        <v>279.53800513581564</v>
      </c>
      <c r="BC537">
        <v>1</v>
      </c>
      <c r="BD537">
        <v>41.750562921010442</v>
      </c>
      <c r="BE537">
        <v>104.96205414651632</v>
      </c>
      <c r="BF537">
        <v>17.211048147133848</v>
      </c>
      <c r="BG537">
        <v>5.6548533912197962</v>
      </c>
      <c r="BH537">
        <v>401.04124804486287</v>
      </c>
      <c r="BI537">
        <v>0.2</v>
      </c>
      <c r="BJ537">
        <v>2455.925206256582</v>
      </c>
      <c r="BK537">
        <v>691.99424315729937</v>
      </c>
      <c r="BL537">
        <v>865.99310757992077</v>
      </c>
      <c r="BM537">
        <v>903.41047687635137</v>
      </c>
      <c r="BN537">
        <v>169.41396757975426</v>
      </c>
      <c r="BO537">
        <v>25.02472901555544</v>
      </c>
      <c r="BP537">
        <v>5.8347511444644291E-2</v>
      </c>
      <c r="BQ537">
        <v>100</v>
      </c>
      <c r="BR537">
        <v>320.07875904634392</v>
      </c>
      <c r="BS537">
        <v>6.0202378113730519E-2</v>
      </c>
      <c r="BT537">
        <v>2.8790180889257035E-4</v>
      </c>
      <c r="BU537">
        <v>56.20278550842395</v>
      </c>
      <c r="BV537">
        <v>0.54660885400426851</v>
      </c>
      <c r="BW537">
        <v>15.016010884931072</v>
      </c>
      <c r="BX537">
        <v>33.075100495790728</v>
      </c>
      <c r="BY537">
        <v>30.566221360949392</v>
      </c>
      <c r="BZ537">
        <v>1198.0158855030204</v>
      </c>
      <c r="CA537">
        <v>246.02742738177139</v>
      </c>
      <c r="CB537">
        <v>233.95723551649724</v>
      </c>
      <c r="CC537" s="156">
        <v>1.1200000000000001</v>
      </c>
      <c r="CD537">
        <v>1570</v>
      </c>
      <c r="CE537">
        <v>5.6070227779326354E-2</v>
      </c>
      <c r="CF537">
        <v>2.8610311255569236</v>
      </c>
      <c r="CG537">
        <v>9.6614539490118889E-2</v>
      </c>
      <c r="CH537">
        <v>-8.9616462154286243</v>
      </c>
      <c r="CI537" t="s">
        <v>479</v>
      </c>
    </row>
    <row r="538" spans="47:87" x14ac:dyDescent="0.3">
      <c r="AU538">
        <v>0.3</v>
      </c>
      <c r="AV538">
        <v>20.109316638373038</v>
      </c>
      <c r="AW538">
        <v>0.3446687052999351</v>
      </c>
      <c r="AX538">
        <v>1.7995419301974065</v>
      </c>
      <c r="AY538">
        <v>309.34683541182744</v>
      </c>
      <c r="AZ538">
        <v>0.10333647464725619</v>
      </c>
      <c r="BA538">
        <v>486.67511279947013</v>
      </c>
      <c r="BB538">
        <v>278.15015541112888</v>
      </c>
      <c r="BC538">
        <v>1</v>
      </c>
      <c r="BD538">
        <v>40.211049538594594</v>
      </c>
      <c r="BE538">
        <v>108.83297091828982</v>
      </c>
      <c r="BF538">
        <v>17.438355322519527</v>
      </c>
      <c r="BG538">
        <v>5.0555450622402587</v>
      </c>
      <c r="BH538">
        <v>434.86115464869516</v>
      </c>
      <c r="BI538">
        <v>0.20000000000000004</v>
      </c>
      <c r="BJ538">
        <v>2403.054977949173</v>
      </c>
      <c r="BK538">
        <v>677.103152971035</v>
      </c>
      <c r="BL538">
        <v>857.10231365714719</v>
      </c>
      <c r="BM538">
        <v>750.57013441029005</v>
      </c>
      <c r="BN538">
        <v>211.40661303119117</v>
      </c>
      <c r="BO538">
        <v>31.071123537333904</v>
      </c>
      <c r="BP538">
        <v>6.1968715824701329E-2</v>
      </c>
      <c r="BQ538">
        <v>100</v>
      </c>
      <c r="BR538">
        <v>364.21788092561252</v>
      </c>
      <c r="BS538">
        <v>5.6207927335236496E-2</v>
      </c>
      <c r="BT538">
        <v>3.3355327355369239E-4</v>
      </c>
      <c r="BU538">
        <v>0</v>
      </c>
      <c r="BV538">
        <v>0.51694556828753047</v>
      </c>
      <c r="BW538">
        <v>15.433127698491134</v>
      </c>
      <c r="BX538">
        <v>34.224576116944085</v>
      </c>
      <c r="BY538">
        <v>35.682047620772785</v>
      </c>
      <c r="BZ538">
        <v>1043.7759492167881</v>
      </c>
      <c r="CA538">
        <v>395.34960903084936</v>
      </c>
      <c r="CB538">
        <v>221.37851348347118</v>
      </c>
      <c r="CC538" s="156">
        <v>1.1200000000000001</v>
      </c>
      <c r="CD538">
        <v>500</v>
      </c>
      <c r="CE538">
        <v>0.20206005919148362</v>
      </c>
      <c r="CF538">
        <v>8.0274794985273772</v>
      </c>
      <c r="CG538">
        <v>0.26359968964573716</v>
      </c>
      <c r="CH538">
        <v>28.99188323089486</v>
      </c>
      <c r="CI538">
        <v>6</v>
      </c>
    </row>
    <row r="539" spans="47:87" x14ac:dyDescent="0.3">
      <c r="AU539">
        <v>0.3</v>
      </c>
      <c r="AV539">
        <v>19.14515166733414</v>
      </c>
      <c r="AW539">
        <v>0.31950833643236948</v>
      </c>
      <c r="AX539">
        <v>0.87614623537547098</v>
      </c>
      <c r="AY539">
        <v>335.30252235513785</v>
      </c>
      <c r="AZ539">
        <v>9.7918058301933328E-2</v>
      </c>
      <c r="BA539">
        <v>387.30070533079515</v>
      </c>
      <c r="BB539">
        <v>335.89032028470808</v>
      </c>
      <c r="BC539">
        <v>1</v>
      </c>
      <c r="BD539">
        <v>43.072494011569532</v>
      </c>
      <c r="BE539">
        <v>96.442043489260044</v>
      </c>
      <c r="BF539">
        <v>8.220188967908129</v>
      </c>
      <c r="BG539">
        <v>6.1699536230493885</v>
      </c>
      <c r="BH539">
        <v>414.69570529923732</v>
      </c>
      <c r="BI539">
        <v>0.19999999999999998</v>
      </c>
      <c r="BJ539">
        <v>2419.9097234917876</v>
      </c>
      <c r="BK539">
        <v>684.81128649977722</v>
      </c>
      <c r="BL539">
        <v>827.33061322829758</v>
      </c>
      <c r="BM539">
        <v>947.54441138443451</v>
      </c>
      <c r="BN539">
        <v>130.66092464746581</v>
      </c>
      <c r="BO539">
        <v>28.941498740414573</v>
      </c>
      <c r="BP539">
        <v>4.0625345109542826E-2</v>
      </c>
      <c r="BQ539">
        <v>100</v>
      </c>
      <c r="BR539">
        <v>341.86071629528664</v>
      </c>
      <c r="BS539">
        <v>5.3884120589109373E-2</v>
      </c>
      <c r="BT539">
        <v>3.1008427365506846E-4</v>
      </c>
      <c r="BU539">
        <v>0</v>
      </c>
      <c r="BV539">
        <v>0.52109506536724659</v>
      </c>
      <c r="BW539">
        <v>14.043398627915391</v>
      </c>
      <c r="BX539">
        <v>36.773459094228841</v>
      </c>
      <c r="BY539">
        <v>40.065952077024633</v>
      </c>
      <c r="BZ539">
        <v>1126.576165777733</v>
      </c>
      <c r="CA539">
        <v>316.6733582004511</v>
      </c>
      <c r="CB539">
        <v>232.61931961738023</v>
      </c>
      <c r="CC539" s="156">
        <v>0.81</v>
      </c>
      <c r="CD539">
        <v>1700</v>
      </c>
      <c r="CE539">
        <v>0.25311219335178325</v>
      </c>
      <c r="CF539">
        <v>8.9218215297061274</v>
      </c>
      <c r="CG539">
        <v>0.30929502664169434</v>
      </c>
      <c r="CH539">
        <v>39.857415441083454</v>
      </c>
      <c r="CI539">
        <v>5</v>
      </c>
    </row>
    <row r="540" spans="47:87" x14ac:dyDescent="0.3">
      <c r="AU540">
        <v>0.3</v>
      </c>
      <c r="AV540">
        <v>18.802095266363704</v>
      </c>
      <c r="AW540">
        <v>0.29647022843247217</v>
      </c>
      <c r="AX540">
        <v>2.0757677908564331</v>
      </c>
      <c r="AY540">
        <v>342.13059597009919</v>
      </c>
      <c r="AZ540">
        <v>0.10527071061748959</v>
      </c>
      <c r="BA540">
        <v>383.49664455594387</v>
      </c>
      <c r="BB540">
        <v>302.67841782029205</v>
      </c>
      <c r="BC540">
        <v>1</v>
      </c>
      <c r="BD540">
        <v>44.022326200847708</v>
      </c>
      <c r="BE540">
        <v>108.80082990835372</v>
      </c>
      <c r="BF540">
        <v>10.989923989941284</v>
      </c>
      <c r="BG540">
        <v>5.6329801731371152</v>
      </c>
      <c r="BH540">
        <v>403.29810391062927</v>
      </c>
      <c r="BI540">
        <v>0.20000000000000004</v>
      </c>
      <c r="BJ540">
        <v>2648.4472157410351</v>
      </c>
      <c r="BK540">
        <v>678.27072046801504</v>
      </c>
      <c r="BL540">
        <v>857.65208651264516</v>
      </c>
      <c r="BM540">
        <v>841.18523645194023</v>
      </c>
      <c r="BN540">
        <v>183.73776683600235</v>
      </c>
      <c r="BO540">
        <v>26.860572033804054</v>
      </c>
      <c r="BP540">
        <v>3.691061911030584E-2</v>
      </c>
      <c r="BQ540">
        <v>100</v>
      </c>
      <c r="BR540">
        <v>417.30003662900799</v>
      </c>
      <c r="BS540">
        <v>5.2939484285092334E-2</v>
      </c>
      <c r="BT540">
        <v>3.0856200260641548E-4</v>
      </c>
      <c r="BU540">
        <v>35.071311844771792</v>
      </c>
      <c r="BV540">
        <v>0.55888857681966619</v>
      </c>
      <c r="BW540">
        <v>14.449891368941993</v>
      </c>
      <c r="BX540">
        <v>39.991649568721584</v>
      </c>
      <c r="BY540">
        <v>28.035001334798075</v>
      </c>
      <c r="BZ540">
        <v>980.52649901293785</v>
      </c>
      <c r="CA540">
        <v>341.5183617615736</v>
      </c>
      <c r="CB540">
        <v>220.05355706531611</v>
      </c>
      <c r="CC540" s="156">
        <v>0.98</v>
      </c>
      <c r="CD540">
        <v>1900</v>
      </c>
      <c r="CE540">
        <v>0.11810234749011594</v>
      </c>
      <c r="CF540">
        <v>4.1095737430098396</v>
      </c>
      <c r="CG540">
        <v>0.15992471434448993</v>
      </c>
      <c r="CH540">
        <v>7.4040947336445813</v>
      </c>
      <c r="CI540">
        <v>11</v>
      </c>
    </row>
    <row r="541" spans="47:87" x14ac:dyDescent="0.3">
      <c r="AU541">
        <v>0.3</v>
      </c>
      <c r="AV541">
        <v>18.229480194533735</v>
      </c>
      <c r="AW541">
        <v>0.30057835727326498</v>
      </c>
      <c r="AX541">
        <v>1.5586569205154404</v>
      </c>
      <c r="AY541">
        <v>327.13518935855893</v>
      </c>
      <c r="AZ541">
        <v>0.10408167212279816</v>
      </c>
      <c r="BA541">
        <v>429.25083883858792</v>
      </c>
      <c r="BB541">
        <v>287.83424916776761</v>
      </c>
      <c r="BC541">
        <v>1</v>
      </c>
      <c r="BD541">
        <v>47.406761129824389</v>
      </c>
      <c r="BE541">
        <v>99.093079009161173</v>
      </c>
      <c r="BF541">
        <v>7.6588209901512831</v>
      </c>
      <c r="BG541">
        <v>4.3092049374312422</v>
      </c>
      <c r="BH541">
        <v>427.1125732072037</v>
      </c>
      <c r="BI541">
        <v>0.2</v>
      </c>
      <c r="BJ541">
        <v>2898.5635590039847</v>
      </c>
      <c r="BK541">
        <v>685.58042014164016</v>
      </c>
      <c r="BL541">
        <v>839.14951993382203</v>
      </c>
      <c r="BM541">
        <v>967.27315212076519</v>
      </c>
      <c r="BN541">
        <v>213.4367300137308</v>
      </c>
      <c r="BO541">
        <v>27.024826531088596</v>
      </c>
      <c r="BP541">
        <v>6.2668073786780271E-2</v>
      </c>
      <c r="BQ541">
        <v>100</v>
      </c>
      <c r="BR541">
        <v>348.51731576218179</v>
      </c>
      <c r="BS541">
        <v>5.4171207090355653E-2</v>
      </c>
      <c r="BT541">
        <v>3.1632338529412042E-4</v>
      </c>
      <c r="BU541">
        <v>0</v>
      </c>
      <c r="BV541">
        <v>0.55198718539392611</v>
      </c>
      <c r="BW541">
        <v>15.180409268088155</v>
      </c>
      <c r="BX541">
        <v>38.19341552320769</v>
      </c>
      <c r="BY541">
        <v>34.12624968792089</v>
      </c>
      <c r="BZ541">
        <v>871.5670566522117</v>
      </c>
      <c r="CA541">
        <v>321.17180699498886</v>
      </c>
      <c r="CB541">
        <v>218.68797492360423</v>
      </c>
      <c r="CC541" s="156">
        <v>1.1399999999999999</v>
      </c>
      <c r="CD541">
        <v>1590</v>
      </c>
      <c r="CE541">
        <v>5.5301795450806157E-2</v>
      </c>
      <c r="CF541">
        <v>2.9354060513471087</v>
      </c>
      <c r="CG541">
        <v>8.9637610688985847E-2</v>
      </c>
      <c r="CH541">
        <v>-11.497310375032068</v>
      </c>
      <c r="CI541" t="s">
        <v>479</v>
      </c>
    </row>
    <row r="542" spans="47:87" x14ac:dyDescent="0.3">
      <c r="AU542">
        <v>0.3</v>
      </c>
      <c r="AV542">
        <v>18.86147354283095</v>
      </c>
      <c r="AW542">
        <v>0.2616841914781271</v>
      </c>
      <c r="AX542">
        <v>1.8937601783344804</v>
      </c>
      <c r="AY542">
        <v>345.35724221543853</v>
      </c>
      <c r="AZ542">
        <v>9.5481463647024173E-2</v>
      </c>
      <c r="BA542">
        <v>480.81029129986808</v>
      </c>
      <c r="BB542">
        <v>382.75400704531904</v>
      </c>
      <c r="BC542">
        <v>1</v>
      </c>
      <c r="BD542">
        <v>39.033811375935869</v>
      </c>
      <c r="BE542">
        <v>118.42251722602346</v>
      </c>
      <c r="BF542">
        <v>10.721348300944333</v>
      </c>
      <c r="BG542">
        <v>3.7850956243677856</v>
      </c>
      <c r="BH542">
        <v>385.67154058635032</v>
      </c>
      <c r="BI542">
        <v>0.20000000000000004</v>
      </c>
      <c r="BJ542">
        <v>2387.7377242628659</v>
      </c>
      <c r="BK542">
        <v>683.11219844045263</v>
      </c>
      <c r="BL542">
        <v>889.68711399674032</v>
      </c>
      <c r="BM542">
        <v>855.25405945057219</v>
      </c>
      <c r="BN542">
        <v>146.41955523996788</v>
      </c>
      <c r="BO542">
        <v>23.635943055891396</v>
      </c>
      <c r="BP542">
        <v>4.1421870958898897E-2</v>
      </c>
      <c r="BQ542">
        <v>100</v>
      </c>
      <c r="BR542">
        <v>429.05175053477853</v>
      </c>
      <c r="BS542">
        <v>5.6397836425014093E-2</v>
      </c>
      <c r="BT542">
        <v>3.0744620488193543E-4</v>
      </c>
      <c r="BU542">
        <v>0</v>
      </c>
      <c r="BV542">
        <v>0.52815226301203655</v>
      </c>
      <c r="BW542">
        <v>14.201633921227254</v>
      </c>
      <c r="BX542">
        <v>34.536670238083438</v>
      </c>
      <c r="BY542">
        <v>34.682162595590533</v>
      </c>
      <c r="BZ542">
        <v>1123.4024662095865</v>
      </c>
      <c r="CA542">
        <v>183.36196200244768</v>
      </c>
      <c r="CB542">
        <v>233.40438336187316</v>
      </c>
      <c r="CC542" s="156">
        <v>0.96</v>
      </c>
      <c r="CD542">
        <v>1710</v>
      </c>
      <c r="CE542">
        <v>0.12067069414342435</v>
      </c>
      <c r="CF542">
        <v>3.9585613984780936</v>
      </c>
      <c r="CG542">
        <v>0.14834754958525642</v>
      </c>
      <c r="CH542">
        <v>1.1304274607759137</v>
      </c>
      <c r="CI542">
        <v>18</v>
      </c>
    </row>
    <row r="543" spans="47:87" x14ac:dyDescent="0.3">
      <c r="AU543">
        <v>0.3</v>
      </c>
      <c r="AV543">
        <v>18.94088682671957</v>
      </c>
      <c r="AW543">
        <v>0.3284541338829059</v>
      </c>
      <c r="AX543">
        <v>1.0856829599088422</v>
      </c>
      <c r="AY543">
        <v>327.64269129960132</v>
      </c>
      <c r="AZ543">
        <v>0.1066565779969436</v>
      </c>
      <c r="BA543">
        <v>531.67499435424691</v>
      </c>
      <c r="BB543">
        <v>245.15910230641128</v>
      </c>
      <c r="BC543">
        <v>1</v>
      </c>
      <c r="BD543">
        <v>42.866383703477837</v>
      </c>
      <c r="BE543">
        <v>88.74276011955503</v>
      </c>
      <c r="BF543">
        <v>21.129342227752794</v>
      </c>
      <c r="BG543">
        <v>5.869516851484998</v>
      </c>
      <c r="BH543">
        <v>378.94654813192221</v>
      </c>
      <c r="BI543">
        <v>0.2</v>
      </c>
      <c r="BJ543">
        <v>2992.6246828688604</v>
      </c>
      <c r="BK543">
        <v>686.2240696919182</v>
      </c>
      <c r="BL543">
        <v>939.07405091348141</v>
      </c>
      <c r="BM543">
        <v>1007.4142747985543</v>
      </c>
      <c r="BN543">
        <v>130.58212362690514</v>
      </c>
      <c r="BO543">
        <v>29.769542164999802</v>
      </c>
      <c r="BP543">
        <v>3.9583362941289987E-2</v>
      </c>
      <c r="BQ543">
        <v>100</v>
      </c>
      <c r="BR543">
        <v>347.42490362179433</v>
      </c>
      <c r="BS543">
        <v>5.7035590145824183E-2</v>
      </c>
      <c r="BT543">
        <v>3.1789994570204544E-4</v>
      </c>
      <c r="BU543">
        <v>0</v>
      </c>
      <c r="BV543">
        <v>0.53803082624458742</v>
      </c>
      <c r="BW543">
        <v>15.742452078430038</v>
      </c>
      <c r="BX543">
        <v>37.973968206575414</v>
      </c>
      <c r="BY543">
        <v>31.558492066997911</v>
      </c>
      <c r="BZ543">
        <v>966.83667604233835</v>
      </c>
      <c r="CA543">
        <v>231.1638425076145</v>
      </c>
      <c r="CB543">
        <v>219.02596631720402</v>
      </c>
      <c r="CC543" s="156">
        <v>1.1000000000000001</v>
      </c>
      <c r="CD543">
        <v>780</v>
      </c>
      <c r="CE543">
        <v>0.18476478148387954</v>
      </c>
      <c r="CF543">
        <v>5.5105490004063604</v>
      </c>
      <c r="CG543">
        <v>0.24551008684558323</v>
      </c>
      <c r="CH543">
        <v>16.930263449585087</v>
      </c>
      <c r="CI543">
        <v>7</v>
      </c>
    </row>
    <row r="544" spans="47:87" x14ac:dyDescent="0.3">
      <c r="AU544">
        <v>0.3</v>
      </c>
      <c r="AV544">
        <v>19.735482773881273</v>
      </c>
      <c r="AW544">
        <v>0.33779288537292562</v>
      </c>
      <c r="AX544">
        <v>1.5661972807201807</v>
      </c>
      <c r="AY544">
        <v>325.85351709587746</v>
      </c>
      <c r="AZ544">
        <v>0.11639269471285155</v>
      </c>
      <c r="BA544">
        <v>357.38840848252426</v>
      </c>
      <c r="BB544">
        <v>302.3927361451133</v>
      </c>
      <c r="BC544">
        <v>1</v>
      </c>
      <c r="BD544">
        <v>39.229603288201318</v>
      </c>
      <c r="BE544">
        <v>105.12731925142305</v>
      </c>
      <c r="BF544">
        <v>16.340525383577937</v>
      </c>
      <c r="BG544">
        <v>4.5434447326092053</v>
      </c>
      <c r="BH544">
        <v>458.55708186415427</v>
      </c>
      <c r="BI544">
        <v>0.2</v>
      </c>
      <c r="BJ544">
        <v>2986.8035294026222</v>
      </c>
      <c r="BK544">
        <v>676.21837058174674</v>
      </c>
      <c r="BL544">
        <v>880.99522705139486</v>
      </c>
      <c r="BM544">
        <v>794.41435822164658</v>
      </c>
      <c r="BN544">
        <v>193.2973082595017</v>
      </c>
      <c r="BO544">
        <v>30.272794225955849</v>
      </c>
      <c r="BP544">
        <v>8.2317742928872242E-2</v>
      </c>
      <c r="BQ544">
        <v>100</v>
      </c>
      <c r="BR544">
        <v>350.39017776401585</v>
      </c>
      <c r="BS544">
        <v>4.9283335065993771E-2</v>
      </c>
      <c r="BT544">
        <v>2.8896427166777807E-4</v>
      </c>
      <c r="BU544">
        <v>0</v>
      </c>
      <c r="BV544">
        <v>0.5552441296010534</v>
      </c>
      <c r="BW544">
        <v>14.778365880642276</v>
      </c>
      <c r="BX544">
        <v>39.263714529171267</v>
      </c>
      <c r="BY544">
        <v>34.978741832787684</v>
      </c>
      <c r="BZ544">
        <v>870.1845910872654</v>
      </c>
      <c r="CA544">
        <v>263.7052827117916</v>
      </c>
      <c r="CB544">
        <v>244.28435987709048</v>
      </c>
      <c r="CC544" s="156">
        <v>0.7</v>
      </c>
      <c r="CD544">
        <v>1710</v>
      </c>
      <c r="CE544">
        <v>0.22028010940013454</v>
      </c>
      <c r="CF544">
        <v>7.5357266566268528</v>
      </c>
      <c r="CG544">
        <v>0.29382726849566521</v>
      </c>
      <c r="CH544">
        <v>24.327677005104668</v>
      </c>
      <c r="CI544">
        <v>6</v>
      </c>
    </row>
    <row r="545" spans="47:87" x14ac:dyDescent="0.3">
      <c r="AU545">
        <v>0.3</v>
      </c>
      <c r="AV545">
        <v>20.478642353322883</v>
      </c>
      <c r="AW545">
        <v>0.35025742763283702</v>
      </c>
      <c r="AX545">
        <v>0.85388222149437465</v>
      </c>
      <c r="AY545">
        <v>335.29894735871324</v>
      </c>
      <c r="AZ545">
        <v>9.551039390891608E-2</v>
      </c>
      <c r="BA545">
        <v>449.51129486116298</v>
      </c>
      <c r="BB545">
        <v>343.61409115522326</v>
      </c>
      <c r="BC545">
        <v>1</v>
      </c>
      <c r="BD545">
        <v>37.469089543193903</v>
      </c>
      <c r="BE545">
        <v>97.251722017588889</v>
      </c>
      <c r="BF545">
        <v>21.33172503162147</v>
      </c>
      <c r="BG545">
        <v>4.8396401810098864</v>
      </c>
      <c r="BH545">
        <v>474.08592838663117</v>
      </c>
      <c r="BI545">
        <v>0.2</v>
      </c>
      <c r="BJ545">
        <v>2457.9760608498955</v>
      </c>
      <c r="BK545">
        <v>691.50391513271529</v>
      </c>
      <c r="BL545">
        <v>912.89607549122445</v>
      </c>
      <c r="BM545">
        <v>971.43358455815894</v>
      </c>
      <c r="BN545">
        <v>155.4528938014092</v>
      </c>
      <c r="BO545">
        <v>31.739393782612058</v>
      </c>
      <c r="BP545">
        <v>4.3063486689715907E-2</v>
      </c>
      <c r="BQ545">
        <v>100</v>
      </c>
      <c r="BR545">
        <v>377.34545654328872</v>
      </c>
      <c r="BS545">
        <v>5.1798897137822347E-2</v>
      </c>
      <c r="BT545">
        <v>3.0916442475926998E-4</v>
      </c>
      <c r="BU545">
        <v>0</v>
      </c>
      <c r="BV545">
        <v>0.57281520283581289</v>
      </c>
      <c r="BW545">
        <v>15.108707754771416</v>
      </c>
      <c r="BX545">
        <v>37.375102870440699</v>
      </c>
      <c r="BY545">
        <v>29.41812558600607</v>
      </c>
      <c r="BZ545">
        <v>1010.6025882587792</v>
      </c>
      <c r="CA545">
        <v>339.93945260286114</v>
      </c>
      <c r="CB545">
        <v>231.7732630281584</v>
      </c>
      <c r="CC545" s="156">
        <v>0.89</v>
      </c>
      <c r="CD545">
        <v>2320</v>
      </c>
      <c r="CE545">
        <v>0.12006861597129981</v>
      </c>
      <c r="CF545">
        <v>4.5250310650794567</v>
      </c>
      <c r="CG545">
        <v>0.14872650139740287</v>
      </c>
      <c r="CH545">
        <v>7.9566943274585906</v>
      </c>
      <c r="CI545">
        <v>13</v>
      </c>
    </row>
    <row r="546" spans="47:87" x14ac:dyDescent="0.3">
      <c r="AU546">
        <v>0.3</v>
      </c>
      <c r="AV546">
        <v>20.684563167772339</v>
      </c>
      <c r="AW546">
        <v>0.37432340661077246</v>
      </c>
      <c r="AX546">
        <v>1.6895531090984721</v>
      </c>
      <c r="AY546">
        <v>304.22285818451479</v>
      </c>
      <c r="AZ546">
        <v>0.10990109793539275</v>
      </c>
      <c r="BA546">
        <v>404.12222102198791</v>
      </c>
      <c r="BB546">
        <v>295.07552524082894</v>
      </c>
      <c r="BC546">
        <v>1</v>
      </c>
      <c r="BD546">
        <v>41.098629884654059</v>
      </c>
      <c r="BE546">
        <v>100.16286602776377</v>
      </c>
      <c r="BF546">
        <v>9.7490632842790443</v>
      </c>
      <c r="BG546">
        <v>4.3430402604667115</v>
      </c>
      <c r="BH546">
        <v>401.23769692763733</v>
      </c>
      <c r="BI546">
        <v>0.20000000000000004</v>
      </c>
      <c r="BJ546">
        <v>2556.2387674968904</v>
      </c>
      <c r="BK546">
        <v>692.75230898453424</v>
      </c>
      <c r="BL546">
        <v>883.98553125021499</v>
      </c>
      <c r="BM546">
        <v>1039.0262261716778</v>
      </c>
      <c r="BN546">
        <v>155.69354216140394</v>
      </c>
      <c r="BO546">
        <v>33.93906054870434</v>
      </c>
      <c r="BP546">
        <v>4.3694362528432243E-2</v>
      </c>
      <c r="BQ546">
        <v>100</v>
      </c>
      <c r="BR546">
        <v>355.95391469496633</v>
      </c>
      <c r="BS546">
        <v>5.7087461163115208E-2</v>
      </c>
      <c r="BT546">
        <v>2.9287370584817919E-4</v>
      </c>
      <c r="BU546">
        <v>65.733637797660876</v>
      </c>
      <c r="BV546">
        <v>0.55398319618252467</v>
      </c>
      <c r="BW546">
        <v>15.06395356910387</v>
      </c>
      <c r="BX546">
        <v>37.21090317691538</v>
      </c>
      <c r="BY546">
        <v>31.523839223893848</v>
      </c>
      <c r="BZ546">
        <v>945.30066166305937</v>
      </c>
      <c r="CA546">
        <v>209.65603649024786</v>
      </c>
      <c r="CB546">
        <v>246.25928483062793</v>
      </c>
      <c r="CC546" s="156">
        <v>0.85</v>
      </c>
      <c r="CD546">
        <v>1240</v>
      </c>
      <c r="CE546">
        <v>0.19678384340615351</v>
      </c>
      <c r="CF546">
        <v>6.151557951296903</v>
      </c>
      <c r="CG546">
        <v>0.26367995511117487</v>
      </c>
      <c r="CH546">
        <v>25.007235266094284</v>
      </c>
      <c r="CI546">
        <v>6</v>
      </c>
    </row>
    <row r="547" spans="47:87" x14ac:dyDescent="0.3">
      <c r="AU547">
        <v>0.3</v>
      </c>
      <c r="AV547">
        <v>19.534622727399494</v>
      </c>
      <c r="AW547">
        <v>0.3197390158011863</v>
      </c>
      <c r="AX547">
        <v>1.3896897813352358</v>
      </c>
      <c r="AY547">
        <v>346.99172519315891</v>
      </c>
      <c r="AZ547">
        <v>8.5706513717623514E-2</v>
      </c>
      <c r="BA547">
        <v>454.35846294844538</v>
      </c>
      <c r="BB547">
        <v>437.94104646114363</v>
      </c>
      <c r="BC547">
        <v>1</v>
      </c>
      <c r="BD547">
        <v>40.315968715008125</v>
      </c>
      <c r="BE547">
        <v>105.40343645969956</v>
      </c>
      <c r="BF547">
        <v>19.789602485377372</v>
      </c>
      <c r="BG547">
        <v>3.205846565985369</v>
      </c>
      <c r="BH547">
        <v>433.46864956320837</v>
      </c>
      <c r="BI547">
        <v>0.19999999999999996</v>
      </c>
      <c r="BJ547">
        <v>2185.5857237818318</v>
      </c>
      <c r="BK547">
        <v>676.51355585174315</v>
      </c>
      <c r="BL547">
        <v>900.33717017820265</v>
      </c>
      <c r="BM547">
        <v>932.1421616052429</v>
      </c>
      <c r="BN547">
        <v>136.29379640125444</v>
      </c>
      <c r="BO547">
        <v>28.935916572036973</v>
      </c>
      <c r="BP547">
        <v>4.3927161527224194E-2</v>
      </c>
      <c r="BQ547">
        <v>100</v>
      </c>
      <c r="BR547">
        <v>387.45406909587001</v>
      </c>
      <c r="BS547">
        <v>5.5162351637151587E-2</v>
      </c>
      <c r="BT547">
        <v>3.1621011304863169E-4</v>
      </c>
      <c r="BU547">
        <v>14.271079702132948</v>
      </c>
      <c r="BV547">
        <v>0.54185671951064318</v>
      </c>
      <c r="BW547">
        <v>15.315164826674749</v>
      </c>
      <c r="BX547">
        <v>33.311167688686005</v>
      </c>
      <c r="BY547">
        <v>33.448103736146152</v>
      </c>
      <c r="BZ547">
        <v>1107.9373732028007</v>
      </c>
      <c r="CA547">
        <v>227.65094551486663</v>
      </c>
      <c r="CB547">
        <v>241.86879558769027</v>
      </c>
      <c r="CC547" s="156">
        <v>0.88</v>
      </c>
      <c r="CD547">
        <v>1430</v>
      </c>
      <c r="CE547">
        <v>0.15191463401950678</v>
      </c>
      <c r="CF547">
        <v>4.8341819144082727</v>
      </c>
      <c r="CG547">
        <v>0.19280012460178036</v>
      </c>
      <c r="CH547">
        <v>13.053075098118008</v>
      </c>
      <c r="CI547">
        <v>9</v>
      </c>
    </row>
    <row r="548" spans="47:87" x14ac:dyDescent="0.3">
      <c r="AU548">
        <v>0.3</v>
      </c>
      <c r="AV548">
        <v>20.755635056344687</v>
      </c>
      <c r="AW548">
        <v>0.30059864747639481</v>
      </c>
      <c r="AX548">
        <v>0.85331746839312705</v>
      </c>
      <c r="AY548">
        <v>330.31744182923933</v>
      </c>
      <c r="AZ548">
        <v>8.8352555525075899E-2</v>
      </c>
      <c r="BA548">
        <v>424.05366613300288</v>
      </c>
      <c r="BB548">
        <v>311.70914437993133</v>
      </c>
      <c r="BC548">
        <v>1</v>
      </c>
      <c r="BD548">
        <v>53.20582743088989</v>
      </c>
      <c r="BE548">
        <v>111.58420071932683</v>
      </c>
      <c r="BF548">
        <v>21.675305375624738</v>
      </c>
      <c r="BG548">
        <v>4.5496879100550167</v>
      </c>
      <c r="BH548">
        <v>397.42489302806371</v>
      </c>
      <c r="BI548">
        <v>0.2</v>
      </c>
      <c r="BJ548">
        <v>2979.6842609284085</v>
      </c>
      <c r="BK548">
        <v>684.9121172977483</v>
      </c>
      <c r="BL548">
        <v>938.4905365888053</v>
      </c>
      <c r="BM548">
        <v>945.21231307322364</v>
      </c>
      <c r="BN548">
        <v>211.20208755630802</v>
      </c>
      <c r="BO548">
        <v>27.27613926174336</v>
      </c>
      <c r="BP548">
        <v>3.2474737609436449E-2</v>
      </c>
      <c r="BQ548">
        <v>100</v>
      </c>
      <c r="BR548">
        <v>345.5571438255642</v>
      </c>
      <c r="BS548">
        <v>5.9952548422878546E-2</v>
      </c>
      <c r="BT548">
        <v>3.1470987723932961E-4</v>
      </c>
      <c r="BU548">
        <v>0</v>
      </c>
      <c r="BV548">
        <v>0.49575380838506877</v>
      </c>
      <c r="BW548">
        <v>15.195118535789545</v>
      </c>
      <c r="BX548">
        <v>35.419785583519158</v>
      </c>
      <c r="BY548">
        <v>29.913273607007135</v>
      </c>
      <c r="BZ548">
        <v>1055.5561740802873</v>
      </c>
      <c r="CA548">
        <v>275.35319643108426</v>
      </c>
      <c r="CB548">
        <v>249.98855333992319</v>
      </c>
      <c r="CC548" s="156">
        <v>0.79</v>
      </c>
      <c r="CD548">
        <v>3080</v>
      </c>
      <c r="CE548">
        <v>3.2748048239770844E-2</v>
      </c>
      <c r="CF548">
        <v>2.7905250927120413</v>
      </c>
      <c r="CG548">
        <v>8.4784215579491354E-2</v>
      </c>
      <c r="CH548">
        <v>-13.050227088193221</v>
      </c>
      <c r="CI548" t="s">
        <v>479</v>
      </c>
    </row>
    <row r="549" spans="47:87" x14ac:dyDescent="0.3">
      <c r="AU549">
        <v>0.3</v>
      </c>
      <c r="AV549">
        <v>21.275493826749432</v>
      </c>
      <c r="AW549">
        <v>0.34699888755020764</v>
      </c>
      <c r="AX549">
        <v>0.50625254317962609</v>
      </c>
      <c r="AY549">
        <v>383.93064586503044</v>
      </c>
      <c r="AZ549">
        <v>8.95498516528907E-2</v>
      </c>
      <c r="BA549">
        <v>355.05209304913052</v>
      </c>
      <c r="BB549">
        <v>361.03912749031662</v>
      </c>
      <c r="BC549">
        <v>1</v>
      </c>
      <c r="BD549">
        <v>38.060347660765238</v>
      </c>
      <c r="BE549">
        <v>97.420793184193457</v>
      </c>
      <c r="BF549">
        <v>9.0825656965660766</v>
      </c>
      <c r="BG549">
        <v>6.8688978727738732</v>
      </c>
      <c r="BH549">
        <v>399.06325322562373</v>
      </c>
      <c r="BI549">
        <v>0.20000000000000004</v>
      </c>
      <c r="BJ549">
        <v>2422.3255387130043</v>
      </c>
      <c r="BK549">
        <v>667.56674800728115</v>
      </c>
      <c r="BL549">
        <v>894.42934218357766</v>
      </c>
      <c r="BM549">
        <v>696.4261408224819</v>
      </c>
      <c r="BN549">
        <v>207.96264769997808</v>
      </c>
      <c r="BO549">
        <v>31.612187165573964</v>
      </c>
      <c r="BP549">
        <v>2.2292741270885118E-2</v>
      </c>
      <c r="BQ549">
        <v>100</v>
      </c>
      <c r="BR549">
        <v>297.78354756732563</v>
      </c>
      <c r="BS549">
        <v>5.7173353847413295E-2</v>
      </c>
      <c r="BT549">
        <v>3.1596172680289615E-4</v>
      </c>
      <c r="BU549">
        <v>77.289739179178142</v>
      </c>
      <c r="BV549">
        <v>0.54286875267317103</v>
      </c>
      <c r="BW549">
        <v>15.68511632080593</v>
      </c>
      <c r="BX549">
        <v>33.9209753929239</v>
      </c>
      <c r="BY549">
        <v>35.999684064173508</v>
      </c>
      <c r="BZ549">
        <v>1056.2981067683163</v>
      </c>
      <c r="CA549">
        <v>300.12536075254548</v>
      </c>
      <c r="CB549">
        <v>236.00373501586012</v>
      </c>
      <c r="CC549" s="156">
        <v>0.96</v>
      </c>
      <c r="CD549">
        <v>870</v>
      </c>
      <c r="CE549">
        <v>0.22703523236443091</v>
      </c>
      <c r="CF549">
        <v>7.8262614704664442</v>
      </c>
      <c r="CG549">
        <v>0.27160222447774163</v>
      </c>
      <c r="CH549">
        <v>33.566168794594198</v>
      </c>
      <c r="CI549">
        <v>5</v>
      </c>
    </row>
    <row r="550" spans="47:87" x14ac:dyDescent="0.3">
      <c r="AU550">
        <v>0.3</v>
      </c>
      <c r="AV550">
        <v>21.677734288892822</v>
      </c>
      <c r="AW550">
        <v>0.29317495674614585</v>
      </c>
      <c r="AX550">
        <v>1.8239189503640052</v>
      </c>
      <c r="AY550">
        <v>345.11482210852802</v>
      </c>
      <c r="AZ550">
        <v>9.1340169944538127E-2</v>
      </c>
      <c r="BA550">
        <v>428.35022549005663</v>
      </c>
      <c r="BB550">
        <v>268.62798564998207</v>
      </c>
      <c r="BC550">
        <v>1</v>
      </c>
      <c r="BD550">
        <v>41.61553925728802</v>
      </c>
      <c r="BE550">
        <v>102.81072758053483</v>
      </c>
      <c r="BF550">
        <v>13.208440416306557</v>
      </c>
      <c r="BG550">
        <v>2.7809783444489353</v>
      </c>
      <c r="BH550">
        <v>443.12186778643155</v>
      </c>
      <c r="BI550">
        <v>0.19999999999999998</v>
      </c>
      <c r="BJ550">
        <v>2412.2939385631325</v>
      </c>
      <c r="BK550">
        <v>689.07919016653409</v>
      </c>
      <c r="BL550">
        <v>883.78921328595482</v>
      </c>
      <c r="BM550">
        <v>983.93547120421863</v>
      </c>
      <c r="BN550">
        <v>88.0257607212436</v>
      </c>
      <c r="BO550">
        <v>26.249503071642113</v>
      </c>
      <c r="BP550">
        <v>7.4483907239443023E-2</v>
      </c>
      <c r="BQ550">
        <v>100</v>
      </c>
      <c r="BR550">
        <v>384.05528954401098</v>
      </c>
      <c r="BS550">
        <v>5.6569531792157179E-2</v>
      </c>
      <c r="BT550">
        <v>2.978150427829085E-4</v>
      </c>
      <c r="BU550">
        <v>45.379333704413575</v>
      </c>
      <c r="BV550">
        <v>0.54808616384851949</v>
      </c>
      <c r="BW550">
        <v>15.365632777228345</v>
      </c>
      <c r="BX550">
        <v>36.326782140348804</v>
      </c>
      <c r="BY550">
        <v>37.864132259925853</v>
      </c>
      <c r="BZ550">
        <v>953.38505505192336</v>
      </c>
      <c r="CA550">
        <v>207.13263216688466</v>
      </c>
      <c r="CB550">
        <v>232.11324237455227</v>
      </c>
      <c r="CC550" s="156">
        <v>0.98</v>
      </c>
      <c r="CD550">
        <v>1270</v>
      </c>
      <c r="CE550">
        <v>0.11187968331427411</v>
      </c>
      <c r="CF550">
        <v>5.5215504140321929</v>
      </c>
      <c r="CG550">
        <v>0.15079871105184012</v>
      </c>
      <c r="CH550">
        <v>5.150829722130819</v>
      </c>
      <c r="CI550">
        <v>14</v>
      </c>
    </row>
    <row r="551" spans="47:87" x14ac:dyDescent="0.3">
      <c r="AU551">
        <v>0.3</v>
      </c>
      <c r="AV551">
        <v>20.787450752321647</v>
      </c>
      <c r="AW551">
        <v>0.34052511455447371</v>
      </c>
      <c r="AX551">
        <v>1.3077152578720974</v>
      </c>
      <c r="AY551">
        <v>315.51007580859931</v>
      </c>
      <c r="AZ551">
        <v>0.11721344523388212</v>
      </c>
      <c r="BA551">
        <v>409.50747593705444</v>
      </c>
      <c r="BB551">
        <v>313.25450710928851</v>
      </c>
      <c r="BC551">
        <v>1</v>
      </c>
      <c r="BD551">
        <v>49.905238605100912</v>
      </c>
      <c r="BE551">
        <v>97.669220606851098</v>
      </c>
      <c r="BF551">
        <v>16.120816740921839</v>
      </c>
      <c r="BG551">
        <v>6.3206764902355141</v>
      </c>
      <c r="BH551">
        <v>422.3379565615657</v>
      </c>
      <c r="BI551">
        <v>0.19999999999999996</v>
      </c>
      <c r="BJ551">
        <v>2547.1475562918281</v>
      </c>
      <c r="BK551">
        <v>705.27762367227945</v>
      </c>
      <c r="BL551">
        <v>922.1099807249268</v>
      </c>
      <c r="BM551">
        <v>947.59774218985615</v>
      </c>
      <c r="BN551">
        <v>137.95216773003179</v>
      </c>
      <c r="BO551">
        <v>30.705817604543096</v>
      </c>
      <c r="BP551">
        <v>6.0151736528564571E-2</v>
      </c>
      <c r="BQ551">
        <v>100</v>
      </c>
      <c r="BR551">
        <v>408.70942178903175</v>
      </c>
      <c r="BS551">
        <v>5.1412959280882818E-2</v>
      </c>
      <c r="BT551">
        <v>3.2473451517880551E-4</v>
      </c>
      <c r="BU551">
        <v>0</v>
      </c>
      <c r="BV551">
        <v>0.56054471904243186</v>
      </c>
      <c r="BW551">
        <v>15.174359462318018</v>
      </c>
      <c r="BX551">
        <v>34.712618922577136</v>
      </c>
      <c r="BY551">
        <v>34.666404021481156</v>
      </c>
      <c r="BZ551">
        <v>819.0371508009739</v>
      </c>
      <c r="CA551">
        <v>302.145936585718</v>
      </c>
      <c r="CB551">
        <v>242.5495609940233</v>
      </c>
      <c r="CC551" s="156">
        <v>0.82</v>
      </c>
      <c r="CD551">
        <v>1870</v>
      </c>
      <c r="CE551">
        <v>0.12999364708912542</v>
      </c>
      <c r="CF551">
        <v>3.6134849773576825</v>
      </c>
      <c r="CG551">
        <v>0.1581256801569251</v>
      </c>
      <c r="CH551">
        <v>9.0807157357654926</v>
      </c>
      <c r="CI551">
        <v>11</v>
      </c>
    </row>
    <row r="552" spans="47:87" x14ac:dyDescent="0.3">
      <c r="AU552">
        <v>0.3</v>
      </c>
      <c r="AV552">
        <v>19.007326185529308</v>
      </c>
      <c r="AW552">
        <v>0.30119149540240608</v>
      </c>
      <c r="AX552">
        <v>0.82879816496841641</v>
      </c>
      <c r="AY552">
        <v>316.6903062537782</v>
      </c>
      <c r="AZ552">
        <v>7.975667770827119E-2</v>
      </c>
      <c r="BA552">
        <v>529.79067536043749</v>
      </c>
      <c r="BB552">
        <v>328.21607004610263</v>
      </c>
      <c r="BC552">
        <v>1</v>
      </c>
      <c r="BD552">
        <v>39.96919538120212</v>
      </c>
      <c r="BE552">
        <v>93.76295423162172</v>
      </c>
      <c r="BF552">
        <v>19.791876287238544</v>
      </c>
      <c r="BG552">
        <v>4.1150415024810938</v>
      </c>
      <c r="BH552">
        <v>425.3093902199418</v>
      </c>
      <c r="BI552">
        <v>0.2</v>
      </c>
      <c r="BJ552">
        <v>2577.3652864727351</v>
      </c>
      <c r="BK552">
        <v>689.00347488573323</v>
      </c>
      <c r="BL552">
        <v>895.01180709187736</v>
      </c>
      <c r="BM552">
        <v>843.60210223158901</v>
      </c>
      <c r="BN552">
        <v>197.97585583768938</v>
      </c>
      <c r="BO552">
        <v>27.278851738563148</v>
      </c>
      <c r="BP552">
        <v>3.8779867489163976E-2</v>
      </c>
      <c r="BQ552">
        <v>100</v>
      </c>
      <c r="BR552">
        <v>437.92001699242178</v>
      </c>
      <c r="BS552">
        <v>5.6970549566327536E-2</v>
      </c>
      <c r="BT552">
        <v>3.1712280771710395E-4</v>
      </c>
      <c r="BU552">
        <v>11.684002969694035</v>
      </c>
      <c r="BV552">
        <v>0.65020994465283799</v>
      </c>
      <c r="BW552">
        <v>14.844961214487395</v>
      </c>
      <c r="BX552">
        <v>33.961561667092795</v>
      </c>
      <c r="BY552">
        <v>40.440536751400941</v>
      </c>
      <c r="BZ552">
        <v>1145.5490653830866</v>
      </c>
      <c r="CA552">
        <v>268.17745158089201</v>
      </c>
      <c r="CB552">
        <v>248.75677402409559</v>
      </c>
      <c r="CC552" s="156">
        <v>0.8</v>
      </c>
      <c r="CD552">
        <v>1390</v>
      </c>
      <c r="CE552">
        <v>0.22919703004179293</v>
      </c>
      <c r="CF552">
        <v>8.2979513292892637</v>
      </c>
      <c r="CG552">
        <v>0.3086208861022966</v>
      </c>
      <c r="CH552">
        <v>34.671466180661803</v>
      </c>
      <c r="CI552">
        <v>5</v>
      </c>
    </row>
    <row r="553" spans="47:87" x14ac:dyDescent="0.3">
      <c r="AU553">
        <v>0.3</v>
      </c>
      <c r="AV553">
        <v>20.029939961311513</v>
      </c>
      <c r="AW553">
        <v>0.34762544633447251</v>
      </c>
      <c r="AX553">
        <v>1.2098255890274032</v>
      </c>
      <c r="AY553">
        <v>320.18937005883549</v>
      </c>
      <c r="AZ553">
        <v>0.11764018218728656</v>
      </c>
      <c r="BA553">
        <v>408.48789897155649</v>
      </c>
      <c r="BB553">
        <v>361.24439798862574</v>
      </c>
      <c r="BC553">
        <v>1</v>
      </c>
      <c r="BD553">
        <v>38.443555508132036</v>
      </c>
      <c r="BE553">
        <v>100.79235292931567</v>
      </c>
      <c r="BF553">
        <v>8.1080843160195037</v>
      </c>
      <c r="BG553">
        <v>4.9883594683728631</v>
      </c>
      <c r="BH553">
        <v>393.18870971138796</v>
      </c>
      <c r="BI553">
        <v>0.2</v>
      </c>
      <c r="BJ553">
        <v>2712.872362474191</v>
      </c>
      <c r="BK553">
        <v>687.50161426266345</v>
      </c>
      <c r="BL553">
        <v>945.90926592446601</v>
      </c>
      <c r="BM553">
        <v>1052.5023771023152</v>
      </c>
      <c r="BN553">
        <v>154.32771555339019</v>
      </c>
      <c r="BO553">
        <v>31.540495351453902</v>
      </c>
      <c r="BP553">
        <v>3.7823211712794534E-2</v>
      </c>
      <c r="BQ553">
        <v>100</v>
      </c>
      <c r="BR553">
        <v>324.75850731911959</v>
      </c>
      <c r="BS553">
        <v>5.3980047661364224E-2</v>
      </c>
      <c r="BT553">
        <v>3.0349190471206256E-4</v>
      </c>
      <c r="BU553">
        <v>0</v>
      </c>
      <c r="BV553">
        <v>0.53509912849382957</v>
      </c>
      <c r="BW553">
        <v>14.646269968936792</v>
      </c>
      <c r="BX553">
        <v>35.787425648335272</v>
      </c>
      <c r="BY553">
        <v>34.948445411525952</v>
      </c>
      <c r="BZ553">
        <v>1082.4818229543125</v>
      </c>
      <c r="CA553">
        <v>155.09818305448132</v>
      </c>
      <c r="CB553">
        <v>231.98656092398073</v>
      </c>
      <c r="CC553" s="156">
        <v>0.82</v>
      </c>
      <c r="CD553">
        <v>2460</v>
      </c>
      <c r="CE553">
        <v>0.13363227660110577</v>
      </c>
      <c r="CF553">
        <v>4.1032897843193208</v>
      </c>
      <c r="CG553">
        <v>0.17745808130018489</v>
      </c>
      <c r="CH553">
        <v>2.911121219744901</v>
      </c>
      <c r="CI553">
        <v>13</v>
      </c>
    </row>
    <row r="554" spans="47:87" x14ac:dyDescent="0.3">
      <c r="AU554">
        <v>0.3</v>
      </c>
      <c r="AV554">
        <v>18.422456361139652</v>
      </c>
      <c r="AW554">
        <v>0.29503363785706793</v>
      </c>
      <c r="AX554">
        <v>0.52383646706069453</v>
      </c>
      <c r="AY554">
        <v>330.95174445647524</v>
      </c>
      <c r="AZ554">
        <v>0.10420687676986293</v>
      </c>
      <c r="BA554">
        <v>371.48097692150759</v>
      </c>
      <c r="BB554">
        <v>397.69152287472417</v>
      </c>
      <c r="BC554">
        <v>1</v>
      </c>
      <c r="BD554">
        <v>43.190105426010902</v>
      </c>
      <c r="BE554">
        <v>91.742201151602245</v>
      </c>
      <c r="BF554">
        <v>13.156474168866293</v>
      </c>
      <c r="BG554">
        <v>3.8769882331223484</v>
      </c>
      <c r="BH554">
        <v>397.63042480826829</v>
      </c>
      <c r="BI554">
        <v>0.2</v>
      </c>
      <c r="BJ554">
        <v>2440.0737778958865</v>
      </c>
      <c r="BK554">
        <v>686.81007525467089</v>
      </c>
      <c r="BL554">
        <v>921.09901413556406</v>
      </c>
      <c r="BM554">
        <v>861.59030100301254</v>
      </c>
      <c r="BN554">
        <v>177.9738102265899</v>
      </c>
      <c r="BO554">
        <v>26.748301418781665</v>
      </c>
      <c r="BP554">
        <v>3.456405693549007E-2</v>
      </c>
      <c r="BQ554">
        <v>100</v>
      </c>
      <c r="BR554">
        <v>404.12278120849913</v>
      </c>
      <c r="BS554">
        <v>5.6539060201451982E-2</v>
      </c>
      <c r="BT554">
        <v>3.0672522580007014E-4</v>
      </c>
      <c r="BU554">
        <v>0</v>
      </c>
      <c r="BV554">
        <v>0.53555821529617065</v>
      </c>
      <c r="BW554">
        <v>14.722900407563811</v>
      </c>
      <c r="BX554">
        <v>36.977591183623076</v>
      </c>
      <c r="BY554">
        <v>37.80470790200728</v>
      </c>
      <c r="BZ554">
        <v>893.05204511870375</v>
      </c>
      <c r="CA554">
        <v>334.22083397593292</v>
      </c>
      <c r="CB554">
        <v>233.9866594902152</v>
      </c>
      <c r="CC554" s="156">
        <v>1.25</v>
      </c>
      <c r="CD554">
        <v>830</v>
      </c>
      <c r="CE554">
        <v>0.15236229042465776</v>
      </c>
      <c r="CF554">
        <v>4.8972303819409859</v>
      </c>
      <c r="CG554">
        <v>0.16047587174794953</v>
      </c>
      <c r="CH554">
        <v>10.096231479370465</v>
      </c>
      <c r="CI554">
        <v>11</v>
      </c>
    </row>
    <row r="555" spans="47:87" x14ac:dyDescent="0.3">
      <c r="AU555">
        <v>0.3</v>
      </c>
      <c r="AV555">
        <v>20.739386262878057</v>
      </c>
      <c r="AW555">
        <v>0.30160843967254297</v>
      </c>
      <c r="AX555">
        <v>1.3983485294732623</v>
      </c>
      <c r="AY555">
        <v>354.38843476387171</v>
      </c>
      <c r="AZ555">
        <v>8.8115637044164336E-2</v>
      </c>
      <c r="BA555">
        <v>350.20508891343945</v>
      </c>
      <c r="BB555">
        <v>260.59864118856467</v>
      </c>
      <c r="BC555">
        <v>1</v>
      </c>
      <c r="BD555">
        <v>24.051311274846981</v>
      </c>
      <c r="BE555">
        <v>97.249922252870775</v>
      </c>
      <c r="BF555">
        <v>11.708819867501276</v>
      </c>
      <c r="BG555">
        <v>3.8784009251339699</v>
      </c>
      <c r="BH555">
        <v>423.39291053642768</v>
      </c>
      <c r="BI555">
        <v>0.20000000000000004</v>
      </c>
      <c r="BJ555">
        <v>2617.5933259274725</v>
      </c>
      <c r="BK555">
        <v>685.28508111962094</v>
      </c>
      <c r="BL555">
        <v>813.04902316039738</v>
      </c>
      <c r="BM555">
        <v>835.69400413709036</v>
      </c>
      <c r="BN555">
        <v>216.52099820552652</v>
      </c>
      <c r="BO555">
        <v>27.300866704822926</v>
      </c>
      <c r="BP555">
        <v>4.0704395277765905E-2</v>
      </c>
      <c r="BQ555">
        <v>100</v>
      </c>
      <c r="BR555">
        <v>316.3926093433069</v>
      </c>
      <c r="BS555">
        <v>5.9056384745356488E-2</v>
      </c>
      <c r="BT555">
        <v>2.8850772339786073E-4</v>
      </c>
      <c r="BU555">
        <v>68.432552460682189</v>
      </c>
      <c r="BV555">
        <v>0.56201598793396412</v>
      </c>
      <c r="BW555">
        <v>14.851070721138466</v>
      </c>
      <c r="BX555">
        <v>35.845635582046732</v>
      </c>
      <c r="BY555">
        <v>28.034974083758776</v>
      </c>
      <c r="BZ555">
        <v>835.16522055259998</v>
      </c>
      <c r="CA555">
        <v>342.89068386027583</v>
      </c>
      <c r="CB555">
        <v>226.68744216817748</v>
      </c>
      <c r="CC555" s="156">
        <v>1.08</v>
      </c>
      <c r="CD555">
        <v>1750</v>
      </c>
      <c r="CE555">
        <v>0.23241798611681497</v>
      </c>
      <c r="CF555">
        <v>5.520222938620523</v>
      </c>
      <c r="CG555">
        <v>0.22332566175669608</v>
      </c>
      <c r="CH555">
        <v>16.594111903814579</v>
      </c>
      <c r="CI555">
        <v>7</v>
      </c>
    </row>
    <row r="556" spans="47:87" x14ac:dyDescent="0.3">
      <c r="AU556">
        <v>0.3</v>
      </c>
      <c r="AV556">
        <v>20.521909329197829</v>
      </c>
      <c r="AW556">
        <v>0.36818808350655113</v>
      </c>
      <c r="AX556">
        <v>1.7760584515199258</v>
      </c>
      <c r="AY556">
        <v>352.15401441122077</v>
      </c>
      <c r="AZ556">
        <v>0.10100812147436458</v>
      </c>
      <c r="BA556">
        <v>389.5886500877632</v>
      </c>
      <c r="BB556">
        <v>382.37475222573721</v>
      </c>
      <c r="BC556">
        <v>1</v>
      </c>
      <c r="BD556">
        <v>46.540191251754827</v>
      </c>
      <c r="BE556">
        <v>91.477186255868091</v>
      </c>
      <c r="BF556">
        <v>14.76181890645503</v>
      </c>
      <c r="BG556">
        <v>6.591244579120449</v>
      </c>
      <c r="BH556">
        <v>410.68903011672114</v>
      </c>
      <c r="BI556">
        <v>0.19999999999999998</v>
      </c>
      <c r="BJ556">
        <v>2853.999583807516</v>
      </c>
      <c r="BK556">
        <v>695.36316452951473</v>
      </c>
      <c r="BL556">
        <v>953.52188843375325</v>
      </c>
      <c r="BM556">
        <v>963.32267978194739</v>
      </c>
      <c r="BN556">
        <v>226.42126259965298</v>
      </c>
      <c r="BO556">
        <v>33.437349407863508</v>
      </c>
      <c r="BP556">
        <v>3.6391497781707555E-2</v>
      </c>
      <c r="BQ556">
        <v>100</v>
      </c>
      <c r="BR556">
        <v>350.99191709833303</v>
      </c>
      <c r="BS556">
        <v>5.5246792202451905E-2</v>
      </c>
      <c r="BT556">
        <v>2.6955689650652847E-4</v>
      </c>
      <c r="BU556">
        <v>0</v>
      </c>
      <c r="BV556">
        <v>0.59720531671996657</v>
      </c>
      <c r="BW556">
        <v>15.151848924610572</v>
      </c>
      <c r="BX556">
        <v>35.961757255547958</v>
      </c>
      <c r="BY556">
        <v>30.592003123192548</v>
      </c>
      <c r="BZ556">
        <v>1173.3976640907351</v>
      </c>
      <c r="CA556">
        <v>211.17295769553874</v>
      </c>
      <c r="CB556">
        <v>224.52779171935364</v>
      </c>
      <c r="CC556" s="156">
        <v>0.9</v>
      </c>
      <c r="CD556">
        <v>1250</v>
      </c>
      <c r="CE556">
        <v>0.30326143177277909</v>
      </c>
      <c r="CF556">
        <v>9.9479482317275902</v>
      </c>
      <c r="CG556">
        <v>0.37146162361642177</v>
      </c>
      <c r="CH556">
        <v>37.374724503393992</v>
      </c>
      <c r="CI556">
        <v>4</v>
      </c>
    </row>
    <row r="557" spans="47:87" x14ac:dyDescent="0.3">
      <c r="AU557">
        <v>0.3</v>
      </c>
      <c r="AV557">
        <v>19.147014816952819</v>
      </c>
      <c r="AW557">
        <v>0.3027355078802228</v>
      </c>
      <c r="AX557">
        <v>0</v>
      </c>
      <c r="AY557">
        <v>343.74855762589658</v>
      </c>
      <c r="AZ557">
        <v>9.6554599277140288E-2</v>
      </c>
      <c r="BA557">
        <v>360.39094204098376</v>
      </c>
      <c r="BB557">
        <v>325.54744661425917</v>
      </c>
      <c r="BC557">
        <v>1</v>
      </c>
      <c r="BD557">
        <v>45.279402342330236</v>
      </c>
      <c r="BE557">
        <v>113.56263562240748</v>
      </c>
      <c r="BF557">
        <v>13.328800981988177</v>
      </c>
      <c r="BG557">
        <v>6.7421917915761158</v>
      </c>
      <c r="BH557">
        <v>416.67992626699231</v>
      </c>
      <c r="BI557">
        <v>0.20000000000000007</v>
      </c>
      <c r="BJ557">
        <v>2918.321607118417</v>
      </c>
      <c r="BK557">
        <v>683.22964400888407</v>
      </c>
      <c r="BL557">
        <v>825.92220996986987</v>
      </c>
      <c r="BM557">
        <v>899.48152333954658</v>
      </c>
      <c r="BN557">
        <v>187.40534372486073</v>
      </c>
      <c r="BO557">
        <v>27.408586219859366</v>
      </c>
      <c r="BP557">
        <v>4.0125479462062817E-2</v>
      </c>
      <c r="BQ557">
        <v>100</v>
      </c>
      <c r="BR557">
        <v>327.16834877961344</v>
      </c>
      <c r="BS557">
        <v>5.7494253519141954E-2</v>
      </c>
      <c r="BT557">
        <v>3.1454368489165844E-4</v>
      </c>
      <c r="BU557">
        <v>0</v>
      </c>
      <c r="BV557">
        <v>0.53645595966559656</v>
      </c>
      <c r="BW557">
        <v>15.216167154899384</v>
      </c>
      <c r="BX557">
        <v>37.163410278403987</v>
      </c>
      <c r="BY557">
        <v>30.293085392543627</v>
      </c>
      <c r="BZ557">
        <v>875.41224129867408</v>
      </c>
      <c r="CA557">
        <v>329.81209377527159</v>
      </c>
      <c r="CB557">
        <v>247.00523356191621</v>
      </c>
      <c r="CC557" s="156">
        <v>0.76</v>
      </c>
      <c r="CD557">
        <v>1930</v>
      </c>
      <c r="CE557">
        <v>0.15396201250061203</v>
      </c>
      <c r="CF557">
        <v>5.4856874706650718</v>
      </c>
      <c r="CG557">
        <v>0.19764414743875289</v>
      </c>
      <c r="CH557">
        <v>15.254273991264091</v>
      </c>
      <c r="CI557">
        <v>9</v>
      </c>
    </row>
    <row r="558" spans="47:87" x14ac:dyDescent="0.3">
      <c r="AU558">
        <v>0.3</v>
      </c>
      <c r="AV558">
        <v>17.659901608679224</v>
      </c>
      <c r="AW558">
        <v>0.32029294369562178</v>
      </c>
      <c r="AX558">
        <v>1.6170417659365253</v>
      </c>
      <c r="AY558">
        <v>335.2361914642338</v>
      </c>
      <c r="AZ558">
        <v>9.6623653147083266E-2</v>
      </c>
      <c r="BA558">
        <v>390.43829448255332</v>
      </c>
      <c r="BB558">
        <v>337.95555364774418</v>
      </c>
      <c r="BC558">
        <v>1</v>
      </c>
      <c r="BD558">
        <v>37.991202790840774</v>
      </c>
      <c r="BE558">
        <v>77.686464211618372</v>
      </c>
      <c r="BF558">
        <v>22.596030198816688</v>
      </c>
      <c r="BG558">
        <v>4.4613661578590946</v>
      </c>
      <c r="BH558">
        <v>392.23716120492281</v>
      </c>
      <c r="BI558">
        <v>0.2</v>
      </c>
      <c r="BJ558">
        <v>2914.9725437019024</v>
      </c>
      <c r="BK558">
        <v>689.09728343201834</v>
      </c>
      <c r="BL558">
        <v>920.69312130469416</v>
      </c>
      <c r="BM558">
        <v>902.77595232602528</v>
      </c>
      <c r="BN558">
        <v>139.98809121942077</v>
      </c>
      <c r="BO558">
        <v>28.822514764042779</v>
      </c>
      <c r="BP558">
        <v>6.3794570776791945E-2</v>
      </c>
      <c r="BQ558">
        <v>100</v>
      </c>
      <c r="BR558">
        <v>332.06715686959654</v>
      </c>
      <c r="BS558">
        <v>5.5041196931313749E-2</v>
      </c>
      <c r="BT558">
        <v>3.1267738768439872E-4</v>
      </c>
      <c r="BU558">
        <v>47.051901460180432</v>
      </c>
      <c r="BV558">
        <v>0.48109598607888521</v>
      </c>
      <c r="BW558">
        <v>15.129731819577323</v>
      </c>
      <c r="BX558">
        <v>37.973404228327482</v>
      </c>
      <c r="BY558">
        <v>34.423146587056792</v>
      </c>
      <c r="BZ558">
        <v>994.86415144707109</v>
      </c>
      <c r="CA558">
        <v>321.69311568583481</v>
      </c>
      <c r="CB558">
        <v>255.77160450695223</v>
      </c>
      <c r="CC558" s="156">
        <v>0.94</v>
      </c>
      <c r="CD558">
        <v>2240</v>
      </c>
      <c r="CE558">
        <v>8.6799388363420382E-2</v>
      </c>
      <c r="CF558">
        <v>3.0240833792052628</v>
      </c>
      <c r="CG558">
        <v>0.11543919987955516</v>
      </c>
      <c r="CH558">
        <v>-2.3285575073205265</v>
      </c>
      <c r="CI558" t="s">
        <v>479</v>
      </c>
    </row>
    <row r="559" spans="47:87" x14ac:dyDescent="0.3">
      <c r="AU559">
        <v>0.3</v>
      </c>
      <c r="AV559">
        <v>20.456628971697182</v>
      </c>
      <c r="AW559">
        <v>0.31583549920539461</v>
      </c>
      <c r="AX559">
        <v>0.51578396366746526</v>
      </c>
      <c r="AY559">
        <v>342.13044333789765</v>
      </c>
      <c r="AZ559">
        <v>0.1055444015294439</v>
      </c>
      <c r="BA559">
        <v>388.29555895637225</v>
      </c>
      <c r="BB559">
        <v>323.77006245418431</v>
      </c>
      <c r="BC559">
        <v>1</v>
      </c>
      <c r="BD559">
        <v>39.336354036323371</v>
      </c>
      <c r="BE559">
        <v>95.653074529986341</v>
      </c>
      <c r="BF559">
        <v>18.248435469749527</v>
      </c>
      <c r="BG559">
        <v>5.8755906592670915</v>
      </c>
      <c r="BH559">
        <v>397.86375631019848</v>
      </c>
      <c r="BI559">
        <v>0.19999999999999998</v>
      </c>
      <c r="BJ559">
        <v>2682.2988937628311</v>
      </c>
      <c r="BK559">
        <v>686.04408139144016</v>
      </c>
      <c r="BL559">
        <v>860.45670613267771</v>
      </c>
      <c r="BM559">
        <v>896.58702152007072</v>
      </c>
      <c r="BN559">
        <v>74.68195915364015</v>
      </c>
      <c r="BO559">
        <v>28.766268207186599</v>
      </c>
      <c r="BP559">
        <v>2.100903123043045E-2</v>
      </c>
      <c r="BQ559">
        <v>100</v>
      </c>
      <c r="BR559">
        <v>371.2091486315644</v>
      </c>
      <c r="BS559">
        <v>5.6541855677885805E-2</v>
      </c>
      <c r="BT559">
        <v>3.0553781712480427E-4</v>
      </c>
      <c r="BU559">
        <v>0</v>
      </c>
      <c r="BV559">
        <v>0.54669877033628811</v>
      </c>
      <c r="BW559">
        <v>14.897401405400919</v>
      </c>
      <c r="BX559">
        <v>35.815580761664378</v>
      </c>
      <c r="BY559">
        <v>30.792009838950332</v>
      </c>
      <c r="BZ559">
        <v>1048.2037688275741</v>
      </c>
      <c r="CA559">
        <v>297.98639246896806</v>
      </c>
      <c r="CB559">
        <v>240.99452737225391</v>
      </c>
      <c r="CC559" s="156">
        <v>0.87</v>
      </c>
      <c r="CD559">
        <v>1820</v>
      </c>
      <c r="CE559">
        <v>0.18721188111431308</v>
      </c>
      <c r="CF559">
        <v>5.8461525489885862</v>
      </c>
      <c r="CG559">
        <v>0.22634219649236964</v>
      </c>
      <c r="CH559">
        <v>15.530656522914636</v>
      </c>
      <c r="CI559">
        <v>7</v>
      </c>
    </row>
    <row r="560" spans="47:87" x14ac:dyDescent="0.3">
      <c r="AU560">
        <v>0.3</v>
      </c>
      <c r="AV560">
        <v>18.875226856727028</v>
      </c>
      <c r="AW560">
        <v>0.38296119569711323</v>
      </c>
      <c r="AX560">
        <v>2.9054609586031663</v>
      </c>
      <c r="AY560">
        <v>364.77153701891973</v>
      </c>
      <c r="AZ560">
        <v>8.2650142246950248E-2</v>
      </c>
      <c r="BA560">
        <v>375.1948692773866</v>
      </c>
      <c r="BB560">
        <v>318.81426500367553</v>
      </c>
      <c r="BC560">
        <v>1</v>
      </c>
      <c r="BD560">
        <v>43.656949565061453</v>
      </c>
      <c r="BE560">
        <v>104.89045698906219</v>
      </c>
      <c r="BF560">
        <v>9.2279262435737852</v>
      </c>
      <c r="BG560">
        <v>6.0100972673877129</v>
      </c>
      <c r="BH560">
        <v>427.3600206540018</v>
      </c>
      <c r="BI560">
        <v>0.19999999999999998</v>
      </c>
      <c r="BJ560">
        <v>2479.1650001648759</v>
      </c>
      <c r="BK560">
        <v>699.6290180611104</v>
      </c>
      <c r="BL560">
        <v>879.37923754967721</v>
      </c>
      <c r="BM560">
        <v>1068.4980017375337</v>
      </c>
      <c r="BN560">
        <v>123.59710068267695</v>
      </c>
      <c r="BO560">
        <v>34.804490336033446</v>
      </c>
      <c r="BP560">
        <v>3.4865335442382066E-2</v>
      </c>
      <c r="BQ560">
        <v>100</v>
      </c>
      <c r="BR560">
        <v>315.00857592125357</v>
      </c>
      <c r="BS560">
        <v>5.1981298851071125E-2</v>
      </c>
      <c r="BT560">
        <v>2.9740933971570061E-4</v>
      </c>
      <c r="BU560">
        <v>0</v>
      </c>
      <c r="BV560">
        <v>0.50764031881374994</v>
      </c>
      <c r="BW560">
        <v>15.529631170263794</v>
      </c>
      <c r="BX560">
        <v>32.080282231522169</v>
      </c>
      <c r="BY560">
        <v>30.633965063891328</v>
      </c>
      <c r="BZ560">
        <v>1393.5555198302975</v>
      </c>
      <c r="CA560">
        <v>268.41220610306635</v>
      </c>
      <c r="CB560">
        <v>236.91505662327475</v>
      </c>
      <c r="CC560" s="156">
        <v>1.26</v>
      </c>
      <c r="CD560">
        <v>1410</v>
      </c>
      <c r="CE560" t="s">
        <v>479</v>
      </c>
      <c r="CF560">
        <v>-1.1750075605019035</v>
      </c>
      <c r="CG560">
        <v>-5.6816850033762772E-2</v>
      </c>
      <c r="CH560">
        <v>-26.525948912096517</v>
      </c>
      <c r="CI560" t="s">
        <v>479</v>
      </c>
    </row>
    <row r="561" spans="47:87" x14ac:dyDescent="0.3">
      <c r="AU561">
        <v>0.3</v>
      </c>
      <c r="AV561">
        <v>19.842979532616685</v>
      </c>
      <c r="AW561">
        <v>0.21927826857090638</v>
      </c>
      <c r="AX561">
        <v>1.8696044610670994</v>
      </c>
      <c r="AY561">
        <v>318.41067674851195</v>
      </c>
      <c r="AZ561">
        <v>9.280012899977344E-2</v>
      </c>
      <c r="BA561">
        <v>405.14070525179307</v>
      </c>
      <c r="BB561">
        <v>466.11672711404134</v>
      </c>
      <c r="BC561">
        <v>1</v>
      </c>
      <c r="BD561">
        <v>47.742269443899048</v>
      </c>
      <c r="BE561">
        <v>112.45948689107141</v>
      </c>
      <c r="BF561">
        <v>15.038862575568956</v>
      </c>
      <c r="BG561">
        <v>4.7986913257107675</v>
      </c>
      <c r="BH561">
        <v>376.51700927675864</v>
      </c>
      <c r="BI561">
        <v>0.20000000000000004</v>
      </c>
      <c r="BJ561">
        <v>2323.6623795401674</v>
      </c>
      <c r="BK561">
        <v>696.20213399205943</v>
      </c>
      <c r="BL561">
        <v>930.8259881389057</v>
      </c>
      <c r="BM561">
        <v>1011.7904515310156</v>
      </c>
      <c r="BN561">
        <v>188.58396804745524</v>
      </c>
      <c r="BO561">
        <v>20.023985170342623</v>
      </c>
      <c r="BP561">
        <v>8.1644448248609711E-3</v>
      </c>
      <c r="BQ561">
        <v>100</v>
      </c>
      <c r="BR561">
        <v>334.37779283662547</v>
      </c>
      <c r="BS561">
        <v>5.2809506669408104E-2</v>
      </c>
      <c r="BT561">
        <v>3.3150796282693768E-4</v>
      </c>
      <c r="BU561">
        <v>0</v>
      </c>
      <c r="BV561">
        <v>0.54340634211005789</v>
      </c>
      <c r="BW561">
        <v>14.850820384856046</v>
      </c>
      <c r="BX561">
        <v>35.330637594798837</v>
      </c>
      <c r="BY561">
        <v>30.864274091915611</v>
      </c>
      <c r="BZ561">
        <v>1044.1467668560986</v>
      </c>
      <c r="CA561">
        <v>443.61367178815601</v>
      </c>
      <c r="CB561">
        <v>207.42415953731523</v>
      </c>
      <c r="CC561" s="156">
        <v>1</v>
      </c>
      <c r="CD561">
        <v>1740</v>
      </c>
      <c r="CE561">
        <v>0.12879610785552309</v>
      </c>
      <c r="CF561">
        <v>5.1362147573681769</v>
      </c>
      <c r="CG561">
        <v>0.1720898919821961</v>
      </c>
      <c r="CH561">
        <v>2.3294911449247433</v>
      </c>
      <c r="CI561">
        <v>15</v>
      </c>
    </row>
    <row r="562" spans="47:87" x14ac:dyDescent="0.3">
      <c r="AU562">
        <v>0.3</v>
      </c>
      <c r="AV562">
        <v>18.575651061425333</v>
      </c>
      <c r="AW562">
        <v>0.33403061633422748</v>
      </c>
      <c r="AX562">
        <v>1.2420290053460759</v>
      </c>
      <c r="AY562">
        <v>309.96103112828359</v>
      </c>
      <c r="AZ562">
        <v>9.4136933631359943E-2</v>
      </c>
      <c r="BA562">
        <v>438.79929973758101</v>
      </c>
      <c r="BB562">
        <v>373.16318491343344</v>
      </c>
      <c r="BC562">
        <v>1</v>
      </c>
      <c r="BD562">
        <v>43.23867663742466</v>
      </c>
      <c r="BE562">
        <v>90.336668422824204</v>
      </c>
      <c r="BF562">
        <v>15.48766265279686</v>
      </c>
      <c r="BG562">
        <v>4.6685951366672356</v>
      </c>
      <c r="BH562">
        <v>422.64973321731719</v>
      </c>
      <c r="BI562">
        <v>0.19999999999999998</v>
      </c>
      <c r="BJ562">
        <v>3159.6697252762142</v>
      </c>
      <c r="BK562">
        <v>672.84049665978102</v>
      </c>
      <c r="BL562">
        <v>898.31958984694677</v>
      </c>
      <c r="BM562">
        <v>804.04906778298448</v>
      </c>
      <c r="BN562">
        <v>148.48613818507619</v>
      </c>
      <c r="BO562">
        <v>30.238362923079961</v>
      </c>
      <c r="BP562">
        <v>4.4766811000564725E-2</v>
      </c>
      <c r="BQ562">
        <v>100</v>
      </c>
      <c r="BR562">
        <v>391.76570314843673</v>
      </c>
      <c r="BS562">
        <v>5.7932101158882622E-2</v>
      </c>
      <c r="BT562">
        <v>3.1377151558382294E-4</v>
      </c>
      <c r="BU562">
        <v>48.521713768228551</v>
      </c>
      <c r="BV562">
        <v>0.52692767561600629</v>
      </c>
      <c r="BW562">
        <v>15.138793438426593</v>
      </c>
      <c r="BX562">
        <v>37.940094815429525</v>
      </c>
      <c r="BY562">
        <v>32.343019242230213</v>
      </c>
      <c r="BZ562">
        <v>1222.6264453270092</v>
      </c>
      <c r="CA562">
        <v>280.64574155572825</v>
      </c>
      <c r="CB562">
        <v>239.93226830531657</v>
      </c>
      <c r="CC562" s="156">
        <v>0.81</v>
      </c>
      <c r="CD562">
        <v>2060</v>
      </c>
      <c r="CE562">
        <v>0.15446076671645859</v>
      </c>
      <c r="CF562">
        <v>5.4931829431022692</v>
      </c>
      <c r="CG562">
        <v>0.20444583014762754</v>
      </c>
      <c r="CH562">
        <v>6.930707850769914</v>
      </c>
      <c r="CI562">
        <v>10</v>
      </c>
    </row>
    <row r="563" spans="47:87" x14ac:dyDescent="0.3">
      <c r="AU563">
        <v>0.3</v>
      </c>
      <c r="AV563">
        <v>23.755265005297417</v>
      </c>
      <c r="AW563">
        <v>0.28774612568845565</v>
      </c>
      <c r="AX563">
        <v>1.9054416626885742</v>
      </c>
      <c r="AY563">
        <v>325.67280868065006</v>
      </c>
      <c r="AZ563">
        <v>0.10209508944728203</v>
      </c>
      <c r="BA563">
        <v>440.61648584749071</v>
      </c>
      <c r="BB563">
        <v>352.22457889660183</v>
      </c>
      <c r="BC563">
        <v>1</v>
      </c>
      <c r="BD563">
        <v>46.428380563556587</v>
      </c>
      <c r="BE563">
        <v>103.81408020812816</v>
      </c>
      <c r="BF563">
        <v>16.811128593255013</v>
      </c>
      <c r="BG563">
        <v>5.1084069160351291</v>
      </c>
      <c r="BH563">
        <v>476.8420734263874</v>
      </c>
      <c r="BI563">
        <v>0.2</v>
      </c>
      <c r="BJ563">
        <v>2495.4004485581518</v>
      </c>
      <c r="BK563">
        <v>694.77409790837555</v>
      </c>
      <c r="BL563">
        <v>846.58017506058741</v>
      </c>
      <c r="BM563">
        <v>1044.8654276296982</v>
      </c>
      <c r="BN563">
        <v>241.64501365948672</v>
      </c>
      <c r="BO563">
        <v>26.010948587516879</v>
      </c>
      <c r="BP563">
        <v>4.3009487678713612E-2</v>
      </c>
      <c r="BQ563">
        <v>100</v>
      </c>
      <c r="BR563">
        <v>330.72455397800854</v>
      </c>
      <c r="BS563">
        <v>5.7151609000703311E-2</v>
      </c>
      <c r="BT563">
        <v>3.0040919823237151E-4</v>
      </c>
      <c r="BU563">
        <v>91.900620338228833</v>
      </c>
      <c r="BV563">
        <v>0.58312740083154968</v>
      </c>
      <c r="BW563">
        <v>15.171795367713875</v>
      </c>
      <c r="BX563">
        <v>36.135990405045099</v>
      </c>
      <c r="BY563">
        <v>32.666206029383531</v>
      </c>
      <c r="BZ563">
        <v>1182.9525280974729</v>
      </c>
      <c r="CA563">
        <v>275.43588820973758</v>
      </c>
      <c r="CB563">
        <v>241.82614604243548</v>
      </c>
      <c r="CC563" s="156">
        <v>1.1299999999999999</v>
      </c>
      <c r="CD563">
        <v>1560</v>
      </c>
      <c r="CE563">
        <v>9.9705966340690289E-2</v>
      </c>
      <c r="CF563">
        <v>3.2200951733714192</v>
      </c>
      <c r="CG563">
        <v>0.13250494639014448</v>
      </c>
      <c r="CH563">
        <v>-0.5528543965160656</v>
      </c>
      <c r="CI563" t="s">
        <v>479</v>
      </c>
    </row>
    <row r="564" spans="47:87" x14ac:dyDescent="0.3">
      <c r="AU564">
        <v>0.3</v>
      </c>
      <c r="AV564">
        <v>21.21584834097294</v>
      </c>
      <c r="AW564">
        <v>0.32484265419725089</v>
      </c>
      <c r="AX564">
        <v>1.9555431069512617</v>
      </c>
      <c r="AY564">
        <v>361.88204972240391</v>
      </c>
      <c r="AZ564">
        <v>0.10499341377830886</v>
      </c>
      <c r="BA564">
        <v>414.78319198500236</v>
      </c>
      <c r="BB564">
        <v>224.18024706856096</v>
      </c>
      <c r="BC564">
        <v>1</v>
      </c>
      <c r="BD564">
        <v>38.567837881610302</v>
      </c>
      <c r="BE564">
        <v>101.49823812774925</v>
      </c>
      <c r="BF564">
        <v>2.7860217554111468</v>
      </c>
      <c r="BG564">
        <v>4.2664090344773014</v>
      </c>
      <c r="BH564">
        <v>417.91397373556254</v>
      </c>
      <c r="BI564">
        <v>0.19999999999999998</v>
      </c>
      <c r="BJ564">
        <v>2767.9702550724469</v>
      </c>
      <c r="BK564">
        <v>693.19252366926662</v>
      </c>
      <c r="BL564">
        <v>846.93391141257257</v>
      </c>
      <c r="BM564">
        <v>980.00778617735841</v>
      </c>
      <c r="BN564">
        <v>188.85174257149581</v>
      </c>
      <c r="BO564">
        <v>29.631906236544889</v>
      </c>
      <c r="BP564">
        <v>1.6132556560518197E-2</v>
      </c>
      <c r="BQ564">
        <v>100</v>
      </c>
      <c r="BR564">
        <v>394.03838517792184</v>
      </c>
      <c r="BS564">
        <v>5.6427818239451311E-2</v>
      </c>
      <c r="BT564">
        <v>2.9045871730066093E-4</v>
      </c>
      <c r="BU564">
        <v>31.08298060228153</v>
      </c>
      <c r="BV564">
        <v>0.521604546752517</v>
      </c>
      <c r="BW564">
        <v>13.611540536600597</v>
      </c>
      <c r="BX564">
        <v>36.653677090874893</v>
      </c>
      <c r="BY564">
        <v>33.764923394291444</v>
      </c>
      <c r="BZ564">
        <v>955.07056991004481</v>
      </c>
      <c r="CA564">
        <v>231.96188988691014</v>
      </c>
      <c r="CB564">
        <v>248.36225962284936</v>
      </c>
      <c r="CC564" s="156">
        <v>1.04</v>
      </c>
      <c r="CD564">
        <v>1680</v>
      </c>
      <c r="CE564">
        <v>0.17071793917202172</v>
      </c>
      <c r="CF564">
        <v>4.5691073491319543</v>
      </c>
      <c r="CG564">
        <v>0.17756415490615618</v>
      </c>
      <c r="CH564">
        <v>8.3409749927607422</v>
      </c>
      <c r="CI564">
        <v>10</v>
      </c>
    </row>
    <row r="565" spans="47:87" x14ac:dyDescent="0.3">
      <c r="AU565">
        <v>0.3</v>
      </c>
      <c r="AV565">
        <v>18.516929465688303</v>
      </c>
      <c r="AW565">
        <v>0.33340840867986998</v>
      </c>
      <c r="AX565">
        <v>2.3866136868976433</v>
      </c>
      <c r="AY565">
        <v>338.13268105923243</v>
      </c>
      <c r="AZ565">
        <v>9.1032480578813954E-2</v>
      </c>
      <c r="BA565">
        <v>389.48202909553765</v>
      </c>
      <c r="BB565">
        <v>372.40852552409638</v>
      </c>
      <c r="BC565">
        <v>1</v>
      </c>
      <c r="BD565">
        <v>38.277327279950647</v>
      </c>
      <c r="BE565">
        <v>90.001154692126519</v>
      </c>
      <c r="BF565">
        <v>18.164220674022065</v>
      </c>
      <c r="BG565">
        <v>6.0702238278405432</v>
      </c>
      <c r="BH565">
        <v>462.97581593556839</v>
      </c>
      <c r="BI565">
        <v>0.2</v>
      </c>
      <c r="BJ565">
        <v>2927.7072153574904</v>
      </c>
      <c r="BK565">
        <v>686.26676262202079</v>
      </c>
      <c r="BL565">
        <v>875.45002416198031</v>
      </c>
      <c r="BM565">
        <v>795.68570505617231</v>
      </c>
      <c r="BN565">
        <v>107.21158780889228</v>
      </c>
      <c r="BO565">
        <v>30.204511426397524</v>
      </c>
      <c r="BP565">
        <v>4.1970515721017128E-2</v>
      </c>
      <c r="BQ565">
        <v>100</v>
      </c>
      <c r="BR565">
        <v>362.36927524990011</v>
      </c>
      <c r="BS565">
        <v>5.5182285749411711E-2</v>
      </c>
      <c r="BT565">
        <v>3.082321786565349E-4</v>
      </c>
      <c r="BU565">
        <v>22.552355252409306</v>
      </c>
      <c r="BV565">
        <v>0.54751980900876385</v>
      </c>
      <c r="BW565">
        <v>14.557928015537643</v>
      </c>
      <c r="BX565">
        <v>36.932946176341595</v>
      </c>
      <c r="BY565">
        <v>30.34452247933412</v>
      </c>
      <c r="BZ565">
        <v>1066.3837321754575</v>
      </c>
      <c r="CA565">
        <v>297.94356955802277</v>
      </c>
      <c r="CB565">
        <v>240.50157030576156</v>
      </c>
      <c r="CC565" s="156">
        <v>0.91</v>
      </c>
      <c r="CD565">
        <v>1850</v>
      </c>
      <c r="CE565">
        <v>0.13294172776227375</v>
      </c>
      <c r="CF565">
        <v>4.8732176549453161</v>
      </c>
      <c r="CG565">
        <v>0.16364565449132892</v>
      </c>
      <c r="CH565">
        <v>8.6925872968980435</v>
      </c>
      <c r="CI565">
        <v>11</v>
      </c>
    </row>
    <row r="566" spans="47:87" x14ac:dyDescent="0.3">
      <c r="AU566">
        <v>0.3</v>
      </c>
      <c r="AV566">
        <v>19.285113765873707</v>
      </c>
      <c r="AW566">
        <v>0.27159823240957431</v>
      </c>
      <c r="AX566">
        <v>1.4296642481718795</v>
      </c>
      <c r="AY566">
        <v>308.51807104158866</v>
      </c>
      <c r="AZ566">
        <v>9.3696475773390075E-2</v>
      </c>
      <c r="BA566">
        <v>451.88353000747429</v>
      </c>
      <c r="BB566">
        <v>332.55082529818441</v>
      </c>
      <c r="BC566">
        <v>1</v>
      </c>
      <c r="BD566">
        <v>33.620710318173607</v>
      </c>
      <c r="BE566">
        <v>85.036772363256929</v>
      </c>
      <c r="BF566">
        <v>13.840042986681823</v>
      </c>
      <c r="BG566">
        <v>4.7059421779779962</v>
      </c>
      <c r="BH566">
        <v>440.79012607615982</v>
      </c>
      <c r="BI566">
        <v>0.20000000000000004</v>
      </c>
      <c r="BJ566">
        <v>2251.6250270903352</v>
      </c>
      <c r="BK566">
        <v>676.23359934836549</v>
      </c>
      <c r="BL566">
        <v>923.63313298062394</v>
      </c>
      <c r="BM566">
        <v>953.26532558944916</v>
      </c>
      <c r="BN566">
        <v>151.91403824839841</v>
      </c>
      <c r="BO566">
        <v>24.654594007478941</v>
      </c>
      <c r="BP566">
        <v>2.8068881591600755E-2</v>
      </c>
      <c r="BQ566">
        <v>100</v>
      </c>
      <c r="BR566">
        <v>325.87032658121581</v>
      </c>
      <c r="BS566">
        <v>5.6415604498010676E-2</v>
      </c>
      <c r="BT566">
        <v>2.5690082943350415E-4</v>
      </c>
      <c r="BU566">
        <v>0</v>
      </c>
      <c r="BV566">
        <v>0.59023923591192484</v>
      </c>
      <c r="BW566">
        <v>16.267077086569426</v>
      </c>
      <c r="BX566">
        <v>37.104041296831539</v>
      </c>
      <c r="BY566">
        <v>28.515872284347108</v>
      </c>
      <c r="BZ566">
        <v>1179.2000271008851</v>
      </c>
      <c r="CA566">
        <v>307.5893197828683</v>
      </c>
      <c r="CB566">
        <v>225.18546481953157</v>
      </c>
      <c r="CC566" s="156">
        <v>0.94</v>
      </c>
      <c r="CD566">
        <v>2180</v>
      </c>
      <c r="CE566">
        <v>0.17453477493787295</v>
      </c>
      <c r="CF566">
        <v>5.1535162178966685</v>
      </c>
      <c r="CG566">
        <v>0.22617800542493571</v>
      </c>
      <c r="CH566">
        <v>12.419348376422565</v>
      </c>
      <c r="CI566">
        <v>8</v>
      </c>
    </row>
    <row r="567" spans="47:87" x14ac:dyDescent="0.3">
      <c r="AU567">
        <v>0.3</v>
      </c>
      <c r="AV567">
        <v>18.798923589298965</v>
      </c>
      <c r="AW567">
        <v>0.3387051091662302</v>
      </c>
      <c r="AX567">
        <v>1.7768595373019229</v>
      </c>
      <c r="AY567">
        <v>317.11374003292212</v>
      </c>
      <c r="AZ567">
        <v>8.6187190864034674E-2</v>
      </c>
      <c r="BA567">
        <v>394.59138162751611</v>
      </c>
      <c r="BB567">
        <v>377.07953322406098</v>
      </c>
      <c r="BC567">
        <v>1</v>
      </c>
      <c r="BD567">
        <v>33.662294231017079</v>
      </c>
      <c r="BE567">
        <v>117.48828396308789</v>
      </c>
      <c r="BF567">
        <v>17.243969545582228</v>
      </c>
      <c r="BG567">
        <v>5.0152568806314024</v>
      </c>
      <c r="BH567">
        <v>463.55922449391596</v>
      </c>
      <c r="BI567">
        <v>0.2</v>
      </c>
      <c r="BJ567">
        <v>2737.0445236464566</v>
      </c>
      <c r="BK567">
        <v>682.74100698793745</v>
      </c>
      <c r="BL567">
        <v>913.44502193916821</v>
      </c>
      <c r="BM567">
        <v>1033.5332827698005</v>
      </c>
      <c r="BN567">
        <v>184.62277212178998</v>
      </c>
      <c r="BO567">
        <v>30.562406581060934</v>
      </c>
      <c r="BP567">
        <v>5.7465663676096956E-2</v>
      </c>
      <c r="BQ567">
        <v>100</v>
      </c>
      <c r="BR567">
        <v>367.37373580823595</v>
      </c>
      <c r="BS567">
        <v>5.3347233129083377E-2</v>
      </c>
      <c r="BT567">
        <v>3.1310049992144362E-4</v>
      </c>
      <c r="BU567">
        <v>0</v>
      </c>
      <c r="BV567">
        <v>0.58386110634326371</v>
      </c>
      <c r="BW567">
        <v>13.983536671177511</v>
      </c>
      <c r="BX567">
        <v>34.129768829636156</v>
      </c>
      <c r="BY567">
        <v>30.393741099015148</v>
      </c>
      <c r="BZ567">
        <v>882.04398246919686</v>
      </c>
      <c r="CA567">
        <v>300.73723983838676</v>
      </c>
      <c r="CB567">
        <v>220.66384544370806</v>
      </c>
      <c r="CC567" s="156">
        <v>1.1200000000000001</v>
      </c>
      <c r="CD567">
        <v>1120</v>
      </c>
      <c r="CE567">
        <v>0.21771645575234588</v>
      </c>
      <c r="CF567">
        <v>7.1775218968464838</v>
      </c>
      <c r="CG567">
        <v>0.26063799261303239</v>
      </c>
      <c r="CH567">
        <v>24.289103842680966</v>
      </c>
      <c r="CI567">
        <v>6</v>
      </c>
    </row>
    <row r="568" spans="47:87" x14ac:dyDescent="0.3">
      <c r="AU568">
        <v>0.3</v>
      </c>
      <c r="AV568">
        <v>21.14906578031831</v>
      </c>
      <c r="AW568">
        <v>0.30681492052661397</v>
      </c>
      <c r="AX568">
        <v>2.0385777156330263</v>
      </c>
      <c r="AY568">
        <v>327.91397974796342</v>
      </c>
      <c r="AZ568">
        <v>9.9057359978307225E-2</v>
      </c>
      <c r="BA568">
        <v>460.66566662576605</v>
      </c>
      <c r="BB568">
        <v>272.44500444814651</v>
      </c>
      <c r="BC568">
        <v>1</v>
      </c>
      <c r="BD568">
        <v>35.523602660594008</v>
      </c>
      <c r="BE568">
        <v>98.569721351694412</v>
      </c>
      <c r="BF568">
        <v>22.199833035549144</v>
      </c>
      <c r="BG568">
        <v>4.9791434069065765</v>
      </c>
      <c r="BH568">
        <v>361.17466090783796</v>
      </c>
      <c r="BI568">
        <v>0.19999999999999996</v>
      </c>
      <c r="BJ568">
        <v>2703.2044915292081</v>
      </c>
      <c r="BK568">
        <v>697.13110043626455</v>
      </c>
      <c r="BL568">
        <v>964.53053884360486</v>
      </c>
      <c r="BM568">
        <v>968.77990457418298</v>
      </c>
      <c r="BN568">
        <v>149.08416529832368</v>
      </c>
      <c r="BO568">
        <v>27.834903251849617</v>
      </c>
      <c r="BP568">
        <v>3.3745960790404532E-2</v>
      </c>
      <c r="BQ568">
        <v>100</v>
      </c>
      <c r="BR568">
        <v>280.16032364998705</v>
      </c>
      <c r="BS568">
        <v>5.6288662921308678E-2</v>
      </c>
      <c r="BT568">
        <v>3.0141355103434207E-4</v>
      </c>
      <c r="BU568">
        <v>52.851946338332588</v>
      </c>
      <c r="BV568">
        <v>0.55168129226406226</v>
      </c>
      <c r="BW568">
        <v>14.638115897505763</v>
      </c>
      <c r="BX568">
        <v>36.992242047167082</v>
      </c>
      <c r="BY568">
        <v>38.266816923379757</v>
      </c>
      <c r="BZ568">
        <v>1128.0113287517636</v>
      </c>
      <c r="CA568">
        <v>337.44024114047659</v>
      </c>
      <c r="CB568">
        <v>223.96174922265166</v>
      </c>
      <c r="CC568" s="156">
        <v>1.1000000000000001</v>
      </c>
      <c r="CD568">
        <v>1710</v>
      </c>
      <c r="CE568">
        <v>0.11053614637921183</v>
      </c>
      <c r="CF568">
        <v>4.389495109311369</v>
      </c>
      <c r="CG568">
        <v>0.15003721633177264</v>
      </c>
      <c r="CH568">
        <v>2.3592471104854598</v>
      </c>
      <c r="CI568">
        <v>15</v>
      </c>
    </row>
    <row r="569" spans="47:87" x14ac:dyDescent="0.3">
      <c r="AU569">
        <v>0.3</v>
      </c>
      <c r="AV569">
        <v>18.825067828207484</v>
      </c>
      <c r="AW569">
        <v>0.28103149357501861</v>
      </c>
      <c r="AX569">
        <v>0.18396177243621847</v>
      </c>
      <c r="AY569">
        <v>342.74837512564864</v>
      </c>
      <c r="AZ569">
        <v>0.10614503169032462</v>
      </c>
      <c r="BA569">
        <v>488.74630057393284</v>
      </c>
      <c r="BB569">
        <v>352.84504627946626</v>
      </c>
      <c r="BC569">
        <v>1</v>
      </c>
      <c r="BD569">
        <v>39.396181420812653</v>
      </c>
      <c r="BE569">
        <v>92.008133346471297</v>
      </c>
      <c r="BF569">
        <v>16.095320387491149</v>
      </c>
      <c r="BG569">
        <v>4.0893549200527586</v>
      </c>
      <c r="BH569">
        <v>389.22441959813938</v>
      </c>
      <c r="BI569">
        <v>0.2</v>
      </c>
      <c r="BJ569">
        <v>2869.336262965729</v>
      </c>
      <c r="BK569">
        <v>679.80864842142864</v>
      </c>
      <c r="BL569">
        <v>839.24514117286446</v>
      </c>
      <c r="BM569">
        <v>981.27237222934173</v>
      </c>
      <c r="BN569">
        <v>171.25071771511998</v>
      </c>
      <c r="BO569">
        <v>25.310537871868025</v>
      </c>
      <c r="BP569">
        <v>5.331281776317779E-2</v>
      </c>
      <c r="BQ569">
        <v>100</v>
      </c>
      <c r="BR569">
        <v>357.25108196089923</v>
      </c>
      <c r="BS569">
        <v>5.543136210688128E-2</v>
      </c>
      <c r="BT569">
        <v>3.0545166009903548E-4</v>
      </c>
      <c r="BU569">
        <v>0</v>
      </c>
      <c r="BV569">
        <v>0.54971365567642128</v>
      </c>
      <c r="BW569">
        <v>14.589249492001358</v>
      </c>
      <c r="BX569">
        <v>35.791421002356834</v>
      </c>
      <c r="BY569">
        <v>33.658170301889605</v>
      </c>
      <c r="BZ569">
        <v>750.70693629151822</v>
      </c>
      <c r="CA569">
        <v>361.46347551142208</v>
      </c>
      <c r="CB569">
        <v>211.10537734762994</v>
      </c>
      <c r="CC569" s="156">
        <v>1.0900000000000001</v>
      </c>
      <c r="CD569">
        <v>1980</v>
      </c>
      <c r="CE569">
        <v>2.564561989762959E-2</v>
      </c>
      <c r="CF569">
        <v>1.7376906136174111</v>
      </c>
      <c r="CG569">
        <v>7.2984649408873517E-2</v>
      </c>
      <c r="CH569">
        <v>-9.2660588623759619</v>
      </c>
      <c r="CI569" t="s">
        <v>479</v>
      </c>
    </row>
    <row r="570" spans="47:87" x14ac:dyDescent="0.3">
      <c r="AU570">
        <v>0.3</v>
      </c>
      <c r="AV570">
        <v>18.469169694769413</v>
      </c>
      <c r="AW570">
        <v>0.28116115940067471</v>
      </c>
      <c r="AX570">
        <v>0.95091822969613449</v>
      </c>
      <c r="AY570">
        <v>329.27075289305469</v>
      </c>
      <c r="AZ570">
        <v>9.9021981787550978E-2</v>
      </c>
      <c r="BA570">
        <v>397.59187623098109</v>
      </c>
      <c r="BB570">
        <v>275.5934040906331</v>
      </c>
      <c r="BC570">
        <v>1</v>
      </c>
      <c r="BD570">
        <v>34.082661016874425</v>
      </c>
      <c r="BE570">
        <v>96.498573204994685</v>
      </c>
      <c r="BF570">
        <v>15.466823557648555</v>
      </c>
      <c r="BG570">
        <v>3.3868405036012934</v>
      </c>
      <c r="BH570">
        <v>382.3759266292135</v>
      </c>
      <c r="BI570">
        <v>0.19999999999999996</v>
      </c>
      <c r="BJ570">
        <v>2610.6429246587804</v>
      </c>
      <c r="BK570">
        <v>711.32566023433196</v>
      </c>
      <c r="BL570">
        <v>929.06010150855923</v>
      </c>
      <c r="BM570">
        <v>910.55178003360959</v>
      </c>
      <c r="BN570">
        <v>122.46831267382039</v>
      </c>
      <c r="BO570">
        <v>25.296673234194095</v>
      </c>
      <c r="BP570">
        <v>5.6471681596396012E-2</v>
      </c>
      <c r="BQ570">
        <v>100</v>
      </c>
      <c r="BR570">
        <v>354.4751093526433</v>
      </c>
      <c r="BS570">
        <v>5.3765912105873011E-2</v>
      </c>
      <c r="BT570">
        <v>2.8376829032649537E-4</v>
      </c>
      <c r="BU570">
        <v>0</v>
      </c>
      <c r="BV570">
        <v>0.5047810094885542</v>
      </c>
      <c r="BW570">
        <v>15.701919056045368</v>
      </c>
      <c r="BX570">
        <v>35.908401442635096</v>
      </c>
      <c r="BY570">
        <v>38.019381517128636</v>
      </c>
      <c r="BZ570">
        <v>1147.0922941662636</v>
      </c>
      <c r="CA570">
        <v>255.71202755497009</v>
      </c>
      <c r="CB570">
        <v>243.49244359867507</v>
      </c>
      <c r="CC570" s="156">
        <v>1</v>
      </c>
      <c r="CD570">
        <v>1400</v>
      </c>
      <c r="CE570">
        <v>0.13995086474650709</v>
      </c>
      <c r="CF570">
        <v>4.41669539132441</v>
      </c>
      <c r="CG570">
        <v>0.17245005149629672</v>
      </c>
      <c r="CH570">
        <v>5.1863572355576073</v>
      </c>
      <c r="CI570">
        <v>13</v>
      </c>
    </row>
    <row r="571" spans="47:87" x14ac:dyDescent="0.3">
      <c r="AU571">
        <v>0.3</v>
      </c>
      <c r="AV571">
        <v>19.407275179423237</v>
      </c>
      <c r="AW571">
        <v>0.37432432277284888</v>
      </c>
      <c r="AX571">
        <v>1.7967537131941727</v>
      </c>
      <c r="AY571">
        <v>316.8880703744307</v>
      </c>
      <c r="AZ571">
        <v>0.10040104877889344</v>
      </c>
      <c r="BA571">
        <v>387.95727025759817</v>
      </c>
      <c r="BB571">
        <v>323.57605805293633</v>
      </c>
      <c r="BC571">
        <v>1</v>
      </c>
      <c r="BD571">
        <v>31.689744107398131</v>
      </c>
      <c r="BE571">
        <v>71.491477386443648</v>
      </c>
      <c r="BF571">
        <v>20.246697109334416</v>
      </c>
      <c r="BG571">
        <v>2.6390548589793958</v>
      </c>
      <c r="BH571">
        <v>420.40908352205622</v>
      </c>
      <c r="BI571">
        <v>0.19999999999999993</v>
      </c>
      <c r="BJ571">
        <v>2835.6507831395716</v>
      </c>
      <c r="BK571">
        <v>703.79160271441128</v>
      </c>
      <c r="BL571">
        <v>984.33414463852114</v>
      </c>
      <c r="BM571">
        <v>925.77641901591028</v>
      </c>
      <c r="BN571">
        <v>89.49220224469606</v>
      </c>
      <c r="BO571">
        <v>33.775170930489445</v>
      </c>
      <c r="BP571">
        <v>6.3637685494633375E-2</v>
      </c>
      <c r="BQ571">
        <v>100</v>
      </c>
      <c r="BR571">
        <v>334.62301305953076</v>
      </c>
      <c r="BS571">
        <v>6.1025716996273904E-2</v>
      </c>
      <c r="BT571">
        <v>2.7422403416769888E-4</v>
      </c>
      <c r="BU571">
        <v>25.456331323825719</v>
      </c>
      <c r="BV571">
        <v>0.56326721253559708</v>
      </c>
      <c r="BW571">
        <v>13.510876936925532</v>
      </c>
      <c r="BX571">
        <v>33.45559081101581</v>
      </c>
      <c r="BY571">
        <v>36.071096636351221</v>
      </c>
      <c r="BZ571">
        <v>919.75968476144612</v>
      </c>
      <c r="CA571">
        <v>330.99065559303455</v>
      </c>
      <c r="CB571">
        <v>239.89766853229858</v>
      </c>
      <c r="CC571" s="156">
        <v>1.01</v>
      </c>
      <c r="CD571">
        <v>1360</v>
      </c>
      <c r="CE571">
        <v>0.13207129402275752</v>
      </c>
      <c r="CF571">
        <v>6.4685457967942455</v>
      </c>
      <c r="CG571">
        <v>0.17542434286732975</v>
      </c>
      <c r="CH571">
        <v>9.3792431235733407</v>
      </c>
      <c r="CI571">
        <v>12</v>
      </c>
    </row>
    <row r="572" spans="47:87" x14ac:dyDescent="0.3">
      <c r="AU572">
        <v>0.3</v>
      </c>
      <c r="AV572">
        <v>19.779318820862525</v>
      </c>
      <c r="AW572">
        <v>0.24551219158469592</v>
      </c>
      <c r="AX572">
        <v>0.2215235862985418</v>
      </c>
      <c r="AY572">
        <v>335.2997347640345</v>
      </c>
      <c r="AZ572">
        <v>9.5674226661807832E-2</v>
      </c>
      <c r="BA572">
        <v>564.51035782961469</v>
      </c>
      <c r="BB572">
        <v>287.985601937247</v>
      </c>
      <c r="BC572">
        <v>1</v>
      </c>
      <c r="BD572">
        <v>45.629925172571063</v>
      </c>
      <c r="BE572">
        <v>105.50562763508267</v>
      </c>
      <c r="BF572">
        <v>21.110687936696955</v>
      </c>
      <c r="BG572">
        <v>4.2317211476928147</v>
      </c>
      <c r="BH572">
        <v>443.60732365122948</v>
      </c>
      <c r="BI572">
        <v>0.19999999999999998</v>
      </c>
      <c r="BJ572">
        <v>2585.001121772535</v>
      </c>
      <c r="BK572">
        <v>703.05184759909366</v>
      </c>
      <c r="BL572">
        <v>902.5376447841677</v>
      </c>
      <c r="BM572">
        <v>1095.7714249955413</v>
      </c>
      <c r="BN572">
        <v>189.22682384329926</v>
      </c>
      <c r="BO572">
        <v>22.184599278861036</v>
      </c>
      <c r="BP572">
        <v>3.7697873244108018E-2</v>
      </c>
      <c r="BQ572">
        <v>100</v>
      </c>
      <c r="BR572">
        <v>314.31832875728162</v>
      </c>
      <c r="BS572">
        <v>5.7006717666662203E-2</v>
      </c>
      <c r="BT572">
        <v>2.9269094381958159E-4</v>
      </c>
      <c r="BU572">
        <v>56.369137443549221</v>
      </c>
      <c r="BV572">
        <v>0.55553631685146054</v>
      </c>
      <c r="BW572">
        <v>13.923651239172436</v>
      </c>
      <c r="BX572">
        <v>35.516774553425257</v>
      </c>
      <c r="BY572">
        <v>38.616008145467575</v>
      </c>
      <c r="BZ572">
        <v>888.62183893561962</v>
      </c>
      <c r="CA572">
        <v>253.17269249605062</v>
      </c>
      <c r="CB572">
        <v>232.56029101532746</v>
      </c>
      <c r="CC572" s="156">
        <v>0.88</v>
      </c>
      <c r="CD572">
        <v>2190</v>
      </c>
      <c r="CE572">
        <v>0.1773278252802708</v>
      </c>
      <c r="CF572">
        <v>5.3768593080822322</v>
      </c>
      <c r="CG572">
        <v>0.21113218053033186</v>
      </c>
      <c r="CH572">
        <v>16.905673313639525</v>
      </c>
      <c r="CI572">
        <v>8</v>
      </c>
    </row>
    <row r="573" spans="47:87" x14ac:dyDescent="0.3">
      <c r="AU573">
        <v>0.3</v>
      </c>
      <c r="AV573">
        <v>19.586124582274525</v>
      </c>
      <c r="AW573">
        <v>0.29600967395870104</v>
      </c>
      <c r="AX573">
        <v>1.167759230640794</v>
      </c>
      <c r="AY573">
        <v>348.59526207627005</v>
      </c>
      <c r="AZ573">
        <v>8.6471894504599869E-2</v>
      </c>
      <c r="BA573">
        <v>462.49660313197546</v>
      </c>
      <c r="BB573">
        <v>337.26430127450101</v>
      </c>
      <c r="BC573">
        <v>1</v>
      </c>
      <c r="BD573">
        <v>41.462251561485424</v>
      </c>
      <c r="BE573">
        <v>94.513325541506646</v>
      </c>
      <c r="BF573">
        <v>17.565137932038343</v>
      </c>
      <c r="BG573">
        <v>4.2934001115028266</v>
      </c>
      <c r="BH573">
        <v>408.46917273648154</v>
      </c>
      <c r="BI573">
        <v>0.2</v>
      </c>
      <c r="BJ573">
        <v>2576.0836645367071</v>
      </c>
      <c r="BK573">
        <v>686.50873368532962</v>
      </c>
      <c r="BL573">
        <v>832.9317693377144</v>
      </c>
      <c r="BM573">
        <v>1135.6190387906593</v>
      </c>
      <c r="BN573">
        <v>152.39410813076728</v>
      </c>
      <c r="BO573">
        <v>26.850676336836582</v>
      </c>
      <c r="BP573">
        <v>3.3081205419507938E-2</v>
      </c>
      <c r="BQ573">
        <v>100</v>
      </c>
      <c r="BR573">
        <v>355.27307676405366</v>
      </c>
      <c r="BS573">
        <v>5.8160836721368486E-2</v>
      </c>
      <c r="BT573">
        <v>3.0794262953607026E-4</v>
      </c>
      <c r="BU573">
        <v>38.598096372832984</v>
      </c>
      <c r="BV573">
        <v>0.59688675306038075</v>
      </c>
      <c r="BW573">
        <v>14.589690353998531</v>
      </c>
      <c r="BX573">
        <v>35.796649118005931</v>
      </c>
      <c r="BY573">
        <v>36.133215918806627</v>
      </c>
      <c r="BZ573">
        <v>876.79682852855387</v>
      </c>
      <c r="CA573">
        <v>252.47756783164357</v>
      </c>
      <c r="CB573">
        <v>253.11602396408574</v>
      </c>
      <c r="CC573" s="156">
        <v>0.79</v>
      </c>
      <c r="CD573">
        <v>1400</v>
      </c>
      <c r="CE573">
        <v>0.23448903608970073</v>
      </c>
      <c r="CF573">
        <v>9.040043655783073</v>
      </c>
      <c r="CG573">
        <v>0.27887192464102939</v>
      </c>
      <c r="CH573">
        <v>32.435540437474423</v>
      </c>
      <c r="CI573">
        <v>6</v>
      </c>
    </row>
    <row r="574" spans="47:87" x14ac:dyDescent="0.3">
      <c r="AU574">
        <v>0.3</v>
      </c>
      <c r="AV574">
        <v>20.188974958102758</v>
      </c>
      <c r="AW574">
        <v>0.30845834267908856</v>
      </c>
      <c r="AX574">
        <v>0.67998634564149385</v>
      </c>
      <c r="AY574">
        <v>342.28537343438722</v>
      </c>
      <c r="AZ574">
        <v>8.2459952366844294E-2</v>
      </c>
      <c r="BA574">
        <v>425.42934454658473</v>
      </c>
      <c r="BB574">
        <v>308.31968283522207</v>
      </c>
      <c r="BC574">
        <v>1</v>
      </c>
      <c r="BD574">
        <v>47.659753123414703</v>
      </c>
      <c r="BE574">
        <v>96.631034092650339</v>
      </c>
      <c r="BF574">
        <v>17.124861798933942</v>
      </c>
      <c r="BG574">
        <v>5.2724522200449444</v>
      </c>
      <c r="BH574">
        <v>376.58645273680571</v>
      </c>
      <c r="BI574">
        <v>0.19999999999999998</v>
      </c>
      <c r="BJ574">
        <v>2835.8379018503438</v>
      </c>
      <c r="BK574">
        <v>698.39868610926567</v>
      </c>
      <c r="BL574">
        <v>841.81482704894506</v>
      </c>
      <c r="BM574">
        <v>972.41934661394168</v>
      </c>
      <c r="BN574">
        <v>164.10113577266176</v>
      </c>
      <c r="BO574">
        <v>27.843109700791015</v>
      </c>
      <c r="BP574">
        <v>5.1105801057411776E-2</v>
      </c>
      <c r="BQ574">
        <v>100</v>
      </c>
      <c r="BR574">
        <v>342.97377795711736</v>
      </c>
      <c r="BS574">
        <v>5.7235218106184142E-2</v>
      </c>
      <c r="BT574">
        <v>3.1888462239223873E-4</v>
      </c>
      <c r="BU574">
        <v>14.874078327243</v>
      </c>
      <c r="BV574">
        <v>0.54985823866582717</v>
      </c>
      <c r="BW574">
        <v>14.283542002027458</v>
      </c>
      <c r="BX574">
        <v>35.47817756563569</v>
      </c>
      <c r="BY574">
        <v>32.118435623052704</v>
      </c>
      <c r="BZ574">
        <v>1013.6504567362622</v>
      </c>
      <c r="CA574">
        <v>313.85998138206088</v>
      </c>
      <c r="CB574">
        <v>219.24128047632885</v>
      </c>
      <c r="CC574" s="156">
        <v>0.92</v>
      </c>
      <c r="CD574">
        <v>1640</v>
      </c>
      <c r="CE574">
        <v>0.13777722772455925</v>
      </c>
      <c r="CF574">
        <v>4.4749702642964291</v>
      </c>
      <c r="CG574">
        <v>0.17011252001015828</v>
      </c>
      <c r="CH574">
        <v>7.6534457680090897</v>
      </c>
      <c r="CI574">
        <v>10</v>
      </c>
    </row>
    <row r="575" spans="47:87" x14ac:dyDescent="0.3">
      <c r="AU575">
        <v>0.3</v>
      </c>
      <c r="AV575">
        <v>18.286714707726492</v>
      </c>
      <c r="AW575">
        <v>0.26653368999075122</v>
      </c>
      <c r="AX575">
        <v>0.63562741020343105</v>
      </c>
      <c r="AY575">
        <v>341.45309006422855</v>
      </c>
      <c r="AZ575">
        <v>0.11128506529673551</v>
      </c>
      <c r="BA575">
        <v>482.23607805599289</v>
      </c>
      <c r="BB575">
        <v>346.48732969516527</v>
      </c>
      <c r="BC575">
        <v>1</v>
      </c>
      <c r="BD575">
        <v>44.406204523201829</v>
      </c>
      <c r="BE575">
        <v>95.249359679925846</v>
      </c>
      <c r="BF575">
        <v>16.329267833976221</v>
      </c>
      <c r="BG575">
        <v>5.8135892776589726</v>
      </c>
      <c r="BH575">
        <v>442.65988491489389</v>
      </c>
      <c r="BI575">
        <v>0.19999999999999996</v>
      </c>
      <c r="BJ575">
        <v>3044.1543000249276</v>
      </c>
      <c r="BK575">
        <v>693.48937688268688</v>
      </c>
      <c r="BL575">
        <v>922.94363055033659</v>
      </c>
      <c r="BM575">
        <v>1003.2067338372107</v>
      </c>
      <c r="BN575">
        <v>206.92680457430498</v>
      </c>
      <c r="BO575">
        <v>23.988654119630375</v>
      </c>
      <c r="BP575">
        <v>5.2472912746239685E-2</v>
      </c>
      <c r="BQ575">
        <v>100</v>
      </c>
      <c r="BR575">
        <v>345.07105987601653</v>
      </c>
      <c r="BS575">
        <v>5.4132072977551279E-2</v>
      </c>
      <c r="BT575">
        <v>2.9366457454469157E-4</v>
      </c>
      <c r="BU575">
        <v>0</v>
      </c>
      <c r="BV575">
        <v>0.53651293075149886</v>
      </c>
      <c r="BW575">
        <v>15.601795432212441</v>
      </c>
      <c r="BX575">
        <v>36.014384833113738</v>
      </c>
      <c r="BY575">
        <v>31.269987810104066</v>
      </c>
      <c r="BZ575">
        <v>772.23801963162305</v>
      </c>
      <c r="CA575">
        <v>278.32802615074723</v>
      </c>
      <c r="CB575">
        <v>232.25507094912504</v>
      </c>
      <c r="CC575" s="156">
        <v>0.91</v>
      </c>
      <c r="CD575">
        <v>1960</v>
      </c>
      <c r="CE575">
        <v>8.2677827719138675E-2</v>
      </c>
      <c r="CF575">
        <v>3.279491847715529</v>
      </c>
      <c r="CG575">
        <v>0.10974251412755513</v>
      </c>
      <c r="CH575">
        <v>-3.6085903558186647</v>
      </c>
      <c r="CI575" t="s">
        <v>479</v>
      </c>
    </row>
    <row r="576" spans="47:87" x14ac:dyDescent="0.3">
      <c r="AU576">
        <v>0.3</v>
      </c>
      <c r="AV576">
        <v>21.870551869807791</v>
      </c>
      <c r="AW576">
        <v>0.37601399090185722</v>
      </c>
      <c r="AX576">
        <v>1.5210535657978823</v>
      </c>
      <c r="AY576">
        <v>323.13090963955221</v>
      </c>
      <c r="AZ576">
        <v>0.11198159678604058</v>
      </c>
      <c r="BA576">
        <v>465.61510850854836</v>
      </c>
      <c r="BB576">
        <v>343.37827238057832</v>
      </c>
      <c r="BC576">
        <v>1</v>
      </c>
      <c r="BD576">
        <v>46.314548246379154</v>
      </c>
      <c r="BE576">
        <v>115.09442186353274</v>
      </c>
      <c r="BF576">
        <v>14.235164876437079</v>
      </c>
      <c r="BG576">
        <v>4.2613702430792921</v>
      </c>
      <c r="BH576">
        <v>371.4628945559665</v>
      </c>
      <c r="BI576">
        <v>0.20000000000000004</v>
      </c>
      <c r="BJ576">
        <v>2895.5620456574102</v>
      </c>
      <c r="BK576">
        <v>686.68294155370324</v>
      </c>
      <c r="BL576">
        <v>888.38863847471771</v>
      </c>
      <c r="BM576">
        <v>856.06999420747115</v>
      </c>
      <c r="BN576">
        <v>155.61757941730724</v>
      </c>
      <c r="BO576">
        <v>34.167295790499701</v>
      </c>
      <c r="BP576">
        <v>3.478882072047839E-2</v>
      </c>
      <c r="BQ576">
        <v>100</v>
      </c>
      <c r="BR576">
        <v>333.14222042445471</v>
      </c>
      <c r="BS576">
        <v>5.1758676248477617E-2</v>
      </c>
      <c r="BT576">
        <v>3.100955389964083E-4</v>
      </c>
      <c r="BU576">
        <v>101.55534323705521</v>
      </c>
      <c r="BV576">
        <v>0.59057183600140672</v>
      </c>
      <c r="BW576">
        <v>13.472623091837486</v>
      </c>
      <c r="BX576">
        <v>35.012699611373598</v>
      </c>
      <c r="BY576">
        <v>30.874060156764795</v>
      </c>
      <c r="BZ576">
        <v>948.28821903849143</v>
      </c>
      <c r="CA576">
        <v>245.55973214569025</v>
      </c>
      <c r="CB576">
        <v>220.22981689079518</v>
      </c>
      <c r="CC576" s="156">
        <v>1</v>
      </c>
      <c r="CD576">
        <v>2100</v>
      </c>
      <c r="CE576">
        <v>8.7926015261030388E-2</v>
      </c>
      <c r="CF576">
        <v>3.0365860166799297</v>
      </c>
      <c r="CG576">
        <v>0.12817207167104455</v>
      </c>
      <c r="CH576">
        <v>4.310860462716664E-2</v>
      </c>
      <c r="CI576">
        <v>17</v>
      </c>
    </row>
    <row r="577" spans="47:87" x14ac:dyDescent="0.3">
      <c r="AU577">
        <v>0.3</v>
      </c>
      <c r="AV577">
        <v>19.124558775269225</v>
      </c>
      <c r="AW577">
        <v>0.2739109959218553</v>
      </c>
      <c r="AX577">
        <v>1.0836343484675777</v>
      </c>
      <c r="AY577">
        <v>334.60276570462156</v>
      </c>
      <c r="AZ577">
        <v>7.8310826720654703E-2</v>
      </c>
      <c r="BA577">
        <v>582.57726340731142</v>
      </c>
      <c r="BB577">
        <v>335.62130718095045</v>
      </c>
      <c r="BC577">
        <v>1</v>
      </c>
      <c r="BD577">
        <v>35.481320275554936</v>
      </c>
      <c r="BE577">
        <v>94.305001572310829</v>
      </c>
      <c r="BF577">
        <v>17.647606538767548</v>
      </c>
      <c r="BG577">
        <v>5.2629635739556235</v>
      </c>
      <c r="BH577">
        <v>423.53599898920106</v>
      </c>
      <c r="BI577">
        <v>0.2</v>
      </c>
      <c r="BJ577">
        <v>2694.1016736023216</v>
      </c>
      <c r="BK577">
        <v>693.22691649869523</v>
      </c>
      <c r="BL577">
        <v>854.30202057350482</v>
      </c>
      <c r="BM577">
        <v>973.93916930196428</v>
      </c>
      <c r="BN577">
        <v>78.001309467842688</v>
      </c>
      <c r="BO577">
        <v>24.786093578693908</v>
      </c>
      <c r="BP577">
        <v>3.7905127852134131E-2</v>
      </c>
      <c r="BQ577">
        <v>100</v>
      </c>
      <c r="BR577">
        <v>383.19359991160621</v>
      </c>
      <c r="BS577">
        <v>5.7682979689917195E-2</v>
      </c>
      <c r="BT577">
        <v>3.0605932348512656E-4</v>
      </c>
      <c r="BU577">
        <v>0</v>
      </c>
      <c r="BV577">
        <v>0.58865714785554901</v>
      </c>
      <c r="BW577">
        <v>14.326084783190629</v>
      </c>
      <c r="BX577">
        <v>36.683344884349786</v>
      </c>
      <c r="BY577">
        <v>37.736846140453643</v>
      </c>
      <c r="BZ577">
        <v>895.15626818825694</v>
      </c>
      <c r="CA577">
        <v>239.80931777517344</v>
      </c>
      <c r="CB577">
        <v>245.61548404141675</v>
      </c>
      <c r="CC577" s="156">
        <v>1.1100000000000001</v>
      </c>
      <c r="CD577">
        <v>1240</v>
      </c>
      <c r="CE577">
        <v>0.1705173906922004</v>
      </c>
      <c r="CF577">
        <v>6.3781054726072837</v>
      </c>
      <c r="CG577">
        <v>0.22602434100226115</v>
      </c>
      <c r="CH577">
        <v>10.702468278083847</v>
      </c>
      <c r="CI577">
        <v>9</v>
      </c>
    </row>
    <row r="578" spans="47:87" x14ac:dyDescent="0.3">
      <c r="AU578">
        <v>0.3</v>
      </c>
      <c r="AV578">
        <v>20.897443890655154</v>
      </c>
      <c r="AW578">
        <v>0.28722840583880066</v>
      </c>
      <c r="AX578">
        <v>1.1915017573023023</v>
      </c>
      <c r="AY578">
        <v>322.83802438141885</v>
      </c>
      <c r="AZ578">
        <v>0.1068840910667294</v>
      </c>
      <c r="BA578">
        <v>440.7098005742281</v>
      </c>
      <c r="BB578">
        <v>350.34049175209475</v>
      </c>
      <c r="BC578">
        <v>1</v>
      </c>
      <c r="BD578">
        <v>35.587769742111355</v>
      </c>
      <c r="BE578">
        <v>95.208707039537742</v>
      </c>
      <c r="BF578">
        <v>20.232233373393168</v>
      </c>
      <c r="BG578">
        <v>6.4208005554897847</v>
      </c>
      <c r="BH578">
        <v>404.87715338455479</v>
      </c>
      <c r="BI578">
        <v>0.19999999999999993</v>
      </c>
      <c r="BJ578">
        <v>2925.0538622103518</v>
      </c>
      <c r="BK578">
        <v>707.41608743518805</v>
      </c>
      <c r="BL578">
        <v>909.28295329434445</v>
      </c>
      <c r="BM578">
        <v>970.87471628953938</v>
      </c>
      <c r="BN578">
        <v>211.30119915261139</v>
      </c>
      <c r="BO578">
        <v>25.888494575664289</v>
      </c>
      <c r="BP578">
        <v>5.2088190753666171E-2</v>
      </c>
      <c r="BQ578">
        <v>100</v>
      </c>
      <c r="BR578">
        <v>339.86618652163577</v>
      </c>
      <c r="BS578">
        <v>4.9936768585074516E-2</v>
      </c>
      <c r="BT578">
        <v>3.2036739558214257E-4</v>
      </c>
      <c r="BU578">
        <v>30.908004610777194</v>
      </c>
      <c r="BV578">
        <v>0.53768926150931329</v>
      </c>
      <c r="BW578">
        <v>14.629441070693185</v>
      </c>
      <c r="BX578">
        <v>35.348320631643602</v>
      </c>
      <c r="BY578">
        <v>34.886884297849136</v>
      </c>
      <c r="BZ578">
        <v>1161.4469089751362</v>
      </c>
      <c r="CA578">
        <v>275.14740849504699</v>
      </c>
      <c r="CB578">
        <v>237.51322172351504</v>
      </c>
      <c r="CC578" s="156">
        <v>0.93</v>
      </c>
      <c r="CD578">
        <v>2010</v>
      </c>
      <c r="CE578">
        <v>0.12804423675488641</v>
      </c>
      <c r="CF578">
        <v>4.2921564786190274</v>
      </c>
      <c r="CG578">
        <v>0.16403107918808971</v>
      </c>
      <c r="CH578">
        <v>2.4713389236247894</v>
      </c>
      <c r="CI578">
        <v>14</v>
      </c>
    </row>
    <row r="579" spans="47:87" x14ac:dyDescent="0.3">
      <c r="AU579">
        <v>0.3</v>
      </c>
      <c r="AV579">
        <v>21.557408847699147</v>
      </c>
      <c r="AW579">
        <v>0.32800191563260106</v>
      </c>
      <c r="AX579">
        <v>1.4811193653096892</v>
      </c>
      <c r="AY579">
        <v>331.08277682140692</v>
      </c>
      <c r="AZ579">
        <v>9.6680330664399267E-2</v>
      </c>
      <c r="BA579">
        <v>455.05974478995745</v>
      </c>
      <c r="BB579">
        <v>323.15397993615693</v>
      </c>
      <c r="BC579">
        <v>1</v>
      </c>
      <c r="BD579">
        <v>40.237720073237995</v>
      </c>
      <c r="BE579">
        <v>90.604742094936526</v>
      </c>
      <c r="BF579">
        <v>8.6936605709350818</v>
      </c>
      <c r="BG579">
        <v>3.63544194799187</v>
      </c>
      <c r="BH579">
        <v>374.18569947380229</v>
      </c>
      <c r="BI579">
        <v>0.20000000000000004</v>
      </c>
      <c r="BJ579">
        <v>2758.9358130361534</v>
      </c>
      <c r="BK579">
        <v>677.12993266678689</v>
      </c>
      <c r="BL579">
        <v>949.49774830185197</v>
      </c>
      <c r="BM579">
        <v>855.22956320181072</v>
      </c>
      <c r="BN579">
        <v>112.88830016898868</v>
      </c>
      <c r="BO579">
        <v>29.47205777574808</v>
      </c>
      <c r="BP579">
        <v>7.0701006438282504E-2</v>
      </c>
      <c r="BQ579">
        <v>100</v>
      </c>
      <c r="BR579">
        <v>324.47377811123386</v>
      </c>
      <c r="BS579">
        <v>4.9634943170316789E-2</v>
      </c>
      <c r="BT579">
        <v>3.2630785377203161E-4</v>
      </c>
      <c r="BU579">
        <v>124.96054311718784</v>
      </c>
      <c r="BV579">
        <v>0.55622583681205962</v>
      </c>
      <c r="BW579">
        <v>13.886983326521891</v>
      </c>
      <c r="BX579">
        <v>34.469373582340644</v>
      </c>
      <c r="BY579">
        <v>41.739707945924827</v>
      </c>
      <c r="BZ579">
        <v>1109.1505505160203</v>
      </c>
      <c r="CA579">
        <v>280.69366764619605</v>
      </c>
      <c r="CB579">
        <v>239.15040390096016</v>
      </c>
      <c r="CC579" s="156">
        <v>0.96</v>
      </c>
      <c r="CD579">
        <v>1710</v>
      </c>
      <c r="CE579">
        <v>0.20027959757403146</v>
      </c>
      <c r="CF579">
        <v>6.7766570746548744</v>
      </c>
      <c r="CG579">
        <v>0.2425811549008359</v>
      </c>
      <c r="CH579">
        <v>17.534836645324464</v>
      </c>
      <c r="CI579">
        <v>7</v>
      </c>
    </row>
    <row r="580" spans="47:87" x14ac:dyDescent="0.3">
      <c r="AU580">
        <v>0.3</v>
      </c>
      <c r="AV580">
        <v>20.373276830348619</v>
      </c>
      <c r="AW580">
        <v>0.3438377415862815</v>
      </c>
      <c r="AX580">
        <v>1.2586087698250119</v>
      </c>
      <c r="AY580">
        <v>345.42325112943576</v>
      </c>
      <c r="AZ580">
        <v>0.11555503974498968</v>
      </c>
      <c r="BA580">
        <v>384.05974140695758</v>
      </c>
      <c r="BB580">
        <v>308.53265010607993</v>
      </c>
      <c r="BC580">
        <v>1</v>
      </c>
      <c r="BD580">
        <v>40.654936490299164</v>
      </c>
      <c r="BE580">
        <v>101.6455847218003</v>
      </c>
      <c r="BF580">
        <v>23.481935280279068</v>
      </c>
      <c r="BG580">
        <v>7.4972936149689566</v>
      </c>
      <c r="BH580">
        <v>444.24695943140603</v>
      </c>
      <c r="BI580">
        <v>0.2</v>
      </c>
      <c r="BJ580">
        <v>3016.125186279407</v>
      </c>
      <c r="BK580">
        <v>677.95052460274792</v>
      </c>
      <c r="BL580">
        <v>885.95095863413394</v>
      </c>
      <c r="BM580">
        <v>821.80722161776055</v>
      </c>
      <c r="BN580">
        <v>145.74492024206401</v>
      </c>
      <c r="BO580">
        <v>31.064751749610171</v>
      </c>
      <c r="BP580">
        <v>5.3442157664131552E-2</v>
      </c>
      <c r="BQ580">
        <v>100</v>
      </c>
      <c r="BR580">
        <v>325.82966988884215</v>
      </c>
      <c r="BS580">
        <v>5.7460546995221871E-2</v>
      </c>
      <c r="BT580">
        <v>3.1643643005115909E-4</v>
      </c>
      <c r="BU580">
        <v>0</v>
      </c>
      <c r="BV580">
        <v>0.5686072429022363</v>
      </c>
      <c r="BW580">
        <v>14.021481272030558</v>
      </c>
      <c r="BX580">
        <v>35.473783934965745</v>
      </c>
      <c r="BY580">
        <v>34.019365563540923</v>
      </c>
      <c r="BZ580">
        <v>947.57452656299733</v>
      </c>
      <c r="CA580">
        <v>230.49189451819376</v>
      </c>
      <c r="CB580">
        <v>222.43982772215256</v>
      </c>
      <c r="CC580" s="156">
        <v>1</v>
      </c>
      <c r="CD580">
        <v>1470</v>
      </c>
      <c r="CE580">
        <v>6.6673161356772592E-2</v>
      </c>
      <c r="CF580">
        <v>3.003903819978968</v>
      </c>
      <c r="CG580">
        <v>0.10117217948408744</v>
      </c>
      <c r="CH580">
        <v>-3.5377635503166269</v>
      </c>
      <c r="CI580" t="s">
        <v>479</v>
      </c>
    </row>
    <row r="581" spans="47:87" x14ac:dyDescent="0.3">
      <c r="AU581">
        <v>0.3</v>
      </c>
      <c r="AV581">
        <v>21.495769985951647</v>
      </c>
      <c r="AW581">
        <v>0.29785230429408571</v>
      </c>
      <c r="AX581">
        <v>1.6530466742753531</v>
      </c>
      <c r="AY581">
        <v>319.93887273295098</v>
      </c>
      <c r="AZ581">
        <v>8.9718324723861334E-2</v>
      </c>
      <c r="BA581">
        <v>462.19372660841645</v>
      </c>
      <c r="BB581">
        <v>436.30157942681296</v>
      </c>
      <c r="BC581">
        <v>1</v>
      </c>
      <c r="BD581">
        <v>40.73691173539067</v>
      </c>
      <c r="BE581">
        <v>80.785895762795107</v>
      </c>
      <c r="BF581">
        <v>11.30304076774218</v>
      </c>
      <c r="BG581">
        <v>3.688462529915542</v>
      </c>
      <c r="BH581">
        <v>420.70126425934041</v>
      </c>
      <c r="BI581">
        <v>0.2</v>
      </c>
      <c r="BJ581">
        <v>2588.4314576171223</v>
      </c>
      <c r="BK581">
        <v>670.94008708016338</v>
      </c>
      <c r="BL581">
        <v>889.01925844969037</v>
      </c>
      <c r="BM581">
        <v>900.67704141713409</v>
      </c>
      <c r="BN581">
        <v>265.03787632434404</v>
      </c>
      <c r="BO581">
        <v>26.964325372584902</v>
      </c>
      <c r="BP581">
        <v>3.9765132874976718E-2</v>
      </c>
      <c r="BQ581">
        <v>100</v>
      </c>
      <c r="BR581">
        <v>338.69748631092915</v>
      </c>
      <c r="BS581">
        <v>5.7760303395051539E-2</v>
      </c>
      <c r="BT581">
        <v>2.9362520915833458E-4</v>
      </c>
      <c r="BU581">
        <v>0</v>
      </c>
      <c r="BV581">
        <v>0.5866525716601978</v>
      </c>
      <c r="BW581">
        <v>12.820159057858147</v>
      </c>
      <c r="BX581">
        <v>37.78863341604346</v>
      </c>
      <c r="BY581">
        <v>33.716388338531779</v>
      </c>
      <c r="BZ581">
        <v>1213.690710513413</v>
      </c>
      <c r="CA581">
        <v>221.91931977509552</v>
      </c>
      <c r="CB581">
        <v>238.2693068330689</v>
      </c>
      <c r="CC581" s="156">
        <v>1.08</v>
      </c>
      <c r="CD581">
        <v>1980</v>
      </c>
      <c r="CE581" t="s">
        <v>479</v>
      </c>
      <c r="CF581">
        <v>-0.49587871668295591</v>
      </c>
      <c r="CG581">
        <v>-1.6086016340421894E-2</v>
      </c>
      <c r="CH581">
        <v>-33.240524430517475</v>
      </c>
      <c r="CI581" t="s">
        <v>479</v>
      </c>
    </row>
    <row r="582" spans="47:87" x14ac:dyDescent="0.3">
      <c r="AU582">
        <v>0.3</v>
      </c>
      <c r="AV582">
        <v>19.894368757845285</v>
      </c>
      <c r="AW582">
        <v>0.31885669925450727</v>
      </c>
      <c r="AX582">
        <v>2.1872945836839919</v>
      </c>
      <c r="AY582">
        <v>312.12706722968613</v>
      </c>
      <c r="AZ582">
        <v>9.1683305827409717E-2</v>
      </c>
      <c r="BA582">
        <v>459.43589401611854</v>
      </c>
      <c r="BB582">
        <v>261.58685730238193</v>
      </c>
      <c r="BC582">
        <v>1</v>
      </c>
      <c r="BD582">
        <v>34.65971830629411</v>
      </c>
      <c r="BE582">
        <v>105.30015629557225</v>
      </c>
      <c r="BF582">
        <v>16.840399264134856</v>
      </c>
      <c r="BG582">
        <v>4.0501873606052827</v>
      </c>
      <c r="BH582">
        <v>409.79596430360954</v>
      </c>
      <c r="BI582">
        <v>0.19999999999999998</v>
      </c>
      <c r="BJ582">
        <v>2832.5474669583987</v>
      </c>
      <c r="BK582">
        <v>688.42200370919136</v>
      </c>
      <c r="BL582">
        <v>902.077115039099</v>
      </c>
      <c r="BM582">
        <v>1093.9830838526332</v>
      </c>
      <c r="BN582">
        <v>125.12885302780444</v>
      </c>
      <c r="BO582">
        <v>28.805558210446534</v>
      </c>
      <c r="BP582">
        <v>4.9904877549970993E-2</v>
      </c>
      <c r="BQ582">
        <v>100</v>
      </c>
      <c r="BR582">
        <v>350.63785845076359</v>
      </c>
      <c r="BS582">
        <v>5.2412282042274091E-2</v>
      </c>
      <c r="BT582">
        <v>3.0954506168410242E-4</v>
      </c>
      <c r="BU582">
        <v>30.029034662004971</v>
      </c>
      <c r="BV582">
        <v>0.50851808710816138</v>
      </c>
      <c r="BW582">
        <v>14.808552945834478</v>
      </c>
      <c r="BX582">
        <v>35.643354731975798</v>
      </c>
      <c r="BY582">
        <v>36.922242789530287</v>
      </c>
      <c r="BZ582">
        <v>1133.4746596123605</v>
      </c>
      <c r="CA582">
        <v>344.35069099040993</v>
      </c>
      <c r="CB582">
        <v>237.1511002470987</v>
      </c>
      <c r="CC582" s="156">
        <v>0.61</v>
      </c>
      <c r="CD582">
        <v>1740</v>
      </c>
      <c r="CE582">
        <v>0.28024514968565506</v>
      </c>
      <c r="CF582">
        <v>9.6105320414778674</v>
      </c>
      <c r="CG582">
        <v>0.34462245863744573</v>
      </c>
      <c r="CH582">
        <v>44.11545335486818</v>
      </c>
      <c r="CI582">
        <v>4</v>
      </c>
    </row>
    <row r="583" spans="47:87" x14ac:dyDescent="0.3">
      <c r="AU583">
        <v>0.3</v>
      </c>
      <c r="AV583">
        <v>21.884309148768757</v>
      </c>
      <c r="AW583">
        <v>0.34088569763210785</v>
      </c>
      <c r="AX583">
        <v>0.80920482845246511</v>
      </c>
      <c r="AY583">
        <v>333.81740761788444</v>
      </c>
      <c r="AZ583">
        <v>9.1698828824417808E-2</v>
      </c>
      <c r="BA583">
        <v>464.80077390299851</v>
      </c>
      <c r="BB583">
        <v>382.41778787315621</v>
      </c>
      <c r="BC583">
        <v>1</v>
      </c>
      <c r="BD583">
        <v>33.735959173655999</v>
      </c>
      <c r="BE583">
        <v>96.215970469469497</v>
      </c>
      <c r="BF583">
        <v>8.9276500170455861</v>
      </c>
      <c r="BG583">
        <v>4.4250202665698106</v>
      </c>
      <c r="BH583">
        <v>389.78765320193122</v>
      </c>
      <c r="BI583">
        <v>0.2</v>
      </c>
      <c r="BJ583">
        <v>2752.9925898466981</v>
      </c>
      <c r="BK583">
        <v>678.89758039972003</v>
      </c>
      <c r="BL583">
        <v>856.29035535944786</v>
      </c>
      <c r="BM583">
        <v>968.5584816710649</v>
      </c>
      <c r="BN583">
        <v>166.64803462342857</v>
      </c>
      <c r="BO583">
        <v>30.776197593500783</v>
      </c>
      <c r="BP583">
        <v>5.5745108522066045E-2</v>
      </c>
      <c r="BQ583">
        <v>100</v>
      </c>
      <c r="BR583">
        <v>322.15797792178847</v>
      </c>
      <c r="BS583">
        <v>5.1130667541240925E-2</v>
      </c>
      <c r="BT583">
        <v>3.0347816582636667E-4</v>
      </c>
      <c r="BU583">
        <v>0</v>
      </c>
      <c r="BV583">
        <v>0.52200131798105098</v>
      </c>
      <c r="BW583">
        <v>14.523722841748473</v>
      </c>
      <c r="BX583">
        <v>37.837889699801693</v>
      </c>
      <c r="BY583">
        <v>35.451531143217665</v>
      </c>
      <c r="BZ583">
        <v>899.98392156837144</v>
      </c>
      <c r="CA583">
        <v>268.70861872764652</v>
      </c>
      <c r="CB583">
        <v>223.56814371953547</v>
      </c>
      <c r="CC583" s="156">
        <v>1.06</v>
      </c>
      <c r="CD583">
        <v>1980</v>
      </c>
      <c r="CE583">
        <v>5.704898107608547E-2</v>
      </c>
      <c r="CF583">
        <v>2.2776965499149235</v>
      </c>
      <c r="CG583">
        <v>9.8855587379791374E-2</v>
      </c>
      <c r="CH583">
        <v>-4.951800578228382</v>
      </c>
      <c r="CI583" t="s">
        <v>479</v>
      </c>
    </row>
    <row r="584" spans="47:87" x14ac:dyDescent="0.3">
      <c r="AU584">
        <v>0.3</v>
      </c>
      <c r="AV584">
        <v>18.414861139947774</v>
      </c>
      <c r="AW584">
        <v>0.30311797617522529</v>
      </c>
      <c r="AX584">
        <v>5.9617558636644641E-2</v>
      </c>
      <c r="AY584">
        <v>327.05539199295043</v>
      </c>
      <c r="AZ584">
        <v>9.9793770125256934E-2</v>
      </c>
      <c r="BA584">
        <v>394.16118709424393</v>
      </c>
      <c r="BB584">
        <v>361.97293072469949</v>
      </c>
      <c r="BC584">
        <v>1</v>
      </c>
      <c r="BD584">
        <v>47.477548266762007</v>
      </c>
      <c r="BE584">
        <v>101.10673733480498</v>
      </c>
      <c r="BF584">
        <v>19.723666262465716</v>
      </c>
      <c r="BG584">
        <v>5.6708577581839048</v>
      </c>
      <c r="BH584">
        <v>406.70106722375169</v>
      </c>
      <c r="BI584">
        <v>0.2</v>
      </c>
      <c r="BJ584">
        <v>2502.197113757657</v>
      </c>
      <c r="BK584">
        <v>687.2390429148121</v>
      </c>
      <c r="BL584">
        <v>876.29537700449328</v>
      </c>
      <c r="BM584">
        <v>855.12828500580792</v>
      </c>
      <c r="BN584">
        <v>188.80669087600981</v>
      </c>
      <c r="BO584">
        <v>27.398258077210929</v>
      </c>
      <c r="BP584">
        <v>4.5616120579219904E-2</v>
      </c>
      <c r="BQ584">
        <v>100</v>
      </c>
      <c r="BR584">
        <v>357.12457801332454</v>
      </c>
      <c r="BS584">
        <v>5.1379813659708867E-2</v>
      </c>
      <c r="BT584">
        <v>3.1353176014523151E-4</v>
      </c>
      <c r="BU584">
        <v>0</v>
      </c>
      <c r="BV584">
        <v>0.5783489816978844</v>
      </c>
      <c r="BW584">
        <v>15.067699981531891</v>
      </c>
      <c r="BX584">
        <v>35.358342396225389</v>
      </c>
      <c r="BY584">
        <v>36.288579596396723</v>
      </c>
      <c r="BZ584">
        <v>1139.3575199586203</v>
      </c>
      <c r="CA584">
        <v>218.97634869936763</v>
      </c>
      <c r="CB584">
        <v>237.23322338993663</v>
      </c>
      <c r="CC584" s="156">
        <v>0.75</v>
      </c>
      <c r="CD584">
        <v>2260</v>
      </c>
      <c r="CE584">
        <v>0.1284775794126034</v>
      </c>
      <c r="CF584">
        <v>4.8749381669466993</v>
      </c>
      <c r="CG584">
        <v>0.17165661418782524</v>
      </c>
      <c r="CH584">
        <v>2.5949607378654442</v>
      </c>
      <c r="CI584">
        <v>14</v>
      </c>
    </row>
    <row r="585" spans="47:87" x14ac:dyDescent="0.3">
      <c r="AU585">
        <v>0.3</v>
      </c>
      <c r="AV585">
        <v>19.719338530217701</v>
      </c>
      <c r="AW585">
        <v>0.27567221479289838</v>
      </c>
      <c r="AX585">
        <v>1.8576850934050397</v>
      </c>
      <c r="AY585">
        <v>323.56361685876914</v>
      </c>
      <c r="AZ585">
        <v>0.10859502030788912</v>
      </c>
      <c r="BA585">
        <v>380.5711046014257</v>
      </c>
      <c r="BB585">
        <v>290.81801479055321</v>
      </c>
      <c r="BC585">
        <v>1</v>
      </c>
      <c r="BD585">
        <v>40.796907373940499</v>
      </c>
      <c r="BE585">
        <v>100.66603395436441</v>
      </c>
      <c r="BF585">
        <v>11.31560372482242</v>
      </c>
      <c r="BG585">
        <v>5.19290072912416</v>
      </c>
      <c r="BH585">
        <v>418.65602465845762</v>
      </c>
      <c r="BI585">
        <v>0.20000000000000004</v>
      </c>
      <c r="BJ585">
        <v>2400.3629404979529</v>
      </c>
      <c r="BK585">
        <v>677.53877797412872</v>
      </c>
      <c r="BL585">
        <v>836.06636201744595</v>
      </c>
      <c r="BM585">
        <v>952.80195503721438</v>
      </c>
      <c r="BN585">
        <v>166.64036662448723</v>
      </c>
      <c r="BO585">
        <v>24.823683535110025</v>
      </c>
      <c r="BP585">
        <v>5.2781843790664341E-2</v>
      </c>
      <c r="BQ585">
        <v>100</v>
      </c>
      <c r="BR585">
        <v>380.69529118555846</v>
      </c>
      <c r="BS585">
        <v>5.3803447273050767E-2</v>
      </c>
      <c r="BT585">
        <v>3.0895951209528272E-4</v>
      </c>
      <c r="BU585">
        <v>0</v>
      </c>
      <c r="BV585">
        <v>0.57202363738795836</v>
      </c>
      <c r="BW585">
        <v>15.418961917946444</v>
      </c>
      <c r="BX585">
        <v>37.48431426908769</v>
      </c>
      <c r="BY585">
        <v>30.021886652894125</v>
      </c>
      <c r="BZ585">
        <v>1012.055787337885</v>
      </c>
      <c r="CA585">
        <v>226.6719975087247</v>
      </c>
      <c r="CB585">
        <v>248.92690913818021</v>
      </c>
      <c r="CC585" s="156">
        <v>1.1200000000000001</v>
      </c>
      <c r="CD585">
        <v>460</v>
      </c>
      <c r="CE585">
        <v>0.18109277525083689</v>
      </c>
      <c r="CF585">
        <v>6.2779725833261981</v>
      </c>
      <c r="CG585">
        <v>0.21922471499709661</v>
      </c>
      <c r="CH585">
        <v>13.451257484906192</v>
      </c>
      <c r="CI585">
        <v>8</v>
      </c>
    </row>
    <row r="586" spans="47:87" x14ac:dyDescent="0.3">
      <c r="AU586">
        <v>0.3</v>
      </c>
      <c r="AV586">
        <v>19.848284336391472</v>
      </c>
      <c r="AW586">
        <v>0.34697556494276827</v>
      </c>
      <c r="AX586">
        <v>0.80570556983741404</v>
      </c>
      <c r="AY586">
        <v>341.75756014737038</v>
      </c>
      <c r="AZ586">
        <v>9.0553415007612548E-2</v>
      </c>
      <c r="BA586">
        <v>388.19001430976283</v>
      </c>
      <c r="BB586">
        <v>354.8142948029369</v>
      </c>
      <c r="BC586">
        <v>1</v>
      </c>
      <c r="BD586">
        <v>39.498112073694884</v>
      </c>
      <c r="BE586">
        <v>97.918149208077025</v>
      </c>
      <c r="BF586">
        <v>20.074437786331647</v>
      </c>
      <c r="BG586">
        <v>5.678024539453582</v>
      </c>
      <c r="BH586">
        <v>442.35161735079271</v>
      </c>
      <c r="BI586">
        <v>0.20000000000000004</v>
      </c>
      <c r="BJ586">
        <v>3183.9608020213573</v>
      </c>
      <c r="BK586">
        <v>699.02040989576267</v>
      </c>
      <c r="BL586">
        <v>932.48620471209483</v>
      </c>
      <c r="BM586">
        <v>951.11029968489231</v>
      </c>
      <c r="BN586">
        <v>109.01400742990971</v>
      </c>
      <c r="BO586">
        <v>31.422998944784155</v>
      </c>
      <c r="BP586">
        <v>4.4985383894837229E-2</v>
      </c>
      <c r="BQ586">
        <v>100</v>
      </c>
      <c r="BR586">
        <v>299.89551052745509</v>
      </c>
      <c r="BS586">
        <v>5.0412388765139877E-2</v>
      </c>
      <c r="BT586">
        <v>3.2775062905583018E-4</v>
      </c>
      <c r="BU586">
        <v>28.058242009185488</v>
      </c>
      <c r="BV586">
        <v>0.51520843037474207</v>
      </c>
      <c r="BW586">
        <v>14.32400888973844</v>
      </c>
      <c r="BX586">
        <v>34.073548540241212</v>
      </c>
      <c r="BY586">
        <v>33.986045270338423</v>
      </c>
      <c r="BZ586">
        <v>1183.3655553128626</v>
      </c>
      <c r="CA586">
        <v>270.13570830639469</v>
      </c>
      <c r="CB586">
        <v>221.72168625437925</v>
      </c>
      <c r="CC586" s="156">
        <v>0.98</v>
      </c>
      <c r="CD586">
        <v>1690</v>
      </c>
      <c r="CE586">
        <v>0.17368535185317979</v>
      </c>
      <c r="CF586">
        <v>5.7343680622245756</v>
      </c>
      <c r="CG586">
        <v>0.22428190403355486</v>
      </c>
      <c r="CH586">
        <v>16.918315146687235</v>
      </c>
      <c r="CI586">
        <v>7</v>
      </c>
    </row>
    <row r="587" spans="47:87" x14ac:dyDescent="0.3">
      <c r="AU587">
        <v>0.3</v>
      </c>
      <c r="AV587">
        <v>21.966101282743061</v>
      </c>
      <c r="AW587">
        <v>0.32288049166373922</v>
      </c>
      <c r="AX587">
        <v>1.1111681164042189</v>
      </c>
      <c r="AY587">
        <v>349.76076667761623</v>
      </c>
      <c r="AZ587">
        <v>9.7554584513411466E-2</v>
      </c>
      <c r="BA587">
        <v>361.08758818835264</v>
      </c>
      <c r="BB587">
        <v>408.59294997773009</v>
      </c>
      <c r="BC587">
        <v>1</v>
      </c>
      <c r="BD587">
        <v>46.577208674670416</v>
      </c>
      <c r="BE587">
        <v>92.691790553172567</v>
      </c>
      <c r="BF587">
        <v>13.500148601985329</v>
      </c>
      <c r="BG587">
        <v>4.4730731267892319</v>
      </c>
      <c r="BH587">
        <v>432.38987407402215</v>
      </c>
      <c r="BI587">
        <v>0.20000000000000009</v>
      </c>
      <c r="BJ587">
        <v>2691.1446544276801</v>
      </c>
      <c r="BK587">
        <v>695.33973341011779</v>
      </c>
      <c r="BL587">
        <v>895.90054586587075</v>
      </c>
      <c r="BM587">
        <v>981.57861826865451</v>
      </c>
      <c r="BN587">
        <v>145.98563957972726</v>
      </c>
      <c r="BO587">
        <v>29.21988574292839</v>
      </c>
      <c r="BP587">
        <v>4.4345359932212225E-2</v>
      </c>
      <c r="BQ587">
        <v>100</v>
      </c>
      <c r="BR587">
        <v>365.58270233578844</v>
      </c>
      <c r="BS587">
        <v>5.6205118365185415E-2</v>
      </c>
      <c r="BT587">
        <v>3.1546850003049158E-4</v>
      </c>
      <c r="BU587">
        <v>46.634784224403006</v>
      </c>
      <c r="BV587">
        <v>0.57597348346001553</v>
      </c>
      <c r="BW587">
        <v>14.929975328402479</v>
      </c>
      <c r="BX587">
        <v>37.783433334055566</v>
      </c>
      <c r="BY587">
        <v>34.820566217031534</v>
      </c>
      <c r="BZ587">
        <v>1013.736526641876</v>
      </c>
      <c r="CA587">
        <v>270.24982023102297</v>
      </c>
      <c r="CB587">
        <v>238.63162100720041</v>
      </c>
      <c r="CC587" s="156">
        <v>0.84</v>
      </c>
      <c r="CD587">
        <v>2330</v>
      </c>
      <c r="CE587">
        <v>0.15018790894994472</v>
      </c>
      <c r="CF587">
        <v>5.4353333086232691</v>
      </c>
      <c r="CG587">
        <v>0.19399584364008013</v>
      </c>
      <c r="CH587">
        <v>10.630611964380117</v>
      </c>
      <c r="CI587">
        <v>10</v>
      </c>
    </row>
    <row r="588" spans="47:87" x14ac:dyDescent="0.3">
      <c r="AU588">
        <v>0.3</v>
      </c>
      <c r="AV588">
        <v>19.490381628544402</v>
      </c>
      <c r="AW588">
        <v>0.33314850673569602</v>
      </c>
      <c r="AX588">
        <v>1.0206395124800534</v>
      </c>
      <c r="AY588">
        <v>324.18598958350992</v>
      </c>
      <c r="AZ588">
        <v>0.10077706244438848</v>
      </c>
      <c r="BA588">
        <v>384.87884895331013</v>
      </c>
      <c r="BB588">
        <v>355.94455803025619</v>
      </c>
      <c r="BC588">
        <v>1</v>
      </c>
      <c r="BD588">
        <v>51.120242807932698</v>
      </c>
      <c r="BE588">
        <v>95.426603567990895</v>
      </c>
      <c r="BF588">
        <v>7.4987767470105293</v>
      </c>
      <c r="BG588">
        <v>3.2639039737456552</v>
      </c>
      <c r="BH588">
        <v>445.67567758060386</v>
      </c>
      <c r="BI588">
        <v>0.19999999999999998</v>
      </c>
      <c r="BJ588">
        <v>2796.4005720807349</v>
      </c>
      <c r="BK588">
        <v>702.6756067674836</v>
      </c>
      <c r="BL588">
        <v>901.61958736170141</v>
      </c>
      <c r="BM588">
        <v>893.15948698482669</v>
      </c>
      <c r="BN588">
        <v>210.63474733791796</v>
      </c>
      <c r="BO588">
        <v>30.039472054740781</v>
      </c>
      <c r="BP588">
        <v>5.9059620555694324E-2</v>
      </c>
      <c r="BQ588">
        <v>100</v>
      </c>
      <c r="BR588">
        <v>358.67995459077071</v>
      </c>
      <c r="BS588">
        <v>5.7692384637288895E-2</v>
      </c>
      <c r="BT588">
        <v>3.1128992883991169E-4</v>
      </c>
      <c r="BU588">
        <v>36.044245520042374</v>
      </c>
      <c r="BV588">
        <v>0.54628485620004308</v>
      </c>
      <c r="BW588">
        <v>14.102792658280704</v>
      </c>
      <c r="BX588">
        <v>36.11542884242234</v>
      </c>
      <c r="BY588">
        <v>39.17530445734414</v>
      </c>
      <c r="BZ588">
        <v>877.43200774166178</v>
      </c>
      <c r="CA588">
        <v>291.84576665645955</v>
      </c>
      <c r="CB588">
        <v>219.81765945996139</v>
      </c>
      <c r="CC588" s="156">
        <v>1.07</v>
      </c>
      <c r="CD588">
        <v>1860</v>
      </c>
      <c r="CE588">
        <v>0.10751934251375928</v>
      </c>
      <c r="CF588">
        <v>4.0259511525024338</v>
      </c>
      <c r="CG588">
        <v>0.13785076122918766</v>
      </c>
      <c r="CH588">
        <v>5.3755585902841713E-3</v>
      </c>
      <c r="CI588">
        <v>19</v>
      </c>
    </row>
    <row r="589" spans="47:87" x14ac:dyDescent="0.3">
      <c r="AU589">
        <v>0.3</v>
      </c>
      <c r="AV589">
        <v>21.005640471079687</v>
      </c>
      <c r="AW589">
        <v>0.34467699972629956</v>
      </c>
      <c r="AX589">
        <v>0.85080765031007699</v>
      </c>
      <c r="AY589">
        <v>333.4464425960802</v>
      </c>
      <c r="AZ589">
        <v>0.10977499412902239</v>
      </c>
      <c r="BA589">
        <v>414.53461954420322</v>
      </c>
      <c r="BB589">
        <v>378.95591136741012</v>
      </c>
      <c r="BC589">
        <v>1</v>
      </c>
      <c r="BD589">
        <v>39.884622710653787</v>
      </c>
      <c r="BE589">
        <v>83.529788271866835</v>
      </c>
      <c r="BF589">
        <v>1.6618431744327631</v>
      </c>
      <c r="BG589">
        <v>5.8836860276413097</v>
      </c>
      <c r="BH589">
        <v>406.19318030451905</v>
      </c>
      <c r="BI589">
        <v>0.20000000000000007</v>
      </c>
      <c r="BJ589">
        <v>2514.167220540171</v>
      </c>
      <c r="BK589">
        <v>668.08209883408699</v>
      </c>
      <c r="BL589">
        <v>852.7605917461932</v>
      </c>
      <c r="BM589">
        <v>924.28386076284073</v>
      </c>
      <c r="BN589">
        <v>150.62481333820858</v>
      </c>
      <c r="BO589">
        <v>31.273521098609134</v>
      </c>
      <c r="BP589">
        <v>3.7469964687130757E-2</v>
      </c>
      <c r="BQ589">
        <v>100</v>
      </c>
      <c r="BR589">
        <v>349.96622617319997</v>
      </c>
      <c r="BS589">
        <v>5.3975196352834293E-2</v>
      </c>
      <c r="BT589">
        <v>3.1454432378849291E-4</v>
      </c>
      <c r="BU589">
        <v>65.997727696292174</v>
      </c>
      <c r="BV589">
        <v>0.56559975532014539</v>
      </c>
      <c r="BW589">
        <v>13.781357807309611</v>
      </c>
      <c r="BX589">
        <v>34.511418708210599</v>
      </c>
      <c r="BY589">
        <v>35.410787465938405</v>
      </c>
      <c r="BZ589">
        <v>1239.3730108006778</v>
      </c>
      <c r="CA589">
        <v>257.30218309190479</v>
      </c>
      <c r="CB589">
        <v>222.67056153126111</v>
      </c>
      <c r="CC589" s="156">
        <v>0.93</v>
      </c>
      <c r="CD589">
        <v>1860</v>
      </c>
      <c r="CE589">
        <v>9.3703839284998036E-2</v>
      </c>
      <c r="CF589">
        <v>4.0638181408745817</v>
      </c>
      <c r="CG589">
        <v>0.12441691451840188</v>
      </c>
      <c r="CH589">
        <v>-3.2571543633889437</v>
      </c>
      <c r="CI589" t="s">
        <v>479</v>
      </c>
    </row>
    <row r="590" spans="47:87" x14ac:dyDescent="0.3">
      <c r="AU590">
        <v>0.3</v>
      </c>
      <c r="AV590">
        <v>18.241834935849152</v>
      </c>
      <c r="AW590">
        <v>0.32081301846704874</v>
      </c>
      <c r="AX590">
        <v>5.0591821070539167E-3</v>
      </c>
      <c r="AY590">
        <v>349.5073685470494</v>
      </c>
      <c r="AZ590">
        <v>0.11105373647730107</v>
      </c>
      <c r="BA590">
        <v>497.57754525456852</v>
      </c>
      <c r="BB590">
        <v>430.27106168682667</v>
      </c>
      <c r="BC590">
        <v>1</v>
      </c>
      <c r="BD590">
        <v>51.124196531867881</v>
      </c>
      <c r="BE590">
        <v>106.11287538979592</v>
      </c>
      <c r="BF590">
        <v>9.4527263476804109</v>
      </c>
      <c r="BG590">
        <v>6.8713830044001334</v>
      </c>
      <c r="BH590">
        <v>395.62152608693378</v>
      </c>
      <c r="BI590">
        <v>0.20000000000000004</v>
      </c>
      <c r="BJ590">
        <v>2723.4431461178551</v>
      </c>
      <c r="BK590">
        <v>678.42577294528792</v>
      </c>
      <c r="BL590">
        <v>942.36187210778178</v>
      </c>
      <c r="BM590">
        <v>880.00827523540624</v>
      </c>
      <c r="BN590">
        <v>125.36734098997422</v>
      </c>
      <c r="BO590">
        <v>28.929104321980009</v>
      </c>
      <c r="BP590">
        <v>5.6573837099229696E-2</v>
      </c>
      <c r="BQ590">
        <v>100</v>
      </c>
      <c r="BR590">
        <v>346.79924332751352</v>
      </c>
      <c r="BS590">
        <v>5.6245989133485108E-2</v>
      </c>
      <c r="BT590">
        <v>2.9566754376956914E-4</v>
      </c>
      <c r="BU590">
        <v>9.4820483640092199</v>
      </c>
      <c r="BV590">
        <v>0.55709229470425747</v>
      </c>
      <c r="BW590">
        <v>14.897155288638574</v>
      </c>
      <c r="BX590">
        <v>33.08529078426632</v>
      </c>
      <c r="BY590">
        <v>39.88434449913764</v>
      </c>
      <c r="BZ590">
        <v>787.59332498770425</v>
      </c>
      <c r="CA590">
        <v>274.14650080367124</v>
      </c>
      <c r="CB590">
        <v>224.13201523713334</v>
      </c>
      <c r="CC590" s="156">
        <v>0.92</v>
      </c>
      <c r="CD590">
        <v>2300</v>
      </c>
      <c r="CE590">
        <v>2.1714842227999576E-2</v>
      </c>
      <c r="CF590">
        <v>2.3766871276072852</v>
      </c>
      <c r="CG590">
        <v>7.7217192337395157E-2</v>
      </c>
      <c r="CH590">
        <v>-13.000016242812894</v>
      </c>
      <c r="CI590" t="s">
        <v>479</v>
      </c>
    </row>
    <row r="591" spans="47:87" x14ac:dyDescent="0.3">
      <c r="AU591">
        <v>0.3</v>
      </c>
      <c r="AV591">
        <v>21.360527293558842</v>
      </c>
      <c r="AW591">
        <v>0.30664162098487685</v>
      </c>
      <c r="AX591">
        <v>0.87661511482866117</v>
      </c>
      <c r="AY591">
        <v>326.89270267188937</v>
      </c>
      <c r="AZ591">
        <v>8.8629739688036682E-2</v>
      </c>
      <c r="BA591">
        <v>420.52180670401236</v>
      </c>
      <c r="BB591">
        <v>433.59100556490347</v>
      </c>
      <c r="BC591">
        <v>1</v>
      </c>
      <c r="BD591">
        <v>38.601882855318244</v>
      </c>
      <c r="BE591">
        <v>83.540623113271806</v>
      </c>
      <c r="BF591">
        <v>23.315003213782131</v>
      </c>
      <c r="BG591">
        <v>4.6336147943074177</v>
      </c>
      <c r="BH591">
        <v>424.43404314575628</v>
      </c>
      <c r="BI591">
        <v>0.19999999999999998</v>
      </c>
      <c r="BJ591">
        <v>2463.6653144685806</v>
      </c>
      <c r="BK591">
        <v>692.76689187417367</v>
      </c>
      <c r="BL591">
        <v>965.12482787922863</v>
      </c>
      <c r="BM591">
        <v>899.33082612692874</v>
      </c>
      <c r="BN591">
        <v>157.66809261625554</v>
      </c>
      <c r="BO591">
        <v>27.721789007401178</v>
      </c>
      <c r="BP591">
        <v>4.5595192331550446E-2</v>
      </c>
      <c r="BQ591">
        <v>100</v>
      </c>
      <c r="BR591">
        <v>327.43252953220934</v>
      </c>
      <c r="BS591">
        <v>5.3904267909160676E-2</v>
      </c>
      <c r="BT591">
        <v>3.1884272474287157E-4</v>
      </c>
      <c r="BU591">
        <v>128.4574787679453</v>
      </c>
      <c r="BV591">
        <v>0.53308485181242049</v>
      </c>
      <c r="BW591">
        <v>14.839684239966289</v>
      </c>
      <c r="BX591">
        <v>34.922166014577506</v>
      </c>
      <c r="BY591">
        <v>30.196935318550512</v>
      </c>
      <c r="BZ591">
        <v>1129.0382793202289</v>
      </c>
      <c r="CA591">
        <v>253.14039049443483</v>
      </c>
      <c r="CB591">
        <v>221.67164283810726</v>
      </c>
      <c r="CC591" s="156">
        <v>0.96</v>
      </c>
      <c r="CD591">
        <v>1870</v>
      </c>
      <c r="CE591">
        <v>0.154139500633933</v>
      </c>
      <c r="CF591">
        <v>5.0312038221943975</v>
      </c>
      <c r="CG591">
        <v>0.18895700991749512</v>
      </c>
      <c r="CH591">
        <v>7.2213469274792264</v>
      </c>
      <c r="CI591">
        <v>11</v>
      </c>
    </row>
    <row r="592" spans="47:87" x14ac:dyDescent="0.3">
      <c r="AU592">
        <v>0.3</v>
      </c>
      <c r="AV592">
        <v>21.487027872836432</v>
      </c>
      <c r="AW592">
        <v>0.30383241125931837</v>
      </c>
      <c r="AX592">
        <v>2.6342587693972086</v>
      </c>
      <c r="AY592">
        <v>320.35411569514889</v>
      </c>
      <c r="AZ592">
        <v>0.11432870388284438</v>
      </c>
      <c r="BA592">
        <v>389.69554926749396</v>
      </c>
      <c r="BB592">
        <v>360.38467780488139</v>
      </c>
      <c r="BC592">
        <v>1</v>
      </c>
      <c r="BD592">
        <v>37.579846418000933</v>
      </c>
      <c r="BE592">
        <v>112.1999072302693</v>
      </c>
      <c r="BF592">
        <v>14.863766035553448</v>
      </c>
      <c r="BG592">
        <v>6.7374215846709955</v>
      </c>
      <c r="BH592">
        <v>388.34724431098363</v>
      </c>
      <c r="BI592">
        <v>0.20000000000000007</v>
      </c>
      <c r="BJ592">
        <v>2857.4940952606757</v>
      </c>
      <c r="BK592">
        <v>686.15107884472377</v>
      </c>
      <c r="BL592">
        <v>958.79302146490193</v>
      </c>
      <c r="BM592">
        <v>930.19057949769194</v>
      </c>
      <c r="BN592">
        <v>125.63735965014021</v>
      </c>
      <c r="BO592">
        <v>27.46835484469624</v>
      </c>
      <c r="BP592">
        <v>4.4984375727101102E-2</v>
      </c>
      <c r="BQ592">
        <v>100</v>
      </c>
      <c r="BR592">
        <v>362.29455625102725</v>
      </c>
      <c r="BS592">
        <v>5.5020263284711782E-2</v>
      </c>
      <c r="BT592">
        <v>3.0464277837935331E-4</v>
      </c>
      <c r="BU592">
        <v>8.3237227917903951</v>
      </c>
      <c r="BV592">
        <v>0.5378977956537534</v>
      </c>
      <c r="BW592">
        <v>14.97870211193732</v>
      </c>
      <c r="BX592">
        <v>33.803522996290134</v>
      </c>
      <c r="BY592">
        <v>30.190554641995934</v>
      </c>
      <c r="BZ592">
        <v>869.83240592052152</v>
      </c>
      <c r="CA592">
        <v>321.10986925564885</v>
      </c>
      <c r="CB592">
        <v>218.5209475306379</v>
      </c>
      <c r="CC592" s="156">
        <v>1.1200000000000001</v>
      </c>
      <c r="CD592">
        <v>1460</v>
      </c>
      <c r="CE592">
        <v>0.10127677681893199</v>
      </c>
      <c r="CF592">
        <v>3.5046238430840222</v>
      </c>
      <c r="CG592">
        <v>0.13305255449979303</v>
      </c>
      <c r="CH592">
        <v>0.27043316376164961</v>
      </c>
      <c r="CI592">
        <v>18</v>
      </c>
    </row>
    <row r="593" spans="47:87" x14ac:dyDescent="0.3">
      <c r="AU593">
        <v>0.3</v>
      </c>
      <c r="AV593">
        <v>20.920196073571997</v>
      </c>
      <c r="AW593">
        <v>0.36364641155856642</v>
      </c>
      <c r="AX593">
        <v>2.2571910694843664</v>
      </c>
      <c r="AY593">
        <v>365.10975320615393</v>
      </c>
      <c r="AZ593">
        <v>0.11303186223443094</v>
      </c>
      <c r="BA593">
        <v>406.26148525060398</v>
      </c>
      <c r="BB593">
        <v>319.56799179745593</v>
      </c>
      <c r="BC593">
        <v>1</v>
      </c>
      <c r="BD593">
        <v>38.758786729586774</v>
      </c>
      <c r="BE593">
        <v>91.089421379422902</v>
      </c>
      <c r="BF593">
        <v>14.489475249817909</v>
      </c>
      <c r="BG593">
        <v>2.5937615638530915</v>
      </c>
      <c r="BH593">
        <v>415.67847408750595</v>
      </c>
      <c r="BI593">
        <v>0.20000000000000007</v>
      </c>
      <c r="BJ593">
        <v>3023.9525663211934</v>
      </c>
      <c r="BK593">
        <v>691.17449461057731</v>
      </c>
      <c r="BL593">
        <v>991.56285303897027</v>
      </c>
      <c r="BM593">
        <v>927.93581023766637</v>
      </c>
      <c r="BN593">
        <v>158.84794208740061</v>
      </c>
      <c r="BO593">
        <v>32.745675349470524</v>
      </c>
      <c r="BP593">
        <v>6.9759620319536961E-2</v>
      </c>
      <c r="BQ593">
        <v>100</v>
      </c>
      <c r="BR593">
        <v>335.62743588492458</v>
      </c>
      <c r="BS593">
        <v>5.8026909103410899E-2</v>
      </c>
      <c r="BT593">
        <v>2.9768295214027598E-4</v>
      </c>
      <c r="BU593">
        <v>0</v>
      </c>
      <c r="BV593">
        <v>0.57947279990304046</v>
      </c>
      <c r="BW593">
        <v>14.404522274964735</v>
      </c>
      <c r="BX593">
        <v>34.769266987537783</v>
      </c>
      <c r="BY593">
        <v>29.820004145780217</v>
      </c>
      <c r="BZ593">
        <v>1009.0888581230312</v>
      </c>
      <c r="CA593">
        <v>305.08521330406467</v>
      </c>
      <c r="CB593">
        <v>239.81057881725854</v>
      </c>
      <c r="CC593" s="156">
        <v>0.94</v>
      </c>
      <c r="CD593">
        <v>1730</v>
      </c>
      <c r="CE593">
        <v>0.12988607149057074</v>
      </c>
      <c r="CF593">
        <v>4.5668893368049055</v>
      </c>
      <c r="CG593">
        <v>0.156878802549546</v>
      </c>
      <c r="CH593">
        <v>6.3335011351600921</v>
      </c>
      <c r="CI593">
        <v>13</v>
      </c>
    </row>
    <row r="594" spans="47:87" x14ac:dyDescent="0.3">
      <c r="AU594">
        <v>0.3</v>
      </c>
      <c r="AV594">
        <v>19.685656084617225</v>
      </c>
      <c r="AW594">
        <v>0.27916412139515878</v>
      </c>
      <c r="AX594">
        <v>0.86608176324995068</v>
      </c>
      <c r="AY594">
        <v>312.55762455887509</v>
      </c>
      <c r="AZ594">
        <v>9.5076840198418056E-2</v>
      </c>
      <c r="BA594">
        <v>399.5235191312255</v>
      </c>
      <c r="BB594">
        <v>414.11911793916829</v>
      </c>
      <c r="BC594">
        <v>1</v>
      </c>
      <c r="BD594">
        <v>46.35988175074263</v>
      </c>
      <c r="BE594">
        <v>109.43802993930525</v>
      </c>
      <c r="BF594">
        <v>19.235644707976736</v>
      </c>
      <c r="BG594">
        <v>5.4361267724562543</v>
      </c>
      <c r="BH594">
        <v>402.67364311197593</v>
      </c>
      <c r="BI594">
        <v>0.20000000000000004</v>
      </c>
      <c r="BJ594">
        <v>2652.1995622708155</v>
      </c>
      <c r="BK594">
        <v>702.29726313931997</v>
      </c>
      <c r="BL594">
        <v>872.75318782489808</v>
      </c>
      <c r="BM594">
        <v>992.76084969430565</v>
      </c>
      <c r="BN594">
        <v>192.64964608459562</v>
      </c>
      <c r="BO594">
        <v>25.110418936093819</v>
      </c>
      <c r="BP594">
        <v>5.6884325647070529E-2</v>
      </c>
      <c r="BQ594">
        <v>100</v>
      </c>
      <c r="BR594">
        <v>354.62045466080201</v>
      </c>
      <c r="BS594">
        <v>5.265929546735381E-2</v>
      </c>
      <c r="BT594">
        <v>2.8205774508329535E-4</v>
      </c>
      <c r="BU594">
        <v>0</v>
      </c>
      <c r="BV594">
        <v>0.56899605606546366</v>
      </c>
      <c r="BW594">
        <v>14.05310792061538</v>
      </c>
      <c r="BX594">
        <v>35.824814216889628</v>
      </c>
      <c r="BY594">
        <v>28.929508960357975</v>
      </c>
      <c r="BZ594">
        <v>1182.0630747423045</v>
      </c>
      <c r="CA594">
        <v>256.46602867662284</v>
      </c>
      <c r="CB594">
        <v>230.09818410757131</v>
      </c>
      <c r="CC594" s="156">
        <v>0.98</v>
      </c>
      <c r="CD594">
        <v>1320</v>
      </c>
      <c r="CE594">
        <v>0.25342539578926426</v>
      </c>
      <c r="CF594">
        <v>7.5022193495941316</v>
      </c>
      <c r="CG594">
        <v>0.30717874893093144</v>
      </c>
      <c r="CH594">
        <v>27.971404218873364</v>
      </c>
      <c r="CI594">
        <v>5</v>
      </c>
    </row>
    <row r="595" spans="47:87" x14ac:dyDescent="0.3">
      <c r="AU595">
        <v>0.3</v>
      </c>
      <c r="AV595">
        <v>20.341923624490605</v>
      </c>
      <c r="AW595">
        <v>0.29041741891467659</v>
      </c>
      <c r="AX595">
        <v>1.1135766424315288</v>
      </c>
      <c r="AY595">
        <v>335.60211829958126</v>
      </c>
      <c r="AZ595">
        <v>0.11340212110977123</v>
      </c>
      <c r="BA595">
        <v>365.05315591837564</v>
      </c>
      <c r="BB595">
        <v>325.26336052278293</v>
      </c>
      <c r="BC595">
        <v>1</v>
      </c>
      <c r="BD595">
        <v>41.675288727670022</v>
      </c>
      <c r="BE595">
        <v>88.677456011518686</v>
      </c>
      <c r="BF595">
        <v>15.985283339464747</v>
      </c>
      <c r="BG595">
        <v>6.1916310765910296</v>
      </c>
      <c r="BH595">
        <v>410.71059948062867</v>
      </c>
      <c r="BI595">
        <v>0.2</v>
      </c>
      <c r="BJ595">
        <v>2916.2856188328942</v>
      </c>
      <c r="BK595">
        <v>686.10508705884979</v>
      </c>
      <c r="BL595">
        <v>843.57378217920871</v>
      </c>
      <c r="BM595">
        <v>974.56136724002624</v>
      </c>
      <c r="BN595">
        <v>150.53536489301769</v>
      </c>
      <c r="BO595">
        <v>26.081538991126624</v>
      </c>
      <c r="BP595">
        <v>6.4094055388461885E-2</v>
      </c>
      <c r="BQ595">
        <v>100</v>
      </c>
      <c r="BR595">
        <v>297.8764512230054</v>
      </c>
      <c r="BS595">
        <v>5.7932454484963668E-2</v>
      </c>
      <c r="BT595">
        <v>3.0316973036794353E-4</v>
      </c>
      <c r="BU595">
        <v>0</v>
      </c>
      <c r="BV595">
        <v>0.55459873960289674</v>
      </c>
      <c r="BW595">
        <v>16.160527760874551</v>
      </c>
      <c r="BX595">
        <v>34.963954878382275</v>
      </c>
      <c r="BY595">
        <v>29.333258965285495</v>
      </c>
      <c r="BZ595">
        <v>1116.040161372204</v>
      </c>
      <c r="CA595">
        <v>341.91780598248573</v>
      </c>
      <c r="CB595">
        <v>221.71530584978967</v>
      </c>
      <c r="CC595" s="156">
        <v>0.87</v>
      </c>
      <c r="CD595">
        <v>1350</v>
      </c>
      <c r="CE595">
        <v>0.19994224931910232</v>
      </c>
      <c r="CF595">
        <v>6.5423856650753427</v>
      </c>
      <c r="CG595">
        <v>0.24412182148481759</v>
      </c>
      <c r="CH595">
        <v>21.188499052700315</v>
      </c>
      <c r="CI595">
        <v>6</v>
      </c>
    </row>
    <row r="596" spans="47:87" x14ac:dyDescent="0.3">
      <c r="AU596">
        <v>0.3</v>
      </c>
      <c r="AV596">
        <v>22.179690729916878</v>
      </c>
      <c r="AW596">
        <v>0.23397400443153385</v>
      </c>
      <c r="AX596">
        <v>0.52094734419399202</v>
      </c>
      <c r="AY596">
        <v>317.14556841452179</v>
      </c>
      <c r="AZ596">
        <v>0.12474847050914893</v>
      </c>
      <c r="BA596">
        <v>531.89928413400048</v>
      </c>
      <c r="BB596">
        <v>341.06829314633967</v>
      </c>
      <c r="BC596">
        <v>1</v>
      </c>
      <c r="BD596">
        <v>36.719039532336623</v>
      </c>
      <c r="BE596">
        <v>102.70465099792639</v>
      </c>
      <c r="BF596">
        <v>17.545275079558415</v>
      </c>
      <c r="BG596">
        <v>4.1891475528079294</v>
      </c>
      <c r="BH596">
        <v>444.58552986070163</v>
      </c>
      <c r="BI596">
        <v>0.20000000000000007</v>
      </c>
      <c r="BJ596">
        <v>2496.6924937798954</v>
      </c>
      <c r="BK596">
        <v>653.37290115211931</v>
      </c>
      <c r="BL596">
        <v>919.93414040889286</v>
      </c>
      <c r="BM596">
        <v>799.37971546090989</v>
      </c>
      <c r="BN596">
        <v>118.90561872205878</v>
      </c>
      <c r="BO596">
        <v>21.140328668522372</v>
      </c>
      <c r="BP596">
        <v>3.5966472781154106E-2</v>
      </c>
      <c r="BQ596">
        <v>100</v>
      </c>
      <c r="BR596">
        <v>329.30771202829641</v>
      </c>
      <c r="BS596">
        <v>5.2411044218711511E-2</v>
      </c>
      <c r="BT596">
        <v>2.9394309813089139E-4</v>
      </c>
      <c r="BU596">
        <v>19.873491334516128</v>
      </c>
      <c r="BV596">
        <v>0.47625372213873712</v>
      </c>
      <c r="BW596">
        <v>15.644642687191709</v>
      </c>
      <c r="BX596">
        <v>36.207831403753524</v>
      </c>
      <c r="BY596">
        <v>26.783132575011429</v>
      </c>
      <c r="BZ596">
        <v>1256.8830662004609</v>
      </c>
      <c r="CA596">
        <v>187.01996896283595</v>
      </c>
      <c r="CB596">
        <v>214.83482195190135</v>
      </c>
      <c r="CC596" s="156">
        <v>0.92</v>
      </c>
      <c r="CD596">
        <v>2350</v>
      </c>
      <c r="CE596">
        <v>0.117101006590417</v>
      </c>
      <c r="CF596">
        <v>4.3701134047895778</v>
      </c>
      <c r="CG596">
        <v>0.14782710245227515</v>
      </c>
      <c r="CH596">
        <v>0.8515127905945663</v>
      </c>
      <c r="CI596">
        <v>18</v>
      </c>
    </row>
    <row r="597" spans="47:87" x14ac:dyDescent="0.3">
      <c r="AU597">
        <v>0.3</v>
      </c>
      <c r="AV597">
        <v>19.5508509191678</v>
      </c>
      <c r="AW597">
        <v>0.3172674553244586</v>
      </c>
      <c r="AX597">
        <v>2.32254055218751</v>
      </c>
      <c r="AY597">
        <v>333.40730215359923</v>
      </c>
      <c r="AZ597">
        <v>8.1956961402527492E-2</v>
      </c>
      <c r="BA597">
        <v>451.24144836800133</v>
      </c>
      <c r="BB597">
        <v>337.99359942807234</v>
      </c>
      <c r="BC597">
        <v>1</v>
      </c>
      <c r="BD597">
        <v>42.06507101582536</v>
      </c>
      <c r="BE597">
        <v>119.00558798079165</v>
      </c>
      <c r="BF597">
        <v>24.490465471564594</v>
      </c>
      <c r="BG597">
        <v>4.7046564753418636</v>
      </c>
      <c r="BH597">
        <v>432.94966056932958</v>
      </c>
      <c r="BI597">
        <v>0.20000000000000007</v>
      </c>
      <c r="BJ597">
        <v>2651.233644299251</v>
      </c>
      <c r="BK597">
        <v>688.28448848066739</v>
      </c>
      <c r="BL597">
        <v>872.66604188745123</v>
      </c>
      <c r="BM597">
        <v>900.74369741681278</v>
      </c>
      <c r="BN597">
        <v>126.91120677818182</v>
      </c>
      <c r="BO597">
        <v>28.80514243531934</v>
      </c>
      <c r="BP597">
        <v>3.2329910388133119E-2</v>
      </c>
      <c r="BQ597">
        <v>100</v>
      </c>
      <c r="BR597">
        <v>354.63496956312241</v>
      </c>
      <c r="BS597">
        <v>5.5021415534775207E-2</v>
      </c>
      <c r="BT597">
        <v>3.2341035707311499E-4</v>
      </c>
      <c r="BU597">
        <v>16.668212556477378</v>
      </c>
      <c r="BV597">
        <v>0.55334832457298455</v>
      </c>
      <c r="BW597">
        <v>14.918088120454984</v>
      </c>
      <c r="BX597">
        <v>36.184940522961185</v>
      </c>
      <c r="BY597">
        <v>37.804483771424842</v>
      </c>
      <c r="BZ597">
        <v>850.8329214006244</v>
      </c>
      <c r="CA597">
        <v>243.14688349893214</v>
      </c>
      <c r="CB597">
        <v>218.92141423713224</v>
      </c>
      <c r="CC597" s="156">
        <v>0.9</v>
      </c>
      <c r="CD597">
        <v>1930</v>
      </c>
      <c r="CE597">
        <v>9.6703853390113226E-2</v>
      </c>
      <c r="CF597">
        <v>3.9351988906483468</v>
      </c>
      <c r="CG597">
        <v>0.12620871244021187</v>
      </c>
      <c r="CH597">
        <v>-2.879122162718077</v>
      </c>
      <c r="CI597" t="s">
        <v>479</v>
      </c>
    </row>
    <row r="598" spans="47:87" x14ac:dyDescent="0.3">
      <c r="AU598">
        <v>0.3</v>
      </c>
      <c r="AV598">
        <v>21.442745308858061</v>
      </c>
      <c r="AW598">
        <v>0.28043445078463519</v>
      </c>
      <c r="AX598">
        <v>1.648710001915209</v>
      </c>
      <c r="AY598">
        <v>325.04707574035001</v>
      </c>
      <c r="AZ598">
        <v>9.9661787838662669E-2</v>
      </c>
      <c r="BA598">
        <v>355.67231761822342</v>
      </c>
      <c r="BB598">
        <v>246.95930641232519</v>
      </c>
      <c r="BC598">
        <v>1</v>
      </c>
      <c r="BD598">
        <v>46.372551511380465</v>
      </c>
      <c r="BE598">
        <v>100.6508303081454</v>
      </c>
      <c r="BF598">
        <v>5.9354818090968688</v>
      </c>
      <c r="BG598">
        <v>6.1572406756487306</v>
      </c>
      <c r="BH598">
        <v>401.39459036420578</v>
      </c>
      <c r="BI598">
        <v>0.19999999999999998</v>
      </c>
      <c r="BJ598">
        <v>2808.3299847571689</v>
      </c>
      <c r="BK598">
        <v>698.26592533754172</v>
      </c>
      <c r="BL598">
        <v>880.98800430353447</v>
      </c>
      <c r="BM598">
        <v>792.02797647300417</v>
      </c>
      <c r="BN598">
        <v>159.48806757938766</v>
      </c>
      <c r="BO598">
        <v>25.372303400176943</v>
      </c>
      <c r="BP598">
        <v>3.9210200920444312E-2</v>
      </c>
      <c r="BQ598">
        <v>100</v>
      </c>
      <c r="BR598">
        <v>415.9785574935795</v>
      </c>
      <c r="BS598">
        <v>5.5122099847258958E-2</v>
      </c>
      <c r="BT598">
        <v>3.2800516355303659E-4</v>
      </c>
      <c r="BU598">
        <v>0</v>
      </c>
      <c r="BV598">
        <v>0.57229333677031913</v>
      </c>
      <c r="BW598">
        <v>13.311785855347043</v>
      </c>
      <c r="BX598">
        <v>35.384028703208863</v>
      </c>
      <c r="BY598">
        <v>28.880187776364306</v>
      </c>
      <c r="BZ598">
        <v>1100.8618868908266</v>
      </c>
      <c r="CA598">
        <v>303.12667468254773</v>
      </c>
      <c r="CB598">
        <v>220.87642869450673</v>
      </c>
      <c r="CC598" s="156">
        <v>1.03</v>
      </c>
      <c r="CD598">
        <v>1750</v>
      </c>
      <c r="CE598">
        <v>9.2245318182874181E-2</v>
      </c>
      <c r="CF598">
        <v>4.6172413189267294</v>
      </c>
      <c r="CG598">
        <v>0.12399046882290797</v>
      </c>
      <c r="CH598">
        <v>1.5277295695705939</v>
      </c>
      <c r="CI598">
        <v>18</v>
      </c>
    </row>
    <row r="599" spans="47:87" x14ac:dyDescent="0.3">
      <c r="AU599">
        <v>0.3</v>
      </c>
      <c r="AV599">
        <v>19.2865945552307</v>
      </c>
      <c r="AW599">
        <v>0.32164441448641123</v>
      </c>
      <c r="AX599">
        <v>1.4659256045594804</v>
      </c>
      <c r="AY599">
        <v>344.52537681591252</v>
      </c>
      <c r="AZ599">
        <v>9.7784496903305956E-2</v>
      </c>
      <c r="BA599">
        <v>357.34093045965824</v>
      </c>
      <c r="BB599">
        <v>330.65913748869826</v>
      </c>
      <c r="BC599">
        <v>1</v>
      </c>
      <c r="BD599">
        <v>47.494048012450662</v>
      </c>
      <c r="BE599">
        <v>105.22968017599736</v>
      </c>
      <c r="BF599">
        <v>26.028141283085475</v>
      </c>
      <c r="BG599">
        <v>6.1653355723454482</v>
      </c>
      <c r="BH599">
        <v>448.94229723965253</v>
      </c>
      <c r="BI599">
        <v>0.20000000000000004</v>
      </c>
      <c r="BJ599">
        <v>3041.3574603746315</v>
      </c>
      <c r="BK599">
        <v>687.46862782809853</v>
      </c>
      <c r="BL599">
        <v>863.83508853776482</v>
      </c>
      <c r="BM599">
        <v>1061.6764077813002</v>
      </c>
      <c r="BN599">
        <v>256.5334718601016</v>
      </c>
      <c r="BO599">
        <v>29.090196369292975</v>
      </c>
      <c r="BP599">
        <v>4.6335919625402747E-2</v>
      </c>
      <c r="BQ599">
        <v>100</v>
      </c>
      <c r="BR599">
        <v>286.95565974684877</v>
      </c>
      <c r="BS599">
        <v>5.4779615899128845E-2</v>
      </c>
      <c r="BT599">
        <v>3.0188607971582283E-4</v>
      </c>
      <c r="BU599">
        <v>10.521767992081138</v>
      </c>
      <c r="BV599">
        <v>0.53149382276404677</v>
      </c>
      <c r="BW599">
        <v>15.250570242174913</v>
      </c>
      <c r="BX599">
        <v>36.930559880920754</v>
      </c>
      <c r="BY599">
        <v>30.357789737710807</v>
      </c>
      <c r="BZ599">
        <v>1342.965041965876</v>
      </c>
      <c r="CA599">
        <v>251.1509880694741</v>
      </c>
      <c r="CB599">
        <v>237.1552452647008</v>
      </c>
      <c r="CC599" s="156">
        <v>0.98</v>
      </c>
      <c r="CD599">
        <v>510</v>
      </c>
      <c r="CE599">
        <v>0.27873107954349652</v>
      </c>
      <c r="CF599">
        <v>9.3907860559563581</v>
      </c>
      <c r="CG599">
        <v>0.34108660441585387</v>
      </c>
      <c r="CH599">
        <v>39.605237817743173</v>
      </c>
      <c r="CI599">
        <v>4</v>
      </c>
    </row>
    <row r="600" spans="47:87" x14ac:dyDescent="0.3">
      <c r="AU600">
        <v>0.3</v>
      </c>
      <c r="AV600">
        <v>21.242053826443829</v>
      </c>
      <c r="AW600">
        <v>0.32841265863111258</v>
      </c>
      <c r="AX600">
        <v>2.4140719922327785</v>
      </c>
      <c r="AY600">
        <v>327.44660453651539</v>
      </c>
      <c r="AZ600">
        <v>8.818528198265943E-2</v>
      </c>
      <c r="BA600">
        <v>499.09479818011545</v>
      </c>
      <c r="BB600">
        <v>324.95570789800104</v>
      </c>
      <c r="BC600">
        <v>1</v>
      </c>
      <c r="BD600">
        <v>44.225803897473611</v>
      </c>
      <c r="BE600">
        <v>112.46061158193301</v>
      </c>
      <c r="BF600">
        <v>13.521413580824056</v>
      </c>
      <c r="BG600">
        <v>6.4470073614329664</v>
      </c>
      <c r="BH600">
        <v>392.01010824710744</v>
      </c>
      <c r="BI600">
        <v>0.19999999999999996</v>
      </c>
      <c r="BJ600">
        <v>2774.436206969172</v>
      </c>
      <c r="BK600">
        <v>692.96231996149572</v>
      </c>
      <c r="BL600">
        <v>929.96566159907741</v>
      </c>
      <c r="BM600">
        <v>956.22844506717877</v>
      </c>
      <c r="BN600">
        <v>182.50207604725884</v>
      </c>
      <c r="BO600">
        <v>29.768304061954268</v>
      </c>
      <c r="BP600">
        <v>3.9362034039128177E-2</v>
      </c>
      <c r="BQ600">
        <v>100</v>
      </c>
      <c r="BR600">
        <v>333.27010433454791</v>
      </c>
      <c r="BS600">
        <v>5.5385126521744356E-2</v>
      </c>
      <c r="BT600">
        <v>3.1032386834113971E-4</v>
      </c>
      <c r="BU600">
        <v>0</v>
      </c>
      <c r="BV600">
        <v>0.49245996299135653</v>
      </c>
      <c r="BW600">
        <v>14.251588177250813</v>
      </c>
      <c r="BX600">
        <v>34.994960394683979</v>
      </c>
      <c r="BY600">
        <v>28.979052958094542</v>
      </c>
      <c r="BZ600">
        <v>902.06301712592222</v>
      </c>
      <c r="CA600">
        <v>275.24217256705947</v>
      </c>
      <c r="CB600">
        <v>237.68444143501324</v>
      </c>
      <c r="CC600" s="156">
        <v>1.0900000000000001</v>
      </c>
      <c r="CD600">
        <v>1110</v>
      </c>
      <c r="CE600">
        <v>0.14736797592965378</v>
      </c>
      <c r="CF600">
        <v>4.9957516268975777</v>
      </c>
      <c r="CG600">
        <v>0.17805178503742078</v>
      </c>
      <c r="CH600">
        <v>10.054209042409912</v>
      </c>
      <c r="CI600">
        <v>10</v>
      </c>
    </row>
    <row r="601" spans="47:87" x14ac:dyDescent="0.3">
      <c r="AU601">
        <v>0.3</v>
      </c>
      <c r="AV601">
        <v>19.567538174081818</v>
      </c>
      <c r="AW601">
        <v>0.29956671891138392</v>
      </c>
      <c r="AX601">
        <v>1.430477830629578</v>
      </c>
      <c r="AY601">
        <v>364.55480240307145</v>
      </c>
      <c r="AZ601">
        <v>8.4173038972162592E-2</v>
      </c>
      <c r="BA601">
        <v>465.19970621815429</v>
      </c>
      <c r="BB601">
        <v>344.08516061452355</v>
      </c>
      <c r="BC601">
        <v>1</v>
      </c>
      <c r="BD601">
        <v>41.961148525385518</v>
      </c>
      <c r="BE601">
        <v>87.192158278049604</v>
      </c>
      <c r="BF601">
        <v>27.670960445287349</v>
      </c>
      <c r="BG601">
        <v>4.775228854853153</v>
      </c>
      <c r="BH601">
        <v>424.38807744177831</v>
      </c>
      <c r="BI601">
        <v>0.19999999999999998</v>
      </c>
      <c r="BJ601">
        <v>2615.0775206348881</v>
      </c>
      <c r="BK601">
        <v>684.40661850669085</v>
      </c>
      <c r="BL601">
        <v>831.63898875836185</v>
      </c>
      <c r="BM601">
        <v>820.84341985277206</v>
      </c>
      <c r="BN601">
        <v>175.64455999408133</v>
      </c>
      <c r="BO601">
        <v>27.073122842505555</v>
      </c>
      <c r="BP601">
        <v>4.5654659792171648E-2</v>
      </c>
      <c r="BQ601">
        <v>100</v>
      </c>
      <c r="BR601">
        <v>401.49271204473655</v>
      </c>
      <c r="BS601">
        <v>5.5136257440194791E-2</v>
      </c>
      <c r="BT601">
        <v>3.123015081534043E-4</v>
      </c>
      <c r="BU601">
        <v>52.668252942414533</v>
      </c>
      <c r="BV601">
        <v>0.57509084454088155</v>
      </c>
      <c r="BW601">
        <v>13.783423623328435</v>
      </c>
      <c r="BX601">
        <v>35.599211089039379</v>
      </c>
      <c r="BY601">
        <v>30.773720553463232</v>
      </c>
      <c r="BZ601">
        <v>1129.1697134120286</v>
      </c>
      <c r="CA601">
        <v>295.24585574489396</v>
      </c>
      <c r="CB601">
        <v>236.6031410069549</v>
      </c>
      <c r="CC601" s="156">
        <v>1.07</v>
      </c>
      <c r="CD601">
        <v>1790</v>
      </c>
      <c r="CE601">
        <v>0.14567863636898215</v>
      </c>
      <c r="CF601">
        <v>4.4091163658196306</v>
      </c>
      <c r="CG601">
        <v>0.17473242737758465</v>
      </c>
      <c r="CH601">
        <v>2.9091054844118833</v>
      </c>
      <c r="CI601">
        <v>14</v>
      </c>
    </row>
    <row r="602" spans="47:87" x14ac:dyDescent="0.3">
      <c r="AU602">
        <v>0.3</v>
      </c>
      <c r="AV602">
        <v>20.36915032227343</v>
      </c>
      <c r="AW602">
        <v>0.31720836245668033</v>
      </c>
      <c r="AX602">
        <v>0.73583293754380064</v>
      </c>
      <c r="AY602">
        <v>340.62728425942436</v>
      </c>
      <c r="AZ602">
        <v>0.11869866718268031</v>
      </c>
      <c r="BA602">
        <v>440.87298543172142</v>
      </c>
      <c r="BB602">
        <v>363.52315133525798</v>
      </c>
      <c r="BC602">
        <v>1</v>
      </c>
      <c r="BD602">
        <v>35.471702397090567</v>
      </c>
      <c r="BE602">
        <v>102.71284948610928</v>
      </c>
      <c r="BF602">
        <v>20.502173965686847</v>
      </c>
      <c r="BG602">
        <v>5.1292561445187355</v>
      </c>
      <c r="BH602">
        <v>404.47121901005357</v>
      </c>
      <c r="BI602">
        <v>0.19999999999999998</v>
      </c>
      <c r="BJ602">
        <v>2298.1251121259284</v>
      </c>
      <c r="BK602">
        <v>692.07170536158958</v>
      </c>
      <c r="BL602">
        <v>895.44220384246591</v>
      </c>
      <c r="BM602">
        <v>980.00764606265523</v>
      </c>
      <c r="BN602">
        <v>178.19773902391535</v>
      </c>
      <c r="BO602">
        <v>28.203628123223115</v>
      </c>
      <c r="BP602">
        <v>0.10448465269991351</v>
      </c>
      <c r="BQ602">
        <v>100</v>
      </c>
      <c r="BR602">
        <v>362.43511357201277</v>
      </c>
      <c r="BS602">
        <v>5.6785487908936012E-2</v>
      </c>
      <c r="BT602">
        <v>2.9351149518093786E-4</v>
      </c>
      <c r="BU602">
        <v>59.881074129756726</v>
      </c>
      <c r="BV602">
        <v>0.56133596406966857</v>
      </c>
      <c r="BW602">
        <v>15.167917215565195</v>
      </c>
      <c r="BX602">
        <v>35.028841719641591</v>
      </c>
      <c r="BY602">
        <v>33.324454454755632</v>
      </c>
      <c r="BZ602">
        <v>971.01983159066492</v>
      </c>
      <c r="CA602">
        <v>380.86859753546719</v>
      </c>
      <c r="CB602">
        <v>230.78651124934649</v>
      </c>
      <c r="CC602" s="156">
        <v>1.01</v>
      </c>
      <c r="CD602">
        <v>1170</v>
      </c>
      <c r="CE602">
        <v>0.18518848521464526</v>
      </c>
      <c r="CF602">
        <v>6.4847962851415213</v>
      </c>
      <c r="CG602">
        <v>0.22296093867099959</v>
      </c>
      <c r="CH602">
        <v>20.823434037025226</v>
      </c>
      <c r="CI602">
        <v>8</v>
      </c>
    </row>
    <row r="603" spans="47:87" x14ac:dyDescent="0.3">
      <c r="AU603">
        <v>0.3</v>
      </c>
      <c r="AV603">
        <v>19.297749703394405</v>
      </c>
      <c r="AW603">
        <v>0.31320993760665916</v>
      </c>
      <c r="AX603">
        <v>1.9891047519398648</v>
      </c>
      <c r="AY603">
        <v>316.21982190725839</v>
      </c>
      <c r="AZ603">
        <v>8.9381448988546497E-2</v>
      </c>
      <c r="BA603">
        <v>400.15145250472824</v>
      </c>
      <c r="BB603">
        <v>360.38663470530958</v>
      </c>
      <c r="BC603">
        <v>1</v>
      </c>
      <c r="BD603">
        <v>44.192399470940174</v>
      </c>
      <c r="BE603">
        <v>92.806951665710884</v>
      </c>
      <c r="BF603">
        <v>15.149762608846515</v>
      </c>
      <c r="BG603">
        <v>4.4956149688269944</v>
      </c>
      <c r="BH603">
        <v>382.64156182566239</v>
      </c>
      <c r="BI603">
        <v>0.20000000000000004</v>
      </c>
      <c r="BJ603">
        <v>2656.875558267528</v>
      </c>
      <c r="BK603">
        <v>690.19603087106452</v>
      </c>
      <c r="BL603">
        <v>866.02004258603392</v>
      </c>
      <c r="BM603">
        <v>1088.1852280106768</v>
      </c>
      <c r="BN603">
        <v>149.42298141062491</v>
      </c>
      <c r="BO603">
        <v>28.505575645646196</v>
      </c>
      <c r="BP603">
        <v>2.3524337527676922E-2</v>
      </c>
      <c r="BQ603">
        <v>100</v>
      </c>
      <c r="BR603">
        <v>424.15789726178673</v>
      </c>
      <c r="BS603">
        <v>5.6612462695554637E-2</v>
      </c>
      <c r="BT603">
        <v>3.2037634271151117E-4</v>
      </c>
      <c r="BU603">
        <v>0</v>
      </c>
      <c r="BV603">
        <v>0.53587519082756896</v>
      </c>
      <c r="BW603">
        <v>15.207848395929876</v>
      </c>
      <c r="BX603">
        <v>35.482443106139478</v>
      </c>
      <c r="BY603">
        <v>32.518659433365862</v>
      </c>
      <c r="BZ603">
        <v>1159.7897982964053</v>
      </c>
      <c r="CA603">
        <v>310.24992818467268</v>
      </c>
      <c r="CB603">
        <v>251.82201031856462</v>
      </c>
      <c r="CC603" s="156">
        <v>0.98</v>
      </c>
      <c r="CD603">
        <v>2050</v>
      </c>
      <c r="CE603">
        <v>0.18371457890251808</v>
      </c>
      <c r="CF603">
        <v>6.190839674811051</v>
      </c>
      <c r="CG603">
        <v>0.23798470777690364</v>
      </c>
      <c r="CH603">
        <v>15.736418663341107</v>
      </c>
      <c r="CI603">
        <v>7</v>
      </c>
    </row>
    <row r="604" spans="47:87" x14ac:dyDescent="0.3">
      <c r="AU604">
        <v>0.3</v>
      </c>
      <c r="AV604">
        <v>19.380804295058208</v>
      </c>
      <c r="AW604">
        <v>0.37016400802378602</v>
      </c>
      <c r="AX604">
        <v>1.031589327563825</v>
      </c>
      <c r="AY604">
        <v>306.45592080831267</v>
      </c>
      <c r="AZ604">
        <v>9.2835118343939385E-2</v>
      </c>
      <c r="BA604">
        <v>302.26203341198027</v>
      </c>
      <c r="BB604">
        <v>354.42887490802303</v>
      </c>
      <c r="BC604">
        <v>1</v>
      </c>
      <c r="BD604">
        <v>35.364326914807705</v>
      </c>
      <c r="BE604">
        <v>104.4046585299305</v>
      </c>
      <c r="BF604">
        <v>22.380875434198959</v>
      </c>
      <c r="BG604">
        <v>6.8571866411385498</v>
      </c>
      <c r="BH604">
        <v>445.25613029591955</v>
      </c>
      <c r="BI604">
        <v>0.19999999999999998</v>
      </c>
      <c r="BJ604">
        <v>2477.163864355502</v>
      </c>
      <c r="BK604">
        <v>683.65436196792473</v>
      </c>
      <c r="BL604">
        <v>888.3274718761794</v>
      </c>
      <c r="BM604">
        <v>854.08595579037546</v>
      </c>
      <c r="BN604">
        <v>198.99628136960254</v>
      </c>
      <c r="BO604">
        <v>33.632466322272641</v>
      </c>
      <c r="BP604">
        <v>3.4727455135622864E-2</v>
      </c>
      <c r="BQ604">
        <v>100</v>
      </c>
      <c r="BR604">
        <v>365.66308597670201</v>
      </c>
      <c r="BS604">
        <v>5.6266586656633547E-2</v>
      </c>
      <c r="BT604">
        <v>3.1770183178568638E-4</v>
      </c>
      <c r="BU604">
        <v>9.3790089327774364</v>
      </c>
      <c r="BV604">
        <v>0.56969899869093787</v>
      </c>
      <c r="BW604">
        <v>14.8826883915774</v>
      </c>
      <c r="BX604">
        <v>34.087346265175412</v>
      </c>
      <c r="BY604">
        <v>37.113127911972263</v>
      </c>
      <c r="BZ604">
        <v>930.49286175078419</v>
      </c>
      <c r="CA604">
        <v>354.7968580505987</v>
      </c>
      <c r="CB604">
        <v>234.07285335548141</v>
      </c>
      <c r="CC604" s="156">
        <v>0.96</v>
      </c>
      <c r="CD604">
        <v>1720</v>
      </c>
      <c r="CE604">
        <v>5.3680065770345564E-2</v>
      </c>
      <c r="CF604">
        <v>2.8934371405781052</v>
      </c>
      <c r="CG604">
        <v>9.4536027893270133E-2</v>
      </c>
      <c r="CH604">
        <v>-11.360608684883655</v>
      </c>
      <c r="CI604" t="s">
        <v>479</v>
      </c>
    </row>
    <row r="605" spans="47:87" x14ac:dyDescent="0.3">
      <c r="AU605">
        <v>0.3</v>
      </c>
      <c r="AV605">
        <v>21.053049999806436</v>
      </c>
      <c r="AW605">
        <v>0.24723211618881774</v>
      </c>
      <c r="AX605">
        <v>1.9911468129692012</v>
      </c>
      <c r="AY605">
        <v>313.17916151000844</v>
      </c>
      <c r="AZ605">
        <v>0.10587122333412803</v>
      </c>
      <c r="BA605">
        <v>399.88429930891914</v>
      </c>
      <c r="BB605">
        <v>392.97697022097884</v>
      </c>
      <c r="BC605">
        <v>1</v>
      </c>
      <c r="BD605">
        <v>32.979848928404039</v>
      </c>
      <c r="BE605">
        <v>90.260782997387366</v>
      </c>
      <c r="BF605">
        <v>15.437303323349273</v>
      </c>
      <c r="BG605">
        <v>4.3413946140027999</v>
      </c>
      <c r="BH605">
        <v>426.53179398993063</v>
      </c>
      <c r="BI605">
        <v>0.19999999999999998</v>
      </c>
      <c r="BJ605">
        <v>2229.9653304527124</v>
      </c>
      <c r="BK605">
        <v>698.27909014591273</v>
      </c>
      <c r="BL605">
        <v>892.76214430897062</v>
      </c>
      <c r="BM605">
        <v>890.56710131845341</v>
      </c>
      <c r="BN605">
        <v>172.05016985317747</v>
      </c>
      <c r="BO605">
        <v>22.417321960538814</v>
      </c>
      <c r="BP605">
        <v>2.8534684622439473E-2</v>
      </c>
      <c r="BQ605">
        <v>100</v>
      </c>
      <c r="BR605">
        <v>348.78964099309383</v>
      </c>
      <c r="BS605">
        <v>5.9936059237299437E-2</v>
      </c>
      <c r="BT605">
        <v>3.2344287346454013E-4</v>
      </c>
      <c r="BU605">
        <v>39.837543066202173</v>
      </c>
      <c r="BV605">
        <v>0.50360518362447326</v>
      </c>
      <c r="BW605">
        <v>14.800329516366055</v>
      </c>
      <c r="BX605">
        <v>32.816431922804881</v>
      </c>
      <c r="BY605">
        <v>25.977926358698525</v>
      </c>
      <c r="BZ605">
        <v>1338.4071195908612</v>
      </c>
      <c r="CA605">
        <v>303.39988790992516</v>
      </c>
      <c r="CB605">
        <v>246.63066198357882</v>
      </c>
      <c r="CC605" s="156">
        <v>1.06</v>
      </c>
      <c r="CD605">
        <v>2120</v>
      </c>
      <c r="CE605">
        <v>8.8283419875128999E-2</v>
      </c>
      <c r="CF605">
        <v>2.8646510561418754</v>
      </c>
      <c r="CG605">
        <v>0.11544888084699126</v>
      </c>
      <c r="CH605">
        <v>-0.40934340192037894</v>
      </c>
      <c r="CI605" t="s">
        <v>479</v>
      </c>
    </row>
    <row r="606" spans="47:87" x14ac:dyDescent="0.3">
      <c r="AU606">
        <v>0.3</v>
      </c>
      <c r="AV606">
        <v>19.053017280274592</v>
      </c>
      <c r="AW606">
        <v>0.31122932879222909</v>
      </c>
      <c r="AX606">
        <v>0.14740710714592398</v>
      </c>
      <c r="AY606">
        <v>332.91346457612116</v>
      </c>
      <c r="AZ606">
        <v>9.2404754823693855E-2</v>
      </c>
      <c r="BA606">
        <v>549.10666423008945</v>
      </c>
      <c r="BB606">
        <v>454.66609447644919</v>
      </c>
      <c r="BC606">
        <v>1</v>
      </c>
      <c r="BD606">
        <v>39.166287558560306</v>
      </c>
      <c r="BE606">
        <v>110.44747329545439</v>
      </c>
      <c r="BF606">
        <v>21.34735610863018</v>
      </c>
      <c r="BG606">
        <v>4.5107288645556913</v>
      </c>
      <c r="BH606">
        <v>449.14658859757316</v>
      </c>
      <c r="BI606">
        <v>0.20000000000000004</v>
      </c>
      <c r="BJ606">
        <v>2721.3292390105735</v>
      </c>
      <c r="BK606">
        <v>675.49678897745821</v>
      </c>
      <c r="BL606">
        <v>828.82898346694606</v>
      </c>
      <c r="BM606">
        <v>823.9309268680297</v>
      </c>
      <c r="BN606">
        <v>129.43519553539079</v>
      </c>
      <c r="BO606">
        <v>28.001007583085261</v>
      </c>
      <c r="BP606">
        <v>6.271133675541779E-2</v>
      </c>
      <c r="BQ606">
        <v>100</v>
      </c>
      <c r="BR606">
        <v>319.7851520703482</v>
      </c>
      <c r="BS606">
        <v>5.4492532950107322E-2</v>
      </c>
      <c r="BT606">
        <v>2.8636214121931681E-4</v>
      </c>
      <c r="BU606">
        <v>124.64995447683985</v>
      </c>
      <c r="BV606">
        <v>0.54934685957462959</v>
      </c>
      <c r="BW606">
        <v>15.989625112008651</v>
      </c>
      <c r="BX606">
        <v>38.386019080143214</v>
      </c>
      <c r="BY606">
        <v>35.11419417538535</v>
      </c>
      <c r="BZ606">
        <v>1012.3142694081274</v>
      </c>
      <c r="CA606">
        <v>252.83430055111779</v>
      </c>
      <c r="CB606">
        <v>216.14395647557896</v>
      </c>
      <c r="CC606" s="156">
        <v>1.1200000000000001</v>
      </c>
      <c r="CD606">
        <v>1130</v>
      </c>
      <c r="CE606">
        <v>0.13777491615442239</v>
      </c>
      <c r="CF606">
        <v>5.2013565056799953</v>
      </c>
      <c r="CG606">
        <v>0.16609381177436955</v>
      </c>
      <c r="CH606">
        <v>14.724440233305863</v>
      </c>
      <c r="CI606">
        <v>10</v>
      </c>
    </row>
    <row r="607" spans="47:87" x14ac:dyDescent="0.3">
      <c r="AU607">
        <v>0.3</v>
      </c>
      <c r="AV607">
        <v>20.271430343387468</v>
      </c>
      <c r="AW607">
        <v>0.26891225340815533</v>
      </c>
      <c r="AX607">
        <v>1.785691327423367</v>
      </c>
      <c r="AY607">
        <v>343.39036811053836</v>
      </c>
      <c r="AZ607">
        <v>9.5335958932743867E-2</v>
      </c>
      <c r="BA607">
        <v>421.89789907824024</v>
      </c>
      <c r="BB607">
        <v>351.99517627904277</v>
      </c>
      <c r="BC607">
        <v>1</v>
      </c>
      <c r="BD607">
        <v>44.088637485070251</v>
      </c>
      <c r="BE607">
        <v>93.419527786724572</v>
      </c>
      <c r="BF607">
        <v>16.903845082949005</v>
      </c>
      <c r="BG607">
        <v>4.7104124876678091</v>
      </c>
      <c r="BH607">
        <v>436.82687010687334</v>
      </c>
      <c r="BI607">
        <v>0.19999999999999998</v>
      </c>
      <c r="BJ607">
        <v>2500.782914255296</v>
      </c>
      <c r="BK607">
        <v>692.07710251868355</v>
      </c>
      <c r="BL607">
        <v>909.3941988662599</v>
      </c>
      <c r="BM607">
        <v>999.71301107112106</v>
      </c>
      <c r="BN607">
        <v>168.26092266661081</v>
      </c>
      <c r="BO607">
        <v>24.188736068615686</v>
      </c>
      <c r="BP607">
        <v>5.4721534975292453E-2</v>
      </c>
      <c r="BQ607">
        <v>100</v>
      </c>
      <c r="BR607">
        <v>340.16128063147494</v>
      </c>
      <c r="BS607">
        <v>5.2644338436442027E-2</v>
      </c>
      <c r="BT607">
        <v>3.2380315154389256E-4</v>
      </c>
      <c r="BU607">
        <v>0</v>
      </c>
      <c r="BV607">
        <v>0.60250403996784363</v>
      </c>
      <c r="BW607">
        <v>15.918706614862606</v>
      </c>
      <c r="BX607">
        <v>33.838801517641116</v>
      </c>
      <c r="BY607">
        <v>38.50336366593023</v>
      </c>
      <c r="BZ607">
        <v>924.48024824143272</v>
      </c>
      <c r="CA607">
        <v>175.05832594478323</v>
      </c>
      <c r="CB607">
        <v>214.50886689308197</v>
      </c>
      <c r="CC607" s="156">
        <v>1.03</v>
      </c>
      <c r="CD607">
        <v>1220</v>
      </c>
      <c r="CE607">
        <v>0.20681618740695074</v>
      </c>
      <c r="CF607">
        <v>7.0289731402932727</v>
      </c>
      <c r="CG607">
        <v>0.24838756856609562</v>
      </c>
      <c r="CH607">
        <v>20.696522536578261</v>
      </c>
      <c r="CI607">
        <v>7</v>
      </c>
    </row>
    <row r="608" spans="47:87" x14ac:dyDescent="0.3">
      <c r="AU608">
        <v>0.3</v>
      </c>
      <c r="AV608">
        <v>20.145768061779386</v>
      </c>
      <c r="AW608">
        <v>0.26478660456059755</v>
      </c>
      <c r="AX608">
        <v>1.5053189555863573</v>
      </c>
      <c r="AY608">
        <v>342.27352626991211</v>
      </c>
      <c r="AZ608">
        <v>0.10064006475149913</v>
      </c>
      <c r="BA608">
        <v>404.6633271978788</v>
      </c>
      <c r="BB608">
        <v>349.63384576836751</v>
      </c>
      <c r="BC608">
        <v>1</v>
      </c>
      <c r="BD608">
        <v>44.66433772897237</v>
      </c>
      <c r="BE608">
        <v>98.296284202535034</v>
      </c>
      <c r="BF608">
        <v>6.498117724442773</v>
      </c>
      <c r="BG608">
        <v>5.0054965528653188</v>
      </c>
      <c r="BH608">
        <v>435.10384706344615</v>
      </c>
      <c r="BI608">
        <v>0.19999999999999996</v>
      </c>
      <c r="BJ608">
        <v>2502.5599749421813</v>
      </c>
      <c r="BK608">
        <v>698.15878913291772</v>
      </c>
      <c r="BL608">
        <v>951.10098868210957</v>
      </c>
      <c r="BM608">
        <v>982.99516353558158</v>
      </c>
      <c r="BN608">
        <v>173.18935079906367</v>
      </c>
      <c r="BO608">
        <v>23.629047293679548</v>
      </c>
      <c r="BP608">
        <v>7.6732878587505438E-2</v>
      </c>
      <c r="BQ608">
        <v>100</v>
      </c>
      <c r="BR608">
        <v>382.36314403746604</v>
      </c>
      <c r="BS608">
        <v>5.7733164382750647E-2</v>
      </c>
      <c r="BT608">
        <v>3.0257753723875863E-4</v>
      </c>
      <c r="BU608">
        <v>214.55174439750101</v>
      </c>
      <c r="BV608">
        <v>0.50484609465492025</v>
      </c>
      <c r="BW608">
        <v>14.155508021165629</v>
      </c>
      <c r="BX608">
        <v>35.147274546790683</v>
      </c>
      <c r="BY608">
        <v>27.193869046604881</v>
      </c>
      <c r="BZ608">
        <v>1162.2864506000142</v>
      </c>
      <c r="CA608">
        <v>286.46010368484656</v>
      </c>
      <c r="CB608">
        <v>234.71853840823368</v>
      </c>
      <c r="CC608" s="156">
        <v>0.82</v>
      </c>
      <c r="CD608">
        <v>2330</v>
      </c>
      <c r="CE608">
        <v>0.14680081892704222</v>
      </c>
      <c r="CF608">
        <v>3.5420508042543606</v>
      </c>
      <c r="CG608">
        <v>0.19545995278590436</v>
      </c>
      <c r="CH608">
        <v>2.8135158530642701</v>
      </c>
      <c r="CI608">
        <v>12</v>
      </c>
    </row>
    <row r="609" spans="47:87" x14ac:dyDescent="0.3">
      <c r="AU609">
        <v>0.3</v>
      </c>
      <c r="AV609">
        <v>20.998611116041772</v>
      </c>
      <c r="AW609">
        <v>0.37347524051988507</v>
      </c>
      <c r="AX609">
        <v>0.75853957931155169</v>
      </c>
      <c r="AY609">
        <v>334.14288200851701</v>
      </c>
      <c r="AZ609">
        <v>8.8559849611907965E-2</v>
      </c>
      <c r="BA609">
        <v>512.30523350276985</v>
      </c>
      <c r="BB609">
        <v>334.98103492407324</v>
      </c>
      <c r="BC609">
        <v>1</v>
      </c>
      <c r="BD609">
        <v>37.399814082324511</v>
      </c>
      <c r="BE609">
        <v>103.64183595339378</v>
      </c>
      <c r="BF609">
        <v>22.195365765396136</v>
      </c>
      <c r="BG609">
        <v>4.8108419622701515</v>
      </c>
      <c r="BH609">
        <v>390.1839969743703</v>
      </c>
      <c r="BI609">
        <v>0.19999999999999998</v>
      </c>
      <c r="BJ609">
        <v>2274.969946700166</v>
      </c>
      <c r="BK609">
        <v>688.77496228701887</v>
      </c>
      <c r="BL609">
        <v>907.35470754193625</v>
      </c>
      <c r="BM609">
        <v>1056.3636205726684</v>
      </c>
      <c r="BN609">
        <v>189.06799240959126</v>
      </c>
      <c r="BO609">
        <v>33.888264987447513</v>
      </c>
      <c r="BP609">
        <v>4.0529945364060432E-2</v>
      </c>
      <c r="BQ609">
        <v>100</v>
      </c>
      <c r="BR609">
        <v>343.35198665838641</v>
      </c>
      <c r="BS609">
        <v>5.8941063360492096E-2</v>
      </c>
      <c r="BT609">
        <v>3.1690067232635231E-4</v>
      </c>
      <c r="BU609">
        <v>0</v>
      </c>
      <c r="BV609">
        <v>0.53015732661569603</v>
      </c>
      <c r="BW609">
        <v>15.61734057713117</v>
      </c>
      <c r="BX609">
        <v>36.274270645019342</v>
      </c>
      <c r="BY609">
        <v>30.012926231157358</v>
      </c>
      <c r="BZ609">
        <v>1150.9562714570945</v>
      </c>
      <c r="CA609">
        <v>245.04874799717732</v>
      </c>
      <c r="CB609">
        <v>213.87212991590647</v>
      </c>
      <c r="CC609" s="156">
        <v>1.1499999999999999</v>
      </c>
      <c r="CD609">
        <v>2130</v>
      </c>
      <c r="CE609">
        <v>-5.6892996094955683E-2</v>
      </c>
      <c r="CF609">
        <v>0.81466418377170058</v>
      </c>
      <c r="CG609">
        <v>2.4182216195580811E-2</v>
      </c>
      <c r="CH609">
        <v>-26.386338668112749</v>
      </c>
      <c r="CI609" t="s">
        <v>479</v>
      </c>
    </row>
    <row r="610" spans="47:87" x14ac:dyDescent="0.3">
      <c r="AU610">
        <v>0.3</v>
      </c>
      <c r="AV610">
        <v>18.282922219575251</v>
      </c>
      <c r="AW610">
        <v>0.34105145761825201</v>
      </c>
      <c r="AX610">
        <v>0.24254449119416427</v>
      </c>
      <c r="AY610">
        <v>346.55116786992659</v>
      </c>
      <c r="AZ610">
        <v>0.11252919039541293</v>
      </c>
      <c r="BA610">
        <v>422.53372929330851</v>
      </c>
      <c r="BB610">
        <v>336.20553376326052</v>
      </c>
      <c r="BC610">
        <v>1</v>
      </c>
      <c r="BD610">
        <v>35.497500483001069</v>
      </c>
      <c r="BE610">
        <v>106.25542464499676</v>
      </c>
      <c r="BF610">
        <v>16.284755774292758</v>
      </c>
      <c r="BG610">
        <v>5.4409024457321848</v>
      </c>
      <c r="BH610">
        <v>409.61244349081966</v>
      </c>
      <c r="BI610">
        <v>0.2</v>
      </c>
      <c r="BJ610">
        <v>2618.0561957841487</v>
      </c>
      <c r="BK610">
        <v>686.46963594814338</v>
      </c>
      <c r="BL610">
        <v>912.28976560913327</v>
      </c>
      <c r="BM610">
        <v>953.57110961827539</v>
      </c>
      <c r="BN610">
        <v>131.96901311960045</v>
      </c>
      <c r="BO610">
        <v>30.874602082489421</v>
      </c>
      <c r="BP610">
        <v>4.5546490334914994E-2</v>
      </c>
      <c r="BQ610">
        <v>100</v>
      </c>
      <c r="BR610">
        <v>293.01988025451641</v>
      </c>
      <c r="BS610">
        <v>5.3279469767380523E-2</v>
      </c>
      <c r="BT610">
        <v>3.1873245499965011E-4</v>
      </c>
      <c r="BU610">
        <v>20.58474453323706</v>
      </c>
      <c r="BV610">
        <v>0.52137675712952303</v>
      </c>
      <c r="BW610">
        <v>13.763253313312243</v>
      </c>
      <c r="BX610">
        <v>35.938747511590158</v>
      </c>
      <c r="BY610">
        <v>36.61521455548818</v>
      </c>
      <c r="BZ610">
        <v>1189.851136839723</v>
      </c>
      <c r="CA610">
        <v>279.74660644957277</v>
      </c>
      <c r="CB610">
        <v>225.3183617356224</v>
      </c>
      <c r="CC610" s="156">
        <v>0.8</v>
      </c>
      <c r="CD610">
        <v>2540</v>
      </c>
      <c r="CE610">
        <v>1.0522374580468785E-2</v>
      </c>
      <c r="CF610">
        <v>2.0525171225010004</v>
      </c>
      <c r="CG610">
        <v>6.5682362619766871E-2</v>
      </c>
      <c r="CH610">
        <v>-16.188751473515918</v>
      </c>
      <c r="CI610" t="s">
        <v>479</v>
      </c>
    </row>
    <row r="611" spans="47:87" x14ac:dyDescent="0.3">
      <c r="AU611">
        <v>0.3</v>
      </c>
      <c r="AV611">
        <v>20.40227470560707</v>
      </c>
      <c r="AW611">
        <v>0.36276202421517334</v>
      </c>
      <c r="AX611">
        <v>0.47073818635301873</v>
      </c>
      <c r="AY611">
        <v>318.86815995469141</v>
      </c>
      <c r="AZ611">
        <v>0.10653050854980373</v>
      </c>
      <c r="BA611">
        <v>375.1953992184022</v>
      </c>
      <c r="BB611">
        <v>391.8230374374819</v>
      </c>
      <c r="BC611">
        <v>1</v>
      </c>
      <c r="BD611">
        <v>36.66728427016885</v>
      </c>
      <c r="BE611">
        <v>106.15507201691803</v>
      </c>
      <c r="BF611">
        <v>13.321576651965181</v>
      </c>
      <c r="BG611">
        <v>4.0845620768860247</v>
      </c>
      <c r="BH611">
        <v>385.33396139975775</v>
      </c>
      <c r="BI611">
        <v>0.20000000000000004</v>
      </c>
      <c r="BJ611">
        <v>2507.8566062804161</v>
      </c>
      <c r="BK611">
        <v>668.23004936231212</v>
      </c>
      <c r="BL611">
        <v>838.0017539572035</v>
      </c>
      <c r="BM611">
        <v>1057.2680475444924</v>
      </c>
      <c r="BN611">
        <v>196.56931728004966</v>
      </c>
      <c r="BO611">
        <v>32.823061205951987</v>
      </c>
      <c r="BP611">
        <v>5.0566344425375144E-2</v>
      </c>
      <c r="BQ611">
        <v>100</v>
      </c>
      <c r="BR611">
        <v>374.23005901058224</v>
      </c>
      <c r="BS611">
        <v>5.4759604841135505E-2</v>
      </c>
      <c r="BT611">
        <v>2.8507877521643236E-4</v>
      </c>
      <c r="BU611">
        <v>61.492118338986131</v>
      </c>
      <c r="BV611">
        <v>0.58007330771198939</v>
      </c>
      <c r="BW611">
        <v>14.011050681903674</v>
      </c>
      <c r="BX611">
        <v>36.833917920944927</v>
      </c>
      <c r="BY611">
        <v>39.384972745884198</v>
      </c>
      <c r="BZ611">
        <v>866.88806721652838</v>
      </c>
      <c r="CA611">
        <v>323.50829033386071</v>
      </c>
      <c r="CB611">
        <v>232.62249136495879</v>
      </c>
      <c r="CC611" s="156">
        <v>0.81</v>
      </c>
      <c r="CD611">
        <v>1960</v>
      </c>
      <c r="CE611">
        <v>0.13364095539592769</v>
      </c>
      <c r="CF611">
        <v>4.4529254457236052</v>
      </c>
      <c r="CG611">
        <v>0.1714965368192872</v>
      </c>
      <c r="CH611">
        <v>7.7426756492639681</v>
      </c>
      <c r="CI611">
        <v>11</v>
      </c>
    </row>
    <row r="612" spans="47:87" x14ac:dyDescent="0.3">
      <c r="AU612">
        <v>0.3</v>
      </c>
      <c r="AV612">
        <v>19.912605211631028</v>
      </c>
      <c r="AW612">
        <v>0.36439387157008807</v>
      </c>
      <c r="AX612">
        <v>0.78780051988606137</v>
      </c>
      <c r="AY612">
        <v>333.2146963462356</v>
      </c>
      <c r="AZ612">
        <v>0.10463946694018096</v>
      </c>
      <c r="BA612">
        <v>506.95870744774481</v>
      </c>
      <c r="BB612">
        <v>403.95623797777529</v>
      </c>
      <c r="BC612">
        <v>1</v>
      </c>
      <c r="BD612">
        <v>43.406794897138823</v>
      </c>
      <c r="BE612">
        <v>109.67164993891761</v>
      </c>
      <c r="BF612">
        <v>13.348431379421605</v>
      </c>
      <c r="BG612">
        <v>3.5522525867291761</v>
      </c>
      <c r="BH612">
        <v>455.01232830581358</v>
      </c>
      <c r="BI612">
        <v>0.19999999999999998</v>
      </c>
      <c r="BJ612">
        <v>2593.0532445298177</v>
      </c>
      <c r="BK612">
        <v>678.62194001724367</v>
      </c>
      <c r="BL612">
        <v>855.91807420581847</v>
      </c>
      <c r="BM612">
        <v>961.11976718201163</v>
      </c>
      <c r="BN612">
        <v>102.02079892397349</v>
      </c>
      <c r="BO612">
        <v>33.200954115727399</v>
      </c>
      <c r="BP612">
        <v>2.2866847407437677E-2</v>
      </c>
      <c r="BQ612">
        <v>100</v>
      </c>
      <c r="BR612">
        <v>316.35737409064194</v>
      </c>
      <c r="BS612">
        <v>5.9227473122606941E-2</v>
      </c>
      <c r="BT612">
        <v>3.0489043950973583E-4</v>
      </c>
      <c r="BU612">
        <v>0</v>
      </c>
      <c r="BV612">
        <v>0.57305859347206167</v>
      </c>
      <c r="BW612">
        <v>15.371222619759012</v>
      </c>
      <c r="BX612">
        <v>35.187772535485514</v>
      </c>
      <c r="BY612">
        <v>29.891112300174711</v>
      </c>
      <c r="BZ612">
        <v>923.19839765383415</v>
      </c>
      <c r="CA612">
        <v>407.3543485514557</v>
      </c>
      <c r="CB612">
        <v>230.65516986973003</v>
      </c>
      <c r="CC612" s="156">
        <v>0.89</v>
      </c>
      <c r="CD612">
        <v>1770</v>
      </c>
      <c r="CE612">
        <v>0.13348748528155174</v>
      </c>
      <c r="CF612">
        <v>5.4223549478893069</v>
      </c>
      <c r="CG612">
        <v>0.17086949101454965</v>
      </c>
      <c r="CH612">
        <v>10.658476805315177</v>
      </c>
      <c r="CI612">
        <v>11</v>
      </c>
    </row>
    <row r="613" spans="47:87" x14ac:dyDescent="0.3">
      <c r="AU613">
        <v>0.3</v>
      </c>
      <c r="AV613">
        <v>20.914559796761871</v>
      </c>
      <c r="AW613">
        <v>0.30067012427182588</v>
      </c>
      <c r="AX613">
        <v>0.35130014722194547</v>
      </c>
      <c r="AY613">
        <v>330.92948919053555</v>
      </c>
      <c r="AZ613">
        <v>0.12704153318503894</v>
      </c>
      <c r="BA613">
        <v>365.74538545956915</v>
      </c>
      <c r="BB613">
        <v>346.21746838305211</v>
      </c>
      <c r="BC613">
        <v>1</v>
      </c>
      <c r="BD613">
        <v>48.940253894082879</v>
      </c>
      <c r="BE613">
        <v>127.37195732505573</v>
      </c>
      <c r="BF613">
        <v>23.361697324621364</v>
      </c>
      <c r="BG613">
        <v>5.6690811013337656</v>
      </c>
      <c r="BH613">
        <v>419.82545389987229</v>
      </c>
      <c r="BI613">
        <v>0.20000000000000007</v>
      </c>
      <c r="BJ613">
        <v>2541.2543389299708</v>
      </c>
      <c r="BK613">
        <v>690.60243752704002</v>
      </c>
      <c r="BL613">
        <v>873.96429928752696</v>
      </c>
      <c r="BM613">
        <v>1025.0036894779093</v>
      </c>
      <c r="BN613">
        <v>158.02142492447831</v>
      </c>
      <c r="BO613">
        <v>27.230523950152296</v>
      </c>
      <c r="BP613">
        <v>3.8616949772493178E-2</v>
      </c>
      <c r="BQ613">
        <v>100</v>
      </c>
      <c r="BR613">
        <v>368.70003030157744</v>
      </c>
      <c r="BS613">
        <v>5.297440586528307E-2</v>
      </c>
      <c r="BT613">
        <v>3.1364227817995215E-4</v>
      </c>
      <c r="BU613">
        <v>0</v>
      </c>
      <c r="BV613">
        <v>0.56736756729616855</v>
      </c>
      <c r="BW613">
        <v>14.264275442690801</v>
      </c>
      <c r="BX613">
        <v>34.845057879085182</v>
      </c>
      <c r="BY613">
        <v>40.391628194287328</v>
      </c>
      <c r="BZ613">
        <v>979.8863226305765</v>
      </c>
      <c r="CA613">
        <v>327.5623733777004</v>
      </c>
      <c r="CB613">
        <v>249.36761331017973</v>
      </c>
      <c r="CC613" s="156">
        <v>0.97</v>
      </c>
      <c r="CD613">
        <v>2180</v>
      </c>
      <c r="CE613">
        <v>9.4818195919316839E-2</v>
      </c>
      <c r="CF613">
        <v>4.0118991062264833</v>
      </c>
      <c r="CG613">
        <v>0.13301348312523112</v>
      </c>
      <c r="CH613">
        <v>0.75005797449087475</v>
      </c>
      <c r="CI613">
        <v>18</v>
      </c>
    </row>
    <row r="614" spans="47:87" x14ac:dyDescent="0.3">
      <c r="AU614">
        <v>0.3</v>
      </c>
      <c r="AV614">
        <v>19.235926140440341</v>
      </c>
      <c r="AW614">
        <v>0.29461596214296709</v>
      </c>
      <c r="AX614">
        <v>1.4856636627346869</v>
      </c>
      <c r="AY614">
        <v>301.00365495664602</v>
      </c>
      <c r="AZ614">
        <v>9.8591413802292957E-2</v>
      </c>
      <c r="BA614">
        <v>409.04419769237467</v>
      </c>
      <c r="BB614">
        <v>345.63160154354063</v>
      </c>
      <c r="BC614">
        <v>1</v>
      </c>
      <c r="BD614">
        <v>39.176077200660359</v>
      </c>
      <c r="BE614">
        <v>93.005169620035616</v>
      </c>
      <c r="BF614">
        <v>15.443638879397058</v>
      </c>
      <c r="BG614">
        <v>4.0016937736283653</v>
      </c>
      <c r="BH614">
        <v>422.78232399407341</v>
      </c>
      <c r="BI614">
        <v>0.19999999999999998</v>
      </c>
      <c r="BJ614">
        <v>2634.5021369966662</v>
      </c>
      <c r="BK614">
        <v>683.47342294467808</v>
      </c>
      <c r="BL614">
        <v>891.72408111878258</v>
      </c>
      <c r="BM614">
        <v>861.00154349318905</v>
      </c>
      <c r="BN614">
        <v>148.75503470592838</v>
      </c>
      <c r="BO614">
        <v>26.62149693741264</v>
      </c>
      <c r="BP614">
        <v>4.5333664170160111E-2</v>
      </c>
      <c r="BQ614">
        <v>100</v>
      </c>
      <c r="BR614">
        <v>400.32522537711588</v>
      </c>
      <c r="BS614">
        <v>5.8130419476749629E-2</v>
      </c>
      <c r="BT614">
        <v>2.999916023376401E-4</v>
      </c>
      <c r="BU614">
        <v>10.664664768989171</v>
      </c>
      <c r="BV614">
        <v>0.50549108929008235</v>
      </c>
      <c r="BW614">
        <v>14.921889995716695</v>
      </c>
      <c r="BX614">
        <v>35.951504806026705</v>
      </c>
      <c r="BY614">
        <v>38.143271216495222</v>
      </c>
      <c r="BZ614">
        <v>987.33488461628622</v>
      </c>
      <c r="CA614">
        <v>276.37029740696698</v>
      </c>
      <c r="CB614">
        <v>215.34837337289193</v>
      </c>
      <c r="CC614" s="156">
        <v>1.1000000000000001</v>
      </c>
      <c r="CD614">
        <v>2630</v>
      </c>
      <c r="CE614">
        <v>-0.14236477748665854</v>
      </c>
      <c r="CF614">
        <v>0.16033114830445605</v>
      </c>
      <c r="CG614">
        <v>6.4192892513047425E-3</v>
      </c>
      <c r="CH614">
        <v>-22.641865939980434</v>
      </c>
      <c r="CI614" t="s">
        <v>479</v>
      </c>
    </row>
    <row r="615" spans="47:87" x14ac:dyDescent="0.3">
      <c r="AU615">
        <v>0.3</v>
      </c>
      <c r="AV615">
        <v>20.236079548455987</v>
      </c>
      <c r="AW615">
        <v>0.28190556414225021</v>
      </c>
      <c r="AX615">
        <v>0.99762728368572584</v>
      </c>
      <c r="AY615">
        <v>326.02494238836056</v>
      </c>
      <c r="AZ615">
        <v>0.10415992003201557</v>
      </c>
      <c r="BA615">
        <v>446.3369078114622</v>
      </c>
      <c r="BB615">
        <v>307.27980589022252</v>
      </c>
      <c r="BC615">
        <v>1</v>
      </c>
      <c r="BD615">
        <v>39.918109499192852</v>
      </c>
      <c r="BE615">
        <v>112.05142968807444</v>
      </c>
      <c r="BF615">
        <v>19.398044831338524</v>
      </c>
      <c r="BG615">
        <v>6.6763101382660173</v>
      </c>
      <c r="BH615">
        <v>412.96609370984362</v>
      </c>
      <c r="BI615">
        <v>0.2</v>
      </c>
      <c r="BJ615">
        <v>2428.8247642362148</v>
      </c>
      <c r="BK615">
        <v>686.38878286280283</v>
      </c>
      <c r="BL615">
        <v>875.82064075073924</v>
      </c>
      <c r="BM615">
        <v>790.11624849209488</v>
      </c>
      <c r="BN615">
        <v>145.18645855586288</v>
      </c>
      <c r="BO615">
        <v>25.053021900846286</v>
      </c>
      <c r="BP615">
        <v>9.4290273075096506E-2</v>
      </c>
      <c r="BQ615">
        <v>100</v>
      </c>
      <c r="BR615">
        <v>440.03089926282632</v>
      </c>
      <c r="BS615">
        <v>5.7553415673954271E-2</v>
      </c>
      <c r="BT615">
        <v>2.8415966843860246E-4</v>
      </c>
      <c r="BU615">
        <v>10.471389038297335</v>
      </c>
      <c r="BV615">
        <v>0.55514523635365176</v>
      </c>
      <c r="BW615">
        <v>15.055313736264369</v>
      </c>
      <c r="BX615">
        <v>39.218583248651058</v>
      </c>
      <c r="BY615">
        <v>28.88230678763631</v>
      </c>
      <c r="BZ615">
        <v>882.68164618684727</v>
      </c>
      <c r="CA615">
        <v>333.83701243958171</v>
      </c>
      <c r="CB615">
        <v>236.06947533186994</v>
      </c>
      <c r="CC615" s="156">
        <v>1.06</v>
      </c>
      <c r="CD615">
        <v>1130</v>
      </c>
      <c r="CE615">
        <v>9.6549552084971513E-2</v>
      </c>
      <c r="CF615">
        <v>4.0488339026666003</v>
      </c>
      <c r="CG615">
        <v>0.13589163696783008</v>
      </c>
      <c r="CH615">
        <v>3.6250662565898315</v>
      </c>
      <c r="CI615">
        <v>16</v>
      </c>
    </row>
    <row r="616" spans="47:87" x14ac:dyDescent="0.3">
      <c r="AU616">
        <v>0.3</v>
      </c>
      <c r="AV616">
        <v>19.678830137698114</v>
      </c>
      <c r="AW616">
        <v>0.3036104302937675</v>
      </c>
      <c r="AX616">
        <v>1.7886521194923977</v>
      </c>
      <c r="AY616">
        <v>339.32616011719915</v>
      </c>
      <c r="AZ616">
        <v>0.10666186863213516</v>
      </c>
      <c r="BA616">
        <v>390.95028499062551</v>
      </c>
      <c r="BB616">
        <v>308.81726602143948</v>
      </c>
      <c r="BC616">
        <v>1</v>
      </c>
      <c r="BD616">
        <v>38.20698591111433</v>
      </c>
      <c r="BE616">
        <v>90.611840450837477</v>
      </c>
      <c r="BF616">
        <v>14.054264664001547</v>
      </c>
      <c r="BG616">
        <v>5.4100007172405054</v>
      </c>
      <c r="BH616">
        <v>405.38169614105402</v>
      </c>
      <c r="BI616">
        <v>0.20000000000000009</v>
      </c>
      <c r="BJ616">
        <v>2352.8533603192777</v>
      </c>
      <c r="BK616">
        <v>695.57226520097106</v>
      </c>
      <c r="BL616">
        <v>917.27613602134318</v>
      </c>
      <c r="BM616">
        <v>1095.8377355452942</v>
      </c>
      <c r="BN616">
        <v>123.67310447657518</v>
      </c>
      <c r="BO616">
        <v>27.258180535848194</v>
      </c>
      <c r="BP616">
        <v>6.8056524836173624E-2</v>
      </c>
      <c r="BQ616">
        <v>100</v>
      </c>
      <c r="BR616">
        <v>338.87562959238215</v>
      </c>
      <c r="BS616">
        <v>5.3149842566879268E-2</v>
      </c>
      <c r="BT616">
        <v>2.9206558483519686E-4</v>
      </c>
      <c r="BU616">
        <v>0</v>
      </c>
      <c r="BV616">
        <v>0.56337806643288846</v>
      </c>
      <c r="BW616">
        <v>15.665227809822227</v>
      </c>
      <c r="BX616">
        <v>34.191541044297658</v>
      </c>
      <c r="BY616">
        <v>34.18897958988574</v>
      </c>
      <c r="BZ616">
        <v>945.94962204245417</v>
      </c>
      <c r="CA616">
        <v>147.78918223625328</v>
      </c>
      <c r="CB616">
        <v>242.48880579734853</v>
      </c>
      <c r="CC616" s="156">
        <v>0.99</v>
      </c>
      <c r="CD616">
        <v>630</v>
      </c>
      <c r="CE616">
        <v>0.20559537747354706</v>
      </c>
      <c r="CF616">
        <v>6.3993870299045064</v>
      </c>
      <c r="CG616">
        <v>0.24823948626964318</v>
      </c>
      <c r="CH616">
        <v>24.887070341391322</v>
      </c>
      <c r="CI616">
        <v>6</v>
      </c>
    </row>
    <row r="617" spans="47:87" x14ac:dyDescent="0.3">
      <c r="AU617">
        <v>0.3</v>
      </c>
      <c r="AV617">
        <v>20.672126749452346</v>
      </c>
      <c r="AW617">
        <v>0.39814730387542413</v>
      </c>
      <c r="AX617">
        <v>2.2609463718424339</v>
      </c>
      <c r="AY617">
        <v>332.67934761064828</v>
      </c>
      <c r="AZ617">
        <v>9.7626830558664252E-2</v>
      </c>
      <c r="BA617">
        <v>435.45856623583143</v>
      </c>
      <c r="BB617">
        <v>388.79697331358483</v>
      </c>
      <c r="BC617">
        <v>1</v>
      </c>
      <c r="BD617">
        <v>39.543842405610292</v>
      </c>
      <c r="BE617">
        <v>102.80699430821367</v>
      </c>
      <c r="BF617">
        <v>16.603852510309164</v>
      </c>
      <c r="BG617">
        <v>5.0648094412039733</v>
      </c>
      <c r="BH617">
        <v>414.4965957074873</v>
      </c>
      <c r="BI617">
        <v>0.2</v>
      </c>
      <c r="BJ617">
        <v>2879.005009891961</v>
      </c>
      <c r="BK617">
        <v>661.18251215970224</v>
      </c>
      <c r="BL617">
        <v>875.15811619022179</v>
      </c>
      <c r="BM617">
        <v>960.88767210799813</v>
      </c>
      <c r="BN617">
        <v>207.01672100603946</v>
      </c>
      <c r="BO617">
        <v>36.23439563117207</v>
      </c>
      <c r="BP617">
        <v>3.01538854057373E-2</v>
      </c>
      <c r="BQ617">
        <v>100</v>
      </c>
      <c r="BR617">
        <v>371.88751609456114</v>
      </c>
      <c r="BS617">
        <v>4.9883995227198989E-2</v>
      </c>
      <c r="BT617">
        <v>3.0232073323351516E-4</v>
      </c>
      <c r="BU617">
        <v>23.578378545288206</v>
      </c>
      <c r="BV617">
        <v>0.58204864599178496</v>
      </c>
      <c r="BW617">
        <v>14.250774074645046</v>
      </c>
      <c r="BX617">
        <v>36.115740101509545</v>
      </c>
      <c r="BY617">
        <v>31.146137655089294</v>
      </c>
      <c r="BZ617">
        <v>1149.080024165479</v>
      </c>
      <c r="CA617">
        <v>320.05829747459063</v>
      </c>
      <c r="CB617">
        <v>245.69726793409245</v>
      </c>
      <c r="CC617" s="156">
        <v>0.71</v>
      </c>
      <c r="CD617">
        <v>2880</v>
      </c>
      <c r="CE617">
        <v>0.19563301495048324</v>
      </c>
      <c r="CF617">
        <v>5.6153137040085692</v>
      </c>
      <c r="CG617">
        <v>0.23609684516044138</v>
      </c>
      <c r="CH617">
        <v>16.392859489459291</v>
      </c>
      <c r="CI617">
        <v>7</v>
      </c>
    </row>
    <row r="618" spans="47:87" x14ac:dyDescent="0.3">
      <c r="AU618">
        <v>0.3</v>
      </c>
      <c r="AV618">
        <v>20.525061603184646</v>
      </c>
      <c r="AW618">
        <v>0.19879075001843793</v>
      </c>
      <c r="AX618">
        <v>2.0878872408818845</v>
      </c>
      <c r="AY618">
        <v>299.40324970443692</v>
      </c>
      <c r="AZ618">
        <v>0.11075692604539712</v>
      </c>
      <c r="BA618">
        <v>406.98651107239721</v>
      </c>
      <c r="BB618">
        <v>268.16774270009194</v>
      </c>
      <c r="BC618">
        <v>1</v>
      </c>
      <c r="BD618">
        <v>36.610011088104436</v>
      </c>
      <c r="BE618">
        <v>83.080051265647157</v>
      </c>
      <c r="BF618">
        <v>19.556032322141657</v>
      </c>
      <c r="BG618">
        <v>2.5359930723944188</v>
      </c>
      <c r="BH618">
        <v>397.59574718266487</v>
      </c>
      <c r="BI618">
        <v>0.20000000000000007</v>
      </c>
      <c r="BJ618">
        <v>2347.3950545352882</v>
      </c>
      <c r="BK618">
        <v>686.51002393501096</v>
      </c>
      <c r="BL618">
        <v>889.98812294126833</v>
      </c>
      <c r="BM618">
        <v>918.49182616953772</v>
      </c>
      <c r="BN618">
        <v>126.76609544966304</v>
      </c>
      <c r="BO618">
        <v>17.487890009506728</v>
      </c>
      <c r="BP618">
        <v>8.7993160640989276E-2</v>
      </c>
      <c r="BQ618">
        <v>100</v>
      </c>
      <c r="BR618">
        <v>364.30741722168585</v>
      </c>
      <c r="BS618">
        <v>5.2481653130119536E-2</v>
      </c>
      <c r="BT618">
        <v>3.0842594702462883E-4</v>
      </c>
      <c r="BU618">
        <v>143.78913237325489</v>
      </c>
      <c r="BV618">
        <v>0.56175936712782637</v>
      </c>
      <c r="BW618">
        <v>14.136979374344085</v>
      </c>
      <c r="BX618">
        <v>37.147072012406966</v>
      </c>
      <c r="BY618">
        <v>38.258607821436428</v>
      </c>
      <c r="BZ618">
        <v>939.55601598740714</v>
      </c>
      <c r="CA618">
        <v>319.86322905442785</v>
      </c>
      <c r="CB618">
        <v>226.23078834360928</v>
      </c>
      <c r="CC618" s="156">
        <v>0.74</v>
      </c>
      <c r="CD618">
        <v>2380</v>
      </c>
      <c r="CE618">
        <v>0.15231574606332843</v>
      </c>
      <c r="CF618">
        <v>4.786612930351021</v>
      </c>
      <c r="CG618">
        <v>0.15943395464023713</v>
      </c>
      <c r="CH618">
        <v>9.1297753767514624</v>
      </c>
      <c r="CI618">
        <v>11</v>
      </c>
    </row>
    <row r="619" spans="47:87" x14ac:dyDescent="0.3">
      <c r="AU619">
        <v>0.3</v>
      </c>
      <c r="AV619">
        <v>20.111092875568467</v>
      </c>
      <c r="AW619">
        <v>0.30759538138621728</v>
      </c>
      <c r="AX619">
        <v>2.2905299932580321</v>
      </c>
      <c r="AY619">
        <v>311.39559358427408</v>
      </c>
      <c r="AZ619">
        <v>0.11881099739881541</v>
      </c>
      <c r="BA619">
        <v>450.54169221478321</v>
      </c>
      <c r="BB619">
        <v>329.54293215476929</v>
      </c>
      <c r="BC619">
        <v>1</v>
      </c>
      <c r="BD619">
        <v>40.500159647351964</v>
      </c>
      <c r="BE619">
        <v>100.66204666896739</v>
      </c>
      <c r="BF619">
        <v>18.331534189735528</v>
      </c>
      <c r="BG619">
        <v>6.55530186461292</v>
      </c>
      <c r="BH619">
        <v>470.36346011914173</v>
      </c>
      <c r="BI619">
        <v>0.19999999999999998</v>
      </c>
      <c r="BJ619">
        <v>2654.8875090615115</v>
      </c>
      <c r="BK619">
        <v>711.65249546650784</v>
      </c>
      <c r="BL619">
        <v>856.91019382635068</v>
      </c>
      <c r="BM619">
        <v>828.33148488002348</v>
      </c>
      <c r="BN619">
        <v>190.84152754969068</v>
      </c>
      <c r="BO619">
        <v>27.678206867560849</v>
      </c>
      <c r="BP619">
        <v>6.1343102924827371E-2</v>
      </c>
      <c r="BQ619">
        <v>100</v>
      </c>
      <c r="BR619">
        <v>322.32844213183535</v>
      </c>
      <c r="BS619">
        <v>5.2379235443209E-2</v>
      </c>
      <c r="BT619">
        <v>3.1047250389597801E-4</v>
      </c>
      <c r="BU619">
        <v>0</v>
      </c>
      <c r="BV619">
        <v>0.59496085396238174</v>
      </c>
      <c r="BW619">
        <v>14.972769500890761</v>
      </c>
      <c r="BX619">
        <v>33.918393098682884</v>
      </c>
      <c r="BY619">
        <v>31.891018020331437</v>
      </c>
      <c r="BZ619">
        <v>1102.2101003053888</v>
      </c>
      <c r="CA619">
        <v>127.18137242436319</v>
      </c>
      <c r="CB619">
        <v>224.10848154570087</v>
      </c>
      <c r="CC619" s="156">
        <v>0.78</v>
      </c>
      <c r="CD619">
        <v>2020</v>
      </c>
      <c r="CE619">
        <v>0.17095424080289612</v>
      </c>
      <c r="CF619">
        <v>5.5561221414005981</v>
      </c>
      <c r="CG619">
        <v>0.20707218010135059</v>
      </c>
      <c r="CH619">
        <v>8.8930333388932947</v>
      </c>
      <c r="CI619">
        <v>10</v>
      </c>
    </row>
    <row r="620" spans="47:87" x14ac:dyDescent="0.3">
      <c r="AU620">
        <v>0.3</v>
      </c>
      <c r="AV620">
        <v>21.237400392630299</v>
      </c>
      <c r="AW620">
        <v>0.31176487685134108</v>
      </c>
      <c r="AX620">
        <v>1.0671030644358219</v>
      </c>
      <c r="AY620">
        <v>346.8991913531039</v>
      </c>
      <c r="AZ620">
        <v>9.640036700556609E-2</v>
      </c>
      <c r="BA620">
        <v>486.02893615576016</v>
      </c>
      <c r="BB620">
        <v>376.02417877660702</v>
      </c>
      <c r="BC620">
        <v>1</v>
      </c>
      <c r="BD620">
        <v>32.354431571348741</v>
      </c>
      <c r="BE620">
        <v>84.890590883328528</v>
      </c>
      <c r="BF620">
        <v>15.070261544993546</v>
      </c>
      <c r="BG620">
        <v>4.5377574711332294</v>
      </c>
      <c r="BH620">
        <v>411.47683775908314</v>
      </c>
      <c r="BI620">
        <v>0.20000000000000004</v>
      </c>
      <c r="BJ620">
        <v>2595.3408202366636</v>
      </c>
      <c r="BK620">
        <v>697.6276353032822</v>
      </c>
      <c r="BL620">
        <v>892.06028203261303</v>
      </c>
      <c r="BM620">
        <v>1052.3434392751708</v>
      </c>
      <c r="BN620">
        <v>252.26061791472384</v>
      </c>
      <c r="BO620">
        <v>28.073977716462192</v>
      </c>
      <c r="BP620">
        <v>5.9792826152060531E-2</v>
      </c>
      <c r="BQ620">
        <v>100</v>
      </c>
      <c r="BR620">
        <v>383.19920693928418</v>
      </c>
      <c r="BS620">
        <v>5.4492511983433162E-2</v>
      </c>
      <c r="BT620">
        <v>3.0452402863535437E-4</v>
      </c>
      <c r="BU620">
        <v>3.1951428106691004</v>
      </c>
      <c r="BV620">
        <v>0.56708456607855495</v>
      </c>
      <c r="BW620">
        <v>14.54463116323085</v>
      </c>
      <c r="BX620">
        <v>34.649750080199617</v>
      </c>
      <c r="BY620">
        <v>37.899316614789079</v>
      </c>
      <c r="BZ620">
        <v>1014.8119127479673</v>
      </c>
      <c r="CA620">
        <v>237.4139068939989</v>
      </c>
      <c r="CB620">
        <v>234.91932571407438</v>
      </c>
      <c r="CC620" s="156">
        <v>0.91</v>
      </c>
      <c r="CD620">
        <v>2490</v>
      </c>
      <c r="CE620">
        <v>6.277441372689907E-2</v>
      </c>
      <c r="CF620">
        <v>2.525846824459177</v>
      </c>
      <c r="CG620">
        <v>9.5861983563176698E-2</v>
      </c>
      <c r="CH620">
        <v>-4.5444087870131993</v>
      </c>
      <c r="CI620" t="s">
        <v>479</v>
      </c>
    </row>
    <row r="621" spans="47:87" x14ac:dyDescent="0.3">
      <c r="AU621">
        <v>0.3</v>
      </c>
      <c r="AV621">
        <v>20.581316621665209</v>
      </c>
      <c r="AW621">
        <v>0.32176593522005753</v>
      </c>
      <c r="AX621">
        <v>0.34899147458231133</v>
      </c>
      <c r="AY621">
        <v>348.20115529445098</v>
      </c>
      <c r="AZ621">
        <v>9.3482233398844747E-2</v>
      </c>
      <c r="BA621">
        <v>434.2076646592572</v>
      </c>
      <c r="BB621">
        <v>373.14282807844171</v>
      </c>
      <c r="BC621">
        <v>1</v>
      </c>
      <c r="BD621">
        <v>40.422120269092282</v>
      </c>
      <c r="BE621">
        <v>101.27628618255171</v>
      </c>
      <c r="BF621">
        <v>25.205378101370894</v>
      </c>
      <c r="BG621">
        <v>4.5417734263550944</v>
      </c>
      <c r="BH621">
        <v>421.66549001219039</v>
      </c>
      <c r="BI621">
        <v>0.2</v>
      </c>
      <c r="BJ621">
        <v>2933.272705846151</v>
      </c>
      <c r="BK621">
        <v>686.20407614101043</v>
      </c>
      <c r="BL621">
        <v>866.70737051528636</v>
      </c>
      <c r="BM621">
        <v>865.1551604571257</v>
      </c>
      <c r="BN621">
        <v>179.43492919621363</v>
      </c>
      <c r="BO621">
        <v>29.195176076766469</v>
      </c>
      <c r="BP621">
        <v>3.49694653857478E-2</v>
      </c>
      <c r="BQ621">
        <v>100</v>
      </c>
      <c r="BR621">
        <v>308.85259134224833</v>
      </c>
      <c r="BS621">
        <v>4.989830633155258E-2</v>
      </c>
      <c r="BT621">
        <v>3.0585375142775674E-4</v>
      </c>
      <c r="BU621">
        <v>41.432111591081075</v>
      </c>
      <c r="BV621">
        <v>0.47112074905226975</v>
      </c>
      <c r="BW621">
        <v>13.90494861520709</v>
      </c>
      <c r="BX621">
        <v>35.86848915339106</v>
      </c>
      <c r="BY621">
        <v>32.312601837573645</v>
      </c>
      <c r="BZ621">
        <v>797.88432913432746</v>
      </c>
      <c r="CA621">
        <v>303.76638428366613</v>
      </c>
      <c r="CB621">
        <v>238.6380260102934</v>
      </c>
      <c r="CC621" s="156">
        <v>1.02</v>
      </c>
      <c r="CD621">
        <v>2750</v>
      </c>
      <c r="CE621" t="s">
        <v>479</v>
      </c>
      <c r="CF621">
        <v>-0.96099642882775527</v>
      </c>
      <c r="CG621">
        <v>-4.3428314757304132E-2</v>
      </c>
      <c r="CH621">
        <v>-28.040632165701254</v>
      </c>
      <c r="CI621" t="s">
        <v>479</v>
      </c>
    </row>
    <row r="622" spans="47:87" x14ac:dyDescent="0.3">
      <c r="AU622">
        <v>0.3</v>
      </c>
      <c r="AV622">
        <v>18.227887989266446</v>
      </c>
      <c r="AW622">
        <v>0.4222743432219182</v>
      </c>
      <c r="AX622">
        <v>1.3536295476861733</v>
      </c>
      <c r="AY622">
        <v>330.61367406514478</v>
      </c>
      <c r="AZ622">
        <v>0.10780045304325474</v>
      </c>
      <c r="BA622">
        <v>456.55102845892327</v>
      </c>
      <c r="BB622">
        <v>329.83117925144506</v>
      </c>
      <c r="BC622">
        <v>1</v>
      </c>
      <c r="BD622">
        <v>47.204867891285971</v>
      </c>
      <c r="BE622">
        <v>95.813318377569075</v>
      </c>
      <c r="BF622">
        <v>18.025995630794903</v>
      </c>
      <c r="BG622">
        <v>6.7144294366740338</v>
      </c>
      <c r="BH622">
        <v>416.26999907309175</v>
      </c>
      <c r="BI622">
        <v>0.20000000000000007</v>
      </c>
      <c r="BJ622">
        <v>2433.0684864867139</v>
      </c>
      <c r="BK622">
        <v>680.68893272357082</v>
      </c>
      <c r="BL622">
        <v>909.42207672930226</v>
      </c>
      <c r="BM622">
        <v>1020.7851486998449</v>
      </c>
      <c r="BN622">
        <v>170.46236863410766</v>
      </c>
      <c r="BO622">
        <v>38.463192369112051</v>
      </c>
      <c r="BP622">
        <v>2.7949479274723337E-2</v>
      </c>
      <c r="BQ622">
        <v>100</v>
      </c>
      <c r="BR622">
        <v>364.57830683491233</v>
      </c>
      <c r="BS622">
        <v>5.0852646261855421E-2</v>
      </c>
      <c r="BT622">
        <v>2.8719642802651829E-4</v>
      </c>
      <c r="BU622">
        <v>156.02219063829958</v>
      </c>
      <c r="BV622">
        <v>0.5657592337313968</v>
      </c>
      <c r="BW622">
        <v>15.790099467770052</v>
      </c>
      <c r="BX622">
        <v>35.863105085081486</v>
      </c>
      <c r="BY622">
        <v>30.912275992323799</v>
      </c>
      <c r="BZ622">
        <v>895.76440954792724</v>
      </c>
      <c r="CA622">
        <v>221.18822011520086</v>
      </c>
      <c r="CB622">
        <v>228.26758069873065</v>
      </c>
      <c r="CC622" s="156">
        <v>1</v>
      </c>
      <c r="CD622">
        <v>1770</v>
      </c>
      <c r="CE622">
        <v>0.13590226735087141</v>
      </c>
      <c r="CF622">
        <v>5.0515981911226948</v>
      </c>
      <c r="CG622">
        <v>0.1777086650706623</v>
      </c>
      <c r="CH622">
        <v>9.0647045769750694</v>
      </c>
      <c r="CI622">
        <v>11</v>
      </c>
    </row>
    <row r="623" spans="47:87" x14ac:dyDescent="0.3">
      <c r="AU623">
        <v>0.3</v>
      </c>
      <c r="AV623">
        <v>19.610987743460182</v>
      </c>
      <c r="AW623">
        <v>0.34898058566061257</v>
      </c>
      <c r="AX623">
        <v>1.9994278844602502</v>
      </c>
      <c r="AY623">
        <v>325.27636459362822</v>
      </c>
      <c r="AZ623">
        <v>7.8103964757815683E-2</v>
      </c>
      <c r="BA623">
        <v>375.70260087027009</v>
      </c>
      <c r="BB623">
        <v>301.35831358109317</v>
      </c>
      <c r="BC623">
        <v>1</v>
      </c>
      <c r="BD623">
        <v>42.414093760908827</v>
      </c>
      <c r="BE623">
        <v>105.30821152307865</v>
      </c>
      <c r="BF623">
        <v>14.597651460534433</v>
      </c>
      <c r="BG623">
        <v>4.5753994357152008</v>
      </c>
      <c r="BH623">
        <v>434.90974073267279</v>
      </c>
      <c r="BI623">
        <v>0.20000000000000004</v>
      </c>
      <c r="BJ623">
        <v>2566.359231405203</v>
      </c>
      <c r="BK623">
        <v>686.94649824310625</v>
      </c>
      <c r="BL623">
        <v>829.68570489635931</v>
      </c>
      <c r="BM623">
        <v>734.86719941653678</v>
      </c>
      <c r="BN623">
        <v>200.42282499358944</v>
      </c>
      <c r="BO623">
        <v>31.481274843674729</v>
      </c>
      <c r="BP623">
        <v>6.0270492124906865E-2</v>
      </c>
      <c r="BQ623">
        <v>100</v>
      </c>
      <c r="BR623">
        <v>386.82077182032305</v>
      </c>
      <c r="BS623">
        <v>5.4600077545065739E-2</v>
      </c>
      <c r="BT623">
        <v>2.8849451205701488E-4</v>
      </c>
      <c r="BU623">
        <v>0</v>
      </c>
      <c r="BV623">
        <v>0.51504832060483319</v>
      </c>
      <c r="BW623">
        <v>15.135357343306012</v>
      </c>
      <c r="BX623">
        <v>36.085920818198012</v>
      </c>
      <c r="BY623">
        <v>30.962107330988367</v>
      </c>
      <c r="BZ623">
        <v>1028.7267464485456</v>
      </c>
      <c r="CA623">
        <v>371.10566598657124</v>
      </c>
      <c r="CB623">
        <v>234.40667497672246</v>
      </c>
      <c r="CC623" s="156">
        <v>0.9</v>
      </c>
      <c r="CD623">
        <v>1630</v>
      </c>
      <c r="CE623">
        <v>0.21312420144768351</v>
      </c>
      <c r="CF623">
        <v>6.692344011832656</v>
      </c>
      <c r="CG623">
        <v>0.25548803383590363</v>
      </c>
      <c r="CH623">
        <v>25.971206391972764</v>
      </c>
      <c r="CI623">
        <v>6</v>
      </c>
    </row>
    <row r="624" spans="47:87" x14ac:dyDescent="0.3">
      <c r="AU624">
        <v>0.3</v>
      </c>
      <c r="AV624">
        <v>20.149054264208274</v>
      </c>
      <c r="AW624">
        <v>0.23625858443006498</v>
      </c>
      <c r="AX624">
        <v>1.5226315193463331</v>
      </c>
      <c r="AY624">
        <v>323.86873422273692</v>
      </c>
      <c r="AZ624">
        <v>0.10318551400183727</v>
      </c>
      <c r="BA624">
        <v>400.13748219491254</v>
      </c>
      <c r="BB624">
        <v>322.8695373329474</v>
      </c>
      <c r="BC624">
        <v>1</v>
      </c>
      <c r="BD624">
        <v>31.369909922849043</v>
      </c>
      <c r="BE624">
        <v>105.84898003395162</v>
      </c>
      <c r="BF624">
        <v>7.0719740190649238</v>
      </c>
      <c r="BG624">
        <v>7.6526181156463942</v>
      </c>
      <c r="BH624">
        <v>403.90903357400799</v>
      </c>
      <c r="BI624">
        <v>0.19999999999999998</v>
      </c>
      <c r="BJ624">
        <v>2552.7583151381709</v>
      </c>
      <c r="BK624">
        <v>706.34896391986285</v>
      </c>
      <c r="BL624">
        <v>915.70564210248767</v>
      </c>
      <c r="BM624">
        <v>1005.848108213822</v>
      </c>
      <c r="BN624">
        <v>207.32695718731898</v>
      </c>
      <c r="BO624">
        <v>21.340282296185276</v>
      </c>
      <c r="BP624">
        <v>3.7212802095375919E-2</v>
      </c>
      <c r="BQ624">
        <v>100</v>
      </c>
      <c r="BR624">
        <v>311.44869149213594</v>
      </c>
      <c r="BS624">
        <v>5.0782155194480615E-2</v>
      </c>
      <c r="BT624">
        <v>3.0532602818603258E-4</v>
      </c>
      <c r="BU624">
        <v>34.437229470502459</v>
      </c>
      <c r="BV624">
        <v>0.51384761361962994</v>
      </c>
      <c r="BW624">
        <v>15.732398282846473</v>
      </c>
      <c r="BX624">
        <v>35.433083776750607</v>
      </c>
      <c r="BY624">
        <v>33.705612258850216</v>
      </c>
      <c r="BZ624">
        <v>728.3718626530881</v>
      </c>
      <c r="CA624">
        <v>319.90091510160818</v>
      </c>
      <c r="CB624">
        <v>253.4640262765044</v>
      </c>
      <c r="CC624" s="156">
        <v>1.1399999999999999</v>
      </c>
      <c r="CD624">
        <v>1560</v>
      </c>
      <c r="CE624">
        <v>0.11893802557116984</v>
      </c>
      <c r="CF624">
        <v>4.4572881406848763</v>
      </c>
      <c r="CG624">
        <v>0.16459671648250723</v>
      </c>
      <c r="CH624">
        <v>6.744858884601995</v>
      </c>
      <c r="CI624">
        <v>12</v>
      </c>
    </row>
    <row r="625" spans="47:87" x14ac:dyDescent="0.3">
      <c r="AU625">
        <v>0.3</v>
      </c>
      <c r="AV625">
        <v>20.849725024745137</v>
      </c>
      <c r="AW625">
        <v>0.35370194038082298</v>
      </c>
      <c r="AX625">
        <v>1.668896647936768</v>
      </c>
      <c r="AY625">
        <v>344.64297571869201</v>
      </c>
      <c r="AZ625">
        <v>9.89249671899953E-2</v>
      </c>
      <c r="BA625">
        <v>370.00395568634082</v>
      </c>
      <c r="BB625">
        <v>364.65407347928175</v>
      </c>
      <c r="BC625">
        <v>1</v>
      </c>
      <c r="BD625">
        <v>38.933683811618025</v>
      </c>
      <c r="BE625">
        <v>93.790581705822106</v>
      </c>
      <c r="BF625">
        <v>15.585309143367146</v>
      </c>
      <c r="BG625">
        <v>6.3751401090210429</v>
      </c>
      <c r="BH625">
        <v>439.27145351777267</v>
      </c>
      <c r="BI625">
        <v>0.19999999999999998</v>
      </c>
      <c r="BJ625">
        <v>2771.3240155863205</v>
      </c>
      <c r="BK625">
        <v>686.93672038556281</v>
      </c>
      <c r="BL625">
        <v>865.17726751027112</v>
      </c>
      <c r="BM625">
        <v>1003.4035529509313</v>
      </c>
      <c r="BN625">
        <v>209.48081897491755</v>
      </c>
      <c r="BO625">
        <v>31.943916716511236</v>
      </c>
      <c r="BP625">
        <v>5.6532756709129772E-2</v>
      </c>
      <c r="BQ625">
        <v>100</v>
      </c>
      <c r="BR625">
        <v>393.32372256506056</v>
      </c>
      <c r="BS625">
        <v>5.7004494497166755E-2</v>
      </c>
      <c r="BT625">
        <v>3.2706527422173297E-4</v>
      </c>
      <c r="BU625">
        <v>0</v>
      </c>
      <c r="BV625">
        <v>0.50690428823633571</v>
      </c>
      <c r="BW625">
        <v>14.333614173887222</v>
      </c>
      <c r="BX625">
        <v>36.468512369762273</v>
      </c>
      <c r="BY625">
        <v>27.226075460057096</v>
      </c>
      <c r="BZ625">
        <v>1060.0783723093302</v>
      </c>
      <c r="CA625">
        <v>228.5623573972596</v>
      </c>
      <c r="CB625">
        <v>241.46214667638205</v>
      </c>
      <c r="CC625" s="156">
        <v>1.1100000000000001</v>
      </c>
      <c r="CD625">
        <v>1260</v>
      </c>
      <c r="CE625">
        <v>0.19139542802604903</v>
      </c>
      <c r="CF625">
        <v>7.1076676048961858</v>
      </c>
      <c r="CG625">
        <v>0.25246695972146904</v>
      </c>
      <c r="CH625">
        <v>20.848669210703275</v>
      </c>
      <c r="CI625">
        <v>7</v>
      </c>
    </row>
    <row r="626" spans="47:87" x14ac:dyDescent="0.3">
      <c r="AU626">
        <v>0.3</v>
      </c>
      <c r="AV626">
        <v>20.226942271560254</v>
      </c>
      <c r="AW626">
        <v>0.30903209260063558</v>
      </c>
      <c r="AX626">
        <v>1.357888225103947</v>
      </c>
      <c r="AY626">
        <v>356.20609546411873</v>
      </c>
      <c r="AZ626">
        <v>9.2267371541633031E-2</v>
      </c>
      <c r="BA626">
        <v>526.72381332179521</v>
      </c>
      <c r="BB626">
        <v>310.17016378313832</v>
      </c>
      <c r="BC626">
        <v>1</v>
      </c>
      <c r="BD626">
        <v>38.092939417401034</v>
      </c>
      <c r="BE626">
        <v>100.71696595844932</v>
      </c>
      <c r="BF626">
        <v>16.914978475567093</v>
      </c>
      <c r="BG626">
        <v>7.0601835846104475</v>
      </c>
      <c r="BH626">
        <v>390.72273501001871</v>
      </c>
      <c r="BI626">
        <v>0.20000000000000004</v>
      </c>
      <c r="BJ626">
        <v>2547.6734752268667</v>
      </c>
      <c r="BK626">
        <v>697.23222773078407</v>
      </c>
      <c r="BL626">
        <v>900.86616267788736</v>
      </c>
      <c r="BM626">
        <v>955.27691656771242</v>
      </c>
      <c r="BN626">
        <v>169.62762906087755</v>
      </c>
      <c r="BO626">
        <v>27.851525854434421</v>
      </c>
      <c r="BP626">
        <v>5.6417135667268803E-2</v>
      </c>
      <c r="BQ626">
        <v>100</v>
      </c>
      <c r="BR626">
        <v>338.48179355595556</v>
      </c>
      <c r="BS626">
        <v>5.995791674577234E-2</v>
      </c>
      <c r="BT626">
        <v>2.9180559118414305E-4</v>
      </c>
      <c r="BU626">
        <v>25.624371822326466</v>
      </c>
      <c r="BV626">
        <v>0.56968003639856102</v>
      </c>
      <c r="BW626">
        <v>15.07171044125756</v>
      </c>
      <c r="BX626">
        <v>34.975940869711501</v>
      </c>
      <c r="BY626">
        <v>38.979221776983486</v>
      </c>
      <c r="BZ626">
        <v>818.39689430551232</v>
      </c>
      <c r="CA626">
        <v>319.15660549972444</v>
      </c>
      <c r="CB626">
        <v>229.57533677151744</v>
      </c>
      <c r="CC626" s="156">
        <v>0.77</v>
      </c>
      <c r="CD626">
        <v>1240</v>
      </c>
      <c r="CE626">
        <v>0.21097383381546586</v>
      </c>
      <c r="CF626">
        <v>6.5248463811541493</v>
      </c>
      <c r="CG626">
        <v>0.25504846901356432</v>
      </c>
      <c r="CH626">
        <v>26.213479108086748</v>
      </c>
      <c r="CI626">
        <v>6</v>
      </c>
    </row>
    <row r="627" spans="47:87" x14ac:dyDescent="0.3">
      <c r="AU627">
        <v>0.3</v>
      </c>
      <c r="AV627">
        <v>21.731426068622302</v>
      </c>
      <c r="AW627">
        <v>0.30962340739778471</v>
      </c>
      <c r="AX627">
        <v>0.9731321283939629</v>
      </c>
      <c r="AY627">
        <v>362.6478220194374</v>
      </c>
      <c r="AZ627">
        <v>9.4533671662931293E-2</v>
      </c>
      <c r="BA627">
        <v>392.51341206952554</v>
      </c>
      <c r="BB627">
        <v>217.20344140602779</v>
      </c>
      <c r="BC627">
        <v>1</v>
      </c>
      <c r="BD627">
        <v>28.774107733729743</v>
      </c>
      <c r="BE627">
        <v>91.352426623567411</v>
      </c>
      <c r="BF627">
        <v>25.23003229675599</v>
      </c>
      <c r="BG627">
        <v>4.0108701561604079</v>
      </c>
      <c r="BH627">
        <v>395.15851549087768</v>
      </c>
      <c r="BI627">
        <v>0.2</v>
      </c>
      <c r="BJ627">
        <v>2828.5306456186272</v>
      </c>
      <c r="BK627">
        <v>699.0437075451481</v>
      </c>
      <c r="BL627">
        <v>849.34397700233649</v>
      </c>
      <c r="BM627">
        <v>931.58015912413202</v>
      </c>
      <c r="BN627">
        <v>184.89690370340753</v>
      </c>
      <c r="BO627">
        <v>27.970791342458099</v>
      </c>
      <c r="BP627">
        <v>4.850948645300486E-2</v>
      </c>
      <c r="BQ627">
        <v>100</v>
      </c>
      <c r="BR627">
        <v>304.39902176561031</v>
      </c>
      <c r="BS627">
        <v>5.3598922216998385E-2</v>
      </c>
      <c r="BT627">
        <v>2.9499404370496925E-4</v>
      </c>
      <c r="BU627">
        <v>0</v>
      </c>
      <c r="BV627">
        <v>0.53980957240442362</v>
      </c>
      <c r="BW627">
        <v>15.407764070442528</v>
      </c>
      <c r="BX627">
        <v>38.212219043756804</v>
      </c>
      <c r="BY627">
        <v>34.342539266846735</v>
      </c>
      <c r="BZ627">
        <v>1044.2793046278441</v>
      </c>
      <c r="CA627">
        <v>281.04134334232134</v>
      </c>
      <c r="CB627">
        <v>241.97321060304043</v>
      </c>
      <c r="CC627" s="156">
        <v>0.81</v>
      </c>
      <c r="CD627">
        <v>2420</v>
      </c>
      <c r="CE627">
        <v>0.26155907689342772</v>
      </c>
      <c r="CF627">
        <v>6.3123946909316615</v>
      </c>
      <c r="CG627">
        <v>0.3176612951472873</v>
      </c>
      <c r="CH627">
        <v>25.141975231516703</v>
      </c>
      <c r="CI627">
        <v>5</v>
      </c>
    </row>
    <row r="628" spans="47:87" x14ac:dyDescent="0.3">
      <c r="AU628">
        <v>0.3</v>
      </c>
      <c r="AV628">
        <v>18.061317585418141</v>
      </c>
      <c r="AW628">
        <v>0.36337884697535328</v>
      </c>
      <c r="AX628">
        <v>1.6081305737106706</v>
      </c>
      <c r="AY628">
        <v>352.50822134630744</v>
      </c>
      <c r="AZ628">
        <v>0.10426817848978535</v>
      </c>
      <c r="BA628">
        <v>382.56792352671283</v>
      </c>
      <c r="BB628">
        <v>326.33885467502336</v>
      </c>
      <c r="BC628">
        <v>1</v>
      </c>
      <c r="BD628">
        <v>34.437719879879509</v>
      </c>
      <c r="BE628">
        <v>95.980371889873012</v>
      </c>
      <c r="BF628">
        <v>13.043062410097924</v>
      </c>
      <c r="BG628">
        <v>5.3650321135983319</v>
      </c>
      <c r="BH628">
        <v>413.06309293351876</v>
      </c>
      <c r="BI628">
        <v>0.20000000000000004</v>
      </c>
      <c r="BJ628">
        <v>2663.8517973855651</v>
      </c>
      <c r="BK628">
        <v>678.6471833323651</v>
      </c>
      <c r="BL628">
        <v>851.64660732912898</v>
      </c>
      <c r="BM628">
        <v>834.5940792905019</v>
      </c>
      <c r="BN628">
        <v>185.85862860413664</v>
      </c>
      <c r="BO628">
        <v>32.825393223429337</v>
      </c>
      <c r="BP628">
        <v>5.7153506239414224E-2</v>
      </c>
      <c r="BQ628">
        <v>100</v>
      </c>
      <c r="BR628">
        <v>440.67899463197932</v>
      </c>
      <c r="BS628">
        <v>5.7573712486865214E-2</v>
      </c>
      <c r="BT628">
        <v>3.0443233842775499E-4</v>
      </c>
      <c r="BU628">
        <v>44.334523032866215</v>
      </c>
      <c r="BV628">
        <v>0.52065886268595696</v>
      </c>
      <c r="BW628">
        <v>14.830594345188173</v>
      </c>
      <c r="BX628">
        <v>37.907331344870251</v>
      </c>
      <c r="BY628">
        <v>34.475834116568706</v>
      </c>
      <c r="BZ628">
        <v>1154.9491369638993</v>
      </c>
      <c r="CA628">
        <v>301.21906010723711</v>
      </c>
      <c r="CB628">
        <v>236.02766775102117</v>
      </c>
      <c r="CC628" s="156">
        <v>1.1599999999999999</v>
      </c>
      <c r="CD628">
        <v>1100</v>
      </c>
      <c r="CE628">
        <v>0.1682075848934188</v>
      </c>
      <c r="CF628">
        <v>4.9477215848307132</v>
      </c>
      <c r="CG628">
        <v>0.20350507635643536</v>
      </c>
      <c r="CH628">
        <v>13.904778853615104</v>
      </c>
      <c r="CI628">
        <v>8</v>
      </c>
    </row>
    <row r="629" spans="47:87" x14ac:dyDescent="0.3">
      <c r="AU629">
        <v>0.3</v>
      </c>
      <c r="AV629">
        <v>20.455142382509557</v>
      </c>
      <c r="AW629">
        <v>0.30346164665234582</v>
      </c>
      <c r="AX629">
        <v>1.2419985305231593</v>
      </c>
      <c r="AY629">
        <v>322.4101277334064</v>
      </c>
      <c r="AZ629">
        <v>0.10871393218801981</v>
      </c>
      <c r="BA629">
        <v>363.37108679618598</v>
      </c>
      <c r="BB629">
        <v>316.96318323032182</v>
      </c>
      <c r="BC629">
        <v>1</v>
      </c>
      <c r="BD629">
        <v>34.493478857805044</v>
      </c>
      <c r="BE629">
        <v>94.953116912963466</v>
      </c>
      <c r="BF629">
        <v>14.10029812100969</v>
      </c>
      <c r="BG629">
        <v>4.7723365801787896</v>
      </c>
      <c r="BH629">
        <v>444.84944575026321</v>
      </c>
      <c r="BI629">
        <v>0.2</v>
      </c>
      <c r="BJ629">
        <v>2684.0071293074216</v>
      </c>
      <c r="BK629">
        <v>681.58912845303632</v>
      </c>
      <c r="BL629">
        <v>817.18268178408675</v>
      </c>
      <c r="BM629">
        <v>879.55094593118326</v>
      </c>
      <c r="BN629">
        <v>162.46250129676528</v>
      </c>
      <c r="BO629">
        <v>27.303099736055191</v>
      </c>
      <c r="BP629">
        <v>6.0941392564448423E-2</v>
      </c>
      <c r="BQ629">
        <v>100</v>
      </c>
      <c r="BR629">
        <v>382.83871661868261</v>
      </c>
      <c r="BS629">
        <v>5.6813649962039012E-2</v>
      </c>
      <c r="BT629">
        <v>3.1128694935755635E-4</v>
      </c>
      <c r="BU629">
        <v>0</v>
      </c>
      <c r="BV629">
        <v>0.52329436932417173</v>
      </c>
      <c r="BW629">
        <v>14.966863096744763</v>
      </c>
      <c r="BX629">
        <v>36.511581028651257</v>
      </c>
      <c r="BY629">
        <v>41.711793710591678</v>
      </c>
      <c r="BZ629">
        <v>1195.9649881989626</v>
      </c>
      <c r="CA629">
        <v>263.87683874444826</v>
      </c>
      <c r="CB629">
        <v>238.48472604636268</v>
      </c>
      <c r="CC629" s="156">
        <v>0.79</v>
      </c>
      <c r="CD629">
        <v>2100</v>
      </c>
      <c r="CE629">
        <v>0.15625450523424478</v>
      </c>
      <c r="CF629">
        <v>5.187783355188011</v>
      </c>
      <c r="CG629">
        <v>0.19139610682115188</v>
      </c>
      <c r="CH629">
        <v>9.9490843565524827</v>
      </c>
      <c r="CI629">
        <v>9</v>
      </c>
    </row>
    <row r="630" spans="47:87" x14ac:dyDescent="0.3">
      <c r="AU630">
        <v>0.3</v>
      </c>
      <c r="AV630">
        <v>19.593412322094395</v>
      </c>
      <c r="AW630">
        <v>0.34368860336688856</v>
      </c>
      <c r="AX630">
        <v>0.88649665797297517</v>
      </c>
      <c r="AY630">
        <v>324.49761265202369</v>
      </c>
      <c r="AZ630">
        <v>9.1637844228638618E-2</v>
      </c>
      <c r="BA630">
        <v>438.35176914230158</v>
      </c>
      <c r="BB630">
        <v>311.5507935931517</v>
      </c>
      <c r="BC630">
        <v>1</v>
      </c>
      <c r="BD630">
        <v>35.415573922169131</v>
      </c>
      <c r="BE630">
        <v>82.677279885861196</v>
      </c>
      <c r="BF630">
        <v>13.431538009072696</v>
      </c>
      <c r="BG630">
        <v>6.0191182668906267</v>
      </c>
      <c r="BH630">
        <v>406.92358906317548</v>
      </c>
      <c r="BI630">
        <v>0.2</v>
      </c>
      <c r="BJ630">
        <v>3145.0268888228611</v>
      </c>
      <c r="BK630">
        <v>687.21816704614912</v>
      </c>
      <c r="BL630">
        <v>871.93314598336349</v>
      </c>
      <c r="BM630">
        <v>797.51601173256074</v>
      </c>
      <c r="BN630">
        <v>154.56471932020156</v>
      </c>
      <c r="BO630">
        <v>31.196364951352745</v>
      </c>
      <c r="BP630">
        <v>3.592931647410081E-2</v>
      </c>
      <c r="BQ630">
        <v>100</v>
      </c>
      <c r="BR630">
        <v>347.77560772131181</v>
      </c>
      <c r="BS630">
        <v>5.0136695527933053E-2</v>
      </c>
      <c r="BT630">
        <v>3.134573268549898E-4</v>
      </c>
      <c r="BU630">
        <v>0</v>
      </c>
      <c r="BV630">
        <v>0.51736780842100782</v>
      </c>
      <c r="BW630">
        <v>15.208001614176556</v>
      </c>
      <c r="BX630">
        <v>35.521156890249891</v>
      </c>
      <c r="BY630">
        <v>33.526179848084048</v>
      </c>
      <c r="BZ630">
        <v>1140.8118784605185</v>
      </c>
      <c r="CA630">
        <v>251.34041765362483</v>
      </c>
      <c r="CB630">
        <v>240.37031553144277</v>
      </c>
      <c r="CC630" s="156">
        <v>0.85</v>
      </c>
      <c r="CD630">
        <v>2080</v>
      </c>
      <c r="CE630">
        <v>0.12060129137096665</v>
      </c>
      <c r="CF630">
        <v>4.2908642641540489</v>
      </c>
      <c r="CG630">
        <v>0.15014157744769926</v>
      </c>
      <c r="CH630">
        <v>2.2598253887479745</v>
      </c>
      <c r="CI630">
        <v>16</v>
      </c>
    </row>
    <row r="631" spans="47:87" x14ac:dyDescent="0.3">
      <c r="AU631">
        <v>0.3</v>
      </c>
      <c r="AV631">
        <v>21.728723831732239</v>
      </c>
      <c r="AW631">
        <v>0.29683086353885846</v>
      </c>
      <c r="AX631">
        <v>0.23111744165214165</v>
      </c>
      <c r="AY631">
        <v>336.33106614097733</v>
      </c>
      <c r="AZ631">
        <v>0.11489935819953113</v>
      </c>
      <c r="BA631">
        <v>335.26292131122159</v>
      </c>
      <c r="BB631">
        <v>346.46512765931413</v>
      </c>
      <c r="BC631">
        <v>1</v>
      </c>
      <c r="BD631">
        <v>41.185325005556159</v>
      </c>
      <c r="BE631">
        <v>102.39991005798318</v>
      </c>
      <c r="BF631">
        <v>16.645717027488338</v>
      </c>
      <c r="BG631">
        <v>5.9599764117362612</v>
      </c>
      <c r="BH631">
        <v>471.64849922001713</v>
      </c>
      <c r="BI631">
        <v>0.20000000000000004</v>
      </c>
      <c r="BJ631">
        <v>2232.4859323486166</v>
      </c>
      <c r="BK631">
        <v>687.24021456157163</v>
      </c>
      <c r="BL631">
        <v>918.75656465821544</v>
      </c>
      <c r="BM631">
        <v>868.67571611534015</v>
      </c>
      <c r="BN631">
        <v>167.42948950791822</v>
      </c>
      <c r="BO631">
        <v>26.607057510907804</v>
      </c>
      <c r="BP631">
        <v>7.1636681394955659E-2</v>
      </c>
      <c r="BQ631">
        <v>100</v>
      </c>
      <c r="BR631">
        <v>355.78100103292263</v>
      </c>
      <c r="BS631">
        <v>5.8561247602437479E-2</v>
      </c>
      <c r="BT631">
        <v>3.4259962402140239E-4</v>
      </c>
      <c r="BU631">
        <v>0</v>
      </c>
      <c r="BV631">
        <v>0.5151363102973292</v>
      </c>
      <c r="BW631">
        <v>15.34056838546597</v>
      </c>
      <c r="BX631">
        <v>33.09925444196378</v>
      </c>
      <c r="BY631">
        <v>33.387601345507505</v>
      </c>
      <c r="BZ631">
        <v>998.98447746792283</v>
      </c>
      <c r="CA631">
        <v>307.3531713814408</v>
      </c>
      <c r="CB631">
        <v>220.85242198139954</v>
      </c>
      <c r="CC631" s="156">
        <v>1.1499999999999999</v>
      </c>
      <c r="CD631">
        <v>1680</v>
      </c>
      <c r="CE631">
        <v>5.1457197492515094E-2</v>
      </c>
      <c r="CF631">
        <v>3.0914291892765937</v>
      </c>
      <c r="CG631">
        <v>9.2315557377559615E-2</v>
      </c>
      <c r="CH631">
        <v>-8.8563833207220277</v>
      </c>
      <c r="CI631" t="s">
        <v>479</v>
      </c>
    </row>
    <row r="632" spans="47:87" x14ac:dyDescent="0.3">
      <c r="AU632">
        <v>0.3</v>
      </c>
      <c r="AV632">
        <v>18.493718200206821</v>
      </c>
      <c r="AW632">
        <v>0.35065122526880582</v>
      </c>
      <c r="AX632">
        <v>0.53071129316170407</v>
      </c>
      <c r="AY632">
        <v>345.22006406173568</v>
      </c>
      <c r="AZ632">
        <v>9.113717158944068E-2</v>
      </c>
      <c r="BA632">
        <v>424.16597806609468</v>
      </c>
      <c r="BB632">
        <v>418.59179324912691</v>
      </c>
      <c r="BC632">
        <v>1</v>
      </c>
      <c r="BD632">
        <v>34.041957770515893</v>
      </c>
      <c r="BE632">
        <v>100.23844099287567</v>
      </c>
      <c r="BF632">
        <v>8.240449645325544</v>
      </c>
      <c r="BG632">
        <v>4.5595183685132659</v>
      </c>
      <c r="BH632">
        <v>432.88135800145585</v>
      </c>
      <c r="BI632">
        <v>0.20000000000000004</v>
      </c>
      <c r="BJ632">
        <v>2522.3130641586913</v>
      </c>
      <c r="BK632">
        <v>668.91680649463876</v>
      </c>
      <c r="BL632">
        <v>741.84527256292847</v>
      </c>
      <c r="BM632">
        <v>861.81556274688137</v>
      </c>
      <c r="BN632">
        <v>179.45918593854262</v>
      </c>
      <c r="BO632">
        <v>31.852168800662543</v>
      </c>
      <c r="BP632">
        <v>3.3779220993039011E-2</v>
      </c>
      <c r="BQ632">
        <v>100</v>
      </c>
      <c r="BR632">
        <v>362.17507739224061</v>
      </c>
      <c r="BS632">
        <v>5.967139423485987E-2</v>
      </c>
      <c r="BT632">
        <v>3.025084634118627E-4</v>
      </c>
      <c r="BU632">
        <v>73.145303360625391</v>
      </c>
      <c r="BV632">
        <v>0.55474412437553622</v>
      </c>
      <c r="BW632">
        <v>14.039197254266107</v>
      </c>
      <c r="BX632">
        <v>36.266927856161416</v>
      </c>
      <c r="BY632">
        <v>39.628101379126541</v>
      </c>
      <c r="BZ632">
        <v>919.74252204847073</v>
      </c>
      <c r="CA632">
        <v>355.820744621534</v>
      </c>
      <c r="CB632">
        <v>231.03951903511754</v>
      </c>
      <c r="CC632" s="156">
        <v>1.1599999999999999</v>
      </c>
      <c r="CD632">
        <v>1750</v>
      </c>
      <c r="CE632">
        <v>3.874378669853451E-2</v>
      </c>
      <c r="CF632">
        <v>1.8694824389942541</v>
      </c>
      <c r="CG632">
        <v>7.4438765088666023E-2</v>
      </c>
      <c r="CH632">
        <v>-9.8547449482755951</v>
      </c>
      <c r="CI632" t="s">
        <v>479</v>
      </c>
    </row>
    <row r="633" spans="47:87" x14ac:dyDescent="0.3">
      <c r="AU633">
        <v>0.3</v>
      </c>
      <c r="AV633">
        <v>20.120592955011528</v>
      </c>
      <c r="AW633">
        <v>0.30488271810160039</v>
      </c>
      <c r="AX633">
        <v>1.5768225660415149</v>
      </c>
      <c r="AY633">
        <v>356.39203071856218</v>
      </c>
      <c r="AZ633">
        <v>0.10338314622058903</v>
      </c>
      <c r="BA633">
        <v>434.9558452479223</v>
      </c>
      <c r="BB633">
        <v>272.61931883758751</v>
      </c>
      <c r="BC633">
        <v>1</v>
      </c>
      <c r="BD633">
        <v>40.169671342957741</v>
      </c>
      <c r="BE633">
        <v>110.14108986139973</v>
      </c>
      <c r="BF633">
        <v>9.6443469566188185</v>
      </c>
      <c r="BG633">
        <v>5.0715768432864765</v>
      </c>
      <c r="BH633">
        <v>378.81520626424356</v>
      </c>
      <c r="BI633">
        <v>0.19999999999999996</v>
      </c>
      <c r="BJ633">
        <v>2652.2309736305128</v>
      </c>
      <c r="BK633">
        <v>681.22880599459427</v>
      </c>
      <c r="BL633">
        <v>813.85478644291754</v>
      </c>
      <c r="BM633">
        <v>993.00699135945354</v>
      </c>
      <c r="BN633">
        <v>178.00107927933396</v>
      </c>
      <c r="BO633">
        <v>27.603927837475251</v>
      </c>
      <c r="BP633">
        <v>4.0266086310039584E-2</v>
      </c>
      <c r="BQ633">
        <v>100</v>
      </c>
      <c r="BR633">
        <v>348.95836650998268</v>
      </c>
      <c r="BS633">
        <v>5.2027654356359483E-2</v>
      </c>
      <c r="BT633">
        <v>3.0694477151221053E-4</v>
      </c>
      <c r="BU633">
        <v>0</v>
      </c>
      <c r="BV633">
        <v>0.5634155676170467</v>
      </c>
      <c r="BW633">
        <v>15.07846444186457</v>
      </c>
      <c r="BX633">
        <v>35.101465134277426</v>
      </c>
      <c r="BY633">
        <v>33.037422581725586</v>
      </c>
      <c r="BZ633">
        <v>1263.5502346161511</v>
      </c>
      <c r="CA633">
        <v>285.25567104130181</v>
      </c>
      <c r="CB633">
        <v>242.7644001134492</v>
      </c>
      <c r="CC633" s="156">
        <v>1.1000000000000001</v>
      </c>
      <c r="CD633">
        <v>1470</v>
      </c>
      <c r="CE633">
        <v>7.335953408137974E-2</v>
      </c>
      <c r="CF633">
        <v>3.1536937730093642</v>
      </c>
      <c r="CG633">
        <v>0.1093767231062239</v>
      </c>
      <c r="CH633">
        <v>-6.3921867580632687</v>
      </c>
      <c r="CI633" t="s">
        <v>479</v>
      </c>
    </row>
    <row r="634" spans="47:87" x14ac:dyDescent="0.3">
      <c r="AU634">
        <v>0.3</v>
      </c>
      <c r="AV634">
        <v>19.405468600460622</v>
      </c>
      <c r="AW634">
        <v>0.38181436890612513</v>
      </c>
      <c r="AX634">
        <v>2.6295621712954991</v>
      </c>
      <c r="AY634">
        <v>315.34849800605366</v>
      </c>
      <c r="AZ634">
        <v>8.6978808673448829E-2</v>
      </c>
      <c r="BA634">
        <v>333.99990829792415</v>
      </c>
      <c r="BB634">
        <v>344.35294755020396</v>
      </c>
      <c r="BC634">
        <v>1</v>
      </c>
      <c r="BD634">
        <v>41.395032222576873</v>
      </c>
      <c r="BE634">
        <v>117.48113393015467</v>
      </c>
      <c r="BF634">
        <v>14.951694904650036</v>
      </c>
      <c r="BG634">
        <v>3.0314077119200871</v>
      </c>
      <c r="BH634">
        <v>434.53351396499744</v>
      </c>
      <c r="BI634">
        <v>0.19999999999999996</v>
      </c>
      <c r="BJ634">
        <v>2699.3695697435328</v>
      </c>
      <c r="BK634">
        <v>685.57348653720157</v>
      </c>
      <c r="BL634">
        <v>873.62723896755028</v>
      </c>
      <c r="BM634">
        <v>868.95429772907642</v>
      </c>
      <c r="BN634">
        <v>162.18868989343741</v>
      </c>
      <c r="BO634">
        <v>34.294164690459937</v>
      </c>
      <c r="BP634">
        <v>8.4016424999526038E-2</v>
      </c>
      <c r="BQ634">
        <v>100</v>
      </c>
      <c r="BR634">
        <v>378.53654382019067</v>
      </c>
      <c r="BS634">
        <v>5.4107044022145286E-2</v>
      </c>
      <c r="BT634">
        <v>2.8965788136425282E-4</v>
      </c>
      <c r="BU634">
        <v>21.36484632673552</v>
      </c>
      <c r="BV634">
        <v>0.48913396235919204</v>
      </c>
      <c r="BW634">
        <v>15.351653015851639</v>
      </c>
      <c r="BX634">
        <v>33.438197432180132</v>
      </c>
      <c r="BY634">
        <v>38.54123020862157</v>
      </c>
      <c r="BZ634">
        <v>1002.4170683137172</v>
      </c>
      <c r="CA634">
        <v>354.20188508521784</v>
      </c>
      <c r="CB634">
        <v>236.10622774342144</v>
      </c>
      <c r="CC634" s="156">
        <v>0.99</v>
      </c>
      <c r="CD634">
        <v>1880</v>
      </c>
      <c r="CE634">
        <v>0.14171518212421641</v>
      </c>
      <c r="CF634">
        <v>5.0576243859492322</v>
      </c>
      <c r="CG634">
        <v>0.17309416318062326</v>
      </c>
      <c r="CH634">
        <v>11.233564546826461</v>
      </c>
      <c r="CI634">
        <v>10</v>
      </c>
    </row>
    <row r="635" spans="47:87" x14ac:dyDescent="0.3">
      <c r="AU635">
        <v>0.3</v>
      </c>
      <c r="AV635">
        <v>21.891446140598561</v>
      </c>
      <c r="AW635">
        <v>0.37642270608052547</v>
      </c>
      <c r="AX635">
        <v>0.87945837784014913</v>
      </c>
      <c r="AY635">
        <v>315.01121340787569</v>
      </c>
      <c r="AZ635">
        <v>8.2706560534699269E-2</v>
      </c>
      <c r="BA635">
        <v>434.41332489516844</v>
      </c>
      <c r="BB635">
        <v>270.85136448025673</v>
      </c>
      <c r="BC635">
        <v>1</v>
      </c>
      <c r="BD635">
        <v>42.587249092028443</v>
      </c>
      <c r="BE635">
        <v>94.61938004285112</v>
      </c>
      <c r="BF635">
        <v>5.3021752776127355</v>
      </c>
      <c r="BG635">
        <v>4.1778037538022659</v>
      </c>
      <c r="BH635">
        <v>409.142126162821</v>
      </c>
      <c r="BI635">
        <v>0.20000000000000004</v>
      </c>
      <c r="BJ635">
        <v>2835.4634282322454</v>
      </c>
      <c r="BK635">
        <v>687.53225857396274</v>
      </c>
      <c r="BL635">
        <v>911.18412555917268</v>
      </c>
      <c r="BM635">
        <v>1049.7184369266042</v>
      </c>
      <c r="BN635">
        <v>134.35878320742944</v>
      </c>
      <c r="BO635">
        <v>33.989286398089732</v>
      </c>
      <c r="BP635">
        <v>6.1076251063733107E-2</v>
      </c>
      <c r="BQ635">
        <v>100</v>
      </c>
      <c r="BR635">
        <v>389.70614317508551</v>
      </c>
      <c r="BS635">
        <v>5.7448851577022328E-2</v>
      </c>
      <c r="BT635">
        <v>3.1351403059948245E-4</v>
      </c>
      <c r="BU635">
        <v>0</v>
      </c>
      <c r="BV635">
        <v>0.58189441004645459</v>
      </c>
      <c r="BW635">
        <v>13.418698640614407</v>
      </c>
      <c r="BX635">
        <v>34.712223203538301</v>
      </c>
      <c r="BY635">
        <v>36.31182324251386</v>
      </c>
      <c r="BZ635">
        <v>902.81623022577662</v>
      </c>
      <c r="CA635">
        <v>354.11556718395173</v>
      </c>
      <c r="CB635">
        <v>214.15866352120804</v>
      </c>
      <c r="CC635" s="156">
        <v>0.77</v>
      </c>
      <c r="CD635">
        <v>960</v>
      </c>
      <c r="CE635">
        <v>0.31302568907040396</v>
      </c>
      <c r="CF635">
        <v>10.75239592699117</v>
      </c>
      <c r="CG635">
        <v>0.38247686095600014</v>
      </c>
      <c r="CH635">
        <v>49.360633373779535</v>
      </c>
      <c r="CI635">
        <v>4</v>
      </c>
    </row>
    <row r="636" spans="47:87" x14ac:dyDescent="0.3">
      <c r="AU636">
        <v>0.3</v>
      </c>
      <c r="AV636">
        <v>20.826197577088458</v>
      </c>
      <c r="AW636">
        <v>0.33784067849544158</v>
      </c>
      <c r="AX636">
        <v>0.66199941278221486</v>
      </c>
      <c r="AY636">
        <v>338.08593078829165</v>
      </c>
      <c r="AZ636">
        <v>9.5759366385519282E-2</v>
      </c>
      <c r="BA636">
        <v>340.88681909194884</v>
      </c>
      <c r="BB636">
        <v>380.8154802771175</v>
      </c>
      <c r="BC636">
        <v>1</v>
      </c>
      <c r="BD636">
        <v>42.093471213723404</v>
      </c>
      <c r="BE636">
        <v>104.997167519643</v>
      </c>
      <c r="BF636">
        <v>12.005373105356636</v>
      </c>
      <c r="BG636">
        <v>4.5136154078667037</v>
      </c>
      <c r="BH636">
        <v>439.87939398126508</v>
      </c>
      <c r="BI636">
        <v>0.20000000000000012</v>
      </c>
      <c r="BJ636">
        <v>2526.0773847877708</v>
      </c>
      <c r="BK636">
        <v>664.40524241752894</v>
      </c>
      <c r="BL636">
        <v>842.74487429257772</v>
      </c>
      <c r="BM636">
        <v>880.0142673409008</v>
      </c>
      <c r="BN636">
        <v>159.13163702057398</v>
      </c>
      <c r="BO636">
        <v>30.447230796527755</v>
      </c>
      <c r="BP636">
        <v>6.1782508694981558E-2</v>
      </c>
      <c r="BQ636">
        <v>100</v>
      </c>
      <c r="BR636">
        <v>387.43448994278731</v>
      </c>
      <c r="BS636">
        <v>5.2953378081314346E-2</v>
      </c>
      <c r="BT636">
        <v>3.0255510310091391E-4</v>
      </c>
      <c r="BU636">
        <v>12.52260632248759</v>
      </c>
      <c r="BV636">
        <v>0.50274266327173878</v>
      </c>
      <c r="BW636">
        <v>15.1221465166439</v>
      </c>
      <c r="BX636">
        <v>37.385775182679311</v>
      </c>
      <c r="BY636">
        <v>28.408033939356514</v>
      </c>
      <c r="BZ636">
        <v>1070.9118011348273</v>
      </c>
      <c r="CA636">
        <v>267.944168404702</v>
      </c>
      <c r="CB636">
        <v>241.2232552882769</v>
      </c>
      <c r="CC636" s="156">
        <v>1.08</v>
      </c>
      <c r="CD636">
        <v>1880</v>
      </c>
      <c r="CE636">
        <v>0.14628767216374006</v>
      </c>
      <c r="CF636">
        <v>5.6154365957677843</v>
      </c>
      <c r="CG636">
        <v>0.1886739749108893</v>
      </c>
      <c r="CH636">
        <v>15.940416867623735</v>
      </c>
      <c r="CI636">
        <v>9</v>
      </c>
    </row>
    <row r="637" spans="47:87" x14ac:dyDescent="0.3">
      <c r="AU637">
        <v>0.3</v>
      </c>
      <c r="AV637">
        <v>19.71597932046388</v>
      </c>
      <c r="AW637">
        <v>0.35426865761483167</v>
      </c>
      <c r="AX637">
        <v>1.5105210105283018</v>
      </c>
      <c r="AY637">
        <v>345.38304977204444</v>
      </c>
      <c r="AZ637">
        <v>8.3971680753196346E-2</v>
      </c>
      <c r="BA637">
        <v>423.80603008305349</v>
      </c>
      <c r="BB637">
        <v>277.28570001738387</v>
      </c>
      <c r="BC637">
        <v>1</v>
      </c>
      <c r="BD637">
        <v>38.820470341310724</v>
      </c>
      <c r="BE637">
        <v>80.036165340647869</v>
      </c>
      <c r="BF637">
        <v>20.578773472644695</v>
      </c>
      <c r="BG637">
        <v>3.9531019789298232</v>
      </c>
      <c r="BH637">
        <v>442.51462460589573</v>
      </c>
      <c r="BI637">
        <v>0.2</v>
      </c>
      <c r="BJ637">
        <v>2664.3149349440237</v>
      </c>
      <c r="BK637">
        <v>698.07568217129585</v>
      </c>
      <c r="BL637">
        <v>896.09074125012899</v>
      </c>
      <c r="BM637">
        <v>970.96232793718161</v>
      </c>
      <c r="BN637">
        <v>124.52037944442438</v>
      </c>
      <c r="BO637">
        <v>32.262453262838193</v>
      </c>
      <c r="BP637">
        <v>2.4254793455983796E-2</v>
      </c>
      <c r="BQ637">
        <v>100</v>
      </c>
      <c r="BR637">
        <v>301.36516657474965</v>
      </c>
      <c r="BS637">
        <v>5.729559248611181E-2</v>
      </c>
      <c r="BT637">
        <v>3.13327660131392E-4</v>
      </c>
      <c r="BU637">
        <v>0</v>
      </c>
      <c r="BV637">
        <v>0.54825820803355763</v>
      </c>
      <c r="BW637">
        <v>15.80273182775592</v>
      </c>
      <c r="BX637">
        <v>37.343012875486551</v>
      </c>
      <c r="BY637">
        <v>34.805297894402571</v>
      </c>
      <c r="BZ637">
        <v>1120.9708919481218</v>
      </c>
      <c r="CA637">
        <v>299.25502061616407</v>
      </c>
      <c r="CB637">
        <v>238.28819081711936</v>
      </c>
      <c r="CC637" s="156">
        <v>1.0900000000000001</v>
      </c>
      <c r="CD637">
        <v>1240</v>
      </c>
      <c r="CE637">
        <v>0.2645565246931143</v>
      </c>
      <c r="CF637">
        <v>6.7475926995099265</v>
      </c>
      <c r="CG637">
        <v>0.24684073727701411</v>
      </c>
      <c r="CH637">
        <v>27.381023932004037</v>
      </c>
      <c r="CI637">
        <v>6</v>
      </c>
    </row>
    <row r="638" spans="47:87" x14ac:dyDescent="0.3">
      <c r="AU638">
        <v>0.3</v>
      </c>
      <c r="AV638">
        <v>19.634925868857746</v>
      </c>
      <c r="AW638">
        <v>0.29822786123143519</v>
      </c>
      <c r="AX638">
        <v>1.6113956412430499</v>
      </c>
      <c r="AY638">
        <v>323.36027813262143</v>
      </c>
      <c r="AZ638">
        <v>0.10362159166598525</v>
      </c>
      <c r="BA638">
        <v>455.29012407138413</v>
      </c>
      <c r="BB638">
        <v>450.86474387943457</v>
      </c>
      <c r="BC638">
        <v>1</v>
      </c>
      <c r="BD638">
        <v>36.535961999120936</v>
      </c>
      <c r="BE638">
        <v>113.42698425745094</v>
      </c>
      <c r="BF638">
        <v>10.847912468283445</v>
      </c>
      <c r="BG638">
        <v>5.1547628255950313</v>
      </c>
      <c r="BH638">
        <v>439.90727256511724</v>
      </c>
      <c r="BI638">
        <v>0.2</v>
      </c>
      <c r="BJ638">
        <v>2347.6785641325687</v>
      </c>
      <c r="BK638">
        <v>702.96525555912376</v>
      </c>
      <c r="BL638">
        <v>855.71619971571204</v>
      </c>
      <c r="BM638">
        <v>1020.3968745633957</v>
      </c>
      <c r="BN638">
        <v>190.77895462290624</v>
      </c>
      <c r="BO638">
        <v>27.101474194596584</v>
      </c>
      <c r="BP638">
        <v>2.7231711958301871E-2</v>
      </c>
      <c r="BQ638">
        <v>100</v>
      </c>
      <c r="BR638">
        <v>271.16135882613037</v>
      </c>
      <c r="BS638">
        <v>5.7583225856534331E-2</v>
      </c>
      <c r="BT638">
        <v>2.8719564560324102E-4</v>
      </c>
      <c r="BU638">
        <v>11.740380110522715</v>
      </c>
      <c r="BV638">
        <v>0.53032494986924961</v>
      </c>
      <c r="BW638">
        <v>14.333070684657025</v>
      </c>
      <c r="BX638">
        <v>36.742684392572095</v>
      </c>
      <c r="BY638">
        <v>39.767659055658584</v>
      </c>
      <c r="BZ638">
        <v>1008.911042230824</v>
      </c>
      <c r="CA638">
        <v>282.38717819918793</v>
      </c>
      <c r="CB638">
        <v>234.409065786344</v>
      </c>
      <c r="CC638" s="156">
        <v>1.08</v>
      </c>
      <c r="CD638">
        <v>750</v>
      </c>
      <c r="CE638">
        <v>0.16653308146137435</v>
      </c>
      <c r="CF638">
        <v>5.3277761420175516</v>
      </c>
      <c r="CG638">
        <v>0.20022656160248398</v>
      </c>
      <c r="CH638">
        <v>15.391611073724226</v>
      </c>
      <c r="CI638">
        <v>8</v>
      </c>
    </row>
    <row r="639" spans="47:87" x14ac:dyDescent="0.3">
      <c r="AU639">
        <v>0.3</v>
      </c>
      <c r="AV639">
        <v>20.665436186922943</v>
      </c>
      <c r="AW639">
        <v>0.2635556249874384</v>
      </c>
      <c r="AX639">
        <v>0.38556231819411169</v>
      </c>
      <c r="AY639">
        <v>318.91997163500753</v>
      </c>
      <c r="AZ639">
        <v>0.10298822261938624</v>
      </c>
      <c r="BA639">
        <v>448.04478221325246</v>
      </c>
      <c r="BB639">
        <v>390.0456104258264</v>
      </c>
      <c r="BC639">
        <v>1</v>
      </c>
      <c r="BD639">
        <v>34.452775095350532</v>
      </c>
      <c r="BE639">
        <v>81.706194176915744</v>
      </c>
      <c r="BF639">
        <v>22.156835748575968</v>
      </c>
      <c r="BG639">
        <v>5.6389962561399205</v>
      </c>
      <c r="BH639">
        <v>425.63995949967602</v>
      </c>
      <c r="BI639">
        <v>0.20000000000000007</v>
      </c>
      <c r="BJ639">
        <v>2508.4567729559981</v>
      </c>
      <c r="BK639">
        <v>691.0376645832099</v>
      </c>
      <c r="BL639">
        <v>926.46429564502205</v>
      </c>
      <c r="BM639">
        <v>966.66251384347629</v>
      </c>
      <c r="BN639">
        <v>222.5965109784066</v>
      </c>
      <c r="BO639">
        <v>23.703307172067863</v>
      </c>
      <c r="BP639">
        <v>5.4021816877189092E-2</v>
      </c>
      <c r="BQ639">
        <v>100</v>
      </c>
      <c r="BR639">
        <v>386.71474966701555</v>
      </c>
      <c r="BS639">
        <v>5.2039434914911496E-2</v>
      </c>
      <c r="BT639">
        <v>3.1137819533108368E-4</v>
      </c>
      <c r="BU639">
        <v>86.099764465375785</v>
      </c>
      <c r="BV639">
        <v>0.52966236995162974</v>
      </c>
      <c r="BW639">
        <v>16.525474715893772</v>
      </c>
      <c r="BX639">
        <v>36.919129304454025</v>
      </c>
      <c r="BY639">
        <v>42.824794849989217</v>
      </c>
      <c r="BZ639">
        <v>879.16399851670405</v>
      </c>
      <c r="CA639">
        <v>317.99690527811566</v>
      </c>
      <c r="CB639">
        <v>239.76006288239057</v>
      </c>
      <c r="CC639" s="156">
        <v>1.01</v>
      </c>
      <c r="CD639">
        <v>2440</v>
      </c>
      <c r="CE639">
        <v>-6.1663797030141243E-2</v>
      </c>
      <c r="CF639">
        <v>0.76428001993264871</v>
      </c>
      <c r="CG639">
        <v>2.2027028851622731E-2</v>
      </c>
      <c r="CH639">
        <v>-26.651535908817674</v>
      </c>
      <c r="CI639" t="s">
        <v>479</v>
      </c>
    </row>
    <row r="640" spans="47:87" x14ac:dyDescent="0.3">
      <c r="AU640">
        <v>0.3</v>
      </c>
      <c r="AV640">
        <v>16.823046011345866</v>
      </c>
      <c r="AW640">
        <v>0.34099583044732823</v>
      </c>
      <c r="AX640">
        <v>1.3705489366547243</v>
      </c>
      <c r="AY640">
        <v>347.5975365854087</v>
      </c>
      <c r="AZ640">
        <v>0.11881011661247991</v>
      </c>
      <c r="BA640">
        <v>404.82533813216128</v>
      </c>
      <c r="BB640">
        <v>361.50355110104118</v>
      </c>
      <c r="BC640">
        <v>1</v>
      </c>
      <c r="BD640">
        <v>34.841102849371012</v>
      </c>
      <c r="BE640">
        <v>87.191038067011775</v>
      </c>
      <c r="BF640">
        <v>20.684829326861681</v>
      </c>
      <c r="BG640">
        <v>4.4762746717060784</v>
      </c>
      <c r="BH640">
        <v>425.75741399888688</v>
      </c>
      <c r="BI640">
        <v>0.19999999999999998</v>
      </c>
      <c r="BJ640">
        <v>2233.7379720111576</v>
      </c>
      <c r="BK640">
        <v>699.81055219364237</v>
      </c>
      <c r="BL640">
        <v>874.98116786693959</v>
      </c>
      <c r="BM640">
        <v>980.42680848487907</v>
      </c>
      <c r="BN640">
        <v>196.93419850992058</v>
      </c>
      <c r="BO640">
        <v>30.814292632716718</v>
      </c>
      <c r="BP640">
        <v>5.2215617898481163E-2</v>
      </c>
      <c r="BQ640">
        <v>100</v>
      </c>
      <c r="BR640">
        <v>445.26924585852407</v>
      </c>
      <c r="BS640">
        <v>5.6068205278667974E-2</v>
      </c>
      <c r="BT640">
        <v>2.9591398996377895E-4</v>
      </c>
      <c r="BU640">
        <v>85.078633983577177</v>
      </c>
      <c r="BV640">
        <v>0.55488371375456835</v>
      </c>
      <c r="BW640">
        <v>14.463183917302363</v>
      </c>
      <c r="BX640">
        <v>35.09460695696076</v>
      </c>
      <c r="BY640">
        <v>29.396840888069597</v>
      </c>
      <c r="BZ640">
        <v>928.81707964591931</v>
      </c>
      <c r="CA640">
        <v>272.61938421392279</v>
      </c>
      <c r="CB640">
        <v>242.49177677932721</v>
      </c>
      <c r="CC640" s="156">
        <v>0.92</v>
      </c>
      <c r="CD640">
        <v>1890</v>
      </c>
      <c r="CE640">
        <v>0.1331391803688331</v>
      </c>
      <c r="CF640">
        <v>5.0720103470851559</v>
      </c>
      <c r="CG640">
        <v>0.16487893784956603</v>
      </c>
      <c r="CH640">
        <v>4.6846244423606214</v>
      </c>
      <c r="CI640">
        <v>13</v>
      </c>
    </row>
    <row r="641" spans="47:87" x14ac:dyDescent="0.3">
      <c r="AU641">
        <v>0.3</v>
      </c>
      <c r="AV641">
        <v>18.698912720857034</v>
      </c>
      <c r="AW641">
        <v>0.37277731562757421</v>
      </c>
      <c r="AX641">
        <v>2.4227259108968155</v>
      </c>
      <c r="AY641">
        <v>342.8500955618693</v>
      </c>
      <c r="AZ641">
        <v>0.10074354851274946</v>
      </c>
      <c r="BA641">
        <v>390.64847845977368</v>
      </c>
      <c r="BB641">
        <v>354.29247648543696</v>
      </c>
      <c r="BC641">
        <v>1</v>
      </c>
      <c r="BD641">
        <v>41.325248431150833</v>
      </c>
      <c r="BE641">
        <v>105.61924461274319</v>
      </c>
      <c r="BF641">
        <v>21.129111252900575</v>
      </c>
      <c r="BG641">
        <v>6.2251164163018959</v>
      </c>
      <c r="BH641">
        <v>393.28343176424431</v>
      </c>
      <c r="BI641">
        <v>0.19999999999999998</v>
      </c>
      <c r="BJ641">
        <v>2755.2738943771355</v>
      </c>
      <c r="BK641">
        <v>690.7052847057729</v>
      </c>
      <c r="BL641">
        <v>878.12687535581802</v>
      </c>
      <c r="BM641">
        <v>990.08919780584404</v>
      </c>
      <c r="BN641">
        <v>104.64826891937881</v>
      </c>
      <c r="BO641">
        <v>33.430424373630593</v>
      </c>
      <c r="BP641">
        <v>8.8266020861072117E-2</v>
      </c>
      <c r="BQ641">
        <v>100</v>
      </c>
      <c r="BR641">
        <v>386.51727449792986</v>
      </c>
      <c r="BS641">
        <v>5.7881084361923837E-2</v>
      </c>
      <c r="BT641">
        <v>2.8789406579033869E-4</v>
      </c>
      <c r="BU641">
        <v>33.575291104213079</v>
      </c>
      <c r="BV641">
        <v>0.55698513615641454</v>
      </c>
      <c r="BW641">
        <v>14.113900012503905</v>
      </c>
      <c r="BX641">
        <v>36.145659160715525</v>
      </c>
      <c r="BY641">
        <v>33.420150543168873</v>
      </c>
      <c r="BZ641">
        <v>842.22909549661165</v>
      </c>
      <c r="CA641">
        <v>319.63765158699732</v>
      </c>
      <c r="CB641">
        <v>226.12420807295868</v>
      </c>
      <c r="CC641" s="156">
        <v>0.96</v>
      </c>
      <c r="CD641">
        <v>1400</v>
      </c>
      <c r="CE641">
        <v>0.14534232365114907</v>
      </c>
      <c r="CF641">
        <v>5.7535089040310012</v>
      </c>
      <c r="CG641">
        <v>0.18634636483114092</v>
      </c>
      <c r="CH641">
        <v>8.2122178654480269</v>
      </c>
      <c r="CI641">
        <v>11</v>
      </c>
    </row>
    <row r="642" spans="47:87" x14ac:dyDescent="0.3">
      <c r="AU642">
        <v>0.3</v>
      </c>
      <c r="AV642">
        <v>18.938039915671688</v>
      </c>
      <c r="AW642">
        <v>0.34290458192494527</v>
      </c>
      <c r="AX642">
        <v>2.0373621641633552</v>
      </c>
      <c r="AY642">
        <v>334.94025704310923</v>
      </c>
      <c r="AZ642">
        <v>0.10906086539849422</v>
      </c>
      <c r="BA642">
        <v>494.74661174395311</v>
      </c>
      <c r="BB642">
        <v>345.91425721987042</v>
      </c>
      <c r="BC642">
        <v>1</v>
      </c>
      <c r="BD642">
        <v>44.827562887320369</v>
      </c>
      <c r="BE642">
        <v>102.2931676442238</v>
      </c>
      <c r="BF642">
        <v>17.171699459751572</v>
      </c>
      <c r="BG642">
        <v>3.1987915799309561</v>
      </c>
      <c r="BH642">
        <v>429.73754680975617</v>
      </c>
      <c r="BI642">
        <v>0.2</v>
      </c>
      <c r="BJ642">
        <v>2707.1001671583035</v>
      </c>
      <c r="BK642">
        <v>684.70392608083716</v>
      </c>
      <c r="BL642">
        <v>893.77128942279171</v>
      </c>
      <c r="BM642">
        <v>838.48774442123658</v>
      </c>
      <c r="BN642">
        <v>159.80003833686291</v>
      </c>
      <c r="BO642">
        <v>31.175358353759687</v>
      </c>
      <c r="BP642">
        <v>2.9675351779663101E-2</v>
      </c>
      <c r="BQ642">
        <v>100</v>
      </c>
      <c r="BR642">
        <v>417.30987890973819</v>
      </c>
      <c r="BS642">
        <v>5.176558873417994E-2</v>
      </c>
      <c r="BT642">
        <v>3.0945441339935497E-4</v>
      </c>
      <c r="BU642">
        <v>5.8627262909599906</v>
      </c>
      <c r="BV642">
        <v>0.52365376910941153</v>
      </c>
      <c r="BW642">
        <v>13.549459851398924</v>
      </c>
      <c r="BX642">
        <v>38.423641690029882</v>
      </c>
      <c r="BY642">
        <v>40.618865987438369</v>
      </c>
      <c r="BZ642">
        <v>927.27957993601183</v>
      </c>
      <c r="CA642">
        <v>315.40546984241081</v>
      </c>
      <c r="CB642">
        <v>231.23972424689291</v>
      </c>
      <c r="CC642" s="156">
        <v>0.89</v>
      </c>
      <c r="CD642">
        <v>1830</v>
      </c>
      <c r="CE642">
        <v>0.13402836260731665</v>
      </c>
      <c r="CF642">
        <v>4.7536111550221714</v>
      </c>
      <c r="CG642">
        <v>0.17025885645061745</v>
      </c>
      <c r="CH642">
        <v>3.2844717764699221</v>
      </c>
      <c r="CI642">
        <v>13</v>
      </c>
    </row>
    <row r="643" spans="47:87" x14ac:dyDescent="0.3">
      <c r="AU643">
        <v>0.3</v>
      </c>
      <c r="AV643">
        <v>20.523684641457336</v>
      </c>
      <c r="AW643">
        <v>0.35795020954740148</v>
      </c>
      <c r="AX643">
        <v>1.2717809661100703</v>
      </c>
      <c r="AY643">
        <v>297.37959031891296</v>
      </c>
      <c r="AZ643">
        <v>0.10998508809852975</v>
      </c>
      <c r="BA643">
        <v>395.51591877585838</v>
      </c>
      <c r="BB643">
        <v>327.13934199081189</v>
      </c>
      <c r="BC643">
        <v>1</v>
      </c>
      <c r="BD643">
        <v>36.689474617950481</v>
      </c>
      <c r="BE643">
        <v>111.24111674114152</v>
      </c>
      <c r="BF643">
        <v>14.877593056938267</v>
      </c>
      <c r="BG643">
        <v>7.9495549056297898</v>
      </c>
      <c r="BH643">
        <v>419.42766437778346</v>
      </c>
      <c r="BI643">
        <v>0.19999999999999998</v>
      </c>
      <c r="BJ643">
        <v>2405.7707276696792</v>
      </c>
      <c r="BK643">
        <v>674.44489173304441</v>
      </c>
      <c r="BL643">
        <v>914.65840100080925</v>
      </c>
      <c r="BM643">
        <v>765.80472132005957</v>
      </c>
      <c r="BN643">
        <v>208.14008400747181</v>
      </c>
      <c r="BO643">
        <v>32.480021851794646</v>
      </c>
      <c r="BP643">
        <v>3.8667283679235873E-2</v>
      </c>
      <c r="BQ643">
        <v>100</v>
      </c>
      <c r="BR643">
        <v>336.71945291137001</v>
      </c>
      <c r="BS643">
        <v>4.9367307290699387E-2</v>
      </c>
      <c r="BT643">
        <v>3.0145024396004605E-4</v>
      </c>
      <c r="BU643">
        <v>0</v>
      </c>
      <c r="BV643">
        <v>0.54221204680926305</v>
      </c>
      <c r="BW643">
        <v>15.014759710211258</v>
      </c>
      <c r="BX643">
        <v>37.504993956758611</v>
      </c>
      <c r="BY643">
        <v>30.728572917882861</v>
      </c>
      <c r="BZ643">
        <v>1006.3027208222246</v>
      </c>
      <c r="CA643">
        <v>287.81539033865647</v>
      </c>
      <c r="CB643">
        <v>247.07442653051424</v>
      </c>
      <c r="CC643" s="156">
        <v>0.82</v>
      </c>
      <c r="CD643">
        <v>1250</v>
      </c>
      <c r="CE643">
        <v>0.23804705773990364</v>
      </c>
      <c r="CF643">
        <v>7.4160642815976718</v>
      </c>
      <c r="CG643">
        <v>0.32369064533764175</v>
      </c>
      <c r="CH643">
        <v>31.444626706078619</v>
      </c>
      <c r="CI643">
        <v>5</v>
      </c>
    </row>
    <row r="644" spans="47:87" x14ac:dyDescent="0.3">
      <c r="AU644">
        <v>0.3</v>
      </c>
      <c r="AV644">
        <v>22.595852922680074</v>
      </c>
      <c r="AW644">
        <v>0.32740146860073227</v>
      </c>
      <c r="AX644">
        <v>1.2943794228921093</v>
      </c>
      <c r="AY644">
        <v>339.72458355437186</v>
      </c>
      <c r="AZ644">
        <v>0.12240500755836128</v>
      </c>
      <c r="BA644">
        <v>351.98861890098851</v>
      </c>
      <c r="BB644">
        <v>398.93013948278167</v>
      </c>
      <c r="BC644">
        <v>1</v>
      </c>
      <c r="BD644">
        <v>35.54440070466238</v>
      </c>
      <c r="BE644">
        <v>104.15888962870763</v>
      </c>
      <c r="BF644">
        <v>15.788529882066968</v>
      </c>
      <c r="BG644">
        <v>5.4993714680230585</v>
      </c>
      <c r="BH644">
        <v>432.50875839477334</v>
      </c>
      <c r="BI644">
        <v>0.20000000000000004</v>
      </c>
      <c r="BJ644">
        <v>2459.570694224733</v>
      </c>
      <c r="BK644">
        <v>692.77183948641471</v>
      </c>
      <c r="BL644">
        <v>935.4581854973685</v>
      </c>
      <c r="BM644">
        <v>992.78666750868683</v>
      </c>
      <c r="BN644">
        <v>139.38407860722751</v>
      </c>
      <c r="BO644">
        <v>29.386321112200154</v>
      </c>
      <c r="BP644">
        <v>7.4302733990288639E-2</v>
      </c>
      <c r="BQ644">
        <v>100</v>
      </c>
      <c r="BR644">
        <v>359.56008674050742</v>
      </c>
      <c r="BS644">
        <v>5.6810851182936321E-2</v>
      </c>
      <c r="BT644">
        <v>3.1790756431028516E-4</v>
      </c>
      <c r="BU644">
        <v>0</v>
      </c>
      <c r="BV644">
        <v>0.55698875245179758</v>
      </c>
      <c r="BW644">
        <v>12.908738244781393</v>
      </c>
      <c r="BX644">
        <v>36.019522426473451</v>
      </c>
      <c r="BY644">
        <v>34.777089972217993</v>
      </c>
      <c r="BZ644">
        <v>1268.3075960020615</v>
      </c>
      <c r="CA644">
        <v>261.01977082107442</v>
      </c>
      <c r="CB644">
        <v>250.17602995811654</v>
      </c>
      <c r="CC644" s="156">
        <v>1.17</v>
      </c>
      <c r="CD644">
        <v>1230</v>
      </c>
      <c r="CE644">
        <v>0.11552808784918267</v>
      </c>
      <c r="CF644">
        <v>4.349805562153767</v>
      </c>
      <c r="CG644">
        <v>0.14878076903085399</v>
      </c>
      <c r="CH644">
        <v>3.0124259007946779</v>
      </c>
      <c r="CI644">
        <v>15</v>
      </c>
    </row>
    <row r="645" spans="47:87" x14ac:dyDescent="0.3">
      <c r="AU645">
        <v>0.3</v>
      </c>
      <c r="AV645">
        <v>19.23649055640232</v>
      </c>
      <c r="AW645">
        <v>0.2689157203206477</v>
      </c>
      <c r="AX645">
        <v>1.5077184815050568</v>
      </c>
      <c r="AY645">
        <v>313.97235795199214</v>
      </c>
      <c r="AZ645">
        <v>0.10250922716700211</v>
      </c>
      <c r="BA645">
        <v>513.57047961544197</v>
      </c>
      <c r="BB645">
        <v>300.59693862652199</v>
      </c>
      <c r="BC645">
        <v>1</v>
      </c>
      <c r="BD645">
        <v>45.192125453097127</v>
      </c>
      <c r="BE645">
        <v>90.999664891029653</v>
      </c>
      <c r="BF645">
        <v>14.86909934293123</v>
      </c>
      <c r="BG645">
        <v>3.9617059721312615</v>
      </c>
      <c r="BH645">
        <v>382.6108745874896</v>
      </c>
      <c r="BI645">
        <v>0.2</v>
      </c>
      <c r="BJ645">
        <v>2585.5644121624819</v>
      </c>
      <c r="BK645">
        <v>700.06961692747416</v>
      </c>
      <c r="BL645">
        <v>907.28846268259804</v>
      </c>
      <c r="BM645">
        <v>886.90184360073079</v>
      </c>
      <c r="BN645">
        <v>184.05474862161265</v>
      </c>
      <c r="BO645">
        <v>24.34178195155711</v>
      </c>
      <c r="BP645">
        <v>3.615406754079066E-2</v>
      </c>
      <c r="BQ645">
        <v>100</v>
      </c>
      <c r="BR645">
        <v>346.29338385094604</v>
      </c>
      <c r="BS645">
        <v>5.6547395048273295E-2</v>
      </c>
      <c r="BT645">
        <v>2.6552460937312824E-4</v>
      </c>
      <c r="BU645">
        <v>82.401058708527017</v>
      </c>
      <c r="BV645">
        <v>0.54793545415510592</v>
      </c>
      <c r="BW645">
        <v>14.334078345006876</v>
      </c>
      <c r="BX645">
        <v>34.435403551243652</v>
      </c>
      <c r="BY645">
        <v>36.359066649547145</v>
      </c>
      <c r="BZ645">
        <v>1126.5594237469231</v>
      </c>
      <c r="CA645">
        <v>342.27457660834966</v>
      </c>
      <c r="CB645">
        <v>220.60057295501443</v>
      </c>
      <c r="CC645" s="156">
        <v>1.32</v>
      </c>
      <c r="CD645">
        <v>1980</v>
      </c>
      <c r="CE645">
        <v>-8.9426893693683396E-2</v>
      </c>
      <c r="CF645">
        <v>0.57372697075012091</v>
      </c>
      <c r="CG645">
        <v>1.4948103875259527E-2</v>
      </c>
      <c r="CH645">
        <v>-30.377482720924796</v>
      </c>
      <c r="CI645" t="s">
        <v>479</v>
      </c>
    </row>
    <row r="646" spans="47:87" x14ac:dyDescent="0.3">
      <c r="AU646">
        <v>0.3</v>
      </c>
      <c r="AV646">
        <v>19.536280844518586</v>
      </c>
      <c r="AW646">
        <v>0.33873506130937692</v>
      </c>
      <c r="AX646">
        <v>3.2795037863395535</v>
      </c>
      <c r="AY646">
        <v>316.20845621811497</v>
      </c>
      <c r="AZ646">
        <v>0.10957535147476222</v>
      </c>
      <c r="BA646">
        <v>496.29287843418746</v>
      </c>
      <c r="BB646">
        <v>389.47080731420698</v>
      </c>
      <c r="BC646">
        <v>1</v>
      </c>
      <c r="BD646">
        <v>42.650018984691798</v>
      </c>
      <c r="BE646">
        <v>94.254335450134235</v>
      </c>
      <c r="BF646">
        <v>13.443557261769163</v>
      </c>
      <c r="BG646">
        <v>4.7142672012614941</v>
      </c>
      <c r="BH646">
        <v>438.0482300603843</v>
      </c>
      <c r="BI646">
        <v>0.19999999999999998</v>
      </c>
      <c r="BJ646">
        <v>3160.9829241451998</v>
      </c>
      <c r="BK646">
        <v>692.36286505130249</v>
      </c>
      <c r="BL646">
        <v>974.16261860313557</v>
      </c>
      <c r="BM646">
        <v>871.70824494379349</v>
      </c>
      <c r="BN646">
        <v>112.9350368629525</v>
      </c>
      <c r="BO646">
        <v>30.431556075984886</v>
      </c>
      <c r="BP646">
        <v>7.3563157227388459E-2</v>
      </c>
      <c r="BQ646">
        <v>100</v>
      </c>
      <c r="BR646">
        <v>377.26325766524548</v>
      </c>
      <c r="BS646">
        <v>5.2554364050508166E-2</v>
      </c>
      <c r="BT646">
        <v>3.1079602280264135E-4</v>
      </c>
      <c r="BU646">
        <v>0</v>
      </c>
      <c r="BV646">
        <v>0.58671697095013009</v>
      </c>
      <c r="BW646">
        <v>14.411713021703266</v>
      </c>
      <c r="BX646">
        <v>37.925989771865375</v>
      </c>
      <c r="BY646">
        <v>36.289585816544758</v>
      </c>
      <c r="BZ646">
        <v>1066.5124918568085</v>
      </c>
      <c r="CA646">
        <v>262.39524993960606</v>
      </c>
      <c r="CB646">
        <v>226.98471677849079</v>
      </c>
      <c r="CC646" s="156">
        <v>0.88</v>
      </c>
      <c r="CD646">
        <v>1670</v>
      </c>
      <c r="CE646">
        <v>0.1352271725277987</v>
      </c>
      <c r="CF646">
        <v>6.3261569323843982</v>
      </c>
      <c r="CG646">
        <v>0.18675934735593025</v>
      </c>
      <c r="CH646">
        <v>11.424508072702611</v>
      </c>
      <c r="CI646">
        <v>11</v>
      </c>
    </row>
    <row r="647" spans="47:87" x14ac:dyDescent="0.3">
      <c r="AU647">
        <v>0.3</v>
      </c>
      <c r="AV647">
        <v>18.852757632637715</v>
      </c>
      <c r="AW647">
        <v>0.27941107678563376</v>
      </c>
      <c r="AX647">
        <v>1.3646064911165154</v>
      </c>
      <c r="AY647">
        <v>326.04770024503165</v>
      </c>
      <c r="AZ647">
        <v>9.5521881148682763E-2</v>
      </c>
      <c r="BA647">
        <v>386.21446237396657</v>
      </c>
      <c r="BB647">
        <v>312.61320829986636</v>
      </c>
      <c r="BC647">
        <v>1</v>
      </c>
      <c r="BD647">
        <v>40.86808263337857</v>
      </c>
      <c r="BE647">
        <v>92.440029494710998</v>
      </c>
      <c r="BF647">
        <v>22.538679970619071</v>
      </c>
      <c r="BG647">
        <v>5.8325477719576782</v>
      </c>
      <c r="BH647">
        <v>407.34414778093958</v>
      </c>
      <c r="BI647">
        <v>0.20000000000000004</v>
      </c>
      <c r="BJ647">
        <v>2732.7824848322812</v>
      </c>
      <c r="BK647">
        <v>686.53071137733559</v>
      </c>
      <c r="BL647">
        <v>917.99693301792252</v>
      </c>
      <c r="BM647">
        <v>1033.8867362862979</v>
      </c>
      <c r="BN647">
        <v>177.28849168852923</v>
      </c>
      <c r="BO647">
        <v>24.848545677233293</v>
      </c>
      <c r="BP647">
        <v>9.1405105994109767E-2</v>
      </c>
      <c r="BQ647">
        <v>100</v>
      </c>
      <c r="BR647">
        <v>394.72426700250679</v>
      </c>
      <c r="BS647">
        <v>5.0871812051511062E-2</v>
      </c>
      <c r="BT647">
        <v>3.0197626289844181E-4</v>
      </c>
      <c r="BU647">
        <v>0</v>
      </c>
      <c r="BV647">
        <v>0.5402293570784219</v>
      </c>
      <c r="BW647">
        <v>15.634853276351365</v>
      </c>
      <c r="BX647">
        <v>34.066890543471246</v>
      </c>
      <c r="BY647">
        <v>35.445414713455101</v>
      </c>
      <c r="BZ647">
        <v>1067.1298160793633</v>
      </c>
      <c r="CA647">
        <v>169.94184987834328</v>
      </c>
      <c r="CB647">
        <v>251.95698596578859</v>
      </c>
      <c r="CC647" s="156">
        <v>0.78</v>
      </c>
      <c r="CD647">
        <v>2010</v>
      </c>
      <c r="CE647">
        <v>0.18228963457583625</v>
      </c>
      <c r="CF647">
        <v>5.9261983872142006</v>
      </c>
      <c r="CG647">
        <v>0.23999154331158115</v>
      </c>
      <c r="CH647">
        <v>15.250917167245303</v>
      </c>
      <c r="CI647">
        <v>7</v>
      </c>
    </row>
    <row r="648" spans="47:87" x14ac:dyDescent="0.3">
      <c r="AU648">
        <v>0.3</v>
      </c>
      <c r="AV648">
        <v>20.975212696700474</v>
      </c>
      <c r="AW648">
        <v>0.31370364858791655</v>
      </c>
      <c r="AX648">
        <v>1.0754628495030873</v>
      </c>
      <c r="AY648">
        <v>348.61094166329946</v>
      </c>
      <c r="AZ648">
        <v>9.3845886072254095E-2</v>
      </c>
      <c r="BA648">
        <v>428.71305390052311</v>
      </c>
      <c r="BB648">
        <v>285.17432260335909</v>
      </c>
      <c r="BC648">
        <v>1</v>
      </c>
      <c r="BD648">
        <v>37.126657496207827</v>
      </c>
      <c r="BE648">
        <v>118.66560762504074</v>
      </c>
      <c r="BF648">
        <v>13.036807742286724</v>
      </c>
      <c r="BG648">
        <v>5.5993919031346069</v>
      </c>
      <c r="BH648">
        <v>388.67390878672785</v>
      </c>
      <c r="BI648">
        <v>0.20000000000000004</v>
      </c>
      <c r="BJ648">
        <v>2834.1755330788606</v>
      </c>
      <c r="BK648">
        <v>685.68202597111042</v>
      </c>
      <c r="BL648">
        <v>941.2318846772439</v>
      </c>
      <c r="BM648">
        <v>922.37368717406503</v>
      </c>
      <c r="BN648">
        <v>146.15059756567967</v>
      </c>
      <c r="BO648">
        <v>28.252145888849366</v>
      </c>
      <c r="BP648">
        <v>5.9745000109766938E-2</v>
      </c>
      <c r="BQ648">
        <v>100</v>
      </c>
      <c r="BR648">
        <v>315.59405869863934</v>
      </c>
      <c r="BS648">
        <v>5.3328763766036853E-2</v>
      </c>
      <c r="BT648">
        <v>3.1538417610787377E-4</v>
      </c>
      <c r="BU648">
        <v>0</v>
      </c>
      <c r="BV648">
        <v>0.51386827913564748</v>
      </c>
      <c r="BW648">
        <v>14.528033012694426</v>
      </c>
      <c r="BX648">
        <v>40.660440487931368</v>
      </c>
      <c r="BY648">
        <v>38.931811420566071</v>
      </c>
      <c r="BZ648">
        <v>1280.7086386913975</v>
      </c>
      <c r="CA648">
        <v>218.42497619134133</v>
      </c>
      <c r="CB648">
        <v>237.2407584904536</v>
      </c>
      <c r="CC648" s="156">
        <v>1.1200000000000001</v>
      </c>
      <c r="CD648">
        <v>960</v>
      </c>
      <c r="CE648">
        <v>0.15233929944372315</v>
      </c>
      <c r="CF648">
        <v>5.6523229805772353</v>
      </c>
      <c r="CG648">
        <v>0.19549689103143708</v>
      </c>
      <c r="CH648">
        <v>9.4322543615975949</v>
      </c>
      <c r="CI648">
        <v>10</v>
      </c>
    </row>
    <row r="649" spans="47:87" x14ac:dyDescent="0.3">
      <c r="AU649">
        <v>0.3</v>
      </c>
      <c r="AV649">
        <v>21.681204365723826</v>
      </c>
      <c r="AW649">
        <v>0.25781466376921469</v>
      </c>
      <c r="AX649">
        <v>1.205859528064416</v>
      </c>
      <c r="AY649">
        <v>365.30425414024864</v>
      </c>
      <c r="AZ649">
        <v>0.11240682865488265</v>
      </c>
      <c r="BA649">
        <v>387.8303000559668</v>
      </c>
      <c r="BB649">
        <v>312.56626256702054</v>
      </c>
      <c r="BC649">
        <v>1</v>
      </c>
      <c r="BD649">
        <v>38.95831126437055</v>
      </c>
      <c r="BE649">
        <v>103.11317286290347</v>
      </c>
      <c r="BF649">
        <v>19.496594816584086</v>
      </c>
      <c r="BG649">
        <v>4.6509827109411646</v>
      </c>
      <c r="BH649">
        <v>440.02600357375951</v>
      </c>
      <c r="BI649">
        <v>0.20000000000000007</v>
      </c>
      <c r="BJ649">
        <v>3167.9536277801612</v>
      </c>
      <c r="BK649">
        <v>692.4332776643912</v>
      </c>
      <c r="BL649">
        <v>963.99217379584923</v>
      </c>
      <c r="BM649">
        <v>892.37257976083924</v>
      </c>
      <c r="BN649">
        <v>210.76510765598556</v>
      </c>
      <c r="BO649">
        <v>23.288674220056812</v>
      </c>
      <c r="BP649">
        <v>4.0449023547543331E-2</v>
      </c>
      <c r="BQ649">
        <v>100</v>
      </c>
      <c r="BR649">
        <v>315.86149264758598</v>
      </c>
      <c r="BS649">
        <v>6.1161898059943667E-2</v>
      </c>
      <c r="BT649">
        <v>2.9876327011256281E-4</v>
      </c>
      <c r="BU649">
        <v>0</v>
      </c>
      <c r="BV649">
        <v>0.55179807011901094</v>
      </c>
      <c r="BW649">
        <v>15.257080840977022</v>
      </c>
      <c r="BX649">
        <v>35.299632973058529</v>
      </c>
      <c r="BY649">
        <v>31.635667642758158</v>
      </c>
      <c r="BZ649">
        <v>1204.1604504798356</v>
      </c>
      <c r="CA649">
        <v>319.85524181118922</v>
      </c>
      <c r="CB649">
        <v>224.79439427704642</v>
      </c>
      <c r="CC649" s="156">
        <v>1.1100000000000001</v>
      </c>
      <c r="CD649">
        <v>1420</v>
      </c>
      <c r="CE649">
        <v>7.0463321576713867E-2</v>
      </c>
      <c r="CF649">
        <v>2.7195839867713394</v>
      </c>
      <c r="CG649">
        <v>0.10341436605685116</v>
      </c>
      <c r="CH649">
        <v>-3.191960491402801</v>
      </c>
      <c r="CI649" t="s">
        <v>479</v>
      </c>
    </row>
    <row r="650" spans="47:87" x14ac:dyDescent="0.3">
      <c r="AU650">
        <v>0.3</v>
      </c>
      <c r="AV650">
        <v>21.345896352734098</v>
      </c>
      <c r="AW650">
        <v>0.29511117142035953</v>
      </c>
      <c r="AX650">
        <v>1.7899875839008301</v>
      </c>
      <c r="AY650">
        <v>330.18980884905244</v>
      </c>
      <c r="AZ650">
        <v>9.05435682210428E-2</v>
      </c>
      <c r="BA650">
        <v>455.17521306264553</v>
      </c>
      <c r="BB650">
        <v>219.82393018754226</v>
      </c>
      <c r="BC650">
        <v>1</v>
      </c>
      <c r="BD650">
        <v>36.203065785921169</v>
      </c>
      <c r="BE650">
        <v>83.376401370527489</v>
      </c>
      <c r="BF650">
        <v>22.426811079122871</v>
      </c>
      <c r="BG650">
        <v>4.4014782939591335</v>
      </c>
      <c r="BH650">
        <v>380.04124273795418</v>
      </c>
      <c r="BI650">
        <v>0.2</v>
      </c>
      <c r="BJ650">
        <v>2898.6041865707625</v>
      </c>
      <c r="BK650">
        <v>688.43519319945165</v>
      </c>
      <c r="BL650">
        <v>909.06547297735096</v>
      </c>
      <c r="BM650">
        <v>995.92882573330428</v>
      </c>
      <c r="BN650">
        <v>103.24382052391198</v>
      </c>
      <c r="BO650">
        <v>27.046602277082957</v>
      </c>
      <c r="BP650">
        <v>0</v>
      </c>
      <c r="BQ650">
        <v>100</v>
      </c>
      <c r="BR650">
        <v>342.55678762155657</v>
      </c>
      <c r="BS650">
        <v>5.3821999737877546E-2</v>
      </c>
      <c r="BT650">
        <v>3.1244828851481154E-4</v>
      </c>
      <c r="BU650">
        <v>0</v>
      </c>
      <c r="BV650">
        <v>0.5887695094269062</v>
      </c>
      <c r="BW650">
        <v>15.252751497473799</v>
      </c>
      <c r="BX650">
        <v>34.576760861090612</v>
      </c>
      <c r="BY650">
        <v>31.80339392512041</v>
      </c>
      <c r="BZ650">
        <v>786.2853475057376</v>
      </c>
      <c r="CA650">
        <v>342.58398875656712</v>
      </c>
      <c r="CB650">
        <v>240.92716337349549</v>
      </c>
      <c r="CC650" s="156">
        <v>1.01</v>
      </c>
      <c r="CD650">
        <v>1520</v>
      </c>
      <c r="CE650">
        <v>0.18197243285620934</v>
      </c>
      <c r="CF650">
        <v>6.8692388160728743</v>
      </c>
      <c r="CG650">
        <v>0.21693582676983814</v>
      </c>
      <c r="CH650">
        <v>24.253146039296059</v>
      </c>
      <c r="CI650">
        <v>7</v>
      </c>
    </row>
    <row r="651" spans="47:87" x14ac:dyDescent="0.3">
      <c r="AU651">
        <v>0.3</v>
      </c>
      <c r="AV651">
        <v>20.073706463358157</v>
      </c>
      <c r="AW651">
        <v>0.32922454250520916</v>
      </c>
      <c r="AX651">
        <v>1.5841870142499501</v>
      </c>
      <c r="AY651">
        <v>349.74064583735401</v>
      </c>
      <c r="AZ651">
        <v>0.11237474016301489</v>
      </c>
      <c r="BA651">
        <v>384.95273752282333</v>
      </c>
      <c r="BB651">
        <v>367.23899782262743</v>
      </c>
      <c r="BC651">
        <v>1</v>
      </c>
      <c r="BD651">
        <v>48.551796609635112</v>
      </c>
      <c r="BE651">
        <v>106.34705036005796</v>
      </c>
      <c r="BF651">
        <v>18.944421390386609</v>
      </c>
      <c r="BG651">
        <v>3.6153767473816374</v>
      </c>
      <c r="BH651">
        <v>407.4115747207519</v>
      </c>
      <c r="BI651">
        <v>0.20000000000000004</v>
      </c>
      <c r="BJ651">
        <v>2723.4374493393457</v>
      </c>
      <c r="BK651">
        <v>673.39617890837792</v>
      </c>
      <c r="BL651">
        <v>887.62750289430551</v>
      </c>
      <c r="BM651">
        <v>763.74567862885056</v>
      </c>
      <c r="BN651">
        <v>215.24306381561848</v>
      </c>
      <c r="BO651">
        <v>29.949006237610416</v>
      </c>
      <c r="BP651">
        <v>2.6345770630959602E-2</v>
      </c>
      <c r="BQ651">
        <v>100</v>
      </c>
      <c r="BR651">
        <v>379.33771400816869</v>
      </c>
      <c r="BS651">
        <v>5.3160552722973271E-2</v>
      </c>
      <c r="BT651">
        <v>2.9660244856738433E-4</v>
      </c>
      <c r="BU651">
        <v>45.236436358890202</v>
      </c>
      <c r="BV651">
        <v>0.57235424431262816</v>
      </c>
      <c r="BW651">
        <v>15.038408502223655</v>
      </c>
      <c r="BX651">
        <v>36.130303055143052</v>
      </c>
      <c r="BY651">
        <v>37.308531294109109</v>
      </c>
      <c r="BZ651">
        <v>1086.2839728612291</v>
      </c>
      <c r="CA651">
        <v>236.79013611501074</v>
      </c>
      <c r="CB651">
        <v>226.45920199015376</v>
      </c>
      <c r="CC651" s="156">
        <v>1.02</v>
      </c>
      <c r="CD651">
        <v>950</v>
      </c>
      <c r="CE651">
        <v>0.13924088435761717</v>
      </c>
      <c r="CF651">
        <v>6.1558718157042449</v>
      </c>
      <c r="CG651">
        <v>0.17878295210613235</v>
      </c>
      <c r="CH651">
        <v>10.570409551030625</v>
      </c>
      <c r="CI651">
        <v>11</v>
      </c>
    </row>
    <row r="652" spans="47:87" x14ac:dyDescent="0.3">
      <c r="AU652">
        <v>0.3</v>
      </c>
      <c r="AV652">
        <v>19.699221503596654</v>
      </c>
      <c r="AW652">
        <v>0.25209650356858038</v>
      </c>
      <c r="AX652">
        <v>0.73033213783581119</v>
      </c>
      <c r="AY652">
        <v>314.73525223243882</v>
      </c>
      <c r="AZ652">
        <v>8.4980206027776714E-2</v>
      </c>
      <c r="BA652">
        <v>400.31804236145422</v>
      </c>
      <c r="BB652">
        <v>386.96203942346324</v>
      </c>
      <c r="BC652">
        <v>1</v>
      </c>
      <c r="BD652">
        <v>42.6478176768656</v>
      </c>
      <c r="BE652">
        <v>77.753773223332473</v>
      </c>
      <c r="BF652">
        <v>8.9949702030740166</v>
      </c>
      <c r="BG652">
        <v>5.3119638764127632</v>
      </c>
      <c r="BH652">
        <v>433.9214948196435</v>
      </c>
      <c r="BI652">
        <v>0.19999999999999998</v>
      </c>
      <c r="BJ652">
        <v>2755.8856031851196</v>
      </c>
      <c r="BK652">
        <v>682.43908151908227</v>
      </c>
      <c r="BL652">
        <v>834.77706834287903</v>
      </c>
      <c r="BM652">
        <v>921.53642129406876</v>
      </c>
      <c r="BN652">
        <v>190.8985668093965</v>
      </c>
      <c r="BO652">
        <v>22.528983223533455</v>
      </c>
      <c r="BP652">
        <v>6.9179338086320971E-2</v>
      </c>
      <c r="BQ652">
        <v>100</v>
      </c>
      <c r="BR652">
        <v>269.05383596512326</v>
      </c>
      <c r="BS652">
        <v>5.1890168260311557E-2</v>
      </c>
      <c r="BT652">
        <v>2.9569140003724795E-4</v>
      </c>
      <c r="BU652">
        <v>2.8044271578737097</v>
      </c>
      <c r="BV652">
        <v>0.54134975249338924</v>
      </c>
      <c r="BW652">
        <v>15.329267892923088</v>
      </c>
      <c r="BX652">
        <v>32.93346710718518</v>
      </c>
      <c r="BY652">
        <v>28.546192931724349</v>
      </c>
      <c r="BZ652">
        <v>1073.7753370980474</v>
      </c>
      <c r="CA652">
        <v>322.83460648104329</v>
      </c>
      <c r="CB652">
        <v>234.30933213882091</v>
      </c>
      <c r="CC652" s="156">
        <v>0.8</v>
      </c>
      <c r="CD652">
        <v>1470</v>
      </c>
      <c r="CE652">
        <v>0.3289470719297054</v>
      </c>
      <c r="CF652">
        <v>9.6135101666796636</v>
      </c>
      <c r="CG652">
        <v>0.40696560116760477</v>
      </c>
      <c r="CH652">
        <v>47.270628351660008</v>
      </c>
      <c r="CI652">
        <v>3</v>
      </c>
    </row>
    <row r="653" spans="47:87" x14ac:dyDescent="0.3">
      <c r="AU653">
        <v>0.3</v>
      </c>
      <c r="AV653">
        <v>21.025394992292316</v>
      </c>
      <c r="AW653">
        <v>0.27425957727261363</v>
      </c>
      <c r="AX653">
        <v>0.61161888207301662</v>
      </c>
      <c r="AY653">
        <v>344.45897625263115</v>
      </c>
      <c r="AZ653">
        <v>9.2030729483262519E-2</v>
      </c>
      <c r="BA653">
        <v>459.55007384744954</v>
      </c>
      <c r="BB653">
        <v>382.52277203518696</v>
      </c>
      <c r="BC653">
        <v>1</v>
      </c>
      <c r="BD653">
        <v>44.582919959168123</v>
      </c>
      <c r="BE653">
        <v>120.66072365903149</v>
      </c>
      <c r="BF653">
        <v>19.558622087503991</v>
      </c>
      <c r="BG653">
        <v>6.4258533882733957</v>
      </c>
      <c r="BH653">
        <v>406.5259007911659</v>
      </c>
      <c r="BI653">
        <v>0.2</v>
      </c>
      <c r="BJ653">
        <v>2517.1345203374508</v>
      </c>
      <c r="BK653">
        <v>687.97748839209282</v>
      </c>
      <c r="BL653">
        <v>858.26299667744161</v>
      </c>
      <c r="BM653">
        <v>856.41365696349214</v>
      </c>
      <c r="BN653">
        <v>193.20698978407208</v>
      </c>
      <c r="BO653">
        <v>24.741138232830995</v>
      </c>
      <c r="BP653">
        <v>4.7169880701821376E-2</v>
      </c>
      <c r="BQ653">
        <v>100</v>
      </c>
      <c r="BR653">
        <v>359.38642202185298</v>
      </c>
      <c r="BS653">
        <v>5.3802159522083635E-2</v>
      </c>
      <c r="BT653">
        <v>3.011887575001367E-4</v>
      </c>
      <c r="BU653">
        <v>0</v>
      </c>
      <c r="BV653">
        <v>0.54534570861697174</v>
      </c>
      <c r="BW653">
        <v>14.425980125398681</v>
      </c>
      <c r="BX653">
        <v>36.360834458198788</v>
      </c>
      <c r="BY653">
        <v>32.855834300271574</v>
      </c>
      <c r="BZ653">
        <v>1085.2840980154901</v>
      </c>
      <c r="CA653">
        <v>282.19842320590612</v>
      </c>
      <c r="CB653">
        <v>231.18465031762736</v>
      </c>
      <c r="CC653" s="156">
        <v>0.7</v>
      </c>
      <c r="CD653">
        <v>2150</v>
      </c>
      <c r="CE653">
        <v>0.26104298966624384</v>
      </c>
      <c r="CF653">
        <v>8.0929241245848225</v>
      </c>
      <c r="CG653">
        <v>0.31143778120065185</v>
      </c>
      <c r="CH653">
        <v>35.349582148533948</v>
      </c>
      <c r="CI653">
        <v>5</v>
      </c>
    </row>
    <row r="654" spans="47:87" x14ac:dyDescent="0.3">
      <c r="AU654">
        <v>0.3</v>
      </c>
      <c r="AV654">
        <v>18.668645311241445</v>
      </c>
      <c r="AW654">
        <v>0.27433950868344464</v>
      </c>
      <c r="AX654">
        <v>0.74564930155306852</v>
      </c>
      <c r="AY654">
        <v>307.45575114312902</v>
      </c>
      <c r="AZ654">
        <v>0.10055141628776029</v>
      </c>
      <c r="BA654">
        <v>418.87557564006585</v>
      </c>
      <c r="BB654">
        <v>399.30597949243054</v>
      </c>
      <c r="BC654">
        <v>1</v>
      </c>
      <c r="BD654">
        <v>41.97081964397772</v>
      </c>
      <c r="BE654">
        <v>95.277513243104721</v>
      </c>
      <c r="BF654">
        <v>15.878015183315041</v>
      </c>
      <c r="BG654">
        <v>5.7628330126927336</v>
      </c>
      <c r="BH654">
        <v>433.67378545607886</v>
      </c>
      <c r="BI654">
        <v>0.2</v>
      </c>
      <c r="BJ654">
        <v>2850.7991724088993</v>
      </c>
      <c r="BK654">
        <v>687.97094066733337</v>
      </c>
      <c r="BL654">
        <v>881.76189436640868</v>
      </c>
      <c r="BM654">
        <v>919.25412607515523</v>
      </c>
      <c r="BN654">
        <v>227.89443425150475</v>
      </c>
      <c r="BO654">
        <v>24.764205888585895</v>
      </c>
      <c r="BP654">
        <v>4.5218254070330755E-2</v>
      </c>
      <c r="BQ654">
        <v>100</v>
      </c>
      <c r="BR654">
        <v>359.86201666082161</v>
      </c>
      <c r="BS654">
        <v>5.3902104669768525E-2</v>
      </c>
      <c r="BT654">
        <v>2.9213616983854456E-4</v>
      </c>
      <c r="BU654">
        <v>36.425137069260941</v>
      </c>
      <c r="BV654">
        <v>0.51750101422470762</v>
      </c>
      <c r="BW654">
        <v>15.224226741073833</v>
      </c>
      <c r="BX654">
        <v>36.019521200036365</v>
      </c>
      <c r="BY654">
        <v>36.039114037984149</v>
      </c>
      <c r="BZ654">
        <v>1008.5044031862045</v>
      </c>
      <c r="CA654">
        <v>259.91669251931194</v>
      </c>
      <c r="CB654">
        <v>250.62432203227598</v>
      </c>
      <c r="CC654" s="156">
        <v>1.18</v>
      </c>
      <c r="CD654">
        <v>1470</v>
      </c>
      <c r="CE654">
        <v>9.4916502775100664E-2</v>
      </c>
      <c r="CF654">
        <v>4.1282631431096988</v>
      </c>
      <c r="CG654">
        <v>0.13423560536299811</v>
      </c>
      <c r="CH654">
        <v>0.14151558854404078</v>
      </c>
      <c r="CI654">
        <v>19</v>
      </c>
    </row>
    <row r="655" spans="47:87" x14ac:dyDescent="0.3">
      <c r="AU655">
        <v>0.3</v>
      </c>
      <c r="AV655">
        <v>19.417218151134797</v>
      </c>
      <c r="AW655">
        <v>0.28797071966833809</v>
      </c>
      <c r="AX655">
        <v>0.75536945973931791</v>
      </c>
      <c r="AY655">
        <v>347.65696190625215</v>
      </c>
      <c r="AZ655">
        <v>0.11298150322698121</v>
      </c>
      <c r="BA655">
        <v>520.65749284966978</v>
      </c>
      <c r="BB655">
        <v>309.50021756076507</v>
      </c>
      <c r="BC655">
        <v>1</v>
      </c>
      <c r="BD655">
        <v>41.638358896978609</v>
      </c>
      <c r="BE655">
        <v>89.850056632228558</v>
      </c>
      <c r="BF655">
        <v>15.607284915692514</v>
      </c>
      <c r="BG655">
        <v>4.6589933646020993</v>
      </c>
      <c r="BH655">
        <v>396.41127973420191</v>
      </c>
      <c r="BI655">
        <v>0.2</v>
      </c>
      <c r="BJ655">
        <v>2681.4247862424595</v>
      </c>
      <c r="BK655">
        <v>694.17854203322952</v>
      </c>
      <c r="BL655">
        <v>916.44709883035</v>
      </c>
      <c r="BM655">
        <v>1021.375781956956</v>
      </c>
      <c r="BN655">
        <v>97.458977879652636</v>
      </c>
      <c r="BO655">
        <v>25.850602230568622</v>
      </c>
      <c r="BP655">
        <v>6.4911246558597022E-2</v>
      </c>
      <c r="BQ655">
        <v>100</v>
      </c>
      <c r="BR655">
        <v>377.45956125622746</v>
      </c>
      <c r="BS655">
        <v>5.2068779599217373E-2</v>
      </c>
      <c r="BT655">
        <v>2.7826204953216574E-4</v>
      </c>
      <c r="BU655">
        <v>0</v>
      </c>
      <c r="BV655">
        <v>0.55833421278981155</v>
      </c>
      <c r="BW655">
        <v>15.473226331875457</v>
      </c>
      <c r="BX655">
        <v>34.207690261471697</v>
      </c>
      <c r="BY655">
        <v>31.851534852957897</v>
      </c>
      <c r="BZ655">
        <v>890.00877477190033</v>
      </c>
      <c r="CA655">
        <v>167.68631325511996</v>
      </c>
      <c r="CB655">
        <v>242.1422197248348</v>
      </c>
      <c r="CC655" s="156">
        <v>0.88</v>
      </c>
      <c r="CD655">
        <v>1140</v>
      </c>
      <c r="CE655">
        <v>0.19913148874897213</v>
      </c>
      <c r="CF655">
        <v>6.6716608432777047</v>
      </c>
      <c r="CG655">
        <v>0.24134869378472176</v>
      </c>
      <c r="CH655">
        <v>17.35487557071745</v>
      </c>
      <c r="CI655">
        <v>7</v>
      </c>
    </row>
    <row r="656" spans="47:87" x14ac:dyDescent="0.3">
      <c r="AU656">
        <v>0.3</v>
      </c>
      <c r="AV656">
        <v>19.026740747111532</v>
      </c>
      <c r="AW656">
        <v>0.29687279468213562</v>
      </c>
      <c r="AX656">
        <v>1.0883816186650113</v>
      </c>
      <c r="AY656">
        <v>330.0319954380663</v>
      </c>
      <c r="AZ656">
        <v>9.402299398539031E-2</v>
      </c>
      <c r="BA656">
        <v>358.09843029556703</v>
      </c>
      <c r="BB656">
        <v>390.41964892403297</v>
      </c>
      <c r="BC656">
        <v>1</v>
      </c>
      <c r="BD656">
        <v>27.911026848712417</v>
      </c>
      <c r="BE656">
        <v>92.179953564630651</v>
      </c>
      <c r="BF656">
        <v>12.463119466429134</v>
      </c>
      <c r="BG656">
        <v>5.4398879952915813</v>
      </c>
      <c r="BH656">
        <v>421.49539833694956</v>
      </c>
      <c r="BI656">
        <v>0.19999999999999998</v>
      </c>
      <c r="BJ656">
        <v>2682.8023491075137</v>
      </c>
      <c r="BK656">
        <v>684.99906053412656</v>
      </c>
      <c r="BL656">
        <v>956.74396140587737</v>
      </c>
      <c r="BM656">
        <v>1084.4881498300342</v>
      </c>
      <c r="BN656">
        <v>210.13224705835654</v>
      </c>
      <c r="BO656">
        <v>26.693938277703843</v>
      </c>
      <c r="BP656">
        <v>6.1661815982290612E-2</v>
      </c>
      <c r="BQ656">
        <v>100</v>
      </c>
      <c r="BR656">
        <v>322.60446253108307</v>
      </c>
      <c r="BS656">
        <v>5.318911207679447E-2</v>
      </c>
      <c r="BT656">
        <v>2.9576234041371369E-4</v>
      </c>
      <c r="BU656">
        <v>0</v>
      </c>
      <c r="BV656">
        <v>0.57151333644342284</v>
      </c>
      <c r="BW656">
        <v>15.004564994344239</v>
      </c>
      <c r="BX656">
        <v>36.380505039283001</v>
      </c>
      <c r="BY656">
        <v>34.34254764661793</v>
      </c>
      <c r="BZ656">
        <v>880.14429270288167</v>
      </c>
      <c r="CA656">
        <v>439.86891328222111</v>
      </c>
      <c r="CB656">
        <v>239.95893231331482</v>
      </c>
      <c r="CC656" s="156">
        <v>1.24</v>
      </c>
      <c r="CD656">
        <v>890</v>
      </c>
      <c r="CE656">
        <v>0.14954001297111663</v>
      </c>
      <c r="CF656">
        <v>5.0109197358513144</v>
      </c>
      <c r="CG656">
        <v>0.19902471090446297</v>
      </c>
      <c r="CH656">
        <v>10.592224220680883</v>
      </c>
      <c r="CI656">
        <v>9</v>
      </c>
    </row>
    <row r="657" spans="47:87" x14ac:dyDescent="0.3">
      <c r="AU657">
        <v>0.3</v>
      </c>
      <c r="AV657">
        <v>20.036112820826848</v>
      </c>
      <c r="AW657">
        <v>0.29389344202985773</v>
      </c>
      <c r="AX657">
        <v>1.0716810885855876</v>
      </c>
      <c r="AY657">
        <v>340.61211239527256</v>
      </c>
      <c r="AZ657">
        <v>9.2000212865334927E-2</v>
      </c>
      <c r="BA657">
        <v>451.65494434235063</v>
      </c>
      <c r="BB657">
        <v>280.71414894366336</v>
      </c>
      <c r="BC657">
        <v>1</v>
      </c>
      <c r="BD657">
        <v>34.671851905699874</v>
      </c>
      <c r="BE657">
        <v>103.11299383557127</v>
      </c>
      <c r="BF657">
        <v>15.788469064142074</v>
      </c>
      <c r="BG657">
        <v>5.0635803509188433</v>
      </c>
      <c r="BH657">
        <v>388.18695005765312</v>
      </c>
      <c r="BI657">
        <v>0.19999999999999996</v>
      </c>
      <c r="BJ657">
        <v>2901.4146272893572</v>
      </c>
      <c r="BK657">
        <v>695.61324627430326</v>
      </c>
      <c r="BL657">
        <v>905.32820518017047</v>
      </c>
      <c r="BM657">
        <v>1065.6145776363521</v>
      </c>
      <c r="BN657">
        <v>153.22730885088737</v>
      </c>
      <c r="BO657">
        <v>26.412535733751248</v>
      </c>
      <c r="BP657">
        <v>6.2687321904571464E-2</v>
      </c>
      <c r="BQ657">
        <v>100</v>
      </c>
      <c r="BR657">
        <v>325.62327701965415</v>
      </c>
      <c r="BS657">
        <v>5.053037752766628E-2</v>
      </c>
      <c r="BT657">
        <v>2.9395857460943412E-4</v>
      </c>
      <c r="BU657">
        <v>0</v>
      </c>
      <c r="BV657">
        <v>0.61055524164066999</v>
      </c>
      <c r="BW657">
        <v>15.01154875493634</v>
      </c>
      <c r="BX657">
        <v>34.692945876317332</v>
      </c>
      <c r="BY657">
        <v>31.008585272578902</v>
      </c>
      <c r="BZ657">
        <v>1191.5559407771818</v>
      </c>
      <c r="CA657">
        <v>277.76573057664388</v>
      </c>
      <c r="CB657">
        <v>226.28277033005486</v>
      </c>
      <c r="CC657" s="156">
        <v>0.83</v>
      </c>
      <c r="CD657">
        <v>1540</v>
      </c>
      <c r="CE657">
        <v>0.19257534628868234</v>
      </c>
      <c r="CF657">
        <v>7.2539646636542798</v>
      </c>
      <c r="CG657">
        <v>0.23174345054796153</v>
      </c>
      <c r="CH657">
        <v>18.552487727537283</v>
      </c>
      <c r="CI657">
        <v>8</v>
      </c>
    </row>
    <row r="658" spans="47:87" x14ac:dyDescent="0.3">
      <c r="AU658">
        <v>0.3</v>
      </c>
      <c r="AV658">
        <v>19.505745205095465</v>
      </c>
      <c r="AW658">
        <v>0.28146606202168845</v>
      </c>
      <c r="AX658">
        <v>2.0614613312144381</v>
      </c>
      <c r="AY658">
        <v>331.25937470329194</v>
      </c>
      <c r="AZ658">
        <v>0.1018150831354163</v>
      </c>
      <c r="BA658">
        <v>416.89253693858547</v>
      </c>
      <c r="BB658">
        <v>339.75854113578458</v>
      </c>
      <c r="BC658">
        <v>1</v>
      </c>
      <c r="BD658">
        <v>40.270996816638537</v>
      </c>
      <c r="BE658">
        <v>104.40787727297364</v>
      </c>
      <c r="BF658">
        <v>8.9732294771425654</v>
      </c>
      <c r="BG658">
        <v>3.5932668589373513</v>
      </c>
      <c r="BH658">
        <v>418.33536739517075</v>
      </c>
      <c r="BI658">
        <v>0.2</v>
      </c>
      <c r="BJ658">
        <v>3170.6426100051049</v>
      </c>
      <c r="BK658">
        <v>675.33065271183159</v>
      </c>
      <c r="BL658">
        <v>853.23607299967114</v>
      </c>
      <c r="BM658">
        <v>957.56037253555689</v>
      </c>
      <c r="BN658">
        <v>225.56913811851547</v>
      </c>
      <c r="BO658">
        <v>25.339704678198935</v>
      </c>
      <c r="BP658">
        <v>5.4627077966964158E-2</v>
      </c>
      <c r="BQ658">
        <v>100</v>
      </c>
      <c r="BR658">
        <v>286.34767202662709</v>
      </c>
      <c r="BS658">
        <v>5.825227479374908E-2</v>
      </c>
      <c r="BT658">
        <v>3.1420507465885144E-4</v>
      </c>
      <c r="BU658">
        <v>0</v>
      </c>
      <c r="BV658">
        <v>0.56933274056389371</v>
      </c>
      <c r="BW658">
        <v>14.293668712058139</v>
      </c>
      <c r="BX658">
        <v>36.645560260559819</v>
      </c>
      <c r="BY658">
        <v>35.801104588073187</v>
      </c>
      <c r="BZ658">
        <v>1113.0525137773045</v>
      </c>
      <c r="CA658">
        <v>384.11016224665099</v>
      </c>
      <c r="CB658">
        <v>236.40505709554816</v>
      </c>
      <c r="CC658" s="156">
        <v>0.86</v>
      </c>
      <c r="CD658">
        <v>1480</v>
      </c>
      <c r="CE658">
        <v>0.18421770540045923</v>
      </c>
      <c r="CF658">
        <v>6.7510139389046735</v>
      </c>
      <c r="CG658">
        <v>0.2436699167481331</v>
      </c>
      <c r="CH658">
        <v>14.850022494842051</v>
      </c>
      <c r="CI658">
        <v>8</v>
      </c>
    </row>
    <row r="659" spans="47:87" x14ac:dyDescent="0.3">
      <c r="AU659">
        <v>0.3</v>
      </c>
      <c r="AV659">
        <v>18.85210615475658</v>
      </c>
      <c r="AW659">
        <v>0.40219410247347737</v>
      </c>
      <c r="AX659">
        <v>0.94862741721031352</v>
      </c>
      <c r="AY659">
        <v>324.02778599426591</v>
      </c>
      <c r="AZ659">
        <v>0.10863301038935289</v>
      </c>
      <c r="BA659">
        <v>507.68126508617917</v>
      </c>
      <c r="BB659">
        <v>325.06587423174915</v>
      </c>
      <c r="BC659">
        <v>1</v>
      </c>
      <c r="BD659">
        <v>36.161191137187579</v>
      </c>
      <c r="BE659">
        <v>95.972928447415327</v>
      </c>
      <c r="BF659">
        <v>12.478239388190866</v>
      </c>
      <c r="BG659">
        <v>5.3855953229370179</v>
      </c>
      <c r="BH659">
        <v>431.54651533756555</v>
      </c>
      <c r="BI659">
        <v>0.2</v>
      </c>
      <c r="BJ659">
        <v>2859.9192751797091</v>
      </c>
      <c r="BK659">
        <v>669.35942184836847</v>
      </c>
      <c r="BL659">
        <v>814.82399130608849</v>
      </c>
      <c r="BM659">
        <v>912.35475093340722</v>
      </c>
      <c r="BN659">
        <v>184.0107363635164</v>
      </c>
      <c r="BO659">
        <v>36.458874909178761</v>
      </c>
      <c r="BP659">
        <v>4.7862234167449287E-2</v>
      </c>
      <c r="BQ659">
        <v>100</v>
      </c>
      <c r="BR659">
        <v>395.2305225666932</v>
      </c>
      <c r="BS659">
        <v>5.4897581380063648E-2</v>
      </c>
      <c r="BT659">
        <v>3.1745614805155011E-4</v>
      </c>
      <c r="BU659">
        <v>117.32744485793566</v>
      </c>
      <c r="BV659">
        <v>0.53330621342505824</v>
      </c>
      <c r="BW659">
        <v>14.858521886682357</v>
      </c>
      <c r="BX659">
        <v>34.076410103468028</v>
      </c>
      <c r="BY659">
        <v>35.262397820125855</v>
      </c>
      <c r="BZ659">
        <v>1082.5938949392926</v>
      </c>
      <c r="CA659">
        <v>308.65180374744079</v>
      </c>
      <c r="CB659">
        <v>236.56511910119704</v>
      </c>
      <c r="CC659" s="156">
        <v>1.02</v>
      </c>
      <c r="CD659">
        <v>1040</v>
      </c>
      <c r="CE659">
        <v>0.19549657830467138</v>
      </c>
      <c r="CF659">
        <v>7.0937398577436603</v>
      </c>
      <c r="CG659">
        <v>0.26046860390012344</v>
      </c>
      <c r="CH659">
        <v>23.581898260234528</v>
      </c>
      <c r="CI659">
        <v>6</v>
      </c>
    </row>
    <row r="660" spans="47:87" x14ac:dyDescent="0.3">
      <c r="AU660">
        <v>0.3</v>
      </c>
      <c r="AV660">
        <v>19.102673633446145</v>
      </c>
      <c r="AW660">
        <v>0.3838826488572662</v>
      </c>
      <c r="AX660">
        <v>1.6411310650179274</v>
      </c>
      <c r="AY660">
        <v>380.80048718736492</v>
      </c>
      <c r="AZ660">
        <v>9.1854918285756593E-2</v>
      </c>
      <c r="BA660">
        <v>483.2457121254821</v>
      </c>
      <c r="BB660">
        <v>321.04939784983935</v>
      </c>
      <c r="BC660">
        <v>1</v>
      </c>
      <c r="BD660">
        <v>37.359231903670931</v>
      </c>
      <c r="BE660">
        <v>112.28974106049537</v>
      </c>
      <c r="BF660">
        <v>15.864664831666637</v>
      </c>
      <c r="BG660">
        <v>4.3185252917433656</v>
      </c>
      <c r="BH660">
        <v>418.32433442090479</v>
      </c>
      <c r="BI660">
        <v>0.19999999999999998</v>
      </c>
      <c r="BJ660">
        <v>2580.2006390335</v>
      </c>
      <c r="BK660">
        <v>697.32803054000124</v>
      </c>
      <c r="BL660">
        <v>923.62616770801196</v>
      </c>
      <c r="BM660">
        <v>936.35418484378613</v>
      </c>
      <c r="BN660">
        <v>144.14918211498085</v>
      </c>
      <c r="BO660">
        <v>34.741966365645922</v>
      </c>
      <c r="BP660">
        <v>5.2654266892065607E-2</v>
      </c>
      <c r="BQ660">
        <v>100</v>
      </c>
      <c r="BR660">
        <v>343.86806528074976</v>
      </c>
      <c r="BS660">
        <v>5.5158793254491176E-2</v>
      </c>
      <c r="BT660">
        <v>3.3838244896636476E-4</v>
      </c>
      <c r="BU660">
        <v>0</v>
      </c>
      <c r="BV660">
        <v>0.5408540567852903</v>
      </c>
      <c r="BW660">
        <v>15.071602657414012</v>
      </c>
      <c r="BX660">
        <v>34.463735406209125</v>
      </c>
      <c r="BY660">
        <v>30.089512250494543</v>
      </c>
      <c r="BZ660">
        <v>900.38182337704245</v>
      </c>
      <c r="CA660">
        <v>428.00902830342864</v>
      </c>
      <c r="CB660">
        <v>222.93931149766959</v>
      </c>
      <c r="CC660" s="156">
        <v>1.1000000000000001</v>
      </c>
      <c r="CD660">
        <v>1930</v>
      </c>
      <c r="CE660">
        <v>7.9052349554518786E-2</v>
      </c>
      <c r="CF660">
        <v>3.230286830698156</v>
      </c>
      <c r="CG660">
        <v>0.11309950411360097</v>
      </c>
      <c r="CH660">
        <v>-6.4229271086713027</v>
      </c>
      <c r="CI660" t="s">
        <v>479</v>
      </c>
    </row>
    <row r="661" spans="47:87" x14ac:dyDescent="0.3">
      <c r="AU661">
        <v>0.3</v>
      </c>
      <c r="AV661">
        <v>18.033905318011691</v>
      </c>
      <c r="AW661">
        <v>0.31344469573051531</v>
      </c>
      <c r="AX661">
        <v>0.51151607230301732</v>
      </c>
      <c r="AY661">
        <v>333.67749672226944</v>
      </c>
      <c r="AZ661">
        <v>8.3600427746910469E-2</v>
      </c>
      <c r="BA661">
        <v>452.37216445242939</v>
      </c>
      <c r="BB661">
        <v>333.30496377602742</v>
      </c>
      <c r="BC661">
        <v>1</v>
      </c>
      <c r="BD661">
        <v>42.722655172156287</v>
      </c>
      <c r="BE661">
        <v>98.464192101921384</v>
      </c>
      <c r="BF661">
        <v>5.6844026242002874</v>
      </c>
      <c r="BG661">
        <v>5.0679802416290034</v>
      </c>
      <c r="BH661">
        <v>430.11711191112136</v>
      </c>
      <c r="BI661">
        <v>0.19999999999999998</v>
      </c>
      <c r="BJ661">
        <v>2619.3875023718001</v>
      </c>
      <c r="BK661">
        <v>680.02614919012854</v>
      </c>
      <c r="BL661">
        <v>905.60058594229849</v>
      </c>
      <c r="BM661">
        <v>779.38582570492144</v>
      </c>
      <c r="BN661">
        <v>203.09756133413282</v>
      </c>
      <c r="BO661">
        <v>28.332134735550238</v>
      </c>
      <c r="BP661">
        <v>4.7208960138247998E-2</v>
      </c>
      <c r="BQ661">
        <v>100</v>
      </c>
      <c r="BR661">
        <v>348.79164354124936</v>
      </c>
      <c r="BS661">
        <v>5.289363247471595E-2</v>
      </c>
      <c r="BT661">
        <v>2.9014616049322838E-4</v>
      </c>
      <c r="BU661">
        <v>51.473649836872731</v>
      </c>
      <c r="BV661">
        <v>0.56546422982065192</v>
      </c>
      <c r="BW661">
        <v>15.28191064567361</v>
      </c>
      <c r="BX661">
        <v>34.118324928663917</v>
      </c>
      <c r="BY661">
        <v>24.20956371866771</v>
      </c>
      <c r="BZ661">
        <v>1165.3238196273483</v>
      </c>
      <c r="CA661">
        <v>284.82041429510207</v>
      </c>
      <c r="CB661">
        <v>238.36914826862906</v>
      </c>
      <c r="CC661" s="156">
        <v>1</v>
      </c>
      <c r="CD661">
        <v>1280</v>
      </c>
      <c r="CE661">
        <v>0.23579115600708489</v>
      </c>
      <c r="CF661">
        <v>7.0179043764566238</v>
      </c>
      <c r="CG661">
        <v>0.28858064794360383</v>
      </c>
      <c r="CH661">
        <v>24.048098438900226</v>
      </c>
      <c r="CI661">
        <v>6</v>
      </c>
    </row>
    <row r="662" spans="47:87" x14ac:dyDescent="0.3">
      <c r="AU662">
        <v>0.3</v>
      </c>
      <c r="AV662">
        <v>22.535926366817222</v>
      </c>
      <c r="AW662">
        <v>0.26228201496263392</v>
      </c>
      <c r="AX662">
        <v>1.1781494078148762</v>
      </c>
      <c r="AY662">
        <v>350.51519942534685</v>
      </c>
      <c r="AZ662">
        <v>0.11887661068837176</v>
      </c>
      <c r="BA662">
        <v>440.85098604728103</v>
      </c>
      <c r="BB662">
        <v>328.31416172097789</v>
      </c>
      <c r="BC662">
        <v>1</v>
      </c>
      <c r="BD662">
        <v>35.209173778914646</v>
      </c>
      <c r="BE662">
        <v>94.951810218704253</v>
      </c>
      <c r="BF662">
        <v>8.4558374999806638</v>
      </c>
      <c r="BG662">
        <v>3.8930769710699762</v>
      </c>
      <c r="BH662">
        <v>463.27955002546037</v>
      </c>
      <c r="BI662">
        <v>0.19999999999999998</v>
      </c>
      <c r="BJ662">
        <v>2460.8522806285282</v>
      </c>
      <c r="BK662">
        <v>696.54578767806925</v>
      </c>
      <c r="BL662">
        <v>882.48340473863141</v>
      </c>
      <c r="BM662">
        <v>984.25095706180468</v>
      </c>
      <c r="BN662">
        <v>151.89771601339936</v>
      </c>
      <c r="BO662">
        <v>23.606287292060525</v>
      </c>
      <c r="BP662">
        <v>5.1554763143970422E-2</v>
      </c>
      <c r="BQ662">
        <v>100</v>
      </c>
      <c r="BR662">
        <v>313.04172461473718</v>
      </c>
      <c r="BS662">
        <v>5.561509990850403E-2</v>
      </c>
      <c r="BT662">
        <v>3.0112737001350675E-4</v>
      </c>
      <c r="BU662">
        <v>82.752667973670071</v>
      </c>
      <c r="BV662">
        <v>0.537582927722701</v>
      </c>
      <c r="BW662">
        <v>14.924656819893215</v>
      </c>
      <c r="BX662">
        <v>34.689397694786486</v>
      </c>
      <c r="BY662">
        <v>31.133123723547993</v>
      </c>
      <c r="BZ662">
        <v>896.75517355905561</v>
      </c>
      <c r="CA662">
        <v>198.58465712226521</v>
      </c>
      <c r="CB662">
        <v>214.15700579094616</v>
      </c>
      <c r="CC662" s="156">
        <v>0.82</v>
      </c>
      <c r="CD662">
        <v>2810</v>
      </c>
      <c r="CE662">
        <v>0.11434537649936072</v>
      </c>
      <c r="CF662">
        <v>3.3554181622187862</v>
      </c>
      <c r="CG662">
        <v>0.14675774932500404</v>
      </c>
      <c r="CH662">
        <v>2.1795426921967298</v>
      </c>
      <c r="CI662">
        <v>15</v>
      </c>
    </row>
    <row r="663" spans="47:87" x14ac:dyDescent="0.3">
      <c r="AU663">
        <v>0.3</v>
      </c>
      <c r="AV663">
        <v>21.132888193216118</v>
      </c>
      <c r="AW663">
        <v>0.35839322636360638</v>
      </c>
      <c r="AX663">
        <v>1.55357351461505</v>
      </c>
      <c r="AY663">
        <v>325.96890944608805</v>
      </c>
      <c r="AZ663">
        <v>0.10969053087169538</v>
      </c>
      <c r="BA663">
        <v>389.59063674088844</v>
      </c>
      <c r="BB663">
        <v>349.22361351998848</v>
      </c>
      <c r="BC663">
        <v>1</v>
      </c>
      <c r="BD663">
        <v>38.248997378891488</v>
      </c>
      <c r="BE663">
        <v>72.511972764612707</v>
      </c>
      <c r="BF663">
        <v>11.929083553752864</v>
      </c>
      <c r="BG663">
        <v>5.6703641280363302</v>
      </c>
      <c r="BH663">
        <v>410.4933810479194</v>
      </c>
      <c r="BI663">
        <v>0.20000000000000007</v>
      </c>
      <c r="BJ663">
        <v>2852.3482499493621</v>
      </c>
      <c r="BK663">
        <v>708.48615839692957</v>
      </c>
      <c r="BL663">
        <v>878.29714348933771</v>
      </c>
      <c r="BM663">
        <v>1142.306045140351</v>
      </c>
      <c r="BN663">
        <v>161.72028916322347</v>
      </c>
      <c r="BO663">
        <v>32.46979346932801</v>
      </c>
      <c r="BP663">
        <v>4.483627784032998E-2</v>
      </c>
      <c r="BQ663">
        <v>100</v>
      </c>
      <c r="BR663">
        <v>308.06013822796228</v>
      </c>
      <c r="BS663">
        <v>5.5155413800449922E-2</v>
      </c>
      <c r="BT663">
        <v>3.310762511966238E-4</v>
      </c>
      <c r="BU663">
        <v>15.548155672554708</v>
      </c>
      <c r="BV663">
        <v>0.52624518848561308</v>
      </c>
      <c r="BW663">
        <v>16.259604515488082</v>
      </c>
      <c r="BX663">
        <v>33.366151745844292</v>
      </c>
      <c r="BY663">
        <v>34.128979802732019</v>
      </c>
      <c r="BZ663">
        <v>1343.8820038694394</v>
      </c>
      <c r="CA663">
        <v>352.03611120400922</v>
      </c>
      <c r="CB663">
        <v>230.52653424611142</v>
      </c>
      <c r="CC663" s="156">
        <v>0.94</v>
      </c>
      <c r="CD663">
        <v>2220</v>
      </c>
      <c r="CE663">
        <v>0.11640198868016771</v>
      </c>
      <c r="CF663">
        <v>4.6721427784121179</v>
      </c>
      <c r="CG663">
        <v>0.14551276705964136</v>
      </c>
      <c r="CH663">
        <v>4.1658475922162044</v>
      </c>
      <c r="CI663">
        <v>16</v>
      </c>
    </row>
    <row r="664" spans="47:87" x14ac:dyDescent="0.3">
      <c r="AU664">
        <v>0.3</v>
      </c>
      <c r="AV664">
        <v>18.519922328068159</v>
      </c>
      <c r="AW664">
        <v>0.26331607041690175</v>
      </c>
      <c r="AX664">
        <v>1.8893030495196876</v>
      </c>
      <c r="AY664">
        <v>350.39006958158546</v>
      </c>
      <c r="AZ664">
        <v>9.9413900258176119E-2</v>
      </c>
      <c r="BA664">
        <v>411.06391812457611</v>
      </c>
      <c r="BB664">
        <v>347.51886569130812</v>
      </c>
      <c r="BC664">
        <v>1</v>
      </c>
      <c r="BD664">
        <v>43.529800969140872</v>
      </c>
      <c r="BE664">
        <v>94.493560050221859</v>
      </c>
      <c r="BF664">
        <v>16.087113288995173</v>
      </c>
      <c r="BG664">
        <v>3.6826990413125449</v>
      </c>
      <c r="BH664">
        <v>396.80117601534681</v>
      </c>
      <c r="BI664">
        <v>0.19999999999999998</v>
      </c>
      <c r="BJ664">
        <v>2604.6184892246233</v>
      </c>
      <c r="BK664">
        <v>686.23641205776858</v>
      </c>
      <c r="BL664">
        <v>899.54666465346304</v>
      </c>
      <c r="BM664">
        <v>925.98692941374543</v>
      </c>
      <c r="BN664">
        <v>225.53912064878074</v>
      </c>
      <c r="BO664">
        <v>23.82376915431955</v>
      </c>
      <c r="BP664">
        <v>3.6757938128637424E-2</v>
      </c>
      <c r="BQ664">
        <v>100</v>
      </c>
      <c r="BR664">
        <v>364.31187271913819</v>
      </c>
      <c r="BS664">
        <v>5.6960396250127367E-2</v>
      </c>
      <c r="BT664">
        <v>2.7816061829174528E-4</v>
      </c>
      <c r="BU664">
        <v>44.170082859287831</v>
      </c>
      <c r="BV664">
        <v>0.5396768726116955</v>
      </c>
      <c r="BW664">
        <v>15.294191465693372</v>
      </c>
      <c r="BX664">
        <v>34.795756528050937</v>
      </c>
      <c r="BY664">
        <v>29.572357516785043</v>
      </c>
      <c r="BZ664">
        <v>1109.1452308119128</v>
      </c>
      <c r="CA664">
        <v>274.60923573225847</v>
      </c>
      <c r="CB664">
        <v>222.72740964848606</v>
      </c>
      <c r="CC664" s="156">
        <v>1.24</v>
      </c>
      <c r="CD664">
        <v>250</v>
      </c>
      <c r="CE664">
        <v>0.14329232298834382</v>
      </c>
      <c r="CF664">
        <v>5.796748280221399</v>
      </c>
      <c r="CG664">
        <v>0.18750792431951691</v>
      </c>
      <c r="CH664">
        <v>8.1101813789115127</v>
      </c>
      <c r="CI664">
        <v>11</v>
      </c>
    </row>
    <row r="665" spans="47:87" x14ac:dyDescent="0.3">
      <c r="AU665">
        <v>0.3</v>
      </c>
      <c r="AV665">
        <v>19.295004515625699</v>
      </c>
      <c r="AW665">
        <v>0.30415404327257123</v>
      </c>
      <c r="AX665">
        <v>2.3424439143362759</v>
      </c>
      <c r="AY665">
        <v>330.55521024133299</v>
      </c>
      <c r="AZ665">
        <v>9.7633686688811547E-2</v>
      </c>
      <c r="BA665">
        <v>448.01756459139483</v>
      </c>
      <c r="BB665">
        <v>378.64935017772063</v>
      </c>
      <c r="BC665">
        <v>1</v>
      </c>
      <c r="BD665">
        <v>41.12003496581994</v>
      </c>
      <c r="BE665">
        <v>106.58115691143173</v>
      </c>
      <c r="BF665">
        <v>5.9970274513365336</v>
      </c>
      <c r="BG665">
        <v>2.3948999554492687</v>
      </c>
      <c r="BH665">
        <v>413.69866854540294</v>
      </c>
      <c r="BI665">
        <v>0.19999999999999998</v>
      </c>
      <c r="BJ665">
        <v>3065.8392341472668</v>
      </c>
      <c r="BK665">
        <v>680.70240060582034</v>
      </c>
      <c r="BL665">
        <v>796.55419911941465</v>
      </c>
      <c r="BM665">
        <v>962.0859267301787</v>
      </c>
      <c r="BN665">
        <v>159.44823295549162</v>
      </c>
      <c r="BO665">
        <v>27.2854537852551</v>
      </c>
      <c r="BP665">
        <v>7.08359495400636E-2</v>
      </c>
      <c r="BQ665">
        <v>100</v>
      </c>
      <c r="BR665">
        <v>277.06569947652036</v>
      </c>
      <c r="BS665">
        <v>6.0659474028502094E-2</v>
      </c>
      <c r="BT665">
        <v>3.127057732566784E-4</v>
      </c>
      <c r="BU665">
        <v>7.1308091334426997</v>
      </c>
      <c r="BV665">
        <v>0.52406710127854084</v>
      </c>
      <c r="BW665">
        <v>14.819014943423959</v>
      </c>
      <c r="BX665">
        <v>35.28909837401357</v>
      </c>
      <c r="BY665">
        <v>28.576432268418991</v>
      </c>
      <c r="BZ665">
        <v>914.41409522759318</v>
      </c>
      <c r="CA665">
        <v>254.62975070117955</v>
      </c>
      <c r="CB665">
        <v>242.32147721857095</v>
      </c>
      <c r="CC665" s="156">
        <v>1.05</v>
      </c>
      <c r="CD665">
        <v>1240</v>
      </c>
      <c r="CE665">
        <v>0.15416535234091522</v>
      </c>
      <c r="CF665">
        <v>5.9942496537075574</v>
      </c>
      <c r="CG665">
        <v>0.1851391565843134</v>
      </c>
      <c r="CH665">
        <v>17.996654077927172</v>
      </c>
      <c r="CI665">
        <v>9</v>
      </c>
    </row>
    <row r="666" spans="47:87" x14ac:dyDescent="0.3">
      <c r="AU666">
        <v>0.3</v>
      </c>
      <c r="AV666">
        <v>18.071650745808451</v>
      </c>
      <c r="AW666">
        <v>0.29547733367594947</v>
      </c>
      <c r="AX666">
        <v>1.0219112780545565</v>
      </c>
      <c r="AY666">
        <v>320.26183203017951</v>
      </c>
      <c r="AZ666">
        <v>8.0722188255687596E-2</v>
      </c>
      <c r="BA666">
        <v>438.00500477541067</v>
      </c>
      <c r="BB666">
        <v>379.95748783558122</v>
      </c>
      <c r="BC666">
        <v>1</v>
      </c>
      <c r="BD666">
        <v>35.135363837648171</v>
      </c>
      <c r="BE666">
        <v>102.9606133066959</v>
      </c>
      <c r="BF666">
        <v>20.907070049829329</v>
      </c>
      <c r="BG666">
        <v>4.4502216229501261</v>
      </c>
      <c r="BH666">
        <v>418.36926932076506</v>
      </c>
      <c r="BI666">
        <v>0.2</v>
      </c>
      <c r="BJ666">
        <v>2321.3325279889982</v>
      </c>
      <c r="BK666">
        <v>683.4088079950269</v>
      </c>
      <c r="BL666">
        <v>890.97203436934956</v>
      </c>
      <c r="BM666">
        <v>883.28443782341662</v>
      </c>
      <c r="BN666">
        <v>165.50122437218133</v>
      </c>
      <c r="BO666">
        <v>26.570591352668604</v>
      </c>
      <c r="BP666">
        <v>6.1176053710672473E-2</v>
      </c>
      <c r="BQ666">
        <v>100</v>
      </c>
      <c r="BR666">
        <v>350.36903418967944</v>
      </c>
      <c r="BS666">
        <v>5.6893041280744211E-2</v>
      </c>
      <c r="BT666">
        <v>2.9054420291927416E-4</v>
      </c>
      <c r="BU666">
        <v>6.5727206343976805</v>
      </c>
      <c r="BV666">
        <v>0.50704699582905222</v>
      </c>
      <c r="BW666">
        <v>14.92296657282637</v>
      </c>
      <c r="BX666">
        <v>34.439942940034292</v>
      </c>
      <c r="BY666">
        <v>32.29875898648887</v>
      </c>
      <c r="BZ666">
        <v>724.05775015176755</v>
      </c>
      <c r="CA666">
        <v>307.37010704054495</v>
      </c>
      <c r="CB666">
        <v>222.02512336771233</v>
      </c>
      <c r="CC666" s="156">
        <v>1.08</v>
      </c>
      <c r="CD666">
        <v>1840</v>
      </c>
      <c r="CE666">
        <v>4.1070950028702091E-2</v>
      </c>
      <c r="CF666">
        <v>2.2916079144529902</v>
      </c>
      <c r="CG666">
        <v>7.9552390753339239E-2</v>
      </c>
      <c r="CH666">
        <v>-8.3544108932710852</v>
      </c>
      <c r="CI666" t="s">
        <v>479</v>
      </c>
    </row>
    <row r="667" spans="47:87" x14ac:dyDescent="0.3">
      <c r="AU667">
        <v>0.3</v>
      </c>
      <c r="AV667">
        <v>20.374151641955223</v>
      </c>
      <c r="AW667">
        <v>0.31598577704881897</v>
      </c>
      <c r="AX667">
        <v>1.2283648918018653</v>
      </c>
      <c r="AY667">
        <v>331.03662460476778</v>
      </c>
      <c r="AZ667">
        <v>9.276401844906601E-2</v>
      </c>
      <c r="BA667">
        <v>445.13549966461824</v>
      </c>
      <c r="BB667">
        <v>344.10139003365606</v>
      </c>
      <c r="BC667">
        <v>1</v>
      </c>
      <c r="BD667">
        <v>41.555672914378718</v>
      </c>
      <c r="BE667">
        <v>102.85891278684271</v>
      </c>
      <c r="BF667">
        <v>18.823550793067273</v>
      </c>
      <c r="BG667">
        <v>5.2535989677703272</v>
      </c>
      <c r="BH667">
        <v>430.26645523181298</v>
      </c>
      <c r="BI667">
        <v>0.19999999999999998</v>
      </c>
      <c r="BJ667">
        <v>2273.847950774822</v>
      </c>
      <c r="BK667">
        <v>695.66289989840084</v>
      </c>
      <c r="BL667">
        <v>946.77414809721211</v>
      </c>
      <c r="BM667">
        <v>910.04507895509664</v>
      </c>
      <c r="BN667">
        <v>142.90699880439544</v>
      </c>
      <c r="BO667">
        <v>28.433895314564552</v>
      </c>
      <c r="BP667">
        <v>6.3073639987029265E-2</v>
      </c>
      <c r="BQ667">
        <v>100</v>
      </c>
      <c r="BR667">
        <v>302.47124403135024</v>
      </c>
      <c r="BS667">
        <v>5.9561992690653612E-2</v>
      </c>
      <c r="BT667">
        <v>2.9747743683321536E-4</v>
      </c>
      <c r="BU667">
        <v>107.93148064961555</v>
      </c>
      <c r="BV667">
        <v>0.55208741261718286</v>
      </c>
      <c r="BW667">
        <v>14.76374171102715</v>
      </c>
      <c r="BX667">
        <v>39.595248197995666</v>
      </c>
      <c r="BY667">
        <v>35.490919413493678</v>
      </c>
      <c r="BZ667">
        <v>1082.7223867845801</v>
      </c>
      <c r="CA667">
        <v>249.45749858411034</v>
      </c>
      <c r="CB667">
        <v>236.2561872103972</v>
      </c>
      <c r="CC667" s="156">
        <v>0.78</v>
      </c>
      <c r="CD667">
        <v>2640</v>
      </c>
      <c r="CE667">
        <v>6.8997751300944987E-2</v>
      </c>
      <c r="CF667">
        <v>3.2564843422023406</v>
      </c>
      <c r="CG667">
        <v>0.10161294562264581</v>
      </c>
      <c r="CH667">
        <v>-8.9863467840704612</v>
      </c>
      <c r="CI667" t="s">
        <v>479</v>
      </c>
    </row>
    <row r="668" spans="47:87" x14ac:dyDescent="0.3">
      <c r="AU668">
        <v>0.3</v>
      </c>
      <c r="AV668">
        <v>18.644407554787811</v>
      </c>
      <c r="AW668">
        <v>0.26851632193125741</v>
      </c>
      <c r="AX668">
        <v>1.653823591280817</v>
      </c>
      <c r="AY668">
        <v>381.24639996654935</v>
      </c>
      <c r="AZ668">
        <v>0.11217747298694745</v>
      </c>
      <c r="BA668">
        <v>457.33118847457473</v>
      </c>
      <c r="BB668">
        <v>442.1125019764018</v>
      </c>
      <c r="BC668">
        <v>1</v>
      </c>
      <c r="BD668">
        <v>42.843217445551005</v>
      </c>
      <c r="BE668">
        <v>91.89333815540148</v>
      </c>
      <c r="BF668">
        <v>18.436094025125747</v>
      </c>
      <c r="BG668">
        <v>6.5075410222703818</v>
      </c>
      <c r="BH668">
        <v>416.16971499859392</v>
      </c>
      <c r="BI668">
        <v>0.19999999999999996</v>
      </c>
      <c r="BJ668">
        <v>2860.7780964475237</v>
      </c>
      <c r="BK668">
        <v>668.39782202322749</v>
      </c>
      <c r="BL668">
        <v>895.41266069931021</v>
      </c>
      <c r="BM668">
        <v>752.70949477870954</v>
      </c>
      <c r="BN668">
        <v>154.75329043730036</v>
      </c>
      <c r="BO668">
        <v>24.01505440038337</v>
      </c>
      <c r="BP668">
        <v>7.131221982251805E-2</v>
      </c>
      <c r="BQ668">
        <v>100</v>
      </c>
      <c r="BR668">
        <v>346.39566494784407</v>
      </c>
      <c r="BS668">
        <v>5.6367256194507338E-2</v>
      </c>
      <c r="BT668">
        <v>3.1404889768805728E-4</v>
      </c>
      <c r="BU668">
        <v>0</v>
      </c>
      <c r="BV668">
        <v>0.54301558949502393</v>
      </c>
      <c r="BW668">
        <v>14.145552475626344</v>
      </c>
      <c r="BX668">
        <v>38.085071319745168</v>
      </c>
      <c r="BY668">
        <v>33.400709961535853</v>
      </c>
      <c r="BZ668">
        <v>1057.0076063096146</v>
      </c>
      <c r="CA668">
        <v>316.484568098941</v>
      </c>
      <c r="CB668">
        <v>225.03908667130219</v>
      </c>
      <c r="CC668" s="156">
        <v>1.02</v>
      </c>
      <c r="CD668">
        <v>1060</v>
      </c>
      <c r="CE668">
        <v>0.20331750891569911</v>
      </c>
      <c r="CF668">
        <v>5.6542013700253158</v>
      </c>
      <c r="CG668">
        <v>0.24872457193207634</v>
      </c>
      <c r="CH668">
        <v>21.178303017908437</v>
      </c>
      <c r="CI668">
        <v>6</v>
      </c>
    </row>
    <row r="669" spans="47:87" x14ac:dyDescent="0.3">
      <c r="AU669">
        <v>0.3</v>
      </c>
      <c r="AV669">
        <v>20.866261643003913</v>
      </c>
      <c r="AW669">
        <v>0.36853197234335983</v>
      </c>
      <c r="AX669">
        <v>0.83608237222106685</v>
      </c>
      <c r="AY669">
        <v>345.63600313820655</v>
      </c>
      <c r="AZ669">
        <v>9.095822673808962E-2</v>
      </c>
      <c r="BA669">
        <v>467.11523119824517</v>
      </c>
      <c r="BB669">
        <v>353.42553131098322</v>
      </c>
      <c r="BC669">
        <v>1</v>
      </c>
      <c r="BD669">
        <v>44.485945857979829</v>
      </c>
      <c r="BE669">
        <v>119.08416756389296</v>
      </c>
      <c r="BF669">
        <v>11.437315482394553</v>
      </c>
      <c r="BG669">
        <v>5.3063289164601146</v>
      </c>
      <c r="BH669">
        <v>398.9008062814932</v>
      </c>
      <c r="BI669">
        <v>0.20000000000000004</v>
      </c>
      <c r="BJ669">
        <v>2558.1930535238057</v>
      </c>
      <c r="BK669">
        <v>713.36486046333994</v>
      </c>
      <c r="BL669">
        <v>833.46817222502568</v>
      </c>
      <c r="BM669">
        <v>1031.9975841316345</v>
      </c>
      <c r="BN669">
        <v>178.76221710362759</v>
      </c>
      <c r="BO669">
        <v>33.129071207212732</v>
      </c>
      <c r="BP669">
        <v>7.7672089815664827E-2</v>
      </c>
      <c r="BQ669">
        <v>100</v>
      </c>
      <c r="BR669">
        <v>354.13553568088884</v>
      </c>
      <c r="BS669">
        <v>5.0026184469724073E-2</v>
      </c>
      <c r="BT669">
        <v>3.2318487488145115E-4</v>
      </c>
      <c r="BU669">
        <v>36.384728622037706</v>
      </c>
      <c r="BV669">
        <v>0.56987490830576126</v>
      </c>
      <c r="BW669">
        <v>14.708154507621854</v>
      </c>
      <c r="BX669">
        <v>34.14060104058693</v>
      </c>
      <c r="BY669">
        <v>32.963347741883929</v>
      </c>
      <c r="BZ669">
        <v>1240.4635926614906</v>
      </c>
      <c r="CA669">
        <v>273.10168417803374</v>
      </c>
      <c r="CB669">
        <v>223.41141680174144</v>
      </c>
      <c r="CC669" s="156">
        <v>0.94</v>
      </c>
      <c r="CD669">
        <v>1440</v>
      </c>
      <c r="CE669">
        <v>0.11874766726979757</v>
      </c>
      <c r="CF669">
        <v>4.56586270181805</v>
      </c>
      <c r="CG669">
        <v>0.15380243939893146</v>
      </c>
      <c r="CH669">
        <v>4.3198636864233242</v>
      </c>
      <c r="CI669">
        <v>14</v>
      </c>
    </row>
    <row r="670" spans="47:87" x14ac:dyDescent="0.3">
      <c r="AU670">
        <v>0.3</v>
      </c>
      <c r="AV670">
        <v>20.174891115702277</v>
      </c>
      <c r="AW670">
        <v>0.3503245095358406</v>
      </c>
      <c r="AX670">
        <v>7.2417652474664307E-2</v>
      </c>
      <c r="AY670">
        <v>340.78000666648887</v>
      </c>
      <c r="AZ670">
        <v>8.5108218563547583E-2</v>
      </c>
      <c r="BA670">
        <v>387.8878664609332</v>
      </c>
      <c r="BB670">
        <v>348.04490907117889</v>
      </c>
      <c r="BC670">
        <v>1</v>
      </c>
      <c r="BD670">
        <v>38.243444540932273</v>
      </c>
      <c r="BE670">
        <v>83.175130217831509</v>
      </c>
      <c r="BF670">
        <v>17.038138726739778</v>
      </c>
      <c r="BG670">
        <v>2.8521575115686111</v>
      </c>
      <c r="BH670">
        <v>467.84618615375746</v>
      </c>
      <c r="BI670">
        <v>0.20000000000000007</v>
      </c>
      <c r="BJ670">
        <v>2798.2045197077609</v>
      </c>
      <c r="BK670">
        <v>672.17364001398073</v>
      </c>
      <c r="BL670">
        <v>916.63338632886553</v>
      </c>
      <c r="BM670">
        <v>939.35604673972375</v>
      </c>
      <c r="BN670">
        <v>198.1858116430268</v>
      </c>
      <c r="BO670">
        <v>31.980073160523808</v>
      </c>
      <c r="BP670">
        <v>1.4654922156201658E-2</v>
      </c>
      <c r="BQ670">
        <v>100</v>
      </c>
      <c r="BR670">
        <v>384.76261397493761</v>
      </c>
      <c r="BS670">
        <v>5.6163224117008456E-2</v>
      </c>
      <c r="BT670">
        <v>3.15205161110282E-4</v>
      </c>
      <c r="BU670">
        <v>15.465189961148488</v>
      </c>
      <c r="BV670">
        <v>0.54120294793047619</v>
      </c>
      <c r="BW670">
        <v>14.605527201283033</v>
      </c>
      <c r="BX670">
        <v>33.620233707134553</v>
      </c>
      <c r="BY670">
        <v>30.86091769211621</v>
      </c>
      <c r="BZ670">
        <v>894.0760189758247</v>
      </c>
      <c r="CA670">
        <v>277.09514893060555</v>
      </c>
      <c r="CB670">
        <v>244.13406665415371</v>
      </c>
      <c r="CC670" s="156">
        <v>0.87</v>
      </c>
      <c r="CD670">
        <v>1140</v>
      </c>
      <c r="CE670">
        <v>0.19398713389429489</v>
      </c>
      <c r="CF670">
        <v>6.6873817380489324</v>
      </c>
      <c r="CG670">
        <v>0.23913854378075991</v>
      </c>
      <c r="CH670">
        <v>17.710016282210674</v>
      </c>
      <c r="CI670">
        <v>7</v>
      </c>
    </row>
    <row r="671" spans="47:87" x14ac:dyDescent="0.3">
      <c r="AU671">
        <v>0.3</v>
      </c>
      <c r="AV671">
        <v>20.075442330821584</v>
      </c>
      <c r="AW671">
        <v>0.32290143372685076</v>
      </c>
      <c r="AX671">
        <v>1.0413197199382593</v>
      </c>
      <c r="AY671">
        <v>323.8896366737485</v>
      </c>
      <c r="AZ671">
        <v>0.1207746596028212</v>
      </c>
      <c r="BA671">
        <v>411.11484743210156</v>
      </c>
      <c r="BB671">
        <v>315.13996573123882</v>
      </c>
      <c r="BC671">
        <v>1</v>
      </c>
      <c r="BD671">
        <v>41.562505944130798</v>
      </c>
      <c r="BE671">
        <v>113.27319474195278</v>
      </c>
      <c r="BF671">
        <v>10.029416059249384</v>
      </c>
      <c r="BG671">
        <v>7.3163677392658029</v>
      </c>
      <c r="BH671">
        <v>417.21145304422254</v>
      </c>
      <c r="BI671">
        <v>0.20000000000000004</v>
      </c>
      <c r="BJ671">
        <v>2534.1593919017955</v>
      </c>
      <c r="BK671">
        <v>689.93070981870198</v>
      </c>
      <c r="BL671">
        <v>796.55314977208639</v>
      </c>
      <c r="BM671">
        <v>965.77489028462639</v>
      </c>
      <c r="BN671">
        <v>161.34283624196959</v>
      </c>
      <c r="BO671">
        <v>29.207896684004897</v>
      </c>
      <c r="BP671">
        <v>4.592034720230323E-2</v>
      </c>
      <c r="BQ671">
        <v>100</v>
      </c>
      <c r="BR671">
        <v>358.93044292570158</v>
      </c>
      <c r="BS671">
        <v>5.2809831677637517E-2</v>
      </c>
      <c r="BT671">
        <v>3.0119598417625506E-4</v>
      </c>
      <c r="BU671">
        <v>0</v>
      </c>
      <c r="BV671">
        <v>0.4855873718837328</v>
      </c>
      <c r="BW671">
        <v>13.58318259523509</v>
      </c>
      <c r="BX671">
        <v>36.22613634694882</v>
      </c>
      <c r="BY671">
        <v>32.923867135369193</v>
      </c>
      <c r="BZ671">
        <v>916.95250301387978</v>
      </c>
      <c r="CA671">
        <v>355.79432794245304</v>
      </c>
      <c r="CB671">
        <v>244.1353337483329</v>
      </c>
      <c r="CC671" s="156">
        <v>1.06</v>
      </c>
      <c r="CD671">
        <v>1220</v>
      </c>
      <c r="CE671">
        <v>0.14397448174363459</v>
      </c>
      <c r="CF671">
        <v>6.0478127066073526</v>
      </c>
      <c r="CG671">
        <v>0.18769995336766426</v>
      </c>
      <c r="CH671">
        <v>12.61074581631803</v>
      </c>
      <c r="CI671">
        <v>10</v>
      </c>
    </row>
    <row r="672" spans="47:87" x14ac:dyDescent="0.3">
      <c r="AU672">
        <v>0.3</v>
      </c>
      <c r="AV672">
        <v>19.787678281395941</v>
      </c>
      <c r="AW672">
        <v>0.4279295216536701</v>
      </c>
      <c r="AX672">
        <v>1.374366276879547</v>
      </c>
      <c r="AY672">
        <v>324.36389818989591</v>
      </c>
      <c r="AZ672">
        <v>9.60406924537857E-2</v>
      </c>
      <c r="BA672">
        <v>447.60932548906004</v>
      </c>
      <c r="BB672">
        <v>402.70427090379269</v>
      </c>
      <c r="BC672">
        <v>1</v>
      </c>
      <c r="BD672">
        <v>37.083097127814305</v>
      </c>
      <c r="BE672">
        <v>118.926701681881</v>
      </c>
      <c r="BF672">
        <v>15.362873283165612</v>
      </c>
      <c r="BG672">
        <v>5.7867189520020412</v>
      </c>
      <c r="BH672">
        <v>419.22424732849515</v>
      </c>
      <c r="BI672">
        <v>0.2</v>
      </c>
      <c r="BJ672">
        <v>2696.3939008730217</v>
      </c>
      <c r="BK672">
        <v>690.79958928990493</v>
      </c>
      <c r="BL672">
        <v>830.82757665372378</v>
      </c>
      <c r="BM672">
        <v>839.71423410181649</v>
      </c>
      <c r="BN672">
        <v>157.18492458143501</v>
      </c>
      <c r="BO672">
        <v>38.755582020604962</v>
      </c>
      <c r="BP672">
        <v>5.5413214261431039E-2</v>
      </c>
      <c r="BQ672">
        <v>100</v>
      </c>
      <c r="BR672">
        <v>360.00130281020449</v>
      </c>
      <c r="BS672">
        <v>5.2355678415453369E-2</v>
      </c>
      <c r="BT672">
        <v>3.1822820006525542E-4</v>
      </c>
      <c r="BU672">
        <v>0</v>
      </c>
      <c r="BV672">
        <v>0.51529894132429821</v>
      </c>
      <c r="BW672">
        <v>15.479726696515572</v>
      </c>
      <c r="BX672">
        <v>37.100616168999565</v>
      </c>
      <c r="BY672">
        <v>25.640561300555134</v>
      </c>
      <c r="BZ672">
        <v>1006.2776880152094</v>
      </c>
      <c r="CA672">
        <v>239.12584442547953</v>
      </c>
      <c r="CB672">
        <v>229.79831938941538</v>
      </c>
      <c r="CC672" s="156">
        <v>0.79</v>
      </c>
      <c r="CD672">
        <v>1610</v>
      </c>
      <c r="CE672">
        <v>0.24490455794692889</v>
      </c>
      <c r="CF672">
        <v>7.49852653949449</v>
      </c>
      <c r="CG672">
        <v>0.23268294848163126</v>
      </c>
      <c r="CH672">
        <v>37.254404162734296</v>
      </c>
      <c r="CI672">
        <v>6</v>
      </c>
    </row>
    <row r="673" spans="47:87" x14ac:dyDescent="0.3">
      <c r="AU673">
        <v>0.3</v>
      </c>
      <c r="AV673">
        <v>19.575922357779287</v>
      </c>
      <c r="AW673">
        <v>0.30227081978547798</v>
      </c>
      <c r="AX673">
        <v>1.8919681052299735</v>
      </c>
      <c r="AY673">
        <v>307.71186345761805</v>
      </c>
      <c r="AZ673">
        <v>9.8890741860320638E-2</v>
      </c>
      <c r="BA673">
        <v>436.65772891571754</v>
      </c>
      <c r="BB673">
        <v>419.15460989923298</v>
      </c>
      <c r="BC673">
        <v>1</v>
      </c>
      <c r="BD673">
        <v>34.895815893965931</v>
      </c>
      <c r="BE673">
        <v>108.48252872182172</v>
      </c>
      <c r="BF673">
        <v>10.260578512759412</v>
      </c>
      <c r="BG673">
        <v>4.300813480370473</v>
      </c>
      <c r="BH673">
        <v>412.40790809793873</v>
      </c>
      <c r="BI673">
        <v>0.19999999999999993</v>
      </c>
      <c r="BJ673">
        <v>2873.3088611025928</v>
      </c>
      <c r="BK673">
        <v>673.96561713869391</v>
      </c>
      <c r="BL673">
        <v>904.79501560169251</v>
      </c>
      <c r="BM673">
        <v>839.92371755779641</v>
      </c>
      <c r="BN673">
        <v>112.59297049123485</v>
      </c>
      <c r="BO673">
        <v>27.324592732200053</v>
      </c>
      <c r="BP673">
        <v>4.5138852075312638E-2</v>
      </c>
      <c r="BQ673">
        <v>100</v>
      </c>
      <c r="BR673">
        <v>277.63867195083304</v>
      </c>
      <c r="BS673">
        <v>5.5115289821894196E-2</v>
      </c>
      <c r="BT673">
        <v>3.0460448255605603E-4</v>
      </c>
      <c r="BU673">
        <v>91.068146268300964</v>
      </c>
      <c r="BV673">
        <v>0.50259188456598147</v>
      </c>
      <c r="BW673">
        <v>14.653002187025251</v>
      </c>
      <c r="BX673">
        <v>34.819040010120851</v>
      </c>
      <c r="BY673">
        <v>29.384338056564211</v>
      </c>
      <c r="BZ673">
        <v>1173.831611323516</v>
      </c>
      <c r="CA673">
        <v>268.85002832464113</v>
      </c>
      <c r="CB673">
        <v>233.69778227748441</v>
      </c>
      <c r="CC673" s="156">
        <v>1.01</v>
      </c>
      <c r="CD673">
        <v>2070</v>
      </c>
      <c r="CE673">
        <v>5.433884854354698E-3</v>
      </c>
      <c r="CF673">
        <v>1.3942470750897646</v>
      </c>
      <c r="CG673">
        <v>5.5577751459890141E-2</v>
      </c>
      <c r="CH673">
        <v>-14.204456161612669</v>
      </c>
      <c r="CI673" t="s">
        <v>479</v>
      </c>
    </row>
    <row r="674" spans="47:87" x14ac:dyDescent="0.3">
      <c r="AU674">
        <v>0.3</v>
      </c>
      <c r="AV674">
        <v>19.081414569958255</v>
      </c>
      <c r="AW674">
        <v>0.35537929232501408</v>
      </c>
      <c r="AX674">
        <v>1.7639551630090982</v>
      </c>
      <c r="AY674">
        <v>316.27715727883771</v>
      </c>
      <c r="AZ674">
        <v>8.6682465578760859E-2</v>
      </c>
      <c r="BA674">
        <v>387.27418182357559</v>
      </c>
      <c r="BB674">
        <v>372.70985881775761</v>
      </c>
      <c r="BC674">
        <v>1</v>
      </c>
      <c r="BD674">
        <v>28.477591841640873</v>
      </c>
      <c r="BE674">
        <v>92.066952380379931</v>
      </c>
      <c r="BF674">
        <v>23.706664640069821</v>
      </c>
      <c r="BG674">
        <v>4.1006828202143755</v>
      </c>
      <c r="BH674">
        <v>421.29414628182337</v>
      </c>
      <c r="BI674">
        <v>0.20000000000000007</v>
      </c>
      <c r="BJ674">
        <v>2681.8632255567809</v>
      </c>
      <c r="BK674">
        <v>681.43718246485514</v>
      </c>
      <c r="BL674">
        <v>949.41550093177523</v>
      </c>
      <c r="BM674">
        <v>1011.7066124247469</v>
      </c>
      <c r="BN674">
        <v>172.75186924254265</v>
      </c>
      <c r="BO674">
        <v>32.395367481322964</v>
      </c>
      <c r="BP674">
        <v>2.0463707714372989E-2</v>
      </c>
      <c r="BQ674">
        <v>100</v>
      </c>
      <c r="BR674">
        <v>301.11498677633006</v>
      </c>
      <c r="BS674">
        <v>5.7051305304231685E-2</v>
      </c>
      <c r="BT674">
        <v>3.2298843642601389E-4</v>
      </c>
      <c r="BU674">
        <v>61.30279197695959</v>
      </c>
      <c r="BV674">
        <v>0.54021965836007446</v>
      </c>
      <c r="BW674">
        <v>14.185215972945389</v>
      </c>
      <c r="BX674">
        <v>35.494301099072985</v>
      </c>
      <c r="BY674">
        <v>32.940757750867434</v>
      </c>
      <c r="BZ674">
        <v>953.55820223830619</v>
      </c>
      <c r="CA674">
        <v>189.63067228574226</v>
      </c>
      <c r="CB674">
        <v>245.74142565752393</v>
      </c>
      <c r="CC674" s="156">
        <v>0.93</v>
      </c>
      <c r="CD674">
        <v>1690</v>
      </c>
      <c r="CE674">
        <v>0.17080697742132522</v>
      </c>
      <c r="CF674">
        <v>5.7750913861508906</v>
      </c>
      <c r="CG674">
        <v>0.22454422193584642</v>
      </c>
      <c r="CH674">
        <v>11.362935122622542</v>
      </c>
      <c r="CI674">
        <v>9</v>
      </c>
    </row>
    <row r="675" spans="47:87" x14ac:dyDescent="0.3">
      <c r="AU675">
        <v>0.3</v>
      </c>
      <c r="AV675">
        <v>19.733583371931957</v>
      </c>
      <c r="AW675">
        <v>0.32628620349464621</v>
      </c>
      <c r="AX675">
        <v>0.71204804720996795</v>
      </c>
      <c r="AY675">
        <v>332.38569805889972</v>
      </c>
      <c r="AZ675">
        <v>0.10479123397977665</v>
      </c>
      <c r="BA675">
        <v>396.31574238281837</v>
      </c>
      <c r="BB675">
        <v>296.13773447817277</v>
      </c>
      <c r="BC675">
        <v>1</v>
      </c>
      <c r="BD675">
        <v>44.351004912263988</v>
      </c>
      <c r="BE675">
        <v>98.173700110309582</v>
      </c>
      <c r="BF675">
        <v>12.114398726401248</v>
      </c>
      <c r="BG675">
        <v>6.1846828589172818</v>
      </c>
      <c r="BH675">
        <v>402.43798341608976</v>
      </c>
      <c r="BI675">
        <v>0.19999999999999998</v>
      </c>
      <c r="BJ675">
        <v>2543.2754657266196</v>
      </c>
      <c r="BK675">
        <v>690.17397140141622</v>
      </c>
      <c r="BL675">
        <v>911.27630768156655</v>
      </c>
      <c r="BM675">
        <v>788.22991445666651</v>
      </c>
      <c r="BN675">
        <v>95.114123274057008</v>
      </c>
      <c r="BO675">
        <v>29.530039201495651</v>
      </c>
      <c r="BP675">
        <v>4.4546973585675109E-2</v>
      </c>
      <c r="BQ675">
        <v>100</v>
      </c>
      <c r="BR675">
        <v>322.17849758973534</v>
      </c>
      <c r="BS675">
        <v>5.7809133233179912E-2</v>
      </c>
      <c r="BT675">
        <v>2.8105090680354385E-4</v>
      </c>
      <c r="BU675">
        <v>0</v>
      </c>
      <c r="BV675">
        <v>0.52607289457141038</v>
      </c>
      <c r="BW675">
        <v>15.313260575880083</v>
      </c>
      <c r="BX675">
        <v>34.45481528957967</v>
      </c>
      <c r="BY675">
        <v>28.874705458369725</v>
      </c>
      <c r="BZ675">
        <v>1040.628779194815</v>
      </c>
      <c r="CA675">
        <v>325.07298634356937</v>
      </c>
      <c r="CB675">
        <v>237.29476994135251</v>
      </c>
      <c r="CC675" s="156">
        <v>0.91</v>
      </c>
      <c r="CD675">
        <v>1280</v>
      </c>
      <c r="CE675">
        <v>0.16143364193658094</v>
      </c>
      <c r="CF675">
        <v>5.7495799173824427</v>
      </c>
      <c r="CG675">
        <v>0.19484282084307158</v>
      </c>
      <c r="CH675">
        <v>8.1247326315573325</v>
      </c>
      <c r="CI675">
        <v>10</v>
      </c>
    </row>
    <row r="676" spans="47:87" x14ac:dyDescent="0.3">
      <c r="AU676">
        <v>0.3</v>
      </c>
      <c r="AV676">
        <v>21.226014709003788</v>
      </c>
      <c r="AW676">
        <v>0.30358155492714506</v>
      </c>
      <c r="AX676">
        <v>2.2825377721657372</v>
      </c>
      <c r="AY676">
        <v>307.04607604428537</v>
      </c>
      <c r="AZ676">
        <v>8.6378295817690479E-2</v>
      </c>
      <c r="BA676">
        <v>376.81897100830122</v>
      </c>
      <c r="BB676">
        <v>375.71612115348546</v>
      </c>
      <c r="BC676">
        <v>1</v>
      </c>
      <c r="BD676">
        <v>32.397682109703787</v>
      </c>
      <c r="BE676">
        <v>94.828960233434145</v>
      </c>
      <c r="BF676">
        <v>18.5394078142929</v>
      </c>
      <c r="BG676">
        <v>4.2886931361648193</v>
      </c>
      <c r="BH676">
        <v>398.61903585051516</v>
      </c>
      <c r="BI676">
        <v>0.19999999999999996</v>
      </c>
      <c r="BJ676">
        <v>2592.4704048050894</v>
      </c>
      <c r="BK676">
        <v>698.96987621288952</v>
      </c>
      <c r="BL676">
        <v>902.31418962956661</v>
      </c>
      <c r="BM676">
        <v>741.68497546445496</v>
      </c>
      <c r="BN676">
        <v>155.81423244311881</v>
      </c>
      <c r="BO676">
        <v>27.494819088214321</v>
      </c>
      <c r="BP676">
        <v>3.9119188366247316E-2</v>
      </c>
      <c r="BQ676">
        <v>100</v>
      </c>
      <c r="BR676">
        <v>345.34050641739412</v>
      </c>
      <c r="BS676">
        <v>5.3824688961720712E-2</v>
      </c>
      <c r="BT676">
        <v>3.2042322068620923E-4</v>
      </c>
      <c r="BU676">
        <v>38.834599340012552</v>
      </c>
      <c r="BV676">
        <v>0.52338126090181336</v>
      </c>
      <c r="BW676">
        <v>16.497032557816397</v>
      </c>
      <c r="BX676">
        <v>34.556703325948675</v>
      </c>
      <c r="BY676">
        <v>27.750196447783299</v>
      </c>
      <c r="BZ676">
        <v>848.26412803466019</v>
      </c>
      <c r="CA676">
        <v>331.33670131900317</v>
      </c>
      <c r="CB676">
        <v>235.57724054415058</v>
      </c>
      <c r="CC676" s="156">
        <v>0.87</v>
      </c>
      <c r="CD676">
        <v>2040</v>
      </c>
      <c r="CE676">
        <v>0.13393737252817517</v>
      </c>
      <c r="CF676">
        <v>4.0302502511850085</v>
      </c>
      <c r="CG676">
        <v>0.16395640568208367</v>
      </c>
      <c r="CH676">
        <v>5.8735106841526408</v>
      </c>
      <c r="CI676">
        <v>12</v>
      </c>
    </row>
    <row r="677" spans="47:87" x14ac:dyDescent="0.3">
      <c r="AU677">
        <v>0.3</v>
      </c>
      <c r="AV677">
        <v>20.467505802029457</v>
      </c>
      <c r="AW677">
        <v>0.31963119163056336</v>
      </c>
      <c r="AX677">
        <v>1.7516458846867551</v>
      </c>
      <c r="AY677">
        <v>319.78524056148376</v>
      </c>
      <c r="AZ677">
        <v>8.9621745339281036E-2</v>
      </c>
      <c r="BA677">
        <v>393.69925875662909</v>
      </c>
      <c r="BB677">
        <v>402.88890452719556</v>
      </c>
      <c r="BC677">
        <v>1</v>
      </c>
      <c r="BD677">
        <v>44.721420462910089</v>
      </c>
      <c r="BE677">
        <v>122.04233787216251</v>
      </c>
      <c r="BF677">
        <v>4.2803876272626304</v>
      </c>
      <c r="BG677">
        <v>5.0030126083548438</v>
      </c>
      <c r="BH677">
        <v>419.91561604287557</v>
      </c>
      <c r="BI677">
        <v>0.20000000000000004</v>
      </c>
      <c r="BJ677">
        <v>2527.2217009443093</v>
      </c>
      <c r="BK677">
        <v>685.92853713851628</v>
      </c>
      <c r="BL677">
        <v>856.2785621502577</v>
      </c>
      <c r="BM677">
        <v>1051.5950701835038</v>
      </c>
      <c r="BN677">
        <v>234.03270526538785</v>
      </c>
      <c r="BO677">
        <v>28.955233802676872</v>
      </c>
      <c r="BP677">
        <v>4.0365108670462627E-2</v>
      </c>
      <c r="BQ677">
        <v>100</v>
      </c>
      <c r="BR677">
        <v>397.15530402506772</v>
      </c>
      <c r="BS677">
        <v>5.2488935934523237E-2</v>
      </c>
      <c r="BT677">
        <v>3.0579820263690961E-4</v>
      </c>
      <c r="BU677">
        <v>0</v>
      </c>
      <c r="BV677">
        <v>0.55083676831127137</v>
      </c>
      <c r="BW677">
        <v>14.67176876565162</v>
      </c>
      <c r="BX677">
        <v>37.017486062902201</v>
      </c>
      <c r="BY677">
        <v>36.933333550040828</v>
      </c>
      <c r="BZ677">
        <v>1143.0433832949477</v>
      </c>
      <c r="CA677">
        <v>339.6286287499882</v>
      </c>
      <c r="CB677">
        <v>228.23892895797769</v>
      </c>
      <c r="CC677" s="156">
        <v>0.95</v>
      </c>
      <c r="CD677">
        <v>1760</v>
      </c>
      <c r="CE677">
        <v>9.4446602738591734E-2</v>
      </c>
      <c r="CF677">
        <v>3.6195728708638439</v>
      </c>
      <c r="CG677">
        <v>0.12523346281444972</v>
      </c>
      <c r="CH677">
        <v>-2.6076984253094286</v>
      </c>
      <c r="CI677" t="s">
        <v>479</v>
      </c>
    </row>
    <row r="678" spans="47:87" x14ac:dyDescent="0.3">
      <c r="AU678">
        <v>0.3</v>
      </c>
      <c r="AV678">
        <v>18.343586583111303</v>
      </c>
      <c r="AW678">
        <v>0.34768687355032485</v>
      </c>
      <c r="AX678">
        <v>1.3231156324428091</v>
      </c>
      <c r="AY678">
        <v>355.36455227790117</v>
      </c>
      <c r="AZ678">
        <v>0.11096618903519517</v>
      </c>
      <c r="BA678">
        <v>456.98192817050455</v>
      </c>
      <c r="BB678">
        <v>315.65672933997212</v>
      </c>
      <c r="BC678">
        <v>1</v>
      </c>
      <c r="BD678">
        <v>39.646435030366462</v>
      </c>
      <c r="BE678">
        <v>111.28662990553067</v>
      </c>
      <c r="BF678">
        <v>20.156535929505175</v>
      </c>
      <c r="BG678">
        <v>3.0745253900813481</v>
      </c>
      <c r="BH678">
        <v>419.31495698400698</v>
      </c>
      <c r="BI678">
        <v>0.19999999999999998</v>
      </c>
      <c r="BJ678">
        <v>2346.9507015938884</v>
      </c>
      <c r="BK678">
        <v>698.82376472399756</v>
      </c>
      <c r="BL678">
        <v>892.54629667615586</v>
      </c>
      <c r="BM678">
        <v>943.63664646264624</v>
      </c>
      <c r="BN678">
        <v>165.56937194420604</v>
      </c>
      <c r="BO678">
        <v>31.339591558101464</v>
      </c>
      <c r="BP678">
        <v>6.291716059966368E-2</v>
      </c>
      <c r="BQ678">
        <v>100</v>
      </c>
      <c r="BR678">
        <v>317.97442025733744</v>
      </c>
      <c r="BS678">
        <v>5.7798889650933535E-2</v>
      </c>
      <c r="BT678">
        <v>3.0686459771644059E-4</v>
      </c>
      <c r="BU678">
        <v>0</v>
      </c>
      <c r="BV678">
        <v>0.52165827901855066</v>
      </c>
      <c r="BW678">
        <v>14.992665876600698</v>
      </c>
      <c r="BX678">
        <v>38.653281300707221</v>
      </c>
      <c r="BY678">
        <v>36.127309655818564</v>
      </c>
      <c r="BZ678">
        <v>1066.3167831044311</v>
      </c>
      <c r="CA678">
        <v>310.15668994169897</v>
      </c>
      <c r="CB678">
        <v>211.23336436149407</v>
      </c>
      <c r="CC678" s="156">
        <v>0.65</v>
      </c>
      <c r="CD678">
        <v>2850</v>
      </c>
      <c r="CE678">
        <v>0.1396745616195092</v>
      </c>
      <c r="CF678">
        <v>5.6290712685602973</v>
      </c>
      <c r="CG678">
        <v>0.17993288764338694</v>
      </c>
      <c r="CH678">
        <v>4.716316804457378</v>
      </c>
      <c r="CI678">
        <v>13</v>
      </c>
    </row>
    <row r="679" spans="47:87" x14ac:dyDescent="0.3">
      <c r="AU679">
        <v>0.3</v>
      </c>
      <c r="AV679">
        <v>19.358628639864076</v>
      </c>
      <c r="AW679">
        <v>0.29669149762721392</v>
      </c>
      <c r="AX679">
        <v>1.2340421789445171</v>
      </c>
      <c r="AY679">
        <v>357.21007024896596</v>
      </c>
      <c r="AZ679">
        <v>9.9262095356739494E-2</v>
      </c>
      <c r="BA679">
        <v>483.3110428660442</v>
      </c>
      <c r="BB679">
        <v>350.31355797302638</v>
      </c>
      <c r="BC679">
        <v>1</v>
      </c>
      <c r="BD679">
        <v>44.536925551539483</v>
      </c>
      <c r="BE679">
        <v>97.066168484279402</v>
      </c>
      <c r="BF679">
        <v>13.867114047904209</v>
      </c>
      <c r="BG679">
        <v>5.9589413815530428</v>
      </c>
      <c r="BH679">
        <v>399.77264310889063</v>
      </c>
      <c r="BI679">
        <v>0.19999999999999996</v>
      </c>
      <c r="BJ679">
        <v>2580.7034133758016</v>
      </c>
      <c r="BK679">
        <v>704.18277548838489</v>
      </c>
      <c r="BL679">
        <v>875.89443273015149</v>
      </c>
      <c r="BM679">
        <v>786.14320862309864</v>
      </c>
      <c r="BN679">
        <v>136.65912194254366</v>
      </c>
      <c r="BO679">
        <v>27.050071590400091</v>
      </c>
      <c r="BP679">
        <v>1.6405683204748521E-2</v>
      </c>
      <c r="BQ679">
        <v>100</v>
      </c>
      <c r="BR679">
        <v>315.19375635343494</v>
      </c>
      <c r="BS679">
        <v>5.5547165900623682E-2</v>
      </c>
      <c r="BT679">
        <v>3.027022494649331E-4</v>
      </c>
      <c r="BU679">
        <v>0</v>
      </c>
      <c r="BV679">
        <v>0.52854973983394271</v>
      </c>
      <c r="BW679">
        <v>14.744707261312319</v>
      </c>
      <c r="BX679">
        <v>35.83995203593507</v>
      </c>
      <c r="BY679">
        <v>30.565974995159284</v>
      </c>
      <c r="BZ679">
        <v>1245.8037178040322</v>
      </c>
      <c r="CA679">
        <v>276.43867469051025</v>
      </c>
      <c r="CB679">
        <v>247.3840843670614</v>
      </c>
      <c r="CC679" s="156">
        <v>1.02</v>
      </c>
      <c r="CD679">
        <v>1440</v>
      </c>
      <c r="CE679">
        <v>0.24134155813361868</v>
      </c>
      <c r="CF679">
        <v>7.6829377812053981</v>
      </c>
      <c r="CG679">
        <v>0.29045053439798091</v>
      </c>
      <c r="CH679">
        <v>29.658870221597791</v>
      </c>
      <c r="CI679">
        <v>5</v>
      </c>
    </row>
    <row r="680" spans="47:87" x14ac:dyDescent="0.3">
      <c r="AU680">
        <v>0.3</v>
      </c>
      <c r="AV680">
        <v>19.30142451684339</v>
      </c>
      <c r="AW680">
        <v>0.25010132455944084</v>
      </c>
      <c r="AX680">
        <v>2.1429268139019544</v>
      </c>
      <c r="AY680">
        <v>360.77607793821903</v>
      </c>
      <c r="AZ680">
        <v>0.10808254080438853</v>
      </c>
      <c r="BA680">
        <v>383.06348720015899</v>
      </c>
      <c r="BB680">
        <v>314.29994559315287</v>
      </c>
      <c r="BC680">
        <v>1</v>
      </c>
      <c r="BD680">
        <v>42.904228621635703</v>
      </c>
      <c r="BE680">
        <v>95.369394834467272</v>
      </c>
      <c r="BF680">
        <v>11.826746073620628</v>
      </c>
      <c r="BG680">
        <v>3.7425984388275779</v>
      </c>
      <c r="BH680">
        <v>375.76187580863984</v>
      </c>
      <c r="BI680">
        <v>0.20000000000000004</v>
      </c>
      <c r="BJ680">
        <v>2426.0945232729723</v>
      </c>
      <c r="BK680">
        <v>702.46409519364659</v>
      </c>
      <c r="BL680">
        <v>845.90933354816548</v>
      </c>
      <c r="BM680">
        <v>917.97973157088347</v>
      </c>
      <c r="BN680">
        <v>134.18697423432076</v>
      </c>
      <c r="BO680">
        <v>22.407000537410681</v>
      </c>
      <c r="BP680">
        <v>6.1682409405291995E-2</v>
      </c>
      <c r="BQ680">
        <v>100</v>
      </c>
      <c r="BR680">
        <v>349.37970371456174</v>
      </c>
      <c r="BS680">
        <v>5.5796209508210542E-2</v>
      </c>
      <c r="BT680">
        <v>2.9758250608010042E-4</v>
      </c>
      <c r="BU680">
        <v>9.3699298482835758</v>
      </c>
      <c r="BV680">
        <v>0.57789995165315511</v>
      </c>
      <c r="BW680">
        <v>13.410871535949326</v>
      </c>
      <c r="BX680">
        <v>37.745907028344</v>
      </c>
      <c r="BY680">
        <v>30.232503504370882</v>
      </c>
      <c r="BZ680">
        <v>957.14328542629653</v>
      </c>
      <c r="CA680">
        <v>355.10052142341732</v>
      </c>
      <c r="CB680">
        <v>225.58986867668494</v>
      </c>
      <c r="CC680" s="156">
        <v>1.07</v>
      </c>
      <c r="CD680">
        <v>1060</v>
      </c>
      <c r="CE680">
        <v>0.13233185852251728</v>
      </c>
      <c r="CF680">
        <v>5.0308614299208179</v>
      </c>
      <c r="CG680">
        <v>0.17336593177341605</v>
      </c>
      <c r="CH680">
        <v>8.4818017571231064</v>
      </c>
      <c r="CI680">
        <v>11</v>
      </c>
    </row>
    <row r="681" spans="47:87" x14ac:dyDescent="0.3">
      <c r="AU681">
        <v>0.3</v>
      </c>
      <c r="AV681">
        <v>19.574714669769858</v>
      </c>
      <c r="AW681">
        <v>0.30887349449701307</v>
      </c>
      <c r="AX681">
        <v>1.1345487247417405</v>
      </c>
      <c r="AY681">
        <v>336.56954883347527</v>
      </c>
      <c r="AZ681">
        <v>9.9829829703883322E-2</v>
      </c>
      <c r="BA681">
        <v>449.79352063234643</v>
      </c>
      <c r="BB681">
        <v>481.43428986018239</v>
      </c>
      <c r="BC681">
        <v>1</v>
      </c>
      <c r="BD681">
        <v>45.007675397136914</v>
      </c>
      <c r="BE681">
        <v>92.658903939081966</v>
      </c>
      <c r="BF681">
        <v>13.744229433855244</v>
      </c>
      <c r="BG681">
        <v>4.473767058300111</v>
      </c>
      <c r="BH681">
        <v>415.68726135548536</v>
      </c>
      <c r="BI681">
        <v>0.19999999999999998</v>
      </c>
      <c r="BJ681">
        <v>2986.4454938849285</v>
      </c>
      <c r="BK681">
        <v>700.4368095026424</v>
      </c>
      <c r="BL681">
        <v>963.88519423173011</v>
      </c>
      <c r="BM681">
        <v>1122.4148595913296</v>
      </c>
      <c r="BN681">
        <v>173.44400164943585</v>
      </c>
      <c r="BO681">
        <v>27.860023527440706</v>
      </c>
      <c r="BP681">
        <v>5.3585657353647856E-2</v>
      </c>
      <c r="BQ681">
        <v>100</v>
      </c>
      <c r="BR681">
        <v>317.60046861582521</v>
      </c>
      <c r="BS681">
        <v>5.3533325424697471E-2</v>
      </c>
      <c r="BT681">
        <v>3.2151639254211572E-4</v>
      </c>
      <c r="BU681">
        <v>0</v>
      </c>
      <c r="BV681">
        <v>0.52373514680157718</v>
      </c>
      <c r="BW681">
        <v>14.740181432214655</v>
      </c>
      <c r="BX681">
        <v>31.378865112785473</v>
      </c>
      <c r="BY681">
        <v>31.368944604117456</v>
      </c>
      <c r="BZ681">
        <v>933.41209322584734</v>
      </c>
      <c r="CA681">
        <v>280.85675161774645</v>
      </c>
      <c r="CB681">
        <v>218.03007858023213</v>
      </c>
      <c r="CC681" s="156">
        <v>0.95</v>
      </c>
      <c r="CD681">
        <v>730</v>
      </c>
      <c r="CE681">
        <v>0.21621258206266103</v>
      </c>
      <c r="CF681">
        <v>7.0069384102235004</v>
      </c>
      <c r="CG681">
        <v>0.28241026912775752</v>
      </c>
      <c r="CH681">
        <v>25.682322652045418</v>
      </c>
      <c r="CI681">
        <v>6</v>
      </c>
    </row>
    <row r="682" spans="47:87" x14ac:dyDescent="0.3">
      <c r="AU682">
        <v>0.3</v>
      </c>
      <c r="AV682">
        <v>19.407086202413879</v>
      </c>
      <c r="AW682">
        <v>0.24590498300467184</v>
      </c>
      <c r="AX682">
        <v>1.4086301255628186</v>
      </c>
      <c r="AY682">
        <v>306.72271367958905</v>
      </c>
      <c r="AZ682">
        <v>0.10314241726894019</v>
      </c>
      <c r="BA682">
        <v>455.59221611907657</v>
      </c>
      <c r="BB682">
        <v>244.90919235332245</v>
      </c>
      <c r="BC682">
        <v>1</v>
      </c>
      <c r="BD682">
        <v>43.7699426005764</v>
      </c>
      <c r="BE682">
        <v>81.832156147776672</v>
      </c>
      <c r="BF682">
        <v>20.694988468029109</v>
      </c>
      <c r="BG682">
        <v>4.3511860345088618</v>
      </c>
      <c r="BH682">
        <v>426.2726107988907</v>
      </c>
      <c r="BI682">
        <v>0.20000000000000007</v>
      </c>
      <c r="BJ682">
        <v>2792.0810041697159</v>
      </c>
      <c r="BK682">
        <v>684.71201018310899</v>
      </c>
      <c r="BL682">
        <v>952.13406174772558</v>
      </c>
      <c r="BM682">
        <v>1047.8091211899384</v>
      </c>
      <c r="BN682">
        <v>178.06169918669335</v>
      </c>
      <c r="BO682">
        <v>22.200928866504732</v>
      </c>
      <c r="BP682">
        <v>4.0048027777407763E-2</v>
      </c>
      <c r="BQ682">
        <v>100</v>
      </c>
      <c r="BR682">
        <v>357.02202540972849</v>
      </c>
      <c r="BS682">
        <v>5.1578862867002945E-2</v>
      </c>
      <c r="BT682">
        <v>3.0673396654969153E-4</v>
      </c>
      <c r="BU682">
        <v>20.448196453416053</v>
      </c>
      <c r="BV682">
        <v>0.55323683354778341</v>
      </c>
      <c r="BW682">
        <v>16.189936802364652</v>
      </c>
      <c r="BX682">
        <v>36.434597369061905</v>
      </c>
      <c r="BY682">
        <v>31.305703680821676</v>
      </c>
      <c r="BZ682">
        <v>1068.2325373857211</v>
      </c>
      <c r="CA682">
        <v>365.7611921480069</v>
      </c>
      <c r="CB682">
        <v>216.34185334727161</v>
      </c>
      <c r="CC682" s="156">
        <v>1.1200000000000001</v>
      </c>
      <c r="CD682">
        <v>1290</v>
      </c>
      <c r="CE682">
        <v>0.1282139868915857</v>
      </c>
      <c r="CF682">
        <v>4.2227073077099657</v>
      </c>
      <c r="CG682">
        <v>0.1653102485431831</v>
      </c>
      <c r="CH682">
        <v>4.5526486850223469</v>
      </c>
      <c r="CI682">
        <v>13</v>
      </c>
    </row>
    <row r="683" spans="47:87" x14ac:dyDescent="0.3">
      <c r="AU683">
        <v>0.3</v>
      </c>
      <c r="AV683">
        <v>20.551238104022808</v>
      </c>
      <c r="AW683">
        <v>0.37863433469771363</v>
      </c>
      <c r="AX683">
        <v>1.7528862133977567</v>
      </c>
      <c r="AY683">
        <v>317.43920861682722</v>
      </c>
      <c r="AZ683">
        <v>8.8706190606308896E-2</v>
      </c>
      <c r="BA683">
        <v>481.49101936570003</v>
      </c>
      <c r="BB683">
        <v>298.73999340565825</v>
      </c>
      <c r="BC683">
        <v>1</v>
      </c>
      <c r="BD683">
        <v>38.380376181881388</v>
      </c>
      <c r="BE683">
        <v>105.56188753124184</v>
      </c>
      <c r="BF683">
        <v>8.7270837074049528</v>
      </c>
      <c r="BG683">
        <v>5.6951679687607255</v>
      </c>
      <c r="BH683">
        <v>450.02322657938254</v>
      </c>
      <c r="BI683">
        <v>0.19999999999999996</v>
      </c>
      <c r="BJ683">
        <v>2751.5986509235659</v>
      </c>
      <c r="BK683">
        <v>669.77698326576842</v>
      </c>
      <c r="BL683">
        <v>893.51768068448234</v>
      </c>
      <c r="BM683">
        <v>986.862878540883</v>
      </c>
      <c r="BN683">
        <v>118.04436821379655</v>
      </c>
      <c r="BO683">
        <v>34.218090442206822</v>
      </c>
      <c r="BP683">
        <v>5.787675657150982E-2</v>
      </c>
      <c r="BQ683">
        <v>100</v>
      </c>
      <c r="BR683">
        <v>340.0188963605766</v>
      </c>
      <c r="BS683">
        <v>5.0835942032670819E-2</v>
      </c>
      <c r="BT683">
        <v>2.9595782272070337E-4</v>
      </c>
      <c r="BU683">
        <v>0</v>
      </c>
      <c r="BV683">
        <v>0.5469371839779561</v>
      </c>
      <c r="BW683">
        <v>13.946234968541896</v>
      </c>
      <c r="BX683">
        <v>35.231409655230614</v>
      </c>
      <c r="BY683">
        <v>35.306651174517889</v>
      </c>
      <c r="BZ683">
        <v>1095.8407616606298</v>
      </c>
      <c r="CA683">
        <v>312.21437571386389</v>
      </c>
      <c r="CB683">
        <v>232.66794550837093</v>
      </c>
      <c r="CC683" s="156">
        <v>1.1000000000000001</v>
      </c>
      <c r="CD683">
        <v>1520</v>
      </c>
      <c r="CE683">
        <v>0.11331916953250265</v>
      </c>
      <c r="CF683">
        <v>4.1903770889131184</v>
      </c>
      <c r="CG683">
        <v>0.14484644925178686</v>
      </c>
      <c r="CH683">
        <v>2.723177254196655</v>
      </c>
      <c r="CI683">
        <v>15</v>
      </c>
    </row>
    <row r="684" spans="47:87" x14ac:dyDescent="0.3">
      <c r="AU684">
        <v>0.3</v>
      </c>
      <c r="AV684">
        <v>21.855091658242099</v>
      </c>
      <c r="AW684">
        <v>0.36914127597000601</v>
      </c>
      <c r="AX684">
        <v>1.2529643351927116</v>
      </c>
      <c r="AY684">
        <v>339.4353921477425</v>
      </c>
      <c r="AZ684">
        <v>0.10191675691830292</v>
      </c>
      <c r="BA684">
        <v>404.70710196861478</v>
      </c>
      <c r="BB684">
        <v>374.04963740980713</v>
      </c>
      <c r="BC684">
        <v>1</v>
      </c>
      <c r="BD684">
        <v>39.882901221425577</v>
      </c>
      <c r="BE684">
        <v>103.90008974510951</v>
      </c>
      <c r="BF684">
        <v>10.140011741073264</v>
      </c>
      <c r="BG684">
        <v>4.4316947895723331</v>
      </c>
      <c r="BH684">
        <v>376.85160563735548</v>
      </c>
      <c r="BI684">
        <v>0.19999999999999998</v>
      </c>
      <c r="BJ684">
        <v>2809.7392539063662</v>
      </c>
      <c r="BK684">
        <v>717.08429871710268</v>
      </c>
      <c r="BL684">
        <v>940.67099754481217</v>
      </c>
      <c r="BM684">
        <v>1173.8613514313165</v>
      </c>
      <c r="BN684">
        <v>142.17499274189862</v>
      </c>
      <c r="BO684">
        <v>33.516104595866835</v>
      </c>
      <c r="BP684">
        <v>3.7430253469164537E-2</v>
      </c>
      <c r="BQ684">
        <v>100</v>
      </c>
      <c r="BR684">
        <v>352.67247835355772</v>
      </c>
      <c r="BS684">
        <v>5.2550588585268301E-2</v>
      </c>
      <c r="BT684">
        <v>2.8143643677953965E-4</v>
      </c>
      <c r="BU684">
        <v>0</v>
      </c>
      <c r="BV684">
        <v>0.5408526985188008</v>
      </c>
      <c r="BW684">
        <v>15.227494561093874</v>
      </c>
      <c r="BX684">
        <v>35.13820948256334</v>
      </c>
      <c r="BY684">
        <v>36.945793665159663</v>
      </c>
      <c r="BZ684">
        <v>1199.2693444591246</v>
      </c>
      <c r="CA684">
        <v>298.61757704262806</v>
      </c>
      <c r="CB684">
        <v>227.09988036351993</v>
      </c>
      <c r="CC684" s="156">
        <v>1.07</v>
      </c>
      <c r="CD684">
        <v>1630</v>
      </c>
      <c r="CE684">
        <v>0.12285602362274095</v>
      </c>
      <c r="CF684">
        <v>4.2247846936138407</v>
      </c>
      <c r="CG684">
        <v>0.15548747844021316</v>
      </c>
      <c r="CH684">
        <v>3.6236447640616753</v>
      </c>
      <c r="CI684">
        <v>15</v>
      </c>
    </row>
    <row r="685" spans="47:87" x14ac:dyDescent="0.3">
      <c r="AU685">
        <v>0.3</v>
      </c>
      <c r="AV685">
        <v>19.265761106109935</v>
      </c>
      <c r="AW685">
        <v>0.30694710664495473</v>
      </c>
      <c r="AX685">
        <v>1.0196743126068408</v>
      </c>
      <c r="AY685">
        <v>323.49337169323343</v>
      </c>
      <c r="AZ685">
        <v>9.9406106292220478E-2</v>
      </c>
      <c r="BA685">
        <v>349.05640587538807</v>
      </c>
      <c r="BB685">
        <v>423.07762155693979</v>
      </c>
      <c r="BC685">
        <v>1</v>
      </c>
      <c r="BD685">
        <v>34.230639783817743</v>
      </c>
      <c r="BE685">
        <v>89.904635747984088</v>
      </c>
      <c r="BF685">
        <v>13.827824312808279</v>
      </c>
      <c r="BG685">
        <v>6.5675727852864618</v>
      </c>
      <c r="BH685">
        <v>438.22393732509266</v>
      </c>
      <c r="BI685">
        <v>0.20000000000000012</v>
      </c>
      <c r="BJ685">
        <v>2749.5575397861708</v>
      </c>
      <c r="BK685">
        <v>671.01866370703158</v>
      </c>
      <c r="BL685">
        <v>910.62504152493864</v>
      </c>
      <c r="BM685">
        <v>867.12762029735177</v>
      </c>
      <c r="BN685">
        <v>113.57364372577423</v>
      </c>
      <c r="BO685">
        <v>27.811414904841179</v>
      </c>
      <c r="BP685">
        <v>3.8064368098894241E-2</v>
      </c>
      <c r="BQ685">
        <v>100</v>
      </c>
      <c r="BR685">
        <v>340.11187691957127</v>
      </c>
      <c r="BS685">
        <v>5.7873288230110627E-2</v>
      </c>
      <c r="BT685">
        <v>3.0438103038734433E-4</v>
      </c>
      <c r="BU685">
        <v>0</v>
      </c>
      <c r="BV685">
        <v>0.55144924401032414</v>
      </c>
      <c r="BW685">
        <v>15.346866669730533</v>
      </c>
      <c r="BX685">
        <v>34.275327528432399</v>
      </c>
      <c r="BY685">
        <v>41.896668089788079</v>
      </c>
      <c r="BZ685">
        <v>1150.1455048967136</v>
      </c>
      <c r="CA685">
        <v>307.65189299498093</v>
      </c>
      <c r="CB685">
        <v>252.31546211797135</v>
      </c>
      <c r="CC685" s="156">
        <v>0.93</v>
      </c>
      <c r="CD685">
        <v>1910</v>
      </c>
      <c r="CE685">
        <v>0.2453299299048477</v>
      </c>
      <c r="CF685">
        <v>5.4434350520355119</v>
      </c>
      <c r="CG685">
        <v>0.23356350254868619</v>
      </c>
      <c r="CH685">
        <v>23.22872663038347</v>
      </c>
      <c r="CI685">
        <v>6</v>
      </c>
    </row>
    <row r="686" spans="47:87" x14ac:dyDescent="0.3">
      <c r="AU686">
        <v>0.3</v>
      </c>
      <c r="AV686">
        <v>21.207129950641725</v>
      </c>
      <c r="AW686">
        <v>0.32182362164934736</v>
      </c>
      <c r="AX686">
        <v>0.14017572044439108</v>
      </c>
      <c r="AY686">
        <v>337.52375593320482</v>
      </c>
      <c r="AZ686">
        <v>0.10456353340231901</v>
      </c>
      <c r="BA686">
        <v>411.73624431412594</v>
      </c>
      <c r="BB686">
        <v>417.6397101306016</v>
      </c>
      <c r="BC686">
        <v>1</v>
      </c>
      <c r="BD686">
        <v>36.587022126055551</v>
      </c>
      <c r="BE686">
        <v>95.721302117631197</v>
      </c>
      <c r="BF686">
        <v>13.858235761027673</v>
      </c>
      <c r="BG686">
        <v>3.6926234861120451</v>
      </c>
      <c r="BH686">
        <v>437.60056190484602</v>
      </c>
      <c r="BI686">
        <v>0.2</v>
      </c>
      <c r="BJ686">
        <v>2972.157813440127</v>
      </c>
      <c r="BK686">
        <v>680.74203993546689</v>
      </c>
      <c r="BL686">
        <v>916.99421988041843</v>
      </c>
      <c r="BM686">
        <v>973.33136794915015</v>
      </c>
      <c r="BN686">
        <v>189.33237831590108</v>
      </c>
      <c r="BO686">
        <v>29.403630177474117</v>
      </c>
      <c r="BP686">
        <v>1.0262503007194312E-2</v>
      </c>
      <c r="BQ686">
        <v>100</v>
      </c>
      <c r="BR686">
        <v>400.92797292549312</v>
      </c>
      <c r="BS686">
        <v>5.1889703949106601E-2</v>
      </c>
      <c r="BT686">
        <v>2.8126797155652396E-4</v>
      </c>
      <c r="BU686">
        <v>45.013597838131155</v>
      </c>
      <c r="BV686">
        <v>0.53349062272208714</v>
      </c>
      <c r="BW686">
        <v>15.142976136912228</v>
      </c>
      <c r="BX686">
        <v>37.087016972167916</v>
      </c>
      <c r="BY686">
        <v>33.782782277996091</v>
      </c>
      <c r="BZ686">
        <v>1076.9254058434697</v>
      </c>
      <c r="CA686">
        <v>229.74143300799449</v>
      </c>
      <c r="CB686">
        <v>230.19157741244976</v>
      </c>
      <c r="CC686" s="156">
        <v>1.07</v>
      </c>
      <c r="CD686">
        <v>1900</v>
      </c>
      <c r="CE686">
        <v>0.10605515641580965</v>
      </c>
      <c r="CF686">
        <v>4.5093745416906881</v>
      </c>
      <c r="CG686">
        <v>0.13849112819552378</v>
      </c>
      <c r="CH686">
        <v>4.5144488236250107</v>
      </c>
      <c r="CI686">
        <v>14</v>
      </c>
    </row>
    <row r="687" spans="47:87" x14ac:dyDescent="0.3">
      <c r="AU687">
        <v>0.3</v>
      </c>
      <c r="AV687">
        <v>19.347226623778727</v>
      </c>
      <c r="AW687">
        <v>0.30797577587764385</v>
      </c>
      <c r="AX687">
        <v>1.0769029821837701</v>
      </c>
      <c r="AY687">
        <v>346.78511651996075</v>
      </c>
      <c r="AZ687">
        <v>0.12867622856479818</v>
      </c>
      <c r="BA687">
        <v>432.17982594789197</v>
      </c>
      <c r="BB687">
        <v>393.75513504934878</v>
      </c>
      <c r="BC687">
        <v>1</v>
      </c>
      <c r="BD687">
        <v>40.109634591249076</v>
      </c>
      <c r="BE687">
        <v>104.15293930350188</v>
      </c>
      <c r="BF687">
        <v>9.932929224757423</v>
      </c>
      <c r="BG687">
        <v>5.779172502748434</v>
      </c>
      <c r="BH687">
        <v>415.66637206295741</v>
      </c>
      <c r="BI687">
        <v>0.2</v>
      </c>
      <c r="BJ687">
        <v>2788.1681859154196</v>
      </c>
      <c r="BK687">
        <v>700.24122585683358</v>
      </c>
      <c r="BL687">
        <v>942.76115450602265</v>
      </c>
      <c r="BM687">
        <v>995.5120567710876</v>
      </c>
      <c r="BN687">
        <v>178.84582184814019</v>
      </c>
      <c r="BO687">
        <v>27.772106966367392</v>
      </c>
      <c r="BP687">
        <v>5.4131048840778892E-2</v>
      </c>
      <c r="BQ687">
        <v>100</v>
      </c>
      <c r="BR687">
        <v>311.26992175602521</v>
      </c>
      <c r="BS687">
        <v>5.3323121190088557E-2</v>
      </c>
      <c r="BT687">
        <v>3.2321419386758361E-4</v>
      </c>
      <c r="BU687">
        <v>18.371452849824752</v>
      </c>
      <c r="BV687">
        <v>0.50807769056253838</v>
      </c>
      <c r="BW687">
        <v>14.226786797071826</v>
      </c>
      <c r="BX687">
        <v>35.443530111152093</v>
      </c>
      <c r="BY687">
        <v>29.819920973028466</v>
      </c>
      <c r="BZ687">
        <v>921.47285031522256</v>
      </c>
      <c r="CA687">
        <v>244.79050283176241</v>
      </c>
      <c r="CB687">
        <v>240.50333331289679</v>
      </c>
      <c r="CC687" s="156">
        <v>0.89</v>
      </c>
      <c r="CD687">
        <v>2320</v>
      </c>
      <c r="CE687">
        <v>9.9997224745131952E-2</v>
      </c>
      <c r="CF687">
        <v>3.5017281947624737</v>
      </c>
      <c r="CG687">
        <v>0.12955633278294923</v>
      </c>
      <c r="CH687">
        <v>0.40421022778748977</v>
      </c>
      <c r="CI687">
        <v>19</v>
      </c>
    </row>
    <row r="688" spans="47:87" x14ac:dyDescent="0.3">
      <c r="AU688">
        <v>0.3</v>
      </c>
      <c r="AV688">
        <v>19.255595875978191</v>
      </c>
      <c r="AW688">
        <v>0.32151710857101407</v>
      </c>
      <c r="AX688">
        <v>1.4715406138940463</v>
      </c>
      <c r="AY688">
        <v>338.15031723283681</v>
      </c>
      <c r="AZ688">
        <v>9.2572865338093502E-2</v>
      </c>
      <c r="BA688">
        <v>414.05235623914541</v>
      </c>
      <c r="BB688">
        <v>345.03807566101187</v>
      </c>
      <c r="BC688">
        <v>1</v>
      </c>
      <c r="BD688">
        <v>36.927277673645143</v>
      </c>
      <c r="BE688">
        <v>106.32746071107638</v>
      </c>
      <c r="BF688">
        <v>10.343047900566321</v>
      </c>
      <c r="BG688">
        <v>4.4733084984603053</v>
      </c>
      <c r="BH688">
        <v>409.42218173841849</v>
      </c>
      <c r="BI688">
        <v>0.2</v>
      </c>
      <c r="BJ688">
        <v>2420.4871658949255</v>
      </c>
      <c r="BK688">
        <v>690.02883248077865</v>
      </c>
      <c r="BL688">
        <v>881.33066953903995</v>
      </c>
      <c r="BM688">
        <v>906.15917615185083</v>
      </c>
      <c r="BN688">
        <v>147.7251489466781</v>
      </c>
      <c r="BO688">
        <v>29.081908849940127</v>
      </c>
      <c r="BP688">
        <v>4.595119374279405E-2</v>
      </c>
      <c r="BQ688">
        <v>100</v>
      </c>
      <c r="BR688">
        <v>325.94431454601619</v>
      </c>
      <c r="BS688">
        <v>5.8012000777602366E-2</v>
      </c>
      <c r="BT688">
        <v>3.0712082370897486E-4</v>
      </c>
      <c r="BU688">
        <v>0</v>
      </c>
      <c r="BV688">
        <v>0.54254231904557004</v>
      </c>
      <c r="BW688">
        <v>13.774926179572072</v>
      </c>
      <c r="BX688">
        <v>35.509720414711225</v>
      </c>
      <c r="BY688">
        <v>33.282446463794415</v>
      </c>
      <c r="BZ688">
        <v>778.77080717320814</v>
      </c>
      <c r="CA688">
        <v>255.24891004359998</v>
      </c>
      <c r="CB688">
        <v>223.99139641715786</v>
      </c>
      <c r="CC688" s="156">
        <v>1</v>
      </c>
      <c r="CD688">
        <v>1460</v>
      </c>
      <c r="CE688">
        <v>0.1752792005932351</v>
      </c>
      <c r="CF688">
        <v>5.4938145704730452</v>
      </c>
      <c r="CG688">
        <v>0.21143134775691919</v>
      </c>
      <c r="CH688">
        <v>12.006940983240387</v>
      </c>
      <c r="CI688">
        <v>9</v>
      </c>
    </row>
    <row r="689" spans="47:87" x14ac:dyDescent="0.3">
      <c r="AU689">
        <v>0.3</v>
      </c>
      <c r="AV689">
        <v>18.77865083889278</v>
      </c>
      <c r="AW689">
        <v>0.30762179013276286</v>
      </c>
      <c r="AX689">
        <v>1.2144190027640414</v>
      </c>
      <c r="AY689">
        <v>330.36330920265334</v>
      </c>
      <c r="AZ689">
        <v>0.10136936087912643</v>
      </c>
      <c r="BA689">
        <v>428.95877597651872</v>
      </c>
      <c r="BB689">
        <v>335.41736865128001</v>
      </c>
      <c r="BC689">
        <v>1</v>
      </c>
      <c r="BD689">
        <v>36.063043980812907</v>
      </c>
      <c r="BE689">
        <v>107.48148135837998</v>
      </c>
      <c r="BF689">
        <v>17.327564558507198</v>
      </c>
      <c r="BG689">
        <v>4.866857296993742</v>
      </c>
      <c r="BH689">
        <v>439.93794817862732</v>
      </c>
      <c r="BI689">
        <v>0.20000000000000004</v>
      </c>
      <c r="BJ689">
        <v>2481.9705999248267</v>
      </c>
      <c r="BK689">
        <v>695.52143479842346</v>
      </c>
      <c r="BL689">
        <v>918.75627186661097</v>
      </c>
      <c r="BM689">
        <v>867.27003953967699</v>
      </c>
      <c r="BN689">
        <v>163.81697288637443</v>
      </c>
      <c r="BO689">
        <v>27.990049820341088</v>
      </c>
      <c r="BP689">
        <v>2.3881135112673153E-2</v>
      </c>
      <c r="BQ689">
        <v>100</v>
      </c>
      <c r="BR689">
        <v>380.23081458678286</v>
      </c>
      <c r="BS689">
        <v>4.9563512828998464E-2</v>
      </c>
      <c r="BT689">
        <v>2.9475339418288422E-4</v>
      </c>
      <c r="BU689">
        <v>76.994196567305849</v>
      </c>
      <c r="BV689">
        <v>0.5531424536755104</v>
      </c>
      <c r="BW689">
        <v>15.077927447752176</v>
      </c>
      <c r="BX689">
        <v>33.615956155621873</v>
      </c>
      <c r="BY689">
        <v>33.163069822017036</v>
      </c>
      <c r="BZ689">
        <v>827.82026055138385</v>
      </c>
      <c r="CA689">
        <v>294.84116856097694</v>
      </c>
      <c r="CB689">
        <v>234.42172448224679</v>
      </c>
      <c r="CC689" s="156">
        <v>1.1499999999999999</v>
      </c>
      <c r="CD689">
        <v>1670</v>
      </c>
      <c r="CE689">
        <v>0.1994073904980258</v>
      </c>
      <c r="CF689">
        <v>4.9533814694285949</v>
      </c>
      <c r="CG689">
        <v>0.20119806697836484</v>
      </c>
      <c r="CH689">
        <v>14.247244786327402</v>
      </c>
      <c r="CI689">
        <v>8</v>
      </c>
    </row>
    <row r="690" spans="47:87" x14ac:dyDescent="0.3">
      <c r="AU690">
        <v>0.3</v>
      </c>
      <c r="AV690">
        <v>21.65312883792722</v>
      </c>
      <c r="AW690">
        <v>0.28302352411367077</v>
      </c>
      <c r="AX690">
        <v>1.0887038787492866</v>
      </c>
      <c r="AY690">
        <v>342.27288823846004</v>
      </c>
      <c r="AZ690">
        <v>0.10598068846042104</v>
      </c>
      <c r="BA690">
        <v>449.55703576856365</v>
      </c>
      <c r="BB690">
        <v>390.88465870815446</v>
      </c>
      <c r="BC690">
        <v>1</v>
      </c>
      <c r="BD690">
        <v>37.455343629692734</v>
      </c>
      <c r="BE690">
        <v>100.98683800908267</v>
      </c>
      <c r="BF690">
        <v>12.143357314068979</v>
      </c>
      <c r="BG690">
        <v>6.4159865026490799</v>
      </c>
      <c r="BH690">
        <v>391.31741041025776</v>
      </c>
      <c r="BI690">
        <v>0.19999999999999998</v>
      </c>
      <c r="BJ690">
        <v>2679.4568523613475</v>
      </c>
      <c r="BK690">
        <v>690.382357851704</v>
      </c>
      <c r="BL690">
        <v>921.99357435574632</v>
      </c>
      <c r="BM690">
        <v>919.42227407773771</v>
      </c>
      <c r="BN690">
        <v>207.39531101817778</v>
      </c>
      <c r="BO690">
        <v>25.375497096102702</v>
      </c>
      <c r="BP690">
        <v>6.7582869109238497E-2</v>
      </c>
      <c r="BQ690">
        <v>100</v>
      </c>
      <c r="BR690">
        <v>287.66128742375287</v>
      </c>
      <c r="BS690">
        <v>5.8758612218654284E-2</v>
      </c>
      <c r="BT690">
        <v>3.0327680096871562E-4</v>
      </c>
      <c r="BU690">
        <v>0</v>
      </c>
      <c r="BV690">
        <v>0.54463918460273419</v>
      </c>
      <c r="BW690">
        <v>15.490862534483814</v>
      </c>
      <c r="BX690">
        <v>37.188191025022924</v>
      </c>
      <c r="BY690">
        <v>34.716352845545472</v>
      </c>
      <c r="BZ690">
        <v>743.78989893750054</v>
      </c>
      <c r="CA690">
        <v>202.77155406136856</v>
      </c>
      <c r="CB690">
        <v>196.5306527631956</v>
      </c>
      <c r="CC690" s="156">
        <v>0.87</v>
      </c>
      <c r="CD690">
        <v>1770</v>
      </c>
      <c r="CE690">
        <v>9.6026453788943922E-2</v>
      </c>
      <c r="CF690">
        <v>3.099908377219768</v>
      </c>
      <c r="CG690">
        <v>0.12523960527648842</v>
      </c>
      <c r="CH690">
        <v>-0.54895584264707642</v>
      </c>
      <c r="CI690" t="s">
        <v>479</v>
      </c>
    </row>
    <row r="691" spans="47:87" x14ac:dyDescent="0.3">
      <c r="AU691">
        <v>0.3</v>
      </c>
      <c r="AV691">
        <v>20.055272757112359</v>
      </c>
      <c r="AW691">
        <v>0.31650627719062663</v>
      </c>
      <c r="AX691">
        <v>1.4806612517740314</v>
      </c>
      <c r="AY691">
        <v>342.49512667222064</v>
      </c>
      <c r="AZ691">
        <v>9.9250401845644209E-2</v>
      </c>
      <c r="BA691">
        <v>443.54402692560001</v>
      </c>
      <c r="BB691">
        <v>318.09793072166769</v>
      </c>
      <c r="BC691">
        <v>1</v>
      </c>
      <c r="BD691">
        <v>31.783990109437156</v>
      </c>
      <c r="BE691">
        <v>91.814393069527497</v>
      </c>
      <c r="BF691">
        <v>9.2157287136920889</v>
      </c>
      <c r="BG691">
        <v>5.4381944337111872</v>
      </c>
      <c r="BH691">
        <v>388.37235078422009</v>
      </c>
      <c r="BI691">
        <v>0.20000000000000007</v>
      </c>
      <c r="BJ691">
        <v>2948.9434605025217</v>
      </c>
      <c r="BK691">
        <v>686.38955361132639</v>
      </c>
      <c r="BL691">
        <v>957.66669295719089</v>
      </c>
      <c r="BM691">
        <v>1028.0653882984229</v>
      </c>
      <c r="BN691">
        <v>133.13884178842503</v>
      </c>
      <c r="BO691">
        <v>28.447733139712756</v>
      </c>
      <c r="BP691">
        <v>6.7151059523988671E-2</v>
      </c>
      <c r="BQ691">
        <v>100</v>
      </c>
      <c r="BR691">
        <v>280.73446550389201</v>
      </c>
      <c r="BS691">
        <v>5.406406705077231E-2</v>
      </c>
      <c r="BT691">
        <v>2.6602072271330977E-4</v>
      </c>
      <c r="BU691">
        <v>0</v>
      </c>
      <c r="BV691">
        <v>0.57215502775685601</v>
      </c>
      <c r="BW691">
        <v>14.125097911814125</v>
      </c>
      <c r="BX691">
        <v>36.058009082608038</v>
      </c>
      <c r="BY691">
        <v>34.257106736895402</v>
      </c>
      <c r="BZ691">
        <v>1110.9051549715273</v>
      </c>
      <c r="CA691">
        <v>266.53571730318509</v>
      </c>
      <c r="CB691">
        <v>210.79998797570835</v>
      </c>
      <c r="CC691" s="156">
        <v>1.06</v>
      </c>
      <c r="CD691">
        <v>1570</v>
      </c>
      <c r="CE691">
        <v>0.11168827885281596</v>
      </c>
      <c r="CF691">
        <v>4.4707352348919214</v>
      </c>
      <c r="CG691">
        <v>0.14245281199743773</v>
      </c>
      <c r="CH691">
        <v>8.4678401768066305</v>
      </c>
      <c r="CI691">
        <v>12</v>
      </c>
    </row>
    <row r="692" spans="47:87" x14ac:dyDescent="0.3">
      <c r="AU692">
        <v>0.3</v>
      </c>
      <c r="AV692">
        <v>21.149135624607005</v>
      </c>
      <c r="AW692">
        <v>0.3028072185057013</v>
      </c>
      <c r="AX692">
        <v>0.97207369364192009</v>
      </c>
      <c r="AY692">
        <v>337.09721519310136</v>
      </c>
      <c r="AZ692">
        <v>9.485863004471988E-2</v>
      </c>
      <c r="BA692">
        <v>432.4941093686873</v>
      </c>
      <c r="BB692">
        <v>287.76632378814418</v>
      </c>
      <c r="BC692">
        <v>1</v>
      </c>
      <c r="BD692">
        <v>42.570509183249499</v>
      </c>
      <c r="BE692">
        <v>99.253957741716221</v>
      </c>
      <c r="BF692">
        <v>16.07795950856352</v>
      </c>
      <c r="BG692">
        <v>3.4966261870396544</v>
      </c>
      <c r="BH692">
        <v>420.10215860686941</v>
      </c>
      <c r="BI692">
        <v>0.2</v>
      </c>
      <c r="BJ692">
        <v>2739.3291815399648</v>
      </c>
      <c r="BK692">
        <v>674.70992507904828</v>
      </c>
      <c r="BL692">
        <v>870.85709888025588</v>
      </c>
      <c r="BM692">
        <v>765.96843320397647</v>
      </c>
      <c r="BN692">
        <v>199.24667136607587</v>
      </c>
      <c r="BO692">
        <v>27.436085332765966</v>
      </c>
      <c r="BP692">
        <v>3.7594289372412285E-2</v>
      </c>
      <c r="BQ692">
        <v>100</v>
      </c>
      <c r="BR692">
        <v>315.0719422594284</v>
      </c>
      <c r="BS692">
        <v>5.6165609391945058E-2</v>
      </c>
      <c r="BT692">
        <v>2.9373086789442264E-4</v>
      </c>
      <c r="BU692">
        <v>0</v>
      </c>
      <c r="BV692">
        <v>0.56428375534732766</v>
      </c>
      <c r="BW692">
        <v>14.11160374146365</v>
      </c>
      <c r="BX692">
        <v>35.375799308004403</v>
      </c>
      <c r="BY692">
        <v>33.381769731716822</v>
      </c>
      <c r="BZ692">
        <v>995.65407023469231</v>
      </c>
      <c r="CA692">
        <v>236.82786516352661</v>
      </c>
      <c r="CB692">
        <v>236.03756609596417</v>
      </c>
      <c r="CC692" s="156">
        <v>1.1000000000000001</v>
      </c>
      <c r="CD692">
        <v>1030</v>
      </c>
      <c r="CE692">
        <v>0.30140890525231723</v>
      </c>
      <c r="CF692">
        <v>7.0907120521552187</v>
      </c>
      <c r="CG692">
        <v>0.27027324793863905</v>
      </c>
      <c r="CH692">
        <v>34.429837600524287</v>
      </c>
      <c r="CI692">
        <v>5</v>
      </c>
    </row>
    <row r="693" spans="47:87" x14ac:dyDescent="0.3">
      <c r="AU693">
        <v>0.3</v>
      </c>
      <c r="AV693">
        <v>19.975926003706348</v>
      </c>
      <c r="AW693">
        <v>0.32362193357535279</v>
      </c>
      <c r="AX693">
        <v>1.031534932105973</v>
      </c>
      <c r="AY693">
        <v>322.71596612059119</v>
      </c>
      <c r="AZ693">
        <v>0.10568075030503987</v>
      </c>
      <c r="BA693">
        <v>397.4110323927647</v>
      </c>
      <c r="BB693">
        <v>460.82947398012249</v>
      </c>
      <c r="BC693">
        <v>1</v>
      </c>
      <c r="BD693">
        <v>42.562957537808948</v>
      </c>
      <c r="BE693">
        <v>105.4040932393055</v>
      </c>
      <c r="BF693">
        <v>9.5990503919582775</v>
      </c>
      <c r="BG693">
        <v>5.203854974323562</v>
      </c>
      <c r="BH693">
        <v>453.66152993573689</v>
      </c>
      <c r="BI693">
        <v>0.2</v>
      </c>
      <c r="BJ693">
        <v>2861.5647913690782</v>
      </c>
      <c r="BK693">
        <v>700.83663462142727</v>
      </c>
      <c r="BL693">
        <v>925.27827788998434</v>
      </c>
      <c r="BM693">
        <v>1011.0190910866601</v>
      </c>
      <c r="BN693">
        <v>196.43687431142976</v>
      </c>
      <c r="BO693">
        <v>29.143083919417887</v>
      </c>
      <c r="BP693">
        <v>6.187030736104128E-2</v>
      </c>
      <c r="BQ693">
        <v>100</v>
      </c>
      <c r="BR693">
        <v>358.35347299473716</v>
      </c>
      <c r="BS693">
        <v>5.7905051211156924E-2</v>
      </c>
      <c r="BT693">
        <v>2.8896501004360356E-4</v>
      </c>
      <c r="BU693">
        <v>15.628560044690822</v>
      </c>
      <c r="BV693">
        <v>0.55045185034263389</v>
      </c>
      <c r="BW693">
        <v>14.128899049550149</v>
      </c>
      <c r="BX693">
        <v>36.703060488481505</v>
      </c>
      <c r="BY693">
        <v>32.163219289660006</v>
      </c>
      <c r="BZ693">
        <v>777.38117041167845</v>
      </c>
      <c r="CA693">
        <v>232.08610122055359</v>
      </c>
      <c r="CB693">
        <v>229.12210881173803</v>
      </c>
      <c r="CC693" s="156">
        <v>1.35</v>
      </c>
      <c r="CD693">
        <v>330</v>
      </c>
      <c r="CE693">
        <v>0.35168210536619604</v>
      </c>
      <c r="CF693">
        <v>5.8739328543145959</v>
      </c>
      <c r="CG693">
        <v>0.31483460990099449</v>
      </c>
      <c r="CH693">
        <v>24.744332036015734</v>
      </c>
      <c r="CI693">
        <v>4</v>
      </c>
    </row>
    <row r="694" spans="47:87" x14ac:dyDescent="0.3">
      <c r="AU694">
        <v>0.3</v>
      </c>
      <c r="AV694">
        <v>19.584198266217772</v>
      </c>
      <c r="AW694">
        <v>0.30127112436332598</v>
      </c>
      <c r="AX694">
        <v>1.7959080168337049</v>
      </c>
      <c r="AY694">
        <v>326.63704772922893</v>
      </c>
      <c r="AZ694">
        <v>0.1196037357735934</v>
      </c>
      <c r="BA694">
        <v>404.37619520071706</v>
      </c>
      <c r="BB694">
        <v>322.51964890930088</v>
      </c>
      <c r="BC694">
        <v>1</v>
      </c>
      <c r="BD694">
        <v>39.174277223468181</v>
      </c>
      <c r="BE694">
        <v>116.36063423232541</v>
      </c>
      <c r="BF694">
        <v>12.535209610493894</v>
      </c>
      <c r="BG694">
        <v>3.9557643767949333</v>
      </c>
      <c r="BH694">
        <v>381.17136478260772</v>
      </c>
      <c r="BI694">
        <v>0.2</v>
      </c>
      <c r="BJ694">
        <v>2619.0076000358208</v>
      </c>
      <c r="BK694">
        <v>675.37347197715735</v>
      </c>
      <c r="BL694">
        <v>916.2089958505868</v>
      </c>
      <c r="BM694">
        <v>1006.4653470215886</v>
      </c>
      <c r="BN694">
        <v>161.73609439075037</v>
      </c>
      <c r="BO694">
        <v>26.818876919678949</v>
      </c>
      <c r="BP694">
        <v>9.5287171079551342E-2</v>
      </c>
      <c r="BQ694">
        <v>100</v>
      </c>
      <c r="BR694">
        <v>247.81126102529242</v>
      </c>
      <c r="BS694">
        <v>5.9857257854882356E-2</v>
      </c>
      <c r="BT694">
        <v>3.186555205165707E-4</v>
      </c>
      <c r="BU694">
        <v>0</v>
      </c>
      <c r="BV694">
        <v>0.59124721192941776</v>
      </c>
      <c r="BW694">
        <v>13.715085604745424</v>
      </c>
      <c r="BX694">
        <v>38.737574685923263</v>
      </c>
      <c r="BY694">
        <v>27.794757759130434</v>
      </c>
      <c r="BZ694">
        <v>1093.6325895653144</v>
      </c>
      <c r="CA694">
        <v>193.64683098708332</v>
      </c>
      <c r="CB694">
        <v>227.07642281719771</v>
      </c>
      <c r="CC694" s="156">
        <v>1.01</v>
      </c>
      <c r="CD694">
        <v>1250</v>
      </c>
      <c r="CE694">
        <v>0.15093327343894858</v>
      </c>
      <c r="CF694">
        <v>4.1266676448324962</v>
      </c>
      <c r="CG694">
        <v>0.21189488503753393</v>
      </c>
      <c r="CH694">
        <v>11.205667625887834</v>
      </c>
      <c r="CI694">
        <v>8</v>
      </c>
    </row>
    <row r="695" spans="47:87" x14ac:dyDescent="0.3">
      <c r="AU695">
        <v>0.3</v>
      </c>
      <c r="AV695">
        <v>19.177993244947952</v>
      </c>
      <c r="AW695">
        <v>0.35651851913920102</v>
      </c>
      <c r="AX695">
        <v>1.7914818921904141</v>
      </c>
      <c r="AY695">
        <v>333.22719592109678</v>
      </c>
      <c r="AZ695">
        <v>0.1003691698818769</v>
      </c>
      <c r="BA695">
        <v>433.1739655784566</v>
      </c>
      <c r="BB695">
        <v>323.13210108005353</v>
      </c>
      <c r="BC695">
        <v>1</v>
      </c>
      <c r="BD695">
        <v>42.964861067462721</v>
      </c>
      <c r="BE695">
        <v>100.48567832559299</v>
      </c>
      <c r="BF695">
        <v>11.53602630738215</v>
      </c>
      <c r="BG695">
        <v>4.2562351537296061</v>
      </c>
      <c r="BH695">
        <v>422.08627098849411</v>
      </c>
      <c r="BI695">
        <v>0.20000000000000004</v>
      </c>
      <c r="BJ695">
        <v>2905.0758431419272</v>
      </c>
      <c r="BK695">
        <v>662.89500143302871</v>
      </c>
      <c r="BL695">
        <v>845.74433658589146</v>
      </c>
      <c r="BM695">
        <v>893.33172488330888</v>
      </c>
      <c r="BN695">
        <v>151.23657288629047</v>
      </c>
      <c r="BO695">
        <v>32.394348256888733</v>
      </c>
      <c r="BP695">
        <v>3.3189327326331612E-2</v>
      </c>
      <c r="BQ695">
        <v>100</v>
      </c>
      <c r="BR695">
        <v>336.15999164339468</v>
      </c>
      <c r="BS695">
        <v>5.7772589858071481E-2</v>
      </c>
      <c r="BT695">
        <v>2.8210010654656272E-4</v>
      </c>
      <c r="BU695">
        <v>0</v>
      </c>
      <c r="BV695">
        <v>0.50199400109486081</v>
      </c>
      <c r="BW695">
        <v>13.669396842906664</v>
      </c>
      <c r="BX695">
        <v>33.74535063483156</v>
      </c>
      <c r="BY695">
        <v>33.325198429020936</v>
      </c>
      <c r="BZ695">
        <v>771.1520307410392</v>
      </c>
      <c r="CA695">
        <v>360.69921809534708</v>
      </c>
      <c r="CB695">
        <v>265.81252078480827</v>
      </c>
      <c r="CC695" s="156">
        <v>0.89</v>
      </c>
      <c r="CD695">
        <v>1880</v>
      </c>
      <c r="CE695">
        <v>0.16617328431802902</v>
      </c>
      <c r="CF695">
        <v>5.6043305605107818</v>
      </c>
      <c r="CG695">
        <v>0.19675752188978929</v>
      </c>
      <c r="CH695">
        <v>15.152201428511137</v>
      </c>
      <c r="CI695">
        <v>9</v>
      </c>
    </row>
    <row r="696" spans="47:87" x14ac:dyDescent="0.3">
      <c r="AU696">
        <v>0.3</v>
      </c>
      <c r="AV696">
        <v>19.020665438136241</v>
      </c>
      <c r="AW696">
        <v>0.30464100655711979</v>
      </c>
      <c r="AX696">
        <v>1.3465491005150949</v>
      </c>
      <c r="AY696">
        <v>345.45077167245643</v>
      </c>
      <c r="AZ696">
        <v>0.10477549147304296</v>
      </c>
      <c r="BA696">
        <v>432.03512171863366</v>
      </c>
      <c r="BB696">
        <v>442.14338174700737</v>
      </c>
      <c r="BC696">
        <v>1</v>
      </c>
      <c r="BD696">
        <v>37.061605365442105</v>
      </c>
      <c r="BE696">
        <v>110.20026863796488</v>
      </c>
      <c r="BF696">
        <v>4.0986811852686209</v>
      </c>
      <c r="BG696">
        <v>5.0317350043807165</v>
      </c>
      <c r="BH696">
        <v>430.90765284432831</v>
      </c>
      <c r="BI696">
        <v>0.2</v>
      </c>
      <c r="BJ696">
        <v>2476.733493309358</v>
      </c>
      <c r="BK696">
        <v>679.08475901215775</v>
      </c>
      <c r="BL696">
        <v>888.51406094235972</v>
      </c>
      <c r="BM696">
        <v>929.84529061429544</v>
      </c>
      <c r="BN696">
        <v>198.19087178288697</v>
      </c>
      <c r="BO696">
        <v>27.345204245845814</v>
      </c>
      <c r="BP696">
        <v>6.8966028553939823E-2</v>
      </c>
      <c r="BQ696">
        <v>100</v>
      </c>
      <c r="BR696">
        <v>380.81454968267661</v>
      </c>
      <c r="BS696">
        <v>5.3247164612170376E-2</v>
      </c>
      <c r="BT696">
        <v>2.9778301677466128E-4</v>
      </c>
      <c r="BU696">
        <v>0</v>
      </c>
      <c r="BV696">
        <v>0.5161277800869446</v>
      </c>
      <c r="BW696">
        <v>16.123274455137974</v>
      </c>
      <c r="BX696">
        <v>34.402378910243485</v>
      </c>
      <c r="BY696">
        <v>37.709894096018374</v>
      </c>
      <c r="BZ696">
        <v>1357.7456000626407</v>
      </c>
      <c r="CA696">
        <v>303.50931227122044</v>
      </c>
      <c r="CB696">
        <v>213.28702864465222</v>
      </c>
      <c r="CC696" s="156">
        <v>1</v>
      </c>
      <c r="CD696">
        <v>1430</v>
      </c>
      <c r="CE696">
        <v>0.13185903022606182</v>
      </c>
      <c r="CF696">
        <v>5.2294650844540289</v>
      </c>
      <c r="CG696">
        <v>0.17086035282837486</v>
      </c>
      <c r="CH696">
        <v>8.4954453887772274</v>
      </c>
      <c r="CI696">
        <v>12</v>
      </c>
    </row>
    <row r="697" spans="47:87" x14ac:dyDescent="0.3">
      <c r="AU697">
        <v>0.3</v>
      </c>
      <c r="AV697">
        <v>18.491780815309223</v>
      </c>
      <c r="AW697">
        <v>0.24508303507800397</v>
      </c>
      <c r="AX697">
        <v>1.8269087601475777</v>
      </c>
      <c r="AY697">
        <v>351.86303010597391</v>
      </c>
      <c r="AZ697">
        <v>9.4051771599859099E-2</v>
      </c>
      <c r="BA697">
        <v>398.64932255939868</v>
      </c>
      <c r="BB697">
        <v>311.6088079280143</v>
      </c>
      <c r="BC697">
        <v>1</v>
      </c>
      <c r="BD697">
        <v>39.950356597046138</v>
      </c>
      <c r="BE697">
        <v>94.224104956436037</v>
      </c>
      <c r="BF697">
        <v>19.620167882092371</v>
      </c>
      <c r="BG697">
        <v>5.4884550854892007</v>
      </c>
      <c r="BH697">
        <v>400.92528649424963</v>
      </c>
      <c r="BI697">
        <v>0.2</v>
      </c>
      <c r="BJ697">
        <v>2482.6725942279345</v>
      </c>
      <c r="BK697">
        <v>695.45825124955752</v>
      </c>
      <c r="BL697">
        <v>793.84657320444751</v>
      </c>
      <c r="BM697">
        <v>919.55597590756395</v>
      </c>
      <c r="BN697">
        <v>123.32405167389176</v>
      </c>
      <c r="BO697">
        <v>22.196449443365509</v>
      </c>
      <c r="BP697">
        <v>3.1495517850269904E-2</v>
      </c>
      <c r="BQ697">
        <v>100</v>
      </c>
      <c r="BR697">
        <v>326.05760491620697</v>
      </c>
      <c r="BS697">
        <v>5.3106135781524941E-2</v>
      </c>
      <c r="BT697">
        <v>3.1452475766755321E-4</v>
      </c>
      <c r="BU697">
        <v>0</v>
      </c>
      <c r="BV697">
        <v>0.55749814049144875</v>
      </c>
      <c r="BW697">
        <v>13.695915077786672</v>
      </c>
      <c r="BX697">
        <v>36.435768413849303</v>
      </c>
      <c r="BY697">
        <v>33.31635456267724</v>
      </c>
      <c r="BZ697">
        <v>861.12517283773911</v>
      </c>
      <c r="CA697">
        <v>312.5740446286141</v>
      </c>
      <c r="CB697">
        <v>238.21744687226737</v>
      </c>
      <c r="CC697" s="156">
        <v>1.02</v>
      </c>
      <c r="CD697">
        <v>520</v>
      </c>
      <c r="CE697">
        <v>0.22582025471013045</v>
      </c>
      <c r="CF697">
        <v>7.8401162477449287</v>
      </c>
      <c r="CG697">
        <v>0.27110905413085951</v>
      </c>
      <c r="CH697">
        <v>28.162359176422857</v>
      </c>
      <c r="CI697">
        <v>6</v>
      </c>
    </row>
    <row r="698" spans="47:87" x14ac:dyDescent="0.3">
      <c r="AU698">
        <v>0.3</v>
      </c>
      <c r="AV698">
        <v>22.618916326093625</v>
      </c>
      <c r="AW698">
        <v>0.22661468669766194</v>
      </c>
      <c r="AX698">
        <v>0.68070256813180863</v>
      </c>
      <c r="AY698">
        <v>353.25415925288041</v>
      </c>
      <c r="AZ698">
        <v>9.6561972988384689E-2</v>
      </c>
      <c r="BA698">
        <v>457.64346288416493</v>
      </c>
      <c r="BB698">
        <v>391.81444878438401</v>
      </c>
      <c r="BC698">
        <v>1</v>
      </c>
      <c r="BD698">
        <v>40.96940079296008</v>
      </c>
      <c r="BE698">
        <v>100.67393764114306</v>
      </c>
      <c r="BF698">
        <v>18.338453682410101</v>
      </c>
      <c r="BG698">
        <v>5.046214641408568</v>
      </c>
      <c r="BH698">
        <v>457.27416208266118</v>
      </c>
      <c r="BI698">
        <v>0.2</v>
      </c>
      <c r="BJ698">
        <v>2720.8940165992913</v>
      </c>
      <c r="BK698">
        <v>670.71637081089386</v>
      </c>
      <c r="BL698">
        <v>883.75224814666558</v>
      </c>
      <c r="BM698">
        <v>920.43686667043039</v>
      </c>
      <c r="BN698">
        <v>264.73320270933681</v>
      </c>
      <c r="BO698">
        <v>20.328433823741818</v>
      </c>
      <c r="BP698">
        <v>5.278519126018532E-2</v>
      </c>
      <c r="BQ698">
        <v>100</v>
      </c>
      <c r="BR698">
        <v>306.1143163335858</v>
      </c>
      <c r="BS698">
        <v>5.81696743725299E-2</v>
      </c>
      <c r="BT698">
        <v>2.8011729732436318E-4</v>
      </c>
      <c r="BU698">
        <v>32.375634666563961</v>
      </c>
      <c r="BV698">
        <v>0.54160852496592304</v>
      </c>
      <c r="BW698">
        <v>15.615039458724066</v>
      </c>
      <c r="BX698">
        <v>35.995352699525831</v>
      </c>
      <c r="BY698">
        <v>32.919967756714584</v>
      </c>
      <c r="BZ698">
        <v>1132.3246886605937</v>
      </c>
      <c r="CA698">
        <v>299.27300057985451</v>
      </c>
      <c r="CB698">
        <v>230.17548619516694</v>
      </c>
      <c r="CC698" s="156">
        <v>0.88</v>
      </c>
      <c r="CD698">
        <v>910</v>
      </c>
      <c r="CE698">
        <v>0.25984175643520624</v>
      </c>
      <c r="CF698">
        <v>9.0198343688090041</v>
      </c>
      <c r="CG698">
        <v>0.31321374058267148</v>
      </c>
      <c r="CH698">
        <v>23.020814246005084</v>
      </c>
      <c r="CI698">
        <v>5</v>
      </c>
    </row>
    <row r="699" spans="47:87" x14ac:dyDescent="0.3">
      <c r="AU699">
        <v>0.3</v>
      </c>
      <c r="AV699">
        <v>19.072620728864692</v>
      </c>
      <c r="AW699">
        <v>0.3964728490588792</v>
      </c>
      <c r="AX699">
        <v>1.0365317162689167</v>
      </c>
      <c r="AY699">
        <v>319.28389779775756</v>
      </c>
      <c r="AZ699">
        <v>9.746815454542905E-2</v>
      </c>
      <c r="BA699">
        <v>512.33102336175625</v>
      </c>
      <c r="BB699">
        <v>310.64951342263777</v>
      </c>
      <c r="BC699">
        <v>1</v>
      </c>
      <c r="BD699">
        <v>42.320046876127329</v>
      </c>
      <c r="BE699">
        <v>98.158219510056597</v>
      </c>
      <c r="BF699">
        <v>12.089501641413323</v>
      </c>
      <c r="BG699">
        <v>5.5117363954393399</v>
      </c>
      <c r="BH699">
        <v>407.89947474638211</v>
      </c>
      <c r="BI699">
        <v>0.19999999999999996</v>
      </c>
      <c r="BJ699">
        <v>2567.5386050961279</v>
      </c>
      <c r="BK699">
        <v>672.48711176471977</v>
      </c>
      <c r="BL699">
        <v>888.65231511105219</v>
      </c>
      <c r="BM699">
        <v>913.53661102757098</v>
      </c>
      <c r="BN699">
        <v>60.953531253681014</v>
      </c>
      <c r="BO699">
        <v>35.956996242667955</v>
      </c>
      <c r="BP699">
        <v>4.5195238678139099E-2</v>
      </c>
      <c r="BQ699">
        <v>100</v>
      </c>
      <c r="BR699">
        <v>359.7966577057158</v>
      </c>
      <c r="BS699">
        <v>5.2127159020710058E-2</v>
      </c>
      <c r="BT699">
        <v>3.4364414031903373E-4</v>
      </c>
      <c r="BU699">
        <v>36.896549118143753</v>
      </c>
      <c r="BV699">
        <v>0.54513519369657248</v>
      </c>
      <c r="BW699">
        <v>15.10764259224338</v>
      </c>
      <c r="BX699">
        <v>34.867752288918481</v>
      </c>
      <c r="BY699">
        <v>36.742902391405359</v>
      </c>
      <c r="BZ699">
        <v>1171.1275635750637</v>
      </c>
      <c r="CA699">
        <v>269.28882385877461</v>
      </c>
      <c r="CB699">
        <v>232.40304336634486</v>
      </c>
      <c r="CC699" s="156">
        <v>1</v>
      </c>
      <c r="CD699">
        <v>2340</v>
      </c>
      <c r="CE699">
        <v>6.9677683111522448E-2</v>
      </c>
      <c r="CF699">
        <v>2.5714167510305046</v>
      </c>
      <c r="CG699">
        <v>0.10230474086907082</v>
      </c>
      <c r="CH699">
        <v>-4.8805519588788711</v>
      </c>
      <c r="CI699" t="s">
        <v>479</v>
      </c>
    </row>
    <row r="700" spans="47:87" x14ac:dyDescent="0.3">
      <c r="AU700">
        <v>0.3</v>
      </c>
      <c r="AV700">
        <v>18.637350853330059</v>
      </c>
      <c r="AW700">
        <v>0.35205321692134089</v>
      </c>
      <c r="AX700">
        <v>1.4305868176422214</v>
      </c>
      <c r="AY700">
        <v>316.5121932929959</v>
      </c>
      <c r="AZ700">
        <v>9.5455378539107336E-2</v>
      </c>
      <c r="BA700">
        <v>458.90458421969873</v>
      </c>
      <c r="BB700">
        <v>406.16967319324453</v>
      </c>
      <c r="BC700">
        <v>1</v>
      </c>
      <c r="BD700">
        <v>46.753765233709053</v>
      </c>
      <c r="BE700">
        <v>114.19942641841621</v>
      </c>
      <c r="BF700">
        <v>20.229954431954315</v>
      </c>
      <c r="BG700">
        <v>4.8516320445227263</v>
      </c>
      <c r="BH700">
        <v>426.10359119410464</v>
      </c>
      <c r="BI700">
        <v>0.19999999999999998</v>
      </c>
      <c r="BJ700">
        <v>2464.2710073794765</v>
      </c>
      <c r="BK700">
        <v>700.65943240285105</v>
      </c>
      <c r="BL700">
        <v>889.13673155359174</v>
      </c>
      <c r="BM700">
        <v>873.67744284595312</v>
      </c>
      <c r="BN700">
        <v>71.0562132902716</v>
      </c>
      <c r="BO700">
        <v>31.851600506936222</v>
      </c>
      <c r="BP700">
        <v>4.9417573487975958E-2</v>
      </c>
      <c r="BQ700">
        <v>100</v>
      </c>
      <c r="BR700">
        <v>291.84232956198844</v>
      </c>
      <c r="BS700">
        <v>5.6456040730942514E-2</v>
      </c>
      <c r="BT700">
        <v>3.0676785958961254E-4</v>
      </c>
      <c r="BU700">
        <v>32.971699459623402</v>
      </c>
      <c r="BV700">
        <v>0.54795110319682383</v>
      </c>
      <c r="BW700">
        <v>14.510772182161569</v>
      </c>
      <c r="BX700">
        <v>33.879382070022324</v>
      </c>
      <c r="BY700">
        <v>29.788670103032992</v>
      </c>
      <c r="BZ700">
        <v>935.79640920133761</v>
      </c>
      <c r="CA700">
        <v>286.03154300265624</v>
      </c>
      <c r="CB700">
        <v>239.18852725894808</v>
      </c>
      <c r="CC700" s="156">
        <v>0.89</v>
      </c>
      <c r="CD700">
        <v>2090</v>
      </c>
      <c r="CE700">
        <v>0.11607178501648363</v>
      </c>
      <c r="CF700">
        <v>4.4814643188105059</v>
      </c>
      <c r="CG700">
        <v>0.15716532685697196</v>
      </c>
      <c r="CH700">
        <v>3.8044717399238057</v>
      </c>
      <c r="CI700">
        <v>14</v>
      </c>
    </row>
    <row r="701" spans="47:87" x14ac:dyDescent="0.3">
      <c r="AU701">
        <v>0.3</v>
      </c>
      <c r="AV701">
        <v>19.894744636620121</v>
      </c>
      <c r="AW701">
        <v>0.35581043810143115</v>
      </c>
      <c r="AX701">
        <v>1.509191393024617</v>
      </c>
      <c r="AY701">
        <v>301.0171370861575</v>
      </c>
      <c r="AZ701">
        <v>0.10976165015357023</v>
      </c>
      <c r="BA701">
        <v>386.99576242386689</v>
      </c>
      <c r="BB701">
        <v>401.64595542767466</v>
      </c>
      <c r="BC701">
        <v>1</v>
      </c>
      <c r="BD701">
        <v>37.298478870561262</v>
      </c>
      <c r="BE701">
        <v>80.379462034731702</v>
      </c>
      <c r="BF701">
        <v>20.18616366674333</v>
      </c>
      <c r="BG701">
        <v>4.8022637631434923</v>
      </c>
      <c r="BH701">
        <v>426.21526590944097</v>
      </c>
      <c r="BI701">
        <v>0.19999999999999998</v>
      </c>
      <c r="BJ701">
        <v>2680.4554329726393</v>
      </c>
      <c r="BK701">
        <v>661.26621518495176</v>
      </c>
      <c r="BL701">
        <v>759.59521021587068</v>
      </c>
      <c r="BM701">
        <v>830.98963506503151</v>
      </c>
      <c r="BN701">
        <v>97.973252963708902</v>
      </c>
      <c r="BO701">
        <v>32.064255145326882</v>
      </c>
      <c r="BP701">
        <v>6.5324612812743738E-2</v>
      </c>
      <c r="BQ701">
        <v>100</v>
      </c>
      <c r="BR701">
        <v>378.22805071055996</v>
      </c>
      <c r="BS701">
        <v>5.455058871111635E-2</v>
      </c>
      <c r="BT701">
        <v>3.0888928548884065E-4</v>
      </c>
      <c r="BU701">
        <v>12.931349808063141</v>
      </c>
      <c r="BV701">
        <v>0.51643753573961726</v>
      </c>
      <c r="BW701">
        <v>14.724535401217455</v>
      </c>
      <c r="BX701">
        <v>35.081362658537316</v>
      </c>
      <c r="BY701">
        <v>36.773714610790378</v>
      </c>
      <c r="BZ701">
        <v>923.6162679075137</v>
      </c>
      <c r="CA701">
        <v>291.54082092050163</v>
      </c>
      <c r="CB701">
        <v>234.58939653972749</v>
      </c>
      <c r="CC701" s="156">
        <v>1.03</v>
      </c>
      <c r="CD701">
        <v>1450</v>
      </c>
      <c r="CE701">
        <v>5.3112982453746849E-2</v>
      </c>
      <c r="CF701">
        <v>2.9700458659875522</v>
      </c>
      <c r="CG701">
        <v>8.8540262399034203E-2</v>
      </c>
      <c r="CH701">
        <v>-5.8187437378748088</v>
      </c>
      <c r="CI701" t="s">
        <v>479</v>
      </c>
    </row>
    <row r="702" spans="47:87" x14ac:dyDescent="0.3">
      <c r="AU702">
        <v>0.3</v>
      </c>
      <c r="AV702">
        <v>20.288988152805384</v>
      </c>
      <c r="AW702">
        <v>0.33927753739542238</v>
      </c>
      <c r="AX702">
        <v>1.3119027119045616</v>
      </c>
      <c r="AY702">
        <v>342.90117109416383</v>
      </c>
      <c r="AZ702">
        <v>0.10073025214890709</v>
      </c>
      <c r="BA702">
        <v>366.44794763549464</v>
      </c>
      <c r="BB702">
        <v>354.96504606264222</v>
      </c>
      <c r="BC702">
        <v>1</v>
      </c>
      <c r="BD702">
        <v>41.414371495358949</v>
      </c>
      <c r="BE702">
        <v>103.38219614569243</v>
      </c>
      <c r="BF702">
        <v>18.549318440608054</v>
      </c>
      <c r="BG702">
        <v>3.6481397762360568</v>
      </c>
      <c r="BH702">
        <v>424.45157614313371</v>
      </c>
      <c r="BI702">
        <v>0.2</v>
      </c>
      <c r="BJ702">
        <v>2667.5629983215335</v>
      </c>
      <c r="BK702">
        <v>686.0804610465733</v>
      </c>
      <c r="BL702">
        <v>851.05329375096562</v>
      </c>
      <c r="BM702">
        <v>1006.8019588979612</v>
      </c>
      <c r="BN702">
        <v>121.055506315842</v>
      </c>
      <c r="BO702">
        <v>31.017672991097914</v>
      </c>
      <c r="BP702">
        <v>8.5167001950891136E-3</v>
      </c>
      <c r="BQ702">
        <v>100</v>
      </c>
      <c r="BR702">
        <v>379.17681504369898</v>
      </c>
      <c r="BS702">
        <v>5.1566519448175328E-2</v>
      </c>
      <c r="BT702">
        <v>3.1600427408436598E-4</v>
      </c>
      <c r="BU702">
        <v>0</v>
      </c>
      <c r="BV702">
        <v>0.57375123392196758</v>
      </c>
      <c r="BW702">
        <v>14.361619284902787</v>
      </c>
      <c r="BX702">
        <v>38.162950227593996</v>
      </c>
      <c r="BY702">
        <v>30.115733738998394</v>
      </c>
      <c r="BZ702">
        <v>920.74414672656724</v>
      </c>
      <c r="CA702">
        <v>286.60856448384385</v>
      </c>
      <c r="CB702">
        <v>242.7774881608693</v>
      </c>
      <c r="CC702" s="156">
        <v>1.08</v>
      </c>
      <c r="CD702">
        <v>1850</v>
      </c>
      <c r="CE702">
        <v>7.7740052966347228E-2</v>
      </c>
      <c r="CF702">
        <v>3.0575199256609116</v>
      </c>
      <c r="CG702">
        <v>0.11553324792631052</v>
      </c>
      <c r="CH702">
        <v>-3.9495397962504031</v>
      </c>
      <c r="CI702" t="s">
        <v>479</v>
      </c>
    </row>
    <row r="703" spans="47:87" x14ac:dyDescent="0.3">
      <c r="AU703">
        <v>0.3</v>
      </c>
      <c r="AV703">
        <v>19.91194494029839</v>
      </c>
      <c r="AW703">
        <v>0.30546006505086826</v>
      </c>
      <c r="AX703">
        <v>0.86083492048467181</v>
      </c>
      <c r="AY703">
        <v>352.43533190492843</v>
      </c>
      <c r="AZ703">
        <v>0.11771332334338719</v>
      </c>
      <c r="BA703">
        <v>472.19071080630056</v>
      </c>
      <c r="BB703">
        <v>288.66353624004535</v>
      </c>
      <c r="BC703">
        <v>1</v>
      </c>
      <c r="BD703">
        <v>34.398271211724534</v>
      </c>
      <c r="BE703">
        <v>115.36859866665687</v>
      </c>
      <c r="BF703">
        <v>10.318196935750443</v>
      </c>
      <c r="BG703">
        <v>3.5832914391790234</v>
      </c>
      <c r="BH703">
        <v>441.45748626116188</v>
      </c>
      <c r="BI703">
        <v>0.19999999999999998</v>
      </c>
      <c r="BJ703">
        <v>2398.549394552655</v>
      </c>
      <c r="BK703">
        <v>692.34611613143738</v>
      </c>
      <c r="BL703">
        <v>902.17399004547451</v>
      </c>
      <c r="BM703">
        <v>945.6269597078317</v>
      </c>
      <c r="BN703">
        <v>197.92836408451549</v>
      </c>
      <c r="BO703">
        <v>27.43823025200669</v>
      </c>
      <c r="BP703">
        <v>6.672313574703144E-2</v>
      </c>
      <c r="BQ703">
        <v>100</v>
      </c>
      <c r="BR703">
        <v>328.05093771577452</v>
      </c>
      <c r="BS703">
        <v>5.7470664341565517E-2</v>
      </c>
      <c r="BT703">
        <v>3.3259719109783722E-4</v>
      </c>
      <c r="BU703">
        <v>10.307152063826187</v>
      </c>
      <c r="BV703">
        <v>0.62001946173113365</v>
      </c>
      <c r="BW703">
        <v>13.75619027423523</v>
      </c>
      <c r="BX703">
        <v>35.930072410021154</v>
      </c>
      <c r="BY703">
        <v>30.924194105551656</v>
      </c>
      <c r="BZ703">
        <v>979.68272144954494</v>
      </c>
      <c r="CA703">
        <v>309.22143987747751</v>
      </c>
      <c r="CB703">
        <v>234.49911325752856</v>
      </c>
      <c r="CC703" s="156">
        <v>0.94</v>
      </c>
      <c r="CD703">
        <v>1980</v>
      </c>
      <c r="CE703">
        <v>0.14054218975063426</v>
      </c>
      <c r="CF703">
        <v>5.0023519570315607</v>
      </c>
      <c r="CG703">
        <v>0.1720211828662927</v>
      </c>
      <c r="CH703">
        <v>3.6126032418561103</v>
      </c>
      <c r="CI703">
        <v>13</v>
      </c>
    </row>
    <row r="704" spans="47:87" x14ac:dyDescent="0.3">
      <c r="AU704">
        <v>0.3</v>
      </c>
      <c r="AV704">
        <v>22.205528965087357</v>
      </c>
      <c r="AW704">
        <v>0.32490715109853352</v>
      </c>
      <c r="AX704">
        <v>1.1527753217670762</v>
      </c>
      <c r="AY704">
        <v>333.63953589534418</v>
      </c>
      <c r="AZ704">
        <v>9.9103624832638113E-2</v>
      </c>
      <c r="BA704">
        <v>561.84270609033149</v>
      </c>
      <c r="BB704">
        <v>367.60855834101238</v>
      </c>
      <c r="BC704">
        <v>1</v>
      </c>
      <c r="BD704">
        <v>33.500424792313993</v>
      </c>
      <c r="BE704">
        <v>105.11383594366816</v>
      </c>
      <c r="BF704">
        <v>16.707653967612767</v>
      </c>
      <c r="BG704">
        <v>4.6681101870614574</v>
      </c>
      <c r="BH704">
        <v>465.00213789641782</v>
      </c>
      <c r="BI704">
        <v>0.2</v>
      </c>
      <c r="BJ704">
        <v>2699.9073856509704</v>
      </c>
      <c r="BK704">
        <v>691.17636693304667</v>
      </c>
      <c r="BL704">
        <v>934.50248966583877</v>
      </c>
      <c r="BM704">
        <v>960.60874314150078</v>
      </c>
      <c r="BN704">
        <v>154.06060779267733</v>
      </c>
      <c r="BO704">
        <v>29.103848768881061</v>
      </c>
      <c r="BP704">
        <v>8.0954984966606858E-2</v>
      </c>
      <c r="BQ704">
        <v>100</v>
      </c>
      <c r="BR704">
        <v>382.68028383967425</v>
      </c>
      <c r="BS704">
        <v>5.0440430394020561E-2</v>
      </c>
      <c r="BT704">
        <v>3.0981403388104684E-4</v>
      </c>
      <c r="BU704">
        <v>0</v>
      </c>
      <c r="BV704">
        <v>0.5358349301112052</v>
      </c>
      <c r="BW704">
        <v>15.216323587594237</v>
      </c>
      <c r="BX704">
        <v>33.427451891181356</v>
      </c>
      <c r="BY704">
        <v>30.902323845909685</v>
      </c>
      <c r="BZ704">
        <v>936.34855117726681</v>
      </c>
      <c r="CA704">
        <v>307.36228200710332</v>
      </c>
      <c r="CB704">
        <v>241.4838474061084</v>
      </c>
      <c r="CC704" s="156">
        <v>1.08</v>
      </c>
      <c r="CD704">
        <v>1260</v>
      </c>
      <c r="CE704">
        <v>0.15326954646443269</v>
      </c>
      <c r="CF704">
        <v>5.5811532574997749</v>
      </c>
      <c r="CG704">
        <v>0.19725612742718512</v>
      </c>
      <c r="CH704">
        <v>11.13083681799994</v>
      </c>
      <c r="CI704">
        <v>10</v>
      </c>
    </row>
    <row r="705" spans="47:87" x14ac:dyDescent="0.3">
      <c r="AU705">
        <v>0.3</v>
      </c>
      <c r="AV705">
        <v>20.736004400249382</v>
      </c>
      <c r="AW705">
        <v>0.27657159871196901</v>
      </c>
      <c r="AX705">
        <v>1.3976060468626812</v>
      </c>
      <c r="AY705">
        <v>351.22833797337279</v>
      </c>
      <c r="AZ705">
        <v>0.10654247465583322</v>
      </c>
      <c r="BA705">
        <v>412.78624012792488</v>
      </c>
      <c r="BB705">
        <v>431.52054543567726</v>
      </c>
      <c r="BC705">
        <v>1</v>
      </c>
      <c r="BD705">
        <v>37.143746964061606</v>
      </c>
      <c r="BE705">
        <v>91.917379124200735</v>
      </c>
      <c r="BF705">
        <v>22.220281013708874</v>
      </c>
      <c r="BG705">
        <v>5.1085556893892807</v>
      </c>
      <c r="BH705">
        <v>441.04420533323633</v>
      </c>
      <c r="BI705">
        <v>0.20000000000000009</v>
      </c>
      <c r="BJ705">
        <v>2485.6397688546303</v>
      </c>
      <c r="BK705">
        <v>692.98068118295384</v>
      </c>
      <c r="BL705">
        <v>884.16944313156068</v>
      </c>
      <c r="BM705">
        <v>894.15208223505192</v>
      </c>
      <c r="BN705">
        <v>134.16168012724154</v>
      </c>
      <c r="BO705">
        <v>24.755964053246988</v>
      </c>
      <c r="BP705">
        <v>7.1010440848079615E-2</v>
      </c>
      <c r="BQ705">
        <v>100</v>
      </c>
      <c r="BR705">
        <v>345.62622890999103</v>
      </c>
      <c r="BS705">
        <v>5.1806377127375181E-2</v>
      </c>
      <c r="BT705">
        <v>2.6298484104193983E-4</v>
      </c>
      <c r="BU705">
        <v>0</v>
      </c>
      <c r="BV705">
        <v>0.54140641941395062</v>
      </c>
      <c r="BW705">
        <v>14.133609845479141</v>
      </c>
      <c r="BX705">
        <v>36.531253789471151</v>
      </c>
      <c r="BY705">
        <v>34.275242199962882</v>
      </c>
      <c r="BZ705">
        <v>949.47464435182223</v>
      </c>
      <c r="CA705">
        <v>334.68253839162844</v>
      </c>
      <c r="CB705">
        <v>213.86045306587303</v>
      </c>
      <c r="CC705" s="156">
        <v>1.0900000000000001</v>
      </c>
      <c r="CD705">
        <v>1650</v>
      </c>
      <c r="CE705">
        <v>3.9856674632486211E-2</v>
      </c>
      <c r="CF705">
        <v>2.348817902752907</v>
      </c>
      <c r="CG705">
        <v>8.2832390861698621E-2</v>
      </c>
      <c r="CH705">
        <v>-11.452035953752443</v>
      </c>
      <c r="CI705" t="s">
        <v>479</v>
      </c>
    </row>
    <row r="706" spans="47:87" x14ac:dyDescent="0.3">
      <c r="AU706">
        <v>0.3</v>
      </c>
      <c r="AV706">
        <v>20.91189153573907</v>
      </c>
      <c r="AW706">
        <v>0.28419731126593939</v>
      </c>
      <c r="AX706">
        <v>1.7726710599657063</v>
      </c>
      <c r="AY706">
        <v>340.42384371613758</v>
      </c>
      <c r="AZ706">
        <v>9.7953730724046603E-2</v>
      </c>
      <c r="BA706">
        <v>474.87158078580455</v>
      </c>
      <c r="BB706">
        <v>370.37212886620699</v>
      </c>
      <c r="BC706">
        <v>1</v>
      </c>
      <c r="BD706">
        <v>40.942234494209615</v>
      </c>
      <c r="BE706">
        <v>90.238736865955858</v>
      </c>
      <c r="BF706">
        <v>12.318410700626112</v>
      </c>
      <c r="BG706">
        <v>4.2790221347558495</v>
      </c>
      <c r="BH706">
        <v>416.77390880364686</v>
      </c>
      <c r="BI706">
        <v>0.20000000000000004</v>
      </c>
      <c r="BJ706">
        <v>2784.7720239581049</v>
      </c>
      <c r="BK706">
        <v>671.40946532245903</v>
      </c>
      <c r="BL706">
        <v>926.42435084370845</v>
      </c>
      <c r="BM706">
        <v>959.78183715917407</v>
      </c>
      <c r="BN706">
        <v>107.70713069442742</v>
      </c>
      <c r="BO706">
        <v>25.606439254178994</v>
      </c>
      <c r="BP706">
        <v>5.2651053759462281E-2</v>
      </c>
      <c r="BQ706">
        <v>100</v>
      </c>
      <c r="BR706">
        <v>376.03216741112584</v>
      </c>
      <c r="BS706">
        <v>5.4472457127066269E-2</v>
      </c>
      <c r="BT706">
        <v>2.9872599833379601E-4</v>
      </c>
      <c r="BU706">
        <v>0</v>
      </c>
      <c r="BV706">
        <v>0.57416907724247157</v>
      </c>
      <c r="BW706">
        <v>14.241647965197267</v>
      </c>
      <c r="BX706">
        <v>37.262240212231198</v>
      </c>
      <c r="BY706">
        <v>28.503173154868637</v>
      </c>
      <c r="BZ706">
        <v>1066.2651288261275</v>
      </c>
      <c r="CA706">
        <v>217.53705790099599</v>
      </c>
      <c r="CB706">
        <v>223.15149189574132</v>
      </c>
      <c r="CC706" s="156">
        <v>0.77</v>
      </c>
      <c r="CD706">
        <v>1600</v>
      </c>
      <c r="CE706">
        <v>0.27152182357065313</v>
      </c>
      <c r="CF706">
        <v>8.9249740903511263</v>
      </c>
      <c r="CG706">
        <v>0.32753145504520265</v>
      </c>
      <c r="CH706">
        <v>34.688177706444449</v>
      </c>
      <c r="CI706">
        <v>5</v>
      </c>
    </row>
    <row r="707" spans="47:87" x14ac:dyDescent="0.3">
      <c r="AU707">
        <v>0.3</v>
      </c>
      <c r="AV707">
        <v>21.122240492519417</v>
      </c>
      <c r="AW707">
        <v>0.31287092708132735</v>
      </c>
      <c r="AX707">
        <v>0.46019533645638466</v>
      </c>
      <c r="AY707">
        <v>333.90182567770114</v>
      </c>
      <c r="AZ707">
        <v>0.10710578671315837</v>
      </c>
      <c r="BA707">
        <v>500.8634765134056</v>
      </c>
      <c r="BB707">
        <v>310.74792406864719</v>
      </c>
      <c r="BC707">
        <v>1</v>
      </c>
      <c r="BD707">
        <v>49.15376762988042</v>
      </c>
      <c r="BE707">
        <v>103.28777192699162</v>
      </c>
      <c r="BF707">
        <v>21.851852615070484</v>
      </c>
      <c r="BG707">
        <v>4.1292765389732482</v>
      </c>
      <c r="BH707">
        <v>402.87889949573395</v>
      </c>
      <c r="BI707">
        <v>0.19999999999999996</v>
      </c>
      <c r="BJ707">
        <v>2435.0163361196555</v>
      </c>
      <c r="BK707">
        <v>692.21796680412297</v>
      </c>
      <c r="BL707">
        <v>867.17311559304028</v>
      </c>
      <c r="BM707">
        <v>1109.9159723578809</v>
      </c>
      <c r="BN707">
        <v>144.74687903710918</v>
      </c>
      <c r="BO707">
        <v>28.526536693238828</v>
      </c>
      <c r="BP707">
        <v>1.712497265118915E-2</v>
      </c>
      <c r="BQ707">
        <v>100</v>
      </c>
      <c r="BR707">
        <v>352.20215346323448</v>
      </c>
      <c r="BS707">
        <v>5.3730540633300815E-2</v>
      </c>
      <c r="BT707">
        <v>2.9248907808335965E-4</v>
      </c>
      <c r="BU707">
        <v>0</v>
      </c>
      <c r="BV707">
        <v>0.54740145516458183</v>
      </c>
      <c r="BW707">
        <v>15.351024516315382</v>
      </c>
      <c r="BX707">
        <v>36.662115884453712</v>
      </c>
      <c r="BY707">
        <v>33.524683944950617</v>
      </c>
      <c r="BZ707">
        <v>992.3450001592106</v>
      </c>
      <c r="CA707">
        <v>255.44901141484539</v>
      </c>
      <c r="CB707">
        <v>238.88727440604234</v>
      </c>
      <c r="CC707" s="156">
        <v>1.21</v>
      </c>
      <c r="CD707">
        <v>550</v>
      </c>
      <c r="CE707">
        <v>0.1238535675641399</v>
      </c>
      <c r="CF707">
        <v>5.528936805862779</v>
      </c>
      <c r="CG707">
        <v>0.16280971440017483</v>
      </c>
      <c r="CH707">
        <v>4.3793595328619892</v>
      </c>
      <c r="CI707">
        <v>14</v>
      </c>
    </row>
    <row r="708" spans="47:87" x14ac:dyDescent="0.3">
      <c r="AU708">
        <v>0.3</v>
      </c>
      <c r="AV708">
        <v>21.284287261382296</v>
      </c>
      <c r="AW708">
        <v>0.28273740597527386</v>
      </c>
      <c r="AX708">
        <v>0.94488505311341786</v>
      </c>
      <c r="AY708">
        <v>344.5262286422315</v>
      </c>
      <c r="AZ708">
        <v>9.1964497992337038E-2</v>
      </c>
      <c r="BA708">
        <v>453.65041222795207</v>
      </c>
      <c r="BB708">
        <v>317.74135723525069</v>
      </c>
      <c r="BC708">
        <v>1</v>
      </c>
      <c r="BD708">
        <v>40.959685497095499</v>
      </c>
      <c r="BE708">
        <v>107.14744128912058</v>
      </c>
      <c r="BF708">
        <v>2.927786317452703</v>
      </c>
      <c r="BG708">
        <v>5.0140819250530804</v>
      </c>
      <c r="BH708">
        <v>396.80803810865854</v>
      </c>
      <c r="BI708">
        <v>0.2</v>
      </c>
      <c r="BJ708">
        <v>2625.7754250477565</v>
      </c>
      <c r="BK708">
        <v>676.60533351189883</v>
      </c>
      <c r="BL708">
        <v>895.05384750886094</v>
      </c>
      <c r="BM708">
        <v>757.15168340806372</v>
      </c>
      <c r="BN708">
        <v>228.02561746293247</v>
      </c>
      <c r="BO708">
        <v>25.384145900900283</v>
      </c>
      <c r="BP708">
        <v>6.3419736745339753E-2</v>
      </c>
      <c r="BQ708">
        <v>100</v>
      </c>
      <c r="BR708">
        <v>311.13262273401858</v>
      </c>
      <c r="BS708">
        <v>5.3538716651542265E-2</v>
      </c>
      <c r="BT708">
        <v>3.1740232736662344E-4</v>
      </c>
      <c r="BU708">
        <v>0</v>
      </c>
      <c r="BV708">
        <v>0.50612408307308532</v>
      </c>
      <c r="BW708">
        <v>14.300309604554499</v>
      </c>
      <c r="BX708">
        <v>33.497978029169474</v>
      </c>
      <c r="BY708">
        <v>33.203991598245175</v>
      </c>
      <c r="BZ708">
        <v>1110.7571094037453</v>
      </c>
      <c r="CA708">
        <v>254.57544188520498</v>
      </c>
      <c r="CB708">
        <v>227.11259975768255</v>
      </c>
      <c r="CC708" s="156">
        <v>1.1000000000000001</v>
      </c>
      <c r="CD708">
        <v>1770</v>
      </c>
      <c r="CE708">
        <v>3.7663347506437184E-2</v>
      </c>
      <c r="CF708">
        <v>2.3012194602887988</v>
      </c>
      <c r="CG708">
        <v>7.3260851443997188E-2</v>
      </c>
      <c r="CH708">
        <v>-9.9480225158332978</v>
      </c>
      <c r="CI708" t="s">
        <v>479</v>
      </c>
    </row>
    <row r="709" spans="47:87" x14ac:dyDescent="0.3">
      <c r="AU709">
        <v>0.3</v>
      </c>
      <c r="AV709">
        <v>18.982269434631103</v>
      </c>
      <c r="AW709">
        <v>0.29986084393613222</v>
      </c>
      <c r="AX709">
        <v>0.86002546315403516</v>
      </c>
      <c r="AY709">
        <v>306.32289003620076</v>
      </c>
      <c r="AZ709">
        <v>8.968667876649597E-2</v>
      </c>
      <c r="BA709">
        <v>455.26766416706022</v>
      </c>
      <c r="BB709">
        <v>237.89841461869446</v>
      </c>
      <c r="BC709">
        <v>1</v>
      </c>
      <c r="BD709">
        <v>39.260500670307408</v>
      </c>
      <c r="BE709">
        <v>109.82097406096631</v>
      </c>
      <c r="BF709">
        <v>15.773775259521617</v>
      </c>
      <c r="BG709">
        <v>5.2125364165993266</v>
      </c>
      <c r="BH709">
        <v>401.03554243176904</v>
      </c>
      <c r="BI709">
        <v>0.19999999999999998</v>
      </c>
      <c r="BJ709">
        <v>2552.6059892949897</v>
      </c>
      <c r="BK709">
        <v>675.31153736684098</v>
      </c>
      <c r="BL709">
        <v>896.33519994717039</v>
      </c>
      <c r="BM709">
        <v>993.39259201895527</v>
      </c>
      <c r="BN709">
        <v>238.03272229661874</v>
      </c>
      <c r="BO709">
        <v>27.139456873714302</v>
      </c>
      <c r="BP709">
        <v>4.0849374138632856E-2</v>
      </c>
      <c r="BQ709">
        <v>100</v>
      </c>
      <c r="BR709">
        <v>382.77917595950225</v>
      </c>
      <c r="BS709">
        <v>5.5455599276618951E-2</v>
      </c>
      <c r="BT709">
        <v>3.1141135542792525E-4</v>
      </c>
      <c r="BU709">
        <v>57.188364780645195</v>
      </c>
      <c r="BV709">
        <v>0.52895016675768403</v>
      </c>
      <c r="BW709">
        <v>13.474397781986367</v>
      </c>
      <c r="BX709">
        <v>36.45709300463561</v>
      </c>
      <c r="BY709">
        <v>26.187975085279994</v>
      </c>
      <c r="BZ709">
        <v>962.5390989162928</v>
      </c>
      <c r="CA709">
        <v>324.42564002535232</v>
      </c>
      <c r="CB709">
        <v>244.77012639601804</v>
      </c>
      <c r="CC709" s="156">
        <v>0.82</v>
      </c>
      <c r="CD709">
        <v>2570</v>
      </c>
      <c r="CE709">
        <v>1.7253744936525317E-2</v>
      </c>
      <c r="CF709">
        <v>1.8355739597692824</v>
      </c>
      <c r="CG709">
        <v>6.8962599588073312E-2</v>
      </c>
      <c r="CH709">
        <v>-10.366221341170821</v>
      </c>
      <c r="CI709" t="s">
        <v>479</v>
      </c>
    </row>
    <row r="710" spans="47:87" x14ac:dyDescent="0.3">
      <c r="AU710">
        <v>0.3</v>
      </c>
      <c r="AV710">
        <v>18.646156343596925</v>
      </c>
      <c r="AW710">
        <v>0.3479967344500785</v>
      </c>
      <c r="AX710">
        <v>1.4809659608993224</v>
      </c>
      <c r="AY710">
        <v>332.34476110209408</v>
      </c>
      <c r="AZ710">
        <v>7.5796801984121226E-2</v>
      </c>
      <c r="BA710">
        <v>484.29093330203625</v>
      </c>
      <c r="BB710">
        <v>257.65640462399483</v>
      </c>
      <c r="BC710">
        <v>1</v>
      </c>
      <c r="BD710">
        <v>47.912727256861345</v>
      </c>
      <c r="BE710">
        <v>114.01854686149598</v>
      </c>
      <c r="BF710">
        <v>16.890658583822272</v>
      </c>
      <c r="BG710">
        <v>4.4543749523114515</v>
      </c>
      <c r="BH710">
        <v>412.26861408082999</v>
      </c>
      <c r="BI710">
        <v>0.2</v>
      </c>
      <c r="BJ710">
        <v>2809.4343062542848</v>
      </c>
      <c r="BK710">
        <v>672.49924718538</v>
      </c>
      <c r="BL710">
        <v>844.33045520748601</v>
      </c>
      <c r="BM710">
        <v>908.81664771103863</v>
      </c>
      <c r="BN710">
        <v>150.7798104997585</v>
      </c>
      <c r="BO710">
        <v>31.04613461829662</v>
      </c>
      <c r="BP710">
        <v>0.10214279602153541</v>
      </c>
      <c r="BQ710">
        <v>100</v>
      </c>
      <c r="BR710">
        <v>391.18095447093299</v>
      </c>
      <c r="BS710">
        <v>5.2907305971741363E-2</v>
      </c>
      <c r="BT710">
        <v>2.9958314866047506E-4</v>
      </c>
      <c r="BU710">
        <v>0</v>
      </c>
      <c r="BV710">
        <v>0.54310119783660404</v>
      </c>
      <c r="BW710">
        <v>14.342033247370608</v>
      </c>
      <c r="BX710">
        <v>36.358391797684497</v>
      </c>
      <c r="BY710">
        <v>39.576489447365638</v>
      </c>
      <c r="BZ710">
        <v>994.42700257412105</v>
      </c>
      <c r="CA710">
        <v>358.15173481580428</v>
      </c>
      <c r="CB710">
        <v>232.224552870818</v>
      </c>
      <c r="CC710" s="156">
        <v>0.95</v>
      </c>
      <c r="CD710">
        <v>2050</v>
      </c>
      <c r="CE710">
        <v>0.16408649123388996</v>
      </c>
      <c r="CF710">
        <v>5.5764818941691718</v>
      </c>
      <c r="CG710">
        <v>0.19896337851633197</v>
      </c>
      <c r="CH710">
        <v>13.132228268159601</v>
      </c>
      <c r="CI710">
        <v>9</v>
      </c>
    </row>
    <row r="711" spans="47:87" x14ac:dyDescent="0.3">
      <c r="AU711">
        <v>0.3</v>
      </c>
      <c r="AV711">
        <v>20.988966729095861</v>
      </c>
      <c r="AW711">
        <v>0.24876801476733568</v>
      </c>
      <c r="AX711">
        <v>1.2557365301891301</v>
      </c>
      <c r="AY711">
        <v>331.81400314902692</v>
      </c>
      <c r="AZ711">
        <v>9.9171035661055826E-2</v>
      </c>
      <c r="BA711">
        <v>481.79737973161633</v>
      </c>
      <c r="BB711">
        <v>382.89880578799551</v>
      </c>
      <c r="BC711">
        <v>1</v>
      </c>
      <c r="BD711">
        <v>51.266424998696777</v>
      </c>
      <c r="BE711">
        <v>108.18833659418114</v>
      </c>
      <c r="BF711">
        <v>5.325724113560935</v>
      </c>
      <c r="BG711">
        <v>4.1138651713730265</v>
      </c>
      <c r="BH711">
        <v>434.60477831278575</v>
      </c>
      <c r="BI711">
        <v>0.19999999999999998</v>
      </c>
      <c r="BJ711">
        <v>3029.3916070898213</v>
      </c>
      <c r="BK711">
        <v>688.49440603186144</v>
      </c>
      <c r="BL711">
        <v>838.65009799387997</v>
      </c>
      <c r="BM711">
        <v>890.95713275469313</v>
      </c>
      <c r="BN711">
        <v>169.40364488306241</v>
      </c>
      <c r="BO711">
        <v>22.640059728142152</v>
      </c>
      <c r="BP711">
        <v>1.8618715700076501E-2</v>
      </c>
      <c r="BQ711">
        <v>100</v>
      </c>
      <c r="BR711">
        <v>355.29715789074038</v>
      </c>
      <c r="BS711">
        <v>5.7018546695731684E-2</v>
      </c>
      <c r="BT711">
        <v>2.9420723177067112E-4</v>
      </c>
      <c r="BU711">
        <v>0</v>
      </c>
      <c r="BV711">
        <v>0.5647011870180052</v>
      </c>
      <c r="BW711">
        <v>15.199545856938188</v>
      </c>
      <c r="BX711">
        <v>35.596422016609722</v>
      </c>
      <c r="BY711">
        <v>34.805143515415139</v>
      </c>
      <c r="BZ711">
        <v>1133.0748725236579</v>
      </c>
      <c r="CA711">
        <v>260.01832207017844</v>
      </c>
      <c r="CB711">
        <v>237.20213636061814</v>
      </c>
      <c r="CC711" s="156">
        <v>0.99</v>
      </c>
      <c r="CD711">
        <v>2440</v>
      </c>
      <c r="CE711">
        <v>6.9828920609541045E-2</v>
      </c>
      <c r="CF711">
        <v>3.235169994683377</v>
      </c>
      <c r="CG711">
        <v>9.3836382221366296E-2</v>
      </c>
      <c r="CH711">
        <v>-5.4000206549705245</v>
      </c>
      <c r="CI711" t="s">
        <v>479</v>
      </c>
    </row>
    <row r="712" spans="47:87" x14ac:dyDescent="0.3">
      <c r="AU712">
        <v>0.3</v>
      </c>
      <c r="AV712">
        <v>19.710140637797153</v>
      </c>
      <c r="AW712">
        <v>0.29908550158189223</v>
      </c>
      <c r="AX712">
        <v>1.4940998158373375</v>
      </c>
      <c r="AY712">
        <v>329.64025717428888</v>
      </c>
      <c r="AZ712">
        <v>0.11432204841547808</v>
      </c>
      <c r="BA712">
        <v>459.43151879001658</v>
      </c>
      <c r="BB712">
        <v>404.11371984353917</v>
      </c>
      <c r="BC712">
        <v>1</v>
      </c>
      <c r="BD712">
        <v>42.588291601988089</v>
      </c>
      <c r="BE712">
        <v>101.56349102850926</v>
      </c>
      <c r="BF712">
        <v>14.427491051546266</v>
      </c>
      <c r="BG712">
        <v>6.6812693289087379</v>
      </c>
      <c r="BH712">
        <v>375.26382961578815</v>
      </c>
      <c r="BI712">
        <v>0.19999999999999996</v>
      </c>
      <c r="BJ712">
        <v>2592.582394768353</v>
      </c>
      <c r="BK712">
        <v>684.47661416396863</v>
      </c>
      <c r="BL712">
        <v>920.37118025118639</v>
      </c>
      <c r="BM712">
        <v>898.61386713077195</v>
      </c>
      <c r="BN712">
        <v>157.08284927281289</v>
      </c>
      <c r="BO712">
        <v>26.938624873348491</v>
      </c>
      <c r="BP712">
        <v>5.6477660679774402E-2</v>
      </c>
      <c r="BQ712">
        <v>100</v>
      </c>
      <c r="BR712">
        <v>374.67479704856788</v>
      </c>
      <c r="BS712">
        <v>5.6191126662722322E-2</v>
      </c>
      <c r="BT712">
        <v>2.6199918652132525E-4</v>
      </c>
      <c r="BU712">
        <v>0</v>
      </c>
      <c r="BV712">
        <v>0.52358467416140886</v>
      </c>
      <c r="BW712">
        <v>14.795352407501294</v>
      </c>
      <c r="BX712">
        <v>36.365287571215866</v>
      </c>
      <c r="BY712">
        <v>38.260016793410365</v>
      </c>
      <c r="BZ712">
        <v>1008.4811814313059</v>
      </c>
      <c r="CA712">
        <v>292.2166700711341</v>
      </c>
      <c r="CB712">
        <v>227.83501061447348</v>
      </c>
      <c r="CC712" s="156">
        <v>0.94</v>
      </c>
      <c r="CD712">
        <v>1150</v>
      </c>
      <c r="CE712">
        <v>0.22639473206033656</v>
      </c>
      <c r="CF712">
        <v>6.7607082476513254</v>
      </c>
      <c r="CG712">
        <v>0.30108004496154123</v>
      </c>
      <c r="CH712">
        <v>26.165912312561108</v>
      </c>
      <c r="CI712">
        <v>5</v>
      </c>
    </row>
    <row r="713" spans="47:87" x14ac:dyDescent="0.3">
      <c r="AU713">
        <v>0.3</v>
      </c>
      <c r="AV713">
        <v>18.720545138053708</v>
      </c>
      <c r="AW713">
        <v>0.33495350823692827</v>
      </c>
      <c r="AX713">
        <v>1.309834545992365</v>
      </c>
      <c r="AY713">
        <v>350.79477091089478</v>
      </c>
      <c r="AZ713">
        <v>0.10963049587534605</v>
      </c>
      <c r="BA713">
        <v>448.23222675849235</v>
      </c>
      <c r="BB713">
        <v>362.43533593477991</v>
      </c>
      <c r="BC713">
        <v>1</v>
      </c>
      <c r="BD713">
        <v>35.984850286581839</v>
      </c>
      <c r="BE713">
        <v>91.968975336732925</v>
      </c>
      <c r="BF713">
        <v>16.969035476046912</v>
      </c>
      <c r="BG713">
        <v>5.6846830723468829</v>
      </c>
      <c r="BH713">
        <v>449.55373854200315</v>
      </c>
      <c r="BI713">
        <v>0.19999999999999998</v>
      </c>
      <c r="BJ713">
        <v>2726.3465390985079</v>
      </c>
      <c r="BK713">
        <v>681.7534686577884</v>
      </c>
      <c r="BL713">
        <v>849.38414411931888</v>
      </c>
      <c r="BM713">
        <v>830.1434587469721</v>
      </c>
      <c r="BN713">
        <v>154.51374882877872</v>
      </c>
      <c r="BO713">
        <v>30.331235689354859</v>
      </c>
      <c r="BP713">
        <v>4.3684751969013599E-2</v>
      </c>
      <c r="BQ713">
        <v>100</v>
      </c>
      <c r="BR713">
        <v>305.81291929823118</v>
      </c>
      <c r="BS713">
        <v>5.5834510223754012E-2</v>
      </c>
      <c r="BT713">
        <v>2.7928777553436261E-4</v>
      </c>
      <c r="BU713">
        <v>0</v>
      </c>
      <c r="BV713">
        <v>0.57866253508019661</v>
      </c>
      <c r="BW713">
        <v>15.958212268941532</v>
      </c>
      <c r="BX713">
        <v>37.445128849797044</v>
      </c>
      <c r="BY713">
        <v>36.331527717416975</v>
      </c>
      <c r="BZ713">
        <v>1093.0797586882579</v>
      </c>
      <c r="CA713">
        <v>317.05708478248209</v>
      </c>
      <c r="CB713">
        <v>249.24977433187601</v>
      </c>
      <c r="CC713" s="156">
        <v>1.1100000000000001</v>
      </c>
      <c r="CD713">
        <v>1370</v>
      </c>
      <c r="CE713">
        <v>0.12868056467843458</v>
      </c>
      <c r="CF713">
        <v>4.5376952392223133</v>
      </c>
      <c r="CG713">
        <v>0.15874505243880427</v>
      </c>
      <c r="CH713">
        <v>6.0910619862408577</v>
      </c>
      <c r="CI713">
        <v>13</v>
      </c>
    </row>
    <row r="714" spans="47:87" x14ac:dyDescent="0.3">
      <c r="AU714">
        <v>0.3</v>
      </c>
      <c r="AV714">
        <v>20.490869359040548</v>
      </c>
      <c r="AW714">
        <v>0.31219360225246812</v>
      </c>
      <c r="AX714">
        <v>2.4208468552996112</v>
      </c>
      <c r="AY714">
        <v>311.02345991649685</v>
      </c>
      <c r="AZ714">
        <v>0.10369008318475775</v>
      </c>
      <c r="BA714">
        <v>437.98301366073485</v>
      </c>
      <c r="BB714">
        <v>383.91237935497907</v>
      </c>
      <c r="BC714">
        <v>1</v>
      </c>
      <c r="BD714">
        <v>41.697998083174959</v>
      </c>
      <c r="BE714">
        <v>93.674621592941904</v>
      </c>
      <c r="BF714">
        <v>15.059442211083788</v>
      </c>
      <c r="BG714">
        <v>6.6615798888467976</v>
      </c>
      <c r="BH714">
        <v>368.7646509080493</v>
      </c>
      <c r="BI714">
        <v>0.19999999999999996</v>
      </c>
      <c r="BJ714">
        <v>2557.0792864823356</v>
      </c>
      <c r="BK714">
        <v>686.86435714225149</v>
      </c>
      <c r="BL714">
        <v>925.0197451174497</v>
      </c>
      <c r="BM714">
        <v>1017.5697477133457</v>
      </c>
      <c r="BN714">
        <v>128.17304348342083</v>
      </c>
      <c r="BO714">
        <v>28.260544413859709</v>
      </c>
      <c r="BP714">
        <v>4.1886178485394797E-2</v>
      </c>
      <c r="BQ714">
        <v>100</v>
      </c>
      <c r="BR714">
        <v>350.41093632504277</v>
      </c>
      <c r="BS714">
        <v>5.4849660915102211E-2</v>
      </c>
      <c r="BT714">
        <v>2.9356688435066604E-4</v>
      </c>
      <c r="BU714">
        <v>0</v>
      </c>
      <c r="BV714">
        <v>0.57097726996950138</v>
      </c>
      <c r="BW714">
        <v>13.941713474171646</v>
      </c>
      <c r="BX714">
        <v>35.907428379171286</v>
      </c>
      <c r="BY714">
        <v>34.941075935275229</v>
      </c>
      <c r="BZ714">
        <v>1163.1725468381335</v>
      </c>
      <c r="CA714">
        <v>220.36436881598283</v>
      </c>
      <c r="CB714">
        <v>230.95216122332411</v>
      </c>
      <c r="CC714" s="156">
        <v>1.01</v>
      </c>
      <c r="CD714">
        <v>890</v>
      </c>
      <c r="CE714">
        <v>0.18049530299196026</v>
      </c>
      <c r="CF714">
        <v>5.5921063506349542</v>
      </c>
      <c r="CG714">
        <v>0.23531116930853715</v>
      </c>
      <c r="CH714">
        <v>12.333802588009165</v>
      </c>
      <c r="CI714">
        <v>8</v>
      </c>
    </row>
    <row r="715" spans="47:87" x14ac:dyDescent="0.3">
      <c r="AU715">
        <v>0.3</v>
      </c>
      <c r="AV715">
        <v>20.830574926377324</v>
      </c>
      <c r="AW715">
        <v>0.34574160097185119</v>
      </c>
      <c r="AX715">
        <v>0.86934207871070401</v>
      </c>
      <c r="AY715">
        <v>329.55436914879215</v>
      </c>
      <c r="AZ715">
        <v>9.2447979067218841E-2</v>
      </c>
      <c r="BA715">
        <v>428.66664686209685</v>
      </c>
      <c r="BB715">
        <v>403.78002429865671</v>
      </c>
      <c r="BC715">
        <v>1</v>
      </c>
      <c r="BD715">
        <v>37.293367505034212</v>
      </c>
      <c r="BE715">
        <v>89.334183154768283</v>
      </c>
      <c r="BF715">
        <v>17.21395238912287</v>
      </c>
      <c r="BG715">
        <v>4.9400889103869039</v>
      </c>
      <c r="BH715">
        <v>348.98718659547291</v>
      </c>
      <c r="BI715">
        <v>0.2</v>
      </c>
      <c r="BJ715">
        <v>1970.7039104373523</v>
      </c>
      <c r="BK715">
        <v>680.00712926006963</v>
      </c>
      <c r="BL715">
        <v>883.49826579208877</v>
      </c>
      <c r="BM715">
        <v>941.29546817513676</v>
      </c>
      <c r="BN715">
        <v>229.15358507275855</v>
      </c>
      <c r="BO715">
        <v>31.354805731912442</v>
      </c>
      <c r="BP715">
        <v>3.9529170925289743E-2</v>
      </c>
      <c r="BQ715">
        <v>100</v>
      </c>
      <c r="BR715">
        <v>342.01151286578863</v>
      </c>
      <c r="BS715">
        <v>5.6355856182347099E-2</v>
      </c>
      <c r="BT715">
        <v>3.2531374135817801E-4</v>
      </c>
      <c r="BU715">
        <v>33.943233916683056</v>
      </c>
      <c r="BV715">
        <v>0.54155552861838563</v>
      </c>
      <c r="BW715">
        <v>14.72512587590853</v>
      </c>
      <c r="BX715">
        <v>36.742626307168699</v>
      </c>
      <c r="BY715">
        <v>34.846548288953528</v>
      </c>
      <c r="BZ715">
        <v>787.26163985039216</v>
      </c>
      <c r="CA715">
        <v>338.46254389746485</v>
      </c>
      <c r="CB715">
        <v>235.08879811801711</v>
      </c>
      <c r="CC715" s="156">
        <v>0.88</v>
      </c>
      <c r="CD715">
        <v>1530</v>
      </c>
      <c r="CE715">
        <v>0.25558218216625939</v>
      </c>
      <c r="CF715">
        <v>6.4417553070700784</v>
      </c>
      <c r="CG715">
        <v>0.23912394071189119</v>
      </c>
      <c r="CH715">
        <v>32.601436639226101</v>
      </c>
      <c r="CI715">
        <v>6</v>
      </c>
    </row>
    <row r="716" spans="47:87" x14ac:dyDescent="0.3">
      <c r="AU716">
        <v>0.3</v>
      </c>
      <c r="AV716">
        <v>19.76614409960683</v>
      </c>
      <c r="AW716">
        <v>0.28688146846664003</v>
      </c>
      <c r="AX716">
        <v>1.4335095427179501</v>
      </c>
      <c r="AY716">
        <v>310.59526342602453</v>
      </c>
      <c r="AZ716">
        <v>0.10037825671239954</v>
      </c>
      <c r="BA716">
        <v>391.98086269194982</v>
      </c>
      <c r="BB716">
        <v>332.50513359545062</v>
      </c>
      <c r="BC716">
        <v>1</v>
      </c>
      <c r="BD716">
        <v>44.680876559689295</v>
      </c>
      <c r="BE716">
        <v>108.7825538093703</v>
      </c>
      <c r="BF716">
        <v>22.734780730236601</v>
      </c>
      <c r="BG716">
        <v>3.9166989629809499</v>
      </c>
      <c r="BH716">
        <v>412.52713135514546</v>
      </c>
      <c r="BI716">
        <v>0.2</v>
      </c>
      <c r="BJ716">
        <v>2707.8101702742429</v>
      </c>
      <c r="BK716">
        <v>679.96171173477035</v>
      </c>
      <c r="BL716">
        <v>894.27337952934965</v>
      </c>
      <c r="BM716">
        <v>909.75237597943419</v>
      </c>
      <c r="BN716">
        <v>166.80438894263864</v>
      </c>
      <c r="BO716">
        <v>26.099372753666994</v>
      </c>
      <c r="BP716">
        <v>2.2672960067421827E-2</v>
      </c>
      <c r="BQ716">
        <v>100</v>
      </c>
      <c r="BR716">
        <v>431.56314576951308</v>
      </c>
      <c r="BS716">
        <v>5.2219368717600211E-2</v>
      </c>
      <c r="BT716">
        <v>3.2517985139860476E-4</v>
      </c>
      <c r="BU716">
        <v>59.983565731759725</v>
      </c>
      <c r="BV716">
        <v>0.53400156210760463</v>
      </c>
      <c r="BW716">
        <v>16.179061172797507</v>
      </c>
      <c r="BX716">
        <v>37.033198149779764</v>
      </c>
      <c r="BY716">
        <v>29.50540334446724</v>
      </c>
      <c r="BZ716">
        <v>990.41188502229102</v>
      </c>
      <c r="CA716">
        <v>260.74397691518095</v>
      </c>
      <c r="CB716">
        <v>239.9015426002608</v>
      </c>
      <c r="CC716" s="156">
        <v>1.1499999999999999</v>
      </c>
      <c r="CD716">
        <v>1620</v>
      </c>
      <c r="CE716">
        <v>0.14140911714370086</v>
      </c>
      <c r="CF716">
        <v>5.5001748983475292</v>
      </c>
      <c r="CG716">
        <v>0.1757716821153453</v>
      </c>
      <c r="CH716">
        <v>6.3701158777821378</v>
      </c>
      <c r="CI716">
        <v>12</v>
      </c>
    </row>
    <row r="717" spans="47:87" x14ac:dyDescent="0.3">
      <c r="AU717">
        <v>0.3</v>
      </c>
      <c r="AV717">
        <v>18.345457824736034</v>
      </c>
      <c r="AW717">
        <v>0.35860130560620723</v>
      </c>
      <c r="AX717">
        <v>1.7915805138577887</v>
      </c>
      <c r="AY717">
        <v>315.04452462993913</v>
      </c>
      <c r="AZ717">
        <v>8.919384652089915E-2</v>
      </c>
      <c r="BA717">
        <v>383.93605358154497</v>
      </c>
      <c r="BB717">
        <v>350.94245490899982</v>
      </c>
      <c r="BC717">
        <v>1</v>
      </c>
      <c r="BD717">
        <v>35.870810471507681</v>
      </c>
      <c r="BE717">
        <v>89.483793127064487</v>
      </c>
      <c r="BF717">
        <v>10.802787413842019</v>
      </c>
      <c r="BG717">
        <v>2.9326539457783438</v>
      </c>
      <c r="BH717">
        <v>423.41034581203189</v>
      </c>
      <c r="BI717">
        <v>0.20000000000000007</v>
      </c>
      <c r="BJ717">
        <v>2100.308743236732</v>
      </c>
      <c r="BK717">
        <v>686.14228314991431</v>
      </c>
      <c r="BL717">
        <v>857.10558428026695</v>
      </c>
      <c r="BM717">
        <v>846.21259239799997</v>
      </c>
      <c r="BN717">
        <v>196.53648398865863</v>
      </c>
      <c r="BO717">
        <v>32.492299713448503</v>
      </c>
      <c r="BP717">
        <v>4.4518625696997383E-2</v>
      </c>
      <c r="BQ717">
        <v>100</v>
      </c>
      <c r="BR717">
        <v>378.38060483403353</v>
      </c>
      <c r="BS717">
        <v>5.1847661047753256E-2</v>
      </c>
      <c r="BT717">
        <v>3.0221185392066333E-4</v>
      </c>
      <c r="BU717">
        <v>0</v>
      </c>
      <c r="BV717">
        <v>0.5764147167681104</v>
      </c>
      <c r="BW717">
        <v>15.291118459216035</v>
      </c>
      <c r="BX717">
        <v>35.732848749674524</v>
      </c>
      <c r="BY717">
        <v>34.393765526782737</v>
      </c>
      <c r="BZ717">
        <v>1098.5229385639559</v>
      </c>
      <c r="CA717">
        <v>347.40767529339644</v>
      </c>
      <c r="CB717">
        <v>247.69437905689722</v>
      </c>
      <c r="CC717" s="156">
        <v>1.17</v>
      </c>
      <c r="CD717">
        <v>700</v>
      </c>
      <c r="CE717">
        <v>0.21912140620789655</v>
      </c>
      <c r="CF717">
        <v>6.2799178981130162</v>
      </c>
      <c r="CG717">
        <v>0.26412581683272673</v>
      </c>
      <c r="CH717">
        <v>23.463837948936117</v>
      </c>
      <c r="CI717">
        <v>6</v>
      </c>
    </row>
    <row r="718" spans="47:87" x14ac:dyDescent="0.3">
      <c r="AU718">
        <v>0.3</v>
      </c>
      <c r="AV718">
        <v>19.865056964268543</v>
      </c>
      <c r="AW718">
        <v>0.31845914992884905</v>
      </c>
      <c r="AX718">
        <v>0.81577603728449799</v>
      </c>
      <c r="AY718">
        <v>308.15831416090958</v>
      </c>
      <c r="AZ718">
        <v>0.11546145137607068</v>
      </c>
      <c r="BA718">
        <v>397.23880644384377</v>
      </c>
      <c r="BB718">
        <v>361.94563860041808</v>
      </c>
      <c r="BC718">
        <v>1</v>
      </c>
      <c r="BD718">
        <v>40.454726043551574</v>
      </c>
      <c r="BE718">
        <v>94.083331970846885</v>
      </c>
      <c r="BF718">
        <v>12.135236436310043</v>
      </c>
      <c r="BG718">
        <v>5.8314420436303669</v>
      </c>
      <c r="BH718">
        <v>407.35679134160773</v>
      </c>
      <c r="BI718">
        <v>0.20000000000000004</v>
      </c>
      <c r="BJ718">
        <v>2682.4232011454005</v>
      </c>
      <c r="BK718">
        <v>695.9463957068532</v>
      </c>
      <c r="BL718">
        <v>897.66005617372514</v>
      </c>
      <c r="BM718">
        <v>882.83143227209212</v>
      </c>
      <c r="BN718">
        <v>187.52390453739</v>
      </c>
      <c r="BO718">
        <v>28.703451149473295</v>
      </c>
      <c r="BP718">
        <v>5.7758754254928463E-2</v>
      </c>
      <c r="BQ718">
        <v>100</v>
      </c>
      <c r="BR718">
        <v>379.3912221240081</v>
      </c>
      <c r="BS718">
        <v>5.6463679492191533E-2</v>
      </c>
      <c r="BT718">
        <v>3.0795643676086816E-4</v>
      </c>
      <c r="BU718">
        <v>0</v>
      </c>
      <c r="BV718">
        <v>0.54458501242615265</v>
      </c>
      <c r="BW718">
        <v>14.758800837539964</v>
      </c>
      <c r="BX718">
        <v>36.094497639475449</v>
      </c>
      <c r="BY718">
        <v>30.571208927060777</v>
      </c>
      <c r="BZ718">
        <v>982.33441862111908</v>
      </c>
      <c r="CA718">
        <v>313.10787229780567</v>
      </c>
      <c r="CB718">
        <v>201.99650312673506</v>
      </c>
      <c r="CC718" s="156">
        <v>0.99</v>
      </c>
      <c r="CD718">
        <v>1850</v>
      </c>
      <c r="CE718">
        <v>0.21947609602846629</v>
      </c>
      <c r="CF718">
        <v>6.523022238250876</v>
      </c>
      <c r="CG718">
        <v>0.26157820017227534</v>
      </c>
      <c r="CH718">
        <v>27.999351505651866</v>
      </c>
      <c r="CI718">
        <v>6</v>
      </c>
    </row>
    <row r="719" spans="47:87" x14ac:dyDescent="0.3">
      <c r="AU719">
        <v>0.3</v>
      </c>
      <c r="AV719">
        <v>19.976901992336874</v>
      </c>
      <c r="AW719">
        <v>0.30962014754167544</v>
      </c>
      <c r="AX719">
        <v>1.1232597283653349</v>
      </c>
      <c r="AY719">
        <v>345.10410484424028</v>
      </c>
      <c r="AZ719">
        <v>9.0349124185521185E-2</v>
      </c>
      <c r="BA719">
        <v>404.74041369480551</v>
      </c>
      <c r="BB719">
        <v>426.21716523044228</v>
      </c>
      <c r="BC719">
        <v>1</v>
      </c>
      <c r="BD719">
        <v>38.206822262281626</v>
      </c>
      <c r="BE719">
        <v>101.53102878655251</v>
      </c>
      <c r="BF719">
        <v>8.9946785626027754</v>
      </c>
      <c r="BG719">
        <v>5.1425318810774474</v>
      </c>
      <c r="BH719">
        <v>433.5256006588686</v>
      </c>
      <c r="BI719">
        <v>0.20000000000000004</v>
      </c>
      <c r="BJ719">
        <v>2283.5712725316216</v>
      </c>
      <c r="BK719">
        <v>703.5710764313236</v>
      </c>
      <c r="BL719">
        <v>969.48660162190504</v>
      </c>
      <c r="BM719">
        <v>882.64090516680199</v>
      </c>
      <c r="BN719">
        <v>162.99427319651403</v>
      </c>
      <c r="BO719">
        <v>28.050540043195006</v>
      </c>
      <c r="BP719">
        <v>3.8816515048895751E-2</v>
      </c>
      <c r="BQ719">
        <v>100</v>
      </c>
      <c r="BR719">
        <v>338.09242940663165</v>
      </c>
      <c r="BS719">
        <v>5.7221056161327596E-2</v>
      </c>
      <c r="BT719">
        <v>2.9749543791075724E-4</v>
      </c>
      <c r="BU719">
        <v>0</v>
      </c>
      <c r="BV719">
        <v>0.5467874090144007</v>
      </c>
      <c r="BW719">
        <v>13.220731608550917</v>
      </c>
      <c r="BX719">
        <v>38.916451726129544</v>
      </c>
      <c r="BY719">
        <v>35.208502860099507</v>
      </c>
      <c r="BZ719">
        <v>1272.6938164239741</v>
      </c>
      <c r="CA719">
        <v>343.21387634982341</v>
      </c>
      <c r="CB719">
        <v>249.34911849047012</v>
      </c>
      <c r="CC719" s="156">
        <v>1.08</v>
      </c>
      <c r="CD719">
        <v>1320</v>
      </c>
      <c r="CE719">
        <v>0.15926554447427277</v>
      </c>
      <c r="CF719">
        <v>5.309265005396135</v>
      </c>
      <c r="CG719">
        <v>0.20968665260875533</v>
      </c>
      <c r="CH719">
        <v>8.6959649335617755</v>
      </c>
      <c r="CI719">
        <v>9</v>
      </c>
    </row>
    <row r="720" spans="47:87" x14ac:dyDescent="0.3">
      <c r="AU720">
        <v>0.3</v>
      </c>
      <c r="AV720">
        <v>18.999699183366701</v>
      </c>
      <c r="AW720">
        <v>0.3177898990373747</v>
      </c>
      <c r="AX720">
        <v>0.73340245992056585</v>
      </c>
      <c r="AY720">
        <v>339.76109379184936</v>
      </c>
      <c r="AZ720">
        <v>0.10789352762409059</v>
      </c>
      <c r="BA720">
        <v>411.4436207659117</v>
      </c>
      <c r="BB720">
        <v>291.44135846473034</v>
      </c>
      <c r="BC720">
        <v>1</v>
      </c>
      <c r="BD720">
        <v>29.350223144464703</v>
      </c>
      <c r="BE720">
        <v>78.465217880806804</v>
      </c>
      <c r="BF720">
        <v>9.2083951947577027</v>
      </c>
      <c r="BG720">
        <v>6.0272782723872833</v>
      </c>
      <c r="BH720">
        <v>391.16484462677761</v>
      </c>
      <c r="BI720">
        <v>0.19999999999999998</v>
      </c>
      <c r="BJ720">
        <v>2571.1431204382811</v>
      </c>
      <c r="BK720">
        <v>675.53908566571829</v>
      </c>
      <c r="BL720">
        <v>911.63416964081591</v>
      </c>
      <c r="BM720">
        <v>1007.2262853443342</v>
      </c>
      <c r="BN720">
        <v>235.88206913335276</v>
      </c>
      <c r="BO720">
        <v>28.565017963675199</v>
      </c>
      <c r="BP720">
        <v>6.7151358773358732E-2</v>
      </c>
      <c r="BQ720">
        <v>100</v>
      </c>
      <c r="BR720">
        <v>343.29673227841221</v>
      </c>
      <c r="BS720">
        <v>5.4464885842636465E-2</v>
      </c>
      <c r="BT720">
        <v>3.1860397258696028E-4</v>
      </c>
      <c r="BU720">
        <v>0</v>
      </c>
      <c r="BV720">
        <v>0.57466760335554956</v>
      </c>
      <c r="BW720">
        <v>15.009889925987709</v>
      </c>
      <c r="BX720">
        <v>35.629045353322184</v>
      </c>
      <c r="BY720">
        <v>38.582455460528649</v>
      </c>
      <c r="BZ720">
        <v>1028.8565345873105</v>
      </c>
      <c r="CA720">
        <v>282.43201335042659</v>
      </c>
      <c r="CB720">
        <v>230.19227478533625</v>
      </c>
      <c r="CC720" s="156">
        <v>1.1200000000000001</v>
      </c>
      <c r="CD720">
        <v>1200</v>
      </c>
      <c r="CE720">
        <v>0.11057513761301507</v>
      </c>
      <c r="CF720">
        <v>4.8841045553920859</v>
      </c>
      <c r="CG720">
        <v>0.15136179048804674</v>
      </c>
      <c r="CH720">
        <v>0.13380755511718745</v>
      </c>
      <c r="CI720">
        <v>18</v>
      </c>
    </row>
    <row r="721" spans="47:87" x14ac:dyDescent="0.3">
      <c r="AU721">
        <v>0.3</v>
      </c>
      <c r="AV721">
        <v>20.015194197585071</v>
      </c>
      <c r="AW721">
        <v>0.31816319198118309</v>
      </c>
      <c r="AX721">
        <v>1.1415101521817796</v>
      </c>
      <c r="AY721">
        <v>326.89761278159176</v>
      </c>
      <c r="AZ721">
        <v>7.398449222070104E-2</v>
      </c>
      <c r="BA721">
        <v>364.41058989893367</v>
      </c>
      <c r="BB721">
        <v>401.81240618014272</v>
      </c>
      <c r="BC721">
        <v>1</v>
      </c>
      <c r="BD721">
        <v>36.934115524376693</v>
      </c>
      <c r="BE721">
        <v>99.865478676528468</v>
      </c>
      <c r="BF721">
        <v>11.40041928676118</v>
      </c>
      <c r="BG721">
        <v>6.258453222972161</v>
      </c>
      <c r="BH721">
        <v>420.50304711482602</v>
      </c>
      <c r="BI721">
        <v>0.20000000000000007</v>
      </c>
      <c r="BJ721">
        <v>2835.6413198054729</v>
      </c>
      <c r="BK721">
        <v>689.89218496742319</v>
      </c>
      <c r="BL721">
        <v>930.65867294394923</v>
      </c>
      <c r="BM721">
        <v>795.36881603955533</v>
      </c>
      <c r="BN721">
        <v>177.71694234406186</v>
      </c>
      <c r="BO721">
        <v>28.512038644302404</v>
      </c>
      <c r="BP721">
        <v>7.7895723818384457E-2</v>
      </c>
      <c r="BQ721">
        <v>100</v>
      </c>
      <c r="BR721">
        <v>305.88164279628222</v>
      </c>
      <c r="BS721">
        <v>5.0483383459401336E-2</v>
      </c>
      <c r="BT721">
        <v>3.3806753802263361E-4</v>
      </c>
      <c r="BU721">
        <v>0</v>
      </c>
      <c r="BV721">
        <v>0.57287482677051504</v>
      </c>
      <c r="BW721">
        <v>15.342914139525787</v>
      </c>
      <c r="BX721">
        <v>36.434452750756854</v>
      </c>
      <c r="BY721">
        <v>34.361788632024613</v>
      </c>
      <c r="BZ721">
        <v>1126.5102952750487</v>
      </c>
      <c r="CA721">
        <v>229.39501208674753</v>
      </c>
      <c r="CB721">
        <v>231.03337333027233</v>
      </c>
      <c r="CC721" s="156">
        <v>0.81</v>
      </c>
      <c r="CD721">
        <v>1900</v>
      </c>
      <c r="CE721">
        <v>0.12328818984763568</v>
      </c>
      <c r="CF721">
        <v>4.4016252886512985</v>
      </c>
      <c r="CG721">
        <v>0.15637490175597216</v>
      </c>
      <c r="CH721">
        <v>2.6164162189810907</v>
      </c>
      <c r="CI721">
        <v>15</v>
      </c>
    </row>
    <row r="722" spans="47:87" x14ac:dyDescent="0.3">
      <c r="AU722">
        <v>0.3</v>
      </c>
      <c r="AV722">
        <v>20.013704302743484</v>
      </c>
      <c r="AW722">
        <v>0.32413497542423719</v>
      </c>
      <c r="AX722">
        <v>0.20812661623406237</v>
      </c>
      <c r="AY722">
        <v>324.31683765805718</v>
      </c>
      <c r="AZ722">
        <v>7.9007943670218586E-2</v>
      </c>
      <c r="BA722">
        <v>556.02400537779795</v>
      </c>
      <c r="BB722">
        <v>316.13916824937513</v>
      </c>
      <c r="BC722">
        <v>1</v>
      </c>
      <c r="BD722">
        <v>37.480456523139253</v>
      </c>
      <c r="BE722">
        <v>93.415292148051108</v>
      </c>
      <c r="BF722">
        <v>13.896570930754589</v>
      </c>
      <c r="BG722">
        <v>4.7297633070786542</v>
      </c>
      <c r="BH722">
        <v>418.09918993607357</v>
      </c>
      <c r="BI722">
        <v>0.20000000000000007</v>
      </c>
      <c r="BJ722">
        <v>2344.9229630653563</v>
      </c>
      <c r="BK722">
        <v>668.00829920994215</v>
      </c>
      <c r="BL722">
        <v>891.97819669124681</v>
      </c>
      <c r="BM722">
        <v>933.60462105077386</v>
      </c>
      <c r="BN722">
        <v>130.10761689948757</v>
      </c>
      <c r="BO722">
        <v>29.17122734236078</v>
      </c>
      <c r="BP722">
        <v>6.428981974522599E-2</v>
      </c>
      <c r="BQ722">
        <v>100</v>
      </c>
      <c r="BR722">
        <v>342.22622106173816</v>
      </c>
      <c r="BS722">
        <v>5.631331528721522E-2</v>
      </c>
      <c r="BT722">
        <v>2.8950005977031737E-4</v>
      </c>
      <c r="BU722">
        <v>130.48860683288251</v>
      </c>
      <c r="BV722">
        <v>0.57438269457608904</v>
      </c>
      <c r="BW722">
        <v>14.40713747046208</v>
      </c>
      <c r="BX722">
        <v>36.467952945726111</v>
      </c>
      <c r="BY722">
        <v>35.307577266851801</v>
      </c>
      <c r="BZ722">
        <v>1009.4538171504873</v>
      </c>
      <c r="CA722">
        <v>229.41253595843244</v>
      </c>
      <c r="CB722">
        <v>234.20907769971964</v>
      </c>
      <c r="CC722" s="156">
        <v>1.04</v>
      </c>
      <c r="CD722">
        <v>1890</v>
      </c>
      <c r="CE722">
        <v>4.5997126569132796E-2</v>
      </c>
      <c r="CF722">
        <v>3.0675272430045464</v>
      </c>
      <c r="CG722">
        <v>7.8867968686489182E-2</v>
      </c>
      <c r="CH722">
        <v>-13.797591434627217</v>
      </c>
      <c r="CI722" t="s">
        <v>479</v>
      </c>
    </row>
    <row r="723" spans="47:87" x14ac:dyDescent="0.3">
      <c r="AU723">
        <v>0.3</v>
      </c>
      <c r="AV723">
        <v>21.254779895224782</v>
      </c>
      <c r="AW723">
        <v>0.29618367156987213</v>
      </c>
      <c r="AX723">
        <v>1.6883976491192598</v>
      </c>
      <c r="AY723">
        <v>343.6209205210294</v>
      </c>
      <c r="AZ723">
        <v>0.11077828582588577</v>
      </c>
      <c r="BA723">
        <v>484.64497278563317</v>
      </c>
      <c r="BB723">
        <v>327.65611134110361</v>
      </c>
      <c r="BC723">
        <v>1</v>
      </c>
      <c r="BD723">
        <v>38.453046359484652</v>
      </c>
      <c r="BE723">
        <v>91.500118971658452</v>
      </c>
      <c r="BF723">
        <v>17.078792453589934</v>
      </c>
      <c r="BG723">
        <v>5.9857817694269899</v>
      </c>
      <c r="BH723">
        <v>396.21396011028412</v>
      </c>
      <c r="BI723">
        <v>0.2</v>
      </c>
      <c r="BJ723">
        <v>2714.0090007294566</v>
      </c>
      <c r="BK723">
        <v>697.00995363767674</v>
      </c>
      <c r="BL723">
        <v>938.61911032138664</v>
      </c>
      <c r="BM723">
        <v>1056.5227799064355</v>
      </c>
      <c r="BN723">
        <v>147.44735296035913</v>
      </c>
      <c r="BO723">
        <v>26.898696944925167</v>
      </c>
      <c r="BP723">
        <v>2.9071104737981274E-2</v>
      </c>
      <c r="BQ723">
        <v>100</v>
      </c>
      <c r="BR723">
        <v>335.35565993304999</v>
      </c>
      <c r="BS723">
        <v>5.5261113045425261E-2</v>
      </c>
      <c r="BT723">
        <v>2.9329266427859628E-4</v>
      </c>
      <c r="BU723">
        <v>60.865543009142279</v>
      </c>
      <c r="BV723">
        <v>0.5180591421584877</v>
      </c>
      <c r="BW723">
        <v>15.059930031138649</v>
      </c>
      <c r="BX723">
        <v>36.078997511272547</v>
      </c>
      <c r="BY723">
        <v>35.309774986030938</v>
      </c>
      <c r="BZ723">
        <v>992.72306938522865</v>
      </c>
      <c r="CA723">
        <v>404.00207499979643</v>
      </c>
      <c r="CB723">
        <v>255.03884358952897</v>
      </c>
      <c r="CC723" s="156">
        <v>1.02</v>
      </c>
      <c r="CD723">
        <v>1610</v>
      </c>
      <c r="CE723">
        <v>6.001741004897454E-2</v>
      </c>
      <c r="CF723">
        <v>3.2002920937276915</v>
      </c>
      <c r="CG723">
        <v>0.10205943801073315</v>
      </c>
      <c r="CH723">
        <v>-6.7774261613557858</v>
      </c>
      <c r="CI723" t="s">
        <v>479</v>
      </c>
    </row>
    <row r="724" spans="47:87" x14ac:dyDescent="0.3">
      <c r="AU724">
        <v>0.3</v>
      </c>
      <c r="AV724">
        <v>21.054261614969203</v>
      </c>
      <c r="AW724">
        <v>0.28358645498266422</v>
      </c>
      <c r="AX724">
        <v>2.4320560206247044</v>
      </c>
      <c r="AY724">
        <v>305.1355195458039</v>
      </c>
      <c r="AZ724">
        <v>0.10622408475516462</v>
      </c>
      <c r="BA724">
        <v>358.33936634700302</v>
      </c>
      <c r="BB724">
        <v>311.46199599590796</v>
      </c>
      <c r="BC724">
        <v>1</v>
      </c>
      <c r="BD724">
        <v>27.882692113210801</v>
      </c>
      <c r="BE724">
        <v>95.671366987162855</v>
      </c>
      <c r="BF724">
        <v>17.96460432403234</v>
      </c>
      <c r="BG724">
        <v>3.6196547738336786</v>
      </c>
      <c r="BH724">
        <v>404.12173359308019</v>
      </c>
      <c r="BI724">
        <v>0.2</v>
      </c>
      <c r="BJ724">
        <v>2701.8228329391882</v>
      </c>
      <c r="BK724">
        <v>681.37988782001332</v>
      </c>
      <c r="BL724">
        <v>898.97399849112912</v>
      </c>
      <c r="BM724">
        <v>924.02054615253701</v>
      </c>
      <c r="BN724">
        <v>184.41438070718445</v>
      </c>
      <c r="BO724">
        <v>25.350738550030663</v>
      </c>
      <c r="BP724">
        <v>7.6845862954147345E-2</v>
      </c>
      <c r="BQ724">
        <v>100</v>
      </c>
      <c r="BR724">
        <v>328.67365285581508</v>
      </c>
      <c r="BS724">
        <v>5.6347883825196864E-2</v>
      </c>
      <c r="BT724">
        <v>3.0075677484347178E-4</v>
      </c>
      <c r="BU724">
        <v>0</v>
      </c>
      <c r="BV724">
        <v>0.54465776742373995</v>
      </c>
      <c r="BW724">
        <v>15.403709908523869</v>
      </c>
      <c r="BX724">
        <v>33.307690469026639</v>
      </c>
      <c r="BY724">
        <v>26.446999043304018</v>
      </c>
      <c r="BZ724">
        <v>943.42021704520312</v>
      </c>
      <c r="CA724">
        <v>281.63650242382732</v>
      </c>
      <c r="CB724">
        <v>219.8194346626077</v>
      </c>
      <c r="CC724" s="156">
        <v>1.01</v>
      </c>
      <c r="CD724">
        <v>1110</v>
      </c>
      <c r="CE724">
        <v>0.23425887996568528</v>
      </c>
      <c r="CF724">
        <v>7.6638909952143592</v>
      </c>
      <c r="CG724">
        <v>0.28007728221704675</v>
      </c>
      <c r="CH724">
        <v>27.46490157664654</v>
      </c>
      <c r="CI724">
        <v>6</v>
      </c>
    </row>
    <row r="725" spans="47:87" x14ac:dyDescent="0.3">
      <c r="AU725">
        <v>0.3</v>
      </c>
      <c r="AV725">
        <v>17.683809252198884</v>
      </c>
      <c r="AW725">
        <v>0.32544470858947294</v>
      </c>
      <c r="AX725">
        <v>1.8165652207833085</v>
      </c>
      <c r="AY725">
        <v>345.14467257190751</v>
      </c>
      <c r="AZ725">
        <v>0.11322858052835931</v>
      </c>
      <c r="BA725">
        <v>340.02716708428522</v>
      </c>
      <c r="BB725">
        <v>390.63416078404845</v>
      </c>
      <c r="BC725">
        <v>1</v>
      </c>
      <c r="BD725">
        <v>45.297156812393268</v>
      </c>
      <c r="BE725">
        <v>108.51403431049314</v>
      </c>
      <c r="BF725">
        <v>16.72483445615423</v>
      </c>
      <c r="BG725">
        <v>6.1281966949483495</v>
      </c>
      <c r="BH725">
        <v>425.51947014314777</v>
      </c>
      <c r="BI725">
        <v>0.20000000000000007</v>
      </c>
      <c r="BJ725">
        <v>2610.7473003926957</v>
      </c>
      <c r="BK725">
        <v>687.56108417069322</v>
      </c>
      <c r="BL725">
        <v>915.29419458816233</v>
      </c>
      <c r="BM725">
        <v>1089.3326271019157</v>
      </c>
      <c r="BN725">
        <v>156.5868788744132</v>
      </c>
      <c r="BO725">
        <v>29.715884680399888</v>
      </c>
      <c r="BP725">
        <v>1.2597237574014783E-2</v>
      </c>
      <c r="BQ725">
        <v>100</v>
      </c>
      <c r="BR725">
        <v>282.05959170460943</v>
      </c>
      <c r="BS725">
        <v>5.3274483165173678E-2</v>
      </c>
      <c r="BT725">
        <v>2.9701547779661827E-4</v>
      </c>
      <c r="BU725">
        <v>0</v>
      </c>
      <c r="BV725">
        <v>0.60286426379683755</v>
      </c>
      <c r="BW725">
        <v>14.156072744709199</v>
      </c>
      <c r="BX725">
        <v>34.616897881821821</v>
      </c>
      <c r="BY725">
        <v>35.570544891721624</v>
      </c>
      <c r="BZ725">
        <v>849.769699706658</v>
      </c>
      <c r="CA725">
        <v>250.63592372561641</v>
      </c>
      <c r="CB725">
        <v>233.88492290220978</v>
      </c>
      <c r="CC725" s="156">
        <v>0.88</v>
      </c>
      <c r="CD725">
        <v>600</v>
      </c>
      <c r="CE725">
        <v>0.34366934903012991</v>
      </c>
      <c r="CF725">
        <v>10.734807237619663</v>
      </c>
      <c r="CG725">
        <v>0.42761809565732256</v>
      </c>
      <c r="CH725">
        <v>59.517627305276299</v>
      </c>
      <c r="CI725">
        <v>3</v>
      </c>
    </row>
    <row r="726" spans="47:87" x14ac:dyDescent="0.3">
      <c r="AU726">
        <v>0.3</v>
      </c>
      <c r="AV726">
        <v>20.677596441770341</v>
      </c>
      <c r="AW726">
        <v>0.30286773568077452</v>
      </c>
      <c r="AX726">
        <v>1.2328879554492782</v>
      </c>
      <c r="AY726">
        <v>335.57962609037054</v>
      </c>
      <c r="AZ726">
        <v>0.10357276526365539</v>
      </c>
      <c r="BA726">
        <v>426.20353420134967</v>
      </c>
      <c r="BB726">
        <v>296.22191299548479</v>
      </c>
      <c r="BC726">
        <v>1</v>
      </c>
      <c r="BD726">
        <v>41.555829935233326</v>
      </c>
      <c r="BE726">
        <v>95.652436058860829</v>
      </c>
      <c r="BF726">
        <v>26.12704474440573</v>
      </c>
      <c r="BG726">
        <v>4.3999853505639503</v>
      </c>
      <c r="BH726">
        <v>416.27801428673558</v>
      </c>
      <c r="BI726">
        <v>0.20000000000000007</v>
      </c>
      <c r="BJ726">
        <v>2203.4671218660596</v>
      </c>
      <c r="BK726">
        <v>686.15376431972379</v>
      </c>
      <c r="BL726">
        <v>896.32997404121636</v>
      </c>
      <c r="BM726">
        <v>986.93965149589337</v>
      </c>
      <c r="BN726">
        <v>175.10289889187851</v>
      </c>
      <c r="BO726">
        <v>27.21970140283679</v>
      </c>
      <c r="BP726">
        <v>6.4481858700337014E-2</v>
      </c>
      <c r="BQ726">
        <v>100</v>
      </c>
      <c r="BR726">
        <v>357.34061961218009</v>
      </c>
      <c r="BS726">
        <v>5.5346355137935926E-2</v>
      </c>
      <c r="BT726">
        <v>3.1045231088531501E-4</v>
      </c>
      <c r="BU726">
        <v>32.552498310159123</v>
      </c>
      <c r="BV726">
        <v>0.56061109696106959</v>
      </c>
      <c r="BW726">
        <v>14.065275071080579</v>
      </c>
      <c r="BX726">
        <v>37.400757560184132</v>
      </c>
      <c r="BY726">
        <v>29.333770392146178</v>
      </c>
      <c r="BZ726">
        <v>1132.5598508154392</v>
      </c>
      <c r="CA726">
        <v>343.20857539583278</v>
      </c>
      <c r="CB726">
        <v>241.12260158326347</v>
      </c>
      <c r="CC726" s="156">
        <v>0.96</v>
      </c>
      <c r="CD726">
        <v>1120</v>
      </c>
      <c r="CE726">
        <v>0.1886942147852817</v>
      </c>
      <c r="CF726">
        <v>7.5911051297275529</v>
      </c>
      <c r="CG726">
        <v>0.22718122826480058</v>
      </c>
      <c r="CH726">
        <v>26.145224812467074</v>
      </c>
      <c r="CI726">
        <v>7</v>
      </c>
    </row>
    <row r="727" spans="47:87" x14ac:dyDescent="0.3">
      <c r="AU727">
        <v>0.3</v>
      </c>
      <c r="AV727">
        <v>20.138250077727157</v>
      </c>
      <c r="AW727">
        <v>0.34923519501063727</v>
      </c>
      <c r="AX727">
        <v>0.61617520136016313</v>
      </c>
      <c r="AY727">
        <v>327.00800002399677</v>
      </c>
      <c r="AZ727">
        <v>8.9928796479019357E-2</v>
      </c>
      <c r="BA727">
        <v>391.72831207768598</v>
      </c>
      <c r="BB727">
        <v>382.42558455929895</v>
      </c>
      <c r="BC727">
        <v>1</v>
      </c>
      <c r="BD727">
        <v>38.633455106228674</v>
      </c>
      <c r="BE727">
        <v>107.83702198641083</v>
      </c>
      <c r="BF727">
        <v>11.914906312387938</v>
      </c>
      <c r="BG727">
        <v>6.5031641979992241</v>
      </c>
      <c r="BH727">
        <v>426.83981578704714</v>
      </c>
      <c r="BI727">
        <v>0.20000000000000004</v>
      </c>
      <c r="BJ727">
        <v>2463.5277347656156</v>
      </c>
      <c r="BK727">
        <v>683.58979670307531</v>
      </c>
      <c r="BL727">
        <v>949.25975193598401</v>
      </c>
      <c r="BM727">
        <v>1009.5584994119596</v>
      </c>
      <c r="BN727">
        <v>215.23922144805317</v>
      </c>
      <c r="BO727">
        <v>31.353439140235718</v>
      </c>
      <c r="BP727">
        <v>7.8556497723486468E-2</v>
      </c>
      <c r="BQ727">
        <v>100</v>
      </c>
      <c r="BR727">
        <v>372.20531749754753</v>
      </c>
      <c r="BS727">
        <v>5.2506674958341153E-2</v>
      </c>
      <c r="BT727">
        <v>3.1128962404880652E-4</v>
      </c>
      <c r="BU727">
        <v>21.125463686632198</v>
      </c>
      <c r="BV727">
        <v>0.56128152701558864</v>
      </c>
      <c r="BW727">
        <v>15.099799570464917</v>
      </c>
      <c r="BX727">
        <v>33.233341543256373</v>
      </c>
      <c r="BY727">
        <v>30.924351879780176</v>
      </c>
      <c r="BZ727">
        <v>1076.8421424183207</v>
      </c>
      <c r="CA727">
        <v>327.29910357847996</v>
      </c>
      <c r="CB727">
        <v>236.35738200537136</v>
      </c>
      <c r="CC727" s="156">
        <v>0.92</v>
      </c>
      <c r="CD727">
        <v>1560</v>
      </c>
      <c r="CE727">
        <v>0.2546785059705694</v>
      </c>
      <c r="CF727">
        <v>7.0353962615496233</v>
      </c>
      <c r="CG727">
        <v>0.31460403926533892</v>
      </c>
      <c r="CH727">
        <v>24.484678712961404</v>
      </c>
      <c r="CI727">
        <v>5</v>
      </c>
    </row>
    <row r="728" spans="47:87" x14ac:dyDescent="0.3">
      <c r="AU728">
        <v>0.3</v>
      </c>
      <c r="AV728">
        <v>18.88485290560714</v>
      </c>
      <c r="AW728">
        <v>0.30329570668253153</v>
      </c>
      <c r="AX728">
        <v>0.43561119926745462</v>
      </c>
      <c r="AY728">
        <v>316.63801119967775</v>
      </c>
      <c r="AZ728">
        <v>9.3741848380987605E-2</v>
      </c>
      <c r="BA728">
        <v>350.10654935750955</v>
      </c>
      <c r="BB728">
        <v>397.68858923739964</v>
      </c>
      <c r="BC728">
        <v>1</v>
      </c>
      <c r="BD728">
        <v>38.210647607653335</v>
      </c>
      <c r="BE728">
        <v>91.45814290966635</v>
      </c>
      <c r="BF728">
        <v>24.700288285160905</v>
      </c>
      <c r="BG728">
        <v>4.6398795597087616</v>
      </c>
      <c r="BH728">
        <v>412.86022945448536</v>
      </c>
      <c r="BI728">
        <v>0.2</v>
      </c>
      <c r="BJ728">
        <v>2586.2027442417134</v>
      </c>
      <c r="BK728">
        <v>694.46587698903716</v>
      </c>
      <c r="BL728">
        <v>828.40705384598016</v>
      </c>
      <c r="BM728">
        <v>1022.3474908475362</v>
      </c>
      <c r="BN728">
        <v>203.82895887125113</v>
      </c>
      <c r="BO728">
        <v>27.054326696367053</v>
      </c>
      <c r="BP728">
        <v>8.9355905870720814E-2</v>
      </c>
      <c r="BQ728">
        <v>100</v>
      </c>
      <c r="BR728">
        <v>391.33471927485016</v>
      </c>
      <c r="BS728">
        <v>5.6674843814736517E-2</v>
      </c>
      <c r="BT728">
        <v>2.7872656728371813E-4</v>
      </c>
      <c r="BU728">
        <v>0</v>
      </c>
      <c r="BV728">
        <v>0.55335713258665986</v>
      </c>
      <c r="BW728">
        <v>13.703731931280599</v>
      </c>
      <c r="BX728">
        <v>36.799791845283004</v>
      </c>
      <c r="BY728">
        <v>30.436341700924963</v>
      </c>
      <c r="BZ728">
        <v>1043.9048619899611</v>
      </c>
      <c r="CA728">
        <v>316.01309839145887</v>
      </c>
      <c r="CB728">
        <v>228.96902955574816</v>
      </c>
      <c r="CC728" s="156">
        <v>0.71</v>
      </c>
      <c r="CD728">
        <v>2090</v>
      </c>
      <c r="CE728">
        <v>0.16214965635175127</v>
      </c>
      <c r="CF728">
        <v>5.5584763414502874</v>
      </c>
      <c r="CG728">
        <v>0.19455161330860885</v>
      </c>
      <c r="CH728">
        <v>12.672766888466205</v>
      </c>
      <c r="CI728">
        <v>9</v>
      </c>
    </row>
    <row r="729" spans="47:87" x14ac:dyDescent="0.3">
      <c r="AU729">
        <v>0.3</v>
      </c>
      <c r="AV729">
        <v>19.756915594121189</v>
      </c>
      <c r="AW729">
        <v>0.28776823494929893</v>
      </c>
      <c r="AX729">
        <v>0.97795144637225961</v>
      </c>
      <c r="AY729">
        <v>363.50948361163705</v>
      </c>
      <c r="AZ729">
        <v>0.1053841818755258</v>
      </c>
      <c r="BA729">
        <v>428.34293188960351</v>
      </c>
      <c r="BB729">
        <v>282.49999029694692</v>
      </c>
      <c r="BC729">
        <v>1</v>
      </c>
      <c r="BD729">
        <v>29.107453047991431</v>
      </c>
      <c r="BE729">
        <v>105.11558161117662</v>
      </c>
      <c r="BF729">
        <v>17.538642141438107</v>
      </c>
      <c r="BG729">
        <v>5.8169557306573472</v>
      </c>
      <c r="BH729">
        <v>397.16593853328982</v>
      </c>
      <c r="BI729">
        <v>0.20000000000000004</v>
      </c>
      <c r="BJ729">
        <v>2555.2662637523149</v>
      </c>
      <c r="BK729">
        <v>685.00105519579756</v>
      </c>
      <c r="BL729">
        <v>856.58595878378821</v>
      </c>
      <c r="BM729">
        <v>928.57733064105344</v>
      </c>
      <c r="BN729">
        <v>85.487662940347349</v>
      </c>
      <c r="BO729">
        <v>25.865271040815642</v>
      </c>
      <c r="BP729">
        <v>6.0916485886140972E-2</v>
      </c>
      <c r="BQ729">
        <v>100</v>
      </c>
      <c r="BR729">
        <v>349.94383849884844</v>
      </c>
      <c r="BS729">
        <v>4.9539668182639732E-2</v>
      </c>
      <c r="BT729">
        <v>2.9608087788458761E-4</v>
      </c>
      <c r="BU729">
        <v>1.2251742234456204</v>
      </c>
      <c r="BV729">
        <v>0.56324943845409492</v>
      </c>
      <c r="BW729">
        <v>14.017702266779638</v>
      </c>
      <c r="BX729">
        <v>34.373019931602713</v>
      </c>
      <c r="BY729">
        <v>30.64632894039579</v>
      </c>
      <c r="BZ729">
        <v>837.62225819051162</v>
      </c>
      <c r="CA729">
        <v>272.43631558780027</v>
      </c>
      <c r="CB729">
        <v>240.23984354728057</v>
      </c>
      <c r="CC729" s="156">
        <v>0.96</v>
      </c>
      <c r="CD729">
        <v>1220</v>
      </c>
      <c r="CE729">
        <v>0.18755302508350513</v>
      </c>
      <c r="CF729">
        <v>5.1239269802344785</v>
      </c>
      <c r="CG729">
        <v>0.22587360264370751</v>
      </c>
      <c r="CH729">
        <v>15.12475627017642</v>
      </c>
      <c r="CI729">
        <v>7</v>
      </c>
    </row>
    <row r="730" spans="47:87" x14ac:dyDescent="0.3">
      <c r="AU730">
        <v>0.3</v>
      </c>
      <c r="AV730">
        <v>19.250632265972282</v>
      </c>
      <c r="AW730">
        <v>0.27830186434537357</v>
      </c>
      <c r="AX730">
        <v>1.6876548891843011</v>
      </c>
      <c r="AY730">
        <v>343.2757280215402</v>
      </c>
      <c r="AZ730">
        <v>0.11543633317065341</v>
      </c>
      <c r="BA730">
        <v>474.74394521071144</v>
      </c>
      <c r="BB730">
        <v>325.54701892536474</v>
      </c>
      <c r="BC730">
        <v>1</v>
      </c>
      <c r="BD730">
        <v>43.071695988688944</v>
      </c>
      <c r="BE730">
        <v>117.81114042581311</v>
      </c>
      <c r="BF730">
        <v>8.5854573458828849</v>
      </c>
      <c r="BG730">
        <v>2.928225984849016</v>
      </c>
      <c r="BH730">
        <v>423.1835220663616</v>
      </c>
      <c r="BI730">
        <v>0.19999999999999998</v>
      </c>
      <c r="BJ730">
        <v>2283.1852260174537</v>
      </c>
      <c r="BK730">
        <v>688.92436778712317</v>
      </c>
      <c r="BL730">
        <v>923.5270335604348</v>
      </c>
      <c r="BM730">
        <v>961.85676413932003</v>
      </c>
      <c r="BN730">
        <v>173.63990663662068</v>
      </c>
      <c r="BO730">
        <v>25.103886827210726</v>
      </c>
      <c r="BP730">
        <v>4.7989725251286995E-2</v>
      </c>
      <c r="BQ730">
        <v>100</v>
      </c>
      <c r="BR730">
        <v>352.68463770778374</v>
      </c>
      <c r="BS730">
        <v>5.8302620705034995E-2</v>
      </c>
      <c r="BT730">
        <v>3.1649425967417676E-4</v>
      </c>
      <c r="BU730">
        <v>13.357954146857544</v>
      </c>
      <c r="BV730">
        <v>0.56517399567447313</v>
      </c>
      <c r="BW730">
        <v>14.770183910162288</v>
      </c>
      <c r="BX730">
        <v>34.906800561283497</v>
      </c>
      <c r="BY730">
        <v>29.147696198771175</v>
      </c>
      <c r="BZ730">
        <v>1112.1675313167545</v>
      </c>
      <c r="CA730">
        <v>242.45935284460435</v>
      </c>
      <c r="CB730">
        <v>225.1495166054207</v>
      </c>
      <c r="CC730" s="156">
        <v>1.06</v>
      </c>
      <c r="CD730">
        <v>1540</v>
      </c>
      <c r="CE730">
        <v>9.7724577090028797E-2</v>
      </c>
      <c r="CF730">
        <v>3.8521436483685214</v>
      </c>
      <c r="CG730">
        <v>0.13909042218167655</v>
      </c>
      <c r="CH730">
        <v>-0.35173896598188953</v>
      </c>
      <c r="CI730" t="s">
        <v>479</v>
      </c>
    </row>
    <row r="731" spans="47:87" x14ac:dyDescent="0.3">
      <c r="AU731">
        <v>0.3</v>
      </c>
      <c r="AV731">
        <v>19.185889564374762</v>
      </c>
      <c r="AW731">
        <v>0.3025190171313385</v>
      </c>
      <c r="AX731">
        <v>0.75779909501224973</v>
      </c>
      <c r="AY731">
        <v>351.5658239404159</v>
      </c>
      <c r="AZ731">
        <v>0.10379978080138351</v>
      </c>
      <c r="BA731">
        <v>494.85406635430371</v>
      </c>
      <c r="BB731">
        <v>340.91069746979673</v>
      </c>
      <c r="BC731">
        <v>1</v>
      </c>
      <c r="BD731">
        <v>41.950931326761193</v>
      </c>
      <c r="BE731">
        <v>106.58993337957591</v>
      </c>
      <c r="BF731">
        <v>20.487240643466471</v>
      </c>
      <c r="BG731">
        <v>5.8207376172329299</v>
      </c>
      <c r="BH731">
        <v>412.79262932533032</v>
      </c>
      <c r="BI731">
        <v>0.19999999999999998</v>
      </c>
      <c r="BJ731">
        <v>2353.054759241988</v>
      </c>
      <c r="BK731">
        <v>683.44058320582621</v>
      </c>
      <c r="BL731">
        <v>877.80221979180885</v>
      </c>
      <c r="BM731">
        <v>1025.5503773718262</v>
      </c>
      <c r="BN731">
        <v>107.85744312215182</v>
      </c>
      <c r="BO731">
        <v>27.423012635583252</v>
      </c>
      <c r="BP731">
        <v>3.5932348724666337E-2</v>
      </c>
      <c r="BQ731">
        <v>100</v>
      </c>
      <c r="BR731">
        <v>349.72366789958437</v>
      </c>
      <c r="BS731">
        <v>5.7087790653633778E-2</v>
      </c>
      <c r="BT731">
        <v>3.1552013851276616E-4</v>
      </c>
      <c r="BU731">
        <v>23.91488032215269</v>
      </c>
      <c r="BV731">
        <v>0.6089951622431462</v>
      </c>
      <c r="BW731">
        <v>15.541612669275318</v>
      </c>
      <c r="BX731">
        <v>34.092640838380831</v>
      </c>
      <c r="BY731">
        <v>29.122530728046684</v>
      </c>
      <c r="BZ731">
        <v>1072.2722146868521</v>
      </c>
      <c r="CA731">
        <v>137.06791228218398</v>
      </c>
      <c r="CB731">
        <v>221.19056699591957</v>
      </c>
      <c r="CC731" s="156">
        <v>0.88</v>
      </c>
      <c r="CD731">
        <v>1910</v>
      </c>
      <c r="CE731">
        <v>0.14529157738765908</v>
      </c>
      <c r="CF731">
        <v>5.2007914733501162</v>
      </c>
      <c r="CG731">
        <v>0.19107400746574801</v>
      </c>
      <c r="CH731">
        <v>10.569165661558275</v>
      </c>
      <c r="CI731">
        <v>10</v>
      </c>
    </row>
    <row r="732" spans="47:87" x14ac:dyDescent="0.3">
      <c r="AU732">
        <v>0.3</v>
      </c>
      <c r="AV732">
        <v>20.369612503511597</v>
      </c>
      <c r="AW732">
        <v>0.28986612440145371</v>
      </c>
      <c r="AX732">
        <v>1.0566173964014984</v>
      </c>
      <c r="AY732">
        <v>318.41201968157503</v>
      </c>
      <c r="AZ732">
        <v>7.460007710978396E-2</v>
      </c>
      <c r="BA732">
        <v>440.21650668067173</v>
      </c>
      <c r="BB732">
        <v>344.16300586539654</v>
      </c>
      <c r="BC732">
        <v>1</v>
      </c>
      <c r="BD732">
        <v>38.307294081012486</v>
      </c>
      <c r="BE732">
        <v>93.578891956683478</v>
      </c>
      <c r="BF732">
        <v>13.213506074211699</v>
      </c>
      <c r="BG732">
        <v>6.1357675605012325</v>
      </c>
      <c r="BH732">
        <v>392.01715973479384</v>
      </c>
      <c r="BI732">
        <v>0.2</v>
      </c>
      <c r="BJ732">
        <v>2479.6212327299081</v>
      </c>
      <c r="BK732">
        <v>706.87069519227657</v>
      </c>
      <c r="BL732">
        <v>925.33634303529948</v>
      </c>
      <c r="BM732">
        <v>971.19185537552949</v>
      </c>
      <c r="BN732">
        <v>146.97340621260975</v>
      </c>
      <c r="BO732">
        <v>25.508456204183773</v>
      </c>
      <c r="BP732">
        <v>0.12769207904497878</v>
      </c>
      <c r="BQ732">
        <v>100</v>
      </c>
      <c r="BR732">
        <v>354.43829283437174</v>
      </c>
      <c r="BS732">
        <v>5.7895487440497821E-2</v>
      </c>
      <c r="BT732">
        <v>3.0178543923176218E-4</v>
      </c>
      <c r="BU732">
        <v>100.24935183885367</v>
      </c>
      <c r="BV732">
        <v>0.55022271571001669</v>
      </c>
      <c r="BW732">
        <v>15.873575635076122</v>
      </c>
      <c r="BX732">
        <v>33.957749001087102</v>
      </c>
      <c r="BY732">
        <v>38.2227070154402</v>
      </c>
      <c r="BZ732">
        <v>1035.4008669110169</v>
      </c>
      <c r="CA732">
        <v>256.4620152404143</v>
      </c>
      <c r="CB732">
        <v>227.45092011740709</v>
      </c>
      <c r="CC732" s="156">
        <v>0.96</v>
      </c>
      <c r="CD732">
        <v>1550</v>
      </c>
      <c r="CE732">
        <v>0.23237637899397301</v>
      </c>
      <c r="CF732">
        <v>7.5664977389084953</v>
      </c>
      <c r="CG732">
        <v>0.28228289463464823</v>
      </c>
      <c r="CH732">
        <v>31.597668242568151</v>
      </c>
      <c r="CI732">
        <v>5</v>
      </c>
    </row>
    <row r="733" spans="47:87" x14ac:dyDescent="0.3">
      <c r="AU733">
        <v>0.3</v>
      </c>
      <c r="AV733">
        <v>21.195223361054179</v>
      </c>
      <c r="AW733">
        <v>0.27988881938592974</v>
      </c>
      <c r="AX733">
        <v>1.3211004856604098</v>
      </c>
      <c r="AY733">
        <v>322.80715540087311</v>
      </c>
      <c r="AZ733">
        <v>8.0839581903361254E-2</v>
      </c>
      <c r="BA733">
        <v>508.29836682479248</v>
      </c>
      <c r="BB733">
        <v>353.66083540705614</v>
      </c>
      <c r="BC733">
        <v>1</v>
      </c>
      <c r="BD733">
        <v>38.264238305913111</v>
      </c>
      <c r="BE733">
        <v>112.10505281252709</v>
      </c>
      <c r="BF733">
        <v>20.275188361402957</v>
      </c>
      <c r="BG733">
        <v>5.2846038180158796</v>
      </c>
      <c r="BH733">
        <v>385.96315396218165</v>
      </c>
      <c r="BI733">
        <v>0.19999999999999998</v>
      </c>
      <c r="BJ733">
        <v>2743.7948523668028</v>
      </c>
      <c r="BK733">
        <v>679.24699937709386</v>
      </c>
      <c r="BL733">
        <v>878.747606473416</v>
      </c>
      <c r="BM733">
        <v>883.70309281942377</v>
      </c>
      <c r="BN733">
        <v>133.01675680565435</v>
      </c>
      <c r="BO733">
        <v>25.534649917746506</v>
      </c>
      <c r="BP733">
        <v>1.3534266001330142E-2</v>
      </c>
      <c r="BQ733">
        <v>100</v>
      </c>
      <c r="BR733">
        <v>317.14541001833976</v>
      </c>
      <c r="BS733">
        <v>6.1643393864369088E-2</v>
      </c>
      <c r="BT733">
        <v>3.0267486643312122E-4</v>
      </c>
      <c r="BU733">
        <v>75.295036041863966</v>
      </c>
      <c r="BV733">
        <v>0.59176260848485718</v>
      </c>
      <c r="BW733">
        <v>13.947228789657057</v>
      </c>
      <c r="BX733">
        <v>34.838791464729816</v>
      </c>
      <c r="BY733">
        <v>31.813444850491603</v>
      </c>
      <c r="BZ733">
        <v>941.62702982084465</v>
      </c>
      <c r="CA733">
        <v>150.4017718562682</v>
      </c>
      <c r="CB733">
        <v>239.45087722681339</v>
      </c>
      <c r="CC733" s="156">
        <v>0.84</v>
      </c>
      <c r="CD733">
        <v>1560</v>
      </c>
      <c r="CE733">
        <v>0.18918745039522356</v>
      </c>
      <c r="CF733">
        <v>6.5372713859549396</v>
      </c>
      <c r="CG733">
        <v>0.22509190592602654</v>
      </c>
      <c r="CH733">
        <v>22.235026874412544</v>
      </c>
      <c r="CI733">
        <v>7</v>
      </c>
    </row>
    <row r="734" spans="47:87" x14ac:dyDescent="0.3">
      <c r="AU734">
        <v>0.3</v>
      </c>
      <c r="AV734">
        <v>20.472239830225821</v>
      </c>
      <c r="AW734">
        <v>0.24620047418671354</v>
      </c>
      <c r="AX734">
        <v>1.0022339715324813</v>
      </c>
      <c r="AY734">
        <v>333.92784517683799</v>
      </c>
      <c r="AZ734">
        <v>0.10365111508159194</v>
      </c>
      <c r="BA734">
        <v>468.00891278718456</v>
      </c>
      <c r="BB734">
        <v>376.04503008916447</v>
      </c>
      <c r="BC734">
        <v>1</v>
      </c>
      <c r="BD734">
        <v>46.174072465478389</v>
      </c>
      <c r="BE734">
        <v>99.130753916535653</v>
      </c>
      <c r="BF734">
        <v>15.901772603068929</v>
      </c>
      <c r="BG734">
        <v>3.518327364555085</v>
      </c>
      <c r="BH734">
        <v>412.70715766869893</v>
      </c>
      <c r="BI734">
        <v>0.2</v>
      </c>
      <c r="BJ734">
        <v>2536.5154578645961</v>
      </c>
      <c r="BK734">
        <v>702.65825825985871</v>
      </c>
      <c r="BL734">
        <v>922.59818486148777</v>
      </c>
      <c r="BM734">
        <v>962.39279415000169</v>
      </c>
      <c r="BN734">
        <v>85.141166391470961</v>
      </c>
      <c r="BO734">
        <v>22.217137214624934</v>
      </c>
      <c r="BP734">
        <v>4.1364677268447433E-2</v>
      </c>
      <c r="BQ734">
        <v>100</v>
      </c>
      <c r="BR734">
        <v>380.18914471981077</v>
      </c>
      <c r="BS734">
        <v>5.4370709137647535E-2</v>
      </c>
      <c r="BT734">
        <v>3.1218290930251245E-4</v>
      </c>
      <c r="BU734">
        <v>1.3980868567295459</v>
      </c>
      <c r="BV734">
        <v>0.5636524746471574</v>
      </c>
      <c r="BW734">
        <v>14.784934975815684</v>
      </c>
      <c r="BX734">
        <v>36.130531222916673</v>
      </c>
      <c r="BY734">
        <v>25.107172430660775</v>
      </c>
      <c r="BZ734">
        <v>1309.6498482678969</v>
      </c>
      <c r="CA734">
        <v>324.05933308720796</v>
      </c>
      <c r="CB734">
        <v>227.42914264551541</v>
      </c>
      <c r="CC734" s="156">
        <v>0.98</v>
      </c>
      <c r="CD734">
        <v>650</v>
      </c>
      <c r="CE734">
        <v>0.23211034816033727</v>
      </c>
      <c r="CF734">
        <v>7.3934672813007571</v>
      </c>
      <c r="CG734">
        <v>0.28026106930192413</v>
      </c>
      <c r="CH734">
        <v>34.983865925782595</v>
      </c>
      <c r="CI734">
        <v>5</v>
      </c>
    </row>
    <row r="735" spans="47:87" x14ac:dyDescent="0.3">
      <c r="AU735">
        <v>0.3</v>
      </c>
      <c r="AV735">
        <v>19.857281656878175</v>
      </c>
      <c r="AW735">
        <v>0.29778333789079675</v>
      </c>
      <c r="AX735">
        <v>1.7957882810128978</v>
      </c>
      <c r="AY735">
        <v>289.71546066688165</v>
      </c>
      <c r="AZ735">
        <v>0.1100257331319983</v>
      </c>
      <c r="BA735">
        <v>436.04612951861515</v>
      </c>
      <c r="BB735">
        <v>341.90202930717203</v>
      </c>
      <c r="BC735">
        <v>1</v>
      </c>
      <c r="BD735">
        <v>45.22837797943793</v>
      </c>
      <c r="BE735">
        <v>95.029945108558934</v>
      </c>
      <c r="BF735">
        <v>19.600375114395611</v>
      </c>
      <c r="BG735">
        <v>4.4836816719481334</v>
      </c>
      <c r="BH735">
        <v>434.15978665868641</v>
      </c>
      <c r="BI735">
        <v>0.2</v>
      </c>
      <c r="BJ735">
        <v>2523.4856968918293</v>
      </c>
      <c r="BK735">
        <v>698.34382108115335</v>
      </c>
      <c r="BL735">
        <v>991.20032074971073</v>
      </c>
      <c r="BM735">
        <v>1011.2867809460728</v>
      </c>
      <c r="BN735">
        <v>120.27421105304815</v>
      </c>
      <c r="BO735">
        <v>26.76257497962056</v>
      </c>
      <c r="BP735">
        <v>6.3380868604830901E-2</v>
      </c>
      <c r="BQ735">
        <v>100</v>
      </c>
      <c r="BR735">
        <v>321.02331098660056</v>
      </c>
      <c r="BS735">
        <v>5.4607971006942549E-2</v>
      </c>
      <c r="BT735">
        <v>3.0177365271566296E-4</v>
      </c>
      <c r="BU735">
        <v>0</v>
      </c>
      <c r="BV735">
        <v>0.52193440296549554</v>
      </c>
      <c r="BW735">
        <v>14.229124094921957</v>
      </c>
      <c r="BX735">
        <v>36.070642458221194</v>
      </c>
      <c r="BY735">
        <v>32.419281953100416</v>
      </c>
      <c r="BZ735">
        <v>996.3673824366299</v>
      </c>
      <c r="CA735">
        <v>282.39716015698167</v>
      </c>
      <c r="CB735">
        <v>229.27473188098671</v>
      </c>
      <c r="CC735" s="156">
        <v>1.04</v>
      </c>
      <c r="CD735">
        <v>1860</v>
      </c>
      <c r="CE735">
        <v>9.9638105878077088E-2</v>
      </c>
      <c r="CF735">
        <v>3.8471258449414627</v>
      </c>
      <c r="CG735">
        <v>0.1227603700347869</v>
      </c>
      <c r="CH735">
        <v>-1.2189010435102821</v>
      </c>
      <c r="CI735" t="s">
        <v>479</v>
      </c>
    </row>
    <row r="736" spans="47:87" x14ac:dyDescent="0.3">
      <c r="AU736">
        <v>0.3</v>
      </c>
      <c r="AV736">
        <v>18.461179481367193</v>
      </c>
      <c r="AW736">
        <v>0.3221824803230865</v>
      </c>
      <c r="AX736">
        <v>0.90269628480404485</v>
      </c>
      <c r="AY736">
        <v>314.7064428595686</v>
      </c>
      <c r="AZ736">
        <v>0.10858014306061749</v>
      </c>
      <c r="BA736">
        <v>493.72308374470765</v>
      </c>
      <c r="BB736">
        <v>323.03750874939897</v>
      </c>
      <c r="BC736">
        <v>1</v>
      </c>
      <c r="BD736">
        <v>38.795456393673959</v>
      </c>
      <c r="BE736">
        <v>110.42615584750369</v>
      </c>
      <c r="BF736">
        <v>19.030042018634727</v>
      </c>
      <c r="BG736">
        <v>5.4259079138185271</v>
      </c>
      <c r="BH736">
        <v>415.66766497492983</v>
      </c>
      <c r="BI736">
        <v>0.20000000000000009</v>
      </c>
      <c r="BJ736">
        <v>2504.0849477347806</v>
      </c>
      <c r="BK736">
        <v>714.76206417435537</v>
      </c>
      <c r="BL736">
        <v>792.70001468247358</v>
      </c>
      <c r="BM736">
        <v>946.39763938869851</v>
      </c>
      <c r="BN736">
        <v>164.75998091170285</v>
      </c>
      <c r="BO736">
        <v>29.142091336562512</v>
      </c>
      <c r="BP736">
        <v>4.5969750830024789E-2</v>
      </c>
      <c r="BQ736">
        <v>100</v>
      </c>
      <c r="BR736">
        <v>408.0007873336213</v>
      </c>
      <c r="BS736">
        <v>5.057581508802525E-2</v>
      </c>
      <c r="BT736">
        <v>2.9516654294158598E-4</v>
      </c>
      <c r="BU736">
        <v>0</v>
      </c>
      <c r="BV736">
        <v>0.5248664856713009</v>
      </c>
      <c r="BW736">
        <v>14.676391076031926</v>
      </c>
      <c r="BX736">
        <v>37.34273432274388</v>
      </c>
      <c r="BY736">
        <v>30.779253972767641</v>
      </c>
      <c r="BZ736">
        <v>1021.0502889472339</v>
      </c>
      <c r="CA736">
        <v>267.2341633088904</v>
      </c>
      <c r="CB736">
        <v>234.92516177772652</v>
      </c>
      <c r="CC736" s="156">
        <v>0.96</v>
      </c>
      <c r="CD736">
        <v>2530</v>
      </c>
      <c r="CE736">
        <v>4.0555529114702171E-2</v>
      </c>
      <c r="CF736">
        <v>2.9602804831657332</v>
      </c>
      <c r="CG736">
        <v>7.794133344332789E-2</v>
      </c>
      <c r="CH736">
        <v>-14.306296453949216</v>
      </c>
      <c r="CI736" t="s">
        <v>479</v>
      </c>
    </row>
    <row r="737" spans="47:87" x14ac:dyDescent="0.3">
      <c r="AU737">
        <v>0.3</v>
      </c>
      <c r="AV737">
        <v>19.439207937894054</v>
      </c>
      <c r="AW737">
        <v>0.29547709446510456</v>
      </c>
      <c r="AX737">
        <v>1.1412072391332857</v>
      </c>
      <c r="AY737">
        <v>327.61333660334418</v>
      </c>
      <c r="AZ737">
        <v>8.7664411112663473E-2</v>
      </c>
      <c r="BA737">
        <v>362.13958173979597</v>
      </c>
      <c r="BB737">
        <v>360.22341741069607</v>
      </c>
      <c r="BC737">
        <v>1</v>
      </c>
      <c r="BD737">
        <v>25.715015046906686</v>
      </c>
      <c r="BE737">
        <v>97.05933249345965</v>
      </c>
      <c r="BF737">
        <v>8.4999821169820322</v>
      </c>
      <c r="BG737">
        <v>6.0542771274328038</v>
      </c>
      <c r="BH737">
        <v>403.59998476538186</v>
      </c>
      <c r="BI737">
        <v>0.19999999999999998</v>
      </c>
      <c r="BJ737">
        <v>2763.438871704755</v>
      </c>
      <c r="BK737">
        <v>678.60837089780125</v>
      </c>
      <c r="BL737">
        <v>872.14899682359987</v>
      </c>
      <c r="BM737">
        <v>850.29996595065177</v>
      </c>
      <c r="BN737">
        <v>160.69932122154245</v>
      </c>
      <c r="BO737">
        <v>26.857032321219645</v>
      </c>
      <c r="BP737">
        <v>2.638179572549643E-2</v>
      </c>
      <c r="BQ737">
        <v>100</v>
      </c>
      <c r="BR737">
        <v>334.37802734335253</v>
      </c>
      <c r="BS737">
        <v>5.7729873472787532E-2</v>
      </c>
      <c r="BT737">
        <v>3.3040169446059599E-4</v>
      </c>
      <c r="BU737">
        <v>0</v>
      </c>
      <c r="BV737">
        <v>0.65663133075979252</v>
      </c>
      <c r="BW737">
        <v>15.18351729261321</v>
      </c>
      <c r="BX737">
        <v>36.917487562396389</v>
      </c>
      <c r="BY737">
        <v>35.511977637881166</v>
      </c>
      <c r="BZ737">
        <v>1144.9686255147426</v>
      </c>
      <c r="CA737">
        <v>300.47819379074974</v>
      </c>
      <c r="CB737">
        <v>236.02796334098323</v>
      </c>
      <c r="CC737" s="156">
        <v>0.84</v>
      </c>
      <c r="CD737">
        <v>1840</v>
      </c>
      <c r="CE737">
        <v>0.22152571782379415</v>
      </c>
      <c r="CF737">
        <v>7.2540863339246222</v>
      </c>
      <c r="CG737">
        <v>0.27124679936929397</v>
      </c>
      <c r="CH737">
        <v>31.261095663291005</v>
      </c>
      <c r="CI737">
        <v>6</v>
      </c>
    </row>
    <row r="738" spans="47:87" x14ac:dyDescent="0.3">
      <c r="AU738">
        <v>0.3</v>
      </c>
      <c r="AV738">
        <v>20.705351918571065</v>
      </c>
      <c r="AW738">
        <v>0.28960369639253003</v>
      </c>
      <c r="AX738">
        <v>1.0704186432668474</v>
      </c>
      <c r="AY738">
        <v>347.82310212304304</v>
      </c>
      <c r="AZ738">
        <v>9.8639335026476579E-2</v>
      </c>
      <c r="BA738">
        <v>399.18915683725908</v>
      </c>
      <c r="BB738">
        <v>368.94013663692823</v>
      </c>
      <c r="BC738">
        <v>1</v>
      </c>
      <c r="BD738">
        <v>36.925915736251071</v>
      </c>
      <c r="BE738">
        <v>112.61145018320458</v>
      </c>
      <c r="BF738">
        <v>16.449867467960107</v>
      </c>
      <c r="BG738">
        <v>5.5385104651370449</v>
      </c>
      <c r="BH738">
        <v>386.97396863521004</v>
      </c>
      <c r="BI738">
        <v>0.2</v>
      </c>
      <c r="BJ738">
        <v>2692.6403471132508</v>
      </c>
      <c r="BK738">
        <v>686.98926640599962</v>
      </c>
      <c r="BL738">
        <v>832.87442105710579</v>
      </c>
      <c r="BM738">
        <v>921.12857084469999</v>
      </c>
      <c r="BN738">
        <v>185.77808365137432</v>
      </c>
      <c r="BO738">
        <v>25.9624086709326</v>
      </c>
      <c r="BP738">
        <v>6.957274495086814E-2</v>
      </c>
      <c r="BQ738">
        <v>100</v>
      </c>
      <c r="BR738">
        <v>344.19977150444782</v>
      </c>
      <c r="BS738">
        <v>5.5585639217658266E-2</v>
      </c>
      <c r="BT738">
        <v>3.0762133140328085E-4</v>
      </c>
      <c r="BU738">
        <v>0</v>
      </c>
      <c r="BV738">
        <v>0.5536682537769958</v>
      </c>
      <c r="BW738">
        <v>15.748254888605546</v>
      </c>
      <c r="BX738">
        <v>33.27529607831373</v>
      </c>
      <c r="BY738">
        <v>35.4929002673707</v>
      </c>
      <c r="BZ738">
        <v>871.54272273994468</v>
      </c>
      <c r="CA738">
        <v>312.89170321203267</v>
      </c>
      <c r="CB738">
        <v>222.86762074736498</v>
      </c>
      <c r="CC738" s="156">
        <v>1.04</v>
      </c>
      <c r="CD738">
        <v>1940</v>
      </c>
      <c r="CE738">
        <v>2.7928242950999049E-2</v>
      </c>
      <c r="CF738">
        <v>2.6412432298147994</v>
      </c>
      <c r="CG738">
        <v>7.4488868145472592E-2</v>
      </c>
      <c r="CH738">
        <v>-13.983424280926293</v>
      </c>
      <c r="CI738" t="s">
        <v>479</v>
      </c>
    </row>
    <row r="739" spans="47:87" x14ac:dyDescent="0.3">
      <c r="AU739">
        <v>0.3</v>
      </c>
      <c r="AV739">
        <v>20.657310985997402</v>
      </c>
      <c r="AW739">
        <v>0.27236892219684389</v>
      </c>
      <c r="AX739">
        <v>1.4067209510470451</v>
      </c>
      <c r="AY739">
        <v>320.44243109480243</v>
      </c>
      <c r="AZ739">
        <v>0.10914303131061266</v>
      </c>
      <c r="BA739">
        <v>440.19314305306921</v>
      </c>
      <c r="BB739">
        <v>375.66746687237611</v>
      </c>
      <c r="BC739">
        <v>1</v>
      </c>
      <c r="BD739">
        <v>39.521532883902111</v>
      </c>
      <c r="BE739">
        <v>107.28593519986491</v>
      </c>
      <c r="BF739">
        <v>15.02786928457259</v>
      </c>
      <c r="BG739">
        <v>5.685794314664518</v>
      </c>
      <c r="BH739">
        <v>445.687943607374</v>
      </c>
      <c r="BI739">
        <v>0.20000000000000007</v>
      </c>
      <c r="BJ739">
        <v>2717.3967441723075</v>
      </c>
      <c r="BK739">
        <v>710.59419192657833</v>
      </c>
      <c r="BL739">
        <v>873.78849962962897</v>
      </c>
      <c r="BM739">
        <v>1034.1418806795173</v>
      </c>
      <c r="BN739">
        <v>155.30409909502853</v>
      </c>
      <c r="BO739">
        <v>24.523126368535554</v>
      </c>
      <c r="BP739">
        <v>5.2516913247159298E-2</v>
      </c>
      <c r="BQ739">
        <v>100</v>
      </c>
      <c r="BR739">
        <v>242.85405330952517</v>
      </c>
      <c r="BS739">
        <v>5.5696687781889714E-2</v>
      </c>
      <c r="BT739">
        <v>3.1400198709929006E-4</v>
      </c>
      <c r="BU739">
        <v>0</v>
      </c>
      <c r="BV739">
        <v>0.55663461812820769</v>
      </c>
      <c r="BW739">
        <v>14.826895373591123</v>
      </c>
      <c r="BX739">
        <v>36.239874718488785</v>
      </c>
      <c r="BY739">
        <v>35.339890442000268</v>
      </c>
      <c r="BZ739">
        <v>1038.7027807762579</v>
      </c>
      <c r="CA739">
        <v>346.88340587699105</v>
      </c>
      <c r="CB739">
        <v>245.13854796283536</v>
      </c>
      <c r="CC739" s="156">
        <v>1.2</v>
      </c>
      <c r="CD739">
        <v>1140</v>
      </c>
      <c r="CE739">
        <v>9.3503392039882893E-2</v>
      </c>
      <c r="CF739">
        <v>4.1737871460024172</v>
      </c>
      <c r="CG739">
        <v>0.10976327086776491</v>
      </c>
      <c r="CH739">
        <v>-3.457920875856785</v>
      </c>
      <c r="CI739" t="s">
        <v>479</v>
      </c>
    </row>
    <row r="740" spans="47:87" x14ac:dyDescent="0.3">
      <c r="AU740">
        <v>0.3</v>
      </c>
      <c r="AV740">
        <v>22.33177621268505</v>
      </c>
      <c r="AW740">
        <v>0.35263339861719017</v>
      </c>
      <c r="AX740">
        <v>1.3766279725485808</v>
      </c>
      <c r="AY740">
        <v>367.33825290807789</v>
      </c>
      <c r="AZ740">
        <v>9.8218886430874563E-2</v>
      </c>
      <c r="BA740">
        <v>374.62632247659297</v>
      </c>
      <c r="BB740">
        <v>292.54400414138786</v>
      </c>
      <c r="BC740">
        <v>1</v>
      </c>
      <c r="BD740">
        <v>40.021671904304633</v>
      </c>
      <c r="BE740">
        <v>101.33239268368604</v>
      </c>
      <c r="BF740">
        <v>14.009066062556958</v>
      </c>
      <c r="BG740">
        <v>4.910481064392223</v>
      </c>
      <c r="BH740">
        <v>458.22128014827609</v>
      </c>
      <c r="BI740">
        <v>0.2</v>
      </c>
      <c r="BJ740">
        <v>2760.5376650726153</v>
      </c>
      <c r="BK740">
        <v>683.80316147522285</v>
      </c>
      <c r="BL740">
        <v>938.96691891622413</v>
      </c>
      <c r="BM740">
        <v>882.24248452679819</v>
      </c>
      <c r="BN740">
        <v>159.09266817552245</v>
      </c>
      <c r="BO740">
        <v>31.959406031552085</v>
      </c>
      <c r="BP740">
        <v>4.2774307819020536E-2</v>
      </c>
      <c r="BQ740">
        <v>100</v>
      </c>
      <c r="BR740">
        <v>368.76038541595761</v>
      </c>
      <c r="BS740">
        <v>5.3483585896987228E-2</v>
      </c>
      <c r="BT740">
        <v>2.8609943779566159E-4</v>
      </c>
      <c r="BU740">
        <v>9.5973260235529931</v>
      </c>
      <c r="BV740">
        <v>0.55763782427169273</v>
      </c>
      <c r="BW740">
        <v>14.760301055704714</v>
      </c>
      <c r="BX740">
        <v>38.535930977008519</v>
      </c>
      <c r="BY740">
        <v>33.247624033726417</v>
      </c>
      <c r="BZ740">
        <v>916.66665033190736</v>
      </c>
      <c r="CA740">
        <v>278.68435457319373</v>
      </c>
      <c r="CB740">
        <v>234.56716089538847</v>
      </c>
      <c r="CC740" s="156">
        <v>0.73</v>
      </c>
      <c r="CD740">
        <v>2880</v>
      </c>
      <c r="CE740">
        <v>8.2303091833157982E-2</v>
      </c>
      <c r="CF740">
        <v>4.1020181415165951</v>
      </c>
      <c r="CG740">
        <v>0.12021346065064389</v>
      </c>
      <c r="CH740">
        <v>-5.9188257938547268</v>
      </c>
      <c r="CI740" t="s">
        <v>479</v>
      </c>
    </row>
    <row r="741" spans="47:87" x14ac:dyDescent="0.3">
      <c r="AU741">
        <v>0.3</v>
      </c>
      <c r="AV741">
        <v>19.103672598897681</v>
      </c>
      <c r="AW741">
        <v>0.33773182511336947</v>
      </c>
      <c r="AX741">
        <v>0.74433406825812987</v>
      </c>
      <c r="AY741">
        <v>332.93539235428767</v>
      </c>
      <c r="AZ741">
        <v>9.9113086265227454E-2</v>
      </c>
      <c r="BA741">
        <v>426.8674080480439</v>
      </c>
      <c r="BB741">
        <v>333.34781943613643</v>
      </c>
      <c r="BC741">
        <v>1</v>
      </c>
      <c r="BD741">
        <v>41.749505618975526</v>
      </c>
      <c r="BE741">
        <v>103.54584276268088</v>
      </c>
      <c r="BF741">
        <v>20.828728257133701</v>
      </c>
      <c r="BG741">
        <v>5.7723219796757057</v>
      </c>
      <c r="BH741">
        <v>391.76288672123144</v>
      </c>
      <c r="BI741">
        <v>0.19999999999999996</v>
      </c>
      <c r="BJ741">
        <v>2789.9723715073224</v>
      </c>
      <c r="BK741">
        <v>691.76333933686703</v>
      </c>
      <c r="BL741">
        <v>867.94534518281114</v>
      </c>
      <c r="BM741">
        <v>976.70190600301362</v>
      </c>
      <c r="BN741">
        <v>186.64045156468296</v>
      </c>
      <c r="BO741">
        <v>30.554037026080003</v>
      </c>
      <c r="BP741">
        <v>4.7595467004929719E-2</v>
      </c>
      <c r="BQ741">
        <v>100</v>
      </c>
      <c r="BR741">
        <v>397.87032934642662</v>
      </c>
      <c r="BS741">
        <v>5.9793674437650698E-2</v>
      </c>
      <c r="BT741">
        <v>3.0498494055576826E-4</v>
      </c>
      <c r="BU741">
        <v>12.960302987879567</v>
      </c>
      <c r="BV741">
        <v>0.50829858862508326</v>
      </c>
      <c r="BW741">
        <v>14.036103738199998</v>
      </c>
      <c r="BX741">
        <v>34.107116919964049</v>
      </c>
      <c r="BY741">
        <v>32.866683255881561</v>
      </c>
      <c r="BZ741">
        <v>1154.480582300424</v>
      </c>
      <c r="CA741">
        <v>351.69707679329156</v>
      </c>
      <c r="CB741">
        <v>248.80718870361014</v>
      </c>
      <c r="CC741" s="156">
        <v>1</v>
      </c>
      <c r="CD741">
        <v>1550</v>
      </c>
      <c r="CE741">
        <v>0.15345300873291734</v>
      </c>
      <c r="CF741">
        <v>5.4423955249993519</v>
      </c>
      <c r="CG741">
        <v>0.19661899072965619</v>
      </c>
      <c r="CH741">
        <v>6.7897445320872514</v>
      </c>
      <c r="CI741">
        <v>11</v>
      </c>
    </row>
    <row r="742" spans="47:87" x14ac:dyDescent="0.3">
      <c r="AU742">
        <v>0.3</v>
      </c>
      <c r="AV742">
        <v>21.264044956196347</v>
      </c>
      <c r="AW742">
        <v>0.39399925535045077</v>
      </c>
      <c r="AX742">
        <v>1.0734217588289034</v>
      </c>
      <c r="AY742">
        <v>277.6582782628459</v>
      </c>
      <c r="AZ742">
        <v>8.8888100361850436E-2</v>
      </c>
      <c r="BA742">
        <v>516.273555891255</v>
      </c>
      <c r="BB742">
        <v>315.53653467124002</v>
      </c>
      <c r="BC742">
        <v>1</v>
      </c>
      <c r="BD742">
        <v>44.967025290009893</v>
      </c>
      <c r="BE742">
        <v>97.902192150181477</v>
      </c>
      <c r="BF742">
        <v>12.074397481215867</v>
      </c>
      <c r="BG742">
        <v>6.1438292444944063</v>
      </c>
      <c r="BH742">
        <v>449.60022740916418</v>
      </c>
      <c r="BI742">
        <v>0.20000000000000007</v>
      </c>
      <c r="BJ742">
        <v>2621.1288808636555</v>
      </c>
      <c r="BK742">
        <v>685.72751538341447</v>
      </c>
      <c r="BL742">
        <v>809.21300608144327</v>
      </c>
      <c r="BM742">
        <v>868.29583406463075</v>
      </c>
      <c r="BN742">
        <v>174.75011426185799</v>
      </c>
      <c r="BO742">
        <v>35.840203659234938</v>
      </c>
      <c r="BP742">
        <v>3.1902243026737616E-2</v>
      </c>
      <c r="BQ742">
        <v>100</v>
      </c>
      <c r="BR742">
        <v>294.55574743762702</v>
      </c>
      <c r="BS742">
        <v>5.87576631155836E-2</v>
      </c>
      <c r="BT742">
        <v>3.377405007171669E-4</v>
      </c>
      <c r="BU742">
        <v>4.2969604905993952</v>
      </c>
      <c r="BV742">
        <v>0.49157140541236821</v>
      </c>
      <c r="BW742">
        <v>14.460412675572588</v>
      </c>
      <c r="BX742">
        <v>36.093919339979415</v>
      </c>
      <c r="BY742">
        <v>38.441263673240194</v>
      </c>
      <c r="BZ742">
        <v>977.44829717499692</v>
      </c>
      <c r="CA742">
        <v>273.37498970889823</v>
      </c>
      <c r="CB742">
        <v>214.81173116728803</v>
      </c>
      <c r="CC742" s="156">
        <v>0.98</v>
      </c>
      <c r="CD742">
        <v>570</v>
      </c>
      <c r="CE742">
        <v>0.29364791313164051</v>
      </c>
      <c r="CF742">
        <v>11.656107683844887</v>
      </c>
      <c r="CG742">
        <v>0.35550212432939077</v>
      </c>
      <c r="CH742">
        <v>52.356368394665061</v>
      </c>
      <c r="CI742">
        <v>4</v>
      </c>
    </row>
    <row r="743" spans="47:87" x14ac:dyDescent="0.3">
      <c r="AU743">
        <v>0.3</v>
      </c>
      <c r="AV743">
        <v>21.366411265050171</v>
      </c>
      <c r="AW743">
        <v>0.33193507244407383</v>
      </c>
      <c r="AX743">
        <v>0.41201928371812901</v>
      </c>
      <c r="AY743">
        <v>320.53877350182188</v>
      </c>
      <c r="AZ743">
        <v>8.9596502985137993E-2</v>
      </c>
      <c r="BA743">
        <v>464.3815638924101</v>
      </c>
      <c r="BB743">
        <v>430.58670471661208</v>
      </c>
      <c r="BC743">
        <v>1</v>
      </c>
      <c r="BD743">
        <v>40.988114168005922</v>
      </c>
      <c r="BE743">
        <v>83.875824797083752</v>
      </c>
      <c r="BF743">
        <v>11.46387213146264</v>
      </c>
      <c r="BG743">
        <v>5.8088304986396393</v>
      </c>
      <c r="BH743">
        <v>399.61710358740947</v>
      </c>
      <c r="BI743">
        <v>0.2</v>
      </c>
      <c r="BJ743">
        <v>2003.6099793189881</v>
      </c>
      <c r="BK743">
        <v>694.6303047013306</v>
      </c>
      <c r="BL743">
        <v>880.06039519339106</v>
      </c>
      <c r="BM743">
        <v>1049.1089717542309</v>
      </c>
      <c r="BN743">
        <v>112.33658319753098</v>
      </c>
      <c r="BO743">
        <v>29.987276779077288</v>
      </c>
      <c r="BP743">
        <v>5.1953902801023466E-2</v>
      </c>
      <c r="BQ743">
        <v>100</v>
      </c>
      <c r="BR743">
        <v>321.3241333289763</v>
      </c>
      <c r="BS743">
        <v>5.3266392156644062E-2</v>
      </c>
      <c r="BT743">
        <v>3.0804492948809055E-4</v>
      </c>
      <c r="BU743">
        <v>0</v>
      </c>
      <c r="BV743">
        <v>0.53067000105458217</v>
      </c>
      <c r="BW743">
        <v>15.591137793514235</v>
      </c>
      <c r="BX743">
        <v>37.173001660195268</v>
      </c>
      <c r="BY743">
        <v>33.635166427118158</v>
      </c>
      <c r="BZ743">
        <v>1381.5727817882678</v>
      </c>
      <c r="CA743">
        <v>329.50138263391977</v>
      </c>
      <c r="CB743">
        <v>227.61146820831166</v>
      </c>
      <c r="CC743" s="156">
        <v>0.92</v>
      </c>
      <c r="CD743">
        <v>1760</v>
      </c>
      <c r="CE743">
        <v>0.16861050528233235</v>
      </c>
      <c r="CF743">
        <v>5.3118175536207879</v>
      </c>
      <c r="CG743">
        <v>0.17545669495649457</v>
      </c>
      <c r="CH743">
        <v>17.614741837296556</v>
      </c>
      <c r="CI743">
        <v>8</v>
      </c>
    </row>
    <row r="744" spans="47:87" x14ac:dyDescent="0.3">
      <c r="AU744">
        <v>0.3</v>
      </c>
      <c r="AV744">
        <v>20.056793264190517</v>
      </c>
      <c r="AW744">
        <v>0.30543892486260893</v>
      </c>
      <c r="AX744">
        <v>0.14574479735461515</v>
      </c>
      <c r="AY744">
        <v>329.1215306885025</v>
      </c>
      <c r="AZ744">
        <v>0.10945422376645733</v>
      </c>
      <c r="BA744">
        <v>448.19352082479594</v>
      </c>
      <c r="BB744">
        <v>390.47867583752708</v>
      </c>
      <c r="BC744">
        <v>1</v>
      </c>
      <c r="BD744">
        <v>48.404174751689041</v>
      </c>
      <c r="BE744">
        <v>102.13291356987787</v>
      </c>
      <c r="BF744">
        <v>21.517074505840537</v>
      </c>
      <c r="BG744">
        <v>4.4264834616892879</v>
      </c>
      <c r="BH744">
        <v>380.53821910261166</v>
      </c>
      <c r="BI744">
        <v>0.20000000000000004</v>
      </c>
      <c r="BJ744">
        <v>2615.3730322598258</v>
      </c>
      <c r="BK744">
        <v>693.37940288059599</v>
      </c>
      <c r="BL744">
        <v>905.14787270218551</v>
      </c>
      <c r="BM744">
        <v>870.90400071283864</v>
      </c>
      <c r="BN744">
        <v>156.26817104982462</v>
      </c>
      <c r="BO744">
        <v>27.301585395314465</v>
      </c>
      <c r="BP744">
        <v>8.3109176717841488E-2</v>
      </c>
      <c r="BQ744">
        <v>100</v>
      </c>
      <c r="BR744">
        <v>342.38051193239767</v>
      </c>
      <c r="BS744">
        <v>5.2911665571431836E-2</v>
      </c>
      <c r="BT744">
        <v>3.1908919392594317E-4</v>
      </c>
      <c r="BU744">
        <v>33.300328208029761</v>
      </c>
      <c r="BV744">
        <v>0.53539146904971036</v>
      </c>
      <c r="BW744">
        <v>14.839092028690809</v>
      </c>
      <c r="BX744">
        <v>37.110274672847865</v>
      </c>
      <c r="BY744">
        <v>32.828870367803439</v>
      </c>
      <c r="BZ744">
        <v>1261.8005638742916</v>
      </c>
      <c r="CA744">
        <v>332.72742045948632</v>
      </c>
      <c r="CB744">
        <v>239.04382887913397</v>
      </c>
      <c r="CC744" s="156">
        <v>1.05</v>
      </c>
      <c r="CD744">
        <v>1340</v>
      </c>
      <c r="CE744">
        <v>0.14283131793689297</v>
      </c>
      <c r="CF744">
        <v>5.4150105069884651</v>
      </c>
      <c r="CG744">
        <v>0.17665522806932157</v>
      </c>
      <c r="CH744">
        <v>9.881284505573781</v>
      </c>
      <c r="CI744">
        <v>10</v>
      </c>
    </row>
    <row r="745" spans="47:87" x14ac:dyDescent="0.3">
      <c r="AU745">
        <v>0.3</v>
      </c>
      <c r="AV745">
        <v>19.234702849996275</v>
      </c>
      <c r="AW745">
        <v>0.35464268259477333</v>
      </c>
      <c r="AX745">
        <v>1.6140759191995699</v>
      </c>
      <c r="AY745">
        <v>331.73557762412747</v>
      </c>
      <c r="AZ745">
        <v>0.10481769543857035</v>
      </c>
      <c r="BA745">
        <v>407.16068430269934</v>
      </c>
      <c r="BB745">
        <v>324.68741970324731</v>
      </c>
      <c r="BC745">
        <v>1</v>
      </c>
      <c r="BD745">
        <v>40.987629884184955</v>
      </c>
      <c r="BE745">
        <v>95.588111740101368</v>
      </c>
      <c r="BF745">
        <v>14.089739243974362</v>
      </c>
      <c r="BG745">
        <v>2.0870895341053113</v>
      </c>
      <c r="BH745">
        <v>404.77946010334</v>
      </c>
      <c r="BI745">
        <v>0.20000000000000007</v>
      </c>
      <c r="BJ745">
        <v>2151.0924019855611</v>
      </c>
      <c r="BK745">
        <v>683.40378645167766</v>
      </c>
      <c r="BL745">
        <v>958.17312484631236</v>
      </c>
      <c r="BM745">
        <v>831.23723746651535</v>
      </c>
      <c r="BN745">
        <v>162.90534099879301</v>
      </c>
      <c r="BO745">
        <v>32.086893806885868</v>
      </c>
      <c r="BP745">
        <v>4.9615929460003219E-2</v>
      </c>
      <c r="BQ745">
        <v>100</v>
      </c>
      <c r="BR745">
        <v>393.9231606670665</v>
      </c>
      <c r="BS745">
        <v>4.9296528593316763E-2</v>
      </c>
      <c r="BT745">
        <v>3.2816382933811551E-4</v>
      </c>
      <c r="BU745">
        <v>24.136235586324389</v>
      </c>
      <c r="BV745">
        <v>0.54032943429585278</v>
      </c>
      <c r="BW745">
        <v>14.869929797266543</v>
      </c>
      <c r="BX745">
        <v>35.612782800555308</v>
      </c>
      <c r="BY745">
        <v>36.720976984745135</v>
      </c>
      <c r="BZ745">
        <v>1054.6767606902938</v>
      </c>
      <c r="CA745">
        <v>340.59186484340825</v>
      </c>
      <c r="CB745">
        <v>220.05920374977811</v>
      </c>
      <c r="CC745" s="156">
        <v>1.25</v>
      </c>
      <c r="CD745">
        <v>770</v>
      </c>
      <c r="CE745">
        <v>0.11222423031299344</v>
      </c>
      <c r="CF745">
        <v>4.1833551501325177</v>
      </c>
      <c r="CG745">
        <v>0.15962309328852992</v>
      </c>
      <c r="CH745">
        <v>1.3375903329575667</v>
      </c>
      <c r="CI745">
        <v>17</v>
      </c>
    </row>
    <row r="746" spans="47:87" x14ac:dyDescent="0.3">
      <c r="AU746">
        <v>0.3</v>
      </c>
      <c r="AV746">
        <v>18.949097099528693</v>
      </c>
      <c r="AW746">
        <v>0.30579515654986028</v>
      </c>
      <c r="AX746">
        <v>1.2094338512619678</v>
      </c>
      <c r="AY746">
        <v>324.06832560275865</v>
      </c>
      <c r="AZ746">
        <v>0.12011946211201852</v>
      </c>
      <c r="BA746">
        <v>330.90659365619587</v>
      </c>
      <c r="BB746">
        <v>371.25209867570442</v>
      </c>
      <c r="BC746">
        <v>1</v>
      </c>
      <c r="BD746">
        <v>36.362420379762924</v>
      </c>
      <c r="BE746">
        <v>89.817714276761336</v>
      </c>
      <c r="BF746">
        <v>17.216568697220453</v>
      </c>
      <c r="BG746">
        <v>3.9095487181234403</v>
      </c>
      <c r="BH746">
        <v>406.8043747799631</v>
      </c>
      <c r="BI746">
        <v>0.2</v>
      </c>
      <c r="BJ746">
        <v>2589.0901997423257</v>
      </c>
      <c r="BK746">
        <v>684.64353467411183</v>
      </c>
      <c r="BL746">
        <v>905.51157778282845</v>
      </c>
      <c r="BM746">
        <v>823.66953385247098</v>
      </c>
      <c r="BN746">
        <v>234.0643893654422</v>
      </c>
      <c r="BO746">
        <v>27.313381618016319</v>
      </c>
      <c r="BP746">
        <v>8.5587362539652365E-2</v>
      </c>
      <c r="BQ746">
        <v>100</v>
      </c>
      <c r="BR746">
        <v>300.74083499954122</v>
      </c>
      <c r="BS746">
        <v>6.1277217154385152E-2</v>
      </c>
      <c r="BT746">
        <v>3.1211700345389287E-4</v>
      </c>
      <c r="BU746">
        <v>0</v>
      </c>
      <c r="BV746">
        <v>0.5472614328718709</v>
      </c>
      <c r="BW746">
        <v>14.071921967421778</v>
      </c>
      <c r="BX746">
        <v>34.576933698846517</v>
      </c>
      <c r="BY746">
        <v>32.326643005152377</v>
      </c>
      <c r="BZ746">
        <v>830.65609826037712</v>
      </c>
      <c r="CA746">
        <v>321.36806736414718</v>
      </c>
      <c r="CB746">
        <v>242.24389603684236</v>
      </c>
      <c r="CC746" s="156">
        <v>1.02</v>
      </c>
      <c r="CD746">
        <v>1690</v>
      </c>
      <c r="CE746">
        <v>0.23214766449555624</v>
      </c>
      <c r="CF746">
        <v>5.885329755938427</v>
      </c>
      <c r="CG746">
        <v>0.2245199722366851</v>
      </c>
      <c r="CH746">
        <v>16.151350082717137</v>
      </c>
      <c r="CI746">
        <v>7</v>
      </c>
    </row>
    <row r="747" spans="47:87" x14ac:dyDescent="0.3">
      <c r="AU747">
        <v>0.3</v>
      </c>
      <c r="AV747">
        <v>20.194576012249684</v>
      </c>
      <c r="AW747">
        <v>0.33889267989317085</v>
      </c>
      <c r="AX747">
        <v>2.1071479577367134</v>
      </c>
      <c r="AY747">
        <v>315.7637652715087</v>
      </c>
      <c r="AZ747">
        <v>8.2288444305190014E-2</v>
      </c>
      <c r="BA747">
        <v>399.40966521185709</v>
      </c>
      <c r="BB747">
        <v>284.14454634283618</v>
      </c>
      <c r="BC747">
        <v>1</v>
      </c>
      <c r="BD747">
        <v>42.484572428532601</v>
      </c>
      <c r="BE747">
        <v>104.99020612004189</v>
      </c>
      <c r="BF747">
        <v>11.746992260240825</v>
      </c>
      <c r="BG747">
        <v>3.9938571619784105</v>
      </c>
      <c r="BH747">
        <v>422.03179536470418</v>
      </c>
      <c r="BI747">
        <v>0.2</v>
      </c>
      <c r="BJ747">
        <v>2249.4343509221917</v>
      </c>
      <c r="BK747">
        <v>690.91492019627822</v>
      </c>
      <c r="BL747">
        <v>832.86993436538523</v>
      </c>
      <c r="BM747">
        <v>951.62831391645352</v>
      </c>
      <c r="BN747">
        <v>156.07595293516226</v>
      </c>
      <c r="BO747">
        <v>30.712973530621674</v>
      </c>
      <c r="BP747">
        <v>4.1299996244627865E-2</v>
      </c>
      <c r="BQ747">
        <v>100</v>
      </c>
      <c r="BR747">
        <v>310.01957500240633</v>
      </c>
      <c r="BS747">
        <v>5.1877083532607039E-2</v>
      </c>
      <c r="BT747">
        <v>3.0678539793230517E-4</v>
      </c>
      <c r="BU747">
        <v>2.7031033863435439</v>
      </c>
      <c r="BV747">
        <v>0.53593780876332975</v>
      </c>
      <c r="BW747">
        <v>14.825550420891648</v>
      </c>
      <c r="BX747">
        <v>36.461332738767375</v>
      </c>
      <c r="BY747">
        <v>37.227837503065089</v>
      </c>
      <c r="BZ747">
        <v>1134.2310633441</v>
      </c>
      <c r="CA747">
        <v>276.45973752590794</v>
      </c>
      <c r="CB747">
        <v>237.55069386876491</v>
      </c>
      <c r="CC747" s="156">
        <v>0.84</v>
      </c>
      <c r="CD747">
        <v>1480</v>
      </c>
      <c r="CE747">
        <v>0.16820663922513557</v>
      </c>
      <c r="CF747">
        <v>5.6977302419887854</v>
      </c>
      <c r="CG747">
        <v>0.20122331217899139</v>
      </c>
      <c r="CH747">
        <v>23.670531339845091</v>
      </c>
      <c r="CI747">
        <v>8</v>
      </c>
    </row>
    <row r="748" spans="47:87" x14ac:dyDescent="0.3">
      <c r="AU748">
        <v>0.3</v>
      </c>
      <c r="AV748">
        <v>19.82189039185301</v>
      </c>
      <c r="AW748">
        <v>0.30759972121120249</v>
      </c>
      <c r="AX748">
        <v>0.73663719060676536</v>
      </c>
      <c r="AY748">
        <v>340.01969751315073</v>
      </c>
      <c r="AZ748">
        <v>9.1576321472811487E-2</v>
      </c>
      <c r="BA748">
        <v>458.53750335441259</v>
      </c>
      <c r="BB748">
        <v>460.50572780520565</v>
      </c>
      <c r="BC748">
        <v>1</v>
      </c>
      <c r="BD748">
        <v>37.744422936413059</v>
      </c>
      <c r="BE748">
        <v>103.39698612017419</v>
      </c>
      <c r="BF748">
        <v>13.464101564573756</v>
      </c>
      <c r="BG748">
        <v>5.721556370096347</v>
      </c>
      <c r="BH748">
        <v>398.37582351689014</v>
      </c>
      <c r="BI748">
        <v>0.2</v>
      </c>
      <c r="BJ748">
        <v>2306.5738183193421</v>
      </c>
      <c r="BK748">
        <v>676.20892853120517</v>
      </c>
      <c r="BL748">
        <v>927.67984895442919</v>
      </c>
      <c r="BM748">
        <v>1002.7647831524447</v>
      </c>
      <c r="BN748">
        <v>162.05276048763949</v>
      </c>
      <c r="BO748">
        <v>27.888489958497285</v>
      </c>
      <c r="BP748">
        <v>3.6006937815373306E-2</v>
      </c>
      <c r="BQ748">
        <v>100</v>
      </c>
      <c r="BR748">
        <v>336.87745350536221</v>
      </c>
      <c r="BS748">
        <v>5.9724045335226156E-2</v>
      </c>
      <c r="BT748">
        <v>3.0283574701087351E-4</v>
      </c>
      <c r="BU748">
        <v>0</v>
      </c>
      <c r="BV748">
        <v>0.49298650636463631</v>
      </c>
      <c r="BW748">
        <v>14.787594724357014</v>
      </c>
      <c r="BX748">
        <v>35.915865333266126</v>
      </c>
      <c r="BY748">
        <v>20.77388026438819</v>
      </c>
      <c r="BZ748">
        <v>1036.1178658644567</v>
      </c>
      <c r="CA748">
        <v>264.74888824099003</v>
      </c>
      <c r="CB748">
        <v>235.26053302187429</v>
      </c>
      <c r="CC748" s="156">
        <v>0.81</v>
      </c>
      <c r="CD748">
        <v>2300</v>
      </c>
      <c r="CE748">
        <v>0.1306025237211228</v>
      </c>
      <c r="CF748">
        <v>4.9952870185672733</v>
      </c>
      <c r="CG748">
        <v>0.171491964658438</v>
      </c>
      <c r="CH748">
        <v>14.081257140802839</v>
      </c>
      <c r="CI748">
        <v>10</v>
      </c>
    </row>
    <row r="749" spans="47:87" x14ac:dyDescent="0.3">
      <c r="AU749">
        <v>0.3</v>
      </c>
      <c r="AV749">
        <v>21.621436902018612</v>
      </c>
      <c r="AW749">
        <v>0.33750724849810448</v>
      </c>
      <c r="AX749">
        <v>0.75211484935859274</v>
      </c>
      <c r="AY749">
        <v>311.25237868735968</v>
      </c>
      <c r="AZ749">
        <v>0.1103168685076801</v>
      </c>
      <c r="BA749">
        <v>487.76665016982304</v>
      </c>
      <c r="BB749">
        <v>318.83693605653923</v>
      </c>
      <c r="BC749">
        <v>1</v>
      </c>
      <c r="BD749">
        <v>36.562282097476469</v>
      </c>
      <c r="BE749">
        <v>104.85306389345224</v>
      </c>
      <c r="BF749">
        <v>9.7947854005413983</v>
      </c>
      <c r="BG749">
        <v>3.7235476164639492</v>
      </c>
      <c r="BH749">
        <v>433.26100786395909</v>
      </c>
      <c r="BI749">
        <v>0.19999999999999998</v>
      </c>
      <c r="BJ749">
        <v>2743.4263951835756</v>
      </c>
      <c r="BK749">
        <v>704.35130737134875</v>
      </c>
      <c r="BL749">
        <v>934.11632220627712</v>
      </c>
      <c r="BM749">
        <v>1146.002277971676</v>
      </c>
      <c r="BN749">
        <v>210.00273759939466</v>
      </c>
      <c r="BO749">
        <v>30.47578735946275</v>
      </c>
      <c r="BP749">
        <v>5.4538898934541842E-2</v>
      </c>
      <c r="BQ749">
        <v>100</v>
      </c>
      <c r="BR749">
        <v>359.66302119792113</v>
      </c>
      <c r="BS749">
        <v>5.252650285385875E-2</v>
      </c>
      <c r="BT749">
        <v>2.9094879000662519E-4</v>
      </c>
      <c r="BU749">
        <v>63.354672028221152</v>
      </c>
      <c r="BV749">
        <v>0.56137969313556757</v>
      </c>
      <c r="BW749">
        <v>14.656427701333552</v>
      </c>
      <c r="BX749">
        <v>34.536523256178938</v>
      </c>
      <c r="BY749">
        <v>31.847791167352501</v>
      </c>
      <c r="BZ749">
        <v>835.93684907800287</v>
      </c>
      <c r="CA749">
        <v>224.39104742195781</v>
      </c>
      <c r="CB749">
        <v>223.0323372213671</v>
      </c>
      <c r="CC749" s="156">
        <v>0.89</v>
      </c>
      <c r="CD749">
        <v>1360</v>
      </c>
      <c r="CE749">
        <v>0.19088823323284054</v>
      </c>
      <c r="CF749">
        <v>7.4143265397894398</v>
      </c>
      <c r="CG749">
        <v>0.25400189728117195</v>
      </c>
      <c r="CH749">
        <v>23.53398351144401</v>
      </c>
      <c r="CI749">
        <v>7</v>
      </c>
    </row>
    <row r="750" spans="47:87" x14ac:dyDescent="0.3">
      <c r="AU750">
        <v>0.3</v>
      </c>
      <c r="AV750">
        <v>18.74237628597756</v>
      </c>
      <c r="AW750">
        <v>0.31230644066093066</v>
      </c>
      <c r="AX750">
        <v>1.6398130928868639</v>
      </c>
      <c r="AY750">
        <v>331.11811978465352</v>
      </c>
      <c r="AZ750">
        <v>0.11123663435269153</v>
      </c>
      <c r="BA750">
        <v>441.00862512534241</v>
      </c>
      <c r="BB750">
        <v>412.24335878481969</v>
      </c>
      <c r="BC750">
        <v>1</v>
      </c>
      <c r="BD750">
        <v>38.037185875008603</v>
      </c>
      <c r="BE750">
        <v>105.90318685677401</v>
      </c>
      <c r="BF750">
        <v>12.999173864937708</v>
      </c>
      <c r="BG750">
        <v>4.8189768935711337</v>
      </c>
      <c r="BH750">
        <v>421.86188467334858</v>
      </c>
      <c r="BI750">
        <v>0.19999999999999998</v>
      </c>
      <c r="BJ750">
        <v>3125.7511872231071</v>
      </c>
      <c r="BK750">
        <v>706.42786445623904</v>
      </c>
      <c r="BL750">
        <v>931.03569350548401</v>
      </c>
      <c r="BM750">
        <v>833.57118338740713</v>
      </c>
      <c r="BN750">
        <v>202.54535932536038</v>
      </c>
      <c r="BO750">
        <v>28.330022803534185</v>
      </c>
      <c r="BP750">
        <v>3.4673543977127984E-2</v>
      </c>
      <c r="BQ750">
        <v>100</v>
      </c>
      <c r="BR750">
        <v>325.43708286423185</v>
      </c>
      <c r="BS750">
        <v>5.5513646795464631E-2</v>
      </c>
      <c r="BT750">
        <v>2.9448272145153593E-4</v>
      </c>
      <c r="BU750">
        <v>29.707695787208806</v>
      </c>
      <c r="BV750">
        <v>0.50809599315340737</v>
      </c>
      <c r="BW750">
        <v>12.707142227173232</v>
      </c>
      <c r="BX750">
        <v>35.214727172995673</v>
      </c>
      <c r="BY750">
        <v>32.188335469757035</v>
      </c>
      <c r="BZ750">
        <v>1072.4460353519992</v>
      </c>
      <c r="CA750">
        <v>167.20918220417735</v>
      </c>
      <c r="CB750">
        <v>225.02376600672977</v>
      </c>
      <c r="CC750" s="156">
        <v>0.74</v>
      </c>
      <c r="CD750">
        <v>1960</v>
      </c>
      <c r="CE750">
        <v>0.13647473319372061</v>
      </c>
      <c r="CF750">
        <v>5.8161237229233915</v>
      </c>
      <c r="CG750">
        <v>0.17709244871733959</v>
      </c>
      <c r="CH750">
        <v>11.264559308115686</v>
      </c>
      <c r="CI750">
        <v>11</v>
      </c>
    </row>
    <row r="751" spans="47:87" x14ac:dyDescent="0.3">
      <c r="AU751">
        <v>0.3</v>
      </c>
      <c r="AV751">
        <v>20.77675285792396</v>
      </c>
      <c r="AW751">
        <v>0.36296854636902759</v>
      </c>
      <c r="AX751">
        <v>5.088468011490499E-2</v>
      </c>
      <c r="AY751">
        <v>310.9190893188088</v>
      </c>
      <c r="AZ751">
        <v>0.10426585051750799</v>
      </c>
      <c r="BA751">
        <v>445.16975422720412</v>
      </c>
      <c r="BB751">
        <v>391.35411454264118</v>
      </c>
      <c r="BC751">
        <v>1</v>
      </c>
      <c r="BD751">
        <v>40.809570156772935</v>
      </c>
      <c r="BE751">
        <v>91.704105561047754</v>
      </c>
      <c r="BF751">
        <v>12.116686838236927</v>
      </c>
      <c r="BG751">
        <v>6.7732073282157614</v>
      </c>
      <c r="BH751">
        <v>404.5228052654503</v>
      </c>
      <c r="BI751">
        <v>0.2</v>
      </c>
      <c r="BJ751">
        <v>2606.2435832750293</v>
      </c>
      <c r="BK751">
        <v>675.8203855303982</v>
      </c>
      <c r="BL751">
        <v>867.32126518015593</v>
      </c>
      <c r="BM751">
        <v>879.68145331670553</v>
      </c>
      <c r="BN751">
        <v>148.22423896826785</v>
      </c>
      <c r="BO751">
        <v>33.004912367575976</v>
      </c>
      <c r="BP751">
        <v>3.0807336172683372E-2</v>
      </c>
      <c r="BQ751">
        <v>100</v>
      </c>
      <c r="BR751">
        <v>289.56781284646752</v>
      </c>
      <c r="BS751">
        <v>5.591777809966169E-2</v>
      </c>
      <c r="BT751">
        <v>3.0136035672319414E-4</v>
      </c>
      <c r="BU751">
        <v>0</v>
      </c>
      <c r="BV751">
        <v>0.551359946917234</v>
      </c>
      <c r="BW751">
        <v>16.149495163893825</v>
      </c>
      <c r="BX751">
        <v>36.604697373405067</v>
      </c>
      <c r="BY751">
        <v>32.111175097585914</v>
      </c>
      <c r="BZ751">
        <v>973.68027337671413</v>
      </c>
      <c r="CA751">
        <v>271.6899230644529</v>
      </c>
      <c r="CB751">
        <v>248.56826442433746</v>
      </c>
      <c r="CC751" s="156">
        <v>1.1299999999999999</v>
      </c>
      <c r="CD751">
        <v>1250</v>
      </c>
      <c r="CE751">
        <v>0.1406373612733034</v>
      </c>
      <c r="CF751">
        <v>5.4191785896867675</v>
      </c>
      <c r="CG751">
        <v>0.18640692468504116</v>
      </c>
      <c r="CH751">
        <v>3.1186345711015235</v>
      </c>
      <c r="CI751">
        <v>13</v>
      </c>
    </row>
    <row r="752" spans="47:87" x14ac:dyDescent="0.3">
      <c r="AU752">
        <v>0.3</v>
      </c>
      <c r="AV752">
        <v>17.467044623641566</v>
      </c>
      <c r="AW752">
        <v>0.36514214514424187</v>
      </c>
      <c r="AX752">
        <v>1.057199732875449</v>
      </c>
      <c r="AY752">
        <v>317.39587508673964</v>
      </c>
      <c r="AZ752">
        <v>0.11825025269371012</v>
      </c>
      <c r="BA752">
        <v>348.53173748048869</v>
      </c>
      <c r="BB752">
        <v>377.08313110987001</v>
      </c>
      <c r="BC752">
        <v>1</v>
      </c>
      <c r="BD752">
        <v>38.36921135986568</v>
      </c>
      <c r="BE752">
        <v>95.893837099797693</v>
      </c>
      <c r="BF752">
        <v>12.522894792782932</v>
      </c>
      <c r="BG752">
        <v>5.4880999591124873</v>
      </c>
      <c r="BH752">
        <v>419.67980336142665</v>
      </c>
      <c r="BI752">
        <v>0.20000000000000004</v>
      </c>
      <c r="BJ752">
        <v>2766.4452318080612</v>
      </c>
      <c r="BK752">
        <v>691.62456925370418</v>
      </c>
      <c r="BL752">
        <v>945.06357768910436</v>
      </c>
      <c r="BM752">
        <v>830.18422585406768</v>
      </c>
      <c r="BN752">
        <v>92.53324169449408</v>
      </c>
      <c r="BO752">
        <v>33.17733428512129</v>
      </c>
      <c r="BP752">
        <v>3.3987827654619253E-2</v>
      </c>
      <c r="BQ752">
        <v>100</v>
      </c>
      <c r="BR752">
        <v>375.05186276071447</v>
      </c>
      <c r="BS752">
        <v>5.4728110270180132E-2</v>
      </c>
      <c r="BT752">
        <v>2.9772992705852255E-4</v>
      </c>
      <c r="BU752">
        <v>77.446944385718325</v>
      </c>
      <c r="BV752">
        <v>0.57496794092089587</v>
      </c>
      <c r="BW752">
        <v>14.21891921124403</v>
      </c>
      <c r="BX752">
        <v>37.168527528223485</v>
      </c>
      <c r="BY752">
        <v>30.575080666272743</v>
      </c>
      <c r="BZ752">
        <v>974.49810143899992</v>
      </c>
      <c r="CA752">
        <v>276.77430198320178</v>
      </c>
      <c r="CB752">
        <v>218.22685568277765</v>
      </c>
      <c r="CC752" s="156">
        <v>0.84</v>
      </c>
      <c r="CD752">
        <v>2130</v>
      </c>
      <c r="CE752">
        <v>0.22759624656815247</v>
      </c>
      <c r="CF752">
        <v>5.2933863710894506</v>
      </c>
      <c r="CG752">
        <v>0.27378319028844317</v>
      </c>
      <c r="CH752">
        <v>16.728299727350382</v>
      </c>
      <c r="CI752">
        <v>6</v>
      </c>
    </row>
    <row r="753" spans="47:87" x14ac:dyDescent="0.3">
      <c r="AU753">
        <v>0.3</v>
      </c>
      <c r="AV753">
        <v>22.865996210861812</v>
      </c>
      <c r="AW753">
        <v>0.32742989994132482</v>
      </c>
      <c r="AX753">
        <v>1.6137111805334812</v>
      </c>
      <c r="AY753">
        <v>292.0743785654322</v>
      </c>
      <c r="AZ753">
        <v>0.11387107545269912</v>
      </c>
      <c r="BA753">
        <v>430.18353168783102</v>
      </c>
      <c r="BB753">
        <v>329.07830987946852</v>
      </c>
      <c r="BC753">
        <v>1</v>
      </c>
      <c r="BD753">
        <v>34.058292655112339</v>
      </c>
      <c r="BE753">
        <v>92.708675337624342</v>
      </c>
      <c r="BF753">
        <v>26.881021011738447</v>
      </c>
      <c r="BG753">
        <v>5.7334164602453264</v>
      </c>
      <c r="BH753">
        <v>394.81658224204216</v>
      </c>
      <c r="BI753">
        <v>0.20000000000000007</v>
      </c>
      <c r="BJ753">
        <v>2987.0210432444715</v>
      </c>
      <c r="BK753">
        <v>693.9206252390286</v>
      </c>
      <c r="BL753">
        <v>945.69932111824301</v>
      </c>
      <c r="BM753">
        <v>937.48648036013367</v>
      </c>
      <c r="BN753">
        <v>146.86046828014912</v>
      </c>
      <c r="BO753">
        <v>29.541770477390092</v>
      </c>
      <c r="BP753">
        <v>5.5797457051946719E-2</v>
      </c>
      <c r="BQ753">
        <v>100</v>
      </c>
      <c r="BR753">
        <v>361.72017563281889</v>
      </c>
      <c r="BS753">
        <v>5.3873714394703565E-2</v>
      </c>
      <c r="BT753">
        <v>2.9245323019149577E-4</v>
      </c>
      <c r="BU753">
        <v>43.399848017056406</v>
      </c>
      <c r="BV753">
        <v>0.51665489551734023</v>
      </c>
      <c r="BW753">
        <v>15.670512854441348</v>
      </c>
      <c r="BX753">
        <v>33.663130266352454</v>
      </c>
      <c r="BY753">
        <v>32.134523326722146</v>
      </c>
      <c r="BZ753">
        <v>938.91198787945871</v>
      </c>
      <c r="CA753">
        <v>268.03982594518277</v>
      </c>
      <c r="CB753">
        <v>216.62283250533278</v>
      </c>
      <c r="CC753" s="156">
        <v>0.91</v>
      </c>
      <c r="CD753">
        <v>860</v>
      </c>
      <c r="CE753">
        <v>0.26882207131308711</v>
      </c>
      <c r="CF753">
        <v>8.5812344522823061</v>
      </c>
      <c r="CG753">
        <v>0.36536373364055197</v>
      </c>
      <c r="CH753">
        <v>32.507632694407484</v>
      </c>
      <c r="CI753">
        <v>4</v>
      </c>
    </row>
    <row r="754" spans="47:87" x14ac:dyDescent="0.3">
      <c r="AU754">
        <v>0.3</v>
      </c>
      <c r="AV754">
        <v>20.680254373425107</v>
      </c>
      <c r="AW754">
        <v>0.33363116731746817</v>
      </c>
      <c r="AX754">
        <v>1.6580526683136889</v>
      </c>
      <c r="AY754">
        <v>340.96402678096268</v>
      </c>
      <c r="AZ754">
        <v>7.3061382073415934E-2</v>
      </c>
      <c r="BA754">
        <v>360.06682476967791</v>
      </c>
      <c r="BB754">
        <v>373.36233705946967</v>
      </c>
      <c r="BC754">
        <v>1</v>
      </c>
      <c r="BD754">
        <v>44.07159627684878</v>
      </c>
      <c r="BE754">
        <v>94.922818203239743</v>
      </c>
      <c r="BF754">
        <v>19.611662579007664</v>
      </c>
      <c r="BG754">
        <v>4.1911805989742508</v>
      </c>
      <c r="BH754">
        <v>383.39419610912671</v>
      </c>
      <c r="BI754">
        <v>0.2</v>
      </c>
      <c r="BJ754">
        <v>2750.072282646996</v>
      </c>
      <c r="BK754">
        <v>697.94656684243739</v>
      </c>
      <c r="BL754">
        <v>897.26401286252963</v>
      </c>
      <c r="BM754">
        <v>1025.728204854342</v>
      </c>
      <c r="BN754">
        <v>191.76987050416977</v>
      </c>
      <c r="BO754">
        <v>30.194349574725411</v>
      </c>
      <c r="BP754">
        <v>4.5767922204479797E-2</v>
      </c>
      <c r="BQ754">
        <v>100</v>
      </c>
      <c r="BR754">
        <v>370.57003727266084</v>
      </c>
      <c r="BS754">
        <v>5.4599201279886225E-2</v>
      </c>
      <c r="BT754">
        <v>3.0142744424824127E-4</v>
      </c>
      <c r="BU754">
        <v>142.83228199276039</v>
      </c>
      <c r="BV754">
        <v>0.59726586657193315</v>
      </c>
      <c r="BW754">
        <v>15.034601798659846</v>
      </c>
      <c r="BX754">
        <v>34.351203076051817</v>
      </c>
      <c r="BY754">
        <v>37.329782591610083</v>
      </c>
      <c r="BZ754">
        <v>873.24324692012806</v>
      </c>
      <c r="CA754">
        <v>261.08762727033832</v>
      </c>
      <c r="CB754">
        <v>221.80010459031402</v>
      </c>
      <c r="CC754" s="156">
        <v>0.88</v>
      </c>
      <c r="CD754">
        <v>2060</v>
      </c>
      <c r="CE754">
        <v>0.1231969864323772</v>
      </c>
      <c r="CF754">
        <v>4.3693628327728273</v>
      </c>
      <c r="CG754">
        <v>0.15252766923836775</v>
      </c>
      <c r="CH754">
        <v>8.3914260953159641</v>
      </c>
      <c r="CI754">
        <v>12</v>
      </c>
    </row>
    <row r="755" spans="47:87" x14ac:dyDescent="0.3">
      <c r="AU755">
        <v>0.3</v>
      </c>
      <c r="AV755">
        <v>20.047467348434992</v>
      </c>
      <c r="AW755">
        <v>0.27457798420078028</v>
      </c>
      <c r="AX755">
        <v>0.55982591321807984</v>
      </c>
      <c r="AY755">
        <v>323.78940881437501</v>
      </c>
      <c r="AZ755">
        <v>9.5410881897840985E-2</v>
      </c>
      <c r="BA755">
        <v>441.41945217824804</v>
      </c>
      <c r="BB755">
        <v>312.05724589231386</v>
      </c>
      <c r="BC755">
        <v>1</v>
      </c>
      <c r="BD755">
        <v>32.579770683639921</v>
      </c>
      <c r="BE755">
        <v>100.89521855885749</v>
      </c>
      <c r="BF755">
        <v>12.978631370257508</v>
      </c>
      <c r="BG755">
        <v>3.4437200955392306</v>
      </c>
      <c r="BH755">
        <v>422.24339682797137</v>
      </c>
      <c r="BI755">
        <v>0.20000000000000004</v>
      </c>
      <c r="BJ755">
        <v>3019.474796765247</v>
      </c>
      <c r="BK755">
        <v>699.18826349372182</v>
      </c>
      <c r="BL755">
        <v>848.85552945605559</v>
      </c>
      <c r="BM755">
        <v>1126.2335219791094</v>
      </c>
      <c r="BN755">
        <v>95.953427717485397</v>
      </c>
      <c r="BO755">
        <v>25.011203964791559</v>
      </c>
      <c r="BP755">
        <v>1.7923339035076702E-2</v>
      </c>
      <c r="BQ755">
        <v>100</v>
      </c>
      <c r="BR755">
        <v>353.00950279968293</v>
      </c>
      <c r="BS755">
        <v>5.831592544584769E-2</v>
      </c>
      <c r="BT755">
        <v>2.8344881625500218E-4</v>
      </c>
      <c r="BU755">
        <v>11.374002992403014</v>
      </c>
      <c r="BV755">
        <v>0.51485551573935628</v>
      </c>
      <c r="BW755">
        <v>14.753030565875736</v>
      </c>
      <c r="BX755">
        <v>38.659920402480431</v>
      </c>
      <c r="BY755">
        <v>37.535825011491525</v>
      </c>
      <c r="BZ755">
        <v>1023.0856775357071</v>
      </c>
      <c r="CA755">
        <v>217.14568253619711</v>
      </c>
      <c r="CB755">
        <v>247.80788802854298</v>
      </c>
      <c r="CC755" s="156">
        <v>1.24</v>
      </c>
      <c r="CD755">
        <v>1000</v>
      </c>
      <c r="CE755">
        <v>0.12558808170009206</v>
      </c>
      <c r="CF755">
        <v>4.2354295118614207</v>
      </c>
      <c r="CG755">
        <v>0.1654868681128086</v>
      </c>
      <c r="CH755">
        <v>2.7131819588286761</v>
      </c>
      <c r="CI755">
        <v>15</v>
      </c>
    </row>
    <row r="756" spans="47:87" x14ac:dyDescent="0.3">
      <c r="AU756">
        <v>0.3</v>
      </c>
      <c r="AV756">
        <v>19.002587403105426</v>
      </c>
      <c r="AW756">
        <v>0.32315921342189641</v>
      </c>
      <c r="AX756">
        <v>1.2973209568789668</v>
      </c>
      <c r="AY756">
        <v>338.6928166683399</v>
      </c>
      <c r="AZ756">
        <v>9.8966070676213561E-2</v>
      </c>
      <c r="BA756">
        <v>519.79471989089529</v>
      </c>
      <c r="BB756">
        <v>346.35006106844065</v>
      </c>
      <c r="BC756">
        <v>1</v>
      </c>
      <c r="BD756">
        <v>39.040676142104445</v>
      </c>
      <c r="BE756">
        <v>106.88663855221112</v>
      </c>
      <c r="BF756">
        <v>21.823909031193466</v>
      </c>
      <c r="BG756">
        <v>3.0369165312008799</v>
      </c>
      <c r="BH756">
        <v>382.17898187431211</v>
      </c>
      <c r="BI756">
        <v>0.2</v>
      </c>
      <c r="BJ756">
        <v>2685.3160393975436</v>
      </c>
      <c r="BK756">
        <v>691.11028156441398</v>
      </c>
      <c r="BL756">
        <v>892.56822479464699</v>
      </c>
      <c r="BM756">
        <v>798.71585499418586</v>
      </c>
      <c r="BN756">
        <v>183.61447566677924</v>
      </c>
      <c r="BO756">
        <v>29.254476465362753</v>
      </c>
      <c r="BP756">
        <v>4.3240557902463034E-2</v>
      </c>
      <c r="BQ756">
        <v>100</v>
      </c>
      <c r="BR756">
        <v>408.8676014106162</v>
      </c>
      <c r="BS756">
        <v>5.4379396185967779E-2</v>
      </c>
      <c r="BT756">
        <v>3.0208473603782437E-4</v>
      </c>
      <c r="BU756">
        <v>0</v>
      </c>
      <c r="BV756">
        <v>0.57307947890883271</v>
      </c>
      <c r="BW756">
        <v>15.120828039030439</v>
      </c>
      <c r="BX756">
        <v>39.266259819123512</v>
      </c>
      <c r="BY756">
        <v>37.79978424563388</v>
      </c>
      <c r="BZ756">
        <v>1221.8343934942068</v>
      </c>
      <c r="CA756">
        <v>301.13135993310152</v>
      </c>
      <c r="CB756">
        <v>253.80452816676774</v>
      </c>
      <c r="CC756" s="156">
        <v>1</v>
      </c>
      <c r="CD756">
        <v>1210</v>
      </c>
      <c r="CE756">
        <v>0.17135768585807476</v>
      </c>
      <c r="CF756">
        <v>6.3069352708128132</v>
      </c>
      <c r="CG756">
        <v>0.20417025611577919</v>
      </c>
      <c r="CH756">
        <v>11.806067775039462</v>
      </c>
      <c r="CI756">
        <v>9</v>
      </c>
    </row>
    <row r="757" spans="47:87" x14ac:dyDescent="0.3">
      <c r="AU757">
        <v>0.3</v>
      </c>
      <c r="AV757">
        <v>20.136700746208707</v>
      </c>
      <c r="AW757">
        <v>0.29317059013683461</v>
      </c>
      <c r="AX757">
        <v>2.0255502550360385</v>
      </c>
      <c r="AY757">
        <v>327.35112947504706</v>
      </c>
      <c r="AZ757">
        <v>9.9140891192872851E-2</v>
      </c>
      <c r="BA757">
        <v>353.91090717260226</v>
      </c>
      <c r="BB757">
        <v>354.4607908427688</v>
      </c>
      <c r="BC757">
        <v>1</v>
      </c>
      <c r="BD757">
        <v>36.668841145673326</v>
      </c>
      <c r="BE757">
        <v>93.944725266140452</v>
      </c>
      <c r="BF757">
        <v>25.739189536083334</v>
      </c>
      <c r="BG757">
        <v>4.3299634014179214</v>
      </c>
      <c r="BH757">
        <v>398.24350215133757</v>
      </c>
      <c r="BI757">
        <v>0.20000000000000009</v>
      </c>
      <c r="BJ757">
        <v>2684.354319461569</v>
      </c>
      <c r="BK757">
        <v>686.97468783866941</v>
      </c>
      <c r="BL757">
        <v>874.38964864546165</v>
      </c>
      <c r="BM757">
        <v>927.99628102776717</v>
      </c>
      <c r="BN757">
        <v>73.719047613996722</v>
      </c>
      <c r="BO757">
        <v>26.227867065337886</v>
      </c>
      <c r="BP757">
        <v>7.7022891716330491E-2</v>
      </c>
      <c r="BQ757">
        <v>100</v>
      </c>
      <c r="BR757">
        <v>330.5385991913945</v>
      </c>
      <c r="BS757">
        <v>5.6547901420891333E-2</v>
      </c>
      <c r="BT757">
        <v>2.8318595634015218E-4</v>
      </c>
      <c r="BU757">
        <v>0</v>
      </c>
      <c r="BV757">
        <v>0.56435807764274581</v>
      </c>
      <c r="BW757">
        <v>14.915017854879558</v>
      </c>
      <c r="BX757">
        <v>35.081478871293541</v>
      </c>
      <c r="BY757">
        <v>42.495585684649257</v>
      </c>
      <c r="BZ757">
        <v>876.80358182382236</v>
      </c>
      <c r="CA757">
        <v>328.85084245249595</v>
      </c>
      <c r="CB757">
        <v>222.50739763334968</v>
      </c>
      <c r="CC757" s="156">
        <v>1.03</v>
      </c>
      <c r="CD757">
        <v>1000</v>
      </c>
      <c r="CE757">
        <v>0.18915956756493202</v>
      </c>
      <c r="CF757">
        <v>7.5151361590890797</v>
      </c>
      <c r="CG757">
        <v>0.24734417082658247</v>
      </c>
      <c r="CH757">
        <v>19.987545876216636</v>
      </c>
      <c r="CI757">
        <v>7</v>
      </c>
    </row>
    <row r="758" spans="47:87" x14ac:dyDescent="0.3">
      <c r="AU758">
        <v>0.3</v>
      </c>
      <c r="AV758">
        <v>20.550404327079715</v>
      </c>
      <c r="AW758">
        <v>0.30964327793267116</v>
      </c>
      <c r="AX758">
        <v>2.2341037111379332</v>
      </c>
      <c r="AY758">
        <v>368.41221580871405</v>
      </c>
      <c r="AZ758">
        <v>8.6434277412238844E-2</v>
      </c>
      <c r="BA758">
        <v>526.11187402683561</v>
      </c>
      <c r="BB758">
        <v>372.06057673949977</v>
      </c>
      <c r="BC758">
        <v>1</v>
      </c>
      <c r="BD758">
        <v>39.821837486788304</v>
      </c>
      <c r="BE758">
        <v>108.22873684900253</v>
      </c>
      <c r="BF758">
        <v>19.010489536089029</v>
      </c>
      <c r="BG758">
        <v>3.3669291228119578</v>
      </c>
      <c r="BH758">
        <v>398.80575967193414</v>
      </c>
      <c r="BI758">
        <v>0.2</v>
      </c>
      <c r="BJ758">
        <v>2867.4580155708622</v>
      </c>
      <c r="BK758">
        <v>697.00714000787775</v>
      </c>
      <c r="BL758">
        <v>914.08368164374315</v>
      </c>
      <c r="BM758">
        <v>1031.9441077290674</v>
      </c>
      <c r="BN758">
        <v>214.5691671436312</v>
      </c>
      <c r="BO758">
        <v>27.932311808136259</v>
      </c>
      <c r="BP758">
        <v>5.3439020260614555E-2</v>
      </c>
      <c r="BQ758">
        <v>100</v>
      </c>
      <c r="BR758">
        <v>475.96715348600867</v>
      </c>
      <c r="BS758">
        <v>5.3289936797986874E-2</v>
      </c>
      <c r="BT758">
        <v>3.222524937051708E-4</v>
      </c>
      <c r="BU758">
        <v>5.4672919325711069</v>
      </c>
      <c r="BV758">
        <v>0.50515848889230452</v>
      </c>
      <c r="BW758">
        <v>15.063034790309764</v>
      </c>
      <c r="BX758">
        <v>33.569666950491097</v>
      </c>
      <c r="BY758">
        <v>35.143018913199775</v>
      </c>
      <c r="BZ758">
        <v>670.37759632284178</v>
      </c>
      <c r="CA758">
        <v>295.72980466085704</v>
      </c>
      <c r="CB758">
        <v>230.11178636412151</v>
      </c>
      <c r="CC758" s="156">
        <v>0.72</v>
      </c>
      <c r="CD758">
        <v>1620</v>
      </c>
      <c r="CE758">
        <v>0.2450885424201894</v>
      </c>
      <c r="CF758">
        <v>6.7816746904519469</v>
      </c>
      <c r="CG758">
        <v>0.292296953170812</v>
      </c>
      <c r="CH758">
        <v>27.682272226682258</v>
      </c>
      <c r="CI758">
        <v>5</v>
      </c>
    </row>
    <row r="759" spans="47:87" x14ac:dyDescent="0.3">
      <c r="AU759">
        <v>0.3</v>
      </c>
      <c r="AV759">
        <v>19.774227662346142</v>
      </c>
      <c r="AW759">
        <v>0.3619416065558248</v>
      </c>
      <c r="AX759">
        <v>2.3839260902342443</v>
      </c>
      <c r="AY759">
        <v>319.30059005888847</v>
      </c>
      <c r="AZ759">
        <v>0.10952017858652027</v>
      </c>
      <c r="BA759">
        <v>325.28571618382949</v>
      </c>
      <c r="BB759">
        <v>492.52079281697877</v>
      </c>
      <c r="BC759">
        <v>1</v>
      </c>
      <c r="BD759">
        <v>34.13708822276871</v>
      </c>
      <c r="BE759">
        <v>105.20914523541231</v>
      </c>
      <c r="BF759">
        <v>10.813351379759759</v>
      </c>
      <c r="BG759">
        <v>3.5553302580473098</v>
      </c>
      <c r="BH759">
        <v>414.61719181212959</v>
      </c>
      <c r="BI759">
        <v>0.19999999999999998</v>
      </c>
      <c r="BJ759">
        <v>2702.6864256032036</v>
      </c>
      <c r="BK759">
        <v>682.20585696676881</v>
      </c>
      <c r="BL759">
        <v>933.2986553654041</v>
      </c>
      <c r="BM759">
        <v>952.8240589987887</v>
      </c>
      <c r="BN759">
        <v>65.560670369349538</v>
      </c>
      <c r="BO759">
        <v>32.673444710016902</v>
      </c>
      <c r="BP759">
        <v>5.9583742173359044E-2</v>
      </c>
      <c r="BQ759">
        <v>100</v>
      </c>
      <c r="BR759">
        <v>366.46080854361361</v>
      </c>
      <c r="BS759">
        <v>5.8438294122967145E-2</v>
      </c>
      <c r="BT759">
        <v>3.4142711713651657E-4</v>
      </c>
      <c r="BU759">
        <v>0</v>
      </c>
      <c r="BV759">
        <v>0.56102778533163</v>
      </c>
      <c r="BW759">
        <v>15.663670814919664</v>
      </c>
      <c r="BX759">
        <v>37.680966684969981</v>
      </c>
      <c r="BY759">
        <v>31.955697811025598</v>
      </c>
      <c r="BZ759">
        <v>1441.4310085785773</v>
      </c>
      <c r="CA759">
        <v>323.08091054534538</v>
      </c>
      <c r="CB759">
        <v>232.41686067230145</v>
      </c>
      <c r="CC759" s="156">
        <v>0.79</v>
      </c>
      <c r="CD759">
        <v>2220</v>
      </c>
      <c r="CE759">
        <v>0.11557076943506805</v>
      </c>
      <c r="CF759">
        <v>5.5108768344515271</v>
      </c>
      <c r="CG759">
        <v>0.15300346644540988</v>
      </c>
      <c r="CH759">
        <v>3.6401292186681209</v>
      </c>
      <c r="CI759">
        <v>16</v>
      </c>
    </row>
    <row r="760" spans="47:87" x14ac:dyDescent="0.3">
      <c r="AU760">
        <v>0.3</v>
      </c>
      <c r="AV760">
        <v>19.535809206642828</v>
      </c>
      <c r="AW760">
        <v>0.39228557434318972</v>
      </c>
      <c r="AX760">
        <v>0.88619207311079728</v>
      </c>
      <c r="AY760">
        <v>359.95767250771343</v>
      </c>
      <c r="AZ760">
        <v>0.11239961055922634</v>
      </c>
      <c r="BA760">
        <v>406.83856841760308</v>
      </c>
      <c r="BB760">
        <v>347.73001629479529</v>
      </c>
      <c r="BC760">
        <v>1</v>
      </c>
      <c r="BD760">
        <v>40.812659262939235</v>
      </c>
      <c r="BE760">
        <v>91.785013374274115</v>
      </c>
      <c r="BF760">
        <v>14.721140558975161</v>
      </c>
      <c r="BG760">
        <v>4.8161938852744512</v>
      </c>
      <c r="BH760">
        <v>403.36903600563755</v>
      </c>
      <c r="BI760">
        <v>0.20000000000000004</v>
      </c>
      <c r="BJ760">
        <v>2316.0549911994681</v>
      </c>
      <c r="BK760">
        <v>677.11426196163029</v>
      </c>
      <c r="BL760">
        <v>884.20294291233733</v>
      </c>
      <c r="BM760">
        <v>782.50806691612115</v>
      </c>
      <c r="BN760">
        <v>230.10164953505549</v>
      </c>
      <c r="BO760">
        <v>35.604171140295939</v>
      </c>
      <c r="BP760">
        <v>4.1372895184246868E-2</v>
      </c>
      <c r="BQ760">
        <v>100</v>
      </c>
      <c r="BR760">
        <v>297.98085334173788</v>
      </c>
      <c r="BS760">
        <v>5.3110081407349845E-2</v>
      </c>
      <c r="BT760">
        <v>3.1669143407812416E-4</v>
      </c>
      <c r="BU760">
        <v>81.442566059126904</v>
      </c>
      <c r="BV760">
        <v>0.53771349487941156</v>
      </c>
      <c r="BW760">
        <v>14.964077688104119</v>
      </c>
      <c r="BX760">
        <v>37.1848907304107</v>
      </c>
      <c r="BY760">
        <v>35.04408482161849</v>
      </c>
      <c r="BZ760">
        <v>1017.9371264385458</v>
      </c>
      <c r="CA760">
        <v>318.16245616529704</v>
      </c>
      <c r="CB760">
        <v>243.36743219641713</v>
      </c>
      <c r="CC760" s="156">
        <v>1.21</v>
      </c>
      <c r="CD760">
        <v>-90</v>
      </c>
      <c r="CE760">
        <v>0.24631378937636339</v>
      </c>
      <c r="CF760">
        <v>7.3659536943958184</v>
      </c>
      <c r="CG760">
        <v>0.23318206264684926</v>
      </c>
      <c r="CH760">
        <v>30.208211905605999</v>
      </c>
      <c r="CI760">
        <v>6</v>
      </c>
    </row>
    <row r="761" spans="47:87" x14ac:dyDescent="0.3">
      <c r="AU761">
        <v>0.3</v>
      </c>
      <c r="AV761">
        <v>18.479878388665423</v>
      </c>
      <c r="AW761">
        <v>0.32651433079230868</v>
      </c>
      <c r="AX761">
        <v>1.6516908062400935</v>
      </c>
      <c r="AY761">
        <v>315.52226815729853</v>
      </c>
      <c r="AZ761">
        <v>0.1143234946432946</v>
      </c>
      <c r="BA761">
        <v>401.30987886553061</v>
      </c>
      <c r="BB761">
        <v>343.79172280667626</v>
      </c>
      <c r="BC761">
        <v>1</v>
      </c>
      <c r="BD761">
        <v>38.420123088708152</v>
      </c>
      <c r="BE761">
        <v>105.66789711680993</v>
      </c>
      <c r="BF761">
        <v>11.555689423671852</v>
      </c>
      <c r="BG761">
        <v>5.0069013720039832</v>
      </c>
      <c r="BH761">
        <v>417.13852768783704</v>
      </c>
      <c r="BI761">
        <v>0.20000000000000004</v>
      </c>
      <c r="BJ761">
        <v>2909.7883807713638</v>
      </c>
      <c r="BK761">
        <v>692.77468930188309</v>
      </c>
      <c r="BL761">
        <v>883.82586527911144</v>
      </c>
      <c r="BM761">
        <v>791.01262335768865</v>
      </c>
      <c r="BN761">
        <v>119.04912617040087</v>
      </c>
      <c r="BO761">
        <v>29.361282966366623</v>
      </c>
      <c r="BP761">
        <v>6.7515084125921374E-2</v>
      </c>
      <c r="BQ761">
        <v>100</v>
      </c>
      <c r="BR761">
        <v>338.93534629588407</v>
      </c>
      <c r="BS761">
        <v>5.7343245950794972E-2</v>
      </c>
      <c r="BT761">
        <v>3.1662314068030988E-4</v>
      </c>
      <c r="BU761">
        <v>0</v>
      </c>
      <c r="BV761">
        <v>0.60194273149493716</v>
      </c>
      <c r="BW761">
        <v>14.54124197198848</v>
      </c>
      <c r="BX761">
        <v>36.944789459237313</v>
      </c>
      <c r="BY761">
        <v>37.198614522597289</v>
      </c>
      <c r="BZ761">
        <v>897.50451500386157</v>
      </c>
      <c r="CA761">
        <v>310.77578208386905</v>
      </c>
      <c r="CB761">
        <v>241.35447045964469</v>
      </c>
      <c r="CC761" s="156">
        <v>1.04</v>
      </c>
      <c r="CD761">
        <v>2150</v>
      </c>
      <c r="CE761">
        <v>2.2717530176971978E-2</v>
      </c>
      <c r="CF761">
        <v>2.0536329738674559</v>
      </c>
      <c r="CG761">
        <v>6.4595613584098974E-2</v>
      </c>
      <c r="CH761">
        <v>-14.175255579238575</v>
      </c>
      <c r="CI761" t="s">
        <v>479</v>
      </c>
    </row>
    <row r="762" spans="47:87" x14ac:dyDescent="0.3">
      <c r="AU762">
        <v>0.3</v>
      </c>
      <c r="AV762">
        <v>20.068422890839098</v>
      </c>
      <c r="AW762">
        <v>0.40162247838595394</v>
      </c>
      <c r="AX762">
        <v>0.80352174506639262</v>
      </c>
      <c r="AY762">
        <v>349.94938212241499</v>
      </c>
      <c r="AZ762">
        <v>9.2145523318936412E-2</v>
      </c>
      <c r="BA762">
        <v>432.96374929469829</v>
      </c>
      <c r="BB762">
        <v>387.91655849963274</v>
      </c>
      <c r="BC762">
        <v>1</v>
      </c>
      <c r="BD762">
        <v>44.425603460073795</v>
      </c>
      <c r="BE762">
        <v>103.03283197184462</v>
      </c>
      <c r="BF762">
        <v>16.140995144655584</v>
      </c>
      <c r="BG762">
        <v>6.1641019742291485</v>
      </c>
      <c r="BH762">
        <v>395.53718735411093</v>
      </c>
      <c r="BI762">
        <v>0.19999999999999998</v>
      </c>
      <c r="BJ762">
        <v>2707.5418686301823</v>
      </c>
      <c r="BK762">
        <v>683.43746479571075</v>
      </c>
      <c r="BL762">
        <v>919.67254126446358</v>
      </c>
      <c r="BM762">
        <v>999.27576212798158</v>
      </c>
      <c r="BN762">
        <v>119.88044121984231</v>
      </c>
      <c r="BO762">
        <v>36.48595215420589</v>
      </c>
      <c r="BP762">
        <v>3.8300046503920319E-2</v>
      </c>
      <c r="BQ762">
        <v>100</v>
      </c>
      <c r="BR762">
        <v>267.72978381215023</v>
      </c>
      <c r="BS762">
        <v>5.3132685360177512E-2</v>
      </c>
      <c r="BT762">
        <v>3.0179696472121378E-4</v>
      </c>
      <c r="BU762">
        <v>7.2030744251272614</v>
      </c>
      <c r="BV762">
        <v>0.50763317031364419</v>
      </c>
      <c r="BW762">
        <v>15.722302398097421</v>
      </c>
      <c r="BX762">
        <v>34.841303736005621</v>
      </c>
      <c r="BY762">
        <v>36.501188228980574</v>
      </c>
      <c r="BZ762">
        <v>1153.1121705621285</v>
      </c>
      <c r="CA762">
        <v>317.68017456863919</v>
      </c>
      <c r="CB762">
        <v>233.46478228534679</v>
      </c>
      <c r="CC762" s="156">
        <v>0.82</v>
      </c>
      <c r="CD762">
        <v>2320</v>
      </c>
      <c r="CE762">
        <v>0.18183651097643683</v>
      </c>
      <c r="CF762">
        <v>7.0447796345121745</v>
      </c>
      <c r="CG762">
        <v>0.21612331894256734</v>
      </c>
      <c r="CH762">
        <v>19.925667626938655</v>
      </c>
      <c r="CI762">
        <v>8</v>
      </c>
    </row>
    <row r="763" spans="47:87" x14ac:dyDescent="0.3">
      <c r="AU763">
        <v>0.3</v>
      </c>
      <c r="AV763">
        <v>17.690507527583648</v>
      </c>
      <c r="AW763">
        <v>0.26083364683409388</v>
      </c>
      <c r="AX763">
        <v>0.75460586504661564</v>
      </c>
      <c r="AY763">
        <v>339.36042885568747</v>
      </c>
      <c r="AZ763">
        <v>0.11160845690280173</v>
      </c>
      <c r="BA763">
        <v>474.37219921189029</v>
      </c>
      <c r="BB763">
        <v>409.14263957566493</v>
      </c>
      <c r="BC763">
        <v>1</v>
      </c>
      <c r="BD763">
        <v>41.34245286147857</v>
      </c>
      <c r="BE763">
        <v>99.076633464353193</v>
      </c>
      <c r="BF763">
        <v>20.04837039326063</v>
      </c>
      <c r="BG763">
        <v>4.3132366218710869</v>
      </c>
      <c r="BH763">
        <v>437.79027948165481</v>
      </c>
      <c r="BI763">
        <v>0.19999999999999998</v>
      </c>
      <c r="BJ763">
        <v>2949.2403010915577</v>
      </c>
      <c r="BK763">
        <v>685.1601263553863</v>
      </c>
      <c r="BL763">
        <v>860.87582845964766</v>
      </c>
      <c r="BM763">
        <v>965.5359966238492</v>
      </c>
      <c r="BN763">
        <v>171.56532402678266</v>
      </c>
      <c r="BO763">
        <v>23.33056445129526</v>
      </c>
      <c r="BP763">
        <v>6.8941298068901355E-2</v>
      </c>
      <c r="BQ763">
        <v>100</v>
      </c>
      <c r="BR763">
        <v>389.54764801819971</v>
      </c>
      <c r="BS763">
        <v>5.716924671261784E-2</v>
      </c>
      <c r="BT763">
        <v>3.1624872912406921E-4</v>
      </c>
      <c r="BU763">
        <v>0</v>
      </c>
      <c r="BV763">
        <v>0.55580372135701295</v>
      </c>
      <c r="BW763">
        <v>13.479701073725227</v>
      </c>
      <c r="BX763">
        <v>34.27459370852732</v>
      </c>
      <c r="BY763">
        <v>36.596159275507489</v>
      </c>
      <c r="BZ763">
        <v>766.32947557548255</v>
      </c>
      <c r="CA763">
        <v>232.21931943722012</v>
      </c>
      <c r="CB763">
        <v>229.4934660158568</v>
      </c>
      <c r="CC763" s="156">
        <v>1.0900000000000001</v>
      </c>
      <c r="CD763">
        <v>1980</v>
      </c>
      <c r="CE763">
        <v>7.3842399847197537E-2</v>
      </c>
      <c r="CF763">
        <v>2.9417485276023356</v>
      </c>
      <c r="CG763">
        <v>9.8473680954658291E-2</v>
      </c>
      <c r="CH763">
        <v>-7.0772732429679133</v>
      </c>
      <c r="CI763" t="s">
        <v>479</v>
      </c>
    </row>
    <row r="764" spans="47:87" x14ac:dyDescent="0.3">
      <c r="AU764">
        <v>0.3</v>
      </c>
      <c r="AV764">
        <v>23.227109251269862</v>
      </c>
      <c r="AW764">
        <v>0.27106664254897728</v>
      </c>
      <c r="AX764">
        <v>1.2025423607298213</v>
      </c>
      <c r="AY764">
        <v>319.38089312236741</v>
      </c>
      <c r="AZ764">
        <v>8.5346834531436863E-2</v>
      </c>
      <c r="BA764">
        <v>399.23715718807881</v>
      </c>
      <c r="BB764">
        <v>328.1018805486317</v>
      </c>
      <c r="BC764">
        <v>1</v>
      </c>
      <c r="BD764">
        <v>32.588176112950826</v>
      </c>
      <c r="BE764">
        <v>82.142870779304104</v>
      </c>
      <c r="BF764">
        <v>14.543966315239189</v>
      </c>
      <c r="BG764">
        <v>6.0247908930359522</v>
      </c>
      <c r="BH764">
        <v>446.25321655468355</v>
      </c>
      <c r="BI764">
        <v>0.20000000000000007</v>
      </c>
      <c r="BJ764">
        <v>2810.3087116846009</v>
      </c>
      <c r="BK764">
        <v>686.18131986309379</v>
      </c>
      <c r="BL764">
        <v>897.10100428802411</v>
      </c>
      <c r="BM764">
        <v>959.28679527281224</v>
      </c>
      <c r="BN764">
        <v>172.83515576135511</v>
      </c>
      <c r="BO764">
        <v>24.551037700453726</v>
      </c>
      <c r="BP764">
        <v>3.4763989074726262E-2</v>
      </c>
      <c r="BQ764">
        <v>100</v>
      </c>
      <c r="BR764">
        <v>340.36686321788</v>
      </c>
      <c r="BS764">
        <v>5.4634803736907468E-2</v>
      </c>
      <c r="BT764">
        <v>2.9911856699044669E-4</v>
      </c>
      <c r="BU764">
        <v>0</v>
      </c>
      <c r="BV764">
        <v>0.54923620655264993</v>
      </c>
      <c r="BW764">
        <v>14.56058535234089</v>
      </c>
      <c r="BX764">
        <v>36.173896791042154</v>
      </c>
      <c r="BY764">
        <v>35.186375256905556</v>
      </c>
      <c r="BZ764">
        <v>1164.5878542598007</v>
      </c>
      <c r="CA764">
        <v>196.50134584203224</v>
      </c>
      <c r="CB764">
        <v>254.93496315211166</v>
      </c>
      <c r="CC764" s="156">
        <v>0.87</v>
      </c>
      <c r="CD764">
        <v>1250</v>
      </c>
      <c r="CE764">
        <v>0.21359371631486335</v>
      </c>
      <c r="CF764">
        <v>8.7867007690754626</v>
      </c>
      <c r="CG764">
        <v>0.31249632327334975</v>
      </c>
      <c r="CH764">
        <v>29.197733850986562</v>
      </c>
      <c r="CI764">
        <v>5</v>
      </c>
    </row>
    <row r="765" spans="47:87" x14ac:dyDescent="0.3">
      <c r="AU765">
        <v>0.3</v>
      </c>
      <c r="AV765">
        <v>19.119906318840719</v>
      </c>
      <c r="AW765">
        <v>0.33609714193002105</v>
      </c>
      <c r="AX765">
        <v>1.1106564603589095</v>
      </c>
      <c r="AY765">
        <v>326.71409984663575</v>
      </c>
      <c r="AZ765">
        <v>9.6004278229961548E-2</v>
      </c>
      <c r="BA765">
        <v>488.01966742695589</v>
      </c>
      <c r="BB765">
        <v>323.59851844879324</v>
      </c>
      <c r="BC765">
        <v>1</v>
      </c>
      <c r="BD765">
        <v>46.624684203682236</v>
      </c>
      <c r="BE765">
        <v>92.944720327731744</v>
      </c>
      <c r="BF765">
        <v>6.6341450068529504</v>
      </c>
      <c r="BG765">
        <v>4.047032240171669</v>
      </c>
      <c r="BH765">
        <v>454.71017124138109</v>
      </c>
      <c r="BI765">
        <v>0.20000000000000007</v>
      </c>
      <c r="BJ765">
        <v>2281.4742292000947</v>
      </c>
      <c r="BK765">
        <v>695.8959149691517</v>
      </c>
      <c r="BL765">
        <v>840.04428152290677</v>
      </c>
      <c r="BM765">
        <v>898.27880699238187</v>
      </c>
      <c r="BN765">
        <v>110.842515390705</v>
      </c>
      <c r="BO765">
        <v>30.146099223099323</v>
      </c>
      <c r="BP765">
        <v>7.8933463495619485E-2</v>
      </c>
      <c r="BQ765">
        <v>100</v>
      </c>
      <c r="BR765">
        <v>406.18324869852529</v>
      </c>
      <c r="BS765">
        <v>5.8292960741326866E-2</v>
      </c>
      <c r="BT765">
        <v>2.9637538780846647E-4</v>
      </c>
      <c r="BU765">
        <v>0</v>
      </c>
      <c r="BV765">
        <v>0.55455421013678208</v>
      </c>
      <c r="BW765">
        <v>14.285274304789361</v>
      </c>
      <c r="BX765">
        <v>38.782547089822152</v>
      </c>
      <c r="BY765">
        <v>34.866970323566115</v>
      </c>
      <c r="BZ765">
        <v>1188.7281967114134</v>
      </c>
      <c r="CA765">
        <v>403.11009578380589</v>
      </c>
      <c r="CB765">
        <v>239.04854557918347</v>
      </c>
      <c r="CC765" s="156">
        <v>0.93</v>
      </c>
      <c r="CD765">
        <v>2720</v>
      </c>
      <c r="CE765">
        <v>2.7528465366290611E-2</v>
      </c>
      <c r="CF765">
        <v>1.9554319966701375</v>
      </c>
      <c r="CG765">
        <v>6.8268533184598801E-2</v>
      </c>
      <c r="CH765">
        <v>-12.10447318880809</v>
      </c>
      <c r="CI765" t="s">
        <v>479</v>
      </c>
    </row>
    <row r="766" spans="47:87" x14ac:dyDescent="0.3">
      <c r="AU766">
        <v>0.3</v>
      </c>
      <c r="AV766">
        <v>20.282015811992981</v>
      </c>
      <c r="AW766">
        <v>0.34115732900462165</v>
      </c>
      <c r="AX766">
        <v>2.0078668950239251</v>
      </c>
      <c r="AY766">
        <v>319.23851506402514</v>
      </c>
      <c r="AZ766">
        <v>9.9045876234692437E-2</v>
      </c>
      <c r="BA766">
        <v>343.77492441544098</v>
      </c>
      <c r="BB766">
        <v>450.82422028340159</v>
      </c>
      <c r="BC766">
        <v>1</v>
      </c>
      <c r="BD766">
        <v>41.646897894738728</v>
      </c>
      <c r="BE766">
        <v>120.39531398261143</v>
      </c>
      <c r="BF766">
        <v>17.207891003771561</v>
      </c>
      <c r="BG766">
        <v>4.8280602307330058</v>
      </c>
      <c r="BH766">
        <v>433.85212018818885</v>
      </c>
      <c r="BI766">
        <v>0.20000000000000007</v>
      </c>
      <c r="BJ766">
        <v>2033.881779744609</v>
      </c>
      <c r="BK766">
        <v>675.51472092622362</v>
      </c>
      <c r="BL766">
        <v>901.40591563019939</v>
      </c>
      <c r="BM766">
        <v>880.1712164104847</v>
      </c>
      <c r="BN766">
        <v>156.52050356573051</v>
      </c>
      <c r="BO766">
        <v>31.038871972712435</v>
      </c>
      <c r="BP766">
        <v>2.6856060262815257E-2</v>
      </c>
      <c r="BQ766">
        <v>100</v>
      </c>
      <c r="BR766">
        <v>360.08395820785029</v>
      </c>
      <c r="BS766">
        <v>5.5323436206088081E-2</v>
      </c>
      <c r="BT766">
        <v>2.9379059956595726E-4</v>
      </c>
      <c r="BU766">
        <v>0</v>
      </c>
      <c r="BV766">
        <v>0.6209441310212882</v>
      </c>
      <c r="BW766">
        <v>15.050815132737389</v>
      </c>
      <c r="BX766">
        <v>34.460850267121621</v>
      </c>
      <c r="BY766">
        <v>31.330936255885831</v>
      </c>
      <c r="BZ766">
        <v>956.84196067737457</v>
      </c>
      <c r="CA766">
        <v>306.06993012783352</v>
      </c>
      <c r="CB766">
        <v>238.34027276703989</v>
      </c>
      <c r="CC766" s="156">
        <v>0.82</v>
      </c>
      <c r="CD766">
        <v>2450</v>
      </c>
      <c r="CE766">
        <v>0.17122430260726085</v>
      </c>
      <c r="CF766">
        <v>5.989772945469567</v>
      </c>
      <c r="CG766">
        <v>0.24697421723147561</v>
      </c>
      <c r="CH766">
        <v>16.297244733431157</v>
      </c>
      <c r="CI766">
        <v>7</v>
      </c>
    </row>
    <row r="767" spans="47:87" x14ac:dyDescent="0.3">
      <c r="AU767">
        <v>0.3</v>
      </c>
      <c r="AV767">
        <v>19.417874709393185</v>
      </c>
      <c r="AW767">
        <v>0.26128514836908312</v>
      </c>
      <c r="AX767">
        <v>0.90924196932424695</v>
      </c>
      <c r="AY767">
        <v>338.53842113186295</v>
      </c>
      <c r="AZ767">
        <v>9.0728934334909722E-2</v>
      </c>
      <c r="BA767">
        <v>464.93927519505593</v>
      </c>
      <c r="BB767">
        <v>344.71543722905477</v>
      </c>
      <c r="BC767">
        <v>1</v>
      </c>
      <c r="BD767">
        <v>38.266976019337697</v>
      </c>
      <c r="BE767">
        <v>114.79126844819596</v>
      </c>
      <c r="BF767">
        <v>14.813953472402368</v>
      </c>
      <c r="BG767">
        <v>4.8425471630693302</v>
      </c>
      <c r="BH767">
        <v>399.72282454534286</v>
      </c>
      <c r="BI767">
        <v>0.19999999999999996</v>
      </c>
      <c r="BJ767">
        <v>2575.3243255558514</v>
      </c>
      <c r="BK767">
        <v>710.58923487961033</v>
      </c>
      <c r="BL767">
        <v>873.67085110289975</v>
      </c>
      <c r="BM767">
        <v>1038.9175012658839</v>
      </c>
      <c r="BN767">
        <v>99.022592483547541</v>
      </c>
      <c r="BO767">
        <v>23.72397333107963</v>
      </c>
      <c r="BP767">
        <v>2.632556913513525E-2</v>
      </c>
      <c r="BQ767">
        <v>100</v>
      </c>
      <c r="BR767">
        <v>315.37596204410659</v>
      </c>
      <c r="BS767">
        <v>5.0987685559304496E-2</v>
      </c>
      <c r="BT767">
        <v>3.2150336403478696E-4</v>
      </c>
      <c r="BU767">
        <v>12.882535755194057</v>
      </c>
      <c r="BV767">
        <v>0.57118035088872732</v>
      </c>
      <c r="BW767">
        <v>13.283198404735504</v>
      </c>
      <c r="BX767">
        <v>35.233004819465535</v>
      </c>
      <c r="BY767">
        <v>34.095827751379979</v>
      </c>
      <c r="BZ767">
        <v>987.29064813150262</v>
      </c>
      <c r="CA767">
        <v>284.07145362492713</v>
      </c>
      <c r="CB767">
        <v>242.02117954273476</v>
      </c>
      <c r="CC767" s="156">
        <v>0.99</v>
      </c>
      <c r="CD767">
        <v>940</v>
      </c>
      <c r="CE767">
        <v>0.21241682825620689</v>
      </c>
      <c r="CF767">
        <v>6.3056050985109096</v>
      </c>
      <c r="CG767">
        <v>0.25627694119171129</v>
      </c>
      <c r="CH767">
        <v>28.900906215491414</v>
      </c>
      <c r="CI767">
        <v>6</v>
      </c>
    </row>
    <row r="768" spans="47:87" x14ac:dyDescent="0.3">
      <c r="AU768">
        <v>0.3</v>
      </c>
      <c r="AV768">
        <v>18.609816737796155</v>
      </c>
      <c r="AW768">
        <v>0.31849094576291159</v>
      </c>
      <c r="AX768">
        <v>0.73022296465742009</v>
      </c>
      <c r="AY768">
        <v>352.18257693244527</v>
      </c>
      <c r="AZ768">
        <v>0.1179746683382206</v>
      </c>
      <c r="BA768">
        <v>481.32861590906145</v>
      </c>
      <c r="BB768">
        <v>308.03722083174438</v>
      </c>
      <c r="BC768">
        <v>1</v>
      </c>
      <c r="BD768">
        <v>30.072187287190118</v>
      </c>
      <c r="BE768">
        <v>107.12905217271937</v>
      </c>
      <c r="BF768">
        <v>21.245237106446641</v>
      </c>
      <c r="BG768">
        <v>3.5580946624937559</v>
      </c>
      <c r="BH768">
        <v>378.02403265192822</v>
      </c>
      <c r="BI768">
        <v>0.2</v>
      </c>
      <c r="BJ768">
        <v>2864.8242228741192</v>
      </c>
      <c r="BK768">
        <v>675.32719845448082</v>
      </c>
      <c r="BL768">
        <v>876.61702219754318</v>
      </c>
      <c r="BM768">
        <v>1063.4654168661671</v>
      </c>
      <c r="BN768">
        <v>135.41550041930259</v>
      </c>
      <c r="BO768">
        <v>29.01132713853487</v>
      </c>
      <c r="BP768">
        <v>2.0741213525063501E-2</v>
      </c>
      <c r="BQ768">
        <v>100</v>
      </c>
      <c r="BR768">
        <v>343.18410308485409</v>
      </c>
      <c r="BS768">
        <v>5.3279462329732317E-2</v>
      </c>
      <c r="BT768">
        <v>3.0983000285730319E-4</v>
      </c>
      <c r="BU768">
        <v>0</v>
      </c>
      <c r="BV768">
        <v>0.50847910759734694</v>
      </c>
      <c r="BW768">
        <v>13.635438221490604</v>
      </c>
      <c r="BX768">
        <v>36.424091879381912</v>
      </c>
      <c r="BY768">
        <v>32.857252564832244</v>
      </c>
      <c r="BZ768">
        <v>1046.1776522879027</v>
      </c>
      <c r="CA768">
        <v>322.29789908925039</v>
      </c>
      <c r="CB768">
        <v>241.71061218529593</v>
      </c>
      <c r="CC768" s="156">
        <v>1.08</v>
      </c>
      <c r="CD768">
        <v>710</v>
      </c>
      <c r="CE768">
        <v>0.26763378381583647</v>
      </c>
      <c r="CF768">
        <v>7.0308537412519971</v>
      </c>
      <c r="CG768">
        <v>0.32671676183827597</v>
      </c>
      <c r="CH768">
        <v>29.645951848302992</v>
      </c>
      <c r="CI768">
        <v>5</v>
      </c>
    </row>
    <row r="769" spans="47:87" x14ac:dyDescent="0.3">
      <c r="AU769">
        <v>0.3</v>
      </c>
      <c r="AV769">
        <v>20.298109801563346</v>
      </c>
      <c r="AW769">
        <v>0.29084111363674636</v>
      </c>
      <c r="AX769">
        <v>1.6852265849969161</v>
      </c>
      <c r="AY769">
        <v>312.78557905503493</v>
      </c>
      <c r="AZ769">
        <v>9.6380210729462096E-2</v>
      </c>
      <c r="BA769">
        <v>445.05425139532309</v>
      </c>
      <c r="BB769">
        <v>433.56023763668713</v>
      </c>
      <c r="BC769">
        <v>1</v>
      </c>
      <c r="BD769">
        <v>42.660098740505504</v>
      </c>
      <c r="BE769">
        <v>116.57266610498979</v>
      </c>
      <c r="BF769">
        <v>12.473753438364337</v>
      </c>
      <c r="BG769">
        <v>6.8339755397725286</v>
      </c>
      <c r="BH769">
        <v>410.56138294782829</v>
      </c>
      <c r="BI769">
        <v>0.19999999999999998</v>
      </c>
      <c r="BJ769">
        <v>2471.1176519271021</v>
      </c>
      <c r="BK769">
        <v>679.38125077318966</v>
      </c>
      <c r="BL769">
        <v>900.58762402451339</v>
      </c>
      <c r="BM769">
        <v>954.73472422515169</v>
      </c>
      <c r="BN769">
        <v>139.32504363442624</v>
      </c>
      <c r="BO769">
        <v>26.60789417356731</v>
      </c>
      <c r="BP769">
        <v>5.0181466718273822E-3</v>
      </c>
      <c r="BQ769">
        <v>100</v>
      </c>
      <c r="BR769">
        <v>326.17198613007872</v>
      </c>
      <c r="BS769">
        <v>5.1182973746329082E-2</v>
      </c>
      <c r="BT769">
        <v>2.7946436587783708E-4</v>
      </c>
      <c r="BU769">
        <v>63.535987208943887</v>
      </c>
      <c r="BV769">
        <v>0.56716246079360566</v>
      </c>
      <c r="BW769">
        <v>14.544879494248578</v>
      </c>
      <c r="BX769">
        <v>32.845020770722016</v>
      </c>
      <c r="BY769">
        <v>29.685694181856977</v>
      </c>
      <c r="BZ769">
        <v>1085.0821182432956</v>
      </c>
      <c r="CA769">
        <v>297.22581334544685</v>
      </c>
      <c r="CB769">
        <v>232.67101067660207</v>
      </c>
      <c r="CC769" s="156">
        <v>0.64</v>
      </c>
      <c r="CD769">
        <v>2440</v>
      </c>
      <c r="CE769">
        <v>0.12778998300548094</v>
      </c>
      <c r="CF769">
        <v>4.6033950483529118</v>
      </c>
      <c r="CG769">
        <v>0.15633515156322089</v>
      </c>
      <c r="CH769">
        <v>7.0435098650628225</v>
      </c>
      <c r="CI769">
        <v>12</v>
      </c>
    </row>
    <row r="770" spans="47:87" x14ac:dyDescent="0.3">
      <c r="AU770">
        <v>0.3</v>
      </c>
      <c r="AV770">
        <v>19.178167262676372</v>
      </c>
      <c r="AW770">
        <v>0.31497958342127963</v>
      </c>
      <c r="AX770">
        <v>0.83974016678798402</v>
      </c>
      <c r="AY770">
        <v>348.26490886883431</v>
      </c>
      <c r="AZ770">
        <v>0.10209485090480636</v>
      </c>
      <c r="BA770">
        <v>447.16990473623679</v>
      </c>
      <c r="BB770">
        <v>412.99600311915748</v>
      </c>
      <c r="BC770">
        <v>1</v>
      </c>
      <c r="BD770">
        <v>36.152563567286222</v>
      </c>
      <c r="BE770">
        <v>89.152072997447135</v>
      </c>
      <c r="BF770">
        <v>11.866475632753183</v>
      </c>
      <c r="BG770">
        <v>6.7729521104970107</v>
      </c>
      <c r="BH770">
        <v>450.0617108251281</v>
      </c>
      <c r="BI770">
        <v>0.19999999999999998</v>
      </c>
      <c r="BJ770">
        <v>2662.8312987100658</v>
      </c>
      <c r="BK770">
        <v>685.23417642384436</v>
      </c>
      <c r="BL770">
        <v>905.48245180985236</v>
      </c>
      <c r="BM770">
        <v>864.37541452700941</v>
      </c>
      <c r="BN770">
        <v>193.06474711169705</v>
      </c>
      <c r="BO770">
        <v>28.624596122986031</v>
      </c>
      <c r="BP770">
        <v>2.8698928657437624E-2</v>
      </c>
      <c r="BQ770">
        <v>100</v>
      </c>
      <c r="BR770">
        <v>366.5483880845311</v>
      </c>
      <c r="BS770">
        <v>5.5655663740227804E-2</v>
      </c>
      <c r="BT770">
        <v>3.1467738016783295E-4</v>
      </c>
      <c r="BU770">
        <v>133.69658571291563</v>
      </c>
      <c r="BV770">
        <v>0.5332736339091193</v>
      </c>
      <c r="BW770">
        <v>15.665937709467959</v>
      </c>
      <c r="BX770">
        <v>36.876649163788386</v>
      </c>
      <c r="BY770">
        <v>35.384266279988303</v>
      </c>
      <c r="BZ770">
        <v>939.25417766164003</v>
      </c>
      <c r="CA770">
        <v>306.28906217701888</v>
      </c>
      <c r="CB770">
        <v>238.76601625040718</v>
      </c>
      <c r="CC770" s="156">
        <v>1.03</v>
      </c>
      <c r="CD770">
        <v>1620</v>
      </c>
      <c r="CE770">
        <v>0.1242611559133826</v>
      </c>
      <c r="CF770">
        <v>4.8415709935641349</v>
      </c>
      <c r="CG770">
        <v>0.16476142822496306</v>
      </c>
      <c r="CH770">
        <v>1.8398762106431548</v>
      </c>
      <c r="CI770">
        <v>16</v>
      </c>
    </row>
    <row r="771" spans="47:87" x14ac:dyDescent="0.3">
      <c r="AU771">
        <v>0.3</v>
      </c>
      <c r="AV771">
        <v>20.074652364109188</v>
      </c>
      <c r="AW771">
        <v>0.3620972414967441</v>
      </c>
      <c r="AX771">
        <v>0.98046319195237319</v>
      </c>
      <c r="AY771">
        <v>326.75551764734803</v>
      </c>
      <c r="AZ771">
        <v>9.0092824995195941E-2</v>
      </c>
      <c r="BA771">
        <v>483.52448706612773</v>
      </c>
      <c r="BB771">
        <v>352.85574140741426</v>
      </c>
      <c r="BC771">
        <v>1</v>
      </c>
      <c r="BD771">
        <v>46.473199310446695</v>
      </c>
      <c r="BE771">
        <v>91.616434679035564</v>
      </c>
      <c r="BF771">
        <v>20.859230553153374</v>
      </c>
      <c r="BG771">
        <v>4.3696865473955508</v>
      </c>
      <c r="BH771">
        <v>393.97754962852059</v>
      </c>
      <c r="BI771">
        <v>0.20000000000000004</v>
      </c>
      <c r="BJ771">
        <v>2731.5392118527457</v>
      </c>
      <c r="BK771">
        <v>702.04564524155728</v>
      </c>
      <c r="BL771">
        <v>937.65269785398743</v>
      </c>
      <c r="BM771">
        <v>1120.2371160051273</v>
      </c>
      <c r="BN771">
        <v>118.3127174149527</v>
      </c>
      <c r="BO771">
        <v>32.643010425920934</v>
      </c>
      <c r="BP771">
        <v>6.5101729896992033E-2</v>
      </c>
      <c r="BQ771">
        <v>100</v>
      </c>
      <c r="BR771">
        <v>315.10551706485649</v>
      </c>
      <c r="BS771">
        <v>5.5888580088900602E-2</v>
      </c>
      <c r="BT771">
        <v>2.9921098180577465E-4</v>
      </c>
      <c r="BU771">
        <v>0</v>
      </c>
      <c r="BV771">
        <v>0.59691644241552899</v>
      </c>
      <c r="BW771">
        <v>14.683765459709145</v>
      </c>
      <c r="BX771">
        <v>33.919120585253324</v>
      </c>
      <c r="BY771">
        <v>29.940185850316738</v>
      </c>
      <c r="BZ771">
        <v>679.52949240291173</v>
      </c>
      <c r="CA771">
        <v>304.33059234865243</v>
      </c>
      <c r="CB771">
        <v>226.07672904564055</v>
      </c>
      <c r="CC771" s="156">
        <v>1.19</v>
      </c>
      <c r="CD771">
        <v>1240</v>
      </c>
      <c r="CE771">
        <v>0.13318924639674434</v>
      </c>
      <c r="CF771">
        <v>4.8819689641788777</v>
      </c>
      <c r="CG771">
        <v>0.16386736397869225</v>
      </c>
      <c r="CH771">
        <v>6.1064783110069154</v>
      </c>
      <c r="CI771">
        <v>13</v>
      </c>
    </row>
    <row r="772" spans="47:87" x14ac:dyDescent="0.3">
      <c r="AU772">
        <v>0.3</v>
      </c>
      <c r="AV772">
        <v>20.378248944134345</v>
      </c>
      <c r="AW772">
        <v>0.34479796756556813</v>
      </c>
      <c r="AX772">
        <v>2.3488083582912886</v>
      </c>
      <c r="AY772">
        <v>360.61582536854161</v>
      </c>
      <c r="AZ772">
        <v>9.4111337689077756E-2</v>
      </c>
      <c r="BA772">
        <v>466.70831530835284</v>
      </c>
      <c r="BB772">
        <v>316.92551278884912</v>
      </c>
      <c r="BC772">
        <v>1</v>
      </c>
      <c r="BD772">
        <v>39.237404144228947</v>
      </c>
      <c r="BE772">
        <v>105.35513167216091</v>
      </c>
      <c r="BF772">
        <v>14.955513823648225</v>
      </c>
      <c r="BG772">
        <v>6.0494496108635056</v>
      </c>
      <c r="BH772">
        <v>402.87843668170126</v>
      </c>
      <c r="BI772">
        <v>0.2</v>
      </c>
      <c r="BJ772">
        <v>2944.6265905186169</v>
      </c>
      <c r="BK772">
        <v>706.71953451245895</v>
      </c>
      <c r="BL772">
        <v>915.82542297893349</v>
      </c>
      <c r="BM772">
        <v>1058.225681435084</v>
      </c>
      <c r="BN772">
        <v>193.27186771905522</v>
      </c>
      <c r="BO772">
        <v>31.402405756417419</v>
      </c>
      <c r="BP772">
        <v>2.3251778295653128E-2</v>
      </c>
      <c r="BQ772">
        <v>100</v>
      </c>
      <c r="BR772">
        <v>350.28692108643367</v>
      </c>
      <c r="BS772">
        <v>5.5641424021294524E-2</v>
      </c>
      <c r="BT772">
        <v>3.2129013694511189E-4</v>
      </c>
      <c r="BU772">
        <v>0</v>
      </c>
      <c r="BV772">
        <v>0.54279052670770012</v>
      </c>
      <c r="BW772">
        <v>14.723975692390308</v>
      </c>
      <c r="BX772">
        <v>36.669763570817857</v>
      </c>
      <c r="BY772">
        <v>36.682516348938222</v>
      </c>
      <c r="BZ772">
        <v>713.89891608007815</v>
      </c>
      <c r="CA772">
        <v>262.62158972953779</v>
      </c>
      <c r="CB772">
        <v>245.20915754446835</v>
      </c>
      <c r="CC772" s="156">
        <v>0.88</v>
      </c>
      <c r="CD772">
        <v>2030</v>
      </c>
      <c r="CE772">
        <v>0.12972313377797606</v>
      </c>
      <c r="CF772">
        <v>4.7097610785022095</v>
      </c>
      <c r="CG772">
        <v>0.16164173438583332</v>
      </c>
      <c r="CH772">
        <v>9.7553692041010898</v>
      </c>
      <c r="CI772">
        <v>11</v>
      </c>
    </row>
    <row r="773" spans="47:87" x14ac:dyDescent="0.3">
      <c r="AU773">
        <v>0.3</v>
      </c>
      <c r="AV773">
        <v>17.616331100729109</v>
      </c>
      <c r="AW773">
        <v>0.23978292146842323</v>
      </c>
      <c r="AX773">
        <v>2.0438312255579065</v>
      </c>
      <c r="AY773">
        <v>311.66971642823711</v>
      </c>
      <c r="AZ773">
        <v>0.10843267908034024</v>
      </c>
      <c r="BA773">
        <v>377.46840059363245</v>
      </c>
      <c r="BB773">
        <v>306.72572144116685</v>
      </c>
      <c r="BC773">
        <v>1</v>
      </c>
      <c r="BD773">
        <v>40.092360063674832</v>
      </c>
      <c r="BE773">
        <v>97.691985788572467</v>
      </c>
      <c r="BF773">
        <v>16.116671047159684</v>
      </c>
      <c r="BG773">
        <v>3.3975766747442089</v>
      </c>
      <c r="BH773">
        <v>384.07495252374997</v>
      </c>
      <c r="BI773">
        <v>0.20000000000000004</v>
      </c>
      <c r="BJ773">
        <v>2648.9003549408581</v>
      </c>
      <c r="BK773">
        <v>681.06809359647127</v>
      </c>
      <c r="BL773">
        <v>906.32555287638252</v>
      </c>
      <c r="BM773">
        <v>1099.6087361224465</v>
      </c>
      <c r="BN773">
        <v>172.74701364105391</v>
      </c>
      <c r="BO773">
        <v>21.376014418957173</v>
      </c>
      <c r="BP773">
        <v>7.2042595557324909E-2</v>
      </c>
      <c r="BQ773">
        <v>100</v>
      </c>
      <c r="BR773">
        <v>300.90571302970648</v>
      </c>
      <c r="BS773">
        <v>5.8481405502873479E-2</v>
      </c>
      <c r="BT773">
        <v>2.8695263171144443E-4</v>
      </c>
      <c r="BU773">
        <v>0</v>
      </c>
      <c r="BV773">
        <v>0.59808659489645311</v>
      </c>
      <c r="BW773">
        <v>14.848926010811294</v>
      </c>
      <c r="BX773">
        <v>35.817250772475269</v>
      </c>
      <c r="BY773">
        <v>34.54882443699961</v>
      </c>
      <c r="BZ773">
        <v>1054.7197087224849</v>
      </c>
      <c r="CA773">
        <v>225.64881728795069</v>
      </c>
      <c r="CB773">
        <v>212.1488201041858</v>
      </c>
      <c r="CC773" s="156">
        <v>0.99</v>
      </c>
      <c r="CD773">
        <v>830</v>
      </c>
      <c r="CE773">
        <v>0.23534800751445228</v>
      </c>
      <c r="CF773">
        <v>8.3252757736805592</v>
      </c>
      <c r="CG773">
        <v>0.2836577008596694</v>
      </c>
      <c r="CH773">
        <v>38.744093677685477</v>
      </c>
      <c r="CI773">
        <v>5</v>
      </c>
    </row>
    <row r="774" spans="47:87" x14ac:dyDescent="0.3">
      <c r="AU774">
        <v>0.3</v>
      </c>
      <c r="AV774">
        <v>20.069367420799768</v>
      </c>
      <c r="AW774">
        <v>0.32361045792000614</v>
      </c>
      <c r="AX774">
        <v>0.90733211823877935</v>
      </c>
      <c r="AY774">
        <v>343.68692486279599</v>
      </c>
      <c r="AZ774">
        <v>9.5479878390208661E-2</v>
      </c>
      <c r="BA774">
        <v>465.56582752076912</v>
      </c>
      <c r="BB774">
        <v>242.01937843084363</v>
      </c>
      <c r="BC774">
        <v>1</v>
      </c>
      <c r="BD774">
        <v>47.058131362156793</v>
      </c>
      <c r="BE774">
        <v>93.252133917225393</v>
      </c>
      <c r="BF774">
        <v>17.341069771169984</v>
      </c>
      <c r="BG774">
        <v>4.8034622746685702</v>
      </c>
      <c r="BH774">
        <v>414.85757553356234</v>
      </c>
      <c r="BI774">
        <v>0.2</v>
      </c>
      <c r="BJ774">
        <v>2595.3371545705158</v>
      </c>
      <c r="BK774">
        <v>686.27552162684538</v>
      </c>
      <c r="BL774">
        <v>941.01603074977515</v>
      </c>
      <c r="BM774">
        <v>896.52296952948075</v>
      </c>
      <c r="BN774">
        <v>217.14348538626979</v>
      </c>
      <c r="BO774">
        <v>29.104943934593553</v>
      </c>
      <c r="BP774">
        <v>6.6420263632375257E-2</v>
      </c>
      <c r="BQ774">
        <v>100</v>
      </c>
      <c r="BR774">
        <v>307.06427327375354</v>
      </c>
      <c r="BS774">
        <v>5.9038101238780907E-2</v>
      </c>
      <c r="BT774">
        <v>3.0365264349590436E-4</v>
      </c>
      <c r="BU774">
        <v>94.666226472899012</v>
      </c>
      <c r="BV774">
        <v>0.52597897266719174</v>
      </c>
      <c r="BW774">
        <v>14.932285109608269</v>
      </c>
      <c r="BX774">
        <v>36.048183148099355</v>
      </c>
      <c r="BY774">
        <v>34.849870437438092</v>
      </c>
      <c r="BZ774">
        <v>1141.4055362678653</v>
      </c>
      <c r="CA774">
        <v>310.71977014532627</v>
      </c>
      <c r="CB774">
        <v>228.74447362605187</v>
      </c>
      <c r="CC774" s="156">
        <v>1.01</v>
      </c>
      <c r="CD774">
        <v>1510</v>
      </c>
      <c r="CE774">
        <v>0.15807457204767084</v>
      </c>
      <c r="CF774">
        <v>4.7251344906385535</v>
      </c>
      <c r="CG774">
        <v>0.19019179732717975</v>
      </c>
      <c r="CH774">
        <v>11.22977245621643</v>
      </c>
      <c r="CI774">
        <v>9</v>
      </c>
    </row>
    <row r="775" spans="47:87" x14ac:dyDescent="0.3">
      <c r="AU775">
        <v>0.3</v>
      </c>
      <c r="AV775">
        <v>21.710364574160707</v>
      </c>
      <c r="AW775">
        <v>0.32534441107582784</v>
      </c>
      <c r="AX775">
        <v>1.1694083501760488</v>
      </c>
      <c r="AY775">
        <v>327.05413372377899</v>
      </c>
      <c r="AZ775">
        <v>0.10820005038839559</v>
      </c>
      <c r="BA775">
        <v>417.80967612133611</v>
      </c>
      <c r="BB775">
        <v>337.90389790710412</v>
      </c>
      <c r="BC775">
        <v>1</v>
      </c>
      <c r="BD775">
        <v>36.95138075344525</v>
      </c>
      <c r="BE775">
        <v>99.447674862303501</v>
      </c>
      <c r="BF775">
        <v>20.537646389114059</v>
      </c>
      <c r="BG775">
        <v>3.5610851124898852</v>
      </c>
      <c r="BH775">
        <v>378.63915991093165</v>
      </c>
      <c r="BI775">
        <v>0.20000000000000007</v>
      </c>
      <c r="BJ775">
        <v>2630.9182770622433</v>
      </c>
      <c r="BK775">
        <v>691.43071324579569</v>
      </c>
      <c r="BL775">
        <v>907.61735232264266</v>
      </c>
      <c r="BM775">
        <v>923.02203711349625</v>
      </c>
      <c r="BN775">
        <v>152.06625761391771</v>
      </c>
      <c r="BO775">
        <v>29.190589753722691</v>
      </c>
      <c r="BP775">
        <v>7.5247730377718022E-2</v>
      </c>
      <c r="BQ775">
        <v>100</v>
      </c>
      <c r="BR775">
        <v>341.43496177517153</v>
      </c>
      <c r="BS775">
        <v>5.2309103288325415E-2</v>
      </c>
      <c r="BT775">
        <v>3.3377935570057753E-4</v>
      </c>
      <c r="BU775">
        <v>0</v>
      </c>
      <c r="BV775">
        <v>0.52681790633125403</v>
      </c>
      <c r="BW775">
        <v>14.794379130470466</v>
      </c>
      <c r="BX775">
        <v>34.807044467371291</v>
      </c>
      <c r="BY775">
        <v>40.481354365046265</v>
      </c>
      <c r="BZ775">
        <v>830.28597445917899</v>
      </c>
      <c r="CA775">
        <v>272.85710635870396</v>
      </c>
      <c r="CB775">
        <v>232.55686434982997</v>
      </c>
      <c r="CC775" s="156">
        <v>1.0900000000000001</v>
      </c>
      <c r="CD775">
        <v>1180</v>
      </c>
      <c r="CE775">
        <v>0.13019267422407665</v>
      </c>
      <c r="CF775">
        <v>5.6503971611451345</v>
      </c>
      <c r="CG775">
        <v>0.1716248494669296</v>
      </c>
      <c r="CH775">
        <v>5.3465346814356653</v>
      </c>
      <c r="CI775">
        <v>13</v>
      </c>
    </row>
    <row r="776" spans="47:87" x14ac:dyDescent="0.3">
      <c r="AU776">
        <v>0.3</v>
      </c>
      <c r="AV776">
        <v>20.045056106739963</v>
      </c>
      <c r="AW776">
        <v>0.29807886313368098</v>
      </c>
      <c r="AX776">
        <v>2.4838599124769907</v>
      </c>
      <c r="AY776">
        <v>303.48058745391108</v>
      </c>
      <c r="AZ776">
        <v>9.3376221323561548E-2</v>
      </c>
      <c r="BA776">
        <v>454.29446708556401</v>
      </c>
      <c r="BB776">
        <v>334.54486341063483</v>
      </c>
      <c r="BC776">
        <v>1</v>
      </c>
      <c r="BD776">
        <v>40.193926985137381</v>
      </c>
      <c r="BE776">
        <v>103.3119837971405</v>
      </c>
      <c r="BF776">
        <v>18.388579650040651</v>
      </c>
      <c r="BG776">
        <v>5.8770774018299203</v>
      </c>
      <c r="BH776">
        <v>458.04545026975114</v>
      </c>
      <c r="BI776">
        <v>0.20000000000000007</v>
      </c>
      <c r="BJ776">
        <v>2409.6582412599546</v>
      </c>
      <c r="BK776">
        <v>694.01703301759198</v>
      </c>
      <c r="BL776">
        <v>874.28109159639507</v>
      </c>
      <c r="BM776">
        <v>1035.8324844315205</v>
      </c>
      <c r="BN776">
        <v>185.70864656073982</v>
      </c>
      <c r="BO776">
        <v>27.160572027084829</v>
      </c>
      <c r="BP776">
        <v>1.8453384612183755E-2</v>
      </c>
      <c r="BQ776">
        <v>100</v>
      </c>
      <c r="BR776">
        <v>352.33459304942744</v>
      </c>
      <c r="BS776">
        <v>5.5669380933229123E-2</v>
      </c>
      <c r="BT776">
        <v>3.0028524572525749E-4</v>
      </c>
      <c r="BU776">
        <v>30.907315265083827</v>
      </c>
      <c r="BV776">
        <v>0.58466876305177318</v>
      </c>
      <c r="BW776">
        <v>16.958287859552009</v>
      </c>
      <c r="BX776">
        <v>39.954808716942289</v>
      </c>
      <c r="BY776">
        <v>35.384532791925636</v>
      </c>
      <c r="BZ776">
        <v>1042.88334484506</v>
      </c>
      <c r="CA776">
        <v>205.58458034073041</v>
      </c>
      <c r="CB776">
        <v>243.05586256906219</v>
      </c>
      <c r="CC776" s="156">
        <v>1.03</v>
      </c>
      <c r="CD776">
        <v>2370</v>
      </c>
      <c r="CE776">
        <v>9.3760486750300132E-2</v>
      </c>
      <c r="CF776">
        <v>3.232912827892688</v>
      </c>
      <c r="CG776">
        <v>0.12181658320050343</v>
      </c>
      <c r="CH776">
        <v>-2.9684531841697375</v>
      </c>
      <c r="CI776" t="s">
        <v>479</v>
      </c>
    </row>
    <row r="777" spans="47:87" x14ac:dyDescent="0.3">
      <c r="AU777">
        <v>0.3</v>
      </c>
      <c r="AV777">
        <v>20.497487975759949</v>
      </c>
      <c r="AW777">
        <v>0.31429327141138774</v>
      </c>
      <c r="AX777">
        <v>2.3880743616273916</v>
      </c>
      <c r="AY777">
        <v>301.0851073052321</v>
      </c>
      <c r="AZ777">
        <v>8.4976846976976939E-2</v>
      </c>
      <c r="BA777">
        <v>361.66803219734777</v>
      </c>
      <c r="BB777">
        <v>405.80716677805424</v>
      </c>
      <c r="BC777">
        <v>1</v>
      </c>
      <c r="BD777">
        <v>30.994441706196064</v>
      </c>
      <c r="BE777">
        <v>108.19721724729851</v>
      </c>
      <c r="BF777">
        <v>18.607674841526592</v>
      </c>
      <c r="BG777">
        <v>4.8308100505888305</v>
      </c>
      <c r="BH777">
        <v>443.74469212172352</v>
      </c>
      <c r="BI777">
        <v>0.2</v>
      </c>
      <c r="BJ777">
        <v>2439.2817415824288</v>
      </c>
      <c r="BK777">
        <v>670.75897388777389</v>
      </c>
      <c r="BL777">
        <v>923.64846784127667</v>
      </c>
      <c r="BM777">
        <v>874.57728792488638</v>
      </c>
      <c r="BN777">
        <v>127.10741187243956</v>
      </c>
      <c r="BO777">
        <v>28.307484558576654</v>
      </c>
      <c r="BP777">
        <v>5.9629716988832369E-2</v>
      </c>
      <c r="BQ777">
        <v>100</v>
      </c>
      <c r="BR777">
        <v>290.11876421008071</v>
      </c>
      <c r="BS777">
        <v>5.6537390478618853E-2</v>
      </c>
      <c r="BT777">
        <v>2.9715796864662156E-4</v>
      </c>
      <c r="BU777">
        <v>2.4887527438465389</v>
      </c>
      <c r="BV777">
        <v>0.50431076005663689</v>
      </c>
      <c r="BW777">
        <v>16.072628400202376</v>
      </c>
      <c r="BX777">
        <v>37.896790056573515</v>
      </c>
      <c r="BY777">
        <v>33.808850368773264</v>
      </c>
      <c r="BZ777">
        <v>944.75573969456229</v>
      </c>
      <c r="CA777">
        <v>362.31334080262661</v>
      </c>
      <c r="CB777">
        <v>236.1654995794274</v>
      </c>
      <c r="CC777" s="156">
        <v>0.97</v>
      </c>
      <c r="CD777">
        <v>2000</v>
      </c>
      <c r="CE777">
        <v>4.9233298434312012E-2</v>
      </c>
      <c r="CF777">
        <v>2.4804897809467148</v>
      </c>
      <c r="CG777">
        <v>9.0634592930597543E-2</v>
      </c>
      <c r="CH777">
        <v>-8.4196888328949235</v>
      </c>
      <c r="CI777" t="s">
        <v>479</v>
      </c>
    </row>
    <row r="778" spans="47:87" x14ac:dyDescent="0.3">
      <c r="AU778">
        <v>0.3</v>
      </c>
      <c r="AV778">
        <v>20.726731708359146</v>
      </c>
      <c r="AW778">
        <v>0.35199514577300445</v>
      </c>
      <c r="AX778">
        <v>0.50794652439714749</v>
      </c>
      <c r="AY778">
        <v>312.66391935220321</v>
      </c>
      <c r="AZ778">
        <v>0.10619089715210421</v>
      </c>
      <c r="BA778">
        <v>403.75361916457018</v>
      </c>
      <c r="BB778">
        <v>334.06819207187402</v>
      </c>
      <c r="BC778">
        <v>1</v>
      </c>
      <c r="BD778">
        <v>43.426288531282118</v>
      </c>
      <c r="BE778">
        <v>88.451347550445078</v>
      </c>
      <c r="BF778">
        <v>11.540593464010589</v>
      </c>
      <c r="BG778">
        <v>6.1343760617191512</v>
      </c>
      <c r="BH778">
        <v>371.79232946037962</v>
      </c>
      <c r="BI778">
        <v>0.2</v>
      </c>
      <c r="BJ778">
        <v>2494.8610441575324</v>
      </c>
      <c r="BK778">
        <v>686.70184579405861</v>
      </c>
      <c r="BL778">
        <v>877.06305121891228</v>
      </c>
      <c r="BM778">
        <v>931.82396455345952</v>
      </c>
      <c r="BN778">
        <v>158.05015902978766</v>
      </c>
      <c r="BO778">
        <v>31.898306962243971</v>
      </c>
      <c r="BP778">
        <v>4.3052161721684329E-2</v>
      </c>
      <c r="BQ778">
        <v>100</v>
      </c>
      <c r="BR778">
        <v>305.44294924081163</v>
      </c>
      <c r="BS778">
        <v>5.8016518006090374E-2</v>
      </c>
      <c r="BT778">
        <v>3.090820245946492E-4</v>
      </c>
      <c r="BU778">
        <v>89.580587330876398</v>
      </c>
      <c r="BV778">
        <v>0.53538552993668942</v>
      </c>
      <c r="BW778">
        <v>14.834121464865998</v>
      </c>
      <c r="BX778">
        <v>33.179921310386852</v>
      </c>
      <c r="BY778">
        <v>26.657670530563532</v>
      </c>
      <c r="BZ778">
        <v>834.5889910446507</v>
      </c>
      <c r="CA778">
        <v>239.47994850827888</v>
      </c>
      <c r="CB778">
        <v>247.19506027615503</v>
      </c>
      <c r="CC778" s="156">
        <v>1.03</v>
      </c>
      <c r="CD778">
        <v>1550</v>
      </c>
      <c r="CE778">
        <v>0.15946279896713222</v>
      </c>
      <c r="CF778">
        <v>6.6225297789414483</v>
      </c>
      <c r="CG778">
        <v>0.21052309289706264</v>
      </c>
      <c r="CH778">
        <v>12.548650664561546</v>
      </c>
      <c r="CI778">
        <v>9</v>
      </c>
    </row>
    <row r="779" spans="47:87" x14ac:dyDescent="0.3">
      <c r="AU779">
        <v>0.3</v>
      </c>
      <c r="AV779">
        <v>20.392168806809337</v>
      </c>
      <c r="AW779">
        <v>0.32792466823307709</v>
      </c>
      <c r="AX779">
        <v>1.6311515554206526</v>
      </c>
      <c r="AY779">
        <v>319.76591144979034</v>
      </c>
      <c r="AZ779">
        <v>9.7666090198661917E-2</v>
      </c>
      <c r="BA779">
        <v>388.87150267440467</v>
      </c>
      <c r="BB779">
        <v>378.2880124422673</v>
      </c>
      <c r="BC779">
        <v>1</v>
      </c>
      <c r="BD779">
        <v>42.085967706148487</v>
      </c>
      <c r="BE779">
        <v>93.670186156155452</v>
      </c>
      <c r="BF779">
        <v>15.566646648296654</v>
      </c>
      <c r="BG779">
        <v>5.4585762633574957</v>
      </c>
      <c r="BH779">
        <v>369.19211748326205</v>
      </c>
      <c r="BI779">
        <v>0.19999999999999998</v>
      </c>
      <c r="BJ779">
        <v>2464.5303707049702</v>
      </c>
      <c r="BK779">
        <v>679.58059799754403</v>
      </c>
      <c r="BL779">
        <v>868.68118721248129</v>
      </c>
      <c r="BM779">
        <v>761.12847013710928</v>
      </c>
      <c r="BN779">
        <v>144.46018399676248</v>
      </c>
      <c r="BO779">
        <v>29.545511455402011</v>
      </c>
      <c r="BP779">
        <v>6.0924053430940865E-2</v>
      </c>
      <c r="BQ779">
        <v>100</v>
      </c>
      <c r="BR779">
        <v>350.90824773320992</v>
      </c>
      <c r="BS779">
        <v>5.566626231596479E-2</v>
      </c>
      <c r="BT779">
        <v>3.0366403114861021E-4</v>
      </c>
      <c r="BU779">
        <v>0</v>
      </c>
      <c r="BV779">
        <v>0.57893672246104899</v>
      </c>
      <c r="BW779">
        <v>15.824052067446731</v>
      </c>
      <c r="BX779">
        <v>34.130337473054823</v>
      </c>
      <c r="BY779">
        <v>33.147597664748716</v>
      </c>
      <c r="BZ779">
        <v>951.05243181180936</v>
      </c>
      <c r="CA779">
        <v>377.02990233509888</v>
      </c>
      <c r="CB779">
        <v>235.4156411510688</v>
      </c>
      <c r="CC779" s="156">
        <v>0.99</v>
      </c>
      <c r="CD779">
        <v>1960</v>
      </c>
      <c r="CE779">
        <v>3.0328829300561688E-2</v>
      </c>
      <c r="CF779">
        <v>2.3010439501586641</v>
      </c>
      <c r="CG779">
        <v>8.163758573500679E-2</v>
      </c>
      <c r="CH779">
        <v>-9.804217274303701</v>
      </c>
      <c r="CI779" t="s">
        <v>479</v>
      </c>
    </row>
    <row r="780" spans="47:87" x14ac:dyDescent="0.3">
      <c r="AU780">
        <v>0.3</v>
      </c>
      <c r="AV780">
        <v>20.439718799664288</v>
      </c>
      <c r="AW780">
        <v>0.30040357548704899</v>
      </c>
      <c r="AX780">
        <v>2.0182341270392015</v>
      </c>
      <c r="AY780">
        <v>334.67441178364436</v>
      </c>
      <c r="AZ780">
        <v>9.6279452433289794E-2</v>
      </c>
      <c r="BA780">
        <v>468.39451504479382</v>
      </c>
      <c r="BB780">
        <v>397.07949410249034</v>
      </c>
      <c r="BC780">
        <v>1</v>
      </c>
      <c r="BD780">
        <v>31.041886606636247</v>
      </c>
      <c r="BE780">
        <v>102.96282107265193</v>
      </c>
      <c r="BF780">
        <v>20.418820303442516</v>
      </c>
      <c r="BG780">
        <v>5.7575269373463565</v>
      </c>
      <c r="BH780">
        <v>437.59561701560654</v>
      </c>
      <c r="BI780">
        <v>0.19999999999999998</v>
      </c>
      <c r="BJ780">
        <v>2809.0892143997307</v>
      </c>
      <c r="BK780">
        <v>674.2846057586097</v>
      </c>
      <c r="BL780">
        <v>849.08873911140108</v>
      </c>
      <c r="BM780">
        <v>1002.5952108787552</v>
      </c>
      <c r="BN780">
        <v>144.49684932465158</v>
      </c>
      <c r="BO780">
        <v>27.000085192422084</v>
      </c>
      <c r="BP780">
        <v>6.3764555041484872E-2</v>
      </c>
      <c r="BQ780">
        <v>100</v>
      </c>
      <c r="BR780">
        <v>299.42790478192285</v>
      </c>
      <c r="BS780">
        <v>5.6189694718646301E-2</v>
      </c>
      <c r="BT780">
        <v>2.674492183081121E-4</v>
      </c>
      <c r="BU780">
        <v>0</v>
      </c>
      <c r="BV780">
        <v>0.54254899545749569</v>
      </c>
      <c r="BW780">
        <v>15.028151440059503</v>
      </c>
      <c r="BX780">
        <v>34.831509969195217</v>
      </c>
      <c r="BY780">
        <v>35.033293440231894</v>
      </c>
      <c r="BZ780">
        <v>1143.8211947858561</v>
      </c>
      <c r="CA780">
        <v>184.19794699333727</v>
      </c>
      <c r="CB780">
        <v>216.34220319279285</v>
      </c>
      <c r="CC780" s="156">
        <v>1.2</v>
      </c>
      <c r="CD780">
        <v>760</v>
      </c>
      <c r="CE780">
        <v>0.18553430350614364</v>
      </c>
      <c r="CF780">
        <v>6.4818745081780218</v>
      </c>
      <c r="CG780">
        <v>0.26714474305074992</v>
      </c>
      <c r="CH780">
        <v>17.2463207684936</v>
      </c>
      <c r="CI780">
        <v>7</v>
      </c>
    </row>
    <row r="781" spans="47:87" x14ac:dyDescent="0.3">
      <c r="AU781">
        <v>0.3</v>
      </c>
      <c r="AV781">
        <v>18.90775568378281</v>
      </c>
      <c r="AW781">
        <v>0.28148550722215993</v>
      </c>
      <c r="AX781">
        <v>1.494372438132666</v>
      </c>
      <c r="AY781">
        <v>335.36471317280422</v>
      </c>
      <c r="AZ781">
        <v>9.2737750308634806E-2</v>
      </c>
      <c r="BA781">
        <v>428.29154951865758</v>
      </c>
      <c r="BB781">
        <v>329.76572251195967</v>
      </c>
      <c r="BC781">
        <v>1</v>
      </c>
      <c r="BD781">
        <v>33.904318091897579</v>
      </c>
      <c r="BE781">
        <v>103.26985510649577</v>
      </c>
      <c r="BF781">
        <v>14.995889308498445</v>
      </c>
      <c r="BG781">
        <v>5.2687183537695272</v>
      </c>
      <c r="BH781">
        <v>427.52493493484195</v>
      </c>
      <c r="BI781">
        <v>0.20000000000000004</v>
      </c>
      <c r="BJ781">
        <v>2828.1580160125377</v>
      </c>
      <c r="BK781">
        <v>677.84601852812511</v>
      </c>
      <c r="BL781">
        <v>849.80969543689901</v>
      </c>
      <c r="BM781">
        <v>956.96839832625801</v>
      </c>
      <c r="BN781">
        <v>217.96567750331602</v>
      </c>
      <c r="BO781">
        <v>25.467834333281569</v>
      </c>
      <c r="BP781">
        <v>3.9339595221730299E-2</v>
      </c>
      <c r="BQ781">
        <v>100</v>
      </c>
      <c r="BR781">
        <v>251.99997380535928</v>
      </c>
      <c r="BS781">
        <v>5.3329737397568085E-2</v>
      </c>
      <c r="BT781">
        <v>3.0929114217634015E-4</v>
      </c>
      <c r="BU781">
        <v>0</v>
      </c>
      <c r="BV781">
        <v>0.51529277668967721</v>
      </c>
      <c r="BW781">
        <v>15.368776188279135</v>
      </c>
      <c r="BX781">
        <v>35.964896140650502</v>
      </c>
      <c r="BY781">
        <v>33.423710731185089</v>
      </c>
      <c r="BZ781">
        <v>1084.7719247638113</v>
      </c>
      <c r="CA781">
        <v>183.96399617496709</v>
      </c>
      <c r="CB781">
        <v>229.70402906451307</v>
      </c>
      <c r="CC781" s="156">
        <v>1.18</v>
      </c>
      <c r="CD781">
        <v>1380</v>
      </c>
      <c r="CE781">
        <v>9.4896030167308298E-2</v>
      </c>
      <c r="CF781">
        <v>3.2713720003742903</v>
      </c>
      <c r="CG781">
        <v>0.12726815869733113</v>
      </c>
      <c r="CH781">
        <v>-1.9797350076006717</v>
      </c>
      <c r="CI781" t="s">
        <v>479</v>
      </c>
    </row>
    <row r="782" spans="47:87" x14ac:dyDescent="0.3">
      <c r="AU782">
        <v>0.3</v>
      </c>
      <c r="AV782">
        <v>20.162042099068696</v>
      </c>
      <c r="AW782">
        <v>0.33443432494002195</v>
      </c>
      <c r="AX782">
        <v>1.2705580413828832</v>
      </c>
      <c r="AY782">
        <v>312.39835439023722</v>
      </c>
      <c r="AZ782">
        <v>9.1520764337673449E-2</v>
      </c>
      <c r="BA782">
        <v>528.59171875841741</v>
      </c>
      <c r="BB782">
        <v>355.73083904146506</v>
      </c>
      <c r="BC782">
        <v>1</v>
      </c>
      <c r="BD782">
        <v>32.316174264579345</v>
      </c>
      <c r="BE782">
        <v>92.04859877171522</v>
      </c>
      <c r="BF782">
        <v>9.4739630979743161</v>
      </c>
      <c r="BG782">
        <v>4.7826573687874925</v>
      </c>
      <c r="BH782">
        <v>450.28266963348125</v>
      </c>
      <c r="BI782">
        <v>0.2</v>
      </c>
      <c r="BJ782">
        <v>2528.7273374296474</v>
      </c>
      <c r="BK782">
        <v>687.07856707302744</v>
      </c>
      <c r="BL782">
        <v>876.28098667550546</v>
      </c>
      <c r="BM782">
        <v>1015.0495589826967</v>
      </c>
      <c r="BN782">
        <v>96.340976985329519</v>
      </c>
      <c r="BO782">
        <v>30.114207491930451</v>
      </c>
      <c r="BP782">
        <v>6.4334328371904115E-2</v>
      </c>
      <c r="BQ782">
        <v>100</v>
      </c>
      <c r="BR782">
        <v>315.25643235305262</v>
      </c>
      <c r="BS782">
        <v>5.8015871000121136E-2</v>
      </c>
      <c r="BT782">
        <v>2.7159096489591116E-4</v>
      </c>
      <c r="BU782">
        <v>30.18065575491255</v>
      </c>
      <c r="BV782">
        <v>0.5932549540520029</v>
      </c>
      <c r="BW782">
        <v>14.217396788041919</v>
      </c>
      <c r="BX782">
        <v>35.090198499684178</v>
      </c>
      <c r="BY782">
        <v>29.636983836358493</v>
      </c>
      <c r="BZ782">
        <v>1080.8816225940407</v>
      </c>
      <c r="CA782">
        <v>184.40880268243484</v>
      </c>
      <c r="CB782">
        <v>243.66709498575233</v>
      </c>
      <c r="CC782" s="156">
        <v>1.1200000000000001</v>
      </c>
      <c r="CD782">
        <v>1450</v>
      </c>
      <c r="CE782">
        <v>0.11161392547507121</v>
      </c>
      <c r="CF782">
        <v>4.4592610348442703</v>
      </c>
      <c r="CG782">
        <v>0.14372429714404888</v>
      </c>
      <c r="CH782">
        <v>1.9451913815277262</v>
      </c>
      <c r="CI782">
        <v>16</v>
      </c>
    </row>
    <row r="783" spans="47:87" x14ac:dyDescent="0.3">
      <c r="AU783">
        <v>0.3</v>
      </c>
      <c r="AV783">
        <v>20.649156461351897</v>
      </c>
      <c r="AW783">
        <v>0.31820281782462345</v>
      </c>
      <c r="AX783">
        <v>1.5717174820126245E-3</v>
      </c>
      <c r="AY783">
        <v>297.77792944259988</v>
      </c>
      <c r="AZ783">
        <v>8.9524915374210715E-2</v>
      </c>
      <c r="BA783">
        <v>381.94921098623263</v>
      </c>
      <c r="BB783">
        <v>346.33272587092966</v>
      </c>
      <c r="BC783">
        <v>1</v>
      </c>
      <c r="BD783">
        <v>46.778593620615219</v>
      </c>
      <c r="BE783">
        <v>104.48841575604739</v>
      </c>
      <c r="BF783">
        <v>15.912198172219789</v>
      </c>
      <c r="BG783">
        <v>2.6962337860260734</v>
      </c>
      <c r="BH783">
        <v>391.07125534646434</v>
      </c>
      <c r="BI783">
        <v>0.2</v>
      </c>
      <c r="BJ783">
        <v>2206.0410225762089</v>
      </c>
      <c r="BK783">
        <v>691.55272108279553</v>
      </c>
      <c r="BL783">
        <v>848.53568756941297</v>
      </c>
      <c r="BM783">
        <v>997.9280032645197</v>
      </c>
      <c r="BN783">
        <v>169.16775126045144</v>
      </c>
      <c r="BO783">
        <v>28.671357189270378</v>
      </c>
      <c r="BP783">
        <v>5.8928591018334704E-2</v>
      </c>
      <c r="BQ783">
        <v>100</v>
      </c>
      <c r="BR783">
        <v>324.11275309942653</v>
      </c>
      <c r="BS783">
        <v>5.352534748628595E-2</v>
      </c>
      <c r="BT783">
        <v>3.0863329858576825E-4</v>
      </c>
      <c r="BU783">
        <v>0</v>
      </c>
      <c r="BV783">
        <v>0.55800056037331225</v>
      </c>
      <c r="BW783">
        <v>14.361881669158111</v>
      </c>
      <c r="BX783">
        <v>36.654729834683891</v>
      </c>
      <c r="BY783">
        <v>30.652807367904462</v>
      </c>
      <c r="BZ783">
        <v>913.31211783243771</v>
      </c>
      <c r="CA783">
        <v>218.64100872195871</v>
      </c>
      <c r="CB783">
        <v>234.62688827931558</v>
      </c>
      <c r="CC783" s="156">
        <v>0.76</v>
      </c>
      <c r="CD783">
        <v>2700</v>
      </c>
      <c r="CE783">
        <v>0.12693466263335562</v>
      </c>
      <c r="CF783">
        <v>4.337261768888979</v>
      </c>
      <c r="CG783">
        <v>0.15508032423444035</v>
      </c>
      <c r="CH783">
        <v>3.0312006266759175</v>
      </c>
      <c r="CI783">
        <v>16</v>
      </c>
    </row>
    <row r="784" spans="47:87" x14ac:dyDescent="0.3">
      <c r="AU784">
        <v>0.3</v>
      </c>
      <c r="AV784">
        <v>19.833502257958841</v>
      </c>
      <c r="AW784">
        <v>0.26753971955331829</v>
      </c>
      <c r="AX784">
        <v>1.7364064759035838</v>
      </c>
      <c r="AY784">
        <v>338.16732869709352</v>
      </c>
      <c r="AZ784">
        <v>9.8623765261062299E-2</v>
      </c>
      <c r="BA784">
        <v>353.76624273036742</v>
      </c>
      <c r="BB784">
        <v>313.89602820466587</v>
      </c>
      <c r="BC784">
        <v>1</v>
      </c>
      <c r="BD784">
        <v>36.79434725277477</v>
      </c>
      <c r="BE784">
        <v>86.761794406629818</v>
      </c>
      <c r="BF784">
        <v>18.862936790628638</v>
      </c>
      <c r="BG784">
        <v>3.1683404191490392</v>
      </c>
      <c r="BH784">
        <v>406.7779527602832</v>
      </c>
      <c r="BI784">
        <v>0.19999999999999993</v>
      </c>
      <c r="BJ784">
        <v>2722.5973125791975</v>
      </c>
      <c r="BK784">
        <v>695.3498332759234</v>
      </c>
      <c r="BL784">
        <v>862.18805757295729</v>
      </c>
      <c r="BM784">
        <v>976.13997440606056</v>
      </c>
      <c r="BN784">
        <v>148.24360370195527</v>
      </c>
      <c r="BO784">
        <v>24.080805846974659</v>
      </c>
      <c r="BP784">
        <v>5.2539492423373288E-2</v>
      </c>
      <c r="BQ784">
        <v>100</v>
      </c>
      <c r="BR784">
        <v>352.08084005375656</v>
      </c>
      <c r="BS784">
        <v>5.6272592573521081E-2</v>
      </c>
      <c r="BT784">
        <v>2.9940453887742843E-4</v>
      </c>
      <c r="BU784">
        <v>0</v>
      </c>
      <c r="BV784">
        <v>0.50317282046895762</v>
      </c>
      <c r="BW784">
        <v>14.46382046832667</v>
      </c>
      <c r="BX784">
        <v>35.456460546027159</v>
      </c>
      <c r="BY784">
        <v>32.72861149084747</v>
      </c>
      <c r="BZ784">
        <v>1166.1191341816736</v>
      </c>
      <c r="CA784">
        <v>340.44713486831944</v>
      </c>
      <c r="CB784">
        <v>240.96500186005758</v>
      </c>
      <c r="CC784" s="156">
        <v>0.76</v>
      </c>
      <c r="CD784">
        <v>1980</v>
      </c>
      <c r="CE784">
        <v>9.8344503560018115E-2</v>
      </c>
      <c r="CF784">
        <v>3.8004173438661915</v>
      </c>
      <c r="CG784">
        <v>0.13003229183742082</v>
      </c>
      <c r="CH784">
        <v>-0.84407684483385637</v>
      </c>
      <c r="CI784" t="s">
        <v>479</v>
      </c>
    </row>
    <row r="785" spans="47:87" x14ac:dyDescent="0.3">
      <c r="AU785">
        <v>0.3</v>
      </c>
      <c r="AV785">
        <v>21.607081909089352</v>
      </c>
      <c r="AW785">
        <v>0.33442956432823978</v>
      </c>
      <c r="AX785">
        <v>1.7192024582732675</v>
      </c>
      <c r="AY785">
        <v>346.93027887325877</v>
      </c>
      <c r="AZ785">
        <v>9.2643693120156814E-2</v>
      </c>
      <c r="BA785">
        <v>366.98419632044784</v>
      </c>
      <c r="BB785">
        <v>392.18665234215956</v>
      </c>
      <c r="BC785">
        <v>1</v>
      </c>
      <c r="BD785">
        <v>39.010099065868715</v>
      </c>
      <c r="BE785">
        <v>100.44072357965048</v>
      </c>
      <c r="BF785">
        <v>20.028505377571218</v>
      </c>
      <c r="BG785">
        <v>5.2355786923525844</v>
      </c>
      <c r="BH785">
        <v>391.05471072714511</v>
      </c>
      <c r="BI785">
        <v>0.20000000000000004</v>
      </c>
      <c r="BJ785">
        <v>2806.5442007906113</v>
      </c>
      <c r="BK785">
        <v>684.65567184950646</v>
      </c>
      <c r="BL785">
        <v>870.29922474541354</v>
      </c>
      <c r="BM785">
        <v>984.64142506350129</v>
      </c>
      <c r="BN785">
        <v>85.069973349851054</v>
      </c>
      <c r="BO785">
        <v>30.118105823782219</v>
      </c>
      <c r="BP785">
        <v>6.3802900489090236E-2</v>
      </c>
      <c r="BQ785">
        <v>100</v>
      </c>
      <c r="BR785">
        <v>393.76314322432006</v>
      </c>
      <c r="BS785">
        <v>5.5365465761538335E-2</v>
      </c>
      <c r="BT785">
        <v>2.9702444405307855E-4</v>
      </c>
      <c r="BU785">
        <v>37.856442349133495</v>
      </c>
      <c r="BV785">
        <v>0.49279414753597806</v>
      </c>
      <c r="BW785">
        <v>14.660643976177658</v>
      </c>
      <c r="BX785">
        <v>35.798358491446109</v>
      </c>
      <c r="BY785">
        <v>27.263505210344224</v>
      </c>
      <c r="BZ785">
        <v>1049.8296798469783</v>
      </c>
      <c r="CA785">
        <v>297.43385555565231</v>
      </c>
      <c r="CB785">
        <v>230.40808348479769</v>
      </c>
      <c r="CC785" s="156">
        <v>0.9</v>
      </c>
      <c r="CD785">
        <v>1600</v>
      </c>
      <c r="CE785">
        <v>0.19309867802599578</v>
      </c>
      <c r="CF785">
        <v>6.0976032002924532</v>
      </c>
      <c r="CG785">
        <v>0.25548537234763397</v>
      </c>
      <c r="CH785">
        <v>23.812828674413083</v>
      </c>
      <c r="CI785">
        <v>6</v>
      </c>
    </row>
    <row r="786" spans="47:87" x14ac:dyDescent="0.3">
      <c r="AU786">
        <v>0.3</v>
      </c>
      <c r="AV786">
        <v>22.477256647010254</v>
      </c>
      <c r="AW786">
        <v>0.29177997188296295</v>
      </c>
      <c r="AX786">
        <v>0.87693063471495525</v>
      </c>
      <c r="AY786">
        <v>309.56881864362339</v>
      </c>
      <c r="AZ786">
        <v>0.1059286142714157</v>
      </c>
      <c r="BA786">
        <v>370.64493428130038</v>
      </c>
      <c r="BB786">
        <v>315.4713812513092</v>
      </c>
      <c r="BC786">
        <v>1</v>
      </c>
      <c r="BD786">
        <v>38.945800894248514</v>
      </c>
      <c r="BE786">
        <v>110.38448305220172</v>
      </c>
      <c r="BF786">
        <v>8.2595239673533065</v>
      </c>
      <c r="BG786">
        <v>4.4038026522213256</v>
      </c>
      <c r="BH786">
        <v>376.26661959922808</v>
      </c>
      <c r="BI786">
        <v>0.20000000000000007</v>
      </c>
      <c r="BJ786">
        <v>2827.1102354803493</v>
      </c>
      <c r="BK786">
        <v>677.59201900702215</v>
      </c>
      <c r="BL786">
        <v>856.67959302065788</v>
      </c>
      <c r="BM786">
        <v>1049.1124996678298</v>
      </c>
      <c r="BN786">
        <v>228.06590570633804</v>
      </c>
      <c r="BO786">
        <v>26.081798795978724</v>
      </c>
      <c r="BP786">
        <v>7.9250587082618465E-2</v>
      </c>
      <c r="BQ786">
        <v>100</v>
      </c>
      <c r="BR786">
        <v>332.13130997684539</v>
      </c>
      <c r="BS786">
        <v>5.9173389956432655E-2</v>
      </c>
      <c r="BT786">
        <v>2.8913982847090776E-4</v>
      </c>
      <c r="BU786">
        <v>29.3284313603138</v>
      </c>
      <c r="BV786">
        <v>0.59961756555026002</v>
      </c>
      <c r="BW786">
        <v>15.35670401800324</v>
      </c>
      <c r="BX786">
        <v>35.197773370761595</v>
      </c>
      <c r="BY786">
        <v>33.655929097833244</v>
      </c>
      <c r="BZ786">
        <v>1038.6488115261886</v>
      </c>
      <c r="CA786">
        <v>96.21716513406929</v>
      </c>
      <c r="CB786">
        <v>252.5446907300236</v>
      </c>
      <c r="CC786" s="156">
        <v>0.94</v>
      </c>
      <c r="CD786">
        <v>1530</v>
      </c>
      <c r="CE786">
        <v>0.1516265603389928</v>
      </c>
      <c r="CF786">
        <v>5.7223868935917448</v>
      </c>
      <c r="CG786">
        <v>0.19555764757655852</v>
      </c>
      <c r="CH786">
        <v>14.884970330153685</v>
      </c>
      <c r="CI786">
        <v>9</v>
      </c>
    </row>
    <row r="787" spans="47:87" x14ac:dyDescent="0.3">
      <c r="AU787">
        <v>0.3</v>
      </c>
      <c r="AV787">
        <v>19.920090676288382</v>
      </c>
      <c r="AW787">
        <v>0.29684169207734001</v>
      </c>
      <c r="AX787">
        <v>1.2507046292370247</v>
      </c>
      <c r="AY787">
        <v>337.92749130571292</v>
      </c>
      <c r="AZ787">
        <v>9.6850491513566589E-2</v>
      </c>
      <c r="BA787">
        <v>420.2836953111277</v>
      </c>
      <c r="BB787">
        <v>325.19208065975363</v>
      </c>
      <c r="BC787">
        <v>1</v>
      </c>
      <c r="BD787">
        <v>47.498886286522144</v>
      </c>
      <c r="BE787">
        <v>118.47288784289228</v>
      </c>
      <c r="BF787">
        <v>15.002003616419227</v>
      </c>
      <c r="BG787">
        <v>4.9165625138269196</v>
      </c>
      <c r="BH787">
        <v>424.89196842221185</v>
      </c>
      <c r="BI787">
        <v>0.2</v>
      </c>
      <c r="BJ787">
        <v>2980.8722989381008</v>
      </c>
      <c r="BK787">
        <v>677.61763054574976</v>
      </c>
      <c r="BL787">
        <v>953.11379605513525</v>
      </c>
      <c r="BM787">
        <v>1021.3543848712789</v>
      </c>
      <c r="BN787">
        <v>160.75533762396324</v>
      </c>
      <c r="BO787">
        <v>26.661976044401374</v>
      </c>
      <c r="BP787">
        <v>6.5180654668377025E-2</v>
      </c>
      <c r="BQ787">
        <v>100</v>
      </c>
      <c r="BR787">
        <v>276.84811892437216</v>
      </c>
      <c r="BS787">
        <v>5.1342353407733902E-2</v>
      </c>
      <c r="BT787">
        <v>3.2202970984557413E-4</v>
      </c>
      <c r="BU787">
        <v>133.3018964542951</v>
      </c>
      <c r="BV787">
        <v>0.52851522358271974</v>
      </c>
      <c r="BW787">
        <v>14.97627846163263</v>
      </c>
      <c r="BX787">
        <v>37.676768144688886</v>
      </c>
      <c r="BY787">
        <v>35.930715315163603</v>
      </c>
      <c r="BZ787">
        <v>1170.6756278527409</v>
      </c>
      <c r="CA787">
        <v>313.24181571777859</v>
      </c>
      <c r="CB787">
        <v>239.65603139194522</v>
      </c>
      <c r="CC787" s="156">
        <v>0.96</v>
      </c>
      <c r="CD787">
        <v>2630</v>
      </c>
      <c r="CE787">
        <v>2.9084540044090668E-2</v>
      </c>
      <c r="CF787">
        <v>1.9071575643976171</v>
      </c>
      <c r="CG787">
        <v>7.1354027625597671E-2</v>
      </c>
      <c r="CH787">
        <v>-10.35343453242807</v>
      </c>
      <c r="CI787" t="s">
        <v>479</v>
      </c>
    </row>
    <row r="788" spans="47:87" x14ac:dyDescent="0.3">
      <c r="AU788">
        <v>0.3</v>
      </c>
      <c r="AV788">
        <v>21.198475187713534</v>
      </c>
      <c r="AW788">
        <v>0.29690458320239288</v>
      </c>
      <c r="AX788">
        <v>1.0391486506055436</v>
      </c>
      <c r="AY788">
        <v>308.50549092763538</v>
      </c>
      <c r="AZ788">
        <v>8.4825541691392059E-2</v>
      </c>
      <c r="BA788">
        <v>444.96280778350769</v>
      </c>
      <c r="BB788">
        <v>397.99253734008869</v>
      </c>
      <c r="BC788">
        <v>1</v>
      </c>
      <c r="BD788">
        <v>37.057719243778507</v>
      </c>
      <c r="BE788">
        <v>97.217237270394861</v>
      </c>
      <c r="BF788">
        <v>21.067959691412831</v>
      </c>
      <c r="BG788">
        <v>3.7280387829998469</v>
      </c>
      <c r="BH788">
        <v>378.114513333498</v>
      </c>
      <c r="BI788">
        <v>0.19999999999999993</v>
      </c>
      <c r="BJ788">
        <v>2733.4218411048528</v>
      </c>
      <c r="BK788">
        <v>689.68648113576216</v>
      </c>
      <c r="BL788">
        <v>892.34232356277255</v>
      </c>
      <c r="BM788">
        <v>807.79711277811339</v>
      </c>
      <c r="BN788">
        <v>162.23631050866592</v>
      </c>
      <c r="BO788">
        <v>27.072364968465568</v>
      </c>
      <c r="BP788">
        <v>1.6140121013623228E-2</v>
      </c>
      <c r="BQ788">
        <v>100</v>
      </c>
      <c r="BR788">
        <v>280.65134852249355</v>
      </c>
      <c r="BS788">
        <v>5.591012897259786E-2</v>
      </c>
      <c r="BT788">
        <v>3.1542253777485735E-4</v>
      </c>
      <c r="BU788">
        <v>3.9657447498025822</v>
      </c>
      <c r="BV788">
        <v>0.52114960901235574</v>
      </c>
      <c r="BW788">
        <v>14.438707044328158</v>
      </c>
      <c r="BX788">
        <v>33.962933354677176</v>
      </c>
      <c r="BY788">
        <v>30.403411994142672</v>
      </c>
      <c r="BZ788">
        <v>1182.4651015075767</v>
      </c>
      <c r="CA788">
        <v>212.37113948189872</v>
      </c>
      <c r="CB788">
        <v>235.26307122916168</v>
      </c>
      <c r="CC788" s="156">
        <v>0.93</v>
      </c>
      <c r="CD788">
        <v>2260</v>
      </c>
      <c r="CE788">
        <v>0.13052770316249784</v>
      </c>
      <c r="CF788">
        <v>3.5566175374565026</v>
      </c>
      <c r="CG788">
        <v>0.15972640099224716</v>
      </c>
      <c r="CH788">
        <v>5.8517933580969554</v>
      </c>
      <c r="CI788">
        <v>12</v>
      </c>
    </row>
    <row r="789" spans="47:87" x14ac:dyDescent="0.3">
      <c r="AU789">
        <v>0.3</v>
      </c>
      <c r="AV789">
        <v>20.480621488391343</v>
      </c>
      <c r="AW789">
        <v>0.32891172408677244</v>
      </c>
      <c r="AX789">
        <v>0.97817584730533769</v>
      </c>
      <c r="AY789">
        <v>340.25668721616449</v>
      </c>
      <c r="AZ789">
        <v>9.9800825615742453E-2</v>
      </c>
      <c r="BA789">
        <v>558.26703679512627</v>
      </c>
      <c r="BB789">
        <v>416.54795014148522</v>
      </c>
      <c r="BC789">
        <v>1</v>
      </c>
      <c r="BD789">
        <v>47.051588599856927</v>
      </c>
      <c r="BE789">
        <v>92.072347056480893</v>
      </c>
      <c r="BF789">
        <v>16.373862450966108</v>
      </c>
      <c r="BG789">
        <v>5.1625659993580264</v>
      </c>
      <c r="BH789">
        <v>413.10463539864526</v>
      </c>
      <c r="BI789">
        <v>0.20000000000000007</v>
      </c>
      <c r="BJ789">
        <v>2653.2499457545819</v>
      </c>
      <c r="BK789">
        <v>679.27606965523864</v>
      </c>
      <c r="BL789">
        <v>923.26198251613687</v>
      </c>
      <c r="BM789">
        <v>1022.4824715857575</v>
      </c>
      <c r="BN789">
        <v>154.36857486939175</v>
      </c>
      <c r="BO789">
        <v>29.517413433799391</v>
      </c>
      <c r="BP789">
        <v>7.5299425034274364E-2</v>
      </c>
      <c r="BQ789">
        <v>100</v>
      </c>
      <c r="BR789">
        <v>294.38601631755091</v>
      </c>
      <c r="BS789">
        <v>5.4652670889091905E-2</v>
      </c>
      <c r="BT789">
        <v>3.1386618845366949E-4</v>
      </c>
      <c r="BU789">
        <v>0</v>
      </c>
      <c r="BV789">
        <v>0.56918319910452053</v>
      </c>
      <c r="BW789">
        <v>14.598147574603448</v>
      </c>
      <c r="BX789">
        <v>37.736127485935121</v>
      </c>
      <c r="BY789">
        <v>29.268286461928898</v>
      </c>
      <c r="BZ789">
        <v>935.03882055103747</v>
      </c>
      <c r="CA789">
        <v>278.04693886906529</v>
      </c>
      <c r="CB789">
        <v>216.53984659442941</v>
      </c>
      <c r="CC789" s="156">
        <v>0.85</v>
      </c>
      <c r="CD789">
        <v>1910</v>
      </c>
      <c r="CE789">
        <v>0.15616824767212312</v>
      </c>
      <c r="CF789">
        <v>5.1105858990774831</v>
      </c>
      <c r="CG789">
        <v>0.20490306430614824</v>
      </c>
      <c r="CH789">
        <v>11.738287929612319</v>
      </c>
      <c r="CI789">
        <v>9</v>
      </c>
    </row>
    <row r="790" spans="47:87" x14ac:dyDescent="0.3">
      <c r="AU790">
        <v>0.3</v>
      </c>
      <c r="AV790">
        <v>19.266065519872136</v>
      </c>
      <c r="AW790">
        <v>0.31384460865679253</v>
      </c>
      <c r="AX790">
        <v>1.2753950078816707</v>
      </c>
      <c r="AY790">
        <v>334.26268001348558</v>
      </c>
      <c r="AZ790">
        <v>9.2109153914755368E-2</v>
      </c>
      <c r="BA790">
        <v>443.48015462258633</v>
      </c>
      <c r="BB790">
        <v>292.67036866069151</v>
      </c>
      <c r="BC790">
        <v>1</v>
      </c>
      <c r="BD790">
        <v>39.488736453341332</v>
      </c>
      <c r="BE790">
        <v>90.88538982009787</v>
      </c>
      <c r="BF790">
        <v>14.249108090163389</v>
      </c>
      <c r="BG790">
        <v>4.894329036951274</v>
      </c>
      <c r="BH790">
        <v>410.96412688706988</v>
      </c>
      <c r="BI790">
        <v>0.2</v>
      </c>
      <c r="BJ790">
        <v>2769.1857938235767</v>
      </c>
      <c r="BK790">
        <v>675.35057569627691</v>
      </c>
      <c r="BL790">
        <v>896.78191889524874</v>
      </c>
      <c r="BM790">
        <v>957.3820801714802</v>
      </c>
      <c r="BN790">
        <v>152.78645541441</v>
      </c>
      <c r="BO790">
        <v>28.5049175266251</v>
      </c>
      <c r="BP790">
        <v>3.064859237593965E-2</v>
      </c>
      <c r="BQ790">
        <v>100</v>
      </c>
      <c r="BR790">
        <v>391.87061906259453</v>
      </c>
      <c r="BS790">
        <v>5.8220808965844965E-2</v>
      </c>
      <c r="BT790">
        <v>2.9493798710593052E-4</v>
      </c>
      <c r="BU790">
        <v>0</v>
      </c>
      <c r="BV790">
        <v>0.53837317795573014</v>
      </c>
      <c r="BW790">
        <v>13.92226127681581</v>
      </c>
      <c r="BX790">
        <v>35.804545634289454</v>
      </c>
      <c r="BY790">
        <v>32.192456854455031</v>
      </c>
      <c r="BZ790">
        <v>877.62417377373299</v>
      </c>
      <c r="CA790">
        <v>241.75545926704618</v>
      </c>
      <c r="CB790">
        <v>224.29296648035083</v>
      </c>
      <c r="CC790" s="156">
        <v>0.86</v>
      </c>
      <c r="CD790">
        <v>2000</v>
      </c>
      <c r="CE790">
        <v>0.15395229862145898</v>
      </c>
      <c r="CF790">
        <v>5.1153010288082861</v>
      </c>
      <c r="CG790">
        <v>0.18632231344366851</v>
      </c>
      <c r="CH790">
        <v>9.0608974812646146</v>
      </c>
      <c r="CI790">
        <v>10</v>
      </c>
    </row>
    <row r="791" spans="47:87" x14ac:dyDescent="0.3">
      <c r="AU791">
        <v>0.3</v>
      </c>
      <c r="AV791">
        <v>19.204871347836725</v>
      </c>
      <c r="AW791">
        <v>0.30244379520063214</v>
      </c>
      <c r="AX791">
        <v>1.8984135079502344</v>
      </c>
      <c r="AY791">
        <v>306.59340816424174</v>
      </c>
      <c r="AZ791">
        <v>0.10610630755525015</v>
      </c>
      <c r="BA791">
        <v>497.7593317122205</v>
      </c>
      <c r="BB791">
        <v>344.98650034155912</v>
      </c>
      <c r="BC791">
        <v>1</v>
      </c>
      <c r="BD791">
        <v>47.777641024015693</v>
      </c>
      <c r="BE791">
        <v>115.3340219531556</v>
      </c>
      <c r="BF791">
        <v>11.765969112583182</v>
      </c>
      <c r="BG791">
        <v>3.1840172304088057</v>
      </c>
      <c r="BH791">
        <v>412.53653988186761</v>
      </c>
      <c r="BI791">
        <v>0.19999999999999998</v>
      </c>
      <c r="BJ791">
        <v>2757.1602445353346</v>
      </c>
      <c r="BK791">
        <v>689.91637190207484</v>
      </c>
      <c r="BL791">
        <v>947.78132673557343</v>
      </c>
      <c r="BM791">
        <v>1020.835480090508</v>
      </c>
      <c r="BN791">
        <v>207.03637900244061</v>
      </c>
      <c r="BO791">
        <v>27.230738925606413</v>
      </c>
      <c r="BP791">
        <v>5.8415945494097316E-2</v>
      </c>
      <c r="BQ791">
        <v>100</v>
      </c>
      <c r="BR791">
        <v>379.11394843675288</v>
      </c>
      <c r="BS791">
        <v>5.6959576413769433E-2</v>
      </c>
      <c r="BT791">
        <v>2.8322027967041767E-4</v>
      </c>
      <c r="BU791">
        <v>0</v>
      </c>
      <c r="BV791">
        <v>0.52458675752084527</v>
      </c>
      <c r="BW791">
        <v>13.114337009876301</v>
      </c>
      <c r="BX791">
        <v>35.058600642580501</v>
      </c>
      <c r="BY791">
        <v>32.780285113645711</v>
      </c>
      <c r="BZ791">
        <v>1100.1035513228401</v>
      </c>
      <c r="CA791">
        <v>240.88059578960616</v>
      </c>
      <c r="CB791">
        <v>247.50778982194879</v>
      </c>
      <c r="CC791" s="156">
        <v>1.1000000000000001</v>
      </c>
      <c r="CD791">
        <v>1480</v>
      </c>
      <c r="CE791">
        <v>0.13475114543540911</v>
      </c>
      <c r="CF791">
        <v>6.0769144500724774</v>
      </c>
      <c r="CG791">
        <v>0.17161836003500403</v>
      </c>
      <c r="CH791">
        <v>9.5648320263762603</v>
      </c>
      <c r="CI791">
        <v>11</v>
      </c>
    </row>
    <row r="792" spans="47:87" x14ac:dyDescent="0.3">
      <c r="AU792">
        <v>0.3</v>
      </c>
      <c r="AV792">
        <v>19.897909030126513</v>
      </c>
      <c r="AW792">
        <v>0.30152896953602371</v>
      </c>
      <c r="AX792">
        <v>1.5287694204176185</v>
      </c>
      <c r="AY792">
        <v>320.90970573124878</v>
      </c>
      <c r="AZ792">
        <v>9.2972624953730931E-2</v>
      </c>
      <c r="BA792">
        <v>475.35559753122209</v>
      </c>
      <c r="BB792">
        <v>335.44009655971786</v>
      </c>
      <c r="BC792">
        <v>1</v>
      </c>
      <c r="BD792">
        <v>41.6112139345164</v>
      </c>
      <c r="BE792">
        <v>97.558849988593366</v>
      </c>
      <c r="BF792">
        <v>25.466497354897822</v>
      </c>
      <c r="BG792">
        <v>4.6622515454914257</v>
      </c>
      <c r="BH792">
        <v>422.10598534666906</v>
      </c>
      <c r="BI792">
        <v>0.20000000000000007</v>
      </c>
      <c r="BJ792">
        <v>2421.7198437480024</v>
      </c>
      <c r="BK792">
        <v>675.6177904846412</v>
      </c>
      <c r="BL792">
        <v>891.48114745492694</v>
      </c>
      <c r="BM792">
        <v>874.02123609822308</v>
      </c>
      <c r="BN792">
        <v>198.53855406658485</v>
      </c>
      <c r="BO792">
        <v>27.424514471588683</v>
      </c>
      <c r="BP792">
        <v>2.4793183589645586E-2</v>
      </c>
      <c r="BQ792">
        <v>100</v>
      </c>
      <c r="BR792">
        <v>324.31050639054052</v>
      </c>
      <c r="BS792">
        <v>5.7245284800180436E-2</v>
      </c>
      <c r="BT792">
        <v>2.9213513562178855E-4</v>
      </c>
      <c r="BU792">
        <v>46.149561985890877</v>
      </c>
      <c r="BV792">
        <v>0.56270580845027363</v>
      </c>
      <c r="BW792">
        <v>14.535120058468536</v>
      </c>
      <c r="BX792">
        <v>35.104053976048938</v>
      </c>
      <c r="BY792">
        <v>25.394027716046303</v>
      </c>
      <c r="BZ792">
        <v>740.08569168944734</v>
      </c>
      <c r="CA792">
        <v>263.41586728454678</v>
      </c>
      <c r="CB792">
        <v>232.49102605923534</v>
      </c>
      <c r="CC792" s="156">
        <v>1.18</v>
      </c>
      <c r="CD792">
        <v>1160</v>
      </c>
      <c r="CE792">
        <v>0.15365996847993113</v>
      </c>
      <c r="CF792">
        <v>6.213050848319674</v>
      </c>
      <c r="CG792">
        <v>0.18689657602656751</v>
      </c>
      <c r="CH792">
        <v>11.267513667573303</v>
      </c>
      <c r="CI792">
        <v>10</v>
      </c>
    </row>
    <row r="793" spans="47:87" x14ac:dyDescent="0.3">
      <c r="AU793">
        <v>0.3</v>
      </c>
      <c r="AV793">
        <v>21.175436148270077</v>
      </c>
      <c r="AW793">
        <v>0.35987388616079513</v>
      </c>
      <c r="AX793">
        <v>1.0969032511441617</v>
      </c>
      <c r="AY793">
        <v>350.98134557830167</v>
      </c>
      <c r="AZ793">
        <v>0.10662982911030537</v>
      </c>
      <c r="BA793">
        <v>490.576164129657</v>
      </c>
      <c r="BB793">
        <v>301.70681416833315</v>
      </c>
      <c r="BC793">
        <v>1</v>
      </c>
      <c r="BD793">
        <v>40.176335339118118</v>
      </c>
      <c r="BE793">
        <v>94.944395117506801</v>
      </c>
      <c r="BF793">
        <v>18.594427913056542</v>
      </c>
      <c r="BG793">
        <v>5.55753078425432</v>
      </c>
      <c r="BH793">
        <v>392.66208803314601</v>
      </c>
      <c r="BI793">
        <v>0.2</v>
      </c>
      <c r="BJ793">
        <v>2697.2282620972637</v>
      </c>
      <c r="BK793">
        <v>656.67023353132709</v>
      </c>
      <c r="BL793">
        <v>872.13175471630734</v>
      </c>
      <c r="BM793">
        <v>812.0063361252403</v>
      </c>
      <c r="BN793">
        <v>176.98574226749719</v>
      </c>
      <c r="BO793">
        <v>32.533626532943643</v>
      </c>
      <c r="BP793">
        <v>5.3570521893021666E-2</v>
      </c>
      <c r="BQ793">
        <v>100</v>
      </c>
      <c r="BR793">
        <v>327.57699841065386</v>
      </c>
      <c r="BS793">
        <v>5.5873326809204787E-2</v>
      </c>
      <c r="BT793">
        <v>3.1055380079202523E-4</v>
      </c>
      <c r="BU793">
        <v>0</v>
      </c>
      <c r="BV793">
        <v>0.54688868892254872</v>
      </c>
      <c r="BW793">
        <v>13.812788349887281</v>
      </c>
      <c r="BX793">
        <v>36.838516166452152</v>
      </c>
      <c r="BY793">
        <v>30.085478540659658</v>
      </c>
      <c r="BZ793">
        <v>952.40491051104686</v>
      </c>
      <c r="CA793">
        <v>297.0083318424995</v>
      </c>
      <c r="CB793">
        <v>240.10135435409927</v>
      </c>
      <c r="CC793" s="156">
        <v>0.87</v>
      </c>
      <c r="CD793">
        <v>1220</v>
      </c>
      <c r="CE793">
        <v>0.24199708777932116</v>
      </c>
      <c r="CF793">
        <v>8.962541201366534</v>
      </c>
      <c r="CG793">
        <v>0.29247662902338084</v>
      </c>
      <c r="CH793">
        <v>29.623210035892313</v>
      </c>
      <c r="CI793">
        <v>5</v>
      </c>
    </row>
    <row r="794" spans="47:87" x14ac:dyDescent="0.3">
      <c r="AU794">
        <v>0.3</v>
      </c>
      <c r="AV794">
        <v>18.737056536543957</v>
      </c>
      <c r="AW794">
        <v>0.29064570444305265</v>
      </c>
      <c r="AX794">
        <v>1.338381526789546</v>
      </c>
      <c r="AY794">
        <v>343.05945091612995</v>
      </c>
      <c r="AZ794">
        <v>0.10350298008609993</v>
      </c>
      <c r="BA794">
        <v>408.39717688840602</v>
      </c>
      <c r="BB794">
        <v>426.59824981655504</v>
      </c>
      <c r="BC794">
        <v>1</v>
      </c>
      <c r="BD794">
        <v>40.500352134426279</v>
      </c>
      <c r="BE794">
        <v>102.92718996336248</v>
      </c>
      <c r="BF794">
        <v>9.3099435989956785</v>
      </c>
      <c r="BG794">
        <v>5.1210615775275325</v>
      </c>
      <c r="BH794">
        <v>411.40806494116822</v>
      </c>
      <c r="BI794">
        <v>0.19999999999999998</v>
      </c>
      <c r="BJ794">
        <v>2448.3215146410544</v>
      </c>
      <c r="BK794">
        <v>693.16793808851253</v>
      </c>
      <c r="BL794">
        <v>862.24164655222421</v>
      </c>
      <c r="BM794">
        <v>1043.0893198407141</v>
      </c>
      <c r="BN794">
        <v>144.54372322354538</v>
      </c>
      <c r="BO794">
        <v>26.280461506828182</v>
      </c>
      <c r="BP794">
        <v>4.2542603784649038E-2</v>
      </c>
      <c r="BQ794">
        <v>100</v>
      </c>
      <c r="BR794">
        <v>356.03784051358485</v>
      </c>
      <c r="BS794">
        <v>5.2547304484309797E-2</v>
      </c>
      <c r="BT794">
        <v>3.1065927012029161E-4</v>
      </c>
      <c r="BU794">
        <v>0</v>
      </c>
      <c r="BV794">
        <v>0.53884031145224975</v>
      </c>
      <c r="BW794">
        <v>14.445954211449189</v>
      </c>
      <c r="BX794">
        <v>35.917244044825317</v>
      </c>
      <c r="BY794">
        <v>37.575850850631454</v>
      </c>
      <c r="BZ794">
        <v>1241.8023915346846</v>
      </c>
      <c r="CA794">
        <v>306.00419307349068</v>
      </c>
      <c r="CB794">
        <v>230.93556556528867</v>
      </c>
      <c r="CC794" s="156">
        <v>1.29</v>
      </c>
      <c r="CD794">
        <v>1160</v>
      </c>
      <c r="CE794">
        <v>6.1405736470558692E-2</v>
      </c>
      <c r="CF794">
        <v>2.6318652713243313</v>
      </c>
      <c r="CG794">
        <v>9.5438843456859435E-2</v>
      </c>
      <c r="CH794">
        <v>-6.59349936023394</v>
      </c>
      <c r="CI794" t="s">
        <v>479</v>
      </c>
    </row>
    <row r="795" spans="47:87" x14ac:dyDescent="0.3">
      <c r="AU795">
        <v>0.3</v>
      </c>
      <c r="AV795">
        <v>19.809985667055866</v>
      </c>
      <c r="AW795">
        <v>0.28977188559248773</v>
      </c>
      <c r="AX795">
        <v>0.7782816235037</v>
      </c>
      <c r="AY795">
        <v>314.15474280291232</v>
      </c>
      <c r="AZ795">
        <v>0.11115516462519788</v>
      </c>
      <c r="BA795">
        <v>367.92913658856503</v>
      </c>
      <c r="BB795">
        <v>289.65245101140425</v>
      </c>
      <c r="BC795">
        <v>1</v>
      </c>
      <c r="BD795">
        <v>45.014853350168472</v>
      </c>
      <c r="BE795">
        <v>102.98174934586916</v>
      </c>
      <c r="BF795">
        <v>11.260575873200326</v>
      </c>
      <c r="BG795">
        <v>5.6913269417210683</v>
      </c>
      <c r="BH795">
        <v>367.31227790639826</v>
      </c>
      <c r="BI795">
        <v>0.19999999999999996</v>
      </c>
      <c r="BJ795">
        <v>2670.462775857975</v>
      </c>
      <c r="BK795">
        <v>685.03021519955882</v>
      </c>
      <c r="BL795">
        <v>840.36567648445146</v>
      </c>
      <c r="BM795">
        <v>979.90810211231212</v>
      </c>
      <c r="BN795">
        <v>173.83052827246212</v>
      </c>
      <c r="BO795">
        <v>25.840262336783034</v>
      </c>
      <c r="BP795">
        <v>8.62040212807548E-2</v>
      </c>
      <c r="BQ795">
        <v>100</v>
      </c>
      <c r="BR795">
        <v>388.82583128220966</v>
      </c>
      <c r="BS795">
        <v>4.8460316714688083E-2</v>
      </c>
      <c r="BT795">
        <v>3.287642501218289E-4</v>
      </c>
      <c r="BU795">
        <v>0</v>
      </c>
      <c r="BV795">
        <v>0.51064956599201561</v>
      </c>
      <c r="BW795">
        <v>14.847515066648086</v>
      </c>
      <c r="BX795">
        <v>35.801586886742356</v>
      </c>
      <c r="BY795">
        <v>32.47517523944488</v>
      </c>
      <c r="BZ795">
        <v>1081.2813892200968</v>
      </c>
      <c r="CA795">
        <v>333.99182324102389</v>
      </c>
      <c r="CB795">
        <v>237.20930716023295</v>
      </c>
      <c r="CC795" s="156">
        <v>0.97</v>
      </c>
      <c r="CD795">
        <v>1490</v>
      </c>
      <c r="CE795">
        <v>0.10118099867461483</v>
      </c>
      <c r="CF795">
        <v>4.2694487547308313</v>
      </c>
      <c r="CG795">
        <v>0.13674323561728424</v>
      </c>
      <c r="CH795">
        <v>-0.36110289007332635</v>
      </c>
      <c r="CI795" t="s">
        <v>479</v>
      </c>
    </row>
    <row r="796" spans="47:87" x14ac:dyDescent="0.3">
      <c r="AU796">
        <v>0.3</v>
      </c>
      <c r="AV796">
        <v>21.67175738247867</v>
      </c>
      <c r="AW796">
        <v>0.30619739370825338</v>
      </c>
      <c r="AX796">
        <v>1.1842323409731279</v>
      </c>
      <c r="AY796">
        <v>307.34491724406132</v>
      </c>
      <c r="AZ796">
        <v>0.11336426045518411</v>
      </c>
      <c r="BA796">
        <v>387.09372368620461</v>
      </c>
      <c r="BB796">
        <v>360.06545903794915</v>
      </c>
      <c r="BC796">
        <v>1</v>
      </c>
      <c r="BD796">
        <v>41.975309913506329</v>
      </c>
      <c r="BE796">
        <v>94.102269057446705</v>
      </c>
      <c r="BF796">
        <v>23.882141683857792</v>
      </c>
      <c r="BG796">
        <v>5.2127740707911219</v>
      </c>
      <c r="BH796">
        <v>475.29174225968916</v>
      </c>
      <c r="BI796">
        <v>0.20000000000000004</v>
      </c>
      <c r="BJ796">
        <v>2613.2595413855806</v>
      </c>
      <c r="BK796">
        <v>688.4891006511283</v>
      </c>
      <c r="BL796">
        <v>881.52836926774603</v>
      </c>
      <c r="BM796">
        <v>853.4331427673817</v>
      </c>
      <c r="BN796">
        <v>156.28342128821333</v>
      </c>
      <c r="BO796">
        <v>27.398410992001089</v>
      </c>
      <c r="BP796">
        <v>7.9775274531297166E-2</v>
      </c>
      <c r="BQ796">
        <v>100</v>
      </c>
      <c r="BR796">
        <v>399.0384618743314</v>
      </c>
      <c r="BS796">
        <v>5.65029134249522E-2</v>
      </c>
      <c r="BT796">
        <v>3.0891290613108596E-4</v>
      </c>
      <c r="BU796">
        <v>8.0430795433127866E-2</v>
      </c>
      <c r="BV796">
        <v>0.5897741577817659</v>
      </c>
      <c r="BW796">
        <v>14.405297378887436</v>
      </c>
      <c r="BX796">
        <v>37.265420555039491</v>
      </c>
      <c r="BY796">
        <v>25.830622380395361</v>
      </c>
      <c r="BZ796">
        <v>1217.8340615307366</v>
      </c>
      <c r="CA796">
        <v>277.96599685202114</v>
      </c>
      <c r="CB796">
        <v>241.34179325597833</v>
      </c>
      <c r="CC796" s="156">
        <v>0.95</v>
      </c>
      <c r="CD796">
        <v>2560</v>
      </c>
      <c r="CE796">
        <v>6.2946052066904068E-2</v>
      </c>
      <c r="CF796">
        <v>2.4520552280048999</v>
      </c>
      <c r="CG796">
        <v>9.8959887207833067E-2</v>
      </c>
      <c r="CH796">
        <v>-4.5900880800360442</v>
      </c>
      <c r="CI796" t="s">
        <v>479</v>
      </c>
    </row>
    <row r="797" spans="47:87" x14ac:dyDescent="0.3">
      <c r="AU797">
        <v>0.3</v>
      </c>
      <c r="AV797">
        <v>20.051685486180073</v>
      </c>
      <c r="AW797">
        <v>0.3510956108133253</v>
      </c>
      <c r="AX797">
        <v>1.7996459808453977</v>
      </c>
      <c r="AY797">
        <v>308.80390672698712</v>
      </c>
      <c r="AZ797">
        <v>0.11048838162342231</v>
      </c>
      <c r="BA797">
        <v>384.4095190907388</v>
      </c>
      <c r="BB797">
        <v>359.200213556351</v>
      </c>
      <c r="BC797">
        <v>1</v>
      </c>
      <c r="BD797">
        <v>40.930898007006519</v>
      </c>
      <c r="BE797">
        <v>83.964531554101981</v>
      </c>
      <c r="BF797">
        <v>15.215191798646144</v>
      </c>
      <c r="BG797">
        <v>5.2353538350623356</v>
      </c>
      <c r="BH797">
        <v>368.20175633215433</v>
      </c>
      <c r="BI797">
        <v>0.20000000000000004</v>
      </c>
      <c r="BJ797">
        <v>2631.7438059965857</v>
      </c>
      <c r="BK797">
        <v>693.36122416999262</v>
      </c>
      <c r="BL797">
        <v>910.82982062359713</v>
      </c>
      <c r="BM797">
        <v>1007.2884371781984</v>
      </c>
      <c r="BN797">
        <v>214.28702962477701</v>
      </c>
      <c r="BO797">
        <v>31.50989699866102</v>
      </c>
      <c r="BP797">
        <v>8.0159581702835131E-2</v>
      </c>
      <c r="BQ797">
        <v>100</v>
      </c>
      <c r="BR797">
        <v>407.38671584789296</v>
      </c>
      <c r="BS797">
        <v>5.2325909991997342E-2</v>
      </c>
      <c r="BT797">
        <v>3.3385431546037805E-4</v>
      </c>
      <c r="BU797">
        <v>82.939562270187764</v>
      </c>
      <c r="BV797">
        <v>0.54792710266477729</v>
      </c>
      <c r="BW797">
        <v>14.445710097340484</v>
      </c>
      <c r="BX797">
        <v>34.709936171180615</v>
      </c>
      <c r="BY797">
        <v>26.288815107374067</v>
      </c>
      <c r="BZ797">
        <v>866.49228734949997</v>
      </c>
      <c r="CA797">
        <v>221.87126394336042</v>
      </c>
      <c r="CB797">
        <v>253.28740089395703</v>
      </c>
      <c r="CC797" s="156">
        <v>0.85</v>
      </c>
      <c r="CD797">
        <v>1210</v>
      </c>
      <c r="CE797">
        <v>0.22752040485656622</v>
      </c>
      <c r="CF797">
        <v>8.582189281183858</v>
      </c>
      <c r="CG797">
        <v>0.27199704329658048</v>
      </c>
      <c r="CH797">
        <v>29.037663004796663</v>
      </c>
      <c r="CI797">
        <v>6</v>
      </c>
    </row>
    <row r="798" spans="47:87" x14ac:dyDescent="0.3">
      <c r="AU798">
        <v>0.3</v>
      </c>
      <c r="AV798">
        <v>20.304113547651731</v>
      </c>
      <c r="AW798">
        <v>0.28396016995255774</v>
      </c>
      <c r="AX798">
        <v>3.0003472049932425</v>
      </c>
      <c r="AY798">
        <v>339.29648381947004</v>
      </c>
      <c r="AZ798">
        <v>0.11030947340604291</v>
      </c>
      <c r="BA798">
        <v>426.54507507053319</v>
      </c>
      <c r="BB798">
        <v>304.10070066942228</v>
      </c>
      <c r="BC798">
        <v>1</v>
      </c>
      <c r="BD798">
        <v>40.214618410237939</v>
      </c>
      <c r="BE798">
        <v>92.884270616411811</v>
      </c>
      <c r="BF798">
        <v>14.518786029369803</v>
      </c>
      <c r="BG798">
        <v>5.2683120671353461</v>
      </c>
      <c r="BH798">
        <v>423.92064489704626</v>
      </c>
      <c r="BI798">
        <v>0.19999999999999998</v>
      </c>
      <c r="BJ798">
        <v>2662.2884630268554</v>
      </c>
      <c r="BK798">
        <v>689.68793953636214</v>
      </c>
      <c r="BL798">
        <v>899.82206514717723</v>
      </c>
      <c r="BM798">
        <v>910.74065994121941</v>
      </c>
      <c r="BN798">
        <v>183.26863856672952</v>
      </c>
      <c r="BO798">
        <v>25.4770023070371</v>
      </c>
      <c r="BP798">
        <v>6.566044534940782E-2</v>
      </c>
      <c r="BQ798">
        <v>100</v>
      </c>
      <c r="BR798">
        <v>345.66623707942972</v>
      </c>
      <c r="BS798">
        <v>5.6845378800144085E-2</v>
      </c>
      <c r="BT798">
        <v>2.9450643734241732E-4</v>
      </c>
      <c r="BU798">
        <v>153.81067794617431</v>
      </c>
      <c r="BV798">
        <v>0.49804296099027523</v>
      </c>
      <c r="BW798">
        <v>15.298714554689971</v>
      </c>
      <c r="BX798">
        <v>36.007118186899099</v>
      </c>
      <c r="BY798">
        <v>33.341191252754392</v>
      </c>
      <c r="BZ798">
        <v>1081.5511646485916</v>
      </c>
      <c r="CA798">
        <v>328.70408220949366</v>
      </c>
      <c r="CB798">
        <v>212.03725931811019</v>
      </c>
      <c r="CC798" s="156">
        <v>0.98</v>
      </c>
      <c r="CD798">
        <v>1110</v>
      </c>
      <c r="CE798">
        <v>0.12401209474072128</v>
      </c>
      <c r="CF798">
        <v>4.1865260611029367</v>
      </c>
      <c r="CG798">
        <v>0.1580419038294065</v>
      </c>
      <c r="CH798">
        <v>6.1122229690197623</v>
      </c>
      <c r="CI798">
        <v>12</v>
      </c>
    </row>
    <row r="799" spans="47:87" x14ac:dyDescent="0.3">
      <c r="AU799">
        <v>0.3</v>
      </c>
      <c r="AV799">
        <v>19.651805535160108</v>
      </c>
      <c r="AW799">
        <v>0.32549684547238844</v>
      </c>
      <c r="AX799">
        <v>1.4931784295050956</v>
      </c>
      <c r="AY799">
        <v>345.27901255001365</v>
      </c>
      <c r="AZ799">
        <v>0.10305937985246641</v>
      </c>
      <c r="BA799">
        <v>347.62418579991447</v>
      </c>
      <c r="BB799">
        <v>285.29048157292777</v>
      </c>
      <c r="BC799">
        <v>1</v>
      </c>
      <c r="BD799">
        <v>40.979985684190709</v>
      </c>
      <c r="BE799">
        <v>89.748567407485822</v>
      </c>
      <c r="BF799">
        <v>17.487279855902354</v>
      </c>
      <c r="BG799">
        <v>5.3443621211300369</v>
      </c>
      <c r="BH799">
        <v>364.97951420972947</v>
      </c>
      <c r="BI799">
        <v>0.2</v>
      </c>
      <c r="BJ799">
        <v>2555.0156991596164</v>
      </c>
      <c r="BK799">
        <v>678.79194798433014</v>
      </c>
      <c r="BL799">
        <v>845.90347372025667</v>
      </c>
      <c r="BM799">
        <v>972.25703108585969</v>
      </c>
      <c r="BN799">
        <v>92.471545037713469</v>
      </c>
      <c r="BO799">
        <v>29.506208113902726</v>
      </c>
      <c r="BP799">
        <v>3.8669363440504485E-2</v>
      </c>
      <c r="BQ799">
        <v>100</v>
      </c>
      <c r="BR799">
        <v>346.38931980409279</v>
      </c>
      <c r="BS799">
        <v>5.8479688401965747E-2</v>
      </c>
      <c r="BT799">
        <v>3.0725956498553025E-4</v>
      </c>
      <c r="BU799">
        <v>49.026898615865591</v>
      </c>
      <c r="BV799">
        <v>0.47978516015669909</v>
      </c>
      <c r="BW799">
        <v>15.952789563767853</v>
      </c>
      <c r="BX799">
        <v>35.221993195266251</v>
      </c>
      <c r="BY799">
        <v>32.420723590658689</v>
      </c>
      <c r="BZ799">
        <v>695.7970723948979</v>
      </c>
      <c r="CA799">
        <v>290.87006297224235</v>
      </c>
      <c r="CB799">
        <v>219.68916625160966</v>
      </c>
      <c r="CC799" s="156">
        <v>0.98</v>
      </c>
      <c r="CD799">
        <v>1620</v>
      </c>
      <c r="CE799">
        <v>0.13294827904129569</v>
      </c>
      <c r="CF799">
        <v>4.3215291724496803</v>
      </c>
      <c r="CG799">
        <v>0.17405150597200278</v>
      </c>
      <c r="CH799">
        <v>9.7767947348673072</v>
      </c>
      <c r="CI799">
        <v>10</v>
      </c>
    </row>
    <row r="800" spans="47:87" x14ac:dyDescent="0.3">
      <c r="AU800">
        <v>0.3</v>
      </c>
      <c r="AV800">
        <v>19.707542832138106</v>
      </c>
      <c r="AW800">
        <v>0.26452488860168344</v>
      </c>
      <c r="AX800">
        <v>1.0771166701949029</v>
      </c>
      <c r="AY800">
        <v>340.78573785944997</v>
      </c>
      <c r="AZ800">
        <v>0.10554610535775656</v>
      </c>
      <c r="BA800">
        <v>396.98169290329065</v>
      </c>
      <c r="BB800">
        <v>352.32769782053907</v>
      </c>
      <c r="BC800">
        <v>1</v>
      </c>
      <c r="BD800">
        <v>33.680719576105233</v>
      </c>
      <c r="BE800">
        <v>101.36284526948815</v>
      </c>
      <c r="BF800">
        <v>13.748133152349851</v>
      </c>
      <c r="BG800">
        <v>4.7073593743637101</v>
      </c>
      <c r="BH800">
        <v>422.95807486942476</v>
      </c>
      <c r="BI800">
        <v>0.2</v>
      </c>
      <c r="BJ800">
        <v>2674.0240719227641</v>
      </c>
      <c r="BK800">
        <v>680.30383150269597</v>
      </c>
      <c r="BL800">
        <v>911.52726934898556</v>
      </c>
      <c r="BM800">
        <v>914.66961110622265</v>
      </c>
      <c r="BN800">
        <v>125.48555540784945</v>
      </c>
      <c r="BO800">
        <v>23.970972501967356</v>
      </c>
      <c r="BP800">
        <v>3.2308161201953511E-2</v>
      </c>
      <c r="BQ800">
        <v>100</v>
      </c>
      <c r="BR800">
        <v>327.66454556787932</v>
      </c>
      <c r="BS800">
        <v>5.2220989494758875E-2</v>
      </c>
      <c r="BT800">
        <v>3.247139646608806E-4</v>
      </c>
      <c r="BU800">
        <v>2.5290115037937384</v>
      </c>
      <c r="BV800">
        <v>0.53586104535615242</v>
      </c>
      <c r="BW800">
        <v>14.28453031809202</v>
      </c>
      <c r="BX800">
        <v>36.087716773884537</v>
      </c>
      <c r="BY800">
        <v>38.068291030895949</v>
      </c>
      <c r="BZ800">
        <v>778.61954082642501</v>
      </c>
      <c r="CA800">
        <v>231.46366156150955</v>
      </c>
      <c r="CB800">
        <v>229.12111966191071</v>
      </c>
      <c r="CC800" s="156">
        <v>0.71</v>
      </c>
      <c r="CD800">
        <v>3330</v>
      </c>
      <c r="CE800">
        <v>0.13131173180297817</v>
      </c>
      <c r="CF800">
        <v>3.6825968062780774</v>
      </c>
      <c r="CG800">
        <v>0.14213104395520534</v>
      </c>
      <c r="CH800">
        <v>3.8806191903559566</v>
      </c>
      <c r="CI800">
        <v>14</v>
      </c>
    </row>
    <row r="801" spans="47:87" x14ac:dyDescent="0.3">
      <c r="AU801">
        <v>0.3</v>
      </c>
      <c r="AV801">
        <v>17.85165649932458</v>
      </c>
      <c r="AW801">
        <v>0.23837375719073642</v>
      </c>
      <c r="AX801">
        <v>0.48434049607925389</v>
      </c>
      <c r="AY801">
        <v>357.91302700581178</v>
      </c>
      <c r="AZ801">
        <v>0.10564997553633855</v>
      </c>
      <c r="BA801">
        <v>446.10101172521649</v>
      </c>
      <c r="BB801">
        <v>380.48093577768509</v>
      </c>
      <c r="BC801">
        <v>1</v>
      </c>
      <c r="BD801">
        <v>39.921049246255102</v>
      </c>
      <c r="BE801">
        <v>85.516552517410645</v>
      </c>
      <c r="BF801">
        <v>16.608875385628728</v>
      </c>
      <c r="BG801">
        <v>6.3160450003859676</v>
      </c>
      <c r="BH801">
        <v>399.35386017421365</v>
      </c>
      <c r="BI801">
        <v>0.2</v>
      </c>
      <c r="BJ801">
        <v>2605.5347767834155</v>
      </c>
      <c r="BK801">
        <v>698.95137718849719</v>
      </c>
      <c r="BL801">
        <v>875.62622503770945</v>
      </c>
      <c r="BM801">
        <v>943.74298759249871</v>
      </c>
      <c r="BN801">
        <v>245.25760476270608</v>
      </c>
      <c r="BO801">
        <v>21.732320851643319</v>
      </c>
      <c r="BP801">
        <v>1.3150325620828539E-2</v>
      </c>
      <c r="BQ801">
        <v>100</v>
      </c>
      <c r="BR801">
        <v>399.8424973510289</v>
      </c>
      <c r="BS801">
        <v>5.1833512645394778E-2</v>
      </c>
      <c r="BT801">
        <v>3.0494301651052587E-4</v>
      </c>
      <c r="BU801">
        <v>0</v>
      </c>
      <c r="BV801">
        <v>0.56618570617257258</v>
      </c>
      <c r="BW801">
        <v>16.405517023545279</v>
      </c>
      <c r="BX801">
        <v>33.828299316776366</v>
      </c>
      <c r="BY801">
        <v>34.271763810123169</v>
      </c>
      <c r="BZ801">
        <v>1101.6234812565826</v>
      </c>
      <c r="CA801">
        <v>313.23026103491907</v>
      </c>
      <c r="CB801">
        <v>235.79646459089844</v>
      </c>
      <c r="CC801" s="156">
        <v>0.91</v>
      </c>
      <c r="CD801">
        <v>1480</v>
      </c>
      <c r="CE801">
        <v>0.11885308855342958</v>
      </c>
      <c r="CF801">
        <v>4.0929323889611258</v>
      </c>
      <c r="CG801">
        <v>0.15563358322632734</v>
      </c>
      <c r="CH801">
        <v>5.0319946605995574</v>
      </c>
      <c r="CI801">
        <v>13</v>
      </c>
    </row>
    <row r="802" spans="47:87" x14ac:dyDescent="0.3">
      <c r="AU802">
        <v>0.3</v>
      </c>
      <c r="AV802">
        <v>19.739111037274352</v>
      </c>
      <c r="AW802">
        <v>0.31593799423921104</v>
      </c>
      <c r="AX802">
        <v>1.1616668106180812</v>
      </c>
      <c r="AY802">
        <v>326.83419649092031</v>
      </c>
      <c r="AZ802">
        <v>0.10343552861851982</v>
      </c>
      <c r="BA802">
        <v>357.40240243292789</v>
      </c>
      <c r="BB802">
        <v>379.8986815711333</v>
      </c>
      <c r="BC802">
        <v>1</v>
      </c>
      <c r="BD802">
        <v>37.165450117228573</v>
      </c>
      <c r="BE802">
        <v>107.93268182064206</v>
      </c>
      <c r="BF802">
        <v>12.798336491768293</v>
      </c>
      <c r="BG802">
        <v>3.9445347038814411</v>
      </c>
      <c r="BH802">
        <v>399.61312437551118</v>
      </c>
      <c r="BI802">
        <v>0.2</v>
      </c>
      <c r="BJ802">
        <v>2473.0726557373282</v>
      </c>
      <c r="BK802">
        <v>678.61446251379527</v>
      </c>
      <c r="BL802">
        <v>866.13390246767779</v>
      </c>
      <c r="BM802">
        <v>963.48904225240699</v>
      </c>
      <c r="BN802">
        <v>153.46556671992786</v>
      </c>
      <c r="BO802">
        <v>28.516400496477257</v>
      </c>
      <c r="BP802">
        <v>5.2478984405494547E-2</v>
      </c>
      <c r="BQ802">
        <v>100</v>
      </c>
      <c r="BR802">
        <v>343.71928792698174</v>
      </c>
      <c r="BS802">
        <v>5.4222559789074531E-2</v>
      </c>
      <c r="BT802">
        <v>3.2719473641914718E-4</v>
      </c>
      <c r="BU802">
        <v>41.997409862877149</v>
      </c>
      <c r="BV802">
        <v>0.51279541001414708</v>
      </c>
      <c r="BW802">
        <v>14.57512939614675</v>
      </c>
      <c r="BX802">
        <v>34.721080784044602</v>
      </c>
      <c r="BY802">
        <v>25.8227803445807</v>
      </c>
      <c r="BZ802">
        <v>1173.8598320253552</v>
      </c>
      <c r="CA802">
        <v>250.72008009329488</v>
      </c>
      <c r="CB802">
        <v>213.97884356952238</v>
      </c>
      <c r="CC802" s="156">
        <v>0.84</v>
      </c>
      <c r="CD802">
        <v>2740</v>
      </c>
      <c r="CE802">
        <v>0.11352415181177089</v>
      </c>
      <c r="CF802">
        <v>4.162192661393588</v>
      </c>
      <c r="CG802">
        <v>0.14384052657155277</v>
      </c>
      <c r="CH802">
        <v>4.168924912135477</v>
      </c>
      <c r="CI802">
        <v>14</v>
      </c>
    </row>
    <row r="803" spans="47:87" x14ac:dyDescent="0.3">
      <c r="AU803">
        <v>0.3</v>
      </c>
      <c r="AV803">
        <v>21.580864726914072</v>
      </c>
      <c r="AW803">
        <v>0.33125174648252792</v>
      </c>
      <c r="AX803">
        <v>1.3267220690521389</v>
      </c>
      <c r="AY803">
        <v>345.30715877848689</v>
      </c>
      <c r="AZ803">
        <v>9.7607847935536785E-2</v>
      </c>
      <c r="BA803">
        <v>436.2909207147365</v>
      </c>
      <c r="BB803">
        <v>304.42024433742267</v>
      </c>
      <c r="BC803">
        <v>1</v>
      </c>
      <c r="BD803">
        <v>35.762098101699131</v>
      </c>
      <c r="BE803">
        <v>105.28028101317373</v>
      </c>
      <c r="BF803">
        <v>11.277453061326158</v>
      </c>
      <c r="BG803">
        <v>5.2843405622567046</v>
      </c>
      <c r="BH803">
        <v>400.12179492344535</v>
      </c>
      <c r="BI803">
        <v>0.20000000000000007</v>
      </c>
      <c r="BJ803">
        <v>2709.2374536969678</v>
      </c>
      <c r="BK803">
        <v>697.38553215749687</v>
      </c>
      <c r="BL803">
        <v>869.25426042282595</v>
      </c>
      <c r="BM803">
        <v>996.13709387756307</v>
      </c>
      <c r="BN803">
        <v>146.22036126910689</v>
      </c>
      <c r="BO803">
        <v>29.785348315433449</v>
      </c>
      <c r="BP803">
        <v>6.88191545262372E-2</v>
      </c>
      <c r="BQ803">
        <v>100</v>
      </c>
      <c r="BR803">
        <v>429.81005595779607</v>
      </c>
      <c r="BS803">
        <v>5.5101644476437908E-2</v>
      </c>
      <c r="BT803">
        <v>3.2056728379337948E-4</v>
      </c>
      <c r="BU803">
        <v>23.359834496980895</v>
      </c>
      <c r="BV803">
        <v>0.53690309082954402</v>
      </c>
      <c r="BW803">
        <v>14.051966316538108</v>
      </c>
      <c r="BX803">
        <v>34.0865294119506</v>
      </c>
      <c r="BY803">
        <v>32.818145374813085</v>
      </c>
      <c r="BZ803">
        <v>989.12517840864223</v>
      </c>
      <c r="CA803">
        <v>203.53258772880901</v>
      </c>
      <c r="CB803">
        <v>243.15464584237247</v>
      </c>
      <c r="CC803" s="156">
        <v>0.96</v>
      </c>
      <c r="CD803">
        <v>750</v>
      </c>
      <c r="CE803">
        <v>0.28649922770548675</v>
      </c>
      <c r="CF803">
        <v>10.798247347540491</v>
      </c>
      <c r="CG803">
        <v>0.39615575005969472</v>
      </c>
      <c r="CH803">
        <v>38.049527042989155</v>
      </c>
      <c r="CI803">
        <v>4</v>
      </c>
    </row>
    <row r="804" spans="47:87" x14ac:dyDescent="0.3">
      <c r="AU804">
        <v>0.3</v>
      </c>
      <c r="AV804">
        <v>19.138199787509407</v>
      </c>
      <c r="AW804">
        <v>0.31076078749415958</v>
      </c>
      <c r="AX804">
        <v>0.36741583553120832</v>
      </c>
      <c r="AY804">
        <v>330.48898010621878</v>
      </c>
      <c r="AZ804">
        <v>9.3591943871717542E-2</v>
      </c>
      <c r="BA804">
        <v>450.75825555893937</v>
      </c>
      <c r="BB804">
        <v>414.74626624375827</v>
      </c>
      <c r="BC804">
        <v>1</v>
      </c>
      <c r="BD804">
        <v>46.22774572689319</v>
      </c>
      <c r="BE804">
        <v>112.81987657376959</v>
      </c>
      <c r="BF804">
        <v>13.417976836161428</v>
      </c>
      <c r="BG804">
        <v>4.2232521566054348</v>
      </c>
      <c r="BH804">
        <v>421.90519032705981</v>
      </c>
      <c r="BI804">
        <v>0.2</v>
      </c>
      <c r="BJ804">
        <v>2748.7348761932108</v>
      </c>
      <c r="BK804">
        <v>682.24145906493345</v>
      </c>
      <c r="BL804">
        <v>903.9848227566282</v>
      </c>
      <c r="BM804">
        <v>803.7806820723622</v>
      </c>
      <c r="BN804">
        <v>147.99835285967836</v>
      </c>
      <c r="BO804">
        <v>28.263090682583762</v>
      </c>
      <c r="BP804">
        <v>2.5693104446591397E-2</v>
      </c>
      <c r="BQ804">
        <v>100</v>
      </c>
      <c r="BR804">
        <v>330.78511412254301</v>
      </c>
      <c r="BS804">
        <v>5.8002285146950834E-2</v>
      </c>
      <c r="BT804">
        <v>3.0029652992653551E-4</v>
      </c>
      <c r="BU804">
        <v>0</v>
      </c>
      <c r="BV804">
        <v>0.53261003190898581</v>
      </c>
      <c r="BW804">
        <v>16.184473714098878</v>
      </c>
      <c r="BX804">
        <v>36.119823588783625</v>
      </c>
      <c r="BY804">
        <v>34.899248833574632</v>
      </c>
      <c r="BZ804">
        <v>938.05944969152097</v>
      </c>
      <c r="CA804">
        <v>281.88704993844499</v>
      </c>
      <c r="CB804">
        <v>230.6025012949712</v>
      </c>
      <c r="CC804" s="156">
        <v>1.05</v>
      </c>
      <c r="CD804">
        <v>1210</v>
      </c>
      <c r="CE804">
        <v>0.21812809116581566</v>
      </c>
      <c r="CF804">
        <v>7.5177664834577325</v>
      </c>
      <c r="CG804">
        <v>0.26050445383846693</v>
      </c>
      <c r="CH804">
        <v>33.564647507286828</v>
      </c>
      <c r="CI804">
        <v>6</v>
      </c>
    </row>
    <row r="805" spans="47:87" x14ac:dyDescent="0.3">
      <c r="AU805">
        <v>0.3</v>
      </c>
      <c r="AV805">
        <v>19.671229642284583</v>
      </c>
      <c r="AW805">
        <v>0.30422683974393228</v>
      </c>
      <c r="AX805">
        <v>0.86643950171602135</v>
      </c>
      <c r="AY805">
        <v>339.08027275407676</v>
      </c>
      <c r="AZ805">
        <v>0.11010201613272057</v>
      </c>
      <c r="BA805">
        <v>454.46274730830299</v>
      </c>
      <c r="BB805">
        <v>300.41633115839443</v>
      </c>
      <c r="BC805">
        <v>1</v>
      </c>
      <c r="BD805">
        <v>38.924094852830351</v>
      </c>
      <c r="BE805">
        <v>112.85728624458409</v>
      </c>
      <c r="BF805">
        <v>17.735615551985326</v>
      </c>
      <c r="BG805">
        <v>5.1285780649979884</v>
      </c>
      <c r="BH805">
        <v>414.71244640570836</v>
      </c>
      <c r="BI805">
        <v>0.19999999999999996</v>
      </c>
      <c r="BJ805">
        <v>2829.3022190942588</v>
      </c>
      <c r="BK805">
        <v>699.14045112932536</v>
      </c>
      <c r="BL805">
        <v>909.07058970026617</v>
      </c>
      <c r="BM805">
        <v>1211.3734645857101</v>
      </c>
      <c r="BN805">
        <v>108.41811714094173</v>
      </c>
      <c r="BO805">
        <v>27.574524305913293</v>
      </c>
      <c r="BP805">
        <v>3.6507958976668094E-2</v>
      </c>
      <c r="BQ805">
        <v>100</v>
      </c>
      <c r="BR805">
        <v>386.27159651678363</v>
      </c>
      <c r="BS805">
        <v>5.2684059090653677E-2</v>
      </c>
      <c r="BT805">
        <v>3.0829635937888879E-4</v>
      </c>
      <c r="BU805">
        <v>0</v>
      </c>
      <c r="BV805">
        <v>0.55026027059342231</v>
      </c>
      <c r="BW805">
        <v>15.243283873041632</v>
      </c>
      <c r="BX805">
        <v>37.139180765137979</v>
      </c>
      <c r="BY805">
        <v>34.543871196691043</v>
      </c>
      <c r="BZ805">
        <v>976.10152373982601</v>
      </c>
      <c r="CA805">
        <v>369.6924062020646</v>
      </c>
      <c r="CB805">
        <v>228.85858699160158</v>
      </c>
      <c r="CC805" s="156">
        <v>1.1100000000000001</v>
      </c>
      <c r="CD805">
        <v>1170</v>
      </c>
      <c r="CE805">
        <v>0.17382095657155316</v>
      </c>
      <c r="CF805">
        <v>5.2869500722878744</v>
      </c>
      <c r="CG805">
        <v>0.20971239919620865</v>
      </c>
      <c r="CH805">
        <v>14.799011588498054</v>
      </c>
      <c r="CI805">
        <v>8</v>
      </c>
    </row>
    <row r="806" spans="47:87" x14ac:dyDescent="0.3">
      <c r="AU806">
        <v>0.3</v>
      </c>
      <c r="AV806">
        <v>19.891113616344551</v>
      </c>
      <c r="AW806">
        <v>0.29517647609383685</v>
      </c>
      <c r="AX806">
        <v>0.86453547990689328</v>
      </c>
      <c r="AY806">
        <v>310.86450165159681</v>
      </c>
      <c r="AZ806">
        <v>0.11162910304489376</v>
      </c>
      <c r="BA806">
        <v>421.11061348253662</v>
      </c>
      <c r="BB806">
        <v>362.07948418821729</v>
      </c>
      <c r="BC806">
        <v>1</v>
      </c>
      <c r="BD806">
        <v>41.208371793740767</v>
      </c>
      <c r="BE806">
        <v>89.133982011890964</v>
      </c>
      <c r="BF806">
        <v>6.2848634763886313</v>
      </c>
      <c r="BG806">
        <v>4.255603899996923</v>
      </c>
      <c r="BH806">
        <v>406.73007042966344</v>
      </c>
      <c r="BI806">
        <v>0.2</v>
      </c>
      <c r="BJ806">
        <v>2184.6020202718146</v>
      </c>
      <c r="BK806">
        <v>670.89297685352312</v>
      </c>
      <c r="BL806">
        <v>855.12130898546911</v>
      </c>
      <c r="BM806">
        <v>789.89060207536988</v>
      </c>
      <c r="BN806">
        <v>163.0267052634473</v>
      </c>
      <c r="BO806">
        <v>26.548359864479401</v>
      </c>
      <c r="BP806">
        <v>6.0378133989677014E-2</v>
      </c>
      <c r="BQ806">
        <v>100</v>
      </c>
      <c r="BR806">
        <v>338.60516571386279</v>
      </c>
      <c r="BS806">
        <v>5.6210774822974104E-2</v>
      </c>
      <c r="BT806">
        <v>2.9751081620945166E-4</v>
      </c>
      <c r="BU806">
        <v>35.335692063958469</v>
      </c>
      <c r="BV806">
        <v>0.54145308411104387</v>
      </c>
      <c r="BW806">
        <v>13.605424119050944</v>
      </c>
      <c r="BX806">
        <v>35.965416173306821</v>
      </c>
      <c r="BY806">
        <v>32.846490785282647</v>
      </c>
      <c r="BZ806">
        <v>802.76358427697619</v>
      </c>
      <c r="CA806">
        <v>289.91851083907699</v>
      </c>
      <c r="CB806">
        <v>228.45360390677126</v>
      </c>
      <c r="CC806" s="156">
        <v>1.1000000000000001</v>
      </c>
      <c r="CD806">
        <v>1150</v>
      </c>
      <c r="CE806">
        <v>0.12845378205969427</v>
      </c>
      <c r="CF806">
        <v>3.9284877513551071</v>
      </c>
      <c r="CG806">
        <v>0.16880189419227692</v>
      </c>
      <c r="CH806">
        <v>4.8710796871046762</v>
      </c>
      <c r="CI806">
        <v>12</v>
      </c>
    </row>
    <row r="807" spans="47:87" x14ac:dyDescent="0.3">
      <c r="AU807">
        <v>0.3</v>
      </c>
      <c r="AV807">
        <v>19.278628907671916</v>
      </c>
      <c r="AW807">
        <v>0.29262644139316646</v>
      </c>
      <c r="AX807">
        <v>1.6429696670094243</v>
      </c>
      <c r="AY807">
        <v>326.67153905805611</v>
      </c>
      <c r="AZ807">
        <v>8.4446146673973613E-2</v>
      </c>
      <c r="BA807">
        <v>351.71673190632004</v>
      </c>
      <c r="BB807">
        <v>395.43759237733644</v>
      </c>
      <c r="BC807">
        <v>1</v>
      </c>
      <c r="BD807">
        <v>36.397535915516464</v>
      </c>
      <c r="BE807">
        <v>93.728233442855753</v>
      </c>
      <c r="BF807">
        <v>19.936998458401366</v>
      </c>
      <c r="BG807">
        <v>4.3492273059111799</v>
      </c>
      <c r="BH807">
        <v>429.24308650134867</v>
      </c>
      <c r="BI807">
        <v>0.20000000000000009</v>
      </c>
      <c r="BJ807">
        <v>2709.2986197266746</v>
      </c>
      <c r="BK807">
        <v>683.89666997711686</v>
      </c>
      <c r="BL807">
        <v>820.3451483406983</v>
      </c>
      <c r="BM807">
        <v>890.09269612795151</v>
      </c>
      <c r="BN807">
        <v>183.64539745113004</v>
      </c>
      <c r="BO807">
        <v>26.321314030043268</v>
      </c>
      <c r="BP807">
        <v>5.9703963034325118E-2</v>
      </c>
      <c r="BQ807">
        <v>100</v>
      </c>
      <c r="BR807">
        <v>354.79195127450271</v>
      </c>
      <c r="BS807">
        <v>5.2272547127496995E-2</v>
      </c>
      <c r="BT807">
        <v>2.7877846241227631E-4</v>
      </c>
      <c r="BU807">
        <v>0</v>
      </c>
      <c r="BV807">
        <v>0.58756499858388467</v>
      </c>
      <c r="BW807">
        <v>15.58432814212118</v>
      </c>
      <c r="BX807">
        <v>35.578302564005227</v>
      </c>
      <c r="BY807">
        <v>33.558981894782541</v>
      </c>
      <c r="BZ807">
        <v>1050.8596612224801</v>
      </c>
      <c r="CA807">
        <v>276.98012219381229</v>
      </c>
      <c r="CB807">
        <v>214.80832685496154</v>
      </c>
      <c r="CC807" s="156">
        <v>0.88</v>
      </c>
      <c r="CD807">
        <v>2870</v>
      </c>
      <c r="CE807">
        <v>5.9601931808022091E-2</v>
      </c>
      <c r="CF807">
        <v>2.9840124370715242</v>
      </c>
      <c r="CG807">
        <v>9.8422740246854282E-2</v>
      </c>
      <c r="CH807">
        <v>-7.8567640484959975</v>
      </c>
      <c r="CI807" t="s">
        <v>479</v>
      </c>
    </row>
    <row r="808" spans="47:87" x14ac:dyDescent="0.3">
      <c r="AU808">
        <v>0.3</v>
      </c>
      <c r="AV808">
        <v>20.707809583368423</v>
      </c>
      <c r="AW808">
        <v>0.33159899785922897</v>
      </c>
      <c r="AX808">
        <v>0.58034228737751015</v>
      </c>
      <c r="AY808">
        <v>322.0053416044077</v>
      </c>
      <c r="AZ808">
        <v>9.3845475090271774E-2</v>
      </c>
      <c r="BA808">
        <v>325.73074850849844</v>
      </c>
      <c r="BB808">
        <v>372.50021284499758</v>
      </c>
      <c r="BC808">
        <v>1</v>
      </c>
      <c r="BD808">
        <v>37.985515402190764</v>
      </c>
      <c r="BE808">
        <v>100.68709551982887</v>
      </c>
      <c r="BF808">
        <v>22.663120917350035</v>
      </c>
      <c r="BG808">
        <v>6.9698538240858348</v>
      </c>
      <c r="BH808">
        <v>449.45986373209593</v>
      </c>
      <c r="BI808">
        <v>0.19999999999999998</v>
      </c>
      <c r="BJ808">
        <v>2719.2059179228349</v>
      </c>
      <c r="BK808">
        <v>686.59506767898142</v>
      </c>
      <c r="BL808">
        <v>883.88092260195117</v>
      </c>
      <c r="BM808">
        <v>1036.4012320634808</v>
      </c>
      <c r="BN808">
        <v>194.57248183094654</v>
      </c>
      <c r="BO808">
        <v>30.069293838577877</v>
      </c>
      <c r="BP808">
        <v>3.8243801644853581E-2</v>
      </c>
      <c r="BQ808">
        <v>100</v>
      </c>
      <c r="BR808">
        <v>303.17995523403795</v>
      </c>
      <c r="BS808">
        <v>5.505158146490579E-2</v>
      </c>
      <c r="BT808">
        <v>3.0879843831989204E-4</v>
      </c>
      <c r="BU808">
        <v>0</v>
      </c>
      <c r="BV808">
        <v>0.53616011792790097</v>
      </c>
      <c r="BW808">
        <v>15.991923910464564</v>
      </c>
      <c r="BX808">
        <v>33.628127067589105</v>
      </c>
      <c r="BY808">
        <v>37.940101072701907</v>
      </c>
      <c r="BZ808">
        <v>1160.379089957951</v>
      </c>
      <c r="CA808">
        <v>274.31104852361415</v>
      </c>
      <c r="CB808">
        <v>235.04225146438711</v>
      </c>
      <c r="CC808" s="156">
        <v>0.99</v>
      </c>
      <c r="CD808">
        <v>1500</v>
      </c>
      <c r="CE808">
        <v>0.16583050136891431</v>
      </c>
      <c r="CF808">
        <v>6.249004661820865</v>
      </c>
      <c r="CG808">
        <v>0.19883348726976749</v>
      </c>
      <c r="CH808">
        <v>16.086453474045133</v>
      </c>
      <c r="CI808">
        <v>9</v>
      </c>
    </row>
    <row r="809" spans="47:87" x14ac:dyDescent="0.3">
      <c r="AU809">
        <v>0.3</v>
      </c>
      <c r="AV809">
        <v>21.729111587068928</v>
      </c>
      <c r="AW809">
        <v>0.33807444367155409</v>
      </c>
      <c r="AX809">
        <v>1.5783253454413717</v>
      </c>
      <c r="AY809">
        <v>321.84962682755088</v>
      </c>
      <c r="AZ809">
        <v>0.11045923624633704</v>
      </c>
      <c r="BA809">
        <v>380.73828000884856</v>
      </c>
      <c r="BB809">
        <v>420.42484382690304</v>
      </c>
      <c r="BC809">
        <v>1</v>
      </c>
      <c r="BD809">
        <v>37.66599043589251</v>
      </c>
      <c r="BE809">
        <v>103.84526829081149</v>
      </c>
      <c r="BF809">
        <v>13.139291110805608</v>
      </c>
      <c r="BG809">
        <v>5.0837089045986765</v>
      </c>
      <c r="BH809">
        <v>425.89068210648901</v>
      </c>
      <c r="BI809">
        <v>0.19999999999999998</v>
      </c>
      <c r="BJ809">
        <v>2920.2381340156385</v>
      </c>
      <c r="BK809">
        <v>671.26453773317655</v>
      </c>
      <c r="BL809">
        <v>861.8528526143333</v>
      </c>
      <c r="BM809">
        <v>749.65430355381352</v>
      </c>
      <c r="BN809">
        <v>184.33790335217336</v>
      </c>
      <c r="BO809">
        <v>30.580462737590118</v>
      </c>
      <c r="BP809">
        <v>4.8143766888487025E-2</v>
      </c>
      <c r="BQ809">
        <v>100</v>
      </c>
      <c r="BR809">
        <v>389.87395706069719</v>
      </c>
      <c r="BS809">
        <v>5.3769870150215775E-2</v>
      </c>
      <c r="BT809">
        <v>3.0097782446347879E-4</v>
      </c>
      <c r="BU809">
        <v>55.250434549615314</v>
      </c>
      <c r="BV809">
        <v>0.53521099173718445</v>
      </c>
      <c r="BW809">
        <v>15.69756955830783</v>
      </c>
      <c r="BX809">
        <v>35.072650136061071</v>
      </c>
      <c r="BY809">
        <v>27.81866523223465</v>
      </c>
      <c r="BZ809">
        <v>1171.7519470758159</v>
      </c>
      <c r="CA809">
        <v>394.7896442923946</v>
      </c>
      <c r="CB809">
        <v>227.1856550171417</v>
      </c>
      <c r="CC809" s="156">
        <v>0.75</v>
      </c>
      <c r="CD809">
        <v>1750</v>
      </c>
      <c r="CE809">
        <v>0.27650329301712695</v>
      </c>
      <c r="CF809">
        <v>9.3800432487157046</v>
      </c>
      <c r="CG809">
        <v>0.38398026838003102</v>
      </c>
      <c r="CH809">
        <v>40.115921997983989</v>
      </c>
      <c r="CI809">
        <v>4</v>
      </c>
    </row>
    <row r="810" spans="47:87" x14ac:dyDescent="0.3">
      <c r="AU810">
        <v>0.3</v>
      </c>
      <c r="AV810">
        <v>20.406355021507515</v>
      </c>
      <c r="AW810">
        <v>0.32639939077918151</v>
      </c>
      <c r="AX810">
        <v>0.71613558440305525</v>
      </c>
      <c r="AY810">
        <v>315.38482655320678</v>
      </c>
      <c r="AZ810">
        <v>9.9826216534631779E-2</v>
      </c>
      <c r="BA810">
        <v>506.4302610315558</v>
      </c>
      <c r="BB810">
        <v>351.42097150885712</v>
      </c>
      <c r="BC810">
        <v>1</v>
      </c>
      <c r="BD810">
        <v>45.171036954253843</v>
      </c>
      <c r="BE810">
        <v>117.68899504869961</v>
      </c>
      <c r="BF810">
        <v>17.134888148341208</v>
      </c>
      <c r="BG810">
        <v>5.0867080518489933</v>
      </c>
      <c r="BH810">
        <v>424.79375435053777</v>
      </c>
      <c r="BI810">
        <v>0.2</v>
      </c>
      <c r="BJ810">
        <v>2642.5817633524616</v>
      </c>
      <c r="BK810">
        <v>678.67435053757822</v>
      </c>
      <c r="BL810">
        <v>872.55025729245483</v>
      </c>
      <c r="BM810">
        <v>803.46124481041306</v>
      </c>
      <c r="BN810">
        <v>158.43451001426126</v>
      </c>
      <c r="BO810">
        <v>29.601059526751357</v>
      </c>
      <c r="BP810">
        <v>3.7211835476506722E-2</v>
      </c>
      <c r="BQ810">
        <v>100</v>
      </c>
      <c r="BR810">
        <v>386.81986319077612</v>
      </c>
      <c r="BS810">
        <v>5.6807500907454268E-2</v>
      </c>
      <c r="BT810">
        <v>2.8773145214726554E-4</v>
      </c>
      <c r="BU810">
        <v>0</v>
      </c>
      <c r="BV810">
        <v>0.56065693530497507</v>
      </c>
      <c r="BW810">
        <v>13.384495725904131</v>
      </c>
      <c r="BX810">
        <v>35.09824118249508</v>
      </c>
      <c r="BY810">
        <v>35.310390141025145</v>
      </c>
      <c r="BZ810">
        <v>1065.0929924109544</v>
      </c>
      <c r="CA810">
        <v>275.74945880353624</v>
      </c>
      <c r="CB810">
        <v>223.4858853117853</v>
      </c>
      <c r="CC810" s="156">
        <v>1.04</v>
      </c>
      <c r="CD810">
        <v>1360</v>
      </c>
      <c r="CE810">
        <v>0.19660525004166285</v>
      </c>
      <c r="CF810">
        <v>6.4841632056081604</v>
      </c>
      <c r="CG810">
        <v>0.23416286257543981</v>
      </c>
      <c r="CH810">
        <v>18.911437688225458</v>
      </c>
      <c r="CI810">
        <v>7</v>
      </c>
    </row>
    <row r="811" spans="47:87" x14ac:dyDescent="0.3">
      <c r="AU811">
        <v>0.3</v>
      </c>
      <c r="AV811">
        <v>20.558587206050031</v>
      </c>
      <c r="AW811">
        <v>0.25494504266233858</v>
      </c>
      <c r="AX811">
        <v>1.0109718985569922</v>
      </c>
      <c r="AY811">
        <v>308.0788751128681</v>
      </c>
      <c r="AZ811">
        <v>0.10304308447235724</v>
      </c>
      <c r="BA811">
        <v>470.25110804000269</v>
      </c>
      <c r="BB811">
        <v>347.64639846890901</v>
      </c>
      <c r="BC811">
        <v>1</v>
      </c>
      <c r="BD811">
        <v>41.473034003908325</v>
      </c>
      <c r="BE811">
        <v>106.15759038758891</v>
      </c>
      <c r="BF811">
        <v>11.998569618649046</v>
      </c>
      <c r="BG811">
        <v>4.7349537114924161</v>
      </c>
      <c r="BH811">
        <v>351.99653512629874</v>
      </c>
      <c r="BI811">
        <v>0.20000000000000009</v>
      </c>
      <c r="BJ811">
        <v>2570.606244126016</v>
      </c>
      <c r="BK811">
        <v>694.46173325851487</v>
      </c>
      <c r="BL811">
        <v>832.68453035688128</v>
      </c>
      <c r="BM811">
        <v>1057.74442965448</v>
      </c>
      <c r="BN811">
        <v>209.14228481246266</v>
      </c>
      <c r="BO811">
        <v>23.354127312841499</v>
      </c>
      <c r="BP811">
        <v>6.4152167462018831E-4</v>
      </c>
      <c r="BQ811">
        <v>100</v>
      </c>
      <c r="BR811">
        <v>421.38416559004457</v>
      </c>
      <c r="BS811">
        <v>5.9635175821827341E-2</v>
      </c>
      <c r="BT811">
        <v>2.6615541774912513E-4</v>
      </c>
      <c r="BU811">
        <v>0</v>
      </c>
      <c r="BV811">
        <v>0.54858071115285612</v>
      </c>
      <c r="BW811">
        <v>15.6647509841823</v>
      </c>
      <c r="BX811">
        <v>36.53973688513382</v>
      </c>
      <c r="BY811">
        <v>31.414631871799742</v>
      </c>
      <c r="BZ811">
        <v>1054.1072875571267</v>
      </c>
      <c r="CA811">
        <v>260.47168248545302</v>
      </c>
      <c r="CB811">
        <v>234.49756306418487</v>
      </c>
      <c r="CC811" s="156">
        <v>0.7</v>
      </c>
      <c r="CD811">
        <v>2560</v>
      </c>
      <c r="CE811">
        <v>0.18638766646381266</v>
      </c>
      <c r="CF811">
        <v>4.5322697069813822</v>
      </c>
      <c r="CG811">
        <v>0.18710464287630604</v>
      </c>
      <c r="CH811">
        <v>12.53311536343509</v>
      </c>
      <c r="CI811">
        <v>8</v>
      </c>
    </row>
    <row r="812" spans="47:87" x14ac:dyDescent="0.3">
      <c r="AU812">
        <v>0.3</v>
      </c>
      <c r="AV812">
        <v>17.785899279411794</v>
      </c>
      <c r="AW812">
        <v>0.31385800778245715</v>
      </c>
      <c r="AX812">
        <v>1.8835809325687944</v>
      </c>
      <c r="AY812">
        <v>341.11899528434674</v>
      </c>
      <c r="AZ812">
        <v>0.1016628397831553</v>
      </c>
      <c r="BA812">
        <v>476.10731527032749</v>
      </c>
      <c r="BB812">
        <v>351.21405563890312</v>
      </c>
      <c r="BC812">
        <v>1</v>
      </c>
      <c r="BD812">
        <v>48.314438866575877</v>
      </c>
      <c r="BE812">
        <v>89.554334436860557</v>
      </c>
      <c r="BF812">
        <v>14.576094932798828</v>
      </c>
      <c r="BG812">
        <v>5.7699532510191034</v>
      </c>
      <c r="BH812">
        <v>420.28226494081099</v>
      </c>
      <c r="BI812">
        <v>0.19999999999999998</v>
      </c>
      <c r="BJ812">
        <v>2242.4491506856357</v>
      </c>
      <c r="BK812">
        <v>667.46545264981819</v>
      </c>
      <c r="BL812">
        <v>915.28924482333559</v>
      </c>
      <c r="BM812">
        <v>749.0228070306074</v>
      </c>
      <c r="BN812">
        <v>121.23813437898021</v>
      </c>
      <c r="BO812">
        <v>28.410111122721155</v>
      </c>
      <c r="BP812">
        <v>4.2255418861434094E-2</v>
      </c>
      <c r="BQ812">
        <v>100</v>
      </c>
      <c r="BR812">
        <v>329.90618358097259</v>
      </c>
      <c r="BS812">
        <v>5.5643351253136589E-2</v>
      </c>
      <c r="BT812">
        <v>3.1889295348312712E-4</v>
      </c>
      <c r="BU812">
        <v>42.352438891826942</v>
      </c>
      <c r="BV812">
        <v>0.56368255336158712</v>
      </c>
      <c r="BW812">
        <v>14.563340613262067</v>
      </c>
      <c r="BX812">
        <v>37.10642780725442</v>
      </c>
      <c r="BY812">
        <v>37.473426636504513</v>
      </c>
      <c r="BZ812">
        <v>1008.3234729947753</v>
      </c>
      <c r="CA812">
        <v>218.33479566627776</v>
      </c>
      <c r="CB812">
        <v>236.16918452874424</v>
      </c>
      <c r="CC812" s="156">
        <v>0.88</v>
      </c>
      <c r="CD812">
        <v>2370</v>
      </c>
      <c r="CE812">
        <v>9.0626270555162591E-2</v>
      </c>
      <c r="CF812">
        <v>4.6799745881458819</v>
      </c>
      <c r="CG812">
        <v>0.12335066295566659</v>
      </c>
      <c r="CH812">
        <v>-2.9813170527170341</v>
      </c>
      <c r="CI812" t="s">
        <v>479</v>
      </c>
    </row>
    <row r="813" spans="47:87" x14ac:dyDescent="0.3">
      <c r="AU813">
        <v>0.3</v>
      </c>
      <c r="AV813">
        <v>19.96424208597902</v>
      </c>
      <c r="AW813">
        <v>0.24752201378662364</v>
      </c>
      <c r="AX813">
        <v>1.8122504245592288</v>
      </c>
      <c r="AY813">
        <v>287.24956991216504</v>
      </c>
      <c r="AZ813">
        <v>0.10675827985014325</v>
      </c>
      <c r="BA813">
        <v>526.30067773437224</v>
      </c>
      <c r="BB813">
        <v>304.88822481351849</v>
      </c>
      <c r="BC813">
        <v>1</v>
      </c>
      <c r="BD813">
        <v>48.107175922730967</v>
      </c>
      <c r="BE813">
        <v>95.833514774214564</v>
      </c>
      <c r="BF813">
        <v>15.842540880557181</v>
      </c>
      <c r="BG813">
        <v>5.6085772071035924</v>
      </c>
      <c r="BH813">
        <v>426.58729539643673</v>
      </c>
      <c r="BI813">
        <v>0.2</v>
      </c>
      <c r="BJ813">
        <v>3155.4257688552007</v>
      </c>
      <c r="BK813">
        <v>692.43503775641614</v>
      </c>
      <c r="BL813">
        <v>892.603479702605</v>
      </c>
      <c r="BM813">
        <v>995.25862888285371</v>
      </c>
      <c r="BN813">
        <v>154.80964277024546</v>
      </c>
      <c r="BO813">
        <v>22.300673306105377</v>
      </c>
      <c r="BP813">
        <v>4.5908702445757732E-2</v>
      </c>
      <c r="BQ813">
        <v>100</v>
      </c>
      <c r="BR813">
        <v>312.39259215826411</v>
      </c>
      <c r="BS813">
        <v>5.5800549510468693E-2</v>
      </c>
      <c r="BT813">
        <v>2.9969010476675324E-4</v>
      </c>
      <c r="BU813">
        <v>19.467255975651891</v>
      </c>
      <c r="BV813">
        <v>0.51819114425682633</v>
      </c>
      <c r="BW813">
        <v>15.200784504778534</v>
      </c>
      <c r="BX813">
        <v>36.578165049448714</v>
      </c>
      <c r="BY813">
        <v>29.567341967093103</v>
      </c>
      <c r="BZ813">
        <v>1037.9266098071851</v>
      </c>
      <c r="CA813">
        <v>325.63412097122011</v>
      </c>
      <c r="CB813">
        <v>240.54866363750537</v>
      </c>
      <c r="CC813" s="156">
        <v>1.1100000000000001</v>
      </c>
      <c r="CD813">
        <v>870</v>
      </c>
      <c r="CE813">
        <v>0.20739380053248491</v>
      </c>
      <c r="CF813">
        <v>8.6668326068431689</v>
      </c>
      <c r="CG813">
        <v>0.27425213343894123</v>
      </c>
      <c r="CH813">
        <v>26.756351842749943</v>
      </c>
      <c r="CI813">
        <v>6</v>
      </c>
    </row>
    <row r="814" spans="47:87" x14ac:dyDescent="0.3">
      <c r="AU814">
        <v>0.3</v>
      </c>
      <c r="AV814">
        <v>19.946423096582503</v>
      </c>
      <c r="AW814">
        <v>0.36578667210156551</v>
      </c>
      <c r="AX814">
        <v>2.890480049855439</v>
      </c>
      <c r="AY814">
        <v>293.41922446477378</v>
      </c>
      <c r="AZ814">
        <v>9.8411959474054941E-2</v>
      </c>
      <c r="BA814">
        <v>365.79523565174293</v>
      </c>
      <c r="BB814">
        <v>302.18535729718616</v>
      </c>
      <c r="BC814">
        <v>1</v>
      </c>
      <c r="BD814">
        <v>43.842298527245106</v>
      </c>
      <c r="BE814">
        <v>93.535644111442707</v>
      </c>
      <c r="BF814">
        <v>11.865332620502175</v>
      </c>
      <c r="BG814">
        <v>5.4526687784697643</v>
      </c>
      <c r="BH814">
        <v>398.30009152546995</v>
      </c>
      <c r="BI814">
        <v>0.19999999999999998</v>
      </c>
      <c r="BJ814">
        <v>2878.0278938479541</v>
      </c>
      <c r="BK814">
        <v>701.51768731840866</v>
      </c>
      <c r="BL814">
        <v>929.70173860037698</v>
      </c>
      <c r="BM814">
        <v>1077.1475266822258</v>
      </c>
      <c r="BN814">
        <v>153.90152786166021</v>
      </c>
      <c r="BO814">
        <v>32.952657179248746</v>
      </c>
      <c r="BP814">
        <v>6.8514569614626722E-2</v>
      </c>
      <c r="BQ814">
        <v>100</v>
      </c>
      <c r="BR814">
        <v>403.29496999906598</v>
      </c>
      <c r="BS814">
        <v>5.5379481085816494E-2</v>
      </c>
      <c r="BT814">
        <v>2.7279212620222906E-4</v>
      </c>
      <c r="BU814">
        <v>0</v>
      </c>
      <c r="BV814">
        <v>0.56432179750349754</v>
      </c>
      <c r="BW814">
        <v>15.647643655193736</v>
      </c>
      <c r="BX814">
        <v>35.937032360165681</v>
      </c>
      <c r="BY814">
        <v>36.265352161399846</v>
      </c>
      <c r="BZ814">
        <v>1118.2472434623583</v>
      </c>
      <c r="CA814">
        <v>408.64412299996934</v>
      </c>
      <c r="CB814">
        <v>218.62167908607532</v>
      </c>
      <c r="CC814" s="156">
        <v>1.1599999999999999</v>
      </c>
      <c r="CD814">
        <v>1380</v>
      </c>
      <c r="CE814">
        <v>0.1186673273316714</v>
      </c>
      <c r="CF814">
        <v>4.4673410017828674</v>
      </c>
      <c r="CG814">
        <v>0.15449370918214209</v>
      </c>
      <c r="CH814">
        <v>4.4122247921742259</v>
      </c>
      <c r="CI814">
        <v>15</v>
      </c>
    </row>
    <row r="815" spans="47:87" x14ac:dyDescent="0.3">
      <c r="AU815">
        <v>0.3</v>
      </c>
      <c r="AV815">
        <v>21.512800071095167</v>
      </c>
      <c r="AW815">
        <v>0.2993762957554032</v>
      </c>
      <c r="AX815">
        <v>0.58394073159212379</v>
      </c>
      <c r="AY815">
        <v>333.10814855696322</v>
      </c>
      <c r="AZ815">
        <v>9.2640521674155221E-2</v>
      </c>
      <c r="BA815">
        <v>359.06803337190144</v>
      </c>
      <c r="BB815">
        <v>317.27164823311153</v>
      </c>
      <c r="BC815">
        <v>1</v>
      </c>
      <c r="BD815">
        <v>41.405984613748416</v>
      </c>
      <c r="BE815">
        <v>116.20540601151734</v>
      </c>
      <c r="BF815">
        <v>17.914437775754095</v>
      </c>
      <c r="BG815">
        <v>4.3306337614748989</v>
      </c>
      <c r="BH815">
        <v>421.53978958521753</v>
      </c>
      <c r="BI815">
        <v>0.20000000000000004</v>
      </c>
      <c r="BJ815">
        <v>2440.3774239568579</v>
      </c>
      <c r="BK815">
        <v>690.06003677844228</v>
      </c>
      <c r="BL815">
        <v>895.31388659164145</v>
      </c>
      <c r="BM815">
        <v>1018.9489605160347</v>
      </c>
      <c r="BN815">
        <v>68.876332264658785</v>
      </c>
      <c r="BO815">
        <v>27.148028678513395</v>
      </c>
      <c r="BP815">
        <v>3.4406654879067765E-2</v>
      </c>
      <c r="BQ815">
        <v>100</v>
      </c>
      <c r="BR815">
        <v>326.92409455839731</v>
      </c>
      <c r="BS815">
        <v>5.317765919624496E-2</v>
      </c>
      <c r="BT815">
        <v>3.165679942435445E-4</v>
      </c>
      <c r="BU815">
        <v>53.857942212652212</v>
      </c>
      <c r="BV815">
        <v>0.56639892167911754</v>
      </c>
      <c r="BW815">
        <v>15.691915158994108</v>
      </c>
      <c r="BX815">
        <v>36.429743103419867</v>
      </c>
      <c r="BY815">
        <v>33.945778006329917</v>
      </c>
      <c r="BZ815">
        <v>767.88865087164049</v>
      </c>
      <c r="CA815">
        <v>142.84346047067947</v>
      </c>
      <c r="CB815">
        <v>253.70574902754146</v>
      </c>
      <c r="CC815" s="156">
        <v>1.07</v>
      </c>
      <c r="CD815">
        <v>2200</v>
      </c>
      <c r="CE815">
        <v>4.5882643052145289E-2</v>
      </c>
      <c r="CF815">
        <v>2.1626624666210956</v>
      </c>
      <c r="CG815">
        <v>8.5494568460287204E-2</v>
      </c>
      <c r="CH815">
        <v>-8.963786904856784</v>
      </c>
      <c r="CI815" t="s">
        <v>479</v>
      </c>
    </row>
    <row r="816" spans="47:87" x14ac:dyDescent="0.3">
      <c r="AU816">
        <v>0.3</v>
      </c>
      <c r="AV816">
        <v>20.551372179332006</v>
      </c>
      <c r="AW816">
        <v>0.28194454369278704</v>
      </c>
      <c r="AX816">
        <v>0.52428364431578811</v>
      </c>
      <c r="AY816">
        <v>332.2257622079689</v>
      </c>
      <c r="AZ816">
        <v>9.1460767117536215E-2</v>
      </c>
      <c r="BA816">
        <v>467.83508107249042</v>
      </c>
      <c r="BB816">
        <v>381.73311289549514</v>
      </c>
      <c r="BC816">
        <v>1</v>
      </c>
      <c r="BD816">
        <v>46.082471734244137</v>
      </c>
      <c r="BE816">
        <v>111.16178761978048</v>
      </c>
      <c r="BF816">
        <v>13.845987539657902</v>
      </c>
      <c r="BG816">
        <v>4.1988743252923078</v>
      </c>
      <c r="BH816">
        <v>443.64985196943479</v>
      </c>
      <c r="BI816">
        <v>0.2</v>
      </c>
      <c r="BJ816">
        <v>2779.5420232805313</v>
      </c>
      <c r="BK816">
        <v>714.98562281090528</v>
      </c>
      <c r="BL816">
        <v>945.78103528200518</v>
      </c>
      <c r="BM816">
        <v>973.95078551060135</v>
      </c>
      <c r="BN816">
        <v>139.99012822553348</v>
      </c>
      <c r="BO816">
        <v>25.635743397019873</v>
      </c>
      <c r="BP816">
        <v>2.4075579962305551E-2</v>
      </c>
      <c r="BQ816">
        <v>100</v>
      </c>
      <c r="BR816">
        <v>324.62469089284457</v>
      </c>
      <c r="BS816">
        <v>5.9752159703458152E-2</v>
      </c>
      <c r="BT816">
        <v>2.8820128267705361E-4</v>
      </c>
      <c r="BU816">
        <v>0</v>
      </c>
      <c r="BV816">
        <v>0.5429521865759398</v>
      </c>
      <c r="BW816">
        <v>14.387597725204461</v>
      </c>
      <c r="BX816">
        <v>34.682384148003969</v>
      </c>
      <c r="BY816">
        <v>31.08000092137992</v>
      </c>
      <c r="BZ816">
        <v>1130.2009336708566</v>
      </c>
      <c r="CA816">
        <v>293.10443794926027</v>
      </c>
      <c r="CB816">
        <v>226.41294514254449</v>
      </c>
      <c r="CC816" s="156">
        <v>0.91</v>
      </c>
      <c r="CD816">
        <v>2010</v>
      </c>
      <c r="CE816">
        <v>0.10565394366064673</v>
      </c>
      <c r="CF816">
        <v>3.8055483361557805</v>
      </c>
      <c r="CG816">
        <v>0.13785903771487609</v>
      </c>
      <c r="CH816">
        <v>1.2902408827688494</v>
      </c>
      <c r="CI816">
        <v>17</v>
      </c>
    </row>
    <row r="817" spans="47:87" x14ac:dyDescent="0.3">
      <c r="AU817">
        <v>0.3</v>
      </c>
      <c r="AV817">
        <v>19.908242920603875</v>
      </c>
      <c r="AW817">
        <v>0.36526323019046958</v>
      </c>
      <c r="AX817">
        <v>0.57671290621713933</v>
      </c>
      <c r="AY817">
        <v>349.75242760123473</v>
      </c>
      <c r="AZ817">
        <v>8.1239461765271206E-2</v>
      </c>
      <c r="BA817">
        <v>428.04274423530563</v>
      </c>
      <c r="BB817">
        <v>344.89478883914427</v>
      </c>
      <c r="BC817">
        <v>1</v>
      </c>
      <c r="BD817">
        <v>47.126089508368011</v>
      </c>
      <c r="BE817">
        <v>103.79025896689349</v>
      </c>
      <c r="BF817">
        <v>16.923920157154832</v>
      </c>
      <c r="BG817">
        <v>5.8303415694158156</v>
      </c>
      <c r="BH817">
        <v>413.27339973717528</v>
      </c>
      <c r="BI817">
        <v>0.20000000000000007</v>
      </c>
      <c r="BJ817">
        <v>3344.3549071797743</v>
      </c>
      <c r="BK817">
        <v>684.72113432926528</v>
      </c>
      <c r="BL817">
        <v>898.32435256889676</v>
      </c>
      <c r="BM817">
        <v>925.4747742542429</v>
      </c>
      <c r="BN817">
        <v>186.28838114655451</v>
      </c>
      <c r="BO817">
        <v>32.968695415046582</v>
      </c>
      <c r="BP817">
        <v>6.0831017292915242E-2</v>
      </c>
      <c r="BQ817">
        <v>100</v>
      </c>
      <c r="BR817">
        <v>311.86449959331344</v>
      </c>
      <c r="BS817">
        <v>5.2397070179756006E-2</v>
      </c>
      <c r="BT817">
        <v>3.0487814745727953E-4</v>
      </c>
      <c r="BU817">
        <v>22.646637870687247</v>
      </c>
      <c r="BV817">
        <v>0.60258362403782029</v>
      </c>
      <c r="BW817">
        <v>15.855443176553862</v>
      </c>
      <c r="BX817">
        <v>38.258435436069753</v>
      </c>
      <c r="BY817">
        <v>30.811688169420499</v>
      </c>
      <c r="BZ817">
        <v>980.47879783085477</v>
      </c>
      <c r="CA817">
        <v>269.08935530308361</v>
      </c>
      <c r="CB817">
        <v>227.51771997824434</v>
      </c>
      <c r="CC817" s="156">
        <v>0.93</v>
      </c>
      <c r="CD817">
        <v>2360</v>
      </c>
      <c r="CE817">
        <v>0.10194374728819078</v>
      </c>
      <c r="CF817">
        <v>3.6347088336225202</v>
      </c>
      <c r="CG817">
        <v>0.13449404966947226</v>
      </c>
      <c r="CH817">
        <v>0.24141116591450054</v>
      </c>
      <c r="CI817">
        <v>18</v>
      </c>
    </row>
    <row r="818" spans="47:87" x14ac:dyDescent="0.3">
      <c r="AU818">
        <v>0.3</v>
      </c>
      <c r="AV818">
        <v>19.198840913704988</v>
      </c>
      <c r="AW818">
        <v>0.30257709474346878</v>
      </c>
      <c r="AX818">
        <v>1.2414094342151913</v>
      </c>
      <c r="AY818">
        <v>323.02957020693651</v>
      </c>
      <c r="AZ818">
        <v>0.12174094272504141</v>
      </c>
      <c r="BA818">
        <v>451.24264632643838</v>
      </c>
      <c r="BB818">
        <v>354.64542543186474</v>
      </c>
      <c r="BC818">
        <v>1</v>
      </c>
      <c r="BD818">
        <v>51.812756407528056</v>
      </c>
      <c r="BE818">
        <v>115.20401618065701</v>
      </c>
      <c r="BF818">
        <v>21.449902139474588</v>
      </c>
      <c r="BG818">
        <v>3.0642569470182548</v>
      </c>
      <c r="BH818">
        <v>394.53310776362082</v>
      </c>
      <c r="BI818">
        <v>0.20000000000000004</v>
      </c>
      <c r="BJ818">
        <v>2420.8777892465573</v>
      </c>
      <c r="BK818">
        <v>699.50966243106279</v>
      </c>
      <c r="BL818">
        <v>916.02058397503936</v>
      </c>
      <c r="BM818">
        <v>1126.3180697713397</v>
      </c>
      <c r="BN818">
        <v>148.58219128583153</v>
      </c>
      <c r="BO818">
        <v>27.03232475158492</v>
      </c>
      <c r="BP818">
        <v>8.3898755659274918E-2</v>
      </c>
      <c r="BQ818">
        <v>100</v>
      </c>
      <c r="BR818">
        <v>290.71820656425979</v>
      </c>
      <c r="BS818">
        <v>5.5919699124081006E-2</v>
      </c>
      <c r="BT818">
        <v>3.1726237032281258E-4</v>
      </c>
      <c r="BU818">
        <v>22.64240250661685</v>
      </c>
      <c r="BV818">
        <v>0.53844744713011228</v>
      </c>
      <c r="BW818">
        <v>14.553979915391713</v>
      </c>
      <c r="BX818">
        <v>35.749082818181257</v>
      </c>
      <c r="BY818">
        <v>35.978575820182044</v>
      </c>
      <c r="BZ818">
        <v>1061.6161445299433</v>
      </c>
      <c r="CA818">
        <v>284.54107306970911</v>
      </c>
      <c r="CB818">
        <v>211.48002284088943</v>
      </c>
      <c r="CC818" s="156">
        <v>1.1499999999999999</v>
      </c>
      <c r="CD818">
        <v>1270</v>
      </c>
      <c r="CE818">
        <v>0.16453749186309796</v>
      </c>
      <c r="CF818">
        <v>6.0206669468552585</v>
      </c>
      <c r="CG818">
        <v>0.21347295756685392</v>
      </c>
      <c r="CH818">
        <v>19.316797083381591</v>
      </c>
      <c r="CI818">
        <v>8</v>
      </c>
    </row>
    <row r="819" spans="47:87" x14ac:dyDescent="0.3">
      <c r="AU819">
        <v>0.3</v>
      </c>
      <c r="AV819">
        <v>21.404685350124204</v>
      </c>
      <c r="AW819">
        <v>0.25095812515750177</v>
      </c>
      <c r="AX819">
        <v>1.5557671186616127</v>
      </c>
      <c r="AY819">
        <v>313.41295893427889</v>
      </c>
      <c r="AZ819">
        <v>8.6811287913922647E-2</v>
      </c>
      <c r="BA819">
        <v>447.05941297100316</v>
      </c>
      <c r="BB819">
        <v>275.6006428343747</v>
      </c>
      <c r="BC819">
        <v>1</v>
      </c>
      <c r="BD819">
        <v>44.48729903798602</v>
      </c>
      <c r="BE819">
        <v>106.27574188387439</v>
      </c>
      <c r="BF819">
        <v>18.726874174646969</v>
      </c>
      <c r="BG819">
        <v>6.6842036571822554</v>
      </c>
      <c r="BH819">
        <v>425.50948031107498</v>
      </c>
      <c r="BI819">
        <v>0.20000000000000007</v>
      </c>
      <c r="BJ819">
        <v>3109.30897344497</v>
      </c>
      <c r="BK819">
        <v>679.35900714960371</v>
      </c>
      <c r="BL819">
        <v>846.56828865845239</v>
      </c>
      <c r="BM819">
        <v>924.02976812917143</v>
      </c>
      <c r="BN819">
        <v>142.46724167909605</v>
      </c>
      <c r="BO819">
        <v>22.441375237175535</v>
      </c>
      <c r="BP819">
        <v>6.7142225654350254E-2</v>
      </c>
      <c r="BQ819">
        <v>100</v>
      </c>
      <c r="BR819">
        <v>348.69376038277051</v>
      </c>
      <c r="BS819">
        <v>5.7624234301912915E-2</v>
      </c>
      <c r="BT819">
        <v>2.8336518618651E-4</v>
      </c>
      <c r="BU819">
        <v>18.65537841376824</v>
      </c>
      <c r="BV819">
        <v>0.55956110361668854</v>
      </c>
      <c r="BW819">
        <v>14.682196338158217</v>
      </c>
      <c r="BX819">
        <v>36.576421533482339</v>
      </c>
      <c r="BY819">
        <v>30.777578554609676</v>
      </c>
      <c r="BZ819">
        <v>972.03067425352128</v>
      </c>
      <c r="CA819">
        <v>214.35862503709609</v>
      </c>
      <c r="CB819">
        <v>206.26865456726836</v>
      </c>
      <c r="CC819" s="156">
        <v>1.01</v>
      </c>
      <c r="CD819">
        <v>990</v>
      </c>
      <c r="CE819">
        <v>0.1514594376368823</v>
      </c>
      <c r="CF819">
        <v>5.9190355984599723</v>
      </c>
      <c r="CG819">
        <v>0.17856441704826681</v>
      </c>
      <c r="CH819">
        <v>17.436496484615624</v>
      </c>
      <c r="CI819">
        <v>9</v>
      </c>
    </row>
    <row r="820" spans="47:87" x14ac:dyDescent="0.3">
      <c r="AU820">
        <v>0.3</v>
      </c>
      <c r="AV820">
        <v>19.972926165190671</v>
      </c>
      <c r="AW820">
        <v>0.35987868792662375</v>
      </c>
      <c r="AX820">
        <v>1.9994930701132372</v>
      </c>
      <c r="AY820">
        <v>332.52334626073633</v>
      </c>
      <c r="AZ820">
        <v>0.11104552913440767</v>
      </c>
      <c r="BA820">
        <v>497.66024528760511</v>
      </c>
      <c r="BB820">
        <v>377.53601071121375</v>
      </c>
      <c r="BC820">
        <v>1</v>
      </c>
      <c r="BD820">
        <v>43.521455972977243</v>
      </c>
      <c r="BE820">
        <v>96.243819864161679</v>
      </c>
      <c r="BF820">
        <v>12.822275030524745</v>
      </c>
      <c r="BG820">
        <v>5.15351914263801</v>
      </c>
      <c r="BH820">
        <v>443.24803737964044</v>
      </c>
      <c r="BI820">
        <v>0.19999999999999998</v>
      </c>
      <c r="BJ820">
        <v>2507.2390783508995</v>
      </c>
      <c r="BK820">
        <v>708.55110337320536</v>
      </c>
      <c r="BL820">
        <v>928.4339560702665</v>
      </c>
      <c r="BM820">
        <v>1138.2449640652314</v>
      </c>
      <c r="BN820">
        <v>157.98416816373103</v>
      </c>
      <c r="BO820">
        <v>32.596903729249973</v>
      </c>
      <c r="BP820">
        <v>4.5924176868457879E-2</v>
      </c>
      <c r="BQ820">
        <v>100</v>
      </c>
      <c r="BR820">
        <v>309.54519341586308</v>
      </c>
      <c r="BS820">
        <v>6.0267261654015573E-2</v>
      </c>
      <c r="BT820">
        <v>2.9806852389815307E-4</v>
      </c>
      <c r="BU820">
        <v>0</v>
      </c>
      <c r="BV820">
        <v>0.50069161707555332</v>
      </c>
      <c r="BW820">
        <v>15.114219917737692</v>
      </c>
      <c r="BX820">
        <v>34.307925595078842</v>
      </c>
      <c r="BY820">
        <v>30.287559466024046</v>
      </c>
      <c r="BZ820">
        <v>1079.1354006767253</v>
      </c>
      <c r="CA820">
        <v>205.71976145291092</v>
      </c>
      <c r="CB820">
        <v>237.49971542114244</v>
      </c>
      <c r="CC820" s="156">
        <v>0.96</v>
      </c>
      <c r="CD820">
        <v>2190</v>
      </c>
      <c r="CE820">
        <v>5.3301676980260781E-2</v>
      </c>
      <c r="CF820">
        <v>2.4876633850811882</v>
      </c>
      <c r="CG820">
        <v>8.7017647560900635E-2</v>
      </c>
      <c r="CH820">
        <v>-7.8673092345955071</v>
      </c>
      <c r="CI820" t="s">
        <v>479</v>
      </c>
    </row>
    <row r="821" spans="47:87" x14ac:dyDescent="0.3">
      <c r="AU821">
        <v>0.3</v>
      </c>
      <c r="AV821">
        <v>19.81738919771372</v>
      </c>
      <c r="AW821">
        <v>0.33788757556623783</v>
      </c>
      <c r="AX821">
        <v>1.4277630706729783</v>
      </c>
      <c r="AY821">
        <v>357.8686087564331</v>
      </c>
      <c r="AZ821">
        <v>0.10767784091070298</v>
      </c>
      <c r="BA821">
        <v>441.82639285385972</v>
      </c>
      <c r="BB821">
        <v>311.4907772195258</v>
      </c>
      <c r="BC821">
        <v>1</v>
      </c>
      <c r="BD821">
        <v>38.56525395488304</v>
      </c>
      <c r="BE821">
        <v>106.90581580408713</v>
      </c>
      <c r="BF821">
        <v>17.022954357950763</v>
      </c>
      <c r="BG821">
        <v>2.9620220516882814</v>
      </c>
      <c r="BH821">
        <v>388.68766157449255</v>
      </c>
      <c r="BI821">
        <v>0.19999999999999998</v>
      </c>
      <c r="BJ821">
        <v>2535.1061158759439</v>
      </c>
      <c r="BK821">
        <v>700.05666448383568</v>
      </c>
      <c r="BL821">
        <v>890.94557097835457</v>
      </c>
      <c r="BM821">
        <v>898.23691889507836</v>
      </c>
      <c r="BN821">
        <v>113.41490821731632</v>
      </c>
      <c r="BO821">
        <v>30.532010665257303</v>
      </c>
      <c r="BP821">
        <v>5.195863562137476E-2</v>
      </c>
      <c r="BQ821">
        <v>100</v>
      </c>
      <c r="BR821">
        <v>372.96181483503489</v>
      </c>
      <c r="BS821">
        <v>5.8142646339923387E-2</v>
      </c>
      <c r="BT821">
        <v>3.1123590978949215E-4</v>
      </c>
      <c r="BU821">
        <v>0</v>
      </c>
      <c r="BV821">
        <v>0.55531344163088769</v>
      </c>
      <c r="BW821">
        <v>15.329454817754998</v>
      </c>
      <c r="BX821">
        <v>37.486370739911017</v>
      </c>
      <c r="BY821">
        <v>33.793326098956676</v>
      </c>
      <c r="BZ821">
        <v>867.88459613710506</v>
      </c>
      <c r="CA821">
        <v>360.29842189950386</v>
      </c>
      <c r="CB821">
        <v>236.76180973323386</v>
      </c>
      <c r="CC821" s="156">
        <v>0.96</v>
      </c>
      <c r="CD821">
        <v>580</v>
      </c>
      <c r="CE821">
        <v>0.18702062680818465</v>
      </c>
      <c r="CF821">
        <v>7.7581698869540041</v>
      </c>
      <c r="CG821">
        <v>0.25114452707860402</v>
      </c>
      <c r="CH821">
        <v>22.489160961977319</v>
      </c>
      <c r="CI821">
        <v>7</v>
      </c>
    </row>
    <row r="822" spans="47:87" x14ac:dyDescent="0.3">
      <c r="AU822">
        <v>0.3</v>
      </c>
      <c r="AV822">
        <v>20.854119904667183</v>
      </c>
      <c r="AW822">
        <v>0.36659628970907809</v>
      </c>
      <c r="AX822">
        <v>0.81548950526615416</v>
      </c>
      <c r="AY822">
        <v>309.26632013761065</v>
      </c>
      <c r="AZ822">
        <v>9.2256824102412482E-2</v>
      </c>
      <c r="BA822">
        <v>470.30510216762036</v>
      </c>
      <c r="BB822">
        <v>311.63124579915535</v>
      </c>
      <c r="BC822">
        <v>1</v>
      </c>
      <c r="BD822">
        <v>49.393122835562529</v>
      </c>
      <c r="BE822">
        <v>97.995514270991222</v>
      </c>
      <c r="BF822">
        <v>25.10810953082721</v>
      </c>
      <c r="BG822">
        <v>4.9306128967671787</v>
      </c>
      <c r="BH822">
        <v>444.59474699084547</v>
      </c>
      <c r="BI822">
        <v>0.19999999999999998</v>
      </c>
      <c r="BJ822">
        <v>2542.4610058814615</v>
      </c>
      <c r="BK822">
        <v>694.30384781307305</v>
      </c>
      <c r="BL822">
        <v>850.98476953107559</v>
      </c>
      <c r="BM822">
        <v>1052.504913143787</v>
      </c>
      <c r="BN822">
        <v>139.79984377886174</v>
      </c>
      <c r="BO822">
        <v>33.256701223400242</v>
      </c>
      <c r="BP822">
        <v>4.0653573138654468E-2</v>
      </c>
      <c r="BQ822">
        <v>100</v>
      </c>
      <c r="BR822">
        <v>247.64368458749968</v>
      </c>
      <c r="BS822">
        <v>5.0477595407085338E-2</v>
      </c>
      <c r="BT822">
        <v>3.0541273553899079E-4</v>
      </c>
      <c r="BU822">
        <v>20.855688260944124</v>
      </c>
      <c r="BV822">
        <v>0.56447643118661461</v>
      </c>
      <c r="BW822">
        <v>15.412876668552826</v>
      </c>
      <c r="BX822">
        <v>35.932197586181793</v>
      </c>
      <c r="BY822">
        <v>28.98934690443367</v>
      </c>
      <c r="BZ822">
        <v>992.51386716602622</v>
      </c>
      <c r="CA822">
        <v>260.21975807608322</v>
      </c>
      <c r="CB822">
        <v>241.77779989498785</v>
      </c>
      <c r="CC822" s="156">
        <v>1.05</v>
      </c>
      <c r="CD822">
        <v>1680</v>
      </c>
      <c r="CE822">
        <v>0.11382052863639802</v>
      </c>
      <c r="CF822">
        <v>4.1539092086411387</v>
      </c>
      <c r="CG822">
        <v>0.14027284521417968</v>
      </c>
      <c r="CH822">
        <v>5.8328604908248476</v>
      </c>
      <c r="CI822">
        <v>14</v>
      </c>
    </row>
    <row r="823" spans="47:87" x14ac:dyDescent="0.3">
      <c r="AU823">
        <v>0.3</v>
      </c>
      <c r="AV823">
        <v>20.03422527538665</v>
      </c>
      <c r="AW823">
        <v>0.3819574907310006</v>
      </c>
      <c r="AX823">
        <v>1.4290495555187195</v>
      </c>
      <c r="AY823">
        <v>339.93974487242463</v>
      </c>
      <c r="AZ823">
        <v>0.1123041712662292</v>
      </c>
      <c r="BA823">
        <v>434.7818420602901</v>
      </c>
      <c r="BB823">
        <v>401.01342703665409</v>
      </c>
      <c r="BC823">
        <v>1</v>
      </c>
      <c r="BD823">
        <v>41.657208593635055</v>
      </c>
      <c r="BE823">
        <v>109.27104438796424</v>
      </c>
      <c r="BF823">
        <v>15.661859215005533</v>
      </c>
      <c r="BG823">
        <v>6.5257348018323507</v>
      </c>
      <c r="BH823">
        <v>427.9319261576681</v>
      </c>
      <c r="BI823">
        <v>0.2</v>
      </c>
      <c r="BJ823">
        <v>2511.0935469274577</v>
      </c>
      <c r="BK823">
        <v>686.15849859055231</v>
      </c>
      <c r="BL823">
        <v>881.53846889839144</v>
      </c>
      <c r="BM823">
        <v>1100.7026940289584</v>
      </c>
      <c r="BN823">
        <v>173.9226481677839</v>
      </c>
      <c r="BO823">
        <v>34.328345888139076</v>
      </c>
      <c r="BP823">
        <v>8.1337365824276545E-2</v>
      </c>
      <c r="BQ823">
        <v>100</v>
      </c>
      <c r="BR823">
        <v>313.78121283522</v>
      </c>
      <c r="BS823">
        <v>5.6231617968010329E-2</v>
      </c>
      <c r="BT823">
        <v>3.3437577498073528E-4</v>
      </c>
      <c r="BU823">
        <v>63.879414252717972</v>
      </c>
      <c r="BV823">
        <v>0.55666770898644302</v>
      </c>
      <c r="BW823">
        <v>14.431455100628011</v>
      </c>
      <c r="BX823">
        <v>37.668933584726346</v>
      </c>
      <c r="BY823">
        <v>25.705838316023282</v>
      </c>
      <c r="BZ823">
        <v>994.10297162085214</v>
      </c>
      <c r="CA823">
        <v>124.74656725098401</v>
      </c>
      <c r="CB823">
        <v>237.13890110979921</v>
      </c>
      <c r="CC823" s="156">
        <v>1.04</v>
      </c>
      <c r="CD823">
        <v>1560</v>
      </c>
      <c r="CE823">
        <v>0.10534077035219136</v>
      </c>
      <c r="CF823">
        <v>3.8086287780269865</v>
      </c>
      <c r="CG823">
        <v>0.14376575192512997</v>
      </c>
      <c r="CH823">
        <v>7.6821511697175699</v>
      </c>
      <c r="CI823">
        <v>13</v>
      </c>
    </row>
    <row r="824" spans="47:87" x14ac:dyDescent="0.3">
      <c r="AU824">
        <v>0.3</v>
      </c>
      <c r="AV824">
        <v>19.856943063101649</v>
      </c>
      <c r="AW824">
        <v>0.35031792197086387</v>
      </c>
      <c r="AX824">
        <v>0.6455223692503228</v>
      </c>
      <c r="AY824">
        <v>341.2572118164864</v>
      </c>
      <c r="AZ824">
        <v>0.10437492894730471</v>
      </c>
      <c r="BA824">
        <v>394.06813567163454</v>
      </c>
      <c r="BB824">
        <v>343.20242388833429</v>
      </c>
      <c r="BC824">
        <v>1</v>
      </c>
      <c r="BD824">
        <v>37.809878819943762</v>
      </c>
      <c r="BE824">
        <v>89.867228497634144</v>
      </c>
      <c r="BF824">
        <v>10.916615079347268</v>
      </c>
      <c r="BG824">
        <v>4.4397866743192438</v>
      </c>
      <c r="BH824">
        <v>451.44062835200538</v>
      </c>
      <c r="BI824">
        <v>0.19999999999999998</v>
      </c>
      <c r="BJ824">
        <v>2294.2368979500875</v>
      </c>
      <c r="BK824">
        <v>703.88969025926656</v>
      </c>
      <c r="BL824">
        <v>888.39968791601621</v>
      </c>
      <c r="BM824">
        <v>1019.3691014990104</v>
      </c>
      <c r="BN824">
        <v>147.19577816682562</v>
      </c>
      <c r="BO824">
        <v>32.055184162143043</v>
      </c>
      <c r="BP824">
        <v>5.3738889177310017E-3</v>
      </c>
      <c r="BQ824">
        <v>100</v>
      </c>
      <c r="BR824">
        <v>305.75018217429215</v>
      </c>
      <c r="BS824">
        <v>5.6260516747550976E-2</v>
      </c>
      <c r="BT824">
        <v>3.112299283259948E-4</v>
      </c>
      <c r="BU824">
        <v>15.202410438188764</v>
      </c>
      <c r="BV824">
        <v>0.54802390470180573</v>
      </c>
      <c r="BW824">
        <v>13.885193418747752</v>
      </c>
      <c r="BX824">
        <v>36.959987770758275</v>
      </c>
      <c r="BY824">
        <v>37.873598619001413</v>
      </c>
      <c r="BZ824">
        <v>773.78337236728009</v>
      </c>
      <c r="CA824">
        <v>225.25491501933368</v>
      </c>
      <c r="CB824">
        <v>240.79445111967675</v>
      </c>
      <c r="CC824" s="156">
        <v>0.97</v>
      </c>
      <c r="CD824">
        <v>2170</v>
      </c>
      <c r="CE824">
        <v>0.1222427268420363</v>
      </c>
      <c r="CF824">
        <v>4.568137444013745</v>
      </c>
      <c r="CG824">
        <v>0.15252124412892148</v>
      </c>
      <c r="CH824">
        <v>0.59477981323757412</v>
      </c>
      <c r="CI824">
        <v>18</v>
      </c>
    </row>
    <row r="825" spans="47:87" x14ac:dyDescent="0.3">
      <c r="AU825">
        <v>0.3</v>
      </c>
      <c r="AV825">
        <v>20.789313758523143</v>
      </c>
      <c r="AW825">
        <v>0.28462005920494338</v>
      </c>
      <c r="AX825">
        <v>1.1647011882300629</v>
      </c>
      <c r="AY825">
        <v>353.03600340365057</v>
      </c>
      <c r="AZ825">
        <v>8.9029343304932951E-2</v>
      </c>
      <c r="BA825">
        <v>431.058650082577</v>
      </c>
      <c r="BB825">
        <v>354.28916656898093</v>
      </c>
      <c r="BC825">
        <v>1</v>
      </c>
      <c r="BD825">
        <v>47.892926282198736</v>
      </c>
      <c r="BE825">
        <v>85.645654629668215</v>
      </c>
      <c r="BF825">
        <v>16.465975600055554</v>
      </c>
      <c r="BG825">
        <v>4.660058692112786</v>
      </c>
      <c r="BH825">
        <v>395.89321239669744</v>
      </c>
      <c r="BI825">
        <v>0.20000000000000004</v>
      </c>
      <c r="BJ825">
        <v>2768.0806644157069</v>
      </c>
      <c r="BK825">
        <v>673.88166284234353</v>
      </c>
      <c r="BL825">
        <v>808.10469016265279</v>
      </c>
      <c r="BM825">
        <v>785.80463379650337</v>
      </c>
      <c r="BN825">
        <v>217.24132759684798</v>
      </c>
      <c r="BO825">
        <v>25.481385541882084</v>
      </c>
      <c r="BP825">
        <v>7.2569907594530386E-2</v>
      </c>
      <c r="BQ825">
        <v>100</v>
      </c>
      <c r="BR825">
        <v>413.15431280261214</v>
      </c>
      <c r="BS825">
        <v>5.4164856322886673E-2</v>
      </c>
      <c r="BT825">
        <v>3.2165270271963716E-4</v>
      </c>
      <c r="BU825">
        <v>0</v>
      </c>
      <c r="BV825">
        <v>0.54986534941601506</v>
      </c>
      <c r="BW825">
        <v>14.49252268188377</v>
      </c>
      <c r="BX825">
        <v>38.054857070156991</v>
      </c>
      <c r="BY825">
        <v>39.947624427091391</v>
      </c>
      <c r="BZ825">
        <v>661.65761092221805</v>
      </c>
      <c r="CA825">
        <v>251.10217120339769</v>
      </c>
      <c r="CB825">
        <v>239.66690163764616</v>
      </c>
      <c r="CC825" s="156">
        <v>0.94</v>
      </c>
      <c r="CD825">
        <v>1710</v>
      </c>
      <c r="CE825">
        <v>0.15770458169961521</v>
      </c>
      <c r="CF825">
        <v>6.0744657034020832</v>
      </c>
      <c r="CG825">
        <v>0.18981607385921678</v>
      </c>
      <c r="CH825">
        <v>11.159955783972464</v>
      </c>
      <c r="CI825">
        <v>10</v>
      </c>
    </row>
    <row r="826" spans="47:87" x14ac:dyDescent="0.3">
      <c r="AU826">
        <v>0.3</v>
      </c>
      <c r="AV826">
        <v>20.299312864353112</v>
      </c>
      <c r="AW826">
        <v>0.28958729705482456</v>
      </c>
      <c r="AX826">
        <v>1.3224737277918406</v>
      </c>
      <c r="AY826">
        <v>349.26686988478298</v>
      </c>
      <c r="AZ826">
        <v>9.7272341718814673E-2</v>
      </c>
      <c r="BA826">
        <v>417.85797607316562</v>
      </c>
      <c r="BB826">
        <v>370.53162808128201</v>
      </c>
      <c r="BC826">
        <v>1</v>
      </c>
      <c r="BD826">
        <v>36.249507125851594</v>
      </c>
      <c r="BE826">
        <v>101.27842569530321</v>
      </c>
      <c r="BF826">
        <v>8.1859006828629539</v>
      </c>
      <c r="BG826">
        <v>6.254968235304414</v>
      </c>
      <c r="BH826">
        <v>398.77768603607944</v>
      </c>
      <c r="BI826">
        <v>0.2</v>
      </c>
      <c r="BJ826">
        <v>2832.2834571135827</v>
      </c>
      <c r="BK826">
        <v>680.0796965929045</v>
      </c>
      <c r="BL826">
        <v>954.65542651534645</v>
      </c>
      <c r="BM826">
        <v>856.36875176555418</v>
      </c>
      <c r="BN826">
        <v>219.99556807036203</v>
      </c>
      <c r="BO826">
        <v>26.154556940551082</v>
      </c>
      <c r="BP826">
        <v>4.6080968043055649E-2</v>
      </c>
      <c r="BQ826">
        <v>100</v>
      </c>
      <c r="BR826">
        <v>301.85438036648469</v>
      </c>
      <c r="BS826">
        <v>5.4456351842274812E-2</v>
      </c>
      <c r="BT826">
        <v>2.9613044340548992E-4</v>
      </c>
      <c r="BU826">
        <v>30.403079178763132</v>
      </c>
      <c r="BV826">
        <v>0.54165576132415061</v>
      </c>
      <c r="BW826">
        <v>14.098940792662857</v>
      </c>
      <c r="BX826">
        <v>37.043656026443976</v>
      </c>
      <c r="BY826">
        <v>32.963361267088708</v>
      </c>
      <c r="BZ826">
        <v>1141.1709639381772</v>
      </c>
      <c r="CA826">
        <v>281.10870634556767</v>
      </c>
      <c r="CB826">
        <v>244.3765811290495</v>
      </c>
      <c r="CC826" s="156">
        <v>1</v>
      </c>
      <c r="CD826">
        <v>1560</v>
      </c>
      <c r="CE826">
        <v>9.1588463631096184E-2</v>
      </c>
      <c r="CF826">
        <v>3.1796819563628507</v>
      </c>
      <c r="CG826">
        <v>0.12347283433086527</v>
      </c>
      <c r="CH826">
        <v>-0.58805327121720696</v>
      </c>
      <c r="CI826" t="s">
        <v>479</v>
      </c>
    </row>
    <row r="827" spans="47:87" x14ac:dyDescent="0.3">
      <c r="AU827">
        <v>0.3</v>
      </c>
      <c r="AV827">
        <v>21.059351872414052</v>
      </c>
      <c r="AW827">
        <v>0.32704944278834974</v>
      </c>
      <c r="AX827">
        <v>1.2832681986001138</v>
      </c>
      <c r="AY827">
        <v>323.99715332906317</v>
      </c>
      <c r="AZ827">
        <v>9.4829200760228577E-2</v>
      </c>
      <c r="BA827">
        <v>466.68205450244091</v>
      </c>
      <c r="BB827">
        <v>380.7332453499065</v>
      </c>
      <c r="BC827">
        <v>1</v>
      </c>
      <c r="BD827">
        <v>35.83616200434804</v>
      </c>
      <c r="BE827">
        <v>74.956527426705804</v>
      </c>
      <c r="BF827">
        <v>15.769297649087422</v>
      </c>
      <c r="BG827">
        <v>4.7013384263690838</v>
      </c>
      <c r="BH827">
        <v>409.50757473966968</v>
      </c>
      <c r="BI827">
        <v>0.2</v>
      </c>
      <c r="BJ827">
        <v>2827.58037171866</v>
      </c>
      <c r="BK827">
        <v>697.09955077571487</v>
      </c>
      <c r="BL827">
        <v>893.5217400343621</v>
      </c>
      <c r="BM827">
        <v>1073.4207664870848</v>
      </c>
      <c r="BN827">
        <v>147.09830912471426</v>
      </c>
      <c r="BO827">
        <v>29.653324763171948</v>
      </c>
      <c r="BP827">
        <v>3.8122684673475127E-2</v>
      </c>
      <c r="BQ827">
        <v>100</v>
      </c>
      <c r="BR827">
        <v>257.75622691306467</v>
      </c>
      <c r="BS827">
        <v>5.5371143407550963E-2</v>
      </c>
      <c r="BT827">
        <v>3.06363948373081E-4</v>
      </c>
      <c r="BU827">
        <v>0</v>
      </c>
      <c r="BV827">
        <v>0.56175159847387846</v>
      </c>
      <c r="BW827">
        <v>15.035482551291244</v>
      </c>
      <c r="BX827">
        <v>35.651753343535233</v>
      </c>
      <c r="BY827">
        <v>37.064952924211866</v>
      </c>
      <c r="BZ827">
        <v>813.8527372907389</v>
      </c>
      <c r="CA827">
        <v>308.07952975238283</v>
      </c>
      <c r="CB827">
        <v>214.24110390448388</v>
      </c>
      <c r="CC827" s="156">
        <v>0.95</v>
      </c>
      <c r="CD827">
        <v>2500</v>
      </c>
      <c r="CE827">
        <v>7.9093036206893785E-2</v>
      </c>
      <c r="CF827">
        <v>3.5099179358830597</v>
      </c>
      <c r="CG827">
        <v>0.1150508064082079</v>
      </c>
      <c r="CH827">
        <v>0.59755039075806693</v>
      </c>
      <c r="CI827">
        <v>21</v>
      </c>
    </row>
    <row r="828" spans="47:87" x14ac:dyDescent="0.3">
      <c r="AU828">
        <v>0.3</v>
      </c>
      <c r="AV828">
        <v>19.917259653858409</v>
      </c>
      <c r="AW828">
        <v>0.30954433353136762</v>
      </c>
      <c r="AX828">
        <v>0.39057191835063776</v>
      </c>
      <c r="AY828">
        <v>280.02888680769502</v>
      </c>
      <c r="AZ828">
        <v>9.651495367260636E-2</v>
      </c>
      <c r="BA828">
        <v>386.87558720924284</v>
      </c>
      <c r="BB828">
        <v>354.95208787580793</v>
      </c>
      <c r="BC828">
        <v>1</v>
      </c>
      <c r="BD828">
        <v>37.800679640265813</v>
      </c>
      <c r="BE828">
        <v>103.37626812228461</v>
      </c>
      <c r="BF828">
        <v>19.00898903071008</v>
      </c>
      <c r="BG828">
        <v>4.1989742608593081</v>
      </c>
      <c r="BH828">
        <v>405.54678166747766</v>
      </c>
      <c r="BI828">
        <v>0.19999999999999998</v>
      </c>
      <c r="BJ828">
        <v>2510.0078571423896</v>
      </c>
      <c r="BK828">
        <v>684.34636486610873</v>
      </c>
      <c r="BL828">
        <v>912.44596714961222</v>
      </c>
      <c r="BM828">
        <v>1011.3108169526739</v>
      </c>
      <c r="BN828">
        <v>190.66533278221669</v>
      </c>
      <c r="BO828">
        <v>27.984154537762663</v>
      </c>
      <c r="BP828">
        <v>4.5999013789121315E-2</v>
      </c>
      <c r="BQ828">
        <v>100</v>
      </c>
      <c r="BR828">
        <v>400.54800355569489</v>
      </c>
      <c r="BS828">
        <v>6.0718825773780752E-2</v>
      </c>
      <c r="BT828">
        <v>3.0042451537303151E-4</v>
      </c>
      <c r="BU828">
        <v>94.247844225696184</v>
      </c>
      <c r="BV828">
        <v>0.55657112328056568</v>
      </c>
      <c r="BW828">
        <v>13.508964091911588</v>
      </c>
      <c r="BX828">
        <v>33.219473594101594</v>
      </c>
      <c r="BY828">
        <v>29.230760655937544</v>
      </c>
      <c r="BZ828">
        <v>1159.6285555166696</v>
      </c>
      <c r="CA828">
        <v>239.57004418310134</v>
      </c>
      <c r="CB828">
        <v>226.76384307122271</v>
      </c>
      <c r="CC828" s="156">
        <v>1.03</v>
      </c>
      <c r="CD828">
        <v>570</v>
      </c>
      <c r="CE828">
        <v>0.22947163789357372</v>
      </c>
      <c r="CF828">
        <v>10.142188218307473</v>
      </c>
      <c r="CG828">
        <v>0.30668385238137036</v>
      </c>
      <c r="CH828">
        <v>29.604271655835589</v>
      </c>
      <c r="CI828">
        <v>6</v>
      </c>
    </row>
    <row r="829" spans="47:87" x14ac:dyDescent="0.3">
      <c r="AU829">
        <v>0.3</v>
      </c>
      <c r="AV829">
        <v>20.326266194101603</v>
      </c>
      <c r="AW829">
        <v>0.34276292770107958</v>
      </c>
      <c r="AX829">
        <v>1.5881561021073662</v>
      </c>
      <c r="AY829">
        <v>311.85512125390159</v>
      </c>
      <c r="AZ829">
        <v>0.11824639329206242</v>
      </c>
      <c r="BA829">
        <v>433.08353522383669</v>
      </c>
      <c r="BB829">
        <v>325.27604723519096</v>
      </c>
      <c r="BC829">
        <v>1</v>
      </c>
      <c r="BD829">
        <v>44.813372253601443</v>
      </c>
      <c r="BE829">
        <v>102.18444156481051</v>
      </c>
      <c r="BF829">
        <v>9.6605393890897719</v>
      </c>
      <c r="BG829">
        <v>3.8240545894122571</v>
      </c>
      <c r="BH829">
        <v>409.98413568900463</v>
      </c>
      <c r="BI829">
        <v>0.19999999999999998</v>
      </c>
      <c r="BJ829">
        <v>2908.2529253680132</v>
      </c>
      <c r="BK829">
        <v>695.52884240922162</v>
      </c>
      <c r="BL829">
        <v>832.02688798238785</v>
      </c>
      <c r="BM829">
        <v>975.74611930984918</v>
      </c>
      <c r="BN829">
        <v>215.14465935335718</v>
      </c>
      <c r="BO829">
        <v>30.918652362170718</v>
      </c>
      <c r="BP829">
        <v>5.9205300079681895E-2</v>
      </c>
      <c r="BQ829">
        <v>100</v>
      </c>
      <c r="BR829">
        <v>321.97860226533339</v>
      </c>
      <c r="BS829">
        <v>5.0114600283150519E-2</v>
      </c>
      <c r="BT829">
        <v>3.0256272043743826E-4</v>
      </c>
      <c r="BU829">
        <v>159.5286463239008</v>
      </c>
      <c r="BV829">
        <v>0.54110784198424433</v>
      </c>
      <c r="BW829">
        <v>15.375010137886212</v>
      </c>
      <c r="BX829">
        <v>35.442586937384085</v>
      </c>
      <c r="BY829">
        <v>37.795345326837143</v>
      </c>
      <c r="BZ829">
        <v>992.91248043427174</v>
      </c>
      <c r="CA829">
        <v>222.40771594257345</v>
      </c>
      <c r="CB829">
        <v>245.69944039789306</v>
      </c>
      <c r="CC829" s="156">
        <v>0.77</v>
      </c>
      <c r="CD829">
        <v>1210</v>
      </c>
      <c r="CE829">
        <v>0.20625263586229292</v>
      </c>
      <c r="CF829">
        <v>6.8318049749179046</v>
      </c>
      <c r="CG829">
        <v>0.24766421989104179</v>
      </c>
      <c r="CH829">
        <v>18.816025811299738</v>
      </c>
      <c r="CI829">
        <v>7</v>
      </c>
    </row>
    <row r="830" spans="47:87" x14ac:dyDescent="0.3">
      <c r="AU830">
        <v>0.3</v>
      </c>
      <c r="AV830">
        <v>18.882294067088946</v>
      </c>
      <c r="AW830">
        <v>0.29602131094161399</v>
      </c>
      <c r="AX830">
        <v>1.2099958649164329</v>
      </c>
      <c r="AY830">
        <v>324.60362319279642</v>
      </c>
      <c r="AZ830">
        <v>0.11823473491229403</v>
      </c>
      <c r="BA830">
        <v>474.27430281359142</v>
      </c>
      <c r="BB830">
        <v>358.70012467338938</v>
      </c>
      <c r="BC830">
        <v>1</v>
      </c>
      <c r="BD830">
        <v>44.208710264268582</v>
      </c>
      <c r="BE830">
        <v>91.753286089584307</v>
      </c>
      <c r="BF830">
        <v>14.226608659294763</v>
      </c>
      <c r="BG830">
        <v>3.9758387543495433</v>
      </c>
      <c r="BH830">
        <v>392.89096908328401</v>
      </c>
      <c r="BI830">
        <v>0.20000000000000007</v>
      </c>
      <c r="BJ830">
        <v>2641.3911507560883</v>
      </c>
      <c r="BK830">
        <v>687.48336915438551</v>
      </c>
      <c r="BL830">
        <v>908.83454104906366</v>
      </c>
      <c r="BM830">
        <v>945.97120732468841</v>
      </c>
      <c r="BN830">
        <v>146.7217521541038</v>
      </c>
      <c r="BO830">
        <v>26.849291472186415</v>
      </c>
      <c r="BP830">
        <v>3.3224502999488932E-2</v>
      </c>
      <c r="BQ830">
        <v>100</v>
      </c>
      <c r="BR830">
        <v>333.47115580424258</v>
      </c>
      <c r="BS830">
        <v>5.124395105983217E-2</v>
      </c>
      <c r="BT830">
        <v>3.0126099488902877E-4</v>
      </c>
      <c r="BU830">
        <v>0</v>
      </c>
      <c r="BV830">
        <v>0.51866884122873391</v>
      </c>
      <c r="BW830">
        <v>14.31982216566068</v>
      </c>
      <c r="BX830">
        <v>34.022875225797222</v>
      </c>
      <c r="BY830">
        <v>31.142277298889308</v>
      </c>
      <c r="BZ830">
        <v>815.75809461700464</v>
      </c>
      <c r="CA830">
        <v>178.5558699463171</v>
      </c>
      <c r="CB830">
        <v>234.21354323173969</v>
      </c>
      <c r="CC830" s="156">
        <v>0.98</v>
      </c>
      <c r="CD830">
        <v>1290</v>
      </c>
      <c r="CE830">
        <v>0.21894305116951562</v>
      </c>
      <c r="CF830">
        <v>8.7788477938320533</v>
      </c>
      <c r="CG830">
        <v>0.2618618919151805</v>
      </c>
      <c r="CH830">
        <v>37.140333077927778</v>
      </c>
      <c r="CI830">
        <v>6</v>
      </c>
    </row>
    <row r="831" spans="47:87" x14ac:dyDescent="0.3">
      <c r="AU831">
        <v>0.3</v>
      </c>
      <c r="AV831">
        <v>18.781627367901326</v>
      </c>
      <c r="AW831">
        <v>0.23709557804229842</v>
      </c>
      <c r="AX831">
        <v>1.5454025894426722</v>
      </c>
      <c r="AY831">
        <v>318.4194885511381</v>
      </c>
      <c r="AZ831">
        <v>9.1751977305426682E-2</v>
      </c>
      <c r="BA831">
        <v>352.16201174233566</v>
      </c>
      <c r="BB831">
        <v>392.6169379501701</v>
      </c>
      <c r="BC831">
        <v>1</v>
      </c>
      <c r="BD831">
        <v>42.327743567379748</v>
      </c>
      <c r="BE831">
        <v>97.869980306525832</v>
      </c>
      <c r="BF831">
        <v>19.979290993663618</v>
      </c>
      <c r="BG831">
        <v>4.0366717322295074</v>
      </c>
      <c r="BH831">
        <v>433.17060085457405</v>
      </c>
      <c r="BI831">
        <v>0.20000000000000007</v>
      </c>
      <c r="BJ831">
        <v>2596.3278279151509</v>
      </c>
      <c r="BK831">
        <v>681.64827491476717</v>
      </c>
      <c r="BL831">
        <v>857.15841983386531</v>
      </c>
      <c r="BM831">
        <v>971.44941025769162</v>
      </c>
      <c r="BN831">
        <v>134.25623741510373</v>
      </c>
      <c r="BO831">
        <v>21.204843632156983</v>
      </c>
      <c r="BP831">
        <v>6.3010457482236576E-2</v>
      </c>
      <c r="BQ831">
        <v>100</v>
      </c>
      <c r="BR831">
        <v>364.40123897552621</v>
      </c>
      <c r="BS831">
        <v>5.791265294220093E-2</v>
      </c>
      <c r="BT831">
        <v>2.9967813467220009E-4</v>
      </c>
      <c r="BU831">
        <v>28.006306100880987</v>
      </c>
      <c r="BV831">
        <v>0.58362138222362892</v>
      </c>
      <c r="BW831">
        <v>15.706414480306046</v>
      </c>
      <c r="BX831">
        <v>34.873080838104528</v>
      </c>
      <c r="BY831">
        <v>32.814735214153252</v>
      </c>
      <c r="BZ831">
        <v>1272.1166168355683</v>
      </c>
      <c r="CA831">
        <v>214.3436044983643</v>
      </c>
      <c r="CB831">
        <v>227.01518956810381</v>
      </c>
      <c r="CC831" s="156">
        <v>0.93</v>
      </c>
      <c r="CD831">
        <v>1540</v>
      </c>
      <c r="CE831">
        <v>0.22801517637801028</v>
      </c>
      <c r="CF831">
        <v>5.9235685137696006</v>
      </c>
      <c r="CG831">
        <v>0.27309879705611767</v>
      </c>
      <c r="CH831">
        <v>20.862071555161219</v>
      </c>
      <c r="CI831">
        <v>6</v>
      </c>
    </row>
    <row r="832" spans="47:87" x14ac:dyDescent="0.3">
      <c r="AU832">
        <v>0.3</v>
      </c>
      <c r="AV832">
        <v>19.612846975020297</v>
      </c>
      <c r="AW832">
        <v>0.33788554263029369</v>
      </c>
      <c r="AX832">
        <v>1.8900646445193299</v>
      </c>
      <c r="AY832">
        <v>354.79226908824</v>
      </c>
      <c r="AZ832">
        <v>0.11438537580981302</v>
      </c>
      <c r="BA832">
        <v>447.99615676623273</v>
      </c>
      <c r="BB832">
        <v>254.48028006410843</v>
      </c>
      <c r="BC832">
        <v>1</v>
      </c>
      <c r="BD832">
        <v>45.7959915574896</v>
      </c>
      <c r="BE832">
        <v>100.25111822931088</v>
      </c>
      <c r="BF832">
        <v>17.955360373704128</v>
      </c>
      <c r="BG832">
        <v>4.9178997233959132</v>
      </c>
      <c r="BH832">
        <v>388.0181145467248</v>
      </c>
      <c r="BI832">
        <v>0.19999999999999998</v>
      </c>
      <c r="BJ832">
        <v>2854.8188479980709</v>
      </c>
      <c r="BK832">
        <v>692.96752969909562</v>
      </c>
      <c r="BL832">
        <v>900.05856683521381</v>
      </c>
      <c r="BM832">
        <v>878.56419934425253</v>
      </c>
      <c r="BN832">
        <v>210.83487600396782</v>
      </c>
      <c r="BO832">
        <v>30.47550237502487</v>
      </c>
      <c r="BP832">
        <v>5.876042035359396E-2</v>
      </c>
      <c r="BQ832">
        <v>100</v>
      </c>
      <c r="BR832">
        <v>400.03117810120477</v>
      </c>
      <c r="BS832">
        <v>5.3925318758663618E-2</v>
      </c>
      <c r="BT832">
        <v>3.2545387351105539E-4</v>
      </c>
      <c r="BU832">
        <v>0</v>
      </c>
      <c r="BV832">
        <v>0.54450006585638755</v>
      </c>
      <c r="BW832">
        <v>15.648199829074251</v>
      </c>
      <c r="BX832">
        <v>35.10034865781153</v>
      </c>
      <c r="BY832">
        <v>30.414844110944852</v>
      </c>
      <c r="BZ832">
        <v>1072.8961788800248</v>
      </c>
      <c r="CA832">
        <v>268.30656155454972</v>
      </c>
      <c r="CB832">
        <v>247.27811343018971</v>
      </c>
      <c r="CC832" s="156">
        <v>1</v>
      </c>
      <c r="CD832">
        <v>2090</v>
      </c>
      <c r="CE832">
        <v>8.9786667860165315E-2</v>
      </c>
      <c r="CF832">
        <v>4.0787679781256676</v>
      </c>
      <c r="CG832">
        <v>0.12136902891002888</v>
      </c>
      <c r="CH832">
        <v>-4.7860992089786691</v>
      </c>
      <c r="CI832" t="s">
        <v>479</v>
      </c>
    </row>
    <row r="833" spans="47:87" x14ac:dyDescent="0.3">
      <c r="AU833">
        <v>0.3</v>
      </c>
      <c r="AV833">
        <v>19.875659191776432</v>
      </c>
      <c r="AW833">
        <v>0.36991564366574436</v>
      </c>
      <c r="AX833">
        <v>0.94699578580272004</v>
      </c>
      <c r="AY833">
        <v>358.50051417590254</v>
      </c>
      <c r="AZ833">
        <v>0.11472062779135471</v>
      </c>
      <c r="BA833">
        <v>397.01304035064754</v>
      </c>
      <c r="BB833">
        <v>406.24655062711975</v>
      </c>
      <c r="BC833">
        <v>1</v>
      </c>
      <c r="BD833">
        <v>42.635919568271866</v>
      </c>
      <c r="BE833">
        <v>88.383400898752825</v>
      </c>
      <c r="BF833">
        <v>23.124670813099794</v>
      </c>
      <c r="BG833">
        <v>2.7299650895649172</v>
      </c>
      <c r="BH833">
        <v>405.91620825871638</v>
      </c>
      <c r="BI833">
        <v>0.2</v>
      </c>
      <c r="BJ833">
        <v>2254.4519368666724</v>
      </c>
      <c r="BK833">
        <v>687.74793695479411</v>
      </c>
      <c r="BL833">
        <v>936.05201891567106</v>
      </c>
      <c r="BM833">
        <v>1074.300396362599</v>
      </c>
      <c r="BN833">
        <v>141.06895135469148</v>
      </c>
      <c r="BO833">
        <v>33.18341376338013</v>
      </c>
      <c r="BP833">
        <v>8.6349245765514851E-2</v>
      </c>
      <c r="BQ833">
        <v>100</v>
      </c>
      <c r="BR833">
        <v>340.61097239154043</v>
      </c>
      <c r="BS833">
        <v>5.6406515300127975E-2</v>
      </c>
      <c r="BT833">
        <v>3.1058623765948059E-4</v>
      </c>
      <c r="BU833">
        <v>0</v>
      </c>
      <c r="BV833">
        <v>0.59577758037583939</v>
      </c>
      <c r="BW833">
        <v>16.676859425969671</v>
      </c>
      <c r="BX833">
        <v>34.559844182901664</v>
      </c>
      <c r="BY833">
        <v>36.950372032576929</v>
      </c>
      <c r="BZ833">
        <v>1092.2557979344726</v>
      </c>
      <c r="CA833">
        <v>314.8694694012849</v>
      </c>
      <c r="CB833">
        <v>233.38965736485835</v>
      </c>
      <c r="CC833" s="156">
        <v>0.86</v>
      </c>
      <c r="CD833">
        <v>2090</v>
      </c>
      <c r="CE833">
        <v>0.20194720628069085</v>
      </c>
      <c r="CF833">
        <v>7.2348073322882662</v>
      </c>
      <c r="CG833">
        <v>0.24222842092478483</v>
      </c>
      <c r="CH833">
        <v>30.609049321619857</v>
      </c>
      <c r="CI833">
        <v>6</v>
      </c>
    </row>
    <row r="834" spans="47:87" x14ac:dyDescent="0.3">
      <c r="AU834">
        <v>0.3</v>
      </c>
      <c r="AV834">
        <v>21.621127148731805</v>
      </c>
      <c r="AW834">
        <v>0.22429675772027444</v>
      </c>
      <c r="AX834">
        <v>1.6381897976763544</v>
      </c>
      <c r="AY834">
        <v>295.25619721649832</v>
      </c>
      <c r="AZ834">
        <v>0.11043418558138406</v>
      </c>
      <c r="BA834">
        <v>489.66757661072472</v>
      </c>
      <c r="BB834">
        <v>373.48897808441791</v>
      </c>
      <c r="BC834">
        <v>1</v>
      </c>
      <c r="BD834">
        <v>35.197032923275579</v>
      </c>
      <c r="BE834">
        <v>95.819493858369611</v>
      </c>
      <c r="BF834">
        <v>18.961810889120642</v>
      </c>
      <c r="BG834">
        <v>5.3253191204572765</v>
      </c>
      <c r="BH834">
        <v>425.63145123157869</v>
      </c>
      <c r="BI834">
        <v>0.20000000000000004</v>
      </c>
      <c r="BJ834">
        <v>2399.8818169394067</v>
      </c>
      <c r="BK834">
        <v>693.47742474849167</v>
      </c>
      <c r="BL834">
        <v>882.45561745736677</v>
      </c>
      <c r="BM834">
        <v>796.5964979618883</v>
      </c>
      <c r="BN834">
        <v>94.049562688587201</v>
      </c>
      <c r="BO834">
        <v>20.164571155207398</v>
      </c>
      <c r="BP834">
        <v>4.6825918465734279E-2</v>
      </c>
      <c r="BQ834">
        <v>100</v>
      </c>
      <c r="BR834">
        <v>405.47544932337536</v>
      </c>
      <c r="BS834">
        <v>5.5357999918549901E-2</v>
      </c>
      <c r="BT834">
        <v>2.9518385820980836E-4</v>
      </c>
      <c r="BU834">
        <v>81.028356017011362</v>
      </c>
      <c r="BV834">
        <v>0.52722965889154283</v>
      </c>
      <c r="BW834">
        <v>14.602143867856313</v>
      </c>
      <c r="BX834">
        <v>36.952326388187579</v>
      </c>
      <c r="BY834">
        <v>38.196595869286028</v>
      </c>
      <c r="BZ834">
        <v>1192.7459451140382</v>
      </c>
      <c r="CA834">
        <v>286.15457880743304</v>
      </c>
      <c r="CB834">
        <v>219.11084175677738</v>
      </c>
      <c r="CC834" s="156">
        <v>1.04</v>
      </c>
      <c r="CD834">
        <v>1140</v>
      </c>
      <c r="CE834">
        <v>0.25228577923030349</v>
      </c>
      <c r="CF834">
        <v>5.9439814300880336</v>
      </c>
      <c r="CG834">
        <v>0.23656428298737181</v>
      </c>
      <c r="CH834">
        <v>24.584749936549311</v>
      </c>
      <c r="CI834">
        <v>6</v>
      </c>
    </row>
    <row r="835" spans="47:87" x14ac:dyDescent="0.3">
      <c r="AU835">
        <v>0.3</v>
      </c>
      <c r="AV835">
        <v>20.873834712885365</v>
      </c>
      <c r="AW835">
        <v>0.34963641202511148</v>
      </c>
      <c r="AX835">
        <v>1.6858670001422797</v>
      </c>
      <c r="AY835">
        <v>346.14071960061915</v>
      </c>
      <c r="AZ835">
        <v>9.8635321500669226E-2</v>
      </c>
      <c r="BA835">
        <v>381.95100861198023</v>
      </c>
      <c r="BB835">
        <v>405.13772278505712</v>
      </c>
      <c r="BC835">
        <v>1</v>
      </c>
      <c r="BD835">
        <v>41.581654069461116</v>
      </c>
      <c r="BE835">
        <v>94.804851564681968</v>
      </c>
      <c r="BF835">
        <v>3.6702037675901988</v>
      </c>
      <c r="BG835">
        <v>4.6003804039341132</v>
      </c>
      <c r="BH835">
        <v>388.68354337341003</v>
      </c>
      <c r="BI835">
        <v>0.19999999999999996</v>
      </c>
      <c r="BJ835">
        <v>2930.3401281720062</v>
      </c>
      <c r="BK835">
        <v>689.83782025578216</v>
      </c>
      <c r="BL835">
        <v>905.5469261920839</v>
      </c>
      <c r="BM835">
        <v>768.02098066472524</v>
      </c>
      <c r="BN835">
        <v>200.23613821158619</v>
      </c>
      <c r="BO835">
        <v>31.725732534630975</v>
      </c>
      <c r="BP835">
        <v>3.7800248069524138E-2</v>
      </c>
      <c r="BQ835">
        <v>100</v>
      </c>
      <c r="BR835">
        <v>359.30445595012714</v>
      </c>
      <c r="BS835">
        <v>5.8902066287254001E-2</v>
      </c>
      <c r="BT835">
        <v>3.0491103634585536E-4</v>
      </c>
      <c r="BU835">
        <v>0</v>
      </c>
      <c r="BV835">
        <v>0.53871288375852011</v>
      </c>
      <c r="BW835">
        <v>14.241602092722408</v>
      </c>
      <c r="BX835">
        <v>36.520936770443591</v>
      </c>
      <c r="BY835">
        <v>36.093561346750434</v>
      </c>
      <c r="BZ835">
        <v>1145.5169838624718</v>
      </c>
      <c r="CA835">
        <v>346.31565788358961</v>
      </c>
      <c r="CB835">
        <v>236.27510929538639</v>
      </c>
      <c r="CC835" s="156">
        <v>1.1200000000000001</v>
      </c>
      <c r="CD835">
        <v>1010</v>
      </c>
      <c r="CE835">
        <v>0.13563649200288963</v>
      </c>
      <c r="CF835">
        <v>5.5187678143288474</v>
      </c>
      <c r="CG835">
        <v>0.16764688004841172</v>
      </c>
      <c r="CH835">
        <v>4.8351575346441482</v>
      </c>
      <c r="CI835">
        <v>13</v>
      </c>
    </row>
    <row r="836" spans="47:87" x14ac:dyDescent="0.3">
      <c r="AU836">
        <v>0.3</v>
      </c>
      <c r="AV836">
        <v>19.341519941240644</v>
      </c>
      <c r="AW836">
        <v>0.32916527207209939</v>
      </c>
      <c r="AX836">
        <v>1.3357636887686029</v>
      </c>
      <c r="AY836">
        <v>325.62992097746258</v>
      </c>
      <c r="AZ836">
        <v>9.4813131007194643E-2</v>
      </c>
      <c r="BA836">
        <v>431.06290292729881</v>
      </c>
      <c r="BB836">
        <v>279.52442671556162</v>
      </c>
      <c r="BC836">
        <v>1</v>
      </c>
      <c r="BD836">
        <v>35.57216527069447</v>
      </c>
      <c r="BE836">
        <v>104.94804802761109</v>
      </c>
      <c r="BF836">
        <v>10.711141724969304</v>
      </c>
      <c r="BG836">
        <v>4.9591269212282629</v>
      </c>
      <c r="BH836">
        <v>388.84772093843856</v>
      </c>
      <c r="BI836">
        <v>0.19999999999999993</v>
      </c>
      <c r="BJ836">
        <v>2995.0720876973564</v>
      </c>
      <c r="BK836">
        <v>685.95223084751638</v>
      </c>
      <c r="BL836">
        <v>918.7596347711135</v>
      </c>
      <c r="BM836">
        <v>930.2169695438206</v>
      </c>
      <c r="BN836">
        <v>119.05793999532614</v>
      </c>
      <c r="BO836">
        <v>29.836864997654803</v>
      </c>
      <c r="BP836">
        <v>3.9379577016277353E-2</v>
      </c>
      <c r="BQ836">
        <v>100</v>
      </c>
      <c r="BR836">
        <v>320.32471003020902</v>
      </c>
      <c r="BS836">
        <v>5.180195470185036E-2</v>
      </c>
      <c r="BT836">
        <v>2.8967817012663682E-4</v>
      </c>
      <c r="BU836">
        <v>8.5446959313963493</v>
      </c>
      <c r="BV836">
        <v>0.55381140691339448</v>
      </c>
      <c r="BW836">
        <v>14.598842505733904</v>
      </c>
      <c r="BX836">
        <v>36.947917729247472</v>
      </c>
      <c r="BY836">
        <v>30.343747484829468</v>
      </c>
      <c r="BZ836">
        <v>1298.0652693168836</v>
      </c>
      <c r="CA836">
        <v>254.83395829284683</v>
      </c>
      <c r="CB836">
        <v>220.92922594655676</v>
      </c>
      <c r="CC836" s="156">
        <v>1.1000000000000001</v>
      </c>
      <c r="CD836">
        <v>1360</v>
      </c>
      <c r="CE836">
        <v>0.12166740798454323</v>
      </c>
      <c r="CF836">
        <v>4.0424466030538566</v>
      </c>
      <c r="CG836">
        <v>0.15420796086029817</v>
      </c>
      <c r="CH836">
        <v>6.1363679414813692</v>
      </c>
      <c r="CI836">
        <v>12</v>
      </c>
    </row>
    <row r="837" spans="47:87" x14ac:dyDescent="0.3">
      <c r="AU837">
        <v>0.3</v>
      </c>
      <c r="AV837">
        <v>19.111068503190936</v>
      </c>
      <c r="AW837">
        <v>0.33798598252746681</v>
      </c>
      <c r="AX837">
        <v>1.0155613422214702</v>
      </c>
      <c r="AY837">
        <v>327.61890454045374</v>
      </c>
      <c r="AZ837">
        <v>0.11355503406456056</v>
      </c>
      <c r="BA837">
        <v>427.83309800350611</v>
      </c>
      <c r="BB837">
        <v>343.81336563213705</v>
      </c>
      <c r="BC837">
        <v>1</v>
      </c>
      <c r="BD837">
        <v>42.218886094990218</v>
      </c>
      <c r="BE837">
        <v>97.067675149234532</v>
      </c>
      <c r="BF837">
        <v>7.2064606914502569</v>
      </c>
      <c r="BG837">
        <v>4.4842933525616013</v>
      </c>
      <c r="BH837">
        <v>392.76993308783625</v>
      </c>
      <c r="BI837">
        <v>0.2</v>
      </c>
      <c r="BJ837">
        <v>2556.3225458657671</v>
      </c>
      <c r="BK837">
        <v>696.8872321127559</v>
      </c>
      <c r="BL837">
        <v>931.67154239779518</v>
      </c>
      <c r="BM837">
        <v>959.61168559010105</v>
      </c>
      <c r="BN837">
        <v>117.20656849975906</v>
      </c>
      <c r="BO837">
        <v>30.519341817530034</v>
      </c>
      <c r="BP837">
        <v>5.4561701158461408E-2</v>
      </c>
      <c r="BQ837">
        <v>100</v>
      </c>
      <c r="BR837">
        <v>348.29315331855406</v>
      </c>
      <c r="BS837">
        <v>5.4626932204120154E-2</v>
      </c>
      <c r="BT837">
        <v>3.0821718609779311E-4</v>
      </c>
      <c r="BU837">
        <v>172.64192768572502</v>
      </c>
      <c r="BV837">
        <v>0.56018233109210269</v>
      </c>
      <c r="BW837">
        <v>15.286628243122143</v>
      </c>
      <c r="BX837">
        <v>37.808615117242532</v>
      </c>
      <c r="BY837">
        <v>35.795007598100788</v>
      </c>
      <c r="BZ837">
        <v>1076.2898790122726</v>
      </c>
      <c r="CA837">
        <v>308.93457721658859</v>
      </c>
      <c r="CB837">
        <v>242.32275648760131</v>
      </c>
      <c r="CC837" s="156">
        <v>0.86</v>
      </c>
      <c r="CD837">
        <v>1630</v>
      </c>
      <c r="CE837">
        <v>0.13340577418931443</v>
      </c>
      <c r="CF837">
        <v>6.8996784422973088</v>
      </c>
      <c r="CG837">
        <v>0.188672174001869</v>
      </c>
      <c r="CH837">
        <v>15.275281248577258</v>
      </c>
      <c r="CI837">
        <v>9</v>
      </c>
    </row>
    <row r="838" spans="47:87" x14ac:dyDescent="0.3">
      <c r="AU838">
        <v>0.3</v>
      </c>
      <c r="AV838">
        <v>20.262482357374481</v>
      </c>
      <c r="AW838">
        <v>0.29694479311875283</v>
      </c>
      <c r="AX838">
        <v>1.185541237924437</v>
      </c>
      <c r="AY838">
        <v>316.34569274306136</v>
      </c>
      <c r="AZ838">
        <v>0.10665927677296697</v>
      </c>
      <c r="BA838">
        <v>410.58258147322505</v>
      </c>
      <c r="BB838">
        <v>409.11671851471345</v>
      </c>
      <c r="BC838">
        <v>1</v>
      </c>
      <c r="BD838">
        <v>50.845269267579937</v>
      </c>
      <c r="BE838">
        <v>114.77606460191399</v>
      </c>
      <c r="BF838">
        <v>28.657930551594514</v>
      </c>
      <c r="BG838">
        <v>2.920978916922222</v>
      </c>
      <c r="BH838">
        <v>415.56462903387239</v>
      </c>
      <c r="BI838">
        <v>0.2</v>
      </c>
      <c r="BJ838">
        <v>2878.3817023225374</v>
      </c>
      <c r="BK838">
        <v>680.62580230005972</v>
      </c>
      <c r="BL838">
        <v>859.95571761860413</v>
      </c>
      <c r="BM838">
        <v>845.67957376761444</v>
      </c>
      <c r="BN838">
        <v>157.90873055633867</v>
      </c>
      <c r="BO838">
        <v>26.59692034123989</v>
      </c>
      <c r="BP838">
        <v>7.4173671059688778E-2</v>
      </c>
      <c r="BQ838">
        <v>100</v>
      </c>
      <c r="BR838">
        <v>411.61141644655675</v>
      </c>
      <c r="BS838">
        <v>5.6454882842414969E-2</v>
      </c>
      <c r="BT838">
        <v>2.9033324938997356E-4</v>
      </c>
      <c r="BU838">
        <v>0</v>
      </c>
      <c r="BV838">
        <v>0.50457200521252688</v>
      </c>
      <c r="BW838">
        <v>14.740751352405523</v>
      </c>
      <c r="BX838">
        <v>34.501308069056577</v>
      </c>
      <c r="BY838">
        <v>36.684823526135482</v>
      </c>
      <c r="BZ838">
        <v>913.50149117365993</v>
      </c>
      <c r="CA838">
        <v>291.38670892927325</v>
      </c>
      <c r="CB838">
        <v>226.88593875588975</v>
      </c>
      <c r="CC838" s="156">
        <v>0.81</v>
      </c>
      <c r="CD838">
        <v>1990</v>
      </c>
      <c r="CE838">
        <v>0.16489415313481426</v>
      </c>
      <c r="CF838">
        <v>5.9704210506993975</v>
      </c>
      <c r="CG838">
        <v>0.21950944334874117</v>
      </c>
      <c r="CH838">
        <v>12.743599019508016</v>
      </c>
      <c r="CI838">
        <v>8</v>
      </c>
    </row>
    <row r="839" spans="47:87" x14ac:dyDescent="0.3">
      <c r="AU839">
        <v>0.3</v>
      </c>
      <c r="AV839">
        <v>17.527159605129945</v>
      </c>
      <c r="AW839">
        <v>0.33755207195835724</v>
      </c>
      <c r="AX839">
        <v>1.9928258035900868</v>
      </c>
      <c r="AY839">
        <v>325.62791085797852</v>
      </c>
      <c r="AZ839">
        <v>9.2176005893592122E-2</v>
      </c>
      <c r="BA839">
        <v>493.71802858296093</v>
      </c>
      <c r="BB839">
        <v>348.01514905570633</v>
      </c>
      <c r="BC839">
        <v>1</v>
      </c>
      <c r="BD839">
        <v>40.069258288230799</v>
      </c>
      <c r="BE839">
        <v>104.63316894613496</v>
      </c>
      <c r="BF839">
        <v>24.304296319884308</v>
      </c>
      <c r="BG839">
        <v>5.6243978763342897</v>
      </c>
      <c r="BH839">
        <v>396.6113924875479</v>
      </c>
      <c r="BI839">
        <v>0.20000000000000004</v>
      </c>
      <c r="BJ839">
        <v>2654.551692727618</v>
      </c>
      <c r="BK839">
        <v>695.562991607865</v>
      </c>
      <c r="BL839">
        <v>828.22696920534315</v>
      </c>
      <c r="BM839">
        <v>1111.4375583463247</v>
      </c>
      <c r="BN839">
        <v>144.24918337293337</v>
      </c>
      <c r="BO839">
        <v>30.480700999540804</v>
      </c>
      <c r="BP839">
        <v>5.4529143174992779E-2</v>
      </c>
      <c r="BQ839">
        <v>100</v>
      </c>
      <c r="BR839">
        <v>439.28333528927385</v>
      </c>
      <c r="BS839">
        <v>5.1725976614135923E-2</v>
      </c>
      <c r="BT839">
        <v>3.0377062381424286E-4</v>
      </c>
      <c r="BU839">
        <v>34.668060752384783</v>
      </c>
      <c r="BV839">
        <v>0.543173044090556</v>
      </c>
      <c r="BW839">
        <v>14.079828429689549</v>
      </c>
      <c r="BX839">
        <v>35.190817597348399</v>
      </c>
      <c r="BY839">
        <v>41.295664668944532</v>
      </c>
      <c r="BZ839">
        <v>1022.9233737702912</v>
      </c>
      <c r="CA839">
        <v>318.80947546343486</v>
      </c>
      <c r="CB839">
        <v>229.5843872737409</v>
      </c>
      <c r="CC839" s="156">
        <v>1.1000000000000001</v>
      </c>
      <c r="CD839">
        <v>790</v>
      </c>
      <c r="CE839">
        <v>0.25507458954477524</v>
      </c>
      <c r="CF839">
        <v>7.6956693574036334</v>
      </c>
      <c r="CG839">
        <v>0.31255039550447122</v>
      </c>
      <c r="CH839">
        <v>26.561093545634503</v>
      </c>
      <c r="CI839">
        <v>5</v>
      </c>
    </row>
    <row r="840" spans="47:87" x14ac:dyDescent="0.3">
      <c r="AU840">
        <v>0.3</v>
      </c>
      <c r="AV840">
        <v>20.446361463169954</v>
      </c>
      <c r="AW840">
        <v>0.29812857564759027</v>
      </c>
      <c r="AX840">
        <v>1.5626786276247431</v>
      </c>
      <c r="AY840">
        <v>318.58299467483516</v>
      </c>
      <c r="AZ840">
        <v>9.0053623389394474E-2</v>
      </c>
      <c r="BA840">
        <v>479.91911678305894</v>
      </c>
      <c r="BB840">
        <v>397.5191547974901</v>
      </c>
      <c r="BC840">
        <v>1</v>
      </c>
      <c r="BD840">
        <v>44.782858337207706</v>
      </c>
      <c r="BE840">
        <v>101.59395858874042</v>
      </c>
      <c r="BF840">
        <v>16.910021045227396</v>
      </c>
      <c r="BG840">
        <v>4.0088469985604327</v>
      </c>
      <c r="BH840">
        <v>460.4517376621414</v>
      </c>
      <c r="BI840">
        <v>0.20000000000000009</v>
      </c>
      <c r="BJ840">
        <v>2949.3703262850449</v>
      </c>
      <c r="BK840">
        <v>678.54044605099375</v>
      </c>
      <c r="BL840">
        <v>931.75214558278594</v>
      </c>
      <c r="BM840">
        <v>913.55055155600724</v>
      </c>
      <c r="BN840">
        <v>108.52736275106322</v>
      </c>
      <c r="BO840">
        <v>26.751010144237245</v>
      </c>
      <c r="BP840">
        <v>6.8720215763677026E-2</v>
      </c>
      <c r="BQ840">
        <v>100</v>
      </c>
      <c r="BR840">
        <v>338.39905327478618</v>
      </c>
      <c r="BS840">
        <v>5.4676801800895264E-2</v>
      </c>
      <c r="BT840">
        <v>3.1813682447145525E-4</v>
      </c>
      <c r="BU840">
        <v>0</v>
      </c>
      <c r="BV840">
        <v>0.52821186099944695</v>
      </c>
      <c r="BW840">
        <v>14.958816093588533</v>
      </c>
      <c r="BX840">
        <v>35.527673142222859</v>
      </c>
      <c r="BY840">
        <v>32.090531429856632</v>
      </c>
      <c r="BZ840">
        <v>967.22829031307424</v>
      </c>
      <c r="CA840">
        <v>302.46666428474975</v>
      </c>
      <c r="CB840">
        <v>236.50264269714506</v>
      </c>
      <c r="CC840" s="156">
        <v>1.26</v>
      </c>
      <c r="CD840">
        <v>1230</v>
      </c>
      <c r="CE840">
        <v>4.7617424667392827E-2</v>
      </c>
      <c r="CF840">
        <v>2.6859842100927747</v>
      </c>
      <c r="CG840">
        <v>8.7481704535911906E-2</v>
      </c>
      <c r="CH840">
        <v>-9.2984750804217136</v>
      </c>
      <c r="CI840" t="s">
        <v>479</v>
      </c>
    </row>
    <row r="841" spans="47:87" x14ac:dyDescent="0.3">
      <c r="AU841">
        <v>0.3</v>
      </c>
      <c r="AV841">
        <v>21.469960856157233</v>
      </c>
      <c r="AW841">
        <v>0.30280523330607312</v>
      </c>
      <c r="AX841">
        <v>1.8003730576630645</v>
      </c>
      <c r="AY841">
        <v>310.63448671901386</v>
      </c>
      <c r="AZ841">
        <v>0.10862934994951765</v>
      </c>
      <c r="BA841">
        <v>444.97837942374105</v>
      </c>
      <c r="BB841">
        <v>415.19466082807594</v>
      </c>
      <c r="BC841">
        <v>1</v>
      </c>
      <c r="BD841">
        <v>36.825449932253626</v>
      </c>
      <c r="BE841">
        <v>109.45202876119826</v>
      </c>
      <c r="BF841">
        <v>13.954577928243438</v>
      </c>
      <c r="BG841">
        <v>4.2114202755898766</v>
      </c>
      <c r="BH841">
        <v>375.28138071499922</v>
      </c>
      <c r="BI841">
        <v>0.2</v>
      </c>
      <c r="BJ841">
        <v>2494.099508239728</v>
      </c>
      <c r="BK841">
        <v>687.59948053540927</v>
      </c>
      <c r="BL841">
        <v>937.95835611229131</v>
      </c>
      <c r="BM841">
        <v>855.70925438363747</v>
      </c>
      <c r="BN841">
        <v>194.14412019269966</v>
      </c>
      <c r="BO841">
        <v>27.586252776485743</v>
      </c>
      <c r="BP841">
        <v>1.9283456153028462E-2</v>
      </c>
      <c r="BQ841">
        <v>100</v>
      </c>
      <c r="BR841">
        <v>307.76148254668834</v>
      </c>
      <c r="BS841">
        <v>5.8779061820480399E-2</v>
      </c>
      <c r="BT841">
        <v>2.8985657397356297E-4</v>
      </c>
      <c r="BU841">
        <v>0</v>
      </c>
      <c r="BV841">
        <v>0.58016081880138315</v>
      </c>
      <c r="BW841">
        <v>13.957437428975711</v>
      </c>
      <c r="BX841">
        <v>36.182158443484688</v>
      </c>
      <c r="BY841">
        <v>36.801478416349802</v>
      </c>
      <c r="BZ841">
        <v>1105.8616460455235</v>
      </c>
      <c r="CA841">
        <v>281.85478208360377</v>
      </c>
      <c r="CB841">
        <v>202.53275893997863</v>
      </c>
      <c r="CC841" s="156">
        <v>0.94</v>
      </c>
      <c r="CD841">
        <v>2150</v>
      </c>
      <c r="CE841">
        <v>5.4753725618419402E-2</v>
      </c>
      <c r="CF841">
        <v>2.8962478598097299</v>
      </c>
      <c r="CG841">
        <v>9.0473537039441235E-2</v>
      </c>
      <c r="CH841">
        <v>-7.8764839727131379</v>
      </c>
      <c r="CI841" t="s">
        <v>479</v>
      </c>
    </row>
    <row r="842" spans="47:87" x14ac:dyDescent="0.3">
      <c r="AU842">
        <v>0.3</v>
      </c>
      <c r="AV842">
        <v>18.804845605587769</v>
      </c>
      <c r="AW842">
        <v>0.31296920866722294</v>
      </c>
      <c r="AX842">
        <v>2.0208142764284194</v>
      </c>
      <c r="AY842">
        <v>349.25406487201843</v>
      </c>
      <c r="AZ842">
        <v>9.7408990151981137E-2</v>
      </c>
      <c r="BA842">
        <v>393.14314246813967</v>
      </c>
      <c r="BB842">
        <v>293.89780081981343</v>
      </c>
      <c r="BC842">
        <v>1</v>
      </c>
      <c r="BD842">
        <v>41.766496328648131</v>
      </c>
      <c r="BE842">
        <v>101.26854658155968</v>
      </c>
      <c r="BF842">
        <v>13.528576417817717</v>
      </c>
      <c r="BG842">
        <v>3.4285576191869369</v>
      </c>
      <c r="BH842">
        <v>382.10082967971209</v>
      </c>
      <c r="BI842">
        <v>0.19999999999999996</v>
      </c>
      <c r="BJ842">
        <v>2674.6308023172046</v>
      </c>
      <c r="BK842">
        <v>675.98091723595599</v>
      </c>
      <c r="BL842">
        <v>856.75662851028142</v>
      </c>
      <c r="BM842">
        <v>951.79493192721816</v>
      </c>
      <c r="BN842">
        <v>137.82316887281465</v>
      </c>
      <c r="BO842">
        <v>28.256135320640055</v>
      </c>
      <c r="BP842">
        <v>5.1076535215784827E-2</v>
      </c>
      <c r="BQ842">
        <v>100</v>
      </c>
      <c r="BR842">
        <v>384.31387069364712</v>
      </c>
      <c r="BS842">
        <v>5.5953372865497793E-2</v>
      </c>
      <c r="BT842">
        <v>2.8672883473445569E-4</v>
      </c>
      <c r="BU842">
        <v>0</v>
      </c>
      <c r="BV842">
        <v>0.57951225052220179</v>
      </c>
      <c r="BW842">
        <v>14.424254217695248</v>
      </c>
      <c r="BX842">
        <v>34.285852083410042</v>
      </c>
      <c r="BY842">
        <v>33.364628618603724</v>
      </c>
      <c r="BZ842">
        <v>899.54879092919373</v>
      </c>
      <c r="CA842">
        <v>268.6692863671301</v>
      </c>
      <c r="CB842">
        <v>220.88436625260681</v>
      </c>
      <c r="CC842" s="156">
        <v>1.26</v>
      </c>
      <c r="CD842">
        <v>1620</v>
      </c>
      <c r="CE842">
        <v>7.9377393001223151E-3</v>
      </c>
      <c r="CF842">
        <v>1.5232119971467653</v>
      </c>
      <c r="CG842">
        <v>5.5980586343124111E-2</v>
      </c>
      <c r="CH842">
        <v>-13.667610656103466</v>
      </c>
      <c r="CI842" t="s">
        <v>479</v>
      </c>
    </row>
    <row r="843" spans="47:87" x14ac:dyDescent="0.3">
      <c r="AU843">
        <v>0.3</v>
      </c>
      <c r="AV843">
        <v>18.058952577051876</v>
      </c>
      <c r="AW843">
        <v>0.32689658165286001</v>
      </c>
      <c r="AX843">
        <v>1.1808628603134794</v>
      </c>
      <c r="AY843">
        <v>360.11203059378266</v>
      </c>
      <c r="AZ843">
        <v>9.0486626008946788E-2</v>
      </c>
      <c r="BA843">
        <v>456.61086188087228</v>
      </c>
      <c r="BB843">
        <v>340.86660610404238</v>
      </c>
      <c r="BC843">
        <v>1</v>
      </c>
      <c r="BD843">
        <v>43.020028081549306</v>
      </c>
      <c r="BE843">
        <v>92.85718689484942</v>
      </c>
      <c r="BF843">
        <v>13.046973311709054</v>
      </c>
      <c r="BG843">
        <v>5.6014751194830339</v>
      </c>
      <c r="BH843">
        <v>457.9886702443419</v>
      </c>
      <c r="BI843">
        <v>0.20000000000000004</v>
      </c>
      <c r="BJ843">
        <v>2517.9237585768356</v>
      </c>
      <c r="BK843">
        <v>688.96566675354745</v>
      </c>
      <c r="BL843">
        <v>878.01809243261027</v>
      </c>
      <c r="BM843">
        <v>1016.6615390462293</v>
      </c>
      <c r="BN843">
        <v>140.39855077212701</v>
      </c>
      <c r="BO843">
        <v>29.462916321619204</v>
      </c>
      <c r="BP843">
        <v>5.9548852633107073E-2</v>
      </c>
      <c r="BQ843">
        <v>100</v>
      </c>
      <c r="BR843">
        <v>417.85554297182432</v>
      </c>
      <c r="BS843">
        <v>5.4180872107389054E-2</v>
      </c>
      <c r="BT843">
        <v>2.9732491796381213E-4</v>
      </c>
      <c r="BU843">
        <v>80.070201178250798</v>
      </c>
      <c r="BV843">
        <v>0.58189540348611812</v>
      </c>
      <c r="BW843">
        <v>14.024595648238005</v>
      </c>
      <c r="BX843">
        <v>38.80026847252153</v>
      </c>
      <c r="BY843">
        <v>28.891247326065614</v>
      </c>
      <c r="BZ843">
        <v>927.2625036928265</v>
      </c>
      <c r="CA843">
        <v>277.86895127327557</v>
      </c>
      <c r="CB843">
        <v>230.59481688434559</v>
      </c>
      <c r="CC843" s="156">
        <v>1.07</v>
      </c>
      <c r="CD843">
        <v>1210</v>
      </c>
      <c r="CE843">
        <v>0.19110843337941907</v>
      </c>
      <c r="CF843">
        <v>5.1881038017641501</v>
      </c>
      <c r="CG843">
        <v>0.23154629247924571</v>
      </c>
      <c r="CH843">
        <v>13.801194047897784</v>
      </c>
      <c r="CI843">
        <v>7</v>
      </c>
    </row>
    <row r="844" spans="47:87" x14ac:dyDescent="0.3">
      <c r="AU844">
        <v>0.3</v>
      </c>
      <c r="AV844">
        <v>19.248850651576809</v>
      </c>
      <c r="AW844">
        <v>0.33111045415130358</v>
      </c>
      <c r="AX844">
        <v>1.8189056517079936</v>
      </c>
      <c r="AY844">
        <v>318.5425185299697</v>
      </c>
      <c r="AZ844">
        <v>0.10554155240283829</v>
      </c>
      <c r="BA844">
        <v>460.07860868091268</v>
      </c>
      <c r="BB844">
        <v>372.10283658104026</v>
      </c>
      <c r="BC844">
        <v>1</v>
      </c>
      <c r="BD844">
        <v>45.867091064442192</v>
      </c>
      <c r="BE844">
        <v>101.69029145532693</v>
      </c>
      <c r="BF844">
        <v>25.421757356393048</v>
      </c>
      <c r="BG844">
        <v>4.9881365961820148</v>
      </c>
      <c r="BH844">
        <v>370.45228738894315</v>
      </c>
      <c r="BI844">
        <v>0.2</v>
      </c>
      <c r="BJ844">
        <v>2344.9243894888436</v>
      </c>
      <c r="BK844">
        <v>674.11651559378367</v>
      </c>
      <c r="BL844">
        <v>875.67490817042631</v>
      </c>
      <c r="BM844">
        <v>937.74967497635953</v>
      </c>
      <c r="BN844">
        <v>108.18914617473659</v>
      </c>
      <c r="BO844">
        <v>29.875330491035363</v>
      </c>
      <c r="BP844">
        <v>5.6290658039762624E-2</v>
      </c>
      <c r="BQ844">
        <v>100</v>
      </c>
      <c r="BR844">
        <v>342.06752182314239</v>
      </c>
      <c r="BS844">
        <v>5.338628184570704E-2</v>
      </c>
      <c r="BT844">
        <v>3.0627793692554787E-4</v>
      </c>
      <c r="BU844">
        <v>0.88808746679810779</v>
      </c>
      <c r="BV844">
        <v>0.5315867161195803</v>
      </c>
      <c r="BW844">
        <v>14.105134805244209</v>
      </c>
      <c r="BX844">
        <v>35.794866455343048</v>
      </c>
      <c r="BY844">
        <v>29.850273180329022</v>
      </c>
      <c r="BZ844">
        <v>1101.5108374732631</v>
      </c>
      <c r="CA844">
        <v>283.32986991308013</v>
      </c>
      <c r="CB844">
        <v>251.79287327252752</v>
      </c>
      <c r="CC844" s="156">
        <v>1.03</v>
      </c>
      <c r="CD844">
        <v>1260</v>
      </c>
      <c r="CE844">
        <v>0.13741789950879935</v>
      </c>
      <c r="CF844">
        <v>4.9588992819829762</v>
      </c>
      <c r="CG844">
        <v>0.16793720564162223</v>
      </c>
      <c r="CH844">
        <v>10.787350458521974</v>
      </c>
      <c r="CI844">
        <v>10</v>
      </c>
    </row>
    <row r="845" spans="47:87" x14ac:dyDescent="0.3">
      <c r="AU845">
        <v>0.3</v>
      </c>
      <c r="AV845">
        <v>18.583301290715063</v>
      </c>
      <c r="AW845">
        <v>0.34334952191694879</v>
      </c>
      <c r="AX845">
        <v>1.534208047935615</v>
      </c>
      <c r="AY845">
        <v>319.66527968162166</v>
      </c>
      <c r="AZ845">
        <v>0.10891909409691916</v>
      </c>
      <c r="BA845">
        <v>446.56670260622423</v>
      </c>
      <c r="BB845">
        <v>338.99513222763227</v>
      </c>
      <c r="BC845">
        <v>1</v>
      </c>
      <c r="BD845">
        <v>47.020167912176461</v>
      </c>
      <c r="BE845">
        <v>97.663935467099691</v>
      </c>
      <c r="BF845">
        <v>19.982940915180219</v>
      </c>
      <c r="BG845">
        <v>4.0184828500611154</v>
      </c>
      <c r="BH845">
        <v>390.91209026257729</v>
      </c>
      <c r="BI845">
        <v>0.2</v>
      </c>
      <c r="BJ845">
        <v>2647.4288694392849</v>
      </c>
      <c r="BK845">
        <v>678.09642223698768</v>
      </c>
      <c r="BL845">
        <v>893.42959342557583</v>
      </c>
      <c r="BM845">
        <v>912.63636255236452</v>
      </c>
      <c r="BN845">
        <v>157.280244031997</v>
      </c>
      <c r="BO845">
        <v>31.161737514071504</v>
      </c>
      <c r="BP845">
        <v>3.6276644910169048E-2</v>
      </c>
      <c r="BQ845">
        <v>100</v>
      </c>
      <c r="BR845">
        <v>347.69084426141109</v>
      </c>
      <c r="BS845">
        <v>4.913707518970329E-2</v>
      </c>
      <c r="BT845">
        <v>2.926508923741238E-4</v>
      </c>
      <c r="BU845">
        <v>0</v>
      </c>
      <c r="BV845">
        <v>0.51501504211328164</v>
      </c>
      <c r="BW845">
        <v>14.941252184157152</v>
      </c>
      <c r="BX845">
        <v>36.005352128723217</v>
      </c>
      <c r="BY845">
        <v>33.596535816112606</v>
      </c>
      <c r="BZ845">
        <v>982.0460020612195</v>
      </c>
      <c r="CA845">
        <v>254.47638744599766</v>
      </c>
      <c r="CB845">
        <v>208.78736297106232</v>
      </c>
      <c r="CC845" s="156">
        <v>1.32</v>
      </c>
      <c r="CD845">
        <v>1520</v>
      </c>
      <c r="CE845">
        <v>5.4855903497560199E-2</v>
      </c>
      <c r="CF845">
        <v>2.6401773827497204</v>
      </c>
      <c r="CG845">
        <v>9.5222996605385302E-2</v>
      </c>
      <c r="CH845">
        <v>-4.271776510695223</v>
      </c>
      <c r="CI845" t="s">
        <v>479</v>
      </c>
    </row>
    <row r="846" spans="47:87" x14ac:dyDescent="0.3">
      <c r="AU846">
        <v>0.3</v>
      </c>
      <c r="AV846">
        <v>18.672082698337391</v>
      </c>
      <c r="AW846">
        <v>0.30691497180112298</v>
      </c>
      <c r="AX846">
        <v>1.3812988846009229</v>
      </c>
      <c r="AY846">
        <v>322.93500867771462</v>
      </c>
      <c r="AZ846">
        <v>9.4720773316826212E-2</v>
      </c>
      <c r="BA846">
        <v>479.82409380598426</v>
      </c>
      <c r="BB846">
        <v>428.19063810385819</v>
      </c>
      <c r="BC846">
        <v>1</v>
      </c>
      <c r="BD846">
        <v>41.147364093031292</v>
      </c>
      <c r="BE846">
        <v>109.26068576452879</v>
      </c>
      <c r="BF846">
        <v>6.7761854661113929</v>
      </c>
      <c r="BG846">
        <v>2.7697195316582168</v>
      </c>
      <c r="BH846">
        <v>382.63072203798447</v>
      </c>
      <c r="BI846">
        <v>0.20000000000000004</v>
      </c>
      <c r="BJ846">
        <v>2432.9295140202162</v>
      </c>
      <c r="BK846">
        <v>685.4410317667373</v>
      </c>
      <c r="BL846">
        <v>939.67434668227133</v>
      </c>
      <c r="BM846">
        <v>1008.0720744805076</v>
      </c>
      <c r="BN846">
        <v>139.04186434834659</v>
      </c>
      <c r="BO846">
        <v>27.852325895063704</v>
      </c>
      <c r="BP846">
        <v>3.2765457950693071E-2</v>
      </c>
      <c r="BQ846">
        <v>100</v>
      </c>
      <c r="BR846">
        <v>400.62483546177083</v>
      </c>
      <c r="BS846">
        <v>5.2446901754651581E-2</v>
      </c>
      <c r="BT846">
        <v>2.920588390633837E-4</v>
      </c>
      <c r="BU846">
        <v>62.817134321419125</v>
      </c>
      <c r="BV846">
        <v>0.55404690852846705</v>
      </c>
      <c r="BW846">
        <v>14.786277116836517</v>
      </c>
      <c r="BX846">
        <v>35.896303952133898</v>
      </c>
      <c r="BY846">
        <v>30.563530641045141</v>
      </c>
      <c r="BZ846">
        <v>969.25365004275397</v>
      </c>
      <c r="CA846">
        <v>332.48018959018907</v>
      </c>
      <c r="CB846">
        <v>226.8265890640603</v>
      </c>
      <c r="CC846" s="156">
        <v>0.97</v>
      </c>
      <c r="CD846">
        <v>1720</v>
      </c>
      <c r="CE846">
        <v>6.5306942852412231E-2</v>
      </c>
      <c r="CF846">
        <v>3.7305152099239294</v>
      </c>
      <c r="CG846">
        <v>0.10286845425956578</v>
      </c>
      <c r="CH846">
        <v>-11.392416744335351</v>
      </c>
      <c r="CI846" t="s">
        <v>479</v>
      </c>
    </row>
    <row r="847" spans="47:87" x14ac:dyDescent="0.3">
      <c r="AU847">
        <v>0.3</v>
      </c>
      <c r="AV847">
        <v>20.704019482618303</v>
      </c>
      <c r="AW847">
        <v>0.30155752430262595</v>
      </c>
      <c r="AX847">
        <v>1.6980053995849227</v>
      </c>
      <c r="AY847">
        <v>372.24167370620864</v>
      </c>
      <c r="AZ847">
        <v>0.10203830663004065</v>
      </c>
      <c r="BA847">
        <v>425.97512487589501</v>
      </c>
      <c r="BB847">
        <v>395.11419675888919</v>
      </c>
      <c r="BC847">
        <v>1</v>
      </c>
      <c r="BD847">
        <v>32.891775752431052</v>
      </c>
      <c r="BE847">
        <v>99.751993019893035</v>
      </c>
      <c r="BF847">
        <v>20.699930838218044</v>
      </c>
      <c r="BG847">
        <v>4.3881445989581129</v>
      </c>
      <c r="BH847">
        <v>380.97694641021963</v>
      </c>
      <c r="BI847">
        <v>0.19999999999999996</v>
      </c>
      <c r="BJ847">
        <v>2869.9585829417988</v>
      </c>
      <c r="BK847">
        <v>681.66413186858881</v>
      </c>
      <c r="BL847">
        <v>861.74910759800377</v>
      </c>
      <c r="BM847">
        <v>829.61386227095716</v>
      </c>
      <c r="BN847">
        <v>98.697902838279191</v>
      </c>
      <c r="BO847">
        <v>27.368668894260072</v>
      </c>
      <c r="BP847">
        <v>3.1843247116494881E-2</v>
      </c>
      <c r="BQ847">
        <v>100</v>
      </c>
      <c r="BR847">
        <v>299.03627904225607</v>
      </c>
      <c r="BS847">
        <v>5.2933844043045609E-2</v>
      </c>
      <c r="BT847">
        <v>3.0832761320071639E-4</v>
      </c>
      <c r="BU847">
        <v>61.207088095636074</v>
      </c>
      <c r="BV847">
        <v>0.59632179499971805</v>
      </c>
      <c r="BW847">
        <v>14.871245791634168</v>
      </c>
      <c r="BX847">
        <v>33.368987098838986</v>
      </c>
      <c r="BY847">
        <v>32.935259693155025</v>
      </c>
      <c r="BZ847">
        <v>1107.6093288748775</v>
      </c>
      <c r="CA847">
        <v>332.34797053373609</v>
      </c>
      <c r="CB847">
        <v>241.81272801619355</v>
      </c>
      <c r="CC847" s="156">
        <v>0.85</v>
      </c>
      <c r="CD847">
        <v>2910</v>
      </c>
      <c r="CE847">
        <v>-9.2854175690040286E-3</v>
      </c>
      <c r="CF847">
        <v>1.4746959741438115</v>
      </c>
      <c r="CG847">
        <v>4.7680679803220022E-2</v>
      </c>
      <c r="CH847">
        <v>-18.337829239913223</v>
      </c>
      <c r="CI847" t="s">
        <v>479</v>
      </c>
    </row>
    <row r="848" spans="47:87" x14ac:dyDescent="0.3">
      <c r="AU848">
        <v>0.3</v>
      </c>
      <c r="AV848">
        <v>18.532532671101862</v>
      </c>
      <c r="AW848">
        <v>0.28231140305191926</v>
      </c>
      <c r="AX848">
        <v>1.3703483917333079</v>
      </c>
      <c r="AY848">
        <v>306.23426938369937</v>
      </c>
      <c r="AZ848">
        <v>0.11262106492662395</v>
      </c>
      <c r="BA848">
        <v>430.05956894229126</v>
      </c>
      <c r="BB848">
        <v>364.11061641963488</v>
      </c>
      <c r="BC848">
        <v>1</v>
      </c>
      <c r="BD848">
        <v>40.744062931228193</v>
      </c>
      <c r="BE848">
        <v>118.53118285611663</v>
      </c>
      <c r="BF848">
        <v>12.225449725885705</v>
      </c>
      <c r="BG848">
        <v>4.4381296660142686</v>
      </c>
      <c r="BH848">
        <v>437.26863526080325</v>
      </c>
      <c r="BI848">
        <v>0.19999999999999998</v>
      </c>
      <c r="BJ848">
        <v>2284.4169540346375</v>
      </c>
      <c r="BK848">
        <v>689.12920507890476</v>
      </c>
      <c r="BL848">
        <v>894.4814986645431</v>
      </c>
      <c r="BM848">
        <v>968.77658967552588</v>
      </c>
      <c r="BN848">
        <v>201.75962603412813</v>
      </c>
      <c r="BO848">
        <v>25.445649474403375</v>
      </c>
      <c r="BP848">
        <v>5.111917890712981E-2</v>
      </c>
      <c r="BQ848">
        <v>100</v>
      </c>
      <c r="BR848">
        <v>351.45355585088242</v>
      </c>
      <c r="BS848">
        <v>5.4180327335669465E-2</v>
      </c>
      <c r="BT848">
        <v>3.2015854320189207E-4</v>
      </c>
      <c r="BU848">
        <v>14.271862903386774</v>
      </c>
      <c r="BV848">
        <v>0.5541173561997168</v>
      </c>
      <c r="BW848">
        <v>13.458689767496427</v>
      </c>
      <c r="BX848">
        <v>38.06175661022867</v>
      </c>
      <c r="BY848">
        <v>38.960633912205104</v>
      </c>
      <c r="BZ848">
        <v>841.37252820750928</v>
      </c>
      <c r="CA848">
        <v>338.85421189878929</v>
      </c>
      <c r="CB848">
        <v>208.79635107027877</v>
      </c>
      <c r="CC848" s="156">
        <v>0.98</v>
      </c>
      <c r="CD848">
        <v>1540</v>
      </c>
      <c r="CE848">
        <v>8.9905277629796165E-2</v>
      </c>
      <c r="CF848">
        <v>3.9709628512733177</v>
      </c>
      <c r="CG848">
        <v>0.12404040149947826</v>
      </c>
      <c r="CH848">
        <v>-0.38844792679088186</v>
      </c>
      <c r="CI848" t="s">
        <v>479</v>
      </c>
    </row>
    <row r="849" spans="47:87" x14ac:dyDescent="0.3">
      <c r="AU849">
        <v>0.3</v>
      </c>
      <c r="AV849">
        <v>19.844182809829473</v>
      </c>
      <c r="AW849">
        <v>0.30784940661388221</v>
      </c>
      <c r="AX849">
        <v>0.91422757903465079</v>
      </c>
      <c r="AY849">
        <v>325.13346800868231</v>
      </c>
      <c r="AZ849">
        <v>0.10775612620217886</v>
      </c>
      <c r="BA849">
        <v>420.81950376539231</v>
      </c>
      <c r="BB849">
        <v>286.91665961633225</v>
      </c>
      <c r="BC849">
        <v>1</v>
      </c>
      <c r="BD849">
        <v>38.118528461552735</v>
      </c>
      <c r="BE849">
        <v>111.65081142295469</v>
      </c>
      <c r="BF849">
        <v>15.219758161447452</v>
      </c>
      <c r="BG849">
        <v>4.8374546819927806</v>
      </c>
      <c r="BH849">
        <v>411.7226402767796</v>
      </c>
      <c r="BI849">
        <v>0.19999999999999998</v>
      </c>
      <c r="BJ849">
        <v>2553.1762038483967</v>
      </c>
      <c r="BK849">
        <v>706.68961246539129</v>
      </c>
      <c r="BL849">
        <v>860.53948917100638</v>
      </c>
      <c r="BM849">
        <v>998.53974597395165</v>
      </c>
      <c r="BN849">
        <v>194.92543413519132</v>
      </c>
      <c r="BO849">
        <v>27.722484398448991</v>
      </c>
      <c r="BP849">
        <v>5.8848737498396836E-2</v>
      </c>
      <c r="BQ849">
        <v>100</v>
      </c>
      <c r="BR849">
        <v>377.59085144029621</v>
      </c>
      <c r="BS849">
        <v>5.4901482370795868E-2</v>
      </c>
      <c r="BT849">
        <v>3.0846642389635982E-4</v>
      </c>
      <c r="BU849">
        <v>0</v>
      </c>
      <c r="BV849">
        <v>0.55933024185088798</v>
      </c>
      <c r="BW849">
        <v>13.71396054272453</v>
      </c>
      <c r="BX849">
        <v>31.922216117234807</v>
      </c>
      <c r="BY849">
        <v>35.315225496730264</v>
      </c>
      <c r="BZ849">
        <v>1201.8185750351377</v>
      </c>
      <c r="CA849">
        <v>176.1849936623766</v>
      </c>
      <c r="CB849">
        <v>237.74368895659575</v>
      </c>
      <c r="CC849" s="156">
        <v>1</v>
      </c>
      <c r="CD849">
        <v>2610</v>
      </c>
      <c r="CE849">
        <v>3.9764458242831147E-2</v>
      </c>
      <c r="CF849">
        <v>1.7966945848283284</v>
      </c>
      <c r="CG849">
        <v>8.2698430687497007E-2</v>
      </c>
      <c r="CH849">
        <v>-7.2526514035476897</v>
      </c>
      <c r="CI849" t="s">
        <v>479</v>
      </c>
    </row>
    <row r="850" spans="47:87" x14ac:dyDescent="0.3">
      <c r="AU850">
        <v>0.3</v>
      </c>
      <c r="AV850">
        <v>20.133508339125239</v>
      </c>
      <c r="AW850">
        <v>0.31073497942046246</v>
      </c>
      <c r="AX850">
        <v>1.2234564311277232</v>
      </c>
      <c r="AY850">
        <v>335.66104958877003</v>
      </c>
      <c r="AZ850">
        <v>9.9402970117941192E-2</v>
      </c>
      <c r="BA850">
        <v>386.39472162652879</v>
      </c>
      <c r="BB850">
        <v>349.26255236064947</v>
      </c>
      <c r="BC850">
        <v>1</v>
      </c>
      <c r="BD850">
        <v>46.512568400492427</v>
      </c>
      <c r="BE850">
        <v>93.239131946694684</v>
      </c>
      <c r="BF850">
        <v>15.886614176276604</v>
      </c>
      <c r="BG850">
        <v>3.4170219871332979</v>
      </c>
      <c r="BH850">
        <v>421.80655729248423</v>
      </c>
      <c r="BI850">
        <v>0.20000000000000004</v>
      </c>
      <c r="BJ850">
        <v>2470.7102317195113</v>
      </c>
      <c r="BK850">
        <v>686.66801734750584</v>
      </c>
      <c r="BL850">
        <v>865.85488927817801</v>
      </c>
      <c r="BM850">
        <v>963.04386301927036</v>
      </c>
      <c r="BN850">
        <v>170.77609461269751</v>
      </c>
      <c r="BO850">
        <v>28.208304367534165</v>
      </c>
      <c r="BP850">
        <v>3.2025905726623408E-2</v>
      </c>
      <c r="BQ850">
        <v>100</v>
      </c>
      <c r="BR850">
        <v>315.52746111608667</v>
      </c>
      <c r="BS850">
        <v>4.9080270740759865E-2</v>
      </c>
      <c r="BT850">
        <v>3.0187074616198374E-4</v>
      </c>
      <c r="BU850">
        <v>52.91664809189971</v>
      </c>
      <c r="BV850">
        <v>0.56610781368700469</v>
      </c>
      <c r="BW850">
        <v>14.948857515759309</v>
      </c>
      <c r="BX850">
        <v>34.595874368259125</v>
      </c>
      <c r="BY850">
        <v>35.327010809511101</v>
      </c>
      <c r="BZ850">
        <v>776.0499737511509</v>
      </c>
      <c r="CA850">
        <v>280.93921541272476</v>
      </c>
      <c r="CB850">
        <v>253.727008373383</v>
      </c>
      <c r="CC850" s="156">
        <v>1.05</v>
      </c>
      <c r="CD850">
        <v>1510</v>
      </c>
      <c r="CE850">
        <v>0.18926405113081568</v>
      </c>
      <c r="CF850">
        <v>6.2127716514241609</v>
      </c>
      <c r="CG850">
        <v>0.22707978695140432</v>
      </c>
      <c r="CH850">
        <v>13.944225767464614</v>
      </c>
      <c r="CI850">
        <v>8</v>
      </c>
    </row>
    <row r="851" spans="47:87" x14ac:dyDescent="0.3">
      <c r="AU851">
        <v>0.3</v>
      </c>
      <c r="AV851">
        <v>18.551931152122169</v>
      </c>
      <c r="AW851">
        <v>0.33810047314958164</v>
      </c>
      <c r="AX851">
        <v>1.793357170529744</v>
      </c>
      <c r="AY851">
        <v>344.30785263638774</v>
      </c>
      <c r="AZ851">
        <v>9.1993089816460011E-2</v>
      </c>
      <c r="BA851">
        <v>486.69513872346823</v>
      </c>
      <c r="BB851">
        <v>351.04975432103612</v>
      </c>
      <c r="BC851">
        <v>1</v>
      </c>
      <c r="BD851">
        <v>35.354510494894392</v>
      </c>
      <c r="BE851">
        <v>88.602528113894166</v>
      </c>
      <c r="BF851">
        <v>13.353364970662984</v>
      </c>
      <c r="BG851">
        <v>5.9862278928951564</v>
      </c>
      <c r="BH851">
        <v>427.4935361770664</v>
      </c>
      <c r="BI851">
        <v>0.2</v>
      </c>
      <c r="BJ851">
        <v>3342.0798915982082</v>
      </c>
      <c r="BK851">
        <v>680.33235501405386</v>
      </c>
      <c r="BL851">
        <v>965.28729633129365</v>
      </c>
      <c r="BM851">
        <v>893.92685106517592</v>
      </c>
      <c r="BN851">
        <v>128.34342890984226</v>
      </c>
      <c r="BO851">
        <v>30.523390237343069</v>
      </c>
      <c r="BP851">
        <v>5.5448246981890915E-2</v>
      </c>
      <c r="BQ851">
        <v>100</v>
      </c>
      <c r="BR851">
        <v>293.312118673165</v>
      </c>
      <c r="BS851">
        <v>5.5992395092251575E-2</v>
      </c>
      <c r="BT851">
        <v>2.7275653379248084E-4</v>
      </c>
      <c r="BU851">
        <v>58.655531934615176</v>
      </c>
      <c r="BV851">
        <v>0.59257618653767463</v>
      </c>
      <c r="BW851">
        <v>14.410257654656517</v>
      </c>
      <c r="BX851">
        <v>34.798260622386394</v>
      </c>
      <c r="BY851">
        <v>34.86098810912187</v>
      </c>
      <c r="BZ851">
        <v>1112.4232065733352</v>
      </c>
      <c r="CA851">
        <v>300.74362590231004</v>
      </c>
      <c r="CB851">
        <v>230.59211708386212</v>
      </c>
      <c r="CC851" s="156">
        <v>0.98</v>
      </c>
      <c r="CD851">
        <v>1640</v>
      </c>
      <c r="CE851">
        <v>0.21952257058875801</v>
      </c>
      <c r="CF851">
        <v>5.7529502773628884</v>
      </c>
      <c r="CG851">
        <v>0.26748387520755307</v>
      </c>
      <c r="CH851">
        <v>23.274291241818787</v>
      </c>
      <c r="CI851">
        <v>6</v>
      </c>
    </row>
    <row r="852" spans="47:87" x14ac:dyDescent="0.3">
      <c r="AU852">
        <v>0.3</v>
      </c>
      <c r="AV852">
        <v>17.478613944259493</v>
      </c>
      <c r="AW852">
        <v>0.30310859602942364</v>
      </c>
      <c r="AX852">
        <v>1.1089729803934965</v>
      </c>
      <c r="AY852">
        <v>321.41700416963801</v>
      </c>
      <c r="AZ852">
        <v>0.10673872635115805</v>
      </c>
      <c r="BA852">
        <v>393.69242354718438</v>
      </c>
      <c r="BB852">
        <v>427.14455188562511</v>
      </c>
      <c r="BC852">
        <v>1</v>
      </c>
      <c r="BD852">
        <v>46.011263663741047</v>
      </c>
      <c r="BE852">
        <v>94.838814975764024</v>
      </c>
      <c r="BF852">
        <v>21.363080532817154</v>
      </c>
      <c r="BG852">
        <v>6.6757805825470111</v>
      </c>
      <c r="BH852">
        <v>414.27586076919101</v>
      </c>
      <c r="BI852">
        <v>0.20000000000000004</v>
      </c>
      <c r="BJ852">
        <v>2443.6388658614605</v>
      </c>
      <c r="BK852">
        <v>676.68246667949495</v>
      </c>
      <c r="BL852">
        <v>877.72936170286891</v>
      </c>
      <c r="BM852">
        <v>928.14569817486358</v>
      </c>
      <c r="BN852">
        <v>182.2772133888709</v>
      </c>
      <c r="BO852">
        <v>27.240631242149803</v>
      </c>
      <c r="BP852">
        <v>6.4605184239482416E-2</v>
      </c>
      <c r="BQ852">
        <v>100</v>
      </c>
      <c r="BR852">
        <v>324.33487371551325</v>
      </c>
      <c r="BS852">
        <v>5.6253112719713581E-2</v>
      </c>
      <c r="BT852">
        <v>2.7494407424509038E-4</v>
      </c>
      <c r="BU852">
        <v>50.205567828285801</v>
      </c>
      <c r="BV852">
        <v>0.57781852776504361</v>
      </c>
      <c r="BW852">
        <v>12.971969653508481</v>
      </c>
      <c r="BX852">
        <v>38.22634932777693</v>
      </c>
      <c r="BY852">
        <v>40.821023652758967</v>
      </c>
      <c r="BZ852">
        <v>827.22625484843991</v>
      </c>
      <c r="CA852">
        <v>288.49382712069041</v>
      </c>
      <c r="CB852">
        <v>206.01097979564074</v>
      </c>
      <c r="CC852" s="156">
        <v>1.02</v>
      </c>
      <c r="CD852">
        <v>1710</v>
      </c>
      <c r="CE852">
        <v>7.8105368786315132E-2</v>
      </c>
      <c r="CF852">
        <v>3.8126802290666495</v>
      </c>
      <c r="CG852">
        <v>0.1162988929702212</v>
      </c>
      <c r="CH852">
        <v>-4.4228631355926735</v>
      </c>
      <c r="CI852" t="s">
        <v>479</v>
      </c>
    </row>
    <row r="853" spans="47:87" x14ac:dyDescent="0.3">
      <c r="AU853">
        <v>0.3</v>
      </c>
      <c r="AV853">
        <v>18.5106759259914</v>
      </c>
      <c r="AW853">
        <v>0.26788270722627544</v>
      </c>
      <c r="AX853">
        <v>1.1342301532215662</v>
      </c>
      <c r="AY853">
        <v>313.76707924306146</v>
      </c>
      <c r="AZ853">
        <v>0.10307903443067273</v>
      </c>
      <c r="BA853">
        <v>401.58894181430151</v>
      </c>
      <c r="BB853">
        <v>290.06260572265836</v>
      </c>
      <c r="BC853">
        <v>1</v>
      </c>
      <c r="BD853">
        <v>43.874937660992224</v>
      </c>
      <c r="BE853">
        <v>93.178147040899987</v>
      </c>
      <c r="BF853">
        <v>3.8721904436080155</v>
      </c>
      <c r="BG853">
        <v>4.2554503928498022</v>
      </c>
      <c r="BH853">
        <v>409.82179534046571</v>
      </c>
      <c r="BI853">
        <v>0.19999999999999998</v>
      </c>
      <c r="BJ853">
        <v>2981.4002773762422</v>
      </c>
      <c r="BK853">
        <v>697.87195076644809</v>
      </c>
      <c r="BL853">
        <v>810.73479345568319</v>
      </c>
      <c r="BM853">
        <v>918.54837632358181</v>
      </c>
      <c r="BN853">
        <v>137.82925148244647</v>
      </c>
      <c r="BO853">
        <v>24.145394656374314</v>
      </c>
      <c r="BP853">
        <v>4.8494475302680945E-2</v>
      </c>
      <c r="BQ853">
        <v>100</v>
      </c>
      <c r="BR853">
        <v>412.10855459501408</v>
      </c>
      <c r="BS853">
        <v>5.3106413390582981E-2</v>
      </c>
      <c r="BT853">
        <v>2.9903989779281261E-4</v>
      </c>
      <c r="BU853">
        <v>0</v>
      </c>
      <c r="BV853">
        <v>0.52483158095596061</v>
      </c>
      <c r="BW853">
        <v>13.647695756763872</v>
      </c>
      <c r="BX853">
        <v>35.467705299420601</v>
      </c>
      <c r="BY853">
        <v>46.269521629107331</v>
      </c>
      <c r="BZ853">
        <v>777.12658743027259</v>
      </c>
      <c r="CA853">
        <v>320.54001071862911</v>
      </c>
      <c r="CB853">
        <v>238.41681303254066</v>
      </c>
      <c r="CC853" s="156">
        <v>0.89</v>
      </c>
      <c r="CD853">
        <v>1520</v>
      </c>
      <c r="CE853">
        <v>7.1404121413879196E-2</v>
      </c>
      <c r="CF853">
        <v>2.9484586994234516</v>
      </c>
      <c r="CG853">
        <v>0.10894441555539587</v>
      </c>
      <c r="CH853">
        <v>-6.2218284559264658</v>
      </c>
      <c r="CI853" t="s">
        <v>479</v>
      </c>
    </row>
    <row r="854" spans="47:87" x14ac:dyDescent="0.3">
      <c r="AU854">
        <v>0.3</v>
      </c>
      <c r="AV854">
        <v>18.985076076235053</v>
      </c>
      <c r="AW854">
        <v>0.36860151319545331</v>
      </c>
      <c r="AX854">
        <v>1.2084527536135607</v>
      </c>
      <c r="AY854">
        <v>340.29759459420359</v>
      </c>
      <c r="AZ854">
        <v>9.142022086254363E-2</v>
      </c>
      <c r="BA854">
        <v>419.48558260235671</v>
      </c>
      <c r="BB854">
        <v>376.6397151884637</v>
      </c>
      <c r="BC854">
        <v>1</v>
      </c>
      <c r="BD854">
        <v>30.871777309425326</v>
      </c>
      <c r="BE854">
        <v>114.65548072894107</v>
      </c>
      <c r="BF854">
        <v>22.527084178260623</v>
      </c>
      <c r="BG854">
        <v>6.0011026346078564</v>
      </c>
      <c r="BH854">
        <v>415.21654887201834</v>
      </c>
      <c r="BI854">
        <v>0.2</v>
      </c>
      <c r="BJ854">
        <v>2286.6622446178667</v>
      </c>
      <c r="BK854">
        <v>690.82225785013804</v>
      </c>
      <c r="BL854">
        <v>872.10281029569512</v>
      </c>
      <c r="BM854">
        <v>1119.1361160002514</v>
      </c>
      <c r="BN854">
        <v>167.48374905406735</v>
      </c>
      <c r="BO854">
        <v>33.44210080696935</v>
      </c>
      <c r="BP854">
        <v>4.0458874259307859E-2</v>
      </c>
      <c r="BQ854">
        <v>100</v>
      </c>
      <c r="BR854">
        <v>427.40039638597887</v>
      </c>
      <c r="BS854">
        <v>5.354364620238862E-2</v>
      </c>
      <c r="BT854">
        <v>3.2004979264633874E-4</v>
      </c>
      <c r="BU854">
        <v>0</v>
      </c>
      <c r="BV854">
        <v>0.53758546630421022</v>
      </c>
      <c r="BW854">
        <v>14.436974542316086</v>
      </c>
      <c r="BX854">
        <v>34.153912187200035</v>
      </c>
      <c r="BY854">
        <v>37.357685173605908</v>
      </c>
      <c r="BZ854">
        <v>1031.0336185773588</v>
      </c>
      <c r="CA854">
        <v>285.07615099472224</v>
      </c>
      <c r="CB854">
        <v>224.44536711677299</v>
      </c>
      <c r="CC854" s="156">
        <v>1.1299999999999999</v>
      </c>
      <c r="CD854">
        <v>690</v>
      </c>
      <c r="CE854">
        <v>0.18117877912453006</v>
      </c>
      <c r="CF854">
        <v>6.0011501827392202</v>
      </c>
      <c r="CG854">
        <v>0.23590773788985045</v>
      </c>
      <c r="CH854">
        <v>11.475567439066323</v>
      </c>
      <c r="CI854">
        <v>8</v>
      </c>
    </row>
    <row r="855" spans="47:87" x14ac:dyDescent="0.3">
      <c r="AU855">
        <v>0.3</v>
      </c>
      <c r="AV855">
        <v>19.806935963072636</v>
      </c>
      <c r="AW855">
        <v>0.2261101016174821</v>
      </c>
      <c r="AX855">
        <v>0.48365617343575906</v>
      </c>
      <c r="AY855">
        <v>340.65490245765579</v>
      </c>
      <c r="AZ855">
        <v>0.10185873104611261</v>
      </c>
      <c r="BA855">
        <v>432.28633655370476</v>
      </c>
      <c r="BB855">
        <v>300.60987841410929</v>
      </c>
      <c r="BC855">
        <v>1</v>
      </c>
      <c r="BD855">
        <v>41.137550977087869</v>
      </c>
      <c r="BE855">
        <v>95.541463037158465</v>
      </c>
      <c r="BF855">
        <v>16.222595347482656</v>
      </c>
      <c r="BG855">
        <v>4.2158570569809006</v>
      </c>
      <c r="BH855">
        <v>442.47862884921938</v>
      </c>
      <c r="BI855">
        <v>0.2</v>
      </c>
      <c r="BJ855">
        <v>2576.4653039810041</v>
      </c>
      <c r="BK855">
        <v>680.01906619411659</v>
      </c>
      <c r="BL855">
        <v>843.2110911455735</v>
      </c>
      <c r="BM855">
        <v>1011.4775030208119</v>
      </c>
      <c r="BN855">
        <v>120.60127460399742</v>
      </c>
      <c r="BO855">
        <v>20.455522603796041</v>
      </c>
      <c r="BP855">
        <v>3.1726958909683953E-2</v>
      </c>
      <c r="BQ855">
        <v>100</v>
      </c>
      <c r="BR855">
        <v>330.07417625307477</v>
      </c>
      <c r="BS855">
        <v>6.0956863209713906E-2</v>
      </c>
      <c r="BT855">
        <v>3.0496588700515057E-4</v>
      </c>
      <c r="BU855">
        <v>0</v>
      </c>
      <c r="BV855">
        <v>0.5521309128023939</v>
      </c>
      <c r="BW855">
        <v>13.780706103927274</v>
      </c>
      <c r="BX855">
        <v>35.347332312935258</v>
      </c>
      <c r="BY855">
        <v>36.539029894554595</v>
      </c>
      <c r="BZ855">
        <v>1007.3918977704823</v>
      </c>
      <c r="CA855">
        <v>260.76718494463182</v>
      </c>
      <c r="CB855">
        <v>248.32022012033315</v>
      </c>
      <c r="CC855" s="156">
        <v>0.73</v>
      </c>
      <c r="CD855">
        <v>2150</v>
      </c>
      <c r="CE855">
        <v>0.20469561224959554</v>
      </c>
      <c r="CF855">
        <v>7.4687530689338324</v>
      </c>
      <c r="CG855">
        <v>0.24744240136758647</v>
      </c>
      <c r="CH855">
        <v>21.22043849560599</v>
      </c>
      <c r="CI855">
        <v>7</v>
      </c>
    </row>
    <row r="856" spans="47:87" x14ac:dyDescent="0.3">
      <c r="AU856">
        <v>0.3</v>
      </c>
      <c r="AV856">
        <v>21.585845316227875</v>
      </c>
      <c r="AW856">
        <v>0.38668667031743803</v>
      </c>
      <c r="AX856">
        <v>2.0163662455737135</v>
      </c>
      <c r="AY856">
        <v>344.19614993244619</v>
      </c>
      <c r="AZ856">
        <v>9.938548602595422E-2</v>
      </c>
      <c r="BA856">
        <v>473.45730966786505</v>
      </c>
      <c r="BB856">
        <v>387.14764601913475</v>
      </c>
      <c r="BC856">
        <v>1</v>
      </c>
      <c r="BD856">
        <v>37.743527109376785</v>
      </c>
      <c r="BE856">
        <v>119.49916391715762</v>
      </c>
      <c r="BF856">
        <v>17.931309262772341</v>
      </c>
      <c r="BG856">
        <v>2.6175167507350334</v>
      </c>
      <c r="BH856">
        <v>458.48264884824448</v>
      </c>
      <c r="BI856">
        <v>0.2</v>
      </c>
      <c r="BJ856">
        <v>2429.0799817222696</v>
      </c>
      <c r="BK856">
        <v>681.91548243892987</v>
      </c>
      <c r="BL856">
        <v>845.60338931193974</v>
      </c>
      <c r="BM856">
        <v>922.48616430626646</v>
      </c>
      <c r="BN856">
        <v>219.15883800765872</v>
      </c>
      <c r="BO856">
        <v>35.233679107822319</v>
      </c>
      <c r="BP856">
        <v>2.4132431989438475E-2</v>
      </c>
      <c r="BQ856">
        <v>100</v>
      </c>
      <c r="BR856">
        <v>402.37396692447737</v>
      </c>
      <c r="BS856">
        <v>5.5162573013528067E-2</v>
      </c>
      <c r="BT856">
        <v>3.1166170547210019E-4</v>
      </c>
      <c r="BU856">
        <v>0</v>
      </c>
      <c r="BV856">
        <v>0.54774365346997089</v>
      </c>
      <c r="BW856">
        <v>14.461013055730998</v>
      </c>
      <c r="BX856">
        <v>33.514268145004429</v>
      </c>
      <c r="BY856">
        <v>27.765169614478133</v>
      </c>
      <c r="BZ856">
        <v>1008.8481935521418</v>
      </c>
      <c r="CA856">
        <v>329.49812913286382</v>
      </c>
      <c r="CB856">
        <v>226.47212055283967</v>
      </c>
      <c r="CC856" s="156">
        <v>0.93</v>
      </c>
      <c r="CD856">
        <v>2080</v>
      </c>
      <c r="CE856">
        <v>8.2012389292761334E-2</v>
      </c>
      <c r="CF856">
        <v>3.0088098801217642</v>
      </c>
      <c r="CG856">
        <v>0.11572417268653228</v>
      </c>
      <c r="CH856">
        <v>-2.5154697809939179</v>
      </c>
      <c r="CI856" t="s">
        <v>479</v>
      </c>
    </row>
    <row r="857" spans="47:87" x14ac:dyDescent="0.3">
      <c r="AU857">
        <v>0.3</v>
      </c>
      <c r="AV857">
        <v>20.159622533413675</v>
      </c>
      <c r="AW857">
        <v>0.35622151790125489</v>
      </c>
      <c r="AX857">
        <v>1.0937200834166767</v>
      </c>
      <c r="AY857">
        <v>330.28428224483139</v>
      </c>
      <c r="AZ857">
        <v>0.1133072661763025</v>
      </c>
      <c r="BA857">
        <v>397.34350386397074</v>
      </c>
      <c r="BB857">
        <v>285.96112841021943</v>
      </c>
      <c r="BC857">
        <v>1</v>
      </c>
      <c r="BD857">
        <v>36.800706031573</v>
      </c>
      <c r="BE857">
        <v>96.587448602534295</v>
      </c>
      <c r="BF857">
        <v>14.209326181985954</v>
      </c>
      <c r="BG857">
        <v>6.0812310765909219</v>
      </c>
      <c r="BH857">
        <v>399.06126400392026</v>
      </c>
      <c r="BI857">
        <v>0.20000000000000004</v>
      </c>
      <c r="BJ857">
        <v>2491.502625573959</v>
      </c>
      <c r="BK857">
        <v>687.73588495305944</v>
      </c>
      <c r="BL857">
        <v>834.43854204592151</v>
      </c>
      <c r="BM857">
        <v>1120.5083250997777</v>
      </c>
      <c r="BN857">
        <v>113.22684039324736</v>
      </c>
      <c r="BO857">
        <v>32.543913325072175</v>
      </c>
      <c r="BP857">
        <v>1.1675008534550035E-2</v>
      </c>
      <c r="BQ857">
        <v>100</v>
      </c>
      <c r="BR857">
        <v>352.19787554267242</v>
      </c>
      <c r="BS857">
        <v>5.2875581701938672E-2</v>
      </c>
      <c r="BT857">
        <v>2.9285358521488874E-4</v>
      </c>
      <c r="BU857">
        <v>81.265700248666121</v>
      </c>
      <c r="BV857">
        <v>0.5831048114267261</v>
      </c>
      <c r="BW857">
        <v>14.415261911243187</v>
      </c>
      <c r="BX857">
        <v>33.732842480978874</v>
      </c>
      <c r="BY857">
        <v>41.883609522633627</v>
      </c>
      <c r="BZ857">
        <v>999.92484487249544</v>
      </c>
      <c r="CA857">
        <v>316.74103755429269</v>
      </c>
      <c r="CB857">
        <v>245.5304731012763</v>
      </c>
      <c r="CC857" s="156">
        <v>1.04</v>
      </c>
      <c r="CD857">
        <v>1790</v>
      </c>
      <c r="CE857">
        <v>0.11013858845789226</v>
      </c>
      <c r="CF857">
        <v>3.8651475454219204</v>
      </c>
      <c r="CG857">
        <v>0.12521707248304423</v>
      </c>
      <c r="CH857">
        <v>0.55610426038270144</v>
      </c>
      <c r="CI857">
        <v>18</v>
      </c>
    </row>
    <row r="858" spans="47:87" x14ac:dyDescent="0.3">
      <c r="AU858">
        <v>0.3</v>
      </c>
      <c r="AV858">
        <v>20.24007014000814</v>
      </c>
      <c r="AW858">
        <v>0.32903424718118734</v>
      </c>
      <c r="AX858">
        <v>1.7332101529500854</v>
      </c>
      <c r="AY858">
        <v>361.84138744667155</v>
      </c>
      <c r="AZ858">
        <v>0.10522381926348219</v>
      </c>
      <c r="BA858">
        <v>529.0766758385339</v>
      </c>
      <c r="BB858">
        <v>377.61597905358838</v>
      </c>
      <c r="BC858">
        <v>1</v>
      </c>
      <c r="BD858">
        <v>39.465949599524663</v>
      </c>
      <c r="BE858">
        <v>107.75790820101344</v>
      </c>
      <c r="BF858">
        <v>14.972441410980135</v>
      </c>
      <c r="BG858">
        <v>5.0756847488104198</v>
      </c>
      <c r="BH858">
        <v>436.81252822115312</v>
      </c>
      <c r="BI858">
        <v>0.2</v>
      </c>
      <c r="BJ858">
        <v>2674.3517116080525</v>
      </c>
      <c r="BK858">
        <v>698.30767104465099</v>
      </c>
      <c r="BL858">
        <v>910.70190529649255</v>
      </c>
      <c r="BM858">
        <v>1044.3786709029573</v>
      </c>
      <c r="BN858">
        <v>183.27021476634189</v>
      </c>
      <c r="BO858">
        <v>29.952461105692173</v>
      </c>
      <c r="BP858">
        <v>2.3845136415513547E-2</v>
      </c>
      <c r="BQ858">
        <v>100</v>
      </c>
      <c r="BR858">
        <v>311.80942111091724</v>
      </c>
      <c r="BS858">
        <v>5.57956344907653E-2</v>
      </c>
      <c r="BT858">
        <v>2.9364500207217765E-4</v>
      </c>
      <c r="BU858">
        <v>0</v>
      </c>
      <c r="BV858">
        <v>0.54430234011417733</v>
      </c>
      <c r="BW858">
        <v>15.035359366106189</v>
      </c>
      <c r="BX858">
        <v>34.645802572513169</v>
      </c>
      <c r="BY858">
        <v>30.978351330615858</v>
      </c>
      <c r="BZ858">
        <v>1349.2643784458392</v>
      </c>
      <c r="CA858">
        <v>322.17596876884949</v>
      </c>
      <c r="CB858">
        <v>221.81640170950075</v>
      </c>
      <c r="CC858" s="156">
        <v>0.88</v>
      </c>
      <c r="CD858">
        <v>1920</v>
      </c>
      <c r="CE858">
        <v>0.19269565451218251</v>
      </c>
      <c r="CF858">
        <v>6.1442386034885459</v>
      </c>
      <c r="CG858">
        <v>0.23138434189844817</v>
      </c>
      <c r="CH858">
        <v>21.650292164049649</v>
      </c>
      <c r="CI858">
        <v>7</v>
      </c>
    </row>
    <row r="859" spans="47:87" x14ac:dyDescent="0.3">
      <c r="AU859">
        <v>0.3</v>
      </c>
      <c r="AV859">
        <v>21.393529486940963</v>
      </c>
      <c r="AW859">
        <v>0.25588489316063917</v>
      </c>
      <c r="AX859">
        <v>1.4787920454710846</v>
      </c>
      <c r="AY859">
        <v>309.67646306096435</v>
      </c>
      <c r="AZ859">
        <v>0.11493468390701886</v>
      </c>
      <c r="BA859">
        <v>370.10247300626088</v>
      </c>
      <c r="BB859">
        <v>370.89613894417124</v>
      </c>
      <c r="BC859">
        <v>1</v>
      </c>
      <c r="BD859">
        <v>41.839618275712205</v>
      </c>
      <c r="BE859">
        <v>86.053982598724474</v>
      </c>
      <c r="BF859">
        <v>12.029149486224547</v>
      </c>
      <c r="BG859">
        <v>4.3699444564913499</v>
      </c>
      <c r="BH859">
        <v>440.84373925826799</v>
      </c>
      <c r="BI859">
        <v>0.20000000000000004</v>
      </c>
      <c r="BJ859">
        <v>3247.1250645783339</v>
      </c>
      <c r="BK859">
        <v>692.23051629614406</v>
      </c>
      <c r="BL859">
        <v>911.1459348272615</v>
      </c>
      <c r="BM859">
        <v>826.21784032482037</v>
      </c>
      <c r="BN859">
        <v>147.47601904988696</v>
      </c>
      <c r="BO859">
        <v>23.01114405443969</v>
      </c>
      <c r="BP859">
        <v>5.2654058813674513E-2</v>
      </c>
      <c r="BQ859">
        <v>100</v>
      </c>
      <c r="BR859">
        <v>396.06834172012555</v>
      </c>
      <c r="BS859">
        <v>5.3546005012247246E-2</v>
      </c>
      <c r="BT859">
        <v>2.9498900280096736E-4</v>
      </c>
      <c r="BU859">
        <v>20.197448678996505</v>
      </c>
      <c r="BV859">
        <v>0.52916363593436022</v>
      </c>
      <c r="BW859">
        <v>14.400379679820652</v>
      </c>
      <c r="BX859">
        <v>35.19658879881154</v>
      </c>
      <c r="BY859">
        <v>39.328660704470707</v>
      </c>
      <c r="BZ859">
        <v>1129.8931677477092</v>
      </c>
      <c r="CA859">
        <v>308.33578926507892</v>
      </c>
      <c r="CB859">
        <v>236.56115048076845</v>
      </c>
      <c r="CC859" s="156">
        <v>1.2</v>
      </c>
      <c r="CD859">
        <v>1470</v>
      </c>
      <c r="CE859">
        <v>7.4961668563876316E-2</v>
      </c>
      <c r="CF859">
        <v>3.5961711712025384</v>
      </c>
      <c r="CG859">
        <v>0.11289768311152679</v>
      </c>
      <c r="CH859">
        <v>-4.3701693312721162</v>
      </c>
      <c r="CI859" t="s">
        <v>479</v>
      </c>
    </row>
    <row r="860" spans="47:87" x14ac:dyDescent="0.3">
      <c r="AU860">
        <v>0.3</v>
      </c>
      <c r="AV860">
        <v>20.641101791937608</v>
      </c>
      <c r="AW860">
        <v>0.22352105991982721</v>
      </c>
      <c r="AX860">
        <v>2.3505840771876185</v>
      </c>
      <c r="AY860">
        <v>342.58108555048261</v>
      </c>
      <c r="AZ860">
        <v>0.10907135021864038</v>
      </c>
      <c r="BA860">
        <v>583.60373675514086</v>
      </c>
      <c r="BB860">
        <v>329.50096516418671</v>
      </c>
      <c r="BC860">
        <v>1</v>
      </c>
      <c r="BD860">
        <v>39.887803103313352</v>
      </c>
      <c r="BE860">
        <v>91.074411313300018</v>
      </c>
      <c r="BF860">
        <v>19.386980307786047</v>
      </c>
      <c r="BG860">
        <v>4.9913459548997503</v>
      </c>
      <c r="BH860">
        <v>406.47422519389215</v>
      </c>
      <c r="BI860">
        <v>0.2</v>
      </c>
      <c r="BJ860">
        <v>3166.5633750319812</v>
      </c>
      <c r="BK860">
        <v>674.59859020746512</v>
      </c>
      <c r="BL860">
        <v>957.3047505195741</v>
      </c>
      <c r="BM860">
        <v>985.49473099329532</v>
      </c>
      <c r="BN860">
        <v>172.77214991373049</v>
      </c>
      <c r="BO860">
        <v>19.926219997342628</v>
      </c>
      <c r="BP860">
        <v>6.712915404379273E-2</v>
      </c>
      <c r="BQ860">
        <v>100</v>
      </c>
      <c r="BR860">
        <v>375.79303048785778</v>
      </c>
      <c r="BS860">
        <v>6.0837137935258974E-2</v>
      </c>
      <c r="BT860">
        <v>3.1351865210400365E-4</v>
      </c>
      <c r="BU860">
        <v>0</v>
      </c>
      <c r="BV860">
        <v>0.58895009098715034</v>
      </c>
      <c r="BW860">
        <v>14.358602666758127</v>
      </c>
      <c r="BX860">
        <v>37.338510596440464</v>
      </c>
      <c r="BY860">
        <v>40.394724727656232</v>
      </c>
      <c r="BZ860">
        <v>921.41728991156913</v>
      </c>
      <c r="CA860">
        <v>125.60053310515406</v>
      </c>
      <c r="CB860">
        <v>221.82821253257302</v>
      </c>
      <c r="CC860" s="156">
        <v>0.97</v>
      </c>
      <c r="CD860">
        <v>2610</v>
      </c>
      <c r="CE860">
        <v>1.3598029082839247E-2</v>
      </c>
      <c r="CF860">
        <v>1.7869093075435076</v>
      </c>
      <c r="CG860">
        <v>6.013087983401149E-2</v>
      </c>
      <c r="CH860">
        <v>-14.968922079540427</v>
      </c>
      <c r="CI860" t="s">
        <v>479</v>
      </c>
    </row>
    <row r="861" spans="47:87" x14ac:dyDescent="0.3">
      <c r="AU861">
        <v>0.3</v>
      </c>
      <c r="AV861">
        <v>19.813172357067391</v>
      </c>
      <c r="AW861">
        <v>0.28908705952383884</v>
      </c>
      <c r="AX861">
        <v>0.57628457280113132</v>
      </c>
      <c r="AY861">
        <v>339.59729719168729</v>
      </c>
      <c r="AZ861">
        <v>8.9864364480428519E-2</v>
      </c>
      <c r="BA861">
        <v>448.4155074225784</v>
      </c>
      <c r="BB861">
        <v>373.16412279258253</v>
      </c>
      <c r="BC861">
        <v>1</v>
      </c>
      <c r="BD861">
        <v>40.848259251541478</v>
      </c>
      <c r="BE861">
        <v>113.53509013369964</v>
      </c>
      <c r="BF861">
        <v>20.763650414061495</v>
      </c>
      <c r="BG861">
        <v>4.7319910397236278</v>
      </c>
      <c r="BH861">
        <v>435.65130710042172</v>
      </c>
      <c r="BI861">
        <v>0.20000000000000007</v>
      </c>
      <c r="BJ861">
        <v>2917.5327518723366</v>
      </c>
      <c r="BK861">
        <v>670.80504627211155</v>
      </c>
      <c r="BL861">
        <v>887.6801945032455</v>
      </c>
      <c r="BM861">
        <v>747.52783757202383</v>
      </c>
      <c r="BN861">
        <v>137.0996753841348</v>
      </c>
      <c r="BO861">
        <v>26.311907996948662</v>
      </c>
      <c r="BP861">
        <v>2.1460593085227977E-2</v>
      </c>
      <c r="BQ861">
        <v>100</v>
      </c>
      <c r="BR861">
        <v>363.30133703703484</v>
      </c>
      <c r="BS861">
        <v>5.4638321463953136E-2</v>
      </c>
      <c r="BT861">
        <v>2.8914310671931769E-4</v>
      </c>
      <c r="BU861">
        <v>0</v>
      </c>
      <c r="BV861">
        <v>0.54549606583839272</v>
      </c>
      <c r="BW861">
        <v>13.720904173822289</v>
      </c>
      <c r="BX861">
        <v>34.533105734852782</v>
      </c>
      <c r="BY861">
        <v>33.082135603564211</v>
      </c>
      <c r="BZ861">
        <v>1034.3341954698876</v>
      </c>
      <c r="CA861">
        <v>349.58743356387231</v>
      </c>
      <c r="CB861">
        <v>231.26076429848365</v>
      </c>
      <c r="CC861" s="156">
        <v>1.04</v>
      </c>
      <c r="CD861">
        <v>1480</v>
      </c>
      <c r="CE861">
        <v>0.10955062677940064</v>
      </c>
      <c r="CF861">
        <v>3.5401253969092075</v>
      </c>
      <c r="CG861">
        <v>0.14990546604482471</v>
      </c>
      <c r="CH861">
        <v>1.0203571944810441</v>
      </c>
      <c r="CI861">
        <v>16</v>
      </c>
    </row>
    <row r="862" spans="47:87" x14ac:dyDescent="0.3">
      <c r="AU862">
        <v>0.3</v>
      </c>
      <c r="AV862">
        <v>20.44025323582612</v>
      </c>
      <c r="AW862">
        <v>0.30952124138982828</v>
      </c>
      <c r="AX862">
        <v>7.6640899510811766E-2</v>
      </c>
      <c r="AY862">
        <v>353.24086963060529</v>
      </c>
      <c r="AZ862">
        <v>9.8388053234338829E-2</v>
      </c>
      <c r="BA862">
        <v>410.83232097261549</v>
      </c>
      <c r="BB862">
        <v>344.80843368714028</v>
      </c>
      <c r="BC862">
        <v>1</v>
      </c>
      <c r="BD862">
        <v>38.069843860128543</v>
      </c>
      <c r="BE862">
        <v>98.385197744252466</v>
      </c>
      <c r="BF862">
        <v>13.299536546031254</v>
      </c>
      <c r="BG862">
        <v>4.9832103765478886</v>
      </c>
      <c r="BH862">
        <v>391.76235479002162</v>
      </c>
      <c r="BI862">
        <v>0.2</v>
      </c>
      <c r="BJ862">
        <v>2348.5425582817757</v>
      </c>
      <c r="BK862">
        <v>677.86571793786925</v>
      </c>
      <c r="BL862">
        <v>893.04816404591486</v>
      </c>
      <c r="BM862">
        <v>957.49789414729628</v>
      </c>
      <c r="BN862">
        <v>172.34603680845663</v>
      </c>
      <c r="BO862">
        <v>27.673931125251517</v>
      </c>
      <c r="BP862">
        <v>8.3376898887177864E-2</v>
      </c>
      <c r="BQ862">
        <v>100</v>
      </c>
      <c r="BR862">
        <v>285.91511451204303</v>
      </c>
      <c r="BS862">
        <v>5.3359844594032653E-2</v>
      </c>
      <c r="BT862">
        <v>2.8423626010468968E-4</v>
      </c>
      <c r="BU862">
        <v>35.388319763869539</v>
      </c>
      <c r="BV862">
        <v>0.57918128083633547</v>
      </c>
      <c r="BW862">
        <v>14.607021000394468</v>
      </c>
      <c r="BX862">
        <v>35.155375185775497</v>
      </c>
      <c r="BY862">
        <v>29.433270261558306</v>
      </c>
      <c r="BZ862">
        <v>1144.8874640327153</v>
      </c>
      <c r="CA862">
        <v>378.37312625876581</v>
      </c>
      <c r="CB862">
        <v>234.22087584712875</v>
      </c>
      <c r="CC862" s="156">
        <v>0.97</v>
      </c>
      <c r="CD862">
        <v>1160</v>
      </c>
      <c r="CE862">
        <v>0.18660510772984451</v>
      </c>
      <c r="CF862">
        <v>6.5710742040072239</v>
      </c>
      <c r="CG862">
        <v>0.243120594217905</v>
      </c>
      <c r="CH862">
        <v>18.83826671890246</v>
      </c>
      <c r="CI862">
        <v>7</v>
      </c>
    </row>
    <row r="863" spans="47:87" x14ac:dyDescent="0.3">
      <c r="AU863">
        <v>0.3</v>
      </c>
      <c r="AV863">
        <v>19.981731003947903</v>
      </c>
      <c r="AW863">
        <v>0.28492877128090394</v>
      </c>
      <c r="AX863">
        <v>0.46388206409470495</v>
      </c>
      <c r="AY863">
        <v>305.43209641851331</v>
      </c>
      <c r="AZ863">
        <v>0.10001344857521687</v>
      </c>
      <c r="BA863">
        <v>352.5085581681891</v>
      </c>
      <c r="BB863">
        <v>358.52737271995284</v>
      </c>
      <c r="BC863">
        <v>1</v>
      </c>
      <c r="BD863">
        <v>29.203383229327404</v>
      </c>
      <c r="BE863">
        <v>86.551316510881037</v>
      </c>
      <c r="BF863">
        <v>13.516759620575558</v>
      </c>
      <c r="BG863">
        <v>5.3366106526049437</v>
      </c>
      <c r="BH863">
        <v>408.73265785626512</v>
      </c>
      <c r="BI863">
        <v>0.19999999999999998</v>
      </c>
      <c r="BJ863">
        <v>2767.4995528442787</v>
      </c>
      <c r="BK863">
        <v>692.00889213427229</v>
      </c>
      <c r="BL863">
        <v>894.05789042304446</v>
      </c>
      <c r="BM863">
        <v>973.14878791723197</v>
      </c>
      <c r="BN863">
        <v>143.76144572610428</v>
      </c>
      <c r="BO863">
        <v>25.866557128125454</v>
      </c>
      <c r="BP863">
        <v>2.9211244082243348E-2</v>
      </c>
      <c r="BQ863">
        <v>100</v>
      </c>
      <c r="BR863">
        <v>310.58723475478973</v>
      </c>
      <c r="BS863">
        <v>6.0061026411391147E-2</v>
      </c>
      <c r="BT863">
        <v>3.1124662952351366E-4</v>
      </c>
      <c r="BU863">
        <v>0</v>
      </c>
      <c r="BV863">
        <v>0.55083161349732668</v>
      </c>
      <c r="BW863">
        <v>16.153498805352967</v>
      </c>
      <c r="BX863">
        <v>37.297297882061784</v>
      </c>
      <c r="BY863">
        <v>37.049341718899967</v>
      </c>
      <c r="BZ863">
        <v>841.66870421881663</v>
      </c>
      <c r="CA863">
        <v>337.86808660898282</v>
      </c>
      <c r="CB863">
        <v>228.41970304265172</v>
      </c>
      <c r="CC863" s="156">
        <v>0.96</v>
      </c>
      <c r="CD863">
        <v>1420</v>
      </c>
      <c r="CE863">
        <v>0.17489146558863777</v>
      </c>
      <c r="CF863">
        <v>5.486159655789419</v>
      </c>
      <c r="CG863">
        <v>0.20878125499205477</v>
      </c>
      <c r="CH863">
        <v>12.585280503293976</v>
      </c>
      <c r="CI863">
        <v>9</v>
      </c>
    </row>
    <row r="864" spans="47:87" x14ac:dyDescent="0.3">
      <c r="AU864">
        <v>0.3</v>
      </c>
      <c r="AV864">
        <v>20.044388534709512</v>
      </c>
      <c r="AW864">
        <v>0.23206376418125699</v>
      </c>
      <c r="AX864">
        <v>0.13784965488599543</v>
      </c>
      <c r="AY864">
        <v>341.93267654205209</v>
      </c>
      <c r="AZ864">
        <v>0.12174792571576486</v>
      </c>
      <c r="BA864">
        <v>477.65657901206612</v>
      </c>
      <c r="BB864">
        <v>386.28872645816841</v>
      </c>
      <c r="BC864">
        <v>1</v>
      </c>
      <c r="BD864">
        <v>37.182338577875335</v>
      </c>
      <c r="BE864">
        <v>96.173856212911858</v>
      </c>
      <c r="BF864">
        <v>8.6228030851837758</v>
      </c>
      <c r="BG864">
        <v>6.0254883581027423</v>
      </c>
      <c r="BH864">
        <v>400.02217971435454</v>
      </c>
      <c r="BI864">
        <v>0.20000000000000004</v>
      </c>
      <c r="BJ864">
        <v>2852.8347965282601</v>
      </c>
      <c r="BK864">
        <v>668.91345550855635</v>
      </c>
      <c r="BL864">
        <v>931.9772597721277</v>
      </c>
      <c r="BM864">
        <v>808.3506193624836</v>
      </c>
      <c r="BN864">
        <v>189.64238738784121</v>
      </c>
      <c r="BO864">
        <v>20.978924934511177</v>
      </c>
      <c r="BP864">
        <v>3.4324268161611673E-2</v>
      </c>
      <c r="BQ864">
        <v>100</v>
      </c>
      <c r="BR864">
        <v>350.84431524333246</v>
      </c>
      <c r="BS864">
        <v>5.5781223711858181E-2</v>
      </c>
      <c r="BT864">
        <v>3.0423946546135158E-4</v>
      </c>
      <c r="BU864">
        <v>0</v>
      </c>
      <c r="BV864">
        <v>0.56193557014456175</v>
      </c>
      <c r="BW864">
        <v>14.924889712197732</v>
      </c>
      <c r="BX864">
        <v>36.863372043533097</v>
      </c>
      <c r="BY864">
        <v>28.006095816709546</v>
      </c>
      <c r="BZ864">
        <v>1269.7800300320807</v>
      </c>
      <c r="CA864">
        <v>340.94377640715754</v>
      </c>
      <c r="CB864">
        <v>236.36602242300168</v>
      </c>
      <c r="CC864" s="156">
        <v>1.1299999999999999</v>
      </c>
      <c r="CD864">
        <v>1370</v>
      </c>
      <c r="CE864">
        <v>4.3089673710641874E-2</v>
      </c>
      <c r="CF864">
        <v>2.3764833573134845</v>
      </c>
      <c r="CG864">
        <v>8.6443976461017022E-2</v>
      </c>
      <c r="CH864">
        <v>-8.8954961278456235</v>
      </c>
      <c r="CI864" t="s">
        <v>479</v>
      </c>
    </row>
    <row r="865" spans="47:87" x14ac:dyDescent="0.3">
      <c r="AU865">
        <v>0.3</v>
      </c>
      <c r="AV865">
        <v>21.770120195896602</v>
      </c>
      <c r="AW865">
        <v>0.30491492316032592</v>
      </c>
      <c r="AX865">
        <v>1.5047399343203807</v>
      </c>
      <c r="AY865">
        <v>338.20986418889646</v>
      </c>
      <c r="AZ865">
        <v>0.10633183992852036</v>
      </c>
      <c r="BA865">
        <v>449.60237358237134</v>
      </c>
      <c r="BB865">
        <v>320.89069670814337</v>
      </c>
      <c r="BC865">
        <v>1</v>
      </c>
      <c r="BD865">
        <v>33.541919344741807</v>
      </c>
      <c r="BE865">
        <v>78.823923098315817</v>
      </c>
      <c r="BF865">
        <v>12.412144579799426</v>
      </c>
      <c r="BG865">
        <v>4.6801661241889132</v>
      </c>
      <c r="BH865">
        <v>424.3085633949716</v>
      </c>
      <c r="BI865">
        <v>0.19999999999999998</v>
      </c>
      <c r="BJ865">
        <v>2818.1521870224456</v>
      </c>
      <c r="BK865">
        <v>684.29730184007974</v>
      </c>
      <c r="BL865">
        <v>939.55166019028297</v>
      </c>
      <c r="BM865">
        <v>879.61837271637785</v>
      </c>
      <c r="BN865">
        <v>213.19369770371185</v>
      </c>
      <c r="BO865">
        <v>27.244636101546607</v>
      </c>
      <c r="BP865">
        <v>8.4207813026913256E-2</v>
      </c>
      <c r="BQ865">
        <v>100</v>
      </c>
      <c r="BR865">
        <v>377.51658990845425</v>
      </c>
      <c r="BS865">
        <v>5.2688194535595222E-2</v>
      </c>
      <c r="BT865">
        <v>2.8202446299662224E-4</v>
      </c>
      <c r="BU865">
        <v>0</v>
      </c>
      <c r="BV865">
        <v>0.54765780478419301</v>
      </c>
      <c r="BW865">
        <v>15.541003797329893</v>
      </c>
      <c r="BX865">
        <v>34.643154659326349</v>
      </c>
      <c r="BY865">
        <v>34.42735223241592</v>
      </c>
      <c r="BZ865">
        <v>1062.4211332632983</v>
      </c>
      <c r="CA865">
        <v>310.33283912376589</v>
      </c>
      <c r="CB865">
        <v>232.27271760575778</v>
      </c>
      <c r="CC865" s="156">
        <v>0.88</v>
      </c>
      <c r="CD865">
        <v>2300</v>
      </c>
      <c r="CE865">
        <v>0.15490039803390188</v>
      </c>
      <c r="CF865">
        <v>4.5650603543014165</v>
      </c>
      <c r="CG865">
        <v>0.18469870049240425</v>
      </c>
      <c r="CH865">
        <v>13.876180072863198</v>
      </c>
      <c r="CI865">
        <v>9</v>
      </c>
    </row>
    <row r="866" spans="47:87" x14ac:dyDescent="0.3">
      <c r="AU866">
        <v>0.3</v>
      </c>
      <c r="AV866">
        <v>20.048013490484767</v>
      </c>
      <c r="AW866">
        <v>0.28608639642334482</v>
      </c>
      <c r="AX866">
        <v>1.9352288931071315</v>
      </c>
      <c r="AY866">
        <v>318.3943545337865</v>
      </c>
      <c r="AZ866">
        <v>0.10137815810991188</v>
      </c>
      <c r="BA866">
        <v>455.17997943956391</v>
      </c>
      <c r="BB866">
        <v>345.5333210834541</v>
      </c>
      <c r="BC866">
        <v>1</v>
      </c>
      <c r="BD866">
        <v>37.113247533515818</v>
      </c>
      <c r="BE866">
        <v>105.60382323882577</v>
      </c>
      <c r="BF866">
        <v>18.233216800065197</v>
      </c>
      <c r="BG866">
        <v>5.6893529691920079</v>
      </c>
      <c r="BH866">
        <v>346.67870298430717</v>
      </c>
      <c r="BI866">
        <v>0.19999999999999998</v>
      </c>
      <c r="BJ866">
        <v>2748.9510550615469</v>
      </c>
      <c r="BK866">
        <v>699.64671899090558</v>
      </c>
      <c r="BL866">
        <v>922.29757888742984</v>
      </c>
      <c r="BM866">
        <v>1068.0551742980213</v>
      </c>
      <c r="BN866">
        <v>181.96878163367597</v>
      </c>
      <c r="BO866">
        <v>25.970883990589474</v>
      </c>
      <c r="BP866">
        <v>2.9418136992897664E-2</v>
      </c>
      <c r="BQ866">
        <v>100</v>
      </c>
      <c r="BR866">
        <v>303.24013086286493</v>
      </c>
      <c r="BS866">
        <v>5.5268497092058E-2</v>
      </c>
      <c r="BT866">
        <v>2.9191696813751821E-4</v>
      </c>
      <c r="BU866">
        <v>19.383764900424776</v>
      </c>
      <c r="BV866">
        <v>0.57633350355790458</v>
      </c>
      <c r="BW866">
        <v>14.435052715810611</v>
      </c>
      <c r="BX866">
        <v>34.071482796427148</v>
      </c>
      <c r="BY866">
        <v>37.332465886598079</v>
      </c>
      <c r="BZ866">
        <v>1133.7368954604487</v>
      </c>
      <c r="CA866">
        <v>354.29815187557313</v>
      </c>
      <c r="CB866">
        <v>254.65570829758252</v>
      </c>
      <c r="CC866" s="156">
        <v>1</v>
      </c>
      <c r="CD866">
        <v>1010</v>
      </c>
      <c r="CE866">
        <v>0.21986578747812446</v>
      </c>
      <c r="CF866">
        <v>7.3874387715089078</v>
      </c>
      <c r="CG866">
        <v>0.26175135275885408</v>
      </c>
      <c r="CH866">
        <v>20.802559353221636</v>
      </c>
      <c r="CI866">
        <v>6</v>
      </c>
    </row>
    <row r="867" spans="47:87" x14ac:dyDescent="0.3">
      <c r="AU867">
        <v>0.3</v>
      </c>
      <c r="AV867">
        <v>21.126992203259302</v>
      </c>
      <c r="AW867">
        <v>0.29548517879782482</v>
      </c>
      <c r="AX867">
        <v>2.4279489658010385</v>
      </c>
      <c r="AY867">
        <v>323.79062470667708</v>
      </c>
      <c r="AZ867">
        <v>8.9207326843873017E-2</v>
      </c>
      <c r="BA867">
        <v>423.49371994152733</v>
      </c>
      <c r="BB867">
        <v>311.82961648063758</v>
      </c>
      <c r="BC867">
        <v>1</v>
      </c>
      <c r="BD867">
        <v>40.540523905429147</v>
      </c>
      <c r="BE867">
        <v>109.81462548031412</v>
      </c>
      <c r="BF867">
        <v>20.39142849835423</v>
      </c>
      <c r="BG867">
        <v>4.8980118009067368</v>
      </c>
      <c r="BH867">
        <v>395.86393494542091</v>
      </c>
      <c r="BI867">
        <v>0.20000000000000004</v>
      </c>
      <c r="BJ867">
        <v>2382.5002843239095</v>
      </c>
      <c r="BK867">
        <v>687.96986381753049</v>
      </c>
      <c r="BL867">
        <v>921.21963574831955</v>
      </c>
      <c r="BM867">
        <v>1000.2135649305377</v>
      </c>
      <c r="BN867">
        <v>56.086917060317234</v>
      </c>
      <c r="BO867">
        <v>26.636350634193775</v>
      </c>
      <c r="BP867">
        <v>5.3242615057299866E-2</v>
      </c>
      <c r="BQ867">
        <v>100</v>
      </c>
      <c r="BR867">
        <v>339.0396542100442</v>
      </c>
      <c r="BS867">
        <v>5.73333481374124E-2</v>
      </c>
      <c r="BT867">
        <v>3.0107542002715399E-4</v>
      </c>
      <c r="BU867">
        <v>0</v>
      </c>
      <c r="BV867">
        <v>0.54614058968113599</v>
      </c>
      <c r="BW867">
        <v>14.85212187244292</v>
      </c>
      <c r="BX867">
        <v>34.979304034478595</v>
      </c>
      <c r="BY867">
        <v>28.965045907277478</v>
      </c>
      <c r="BZ867">
        <v>905.25984412235289</v>
      </c>
      <c r="CA867">
        <v>243.03209135033836</v>
      </c>
      <c r="CB867">
        <v>220.73904992447336</v>
      </c>
      <c r="CC867" s="156">
        <v>0.82</v>
      </c>
      <c r="CD867">
        <v>1770</v>
      </c>
      <c r="CE867">
        <v>0.16014213043463466</v>
      </c>
      <c r="CF867">
        <v>4.9856156902328941</v>
      </c>
      <c r="CG867">
        <v>0.18917801063381312</v>
      </c>
      <c r="CH867">
        <v>11.870462430083853</v>
      </c>
      <c r="CI867">
        <v>9</v>
      </c>
    </row>
    <row r="868" spans="47:87" x14ac:dyDescent="0.3">
      <c r="AU868">
        <v>0.3</v>
      </c>
      <c r="AV868">
        <v>20.644714153818793</v>
      </c>
      <c r="AW868">
        <v>0.32873990422624572</v>
      </c>
      <c r="AX868">
        <v>0.82513370455530655</v>
      </c>
      <c r="AY868">
        <v>332.57920559418642</v>
      </c>
      <c r="AZ868">
        <v>9.0452726134559236E-2</v>
      </c>
      <c r="BA868">
        <v>333.6196701222251</v>
      </c>
      <c r="BB868">
        <v>376.22693194327383</v>
      </c>
      <c r="BC868">
        <v>1</v>
      </c>
      <c r="BD868">
        <v>37.49804873001311</v>
      </c>
      <c r="BE868">
        <v>103.83333336714459</v>
      </c>
      <c r="BF868">
        <v>13.307621313698</v>
      </c>
      <c r="BG868">
        <v>4.8786676050589231</v>
      </c>
      <c r="BH868">
        <v>420.5430201127175</v>
      </c>
      <c r="BI868">
        <v>0.19999999999999998</v>
      </c>
      <c r="BJ868">
        <v>2695.6091605338911</v>
      </c>
      <c r="BK868">
        <v>685.39703040723998</v>
      </c>
      <c r="BL868">
        <v>936.69169087212731</v>
      </c>
      <c r="BM868">
        <v>922.52061213854415</v>
      </c>
      <c r="BN868">
        <v>138.70032455774395</v>
      </c>
      <c r="BO868">
        <v>29.627064780563337</v>
      </c>
      <c r="BP868">
        <v>6.0128593810757455E-2</v>
      </c>
      <c r="BQ868">
        <v>100</v>
      </c>
      <c r="BR868">
        <v>339.0654987244485</v>
      </c>
      <c r="BS868">
        <v>5.353896011847864E-2</v>
      </c>
      <c r="BT868">
        <v>3.0647348498288982E-4</v>
      </c>
      <c r="BU868">
        <v>2.6076418639292509</v>
      </c>
      <c r="BV868">
        <v>0.54680767223787907</v>
      </c>
      <c r="BW868">
        <v>16.146791115899589</v>
      </c>
      <c r="BX868">
        <v>37.548055405656314</v>
      </c>
      <c r="BY868">
        <v>33.22495350333655</v>
      </c>
      <c r="BZ868">
        <v>753.76858501068227</v>
      </c>
      <c r="CA868">
        <v>220.26509934257331</v>
      </c>
      <c r="CB868">
        <v>233.34383067072838</v>
      </c>
      <c r="CC868" s="156">
        <v>1.2</v>
      </c>
      <c r="CD868">
        <v>800</v>
      </c>
      <c r="CE868">
        <v>0.18650417787179574</v>
      </c>
      <c r="CF868">
        <v>5.9431492216172472</v>
      </c>
      <c r="CG868">
        <v>0.22448381177197405</v>
      </c>
      <c r="CH868">
        <v>13.700666905784605</v>
      </c>
      <c r="CI868">
        <v>8</v>
      </c>
    </row>
    <row r="869" spans="47:87" x14ac:dyDescent="0.3">
      <c r="AU869">
        <v>0.3</v>
      </c>
      <c r="AV869">
        <v>19.06435688274313</v>
      </c>
      <c r="AW869">
        <v>0.31369128110142364</v>
      </c>
      <c r="AX869">
        <v>1.0532409171033597</v>
      </c>
      <c r="AY869">
        <v>287.5575983108771</v>
      </c>
      <c r="AZ869">
        <v>8.9647010561900276E-2</v>
      </c>
      <c r="BA869">
        <v>449.01728169872365</v>
      </c>
      <c r="BB869">
        <v>325.11221750217817</v>
      </c>
      <c r="BC869">
        <v>1</v>
      </c>
      <c r="BD869">
        <v>38.383117430056004</v>
      </c>
      <c r="BE869">
        <v>112.71625715439011</v>
      </c>
      <c r="BF869">
        <v>16.033485102110451</v>
      </c>
      <c r="BG869">
        <v>6.1057938207310718</v>
      </c>
      <c r="BH869">
        <v>392.48727442878595</v>
      </c>
      <c r="BI869">
        <v>0.2</v>
      </c>
      <c r="BJ869">
        <v>2654.1296659049244</v>
      </c>
      <c r="BK869">
        <v>691.92538085523609</v>
      </c>
      <c r="BL869">
        <v>887.44849530551778</v>
      </c>
      <c r="BM869">
        <v>875.94398992487481</v>
      </c>
      <c r="BN869">
        <v>211.94728133098181</v>
      </c>
      <c r="BO869">
        <v>28.179537058077933</v>
      </c>
      <c r="BP869">
        <v>6.8438499192721769E-2</v>
      </c>
      <c r="BQ869">
        <v>100</v>
      </c>
      <c r="BR869">
        <v>303.78858962334618</v>
      </c>
      <c r="BS869">
        <v>6.0375333819384452E-2</v>
      </c>
      <c r="BT869">
        <v>3.0088643936319838E-4</v>
      </c>
      <c r="BU869">
        <v>113.6015564901157</v>
      </c>
      <c r="BV869">
        <v>0.58654046624597889</v>
      </c>
      <c r="BW869">
        <v>14.730570381678923</v>
      </c>
      <c r="BX869">
        <v>37.773259604222943</v>
      </c>
      <c r="BY869">
        <v>31.81361246918436</v>
      </c>
      <c r="BZ869">
        <v>900.22745894891909</v>
      </c>
      <c r="CA869">
        <v>442.23907430957388</v>
      </c>
      <c r="CB869">
        <v>230.15405228602705</v>
      </c>
      <c r="CC869" s="156">
        <v>1.03</v>
      </c>
      <c r="CD869">
        <v>1910</v>
      </c>
      <c r="CE869">
        <v>0.10199218445650504</v>
      </c>
      <c r="CF869">
        <v>3.87060898815675</v>
      </c>
      <c r="CG869">
        <v>0.13383556161454668</v>
      </c>
      <c r="CH869">
        <v>2.5511057246433446</v>
      </c>
      <c r="CI869">
        <v>16</v>
      </c>
    </row>
    <row r="870" spans="47:87" x14ac:dyDescent="0.3">
      <c r="AU870">
        <v>0.3</v>
      </c>
      <c r="AV870">
        <v>20.949855316882264</v>
      </c>
      <c r="AW870">
        <v>0.30255233154721395</v>
      </c>
      <c r="AX870">
        <v>2.3906787041129722</v>
      </c>
      <c r="AY870">
        <v>328.24230179544213</v>
      </c>
      <c r="AZ870">
        <v>0.10233487458665715</v>
      </c>
      <c r="BA870">
        <v>454.94720191516336</v>
      </c>
      <c r="BB870">
        <v>378.67144760969143</v>
      </c>
      <c r="BC870">
        <v>1</v>
      </c>
      <c r="BD870">
        <v>39.337932294716957</v>
      </c>
      <c r="BE870">
        <v>98.778921507678177</v>
      </c>
      <c r="BF870">
        <v>14.61597887600416</v>
      </c>
      <c r="BG870">
        <v>4.7260279866346373</v>
      </c>
      <c r="BH870">
        <v>407.38728299721333</v>
      </c>
      <c r="BI870">
        <v>0.2</v>
      </c>
      <c r="BJ870">
        <v>2674.6227060461283</v>
      </c>
      <c r="BK870">
        <v>701.61643027295634</v>
      </c>
      <c r="BL870">
        <v>922.10760214796301</v>
      </c>
      <c r="BM870">
        <v>1029.8146532102608</v>
      </c>
      <c r="BN870">
        <v>101.80497286089982</v>
      </c>
      <c r="BO870">
        <v>26.939031783420536</v>
      </c>
      <c r="BP870">
        <v>9.5038113579497416E-2</v>
      </c>
      <c r="BQ870">
        <v>100</v>
      </c>
      <c r="BR870">
        <v>272.13770283463646</v>
      </c>
      <c r="BS870">
        <v>5.4051270356433354E-2</v>
      </c>
      <c r="BT870">
        <v>2.8074259699047816E-4</v>
      </c>
      <c r="BU870">
        <v>0</v>
      </c>
      <c r="BV870">
        <v>0.59601788415414636</v>
      </c>
      <c r="BW870">
        <v>14.058008747084235</v>
      </c>
      <c r="BX870">
        <v>37.960862322597414</v>
      </c>
      <c r="BY870">
        <v>31.852131037684906</v>
      </c>
      <c r="BZ870">
        <v>1075.3358869992448</v>
      </c>
      <c r="CA870">
        <v>280.78857996815248</v>
      </c>
      <c r="CB870">
        <v>234.55172275726952</v>
      </c>
      <c r="CC870" s="156">
        <v>1.1599999999999999</v>
      </c>
      <c r="CD870">
        <v>700</v>
      </c>
      <c r="CE870">
        <v>0.16364446015085421</v>
      </c>
      <c r="CF870">
        <v>6.0062128744475318</v>
      </c>
      <c r="CG870">
        <v>0.21120467507213861</v>
      </c>
      <c r="CH870">
        <v>7.3128983378539907</v>
      </c>
      <c r="CI870">
        <v>11</v>
      </c>
    </row>
    <row r="871" spans="47:87" x14ac:dyDescent="0.3">
      <c r="AU871">
        <v>0.3</v>
      </c>
      <c r="AV871">
        <v>19.644729671224638</v>
      </c>
      <c r="AW871">
        <v>0.33695158355110866</v>
      </c>
      <c r="AX871">
        <v>0.78815955879585586</v>
      </c>
      <c r="AY871">
        <v>346.11208901272653</v>
      </c>
      <c r="AZ871">
        <v>9.1339242958608236E-2</v>
      </c>
      <c r="BA871">
        <v>397.87736411071796</v>
      </c>
      <c r="BB871">
        <v>379.48997360257471</v>
      </c>
      <c r="BC871">
        <v>1</v>
      </c>
      <c r="BD871">
        <v>29.789077739296772</v>
      </c>
      <c r="BE871">
        <v>108.44182095187097</v>
      </c>
      <c r="BF871">
        <v>9.2872756630314957</v>
      </c>
      <c r="BG871">
        <v>5.6288191413741462</v>
      </c>
      <c r="BH871">
        <v>446.55126771379156</v>
      </c>
      <c r="BI871">
        <v>0.19999999999999996</v>
      </c>
      <c r="BJ871">
        <v>2322.621726725014</v>
      </c>
      <c r="BK871">
        <v>691.43822688760122</v>
      </c>
      <c r="BL871">
        <v>953.08651449973706</v>
      </c>
      <c r="BM871">
        <v>1073.3630105509803</v>
      </c>
      <c r="BN871">
        <v>213.23997257648631</v>
      </c>
      <c r="BO871">
        <v>30.638451138786063</v>
      </c>
      <c r="BP871">
        <v>2.8713645964935232E-2</v>
      </c>
      <c r="BQ871">
        <v>100</v>
      </c>
      <c r="BR871">
        <v>349.93882717936663</v>
      </c>
      <c r="BS871">
        <v>5.3280934812851261E-2</v>
      </c>
      <c r="BT871">
        <v>3.4797311963861896E-4</v>
      </c>
      <c r="BU871">
        <v>0</v>
      </c>
      <c r="BV871">
        <v>0.53291173228963018</v>
      </c>
      <c r="BW871">
        <v>13.986165376637105</v>
      </c>
      <c r="BX871">
        <v>35.795571781857277</v>
      </c>
      <c r="BY871">
        <v>32.407004756633931</v>
      </c>
      <c r="BZ871">
        <v>910.82212467667341</v>
      </c>
      <c r="CA871">
        <v>259.5892741154031</v>
      </c>
      <c r="CB871">
        <v>212.37408323328549</v>
      </c>
      <c r="CC871" s="156">
        <v>0.92</v>
      </c>
      <c r="CD871">
        <v>1980</v>
      </c>
      <c r="CE871">
        <v>0.10260616473779627</v>
      </c>
      <c r="CF871">
        <v>4.6185965312305921</v>
      </c>
      <c r="CG871">
        <v>0.13978575811694582</v>
      </c>
      <c r="CH871">
        <v>-0.821402168998838</v>
      </c>
      <c r="CI871" t="s">
        <v>479</v>
      </c>
    </row>
    <row r="872" spans="47:87" x14ac:dyDescent="0.3">
      <c r="AU872">
        <v>0.3</v>
      </c>
      <c r="AV872">
        <v>21.657354423592459</v>
      </c>
      <c r="AW872">
        <v>0.28046985833411342</v>
      </c>
      <c r="AX872">
        <v>1.5302033062438638</v>
      </c>
      <c r="AY872">
        <v>320.13399365889308</v>
      </c>
      <c r="AZ872">
        <v>9.8276268227164149E-2</v>
      </c>
      <c r="BA872">
        <v>410.0713352699878</v>
      </c>
      <c r="BB872">
        <v>383.82609945711732</v>
      </c>
      <c r="BC872">
        <v>1</v>
      </c>
      <c r="BD872">
        <v>41.853874916905241</v>
      </c>
      <c r="BE872">
        <v>105.8491690153153</v>
      </c>
      <c r="BF872">
        <v>21.652962927580091</v>
      </c>
      <c r="BG872">
        <v>5.0550674669047497</v>
      </c>
      <c r="BH872">
        <v>438.99791322441183</v>
      </c>
      <c r="BI872">
        <v>0.2</v>
      </c>
      <c r="BJ872">
        <v>2834.5588304370895</v>
      </c>
      <c r="BK872">
        <v>714.94748833275128</v>
      </c>
      <c r="BL872">
        <v>938.36976911329145</v>
      </c>
      <c r="BM872">
        <v>1092.0097502517622</v>
      </c>
      <c r="BN872">
        <v>121.3104309950575</v>
      </c>
      <c r="BO872">
        <v>25.261881667232917</v>
      </c>
      <c r="BP872">
        <v>5.3009681962901491E-2</v>
      </c>
      <c r="BQ872">
        <v>100</v>
      </c>
      <c r="BR872">
        <v>315.12696466337655</v>
      </c>
      <c r="BS872">
        <v>5.7852662460917879E-2</v>
      </c>
      <c r="BT872">
        <v>2.9819486462071302E-4</v>
      </c>
      <c r="BU872">
        <v>25.06947159014306</v>
      </c>
      <c r="BV872">
        <v>0.54174745444900596</v>
      </c>
      <c r="BW872">
        <v>12.940685916664323</v>
      </c>
      <c r="BX872">
        <v>34.895256439819633</v>
      </c>
      <c r="BY872">
        <v>35.931638809031469</v>
      </c>
      <c r="BZ872">
        <v>950.51400742781027</v>
      </c>
      <c r="CA872">
        <v>281.44112476164008</v>
      </c>
      <c r="CB872">
        <v>242.22081005001959</v>
      </c>
      <c r="CC872" s="156">
        <v>0.74</v>
      </c>
      <c r="CD872">
        <v>2810</v>
      </c>
      <c r="CE872">
        <v>7.0636511586899431E-2</v>
      </c>
      <c r="CF872">
        <v>3.7683071357522353</v>
      </c>
      <c r="CG872">
        <v>0.11428854579915951</v>
      </c>
      <c r="CH872">
        <v>-7.0504111384564681</v>
      </c>
      <c r="CI872" t="s">
        <v>479</v>
      </c>
    </row>
    <row r="873" spans="47:87" x14ac:dyDescent="0.3">
      <c r="AU873">
        <v>0.3</v>
      </c>
      <c r="AV873">
        <v>19.994273318141165</v>
      </c>
      <c r="AW873">
        <v>0.28232584899583202</v>
      </c>
      <c r="AX873">
        <v>1.6007627906920769</v>
      </c>
      <c r="AY873">
        <v>334.03872251693411</v>
      </c>
      <c r="AZ873">
        <v>0.10451627201517057</v>
      </c>
      <c r="BA873">
        <v>431.09338896735562</v>
      </c>
      <c r="BB873">
        <v>352.79966506621878</v>
      </c>
      <c r="BC873">
        <v>1</v>
      </c>
      <c r="BD873">
        <v>45.623661284672558</v>
      </c>
      <c r="BE873">
        <v>101.25906303727088</v>
      </c>
      <c r="BF873">
        <v>14.55529536747564</v>
      </c>
      <c r="BG873">
        <v>4.2895826201869509</v>
      </c>
      <c r="BH873">
        <v>426.54588581678797</v>
      </c>
      <c r="BI873">
        <v>0.2</v>
      </c>
      <c r="BJ873">
        <v>2338.6886111840504</v>
      </c>
      <c r="BK873">
        <v>692.37493575068675</v>
      </c>
      <c r="BL873">
        <v>889.68227968996086</v>
      </c>
      <c r="BM873">
        <v>910.55340746624279</v>
      </c>
      <c r="BN873">
        <v>94.101719268703562</v>
      </c>
      <c r="BO873">
        <v>25.457283323984615</v>
      </c>
      <c r="BP873">
        <v>4.9907455977558149E-2</v>
      </c>
      <c r="BQ873">
        <v>100</v>
      </c>
      <c r="BR873">
        <v>385.72403179339466</v>
      </c>
      <c r="BS873">
        <v>5.6935290824867105E-2</v>
      </c>
      <c r="BT873">
        <v>3.1354160297756786E-4</v>
      </c>
      <c r="BU873">
        <v>1.6002265357858101</v>
      </c>
      <c r="BV873">
        <v>0.54133603720660384</v>
      </c>
      <c r="BW873">
        <v>13.755569578437955</v>
      </c>
      <c r="BX873">
        <v>35.383280937339279</v>
      </c>
      <c r="BY873">
        <v>37.562899811163817</v>
      </c>
      <c r="BZ873">
        <v>1175.2767982301634</v>
      </c>
      <c r="CA873">
        <v>342.34856135209196</v>
      </c>
      <c r="CB873">
        <v>235.94837680382167</v>
      </c>
      <c r="CC873" s="156">
        <v>0.95</v>
      </c>
      <c r="CD873">
        <v>860</v>
      </c>
      <c r="CE873">
        <v>0.29553972052115007</v>
      </c>
      <c r="CF873">
        <v>7.4366656410299896</v>
      </c>
      <c r="CG873">
        <v>0.37028923734002039</v>
      </c>
      <c r="CH873">
        <v>34.944726422694622</v>
      </c>
      <c r="CI873">
        <v>4</v>
      </c>
    </row>
    <row r="874" spans="47:87" x14ac:dyDescent="0.3">
      <c r="AU874">
        <v>0.3</v>
      </c>
      <c r="AV874">
        <v>19.40460817991104</v>
      </c>
      <c r="AW874">
        <v>0.334313753498379</v>
      </c>
      <c r="AX874">
        <v>0.7648645459610236</v>
      </c>
      <c r="AY874">
        <v>322.74711097338889</v>
      </c>
      <c r="AZ874">
        <v>9.4066847227750605E-2</v>
      </c>
      <c r="BA874">
        <v>350.31346388593681</v>
      </c>
      <c r="BB874">
        <v>366.34430214351607</v>
      </c>
      <c r="BC874">
        <v>1</v>
      </c>
      <c r="BD874">
        <v>41.909722160604439</v>
      </c>
      <c r="BE874">
        <v>86.869572293670771</v>
      </c>
      <c r="BF874">
        <v>16.445633016559867</v>
      </c>
      <c r="BG874">
        <v>6.0481536974731265</v>
      </c>
      <c r="BH874">
        <v>412.20365049544762</v>
      </c>
      <c r="BI874">
        <v>0.2</v>
      </c>
      <c r="BJ874">
        <v>2586.8557101045722</v>
      </c>
      <c r="BK874">
        <v>699.52066313922569</v>
      </c>
      <c r="BL874">
        <v>926.14334219274951</v>
      </c>
      <c r="BM874">
        <v>966.81437016751102</v>
      </c>
      <c r="BN874">
        <v>166.37753015929428</v>
      </c>
      <c r="BO874">
        <v>30.029236618527751</v>
      </c>
      <c r="BP874">
        <v>7.3291909171673941E-2</v>
      </c>
      <c r="BQ874">
        <v>100</v>
      </c>
      <c r="BR874">
        <v>358.81278240475376</v>
      </c>
      <c r="BS874">
        <v>5.2792159660701117E-2</v>
      </c>
      <c r="BT874">
        <v>3.2415015616227868E-4</v>
      </c>
      <c r="BU874">
        <v>62.249459362261625</v>
      </c>
      <c r="BV874">
        <v>0.50612067962223217</v>
      </c>
      <c r="BW874">
        <v>14.761800007571459</v>
      </c>
      <c r="BX874">
        <v>36.438098488420863</v>
      </c>
      <c r="BY874">
        <v>31.85188277836167</v>
      </c>
      <c r="BZ874">
        <v>844.09066690438112</v>
      </c>
      <c r="CA874">
        <v>305.59067192941984</v>
      </c>
      <c r="CB874">
        <v>227.3990248024773</v>
      </c>
      <c r="CC874" s="156">
        <v>0.78</v>
      </c>
      <c r="CD874">
        <v>1820</v>
      </c>
      <c r="CE874">
        <v>0.15742210282753666</v>
      </c>
      <c r="CF874">
        <v>4.928452898165232</v>
      </c>
      <c r="CG874">
        <v>0.18877958898814812</v>
      </c>
      <c r="CH874">
        <v>16.014462434399114</v>
      </c>
      <c r="CI874">
        <v>8</v>
      </c>
    </row>
    <row r="875" spans="47:87" x14ac:dyDescent="0.3">
      <c r="AU875">
        <v>0.3</v>
      </c>
      <c r="AV875">
        <v>20.663373276309525</v>
      </c>
      <c r="AW875">
        <v>0.30216834249508484</v>
      </c>
      <c r="AX875">
        <v>1.7091633245476121</v>
      </c>
      <c r="AY875">
        <v>307.44435652219545</v>
      </c>
      <c r="AZ875">
        <v>0.11307623745918852</v>
      </c>
      <c r="BA875">
        <v>456.60950277024733</v>
      </c>
      <c r="BB875">
        <v>269.64212551621182</v>
      </c>
      <c r="BC875">
        <v>1</v>
      </c>
      <c r="BD875">
        <v>33.857990969399665</v>
      </c>
      <c r="BE875">
        <v>92.161143479899721</v>
      </c>
      <c r="BF875">
        <v>18.589367992312432</v>
      </c>
      <c r="BG875">
        <v>4.7365642982407792</v>
      </c>
      <c r="BH875">
        <v>411.42422491070357</v>
      </c>
      <c r="BI875">
        <v>0.19999999999999998</v>
      </c>
      <c r="BJ875">
        <v>2207.7446454508599</v>
      </c>
      <c r="BK875">
        <v>677.04201183453506</v>
      </c>
      <c r="BL875">
        <v>898.12562583450074</v>
      </c>
      <c r="BM875">
        <v>925.11249372039231</v>
      </c>
      <c r="BN875">
        <v>96.823693039378256</v>
      </c>
      <c r="BO875">
        <v>27.402378271708631</v>
      </c>
      <c r="BP875">
        <v>3.4491632239863679E-2</v>
      </c>
      <c r="BQ875">
        <v>100</v>
      </c>
      <c r="BR875">
        <v>306.75329652954099</v>
      </c>
      <c r="BS875">
        <v>5.7542105687377512E-2</v>
      </c>
      <c r="BT875">
        <v>2.9940275546454128E-4</v>
      </c>
      <c r="BU875">
        <v>0</v>
      </c>
      <c r="BV875">
        <v>0.56707718764994486</v>
      </c>
      <c r="BW875">
        <v>14.782332421257884</v>
      </c>
      <c r="BX875">
        <v>36.090576446078728</v>
      </c>
      <c r="BY875">
        <v>29.039926011482066</v>
      </c>
      <c r="BZ875">
        <v>766.00518659843124</v>
      </c>
      <c r="CA875">
        <v>337.18213533627147</v>
      </c>
      <c r="CB875">
        <v>224.55911618420566</v>
      </c>
      <c r="CC875" s="156">
        <v>1.01</v>
      </c>
      <c r="CD875">
        <v>1370</v>
      </c>
      <c r="CE875">
        <v>0.13123613937170608</v>
      </c>
      <c r="CF875">
        <v>4.856944517656995</v>
      </c>
      <c r="CG875">
        <v>0.15616937196254652</v>
      </c>
      <c r="CH875">
        <v>7.5497717541898011</v>
      </c>
      <c r="CI875">
        <v>13</v>
      </c>
    </row>
    <row r="876" spans="47:87" x14ac:dyDescent="0.3">
      <c r="AU876">
        <v>0.3</v>
      </c>
      <c r="AV876">
        <v>20.535414811086415</v>
      </c>
      <c r="AW876">
        <v>0.33101319727504491</v>
      </c>
      <c r="AX876">
        <v>0</v>
      </c>
      <c r="AY876">
        <v>339.97758674523612</v>
      </c>
      <c r="AZ876">
        <v>0.10382000008077069</v>
      </c>
      <c r="BA876">
        <v>458.98543149370039</v>
      </c>
      <c r="BB876">
        <v>382.83958200828187</v>
      </c>
      <c r="BC876">
        <v>1</v>
      </c>
      <c r="BD876">
        <v>48.033883898636745</v>
      </c>
      <c r="BE876">
        <v>103.55666286657988</v>
      </c>
      <c r="BF876">
        <v>12.908649458290377</v>
      </c>
      <c r="BG876">
        <v>5.22430808598883</v>
      </c>
      <c r="BH876">
        <v>444.19827611172127</v>
      </c>
      <c r="BI876">
        <v>0.2</v>
      </c>
      <c r="BJ876">
        <v>2634.2251544339279</v>
      </c>
      <c r="BK876">
        <v>698.21227486387716</v>
      </c>
      <c r="BL876">
        <v>933.90689143177849</v>
      </c>
      <c r="BM876">
        <v>1101.8555289358953</v>
      </c>
      <c r="BN876">
        <v>195.50001987863439</v>
      </c>
      <c r="BO876">
        <v>29.927170543224374</v>
      </c>
      <c r="BP876">
        <v>4.8927020937697241E-2</v>
      </c>
      <c r="BQ876">
        <v>100</v>
      </c>
      <c r="BR876">
        <v>343.32370149304234</v>
      </c>
      <c r="BS876">
        <v>5.4089100286457366E-2</v>
      </c>
      <c r="BT876">
        <v>3.0861034988093034E-4</v>
      </c>
      <c r="BU876">
        <v>60.167488375259644</v>
      </c>
      <c r="BV876">
        <v>0.54561294686094797</v>
      </c>
      <c r="BW876">
        <v>15.061703649649614</v>
      </c>
      <c r="BX876">
        <v>36.98527525358719</v>
      </c>
      <c r="BY876">
        <v>33.926880693601809</v>
      </c>
      <c r="BZ876">
        <v>1175.1297605117438</v>
      </c>
      <c r="CA876">
        <v>238.49681561685861</v>
      </c>
      <c r="CB876">
        <v>220.16849686982755</v>
      </c>
      <c r="CC876" s="156">
        <v>1.0900000000000001</v>
      </c>
      <c r="CD876">
        <v>800</v>
      </c>
      <c r="CE876">
        <v>0.1469025538471429</v>
      </c>
      <c r="CF876">
        <v>6.2874326267121994</v>
      </c>
      <c r="CG876">
        <v>0.19570935854880891</v>
      </c>
      <c r="CH876">
        <v>12.675575442664362</v>
      </c>
      <c r="CI876">
        <v>9</v>
      </c>
    </row>
    <row r="877" spans="47:87" x14ac:dyDescent="0.3">
      <c r="AU877">
        <v>0.3</v>
      </c>
      <c r="AV877">
        <v>20.739162609404978</v>
      </c>
      <c r="AW877">
        <v>0.36198157862348695</v>
      </c>
      <c r="AX877">
        <v>0.70045680511947084</v>
      </c>
      <c r="AY877">
        <v>331.93955332365761</v>
      </c>
      <c r="AZ877">
        <v>0.10976965477134758</v>
      </c>
      <c r="BA877">
        <v>460.67060426050813</v>
      </c>
      <c r="BB877">
        <v>343.31240944472916</v>
      </c>
      <c r="BC877">
        <v>1</v>
      </c>
      <c r="BD877">
        <v>33.152376199885339</v>
      </c>
      <c r="BE877">
        <v>101.68348549630537</v>
      </c>
      <c r="BF877">
        <v>14.152926699014913</v>
      </c>
      <c r="BG877">
        <v>3.4377153977251411</v>
      </c>
      <c r="BH877">
        <v>418.38059792000598</v>
      </c>
      <c r="BI877">
        <v>0.19999999999999998</v>
      </c>
      <c r="BJ877">
        <v>3100.7593226942527</v>
      </c>
      <c r="BK877">
        <v>678.83632236527342</v>
      </c>
      <c r="BL877">
        <v>924.66022926526148</v>
      </c>
      <c r="BM877">
        <v>1034.0674545467691</v>
      </c>
      <c r="BN877">
        <v>178.96539664606172</v>
      </c>
      <c r="BO877">
        <v>33.11696208631222</v>
      </c>
      <c r="BP877">
        <v>6.2088342446650702E-3</v>
      </c>
      <c r="BQ877">
        <v>100</v>
      </c>
      <c r="BR877">
        <v>432.76488663455018</v>
      </c>
      <c r="BS877">
        <v>5.109208273986339E-2</v>
      </c>
      <c r="BT877">
        <v>3.3067202852798467E-4</v>
      </c>
      <c r="BU877">
        <v>9.4460996270878752</v>
      </c>
      <c r="BV877">
        <v>0.59090207990562271</v>
      </c>
      <c r="BW877">
        <v>14.787072411339603</v>
      </c>
      <c r="BX877">
        <v>40.287285025294814</v>
      </c>
      <c r="BY877">
        <v>35.315078832233937</v>
      </c>
      <c r="BZ877">
        <v>1148.2450870827442</v>
      </c>
      <c r="CA877">
        <v>206.39832063000136</v>
      </c>
      <c r="CB877">
        <v>238.35114322042452</v>
      </c>
      <c r="CC877" s="156">
        <v>1.08</v>
      </c>
      <c r="CD877">
        <v>1270</v>
      </c>
      <c r="CE877">
        <v>0.18134707796392613</v>
      </c>
      <c r="CF877">
        <v>5.8827273592591194</v>
      </c>
      <c r="CG877">
        <v>0.18238603704045678</v>
      </c>
      <c r="CH877">
        <v>14.799857450110503</v>
      </c>
      <c r="CI877">
        <v>9</v>
      </c>
    </row>
    <row r="878" spans="47:87" x14ac:dyDescent="0.3">
      <c r="AU878">
        <v>0.3</v>
      </c>
      <c r="AV878">
        <v>19.485442652778996</v>
      </c>
      <c r="AW878">
        <v>0.27960390075967362</v>
      </c>
      <c r="AX878">
        <v>1.9809706754851841</v>
      </c>
      <c r="AY878">
        <v>297.68120746263941</v>
      </c>
      <c r="AZ878">
        <v>0.10587806775103549</v>
      </c>
      <c r="BA878">
        <v>401.37265670805408</v>
      </c>
      <c r="BB878">
        <v>365.14487834939007</v>
      </c>
      <c r="BC878">
        <v>1</v>
      </c>
      <c r="BD878">
        <v>37.153375953136042</v>
      </c>
      <c r="BE878">
        <v>88.590722871753499</v>
      </c>
      <c r="BF878">
        <v>20.661736260063691</v>
      </c>
      <c r="BG878">
        <v>3.5650295630089088</v>
      </c>
      <c r="BH878">
        <v>428.34261638857441</v>
      </c>
      <c r="BI878">
        <v>0.2</v>
      </c>
      <c r="BJ878">
        <v>2451.2054092671374</v>
      </c>
      <c r="BK878">
        <v>695.21475986138114</v>
      </c>
      <c r="BL878">
        <v>856.00293521126434</v>
      </c>
      <c r="BM878">
        <v>1009.7083628850095</v>
      </c>
      <c r="BN878">
        <v>107.14598926063037</v>
      </c>
      <c r="BO878">
        <v>25.183821919957591</v>
      </c>
      <c r="BP878">
        <v>5.2815300197555176E-2</v>
      </c>
      <c r="BQ878">
        <v>100</v>
      </c>
      <c r="BR878">
        <v>371.15697927685636</v>
      </c>
      <c r="BS878">
        <v>5.909398439790095E-2</v>
      </c>
      <c r="BT878">
        <v>3.1615995541444704E-4</v>
      </c>
      <c r="BU878">
        <v>48.731966667749454</v>
      </c>
      <c r="BV878">
        <v>0.58685401416706329</v>
      </c>
      <c r="BW878">
        <v>14.620949621493237</v>
      </c>
      <c r="BX878">
        <v>35.225743860787283</v>
      </c>
      <c r="BY878">
        <v>36.72683092683031</v>
      </c>
      <c r="BZ878">
        <v>1197.1599216666395</v>
      </c>
      <c r="CA878">
        <v>270.66912664765277</v>
      </c>
      <c r="CB878">
        <v>212.70626662689679</v>
      </c>
      <c r="CC878" s="156">
        <v>0.93</v>
      </c>
      <c r="CD878">
        <v>1190</v>
      </c>
      <c r="CE878">
        <v>0.18007859234883572</v>
      </c>
      <c r="CF878">
        <v>6.9959554894417639</v>
      </c>
      <c r="CG878">
        <v>0.23435046990246489</v>
      </c>
      <c r="CH878">
        <v>14.601164826768802</v>
      </c>
      <c r="CI878">
        <v>8</v>
      </c>
    </row>
    <row r="879" spans="47:87" x14ac:dyDescent="0.3">
      <c r="AU879">
        <v>0.3</v>
      </c>
      <c r="AV879">
        <v>20.499161236685438</v>
      </c>
      <c r="AW879">
        <v>0.30236372757232299</v>
      </c>
      <c r="AX879">
        <v>0.99631114279636956</v>
      </c>
      <c r="AY879">
        <v>326.51139434578533</v>
      </c>
      <c r="AZ879">
        <v>9.540783042888254E-2</v>
      </c>
      <c r="BA879">
        <v>456.64024210301483</v>
      </c>
      <c r="BB879">
        <v>351.05144174123029</v>
      </c>
      <c r="BC879">
        <v>1</v>
      </c>
      <c r="BD879">
        <v>37.160453390341395</v>
      </c>
      <c r="BE879">
        <v>106.03998873916474</v>
      </c>
      <c r="BF879">
        <v>15.704127119718311</v>
      </c>
      <c r="BG879">
        <v>4.5995962379756516</v>
      </c>
      <c r="BH879">
        <v>441.87799943779231</v>
      </c>
      <c r="BI879">
        <v>0.2</v>
      </c>
      <c r="BJ879">
        <v>2276.1356787048776</v>
      </c>
      <c r="BK879">
        <v>690.09537217475042</v>
      </c>
      <c r="BL879">
        <v>944.69669140145368</v>
      </c>
      <c r="BM879">
        <v>1030.8207008114637</v>
      </c>
      <c r="BN879">
        <v>170.38016812721094</v>
      </c>
      <c r="BO879">
        <v>27.092389974361041</v>
      </c>
      <c r="BP879">
        <v>7.436532536855732E-2</v>
      </c>
      <c r="BQ879">
        <v>100</v>
      </c>
      <c r="BR879">
        <v>316.80259822644979</v>
      </c>
      <c r="BS879">
        <v>5.5783547867593777E-2</v>
      </c>
      <c r="BT879">
        <v>3.2068448491886223E-4</v>
      </c>
      <c r="BU879">
        <v>0</v>
      </c>
      <c r="BV879">
        <v>0.56900427829174516</v>
      </c>
      <c r="BW879">
        <v>14.713450457618569</v>
      </c>
      <c r="BX879">
        <v>35.926131467195759</v>
      </c>
      <c r="BY879">
        <v>35.960546739685938</v>
      </c>
      <c r="BZ879">
        <v>1018.1375098290971</v>
      </c>
      <c r="CA879">
        <v>213.11650007485531</v>
      </c>
      <c r="CB879">
        <v>237.61538704590774</v>
      </c>
      <c r="CC879" s="156">
        <v>1.1299999999999999</v>
      </c>
      <c r="CD879">
        <v>950</v>
      </c>
      <c r="CE879">
        <v>0.12943258910903666</v>
      </c>
      <c r="CF879">
        <v>4.8004461723521343</v>
      </c>
      <c r="CG879">
        <v>0.16058468335183318</v>
      </c>
      <c r="CH879">
        <v>8.2802780951115977</v>
      </c>
      <c r="CI879">
        <v>12</v>
      </c>
    </row>
    <row r="880" spans="47:87" x14ac:dyDescent="0.3">
      <c r="AU880">
        <v>0.3</v>
      </c>
      <c r="AV880">
        <v>18.750374361151316</v>
      </c>
      <c r="AW880">
        <v>0.24616887857325082</v>
      </c>
      <c r="AX880">
        <v>2.2496228118897852</v>
      </c>
      <c r="AY880">
        <v>296.81633266402662</v>
      </c>
      <c r="AZ880">
        <v>0.10032081146766747</v>
      </c>
      <c r="BA880">
        <v>486.92379506917177</v>
      </c>
      <c r="BB880">
        <v>295.07862318229161</v>
      </c>
      <c r="BC880">
        <v>1</v>
      </c>
      <c r="BD880">
        <v>46.059991572361639</v>
      </c>
      <c r="BE880">
        <v>113.55307561721132</v>
      </c>
      <c r="BF880">
        <v>20.685675171839019</v>
      </c>
      <c r="BG880">
        <v>3.3170648461836816</v>
      </c>
      <c r="BH880">
        <v>429.04447616859505</v>
      </c>
      <c r="BI880">
        <v>0.20000000000000007</v>
      </c>
      <c r="BJ880">
        <v>2750.9897112713948</v>
      </c>
      <c r="BK880">
        <v>686.2048651681846</v>
      </c>
      <c r="BL880">
        <v>846.89251619008314</v>
      </c>
      <c r="BM880">
        <v>882.76985238891382</v>
      </c>
      <c r="BN880">
        <v>107.00556748337195</v>
      </c>
      <c r="BO880">
        <v>22.155307785506466</v>
      </c>
      <c r="BP880">
        <v>4.8532125210632639E-2</v>
      </c>
      <c r="BQ880">
        <v>100</v>
      </c>
      <c r="BR880">
        <v>288.45132056823195</v>
      </c>
      <c r="BS880">
        <v>5.624023988427073E-2</v>
      </c>
      <c r="BT880">
        <v>2.9805303997998861E-4</v>
      </c>
      <c r="BU880">
        <v>63.379009329771677</v>
      </c>
      <c r="BV880">
        <v>0.53851379348983486</v>
      </c>
      <c r="BW880">
        <v>15.578954433371859</v>
      </c>
      <c r="BX880">
        <v>37.234456499151847</v>
      </c>
      <c r="BY880">
        <v>33.299702707973466</v>
      </c>
      <c r="BZ880">
        <v>668.17303307907332</v>
      </c>
      <c r="CA880">
        <v>261.72796297578395</v>
      </c>
      <c r="CB880">
        <v>206.77058876331262</v>
      </c>
      <c r="CC880" s="156">
        <v>0.96</v>
      </c>
      <c r="CD880">
        <v>2180</v>
      </c>
      <c r="CE880">
        <v>2.3769213963919178E-2</v>
      </c>
      <c r="CF880">
        <v>2.4125361789473074</v>
      </c>
      <c r="CG880">
        <v>7.1724394462516744E-2</v>
      </c>
      <c r="CH880">
        <v>-14.538627804488391</v>
      </c>
      <c r="CI880" t="s">
        <v>479</v>
      </c>
    </row>
    <row r="881" spans="47:87" x14ac:dyDescent="0.3">
      <c r="AU881">
        <v>0.3</v>
      </c>
      <c r="AV881">
        <v>19.687307091293036</v>
      </c>
      <c r="AW881">
        <v>0.36343277704747995</v>
      </c>
      <c r="AX881">
        <v>1.6391372362716754</v>
      </c>
      <c r="AY881">
        <v>310.40669780591304</v>
      </c>
      <c r="AZ881">
        <v>0.11668237586088216</v>
      </c>
      <c r="BA881">
        <v>335.22926748387931</v>
      </c>
      <c r="BB881">
        <v>320.58896154148823</v>
      </c>
      <c r="BC881">
        <v>1</v>
      </c>
      <c r="BD881">
        <v>37.828921878170092</v>
      </c>
      <c r="BE881">
        <v>90.901385355307582</v>
      </c>
      <c r="BF881">
        <v>17.250201111390318</v>
      </c>
      <c r="BG881">
        <v>5.3922398049550386</v>
      </c>
      <c r="BH881">
        <v>394.3893990260612</v>
      </c>
      <c r="BI881">
        <v>0.20000000000000004</v>
      </c>
      <c r="BJ881">
        <v>2703.4701727114707</v>
      </c>
      <c r="BK881">
        <v>676.28505896094657</v>
      </c>
      <c r="BL881">
        <v>892.46906737976076</v>
      </c>
      <c r="BM881">
        <v>895.68106056631689</v>
      </c>
      <c r="BN881">
        <v>196.47143359091973</v>
      </c>
      <c r="BO881">
        <v>32.78646339857692</v>
      </c>
      <c r="BP881">
        <v>6.2416869897867683E-2</v>
      </c>
      <c r="BQ881">
        <v>100</v>
      </c>
      <c r="BR881">
        <v>362.37062481987124</v>
      </c>
      <c r="BS881">
        <v>5.2912667576624384E-2</v>
      </c>
      <c r="BT881">
        <v>2.9259278769168276E-4</v>
      </c>
      <c r="BU881">
        <v>0</v>
      </c>
      <c r="BV881">
        <v>0.58856087058168938</v>
      </c>
      <c r="BW881">
        <v>13.892101380275278</v>
      </c>
      <c r="BX881">
        <v>39.048478094012012</v>
      </c>
      <c r="BY881">
        <v>38.310536735283513</v>
      </c>
      <c r="BZ881">
        <v>567.98899882537012</v>
      </c>
      <c r="CA881">
        <v>208.00753967922032</v>
      </c>
      <c r="CB881">
        <v>240.69833119354914</v>
      </c>
      <c r="CC881" s="156">
        <v>0.9</v>
      </c>
      <c r="CD881">
        <v>2540</v>
      </c>
      <c r="CE881">
        <v>0.10759090437460195</v>
      </c>
      <c r="CF881">
        <v>3.6655234169865167</v>
      </c>
      <c r="CG881">
        <v>0.14591249381775812</v>
      </c>
      <c r="CH881">
        <v>0.97795329800828446</v>
      </c>
      <c r="CI881">
        <v>17</v>
      </c>
    </row>
    <row r="882" spans="47:87" x14ac:dyDescent="0.3">
      <c r="AU882">
        <v>0.3</v>
      </c>
      <c r="AV882">
        <v>19.545766577393188</v>
      </c>
      <c r="AW882">
        <v>0.27001891869741768</v>
      </c>
      <c r="AX882">
        <v>1.8566732754380195</v>
      </c>
      <c r="AY882">
        <v>339.14866678930434</v>
      </c>
      <c r="AZ882">
        <v>0.10272747140418256</v>
      </c>
      <c r="BA882">
        <v>369.18900712018728</v>
      </c>
      <c r="BB882">
        <v>519.18121329926157</v>
      </c>
      <c r="BC882">
        <v>1</v>
      </c>
      <c r="BD882">
        <v>36.822275992818938</v>
      </c>
      <c r="BE882">
        <v>86.024150561502879</v>
      </c>
      <c r="BF882">
        <v>11.348414740572675</v>
      </c>
      <c r="BG882">
        <v>6.1453959105064797</v>
      </c>
      <c r="BH882">
        <v>412.8469337410429</v>
      </c>
      <c r="BI882">
        <v>0.20000000000000007</v>
      </c>
      <c r="BJ882">
        <v>2553.1122687212637</v>
      </c>
      <c r="BK882">
        <v>698.34874322339363</v>
      </c>
      <c r="BL882">
        <v>901.376906303694</v>
      </c>
      <c r="BM882">
        <v>1064.0322874150661</v>
      </c>
      <c r="BN882">
        <v>138.31757284943382</v>
      </c>
      <c r="BO882">
        <v>24.398369450920715</v>
      </c>
      <c r="BP882">
        <v>4.1554178391059633E-2</v>
      </c>
      <c r="BQ882">
        <v>100</v>
      </c>
      <c r="BR882">
        <v>328.31868764793086</v>
      </c>
      <c r="BS882">
        <v>5.734477633241291E-2</v>
      </c>
      <c r="BT882">
        <v>3.0305113250604106E-4</v>
      </c>
      <c r="BU882">
        <v>31.127439308604632</v>
      </c>
      <c r="BV882">
        <v>0.59404866866939465</v>
      </c>
      <c r="BW882">
        <v>15.658325229381299</v>
      </c>
      <c r="BX882">
        <v>38.304462517671595</v>
      </c>
      <c r="BY882">
        <v>32.203806413028595</v>
      </c>
      <c r="BZ882">
        <v>1157.5454673901593</v>
      </c>
      <c r="CA882">
        <v>234.76436391235126</v>
      </c>
      <c r="CB882">
        <v>217.75578070111192</v>
      </c>
      <c r="CC882" s="156">
        <v>0.92</v>
      </c>
      <c r="CD882">
        <v>2850</v>
      </c>
      <c r="CE882">
        <v>4.565482726975123E-2</v>
      </c>
      <c r="CF882">
        <v>2.2615151213274016</v>
      </c>
      <c r="CG882">
        <v>8.6317632607814165E-2</v>
      </c>
      <c r="CH882">
        <v>-6.9542654195585625</v>
      </c>
      <c r="CI882" t="s">
        <v>479</v>
      </c>
    </row>
    <row r="883" spans="47:87" x14ac:dyDescent="0.3">
      <c r="AU883">
        <v>0.3</v>
      </c>
      <c r="AV883">
        <v>18.725375304460684</v>
      </c>
      <c r="AW883">
        <v>0.31719964244152621</v>
      </c>
      <c r="AX883">
        <v>1.5694954249434532</v>
      </c>
      <c r="AY883">
        <v>357.89318773074405</v>
      </c>
      <c r="AZ883">
        <v>9.3077101504070933E-2</v>
      </c>
      <c r="BA883">
        <v>470.1852018609091</v>
      </c>
      <c r="BB883">
        <v>449.5204656675869</v>
      </c>
      <c r="BC883">
        <v>1</v>
      </c>
      <c r="BD883">
        <v>41.005327324820243</v>
      </c>
      <c r="BE883">
        <v>103.32455066804317</v>
      </c>
      <c r="BF883">
        <v>16.294448452829901</v>
      </c>
      <c r="BG883">
        <v>4.3376656813326973</v>
      </c>
      <c r="BH883">
        <v>422.42939443126107</v>
      </c>
      <c r="BI883">
        <v>0.2</v>
      </c>
      <c r="BJ883">
        <v>2406.167385944816</v>
      </c>
      <c r="BK883">
        <v>688.3187516473148</v>
      </c>
      <c r="BL883">
        <v>849.35782925154422</v>
      </c>
      <c r="BM883">
        <v>949.0094122754133</v>
      </c>
      <c r="BN883">
        <v>131.26268141574911</v>
      </c>
      <c r="BO883">
        <v>28.490317586639936</v>
      </c>
      <c r="BP883">
        <v>6.9723973192152067E-2</v>
      </c>
      <c r="BQ883">
        <v>100</v>
      </c>
      <c r="BR883">
        <v>281.16699081498342</v>
      </c>
      <c r="BS883">
        <v>5.6038315782324578E-2</v>
      </c>
      <c r="BT883">
        <v>2.9280377799692096E-4</v>
      </c>
      <c r="BU883">
        <v>0</v>
      </c>
      <c r="BV883">
        <v>0.5438792909787743</v>
      </c>
      <c r="BW883">
        <v>14.193924164436908</v>
      </c>
      <c r="BX883">
        <v>35.867242639930019</v>
      </c>
      <c r="BY883">
        <v>40.315222617533685</v>
      </c>
      <c r="BZ883">
        <v>1169.3221307485542</v>
      </c>
      <c r="CA883">
        <v>146.53842518094922</v>
      </c>
      <c r="CB883">
        <v>240.98477073653294</v>
      </c>
      <c r="CC883" s="156">
        <v>0.78</v>
      </c>
      <c r="CD883">
        <v>2750</v>
      </c>
      <c r="CE883">
        <v>7.633257701786933E-2</v>
      </c>
      <c r="CF883">
        <v>3.4139810522191203</v>
      </c>
      <c r="CG883">
        <v>0.10703574767866411</v>
      </c>
      <c r="CH883">
        <v>-4.6167612235618227</v>
      </c>
      <c r="CI883" t="s">
        <v>479</v>
      </c>
    </row>
    <row r="884" spans="47:87" x14ac:dyDescent="0.3">
      <c r="AU884">
        <v>0.3</v>
      </c>
      <c r="AV884">
        <v>22.545494932133849</v>
      </c>
      <c r="AW884">
        <v>0.31908284323377151</v>
      </c>
      <c r="AX884">
        <v>0.22090380062102977</v>
      </c>
      <c r="AY884">
        <v>356.87177653542238</v>
      </c>
      <c r="AZ884">
        <v>9.5735346085197612E-2</v>
      </c>
      <c r="BA884">
        <v>414.20564003128476</v>
      </c>
      <c r="BB884">
        <v>396.30674915168879</v>
      </c>
      <c r="BC884">
        <v>1</v>
      </c>
      <c r="BD884">
        <v>39.260788587275101</v>
      </c>
      <c r="BE884">
        <v>105.74907544337989</v>
      </c>
      <c r="BF884">
        <v>16.306881692738191</v>
      </c>
      <c r="BG884">
        <v>4.9580514527033497</v>
      </c>
      <c r="BH884">
        <v>404.87915607143537</v>
      </c>
      <c r="BI884">
        <v>0.20000000000000004</v>
      </c>
      <c r="BJ884">
        <v>2600.9134170727393</v>
      </c>
      <c r="BK884">
        <v>671.42639820338104</v>
      </c>
      <c r="BL884">
        <v>884.53386188513673</v>
      </c>
      <c r="BM884">
        <v>895.86289472976478</v>
      </c>
      <c r="BN884">
        <v>192.13126386530885</v>
      </c>
      <c r="BO884">
        <v>28.599920904742191</v>
      </c>
      <c r="BP884">
        <v>7.7352828361854031E-2</v>
      </c>
      <c r="BQ884">
        <v>100</v>
      </c>
      <c r="BR884">
        <v>345.09621137444378</v>
      </c>
      <c r="BS884">
        <v>5.6158360439445276E-2</v>
      </c>
      <c r="BT884">
        <v>2.8730316376968145E-4</v>
      </c>
      <c r="BU884">
        <v>0</v>
      </c>
      <c r="BV884">
        <v>0.48140076314343666</v>
      </c>
      <c r="BW884">
        <v>15.810859123103073</v>
      </c>
      <c r="BX884">
        <v>38.205145688345809</v>
      </c>
      <c r="BY884">
        <v>33.6235710650773</v>
      </c>
      <c r="BZ884">
        <v>1199.2076600402058</v>
      </c>
      <c r="CA884">
        <v>232.57626937702136</v>
      </c>
      <c r="CB884">
        <v>247.84578278361661</v>
      </c>
      <c r="CC884" s="156">
        <v>1.1100000000000001</v>
      </c>
      <c r="CD884">
        <v>1640</v>
      </c>
      <c r="CE884">
        <v>0.11434445919511393</v>
      </c>
      <c r="CF884">
        <v>3.3919446996125151</v>
      </c>
      <c r="CG884">
        <v>0.15200368107437628</v>
      </c>
      <c r="CH884">
        <v>2.0867134583526386</v>
      </c>
      <c r="CI884">
        <v>15</v>
      </c>
    </row>
    <row r="885" spans="47:87" x14ac:dyDescent="0.3">
      <c r="AU885">
        <v>0.3</v>
      </c>
      <c r="AV885">
        <v>18.631092471501827</v>
      </c>
      <c r="AW885">
        <v>0.2241339308006326</v>
      </c>
      <c r="AX885">
        <v>1.6065961491327003</v>
      </c>
      <c r="AY885">
        <v>372.05818052377253</v>
      </c>
      <c r="AZ885">
        <v>0.10070511404875902</v>
      </c>
      <c r="BA885">
        <v>480.37612930059504</v>
      </c>
      <c r="BB885">
        <v>293.29332234016374</v>
      </c>
      <c r="BC885">
        <v>1</v>
      </c>
      <c r="BD885">
        <v>44.369839171611822</v>
      </c>
      <c r="BE885">
        <v>97.363711861753146</v>
      </c>
      <c r="BF885">
        <v>15.760971306494735</v>
      </c>
      <c r="BG885">
        <v>3.5885292759643153</v>
      </c>
      <c r="BH885">
        <v>425.39414537544121</v>
      </c>
      <c r="BI885">
        <v>0.20000000000000004</v>
      </c>
      <c r="BJ885">
        <v>2943.0531521571593</v>
      </c>
      <c r="BK885">
        <v>704.53468627881068</v>
      </c>
      <c r="BL885">
        <v>918.01688936956236</v>
      </c>
      <c r="BM885">
        <v>952.97672987191277</v>
      </c>
      <c r="BN885">
        <v>206.25645770754713</v>
      </c>
      <c r="BO885">
        <v>20.25720638279336</v>
      </c>
      <c r="BP885">
        <v>3.3821743723167187E-2</v>
      </c>
      <c r="BQ885">
        <v>100</v>
      </c>
      <c r="BR885">
        <v>283.6617966279789</v>
      </c>
      <c r="BS885">
        <v>5.4687365553041725E-2</v>
      </c>
      <c r="BT885">
        <v>3.0985092956456852E-4</v>
      </c>
      <c r="BU885">
        <v>0</v>
      </c>
      <c r="BV885">
        <v>0.55260656419528809</v>
      </c>
      <c r="BW885">
        <v>16.002580618243019</v>
      </c>
      <c r="BX885">
        <v>34.898205540006849</v>
      </c>
      <c r="BY885">
        <v>42.338190111515082</v>
      </c>
      <c r="BZ885">
        <v>1103.2538207877767</v>
      </c>
      <c r="CA885">
        <v>375.58626412390169</v>
      </c>
      <c r="CB885">
        <v>223.7547983324196</v>
      </c>
      <c r="CC885" s="156">
        <v>0.96</v>
      </c>
      <c r="CD885">
        <v>1840</v>
      </c>
      <c r="CE885">
        <v>9.4518492454132685E-2</v>
      </c>
      <c r="CF885">
        <v>3.5930260750248899</v>
      </c>
      <c r="CG885">
        <v>0.13120272337548852</v>
      </c>
      <c r="CH885">
        <v>2.4727258173936435</v>
      </c>
      <c r="CI885">
        <v>16</v>
      </c>
    </row>
    <row r="886" spans="47:87" x14ac:dyDescent="0.3">
      <c r="AU886">
        <v>0.3</v>
      </c>
      <c r="AV886">
        <v>20.327418890547314</v>
      </c>
      <c r="AW886">
        <v>0.29772201242099983</v>
      </c>
      <c r="AX886">
        <v>2.2409845144850813</v>
      </c>
      <c r="AY886">
        <v>338.99809650317741</v>
      </c>
      <c r="AZ886">
        <v>0.12630890335035325</v>
      </c>
      <c r="BA886">
        <v>396.7481367673771</v>
      </c>
      <c r="BB886">
        <v>379.65759544250614</v>
      </c>
      <c r="BC886">
        <v>1</v>
      </c>
      <c r="BD886">
        <v>40.654040666507697</v>
      </c>
      <c r="BE886">
        <v>105.74009089118356</v>
      </c>
      <c r="BF886">
        <v>17.780962465120844</v>
      </c>
      <c r="BG886">
        <v>3.670144646038819</v>
      </c>
      <c r="BH886">
        <v>369.41537985662831</v>
      </c>
      <c r="BI886">
        <v>0.20000000000000009</v>
      </c>
      <c r="BJ886">
        <v>2864.2199490045996</v>
      </c>
      <c r="BK886">
        <v>698.49153086468516</v>
      </c>
      <c r="BL886">
        <v>915.24056613169466</v>
      </c>
      <c r="BM886">
        <v>987.66839828732873</v>
      </c>
      <c r="BN886">
        <v>134.93094126804266</v>
      </c>
      <c r="BO886">
        <v>27.036331747663827</v>
      </c>
      <c r="BP886">
        <v>2.9401140960801549E-2</v>
      </c>
      <c r="BQ886">
        <v>100</v>
      </c>
      <c r="BR886">
        <v>372.97612222401375</v>
      </c>
      <c r="BS886">
        <v>5.6732626401491786E-2</v>
      </c>
      <c r="BT886">
        <v>2.8592140586656802E-4</v>
      </c>
      <c r="BU886">
        <v>11.991196068442139</v>
      </c>
      <c r="BV886">
        <v>0.53600223212241072</v>
      </c>
      <c r="BW886">
        <v>13.952482904929266</v>
      </c>
      <c r="BX886">
        <v>32.880958487986277</v>
      </c>
      <c r="BY886">
        <v>29.793169634074658</v>
      </c>
      <c r="BZ886">
        <v>1000.1330128392253</v>
      </c>
      <c r="CA886">
        <v>295.56891787814584</v>
      </c>
      <c r="CB886">
        <v>220.44598273730946</v>
      </c>
      <c r="CC886" s="156">
        <v>0.84</v>
      </c>
      <c r="CD886">
        <v>1610</v>
      </c>
      <c r="CE886">
        <v>0.22432362225355451</v>
      </c>
      <c r="CF886">
        <v>5.5910667092163591</v>
      </c>
      <c r="CG886">
        <v>0.26758824058667352</v>
      </c>
      <c r="CH886">
        <v>17.988224419438421</v>
      </c>
      <c r="CI886">
        <v>6</v>
      </c>
    </row>
    <row r="887" spans="47:87" x14ac:dyDescent="0.3">
      <c r="AU887">
        <v>0.3</v>
      </c>
      <c r="AV887">
        <v>21.170725533972295</v>
      </c>
      <c r="AW887">
        <v>0.24544780778680855</v>
      </c>
      <c r="AX887">
        <v>2.1154928505581982</v>
      </c>
      <c r="AY887">
        <v>325.96646153402696</v>
      </c>
      <c r="AZ887">
        <v>0.11133782237093459</v>
      </c>
      <c r="BA887">
        <v>351.70980449594975</v>
      </c>
      <c r="BB887">
        <v>339.92309371173417</v>
      </c>
      <c r="BC887">
        <v>1</v>
      </c>
      <c r="BD887">
        <v>38.798594744325726</v>
      </c>
      <c r="BE887">
        <v>116.91225416329928</v>
      </c>
      <c r="BF887">
        <v>24.042670443580597</v>
      </c>
      <c r="BG887">
        <v>6.2014177240751023</v>
      </c>
      <c r="BH887">
        <v>403.81173978545792</v>
      </c>
      <c r="BI887">
        <v>0.20000000000000007</v>
      </c>
      <c r="BJ887">
        <v>2236.741818910496</v>
      </c>
      <c r="BK887">
        <v>693.46471666309071</v>
      </c>
      <c r="BL887">
        <v>860.71311198597346</v>
      </c>
      <c r="BM887">
        <v>969.75899968490137</v>
      </c>
      <c r="BN887">
        <v>194.55435689036489</v>
      </c>
      <c r="BO887">
        <v>22.09177178333092</v>
      </c>
      <c r="BP887">
        <v>4.8169960771366274E-2</v>
      </c>
      <c r="BQ887">
        <v>100</v>
      </c>
      <c r="BR887">
        <v>345.16743910141525</v>
      </c>
      <c r="BS887">
        <v>5.3676629391167734E-2</v>
      </c>
      <c r="BT887">
        <v>3.0384786733507393E-4</v>
      </c>
      <c r="BU887">
        <v>0</v>
      </c>
      <c r="BV887">
        <v>0.51116882780157424</v>
      </c>
      <c r="BW887">
        <v>14.250560932674485</v>
      </c>
      <c r="BX887">
        <v>35.219251120738157</v>
      </c>
      <c r="BY887">
        <v>37.760663134567459</v>
      </c>
      <c r="BZ887">
        <v>1241.2902581256092</v>
      </c>
      <c r="CA887">
        <v>368.34188336148134</v>
      </c>
      <c r="CB887">
        <v>217.93477649686557</v>
      </c>
      <c r="CC887" s="156">
        <v>1.08</v>
      </c>
      <c r="CD887">
        <v>1560</v>
      </c>
      <c r="CE887">
        <v>0.18872507912093828</v>
      </c>
      <c r="CF887">
        <v>4.6746388855551375</v>
      </c>
      <c r="CG887">
        <v>0.22645270734667786</v>
      </c>
      <c r="CH887">
        <v>12.361714976750013</v>
      </c>
      <c r="CI887">
        <v>8</v>
      </c>
    </row>
    <row r="888" spans="47:87" x14ac:dyDescent="0.3">
      <c r="AU888">
        <v>0.3</v>
      </c>
      <c r="AV888">
        <v>19.634378077655509</v>
      </c>
      <c r="AW888">
        <v>0.40407711622632525</v>
      </c>
      <c r="AX888">
        <v>1.1491485829974195</v>
      </c>
      <c r="AY888">
        <v>340.92448227380697</v>
      </c>
      <c r="AZ888">
        <v>9.7517261346594497E-2</v>
      </c>
      <c r="BA888">
        <v>420.51091370975382</v>
      </c>
      <c r="BB888">
        <v>358.75070671256287</v>
      </c>
      <c r="BC888">
        <v>1</v>
      </c>
      <c r="BD888">
        <v>41.624167187129856</v>
      </c>
      <c r="BE888">
        <v>106.20236433487021</v>
      </c>
      <c r="BF888">
        <v>11.229776944308087</v>
      </c>
      <c r="BG888">
        <v>4.4965317380094252</v>
      </c>
      <c r="BH888">
        <v>423.00618413139358</v>
      </c>
      <c r="BI888">
        <v>0.20000000000000004</v>
      </c>
      <c r="BJ888">
        <v>2545.7825730556137</v>
      </c>
      <c r="BK888">
        <v>700.05316824613089</v>
      </c>
      <c r="BL888">
        <v>876.65182862022436</v>
      </c>
      <c r="BM888">
        <v>922.18448598412715</v>
      </c>
      <c r="BN888">
        <v>95.063754809239583</v>
      </c>
      <c r="BO888">
        <v>36.401710991209406</v>
      </c>
      <c r="BP888">
        <v>7.5792068777383134E-2</v>
      </c>
      <c r="BQ888">
        <v>100</v>
      </c>
      <c r="BR888">
        <v>343.13853612060819</v>
      </c>
      <c r="BS888">
        <v>5.9173832905523971E-2</v>
      </c>
      <c r="BT888">
        <v>3.0106611422516964E-4</v>
      </c>
      <c r="BU888">
        <v>36.853667607930142</v>
      </c>
      <c r="BV888">
        <v>0.57027320498934486</v>
      </c>
      <c r="BW888">
        <v>13.77097834967606</v>
      </c>
      <c r="BX888">
        <v>35.200136383204921</v>
      </c>
      <c r="BY888">
        <v>38.821233039074542</v>
      </c>
      <c r="BZ888">
        <v>1015.4488334165678</v>
      </c>
      <c r="CA888">
        <v>246.60058893218243</v>
      </c>
      <c r="CB888">
        <v>237.67025922959874</v>
      </c>
      <c r="CC888" s="156">
        <v>0.99</v>
      </c>
      <c r="CD888">
        <v>1990</v>
      </c>
      <c r="CE888">
        <v>9.7325699642705876E-2</v>
      </c>
      <c r="CF888">
        <v>3.2595925963766135</v>
      </c>
      <c r="CG888">
        <v>0.1277685452740048</v>
      </c>
      <c r="CH888">
        <v>-0.23884917247834639</v>
      </c>
      <c r="CI888" t="s">
        <v>479</v>
      </c>
    </row>
    <row r="889" spans="47:87" x14ac:dyDescent="0.3">
      <c r="AU889">
        <v>0.3</v>
      </c>
      <c r="AV889">
        <v>21.700015603737075</v>
      </c>
      <c r="AW889">
        <v>0.34032232648708022</v>
      </c>
      <c r="AX889">
        <v>1.1015678777385671</v>
      </c>
      <c r="AY889">
        <v>312.14287270237395</v>
      </c>
      <c r="AZ889">
        <v>8.7498816464289572E-2</v>
      </c>
      <c r="BA889">
        <v>352.63947152843423</v>
      </c>
      <c r="BB889">
        <v>466.95291771654217</v>
      </c>
      <c r="BC889">
        <v>1</v>
      </c>
      <c r="BD889">
        <v>38.404341298800588</v>
      </c>
      <c r="BE889">
        <v>81.192399672711332</v>
      </c>
      <c r="BF889">
        <v>20.529382255654578</v>
      </c>
      <c r="BG889">
        <v>5.2848764352110065</v>
      </c>
      <c r="BH889">
        <v>424.02653643600132</v>
      </c>
      <c r="BI889">
        <v>0.19999999999999998</v>
      </c>
      <c r="BJ889">
        <v>1998.0967299584263</v>
      </c>
      <c r="BK889">
        <v>693.06031730123516</v>
      </c>
      <c r="BL889">
        <v>939.37006516491192</v>
      </c>
      <c r="BM889">
        <v>935.23050799628311</v>
      </c>
      <c r="BN889">
        <v>196.59560980830224</v>
      </c>
      <c r="BO889">
        <v>30.814591775968044</v>
      </c>
      <c r="BP889">
        <v>4.4841817846956109E-2</v>
      </c>
      <c r="BQ889">
        <v>100</v>
      </c>
      <c r="BR889">
        <v>348.01189726764119</v>
      </c>
      <c r="BS889">
        <v>5.6418665176992421E-2</v>
      </c>
      <c r="BT889">
        <v>3.2220618798554592E-4</v>
      </c>
      <c r="BU889">
        <v>0</v>
      </c>
      <c r="BV889">
        <v>0.56801934145564204</v>
      </c>
      <c r="BW889">
        <v>15.846093077810805</v>
      </c>
      <c r="BX889">
        <v>36.298114153409806</v>
      </c>
      <c r="BY889">
        <v>31.813692153016007</v>
      </c>
      <c r="BZ889">
        <v>836.0117222161341</v>
      </c>
      <c r="CA889">
        <v>280.21847962022593</v>
      </c>
      <c r="CB889">
        <v>231.79774613447438</v>
      </c>
      <c r="CC889" s="156">
        <v>0.73</v>
      </c>
      <c r="CD889">
        <v>2230</v>
      </c>
      <c r="CE889">
        <v>0.14133607844643925</v>
      </c>
      <c r="CF889">
        <v>5.4631084078452101</v>
      </c>
      <c r="CG889">
        <v>0.19207401012002534</v>
      </c>
      <c r="CH889">
        <v>2.3220274586919092</v>
      </c>
      <c r="CI889">
        <v>14</v>
      </c>
    </row>
    <row r="890" spans="47:87" x14ac:dyDescent="0.3">
      <c r="AU890">
        <v>0.3</v>
      </c>
      <c r="AV890">
        <v>21.064585462942972</v>
      </c>
      <c r="AW890">
        <v>0.29456522646952038</v>
      </c>
      <c r="AX890">
        <v>1.3455607668883967</v>
      </c>
      <c r="AY890">
        <v>293.8295046852532</v>
      </c>
      <c r="AZ890">
        <v>0.10390569426944389</v>
      </c>
      <c r="BA890">
        <v>460.46616701905691</v>
      </c>
      <c r="BB890">
        <v>306.79494721155942</v>
      </c>
      <c r="BC890">
        <v>1</v>
      </c>
      <c r="BD890">
        <v>33.154921977731213</v>
      </c>
      <c r="BE890">
        <v>81.952003612705496</v>
      </c>
      <c r="BF890">
        <v>15.60874697892822</v>
      </c>
      <c r="BG890">
        <v>4.4830276823149626</v>
      </c>
      <c r="BH890">
        <v>398.85054926198995</v>
      </c>
      <c r="BI890">
        <v>0.20000000000000004</v>
      </c>
      <c r="BJ890">
        <v>2482.574159097976</v>
      </c>
      <c r="BK890">
        <v>699.32968104637018</v>
      </c>
      <c r="BL890">
        <v>863.03797834072691</v>
      </c>
      <c r="BM890">
        <v>1024.5551347103547</v>
      </c>
      <c r="BN890">
        <v>167.67306172727226</v>
      </c>
      <c r="BO890">
        <v>26.527312497797674</v>
      </c>
      <c r="BP890">
        <v>5.617240553536975E-2</v>
      </c>
      <c r="BQ890">
        <v>100</v>
      </c>
      <c r="BR890">
        <v>379.44678771784299</v>
      </c>
      <c r="BS890">
        <v>5.5434982138390314E-2</v>
      </c>
      <c r="BT890">
        <v>2.9740954981589013E-4</v>
      </c>
      <c r="BU890">
        <v>39.403880008010297</v>
      </c>
      <c r="BV890">
        <v>0.51079850033389929</v>
      </c>
      <c r="BW890">
        <v>14.678434600030508</v>
      </c>
      <c r="BX890">
        <v>35.591162361722475</v>
      </c>
      <c r="BY890">
        <v>30.271110958933505</v>
      </c>
      <c r="BZ890">
        <v>901.63067296241456</v>
      </c>
      <c r="CA890">
        <v>322.91361407312269</v>
      </c>
      <c r="CB890">
        <v>232.89740055355259</v>
      </c>
      <c r="CC890" s="156">
        <v>1.01</v>
      </c>
      <c r="CD890">
        <v>1560</v>
      </c>
      <c r="CE890">
        <v>0.14620802502618879</v>
      </c>
      <c r="CF890">
        <v>3.904432040341832</v>
      </c>
      <c r="CG890">
        <v>0.15627959106979628</v>
      </c>
      <c r="CH890">
        <v>6.4480823576846982</v>
      </c>
      <c r="CI890">
        <v>11</v>
      </c>
    </row>
    <row r="891" spans="47:87" x14ac:dyDescent="0.3">
      <c r="AU891">
        <v>0.3</v>
      </c>
      <c r="AV891">
        <v>22.627439893158421</v>
      </c>
      <c r="AW891">
        <v>0.3150115587086339</v>
      </c>
      <c r="AX891">
        <v>0.67812158676210066</v>
      </c>
      <c r="AY891">
        <v>366.15303193755744</v>
      </c>
      <c r="AZ891">
        <v>0.11459441799818144</v>
      </c>
      <c r="BA891">
        <v>440.33768738430126</v>
      </c>
      <c r="BB891">
        <v>365.90829549730546</v>
      </c>
      <c r="BC891">
        <v>1</v>
      </c>
      <c r="BD891">
        <v>40.358091802911062</v>
      </c>
      <c r="BE891">
        <v>100.61325423730047</v>
      </c>
      <c r="BF891">
        <v>6.3258162161257161</v>
      </c>
      <c r="BG891">
        <v>5.8169100656230528</v>
      </c>
      <c r="BH891">
        <v>396.24394089422219</v>
      </c>
      <c r="BI891">
        <v>0.20000000000000004</v>
      </c>
      <c r="BJ891">
        <v>2430.0226213153687</v>
      </c>
      <c r="BK891">
        <v>688.32854592566491</v>
      </c>
      <c r="BL891">
        <v>838.99239912801681</v>
      </c>
      <c r="BM891">
        <v>1095.6833042238648</v>
      </c>
      <c r="BN891">
        <v>155.76791987625515</v>
      </c>
      <c r="BO891">
        <v>28.374203521733545</v>
      </c>
      <c r="BP891">
        <v>5.937748620611117E-2</v>
      </c>
      <c r="BQ891">
        <v>100</v>
      </c>
      <c r="BR891">
        <v>417.39218139319985</v>
      </c>
      <c r="BS891">
        <v>5.1069057133440385E-2</v>
      </c>
      <c r="BT891">
        <v>3.101617014561753E-4</v>
      </c>
      <c r="BU891">
        <v>13.016420488535996</v>
      </c>
      <c r="BV891">
        <v>0.52665961976868236</v>
      </c>
      <c r="BW891">
        <v>14.649850733258384</v>
      </c>
      <c r="BX891">
        <v>36.859401997719445</v>
      </c>
      <c r="BY891">
        <v>25.48232519559161</v>
      </c>
      <c r="BZ891">
        <v>881.64463269139173</v>
      </c>
      <c r="CA891">
        <v>200.97345741656738</v>
      </c>
      <c r="CB891">
        <v>236.30316822142731</v>
      </c>
      <c r="CC891" s="156">
        <v>0.98</v>
      </c>
      <c r="CD891">
        <v>1070</v>
      </c>
      <c r="CE891">
        <v>0.12704739735480186</v>
      </c>
      <c r="CF891">
        <v>5.2063028550247381</v>
      </c>
      <c r="CG891">
        <v>0.1574544128542785</v>
      </c>
      <c r="CH891">
        <v>5.828170839394244</v>
      </c>
      <c r="CI891">
        <v>13</v>
      </c>
    </row>
    <row r="892" spans="47:87" x14ac:dyDescent="0.3">
      <c r="AU892">
        <v>0.3</v>
      </c>
      <c r="AV892">
        <v>20.110225563530967</v>
      </c>
      <c r="AW892">
        <v>0.3659325391560071</v>
      </c>
      <c r="AX892">
        <v>2.4132075433246811</v>
      </c>
      <c r="AY892">
        <v>315.59591975596629</v>
      </c>
      <c r="AZ892">
        <v>9.347989451097112E-2</v>
      </c>
      <c r="BA892">
        <v>367.28548767261702</v>
      </c>
      <c r="BB892">
        <v>302.80428080376572</v>
      </c>
      <c r="BC892">
        <v>1</v>
      </c>
      <c r="BD892">
        <v>37.468768479138298</v>
      </c>
      <c r="BE892">
        <v>94.741940112106093</v>
      </c>
      <c r="BF892">
        <v>17.377923791986749</v>
      </c>
      <c r="BG892">
        <v>5.7438138104780156</v>
      </c>
      <c r="BH892">
        <v>410.64449024142186</v>
      </c>
      <c r="BI892">
        <v>0.19999999999999996</v>
      </c>
      <c r="BJ892">
        <v>2659.1586252437919</v>
      </c>
      <c r="BK892">
        <v>691.35756723606335</v>
      </c>
      <c r="BL892">
        <v>937.87667456132328</v>
      </c>
      <c r="BM892">
        <v>944.64682260320865</v>
      </c>
      <c r="BN892">
        <v>161.31095834639285</v>
      </c>
      <c r="BO892">
        <v>33.258125983922341</v>
      </c>
      <c r="BP892">
        <v>3.3093748586028031E-2</v>
      </c>
      <c r="BQ892">
        <v>100</v>
      </c>
      <c r="BR892">
        <v>332.20267113478297</v>
      </c>
      <c r="BS892">
        <v>5.1304549755810336E-2</v>
      </c>
      <c r="BT892">
        <v>3.1519103660619777E-4</v>
      </c>
      <c r="BU892">
        <v>67.563648494978452</v>
      </c>
      <c r="BV892">
        <v>0.54203339789245297</v>
      </c>
      <c r="BW892">
        <v>14.475248503570045</v>
      </c>
      <c r="BX892">
        <v>36.743164336042192</v>
      </c>
      <c r="BY892">
        <v>35.265338254754937</v>
      </c>
      <c r="BZ892">
        <v>934.5068474119056</v>
      </c>
      <c r="CA892">
        <v>295.23951025387333</v>
      </c>
      <c r="CB892">
        <v>244.69806009278764</v>
      </c>
      <c r="CC892" s="156">
        <v>1.05</v>
      </c>
      <c r="CD892">
        <v>1490</v>
      </c>
      <c r="CE892">
        <v>0.18052739152678599</v>
      </c>
      <c r="CF892">
        <v>5.0353679207540161</v>
      </c>
      <c r="CG892">
        <v>0.21666261627077998</v>
      </c>
      <c r="CH892">
        <v>16.597889447774989</v>
      </c>
      <c r="CI892">
        <v>7</v>
      </c>
    </row>
    <row r="893" spans="47:87" x14ac:dyDescent="0.3">
      <c r="AU893">
        <v>0.3</v>
      </c>
      <c r="AV893">
        <v>17.227515550786137</v>
      </c>
      <c r="AW893">
        <v>0.34711468634958481</v>
      </c>
      <c r="AX893">
        <v>2.3378565798526632</v>
      </c>
      <c r="AY893">
        <v>325.93353234027683</v>
      </c>
      <c r="AZ893">
        <v>9.8356805260200325E-2</v>
      </c>
      <c r="BA893">
        <v>481.38883803319834</v>
      </c>
      <c r="BB893">
        <v>302.53365911669209</v>
      </c>
      <c r="BC893">
        <v>1</v>
      </c>
      <c r="BD893">
        <v>38.140112161814265</v>
      </c>
      <c r="BE893">
        <v>112.60706404217977</v>
      </c>
      <c r="BF893">
        <v>9.7112558103344391</v>
      </c>
      <c r="BG893">
        <v>4.4582939097767262</v>
      </c>
      <c r="BH893">
        <v>440.57888712747052</v>
      </c>
      <c r="BI893">
        <v>0.19999999999999998</v>
      </c>
      <c r="BJ893">
        <v>2403.4374602342859</v>
      </c>
      <c r="BK893">
        <v>681.85899110176911</v>
      </c>
      <c r="BL893">
        <v>786.65994187427521</v>
      </c>
      <c r="BM893">
        <v>1001.2853751113259</v>
      </c>
      <c r="BN893">
        <v>149.05606383553862</v>
      </c>
      <c r="BO893">
        <v>31.121373350864662</v>
      </c>
      <c r="BP893">
        <v>8.3095032037095215E-2</v>
      </c>
      <c r="BQ893">
        <v>100</v>
      </c>
      <c r="BR893">
        <v>329.82092869791637</v>
      </c>
      <c r="BS893">
        <v>5.5212229657477845E-2</v>
      </c>
      <c r="BT893">
        <v>2.91500362299364E-4</v>
      </c>
      <c r="BU893">
        <v>22.675375296202088</v>
      </c>
      <c r="BV893">
        <v>0.60107103797147965</v>
      </c>
      <c r="BW893">
        <v>15.320083289958024</v>
      </c>
      <c r="BX893">
        <v>34.151736549348435</v>
      </c>
      <c r="BY893">
        <v>29.248226143327464</v>
      </c>
      <c r="BZ893">
        <v>1075.9891846337284</v>
      </c>
      <c r="CA893">
        <v>275.33692913135695</v>
      </c>
      <c r="CB893">
        <v>249.37269406839292</v>
      </c>
      <c r="CC893" s="156">
        <v>1</v>
      </c>
      <c r="CD893">
        <v>2250</v>
      </c>
      <c r="CE893">
        <v>2.0728188609107967E-2</v>
      </c>
      <c r="CF893">
        <v>2.0824430320996181</v>
      </c>
      <c r="CG893">
        <v>7.0177534083969997E-2</v>
      </c>
      <c r="CH893">
        <v>-11.957185425365601</v>
      </c>
      <c r="CI893" t="s">
        <v>479</v>
      </c>
    </row>
    <row r="894" spans="47:87" x14ac:dyDescent="0.3">
      <c r="AU894">
        <v>0.3</v>
      </c>
      <c r="AV894">
        <v>20.062094896118559</v>
      </c>
      <c r="AW894">
        <v>0.27113633225120393</v>
      </c>
      <c r="AX894">
        <v>0.92263790063774609</v>
      </c>
      <c r="AY894">
        <v>326.65536642967936</v>
      </c>
      <c r="AZ894">
        <v>8.7706929542597109E-2</v>
      </c>
      <c r="BA894">
        <v>396.94595820639699</v>
      </c>
      <c r="BB894">
        <v>405.50571070372149</v>
      </c>
      <c r="BC894">
        <v>1</v>
      </c>
      <c r="BD894">
        <v>32.44628737722914</v>
      </c>
      <c r="BE894">
        <v>102.58559642742958</v>
      </c>
      <c r="BF894">
        <v>17.119901886939584</v>
      </c>
      <c r="BG894">
        <v>4.3378001444478969</v>
      </c>
      <c r="BH894">
        <v>420.29946748565618</v>
      </c>
      <c r="BI894">
        <v>0.20000000000000007</v>
      </c>
      <c r="BJ894">
        <v>2658.8384431291524</v>
      </c>
      <c r="BK894">
        <v>698.77453940386954</v>
      </c>
      <c r="BL894">
        <v>924.55103246488738</v>
      </c>
      <c r="BM894">
        <v>1027.0675018365584</v>
      </c>
      <c r="BN894">
        <v>140.49107205753904</v>
      </c>
      <c r="BO894">
        <v>24.3488845099534</v>
      </c>
      <c r="BP894">
        <v>6.005758038605321E-2</v>
      </c>
      <c r="BQ894">
        <v>100</v>
      </c>
      <c r="BR894">
        <v>318.05991454756628</v>
      </c>
      <c r="BS894">
        <v>5.3886189027265712E-2</v>
      </c>
      <c r="BT894">
        <v>3.1505442759980094E-4</v>
      </c>
      <c r="BU894">
        <v>56.768398027111274</v>
      </c>
      <c r="BV894">
        <v>0.51070892921639865</v>
      </c>
      <c r="BW894">
        <v>14.56662440223584</v>
      </c>
      <c r="BX894">
        <v>36.101696699279742</v>
      </c>
      <c r="BY894">
        <v>31.148263115902488</v>
      </c>
      <c r="BZ894">
        <v>915.38989626317755</v>
      </c>
      <c r="CA894">
        <v>271.05567335240625</v>
      </c>
      <c r="CB894">
        <v>243.99267781840737</v>
      </c>
      <c r="CC894" s="156">
        <v>0.92</v>
      </c>
      <c r="CD894">
        <v>1730</v>
      </c>
      <c r="CE894">
        <v>8.2200953691092815E-2</v>
      </c>
      <c r="CF894">
        <v>3.7075041797589692</v>
      </c>
      <c r="CG894">
        <v>0.11686748569207285</v>
      </c>
      <c r="CH894">
        <v>-0.26124801293242567</v>
      </c>
      <c r="CI894" t="s">
        <v>479</v>
      </c>
    </row>
    <row r="895" spans="47:87" x14ac:dyDescent="0.3">
      <c r="AU895">
        <v>0.3</v>
      </c>
      <c r="AV895">
        <v>21.464576064468076</v>
      </c>
      <c r="AW895">
        <v>0.26004593327093128</v>
      </c>
      <c r="AX895">
        <v>0</v>
      </c>
      <c r="AY895">
        <v>296.20382757618546</v>
      </c>
      <c r="AZ895">
        <v>0.10973580833873975</v>
      </c>
      <c r="BA895">
        <v>517.36272822075659</v>
      </c>
      <c r="BB895">
        <v>359.06433858560536</v>
      </c>
      <c r="BC895">
        <v>1</v>
      </c>
      <c r="BD895">
        <v>36.632675110803305</v>
      </c>
      <c r="BE895">
        <v>80.044588542261877</v>
      </c>
      <c r="BF895">
        <v>15.338761782659033</v>
      </c>
      <c r="BG895">
        <v>3.832752653622499</v>
      </c>
      <c r="BH895">
        <v>401.63830129507875</v>
      </c>
      <c r="BI895">
        <v>0.20000000000000004</v>
      </c>
      <c r="BJ895">
        <v>2225.6321065286984</v>
      </c>
      <c r="BK895">
        <v>694.97106907602006</v>
      </c>
      <c r="BL895">
        <v>944.80073977839038</v>
      </c>
      <c r="BM895">
        <v>881.76411886642552</v>
      </c>
      <c r="BN895">
        <v>152.44349703054843</v>
      </c>
      <c r="BO895">
        <v>23.346409085505261</v>
      </c>
      <c r="BP895">
        <v>5.8268245293618036E-2</v>
      </c>
      <c r="BQ895">
        <v>100</v>
      </c>
      <c r="BR895">
        <v>357.85124952017071</v>
      </c>
      <c r="BS895">
        <v>5.4053604556436673E-2</v>
      </c>
      <c r="BT895">
        <v>3.2155574356862926E-4</v>
      </c>
      <c r="BU895">
        <v>116.69840846424053</v>
      </c>
      <c r="BV895">
        <v>0.52383822135400959</v>
      </c>
      <c r="BW895">
        <v>12.984623820649567</v>
      </c>
      <c r="BX895">
        <v>36.121099999131083</v>
      </c>
      <c r="BY895">
        <v>33.884435590313615</v>
      </c>
      <c r="BZ895">
        <v>880.73700975218969</v>
      </c>
      <c r="CA895">
        <v>209.36618429671245</v>
      </c>
      <c r="CB895">
        <v>240.79439715477434</v>
      </c>
      <c r="CC895" s="156">
        <v>0.82</v>
      </c>
      <c r="CD895">
        <v>1740</v>
      </c>
      <c r="CE895">
        <v>0.16920255182144284</v>
      </c>
      <c r="CF895">
        <v>6.8395745067289457</v>
      </c>
      <c r="CG895">
        <v>0.20360803791462359</v>
      </c>
      <c r="CH895">
        <v>16.936310045976249</v>
      </c>
      <c r="CI895">
        <v>8</v>
      </c>
    </row>
    <row r="896" spans="47:87" x14ac:dyDescent="0.3">
      <c r="AU896">
        <v>0.3</v>
      </c>
      <c r="AV896">
        <v>21.490302801607243</v>
      </c>
      <c r="AW896">
        <v>0.31526298606833869</v>
      </c>
      <c r="AX896">
        <v>1.1371440511512627</v>
      </c>
      <c r="AY896">
        <v>334.03499350955826</v>
      </c>
      <c r="AZ896">
        <v>0.11031199155734568</v>
      </c>
      <c r="BA896">
        <v>469.8318972062487</v>
      </c>
      <c r="BB896">
        <v>311.38669195779119</v>
      </c>
      <c r="BC896">
        <v>1</v>
      </c>
      <c r="BD896">
        <v>41.096189102442018</v>
      </c>
      <c r="BE896">
        <v>111.46980593764485</v>
      </c>
      <c r="BF896">
        <v>22.497174803935685</v>
      </c>
      <c r="BG896">
        <v>4.8826630600862106</v>
      </c>
      <c r="BH896">
        <v>398.02478162777732</v>
      </c>
      <c r="BI896">
        <v>0.19999999999999998</v>
      </c>
      <c r="BJ896">
        <v>2695.0843882771383</v>
      </c>
      <c r="BK896">
        <v>679.33561742683605</v>
      </c>
      <c r="BL896">
        <v>922.29423654568086</v>
      </c>
      <c r="BM896">
        <v>873.93068549213058</v>
      </c>
      <c r="BN896">
        <v>267.25422540910614</v>
      </c>
      <c r="BO896">
        <v>28.620532477385119</v>
      </c>
      <c r="BP896">
        <v>3.2303626735553467E-2</v>
      </c>
      <c r="BQ896">
        <v>100</v>
      </c>
      <c r="BR896">
        <v>348.44818275680922</v>
      </c>
      <c r="BS896">
        <v>5.7527514104563013E-2</v>
      </c>
      <c r="BT896">
        <v>2.7478628272375728E-4</v>
      </c>
      <c r="BU896">
        <v>23.197186093021752</v>
      </c>
      <c r="BV896">
        <v>0.54892934221963841</v>
      </c>
      <c r="BW896">
        <v>14.419634516032275</v>
      </c>
      <c r="BX896">
        <v>36.551995073995712</v>
      </c>
      <c r="BY896">
        <v>29.448431863723219</v>
      </c>
      <c r="BZ896">
        <v>1066.3625017075851</v>
      </c>
      <c r="CA896">
        <v>276.06130519493399</v>
      </c>
      <c r="CB896">
        <v>239.48201638320296</v>
      </c>
      <c r="CC896" s="156">
        <v>1.21</v>
      </c>
      <c r="CD896">
        <v>810</v>
      </c>
      <c r="CE896">
        <v>0.12751754751867361</v>
      </c>
      <c r="CF896">
        <v>4.8450052992221906</v>
      </c>
      <c r="CG896">
        <v>0.15510143963172865</v>
      </c>
      <c r="CH896">
        <v>5.1026647670215928</v>
      </c>
      <c r="CI896">
        <v>14</v>
      </c>
    </row>
    <row r="897" spans="47:87" x14ac:dyDescent="0.3">
      <c r="AU897">
        <v>0.3</v>
      </c>
      <c r="AV897">
        <v>20.526822506991273</v>
      </c>
      <c r="AW897">
        <v>0.32181025454553502</v>
      </c>
      <c r="AX897">
        <v>2.1068444038522505</v>
      </c>
      <c r="AY897">
        <v>327.30668284756382</v>
      </c>
      <c r="AZ897">
        <v>0.1046917165757629</v>
      </c>
      <c r="BA897">
        <v>369.9598685485592</v>
      </c>
      <c r="BB897">
        <v>397.58892008673268</v>
      </c>
      <c r="BC897">
        <v>1</v>
      </c>
      <c r="BD897">
        <v>37.573752460143069</v>
      </c>
      <c r="BE897">
        <v>100.72231837070285</v>
      </c>
      <c r="BF897">
        <v>6.5442467992813764</v>
      </c>
      <c r="BG897">
        <v>3.5557148966386536</v>
      </c>
      <c r="BH897">
        <v>402.34442395540935</v>
      </c>
      <c r="BI897">
        <v>0.19999999999999996</v>
      </c>
      <c r="BJ897">
        <v>2084.1006964657663</v>
      </c>
      <c r="BK897">
        <v>690.36731298305119</v>
      </c>
      <c r="BL897">
        <v>958.63445219625669</v>
      </c>
      <c r="BM897">
        <v>953.93247747926705</v>
      </c>
      <c r="BN897">
        <v>194.54746382292481</v>
      </c>
      <c r="BO897">
        <v>29.020905118703613</v>
      </c>
      <c r="BP897">
        <v>5.6554643429121372E-2</v>
      </c>
      <c r="BQ897">
        <v>100</v>
      </c>
      <c r="BR897">
        <v>395.87038551934648</v>
      </c>
      <c r="BS897">
        <v>4.8990134256700728E-2</v>
      </c>
      <c r="BT897">
        <v>3.0694930480542042E-4</v>
      </c>
      <c r="BU897">
        <v>6.7747483026677697</v>
      </c>
      <c r="BV897">
        <v>0.61327997912928889</v>
      </c>
      <c r="BW897">
        <v>14.67499664076731</v>
      </c>
      <c r="BX897">
        <v>36.76073602961884</v>
      </c>
      <c r="BY897">
        <v>33.778496784462085</v>
      </c>
      <c r="BZ897">
        <v>1000.8376927479763</v>
      </c>
      <c r="CA897">
        <v>290.83087491752116</v>
      </c>
      <c r="CB897">
        <v>225.08162607633753</v>
      </c>
      <c r="CC897" s="156">
        <v>1.08</v>
      </c>
      <c r="CD897">
        <v>1860</v>
      </c>
      <c r="CE897">
        <v>6.8185491274358689E-2</v>
      </c>
      <c r="CF897">
        <v>3.467839954353896</v>
      </c>
      <c r="CG897">
        <v>0.10676624397171837</v>
      </c>
      <c r="CH897">
        <v>-8.3283840562058096</v>
      </c>
      <c r="CI897" t="s">
        <v>479</v>
      </c>
    </row>
    <row r="898" spans="47:87" x14ac:dyDescent="0.3">
      <c r="AU898">
        <v>0.3</v>
      </c>
      <c r="AV898">
        <v>20.733174878321602</v>
      </c>
      <c r="AW898">
        <v>0.26853422423328571</v>
      </c>
      <c r="AX898">
        <v>1.1163445585210439</v>
      </c>
      <c r="AY898">
        <v>333.05460991048272</v>
      </c>
      <c r="AZ898">
        <v>0.10440901466861816</v>
      </c>
      <c r="BA898">
        <v>421.73989560829926</v>
      </c>
      <c r="BB898">
        <v>291.9156075738756</v>
      </c>
      <c r="BC898">
        <v>1</v>
      </c>
      <c r="BD898">
        <v>42.403085935570651</v>
      </c>
      <c r="BE898">
        <v>80.382829879798052</v>
      </c>
      <c r="BF898">
        <v>19.615723329742149</v>
      </c>
      <c r="BG898">
        <v>5.4202307511634551</v>
      </c>
      <c r="BH898">
        <v>435.58729434446661</v>
      </c>
      <c r="BI898">
        <v>0.19999999999999998</v>
      </c>
      <c r="BJ898">
        <v>2827.3137627990645</v>
      </c>
      <c r="BK898">
        <v>702.68559694441456</v>
      </c>
      <c r="BL898">
        <v>901.01055055584459</v>
      </c>
      <c r="BM898">
        <v>988.37958485829222</v>
      </c>
      <c r="BN898">
        <v>156.7427133958426</v>
      </c>
      <c r="BO898">
        <v>24.184758726443711</v>
      </c>
      <c r="BP898">
        <v>5.0956388815113045E-2</v>
      </c>
      <c r="BQ898">
        <v>100</v>
      </c>
      <c r="BR898">
        <v>334.74861297110101</v>
      </c>
      <c r="BS898">
        <v>5.8720070194493518E-2</v>
      </c>
      <c r="BT898">
        <v>3.1629075976430756E-4</v>
      </c>
      <c r="BU898">
        <v>28.653755112392506</v>
      </c>
      <c r="BV898">
        <v>0.54032769425941596</v>
      </c>
      <c r="BW898">
        <v>15.068960934123256</v>
      </c>
      <c r="BX898">
        <v>37.213169011848564</v>
      </c>
      <c r="BY898">
        <v>29.839112808939088</v>
      </c>
      <c r="BZ898">
        <v>1164.1616454083287</v>
      </c>
      <c r="CA898">
        <v>223.74106447731981</v>
      </c>
      <c r="CB898">
        <v>219.37253364869213</v>
      </c>
      <c r="CC898" s="156">
        <v>1.06</v>
      </c>
      <c r="CD898">
        <v>1740</v>
      </c>
      <c r="CE898">
        <v>8.8728070735696773E-2</v>
      </c>
      <c r="CF898">
        <v>3.978667447994642</v>
      </c>
      <c r="CG898">
        <v>0.12171399249672077</v>
      </c>
      <c r="CH898">
        <v>-0.17741241157442586</v>
      </c>
      <c r="CI898" t="s">
        <v>479</v>
      </c>
    </row>
    <row r="899" spans="47:87" x14ac:dyDescent="0.3">
      <c r="AU899">
        <v>0.3</v>
      </c>
      <c r="AV899">
        <v>20.790679252812815</v>
      </c>
      <c r="AW899">
        <v>0.27292138408131927</v>
      </c>
      <c r="AX899">
        <v>0.63928958596347074</v>
      </c>
      <c r="AY899">
        <v>336.05234016112274</v>
      </c>
      <c r="AZ899">
        <v>8.9683777215383398E-2</v>
      </c>
      <c r="BA899">
        <v>374.03524818679028</v>
      </c>
      <c r="BB899">
        <v>371.92401319089498</v>
      </c>
      <c r="BC899">
        <v>1</v>
      </c>
      <c r="BD899">
        <v>38.280036165301269</v>
      </c>
      <c r="BE899">
        <v>95.499764559404156</v>
      </c>
      <c r="BF899">
        <v>9.0493687029990699</v>
      </c>
      <c r="BG899">
        <v>5.7870450946726315</v>
      </c>
      <c r="BH899">
        <v>413.69471315382242</v>
      </c>
      <c r="BI899">
        <v>0.19999999999999998</v>
      </c>
      <c r="BJ899">
        <v>2921.1286433815981</v>
      </c>
      <c r="BK899">
        <v>683.35088234808325</v>
      </c>
      <c r="BL899">
        <v>855.54919073806786</v>
      </c>
      <c r="BM899">
        <v>960.44284200968582</v>
      </c>
      <c r="BN899">
        <v>137.72124820560305</v>
      </c>
      <c r="BO899">
        <v>25.014010721763707</v>
      </c>
      <c r="BP899">
        <v>0</v>
      </c>
      <c r="BQ899">
        <v>100</v>
      </c>
      <c r="BR899">
        <v>378.4125617489691</v>
      </c>
      <c r="BS899">
        <v>5.5596676418133796E-2</v>
      </c>
      <c r="BT899">
        <v>3.2718789246848366E-4</v>
      </c>
      <c r="BU899">
        <v>0</v>
      </c>
      <c r="BV899">
        <v>0.52876565364615113</v>
      </c>
      <c r="BW899">
        <v>15.078286285734695</v>
      </c>
      <c r="BX899">
        <v>33.939834426124769</v>
      </c>
      <c r="BY899">
        <v>32.912144240911537</v>
      </c>
      <c r="BZ899">
        <v>1066.3405327270793</v>
      </c>
      <c r="CA899">
        <v>290.24888955515627</v>
      </c>
      <c r="CB899">
        <v>224.18453027533064</v>
      </c>
      <c r="CC899" s="156">
        <v>1</v>
      </c>
      <c r="CD899">
        <v>2060</v>
      </c>
      <c r="CE899">
        <v>2.6362504015940313E-2</v>
      </c>
      <c r="CF899">
        <v>2.094863846767006</v>
      </c>
      <c r="CG899">
        <v>8.3078110837798425E-2</v>
      </c>
      <c r="CH899">
        <v>-8.7799247048125153</v>
      </c>
      <c r="CI899" t="s">
        <v>479</v>
      </c>
    </row>
    <row r="900" spans="47:87" x14ac:dyDescent="0.3">
      <c r="AU900">
        <v>0.3</v>
      </c>
      <c r="AV900">
        <v>20.661868662073886</v>
      </c>
      <c r="AW900">
        <v>0.3256648225352276</v>
      </c>
      <c r="AX900">
        <v>0.75118734820739874</v>
      </c>
      <c r="AY900">
        <v>338.13026858218109</v>
      </c>
      <c r="AZ900">
        <v>0.10316753173506128</v>
      </c>
      <c r="BA900">
        <v>404.59336675529408</v>
      </c>
      <c r="BB900">
        <v>319.68712583583357</v>
      </c>
      <c r="BC900">
        <v>1</v>
      </c>
      <c r="BD900">
        <v>38.632072342834448</v>
      </c>
      <c r="BE900">
        <v>109.36939622923252</v>
      </c>
      <c r="BF900">
        <v>20.906586169765305</v>
      </c>
      <c r="BG900">
        <v>4.6962890645692159</v>
      </c>
      <c r="BH900">
        <v>423.31792657282404</v>
      </c>
      <c r="BI900">
        <v>0.2</v>
      </c>
      <c r="BJ900">
        <v>2804.592101585039</v>
      </c>
      <c r="BK900">
        <v>685.98167635075549</v>
      </c>
      <c r="BL900">
        <v>906.74672087478734</v>
      </c>
      <c r="BM900">
        <v>1029.3021882554776</v>
      </c>
      <c r="BN900">
        <v>203.47246937425595</v>
      </c>
      <c r="BO900">
        <v>29.428300766665231</v>
      </c>
      <c r="BP900">
        <v>4.9990360507224912E-2</v>
      </c>
      <c r="BQ900">
        <v>100</v>
      </c>
      <c r="BR900">
        <v>365.32417588560008</v>
      </c>
      <c r="BS900">
        <v>5.6278171320079562E-2</v>
      </c>
      <c r="BT900">
        <v>2.7683420319577038E-4</v>
      </c>
      <c r="BU900">
        <v>56.750877795507542</v>
      </c>
      <c r="BV900">
        <v>0.55309100262327215</v>
      </c>
      <c r="BW900">
        <v>15.285933743027519</v>
      </c>
      <c r="BX900">
        <v>35.290065032047018</v>
      </c>
      <c r="BY900">
        <v>31.371335225520976</v>
      </c>
      <c r="BZ900">
        <v>998.12574625478953</v>
      </c>
      <c r="CA900">
        <v>304.66038388990495</v>
      </c>
      <c r="CB900">
        <v>235.30770091182913</v>
      </c>
      <c r="CC900" s="156">
        <v>0.78</v>
      </c>
      <c r="CD900">
        <v>2500</v>
      </c>
      <c r="CE900">
        <v>8.6953559089305132E-2</v>
      </c>
      <c r="CF900">
        <v>4.1009810601786247</v>
      </c>
      <c r="CG900">
        <v>0.12541315634107161</v>
      </c>
      <c r="CH900">
        <v>0.25673990355432375</v>
      </c>
      <c r="CI900">
        <v>18</v>
      </c>
    </row>
    <row r="901" spans="47:87" x14ac:dyDescent="0.3">
      <c r="AU901">
        <v>0.3</v>
      </c>
      <c r="AV901">
        <v>18.967314848895256</v>
      </c>
      <c r="AW901">
        <v>0.33230272592003401</v>
      </c>
      <c r="AX901">
        <v>0.81149433452387765</v>
      </c>
      <c r="AY901">
        <v>330.99846650716421</v>
      </c>
      <c r="AZ901">
        <v>9.0359368020060074E-2</v>
      </c>
      <c r="BA901">
        <v>473.67341176590719</v>
      </c>
      <c r="BB901">
        <v>286.05285263800738</v>
      </c>
      <c r="BC901">
        <v>1</v>
      </c>
      <c r="BD901">
        <v>42.092056070517032</v>
      </c>
      <c r="BE901">
        <v>95.491223392523736</v>
      </c>
      <c r="BF901">
        <v>16.353428149767534</v>
      </c>
      <c r="BG901">
        <v>5.0908344385947455</v>
      </c>
      <c r="BH901">
        <v>395.65052591715477</v>
      </c>
      <c r="BI901">
        <v>0.2</v>
      </c>
      <c r="BJ901">
        <v>2847.8313511825118</v>
      </c>
      <c r="BK901">
        <v>681.08435436349623</v>
      </c>
      <c r="BL901">
        <v>841.94552005937305</v>
      </c>
      <c r="BM901">
        <v>864.4439616304569</v>
      </c>
      <c r="BN901">
        <v>170.03278179901105</v>
      </c>
      <c r="BO901">
        <v>30.046035914613061</v>
      </c>
      <c r="BP901">
        <v>4.8908489290924811E-2</v>
      </c>
      <c r="BQ901">
        <v>100</v>
      </c>
      <c r="BR901">
        <v>359.72112430726588</v>
      </c>
      <c r="BS901">
        <v>4.8826526753112574E-2</v>
      </c>
      <c r="BT901">
        <v>3.1315692182374552E-4</v>
      </c>
      <c r="BU901">
        <v>0</v>
      </c>
      <c r="BV901">
        <v>0.57367719571234432</v>
      </c>
      <c r="BW901">
        <v>15.202936249171614</v>
      </c>
      <c r="BX901">
        <v>35.545778214534842</v>
      </c>
      <c r="BY901">
        <v>30.828950519228094</v>
      </c>
      <c r="BZ901">
        <v>1043.8797089833847</v>
      </c>
      <c r="CA901">
        <v>292.07855599870112</v>
      </c>
      <c r="CB901">
        <v>239.25955007864283</v>
      </c>
      <c r="CC901" s="156">
        <v>0.96</v>
      </c>
      <c r="CD901">
        <v>1540</v>
      </c>
      <c r="CE901">
        <v>0.14914863171343429</v>
      </c>
      <c r="CF901">
        <v>6.0820556460354043</v>
      </c>
      <c r="CG901">
        <v>0.18144249107508373</v>
      </c>
      <c r="CH901">
        <v>6.6969437740713484</v>
      </c>
      <c r="CI901">
        <v>12</v>
      </c>
    </row>
    <row r="902" spans="47:87" x14ac:dyDescent="0.3">
      <c r="AU902">
        <v>0.3</v>
      </c>
      <c r="AV902">
        <v>19.178474956771975</v>
      </c>
      <c r="AW902">
        <v>0.31566730795811287</v>
      </c>
      <c r="AX902">
        <v>1.9950014657779831</v>
      </c>
      <c r="AY902">
        <v>320.66376823065093</v>
      </c>
      <c r="AZ902">
        <v>9.5593444174232711E-2</v>
      </c>
      <c r="BA902">
        <v>396.66864719412627</v>
      </c>
      <c r="BB902">
        <v>397.07858627870803</v>
      </c>
      <c r="BC902">
        <v>1</v>
      </c>
      <c r="BD902">
        <v>38.379183955316776</v>
      </c>
      <c r="BE902">
        <v>103.33800474066311</v>
      </c>
      <c r="BF902">
        <v>20.785842552694898</v>
      </c>
      <c r="BG902">
        <v>5.4227236854129339</v>
      </c>
      <c r="BH902">
        <v>402.01844654759878</v>
      </c>
      <c r="BI902">
        <v>0.20000000000000004</v>
      </c>
      <c r="BJ902">
        <v>2474.097264566291</v>
      </c>
      <c r="BK902">
        <v>693.08296645634891</v>
      </c>
      <c r="BL902">
        <v>941.09868561469989</v>
      </c>
      <c r="BM902">
        <v>920.76394410325065</v>
      </c>
      <c r="BN902">
        <v>143.73561274074248</v>
      </c>
      <c r="BO902">
        <v>28.650079885648214</v>
      </c>
      <c r="BP902">
        <v>3.3285775339572221E-2</v>
      </c>
      <c r="BQ902">
        <v>100</v>
      </c>
      <c r="BR902">
        <v>268.16993474176087</v>
      </c>
      <c r="BS902">
        <v>5.290042239431731E-2</v>
      </c>
      <c r="BT902">
        <v>2.8823698375095871E-4</v>
      </c>
      <c r="BU902">
        <v>0</v>
      </c>
      <c r="BV902">
        <v>0.57672703956027771</v>
      </c>
      <c r="BW902">
        <v>14.77047189265445</v>
      </c>
      <c r="BX902">
        <v>35.826388331176787</v>
      </c>
      <c r="BY902">
        <v>37.143976579749157</v>
      </c>
      <c r="BZ902">
        <v>986.76300309442593</v>
      </c>
      <c r="CA902">
        <v>331.67308469513097</v>
      </c>
      <c r="CB902">
        <v>243.76929634820689</v>
      </c>
      <c r="CC902" s="156">
        <v>1.29</v>
      </c>
      <c r="CD902">
        <v>380</v>
      </c>
      <c r="CE902">
        <v>0.17399284697714967</v>
      </c>
      <c r="CF902">
        <v>6.171809977950879</v>
      </c>
      <c r="CG902">
        <v>0.21031343306828706</v>
      </c>
      <c r="CH902">
        <v>20.313895056968718</v>
      </c>
      <c r="CI902">
        <v>8</v>
      </c>
    </row>
    <row r="903" spans="47:87" x14ac:dyDescent="0.3">
      <c r="AU903">
        <v>0.3</v>
      </c>
      <c r="AV903">
        <v>21.423357154640545</v>
      </c>
      <c r="AW903">
        <v>0.4164726975424341</v>
      </c>
      <c r="AX903">
        <v>1.7522502732364258</v>
      </c>
      <c r="AY903">
        <v>331.03423908694907</v>
      </c>
      <c r="AZ903">
        <v>0.11247957468323361</v>
      </c>
      <c r="BA903">
        <v>380.30646922365389</v>
      </c>
      <c r="BB903">
        <v>313.37007232414373</v>
      </c>
      <c r="BC903">
        <v>1</v>
      </c>
      <c r="BD903">
        <v>43.447402739452137</v>
      </c>
      <c r="BE903">
        <v>91.485096669207039</v>
      </c>
      <c r="BF903">
        <v>14.272340487818839</v>
      </c>
      <c r="BG903">
        <v>6.6037140053731793</v>
      </c>
      <c r="BH903">
        <v>432.20858585593595</v>
      </c>
      <c r="BI903">
        <v>0.20000000000000004</v>
      </c>
      <c r="BJ903">
        <v>2809.4439916186607</v>
      </c>
      <c r="BK903">
        <v>696.88759446001632</v>
      </c>
      <c r="BL903">
        <v>859.12339324159552</v>
      </c>
      <c r="BM903">
        <v>819.44267897417512</v>
      </c>
      <c r="BN903">
        <v>234.37409795036533</v>
      </c>
      <c r="BO903">
        <v>37.677402831723818</v>
      </c>
      <c r="BP903">
        <v>5.876250905080916E-2</v>
      </c>
      <c r="BQ903">
        <v>100</v>
      </c>
      <c r="BR903">
        <v>402.93261427198416</v>
      </c>
      <c r="BS903">
        <v>5.6303376667296602E-2</v>
      </c>
      <c r="BT903">
        <v>2.9824066566070897E-4</v>
      </c>
      <c r="BU903">
        <v>24.065486811508233</v>
      </c>
      <c r="BV903">
        <v>0.54525493527787938</v>
      </c>
      <c r="BW903">
        <v>14.74957422013212</v>
      </c>
      <c r="BX903">
        <v>34.366058451145868</v>
      </c>
      <c r="BY903">
        <v>32.586159567548137</v>
      </c>
      <c r="BZ903">
        <v>1026.8066965744999</v>
      </c>
      <c r="CA903">
        <v>300.66686051330237</v>
      </c>
      <c r="CB903">
        <v>224.51805685980798</v>
      </c>
      <c r="CC903" s="156">
        <v>0.86</v>
      </c>
      <c r="CD903">
        <v>2120</v>
      </c>
      <c r="CE903">
        <v>0.21637745149154042</v>
      </c>
      <c r="CF903">
        <v>8.4928267432060416</v>
      </c>
      <c r="CG903">
        <v>0.26237566745967061</v>
      </c>
      <c r="CH903">
        <v>28.160251978487487</v>
      </c>
      <c r="CI903">
        <v>6</v>
      </c>
    </row>
    <row r="904" spans="47:87" x14ac:dyDescent="0.3">
      <c r="AU904">
        <v>0.3</v>
      </c>
      <c r="AV904">
        <v>20.776245547065965</v>
      </c>
      <c r="AW904">
        <v>0.31547755231586322</v>
      </c>
      <c r="AX904">
        <v>0.76039101225222971</v>
      </c>
      <c r="AY904">
        <v>314.78970409980354</v>
      </c>
      <c r="AZ904">
        <v>8.8853712661345993E-2</v>
      </c>
      <c r="BA904">
        <v>514.42237592199547</v>
      </c>
      <c r="BB904">
        <v>306.50360548192253</v>
      </c>
      <c r="BC904">
        <v>1</v>
      </c>
      <c r="BD904">
        <v>31.166912505269011</v>
      </c>
      <c r="BE904">
        <v>105.65412287633016</v>
      </c>
      <c r="BF904">
        <v>19.405163916409954</v>
      </c>
      <c r="BG904">
        <v>6.3297519657181196</v>
      </c>
      <c r="BH904">
        <v>455.00372482084668</v>
      </c>
      <c r="BI904">
        <v>0.2</v>
      </c>
      <c r="BJ904">
        <v>2524.3870641429548</v>
      </c>
      <c r="BK904">
        <v>712.35122153425289</v>
      </c>
      <c r="BL904">
        <v>999.39112148734068</v>
      </c>
      <c r="BM904">
        <v>1026.4671857307292</v>
      </c>
      <c r="BN904">
        <v>224.9394326407141</v>
      </c>
      <c r="BO904">
        <v>28.533735273074043</v>
      </c>
      <c r="BP904">
        <v>4.5326100408304711E-2</v>
      </c>
      <c r="BQ904">
        <v>100</v>
      </c>
      <c r="BR904">
        <v>368.50118877387126</v>
      </c>
      <c r="BS904">
        <v>5.9646615389866042E-2</v>
      </c>
      <c r="BT904">
        <v>3.021450629616297E-4</v>
      </c>
      <c r="BU904">
        <v>0</v>
      </c>
      <c r="BV904">
        <v>0.53204350166685122</v>
      </c>
      <c r="BW904">
        <v>14.630717648289194</v>
      </c>
      <c r="BX904">
        <v>34.422231472358952</v>
      </c>
      <c r="BY904">
        <v>33.74552492943711</v>
      </c>
      <c r="BZ904">
        <v>1022.7743482123379</v>
      </c>
      <c r="CA904">
        <v>241.80670265173234</v>
      </c>
      <c r="CB904">
        <v>234.25070795911759</v>
      </c>
      <c r="CC904" s="156">
        <v>1.01</v>
      </c>
      <c r="CD904">
        <v>1280</v>
      </c>
      <c r="CE904">
        <v>0.2257997250215249</v>
      </c>
      <c r="CF904">
        <v>8.2288934524701904</v>
      </c>
      <c r="CG904">
        <v>0.27276307799791</v>
      </c>
      <c r="CH904">
        <v>28.642530868806627</v>
      </c>
      <c r="CI904">
        <v>6</v>
      </c>
    </row>
    <row r="905" spans="47:87" x14ac:dyDescent="0.3">
      <c r="AU905">
        <v>0.3</v>
      </c>
      <c r="AV905">
        <v>21.105734235562739</v>
      </c>
      <c r="AW905">
        <v>0.28470219033382854</v>
      </c>
      <c r="AX905">
        <v>1.7643552411021421</v>
      </c>
      <c r="AY905">
        <v>339.48995714855312</v>
      </c>
      <c r="AZ905">
        <v>8.9922952525557182E-2</v>
      </c>
      <c r="BA905">
        <v>393.31993604152024</v>
      </c>
      <c r="BB905">
        <v>403.51629928312019</v>
      </c>
      <c r="BC905">
        <v>1</v>
      </c>
      <c r="BD905">
        <v>43.491722922852851</v>
      </c>
      <c r="BE905">
        <v>100.83385969312688</v>
      </c>
      <c r="BF905">
        <v>17.582708717143181</v>
      </c>
      <c r="BG905">
        <v>6.2047466284679569</v>
      </c>
      <c r="BH905">
        <v>401.81136131289401</v>
      </c>
      <c r="BI905">
        <v>0.20000000000000004</v>
      </c>
      <c r="BJ905">
        <v>2805.3892232851322</v>
      </c>
      <c r="BK905">
        <v>701.64814099789601</v>
      </c>
      <c r="BL905">
        <v>873.82624433664864</v>
      </c>
      <c r="BM905">
        <v>887.29875999112437</v>
      </c>
      <c r="BN905">
        <v>187.70298863176495</v>
      </c>
      <c r="BO905">
        <v>25.611230023762918</v>
      </c>
      <c r="BP905">
        <v>5.7723026157074302E-2</v>
      </c>
      <c r="BQ905">
        <v>100</v>
      </c>
      <c r="BR905">
        <v>341.03316448111008</v>
      </c>
      <c r="BS905">
        <v>4.9381560032215367E-2</v>
      </c>
      <c r="BT905">
        <v>2.8669037954203412E-4</v>
      </c>
      <c r="BU905">
        <v>60.228314640684104</v>
      </c>
      <c r="BV905">
        <v>0.51659341550368276</v>
      </c>
      <c r="BW905">
        <v>16.284496265298579</v>
      </c>
      <c r="BX905">
        <v>38.06719150075395</v>
      </c>
      <c r="BY905">
        <v>39.308188994747809</v>
      </c>
      <c r="BZ905">
        <v>904.30951812692604</v>
      </c>
      <c r="CA905">
        <v>354.85654798503708</v>
      </c>
      <c r="CB905">
        <v>220.09252855713169</v>
      </c>
      <c r="CC905" s="156">
        <v>0.87</v>
      </c>
      <c r="CD905">
        <v>1990</v>
      </c>
      <c r="CE905">
        <v>0.10745633686160105</v>
      </c>
      <c r="CF905">
        <v>4.098327547873212</v>
      </c>
      <c r="CG905">
        <v>0.13758098447583231</v>
      </c>
      <c r="CH905">
        <v>4.3909285704081737</v>
      </c>
      <c r="CI905">
        <v>15</v>
      </c>
    </row>
    <row r="906" spans="47:87" x14ac:dyDescent="0.3">
      <c r="AU906">
        <v>0.3</v>
      </c>
      <c r="AV906">
        <v>18.610122422157712</v>
      </c>
      <c r="AW906">
        <v>0.32487444120954106</v>
      </c>
      <c r="AX906">
        <v>0.71302030456447563</v>
      </c>
      <c r="AY906">
        <v>352.5700810379256</v>
      </c>
      <c r="AZ906">
        <v>0.10252970116192195</v>
      </c>
      <c r="BA906">
        <v>390.9202021798306</v>
      </c>
      <c r="BB906">
        <v>294.98520120165779</v>
      </c>
      <c r="BC906">
        <v>1</v>
      </c>
      <c r="BD906">
        <v>34.144818030950866</v>
      </c>
      <c r="BE906">
        <v>101.18818779996862</v>
      </c>
      <c r="BF906">
        <v>14.196206075267064</v>
      </c>
      <c r="BG906">
        <v>3.5169665797954259</v>
      </c>
      <c r="BH906">
        <v>372.07896194508947</v>
      </c>
      <c r="BI906">
        <v>0.2</v>
      </c>
      <c r="BJ906">
        <v>2525.5102260314356</v>
      </c>
      <c r="BK906">
        <v>687.68985380387335</v>
      </c>
      <c r="BL906">
        <v>911.54640061655834</v>
      </c>
      <c r="BM906">
        <v>1049.1476563024128</v>
      </c>
      <c r="BN906">
        <v>160.7711032921608</v>
      </c>
      <c r="BO906">
        <v>29.080266556195664</v>
      </c>
      <c r="BP906">
        <v>8.343617978045037E-2</v>
      </c>
      <c r="BQ906">
        <v>100</v>
      </c>
      <c r="BR906">
        <v>401.57210414402635</v>
      </c>
      <c r="BS906">
        <v>5.599499877147706E-2</v>
      </c>
      <c r="BT906">
        <v>2.9912015615280753E-4</v>
      </c>
      <c r="BU906">
        <v>46.235832320318607</v>
      </c>
      <c r="BV906">
        <v>0.59044500689841217</v>
      </c>
      <c r="BW906">
        <v>14.747201699106125</v>
      </c>
      <c r="BX906">
        <v>38.430136337989858</v>
      </c>
      <c r="BY906">
        <v>34.225026529451725</v>
      </c>
      <c r="BZ906">
        <v>953.42306141270547</v>
      </c>
      <c r="CA906">
        <v>159.65876353113302</v>
      </c>
      <c r="CB906">
        <v>231.0744751562417</v>
      </c>
      <c r="CC906" s="156">
        <v>0.93</v>
      </c>
      <c r="CD906">
        <v>1130</v>
      </c>
      <c r="CE906">
        <v>0.2398524493112637</v>
      </c>
      <c r="CF906">
        <v>8.777447665687891</v>
      </c>
      <c r="CG906">
        <v>0.31807126708865363</v>
      </c>
      <c r="CH906">
        <v>39.716532951870107</v>
      </c>
      <c r="CI906">
        <v>5</v>
      </c>
    </row>
    <row r="907" spans="47:87" x14ac:dyDescent="0.3">
      <c r="AU907">
        <v>0.3</v>
      </c>
      <c r="AV907">
        <v>22.263252198143938</v>
      </c>
      <c r="AW907">
        <v>0.23591195880306221</v>
      </c>
      <c r="AX907">
        <v>0.25890971941820395</v>
      </c>
      <c r="AY907">
        <v>349.75758223454852</v>
      </c>
      <c r="AZ907">
        <v>0.10088593216990505</v>
      </c>
      <c r="BA907">
        <v>404.65537334415671</v>
      </c>
      <c r="BB907">
        <v>320.09591139658284</v>
      </c>
      <c r="BC907">
        <v>1</v>
      </c>
      <c r="BD907">
        <v>44.482873529040013</v>
      </c>
      <c r="BE907">
        <v>81.50106694135151</v>
      </c>
      <c r="BF907">
        <v>9.840294375733091</v>
      </c>
      <c r="BG907">
        <v>4.9829825915031982</v>
      </c>
      <c r="BH907">
        <v>424.13209704324368</v>
      </c>
      <c r="BI907">
        <v>0.19999999999999996</v>
      </c>
      <c r="BJ907">
        <v>2368.0665997661677</v>
      </c>
      <c r="BK907">
        <v>676.98764112510116</v>
      </c>
      <c r="BL907">
        <v>850.95785137922917</v>
      </c>
      <c r="BM907">
        <v>802.58840186925886</v>
      </c>
      <c r="BN907">
        <v>127.57993541369183</v>
      </c>
      <c r="BO907">
        <v>21.155868208439873</v>
      </c>
      <c r="BP907">
        <v>5.5746986526041813E-2</v>
      </c>
      <c r="BQ907">
        <v>100</v>
      </c>
      <c r="BR907">
        <v>357.04205129317995</v>
      </c>
      <c r="BS907">
        <v>5.5953715655864412E-2</v>
      </c>
      <c r="BT907">
        <v>2.7952810550171969E-4</v>
      </c>
      <c r="BU907">
        <v>0</v>
      </c>
      <c r="BV907">
        <v>0.5354603934947747</v>
      </c>
      <c r="BW907">
        <v>13.520044227630665</v>
      </c>
      <c r="BX907">
        <v>37.04945414844758</v>
      </c>
      <c r="BY907">
        <v>35.878439026441853</v>
      </c>
      <c r="BZ907">
        <v>980.17260522066499</v>
      </c>
      <c r="CA907">
        <v>222.08272337647026</v>
      </c>
      <c r="CB907">
        <v>221.84191853324984</v>
      </c>
      <c r="CC907" s="156">
        <v>1.03</v>
      </c>
      <c r="CD907">
        <v>1410</v>
      </c>
      <c r="CE907">
        <v>5.8472404701718439E-2</v>
      </c>
      <c r="CF907">
        <v>2.7061455119580677</v>
      </c>
      <c r="CG907">
        <v>9.1647229683794476E-2</v>
      </c>
      <c r="CH907">
        <v>-7.068045522052385</v>
      </c>
      <c r="CI907" t="s">
        <v>479</v>
      </c>
    </row>
    <row r="908" spans="47:87" x14ac:dyDescent="0.3">
      <c r="AU908">
        <v>0.3</v>
      </c>
      <c r="AV908">
        <v>20.798564177208561</v>
      </c>
      <c r="AW908">
        <v>0.26657711420833835</v>
      </c>
      <c r="AX908">
        <v>1.8006420496994058</v>
      </c>
      <c r="AY908">
        <v>312.14272330295631</v>
      </c>
      <c r="AZ908">
        <v>9.3404002173758077E-2</v>
      </c>
      <c r="BA908">
        <v>525.16613691479358</v>
      </c>
      <c r="BB908">
        <v>258.43415667494247</v>
      </c>
      <c r="BC908">
        <v>1</v>
      </c>
      <c r="BD908">
        <v>49.841446063863899</v>
      </c>
      <c r="BE908">
        <v>110.22760885087223</v>
      </c>
      <c r="BF908">
        <v>3.6420434292095418</v>
      </c>
      <c r="BG908">
        <v>5.2309572784043716</v>
      </c>
      <c r="BH908">
        <v>415.15972298278524</v>
      </c>
      <c r="BI908">
        <v>0.19999999999999998</v>
      </c>
      <c r="BJ908">
        <v>2014.0521114040321</v>
      </c>
      <c r="BK908">
        <v>689.39867631146649</v>
      </c>
      <c r="BL908">
        <v>845.99424392174012</v>
      </c>
      <c r="BM908">
        <v>1044.7265662544019</v>
      </c>
      <c r="BN908">
        <v>141.80498613336437</v>
      </c>
      <c r="BO908">
        <v>24.03583172363372</v>
      </c>
      <c r="BP908">
        <v>4.7317856007913252E-2</v>
      </c>
      <c r="BQ908">
        <v>100</v>
      </c>
      <c r="BR908">
        <v>350.52667666982518</v>
      </c>
      <c r="BS908">
        <v>5.6396106934622971E-2</v>
      </c>
      <c r="BT908">
        <v>3.0814673161164955E-4</v>
      </c>
      <c r="BU908">
        <v>8.4064056255789108</v>
      </c>
      <c r="BV908">
        <v>0.5234662768628362</v>
      </c>
      <c r="BW908">
        <v>15.80744441042037</v>
      </c>
      <c r="BX908">
        <v>36.038513086810759</v>
      </c>
      <c r="BY908">
        <v>34.336424288020886</v>
      </c>
      <c r="BZ908">
        <v>941.68685732618189</v>
      </c>
      <c r="CA908">
        <v>258.99611946456054</v>
      </c>
      <c r="CB908">
        <v>235.46927340793584</v>
      </c>
      <c r="CC908" s="156">
        <v>1</v>
      </c>
      <c r="CD908">
        <v>1550</v>
      </c>
      <c r="CE908">
        <v>0.15808398518813971</v>
      </c>
      <c r="CF908">
        <v>4.916014329944729</v>
      </c>
      <c r="CG908">
        <v>0.20837114071120358</v>
      </c>
      <c r="CH908">
        <v>12.470505770049662</v>
      </c>
      <c r="CI908">
        <v>8</v>
      </c>
    </row>
    <row r="909" spans="47:87" x14ac:dyDescent="0.3">
      <c r="AU909">
        <v>0.3</v>
      </c>
      <c r="AV909">
        <v>20.903964652681683</v>
      </c>
      <c r="AW909">
        <v>0.30838736771111042</v>
      </c>
      <c r="AX909">
        <v>0.91899738217877669</v>
      </c>
      <c r="AY909">
        <v>332.29874403461343</v>
      </c>
      <c r="AZ909">
        <v>0.10314814772592512</v>
      </c>
      <c r="BA909">
        <v>342.81840300286393</v>
      </c>
      <c r="BB909">
        <v>347.85333075546703</v>
      </c>
      <c r="BC909">
        <v>1</v>
      </c>
      <c r="BD909">
        <v>38.351887979132528</v>
      </c>
      <c r="BE909">
        <v>109.07557269103528</v>
      </c>
      <c r="BF909">
        <v>16.617565961425765</v>
      </c>
      <c r="BG909">
        <v>5.9293560315868206</v>
      </c>
      <c r="BH909">
        <v>409.88884289141708</v>
      </c>
      <c r="BI909">
        <v>0.2</v>
      </c>
      <c r="BJ909">
        <v>2594.3512423304896</v>
      </c>
      <c r="BK909">
        <v>695.41567662364128</v>
      </c>
      <c r="BL909">
        <v>902.49611246635538</v>
      </c>
      <c r="BM909">
        <v>949.42466566567884</v>
      </c>
      <c r="BN909">
        <v>110.28533882486109</v>
      </c>
      <c r="BO909">
        <v>27.605021111832986</v>
      </c>
      <c r="BP909">
        <v>7.9106776889779656E-2</v>
      </c>
      <c r="BQ909">
        <v>100</v>
      </c>
      <c r="BR909">
        <v>230.78051719619094</v>
      </c>
      <c r="BS909">
        <v>6.1486075490113153E-2</v>
      </c>
      <c r="BT909">
        <v>2.9670416701682513E-4</v>
      </c>
      <c r="BU909">
        <v>0</v>
      </c>
      <c r="BV909">
        <v>0.54282632462187419</v>
      </c>
      <c r="BW909">
        <v>14.13173017960923</v>
      </c>
      <c r="BX909">
        <v>33.458093510833237</v>
      </c>
      <c r="BY909">
        <v>36.51974873197112</v>
      </c>
      <c r="BZ909">
        <v>1037.2644648964429</v>
      </c>
      <c r="CA909">
        <v>318.04114861104915</v>
      </c>
      <c r="CB909">
        <v>232.8079341328806</v>
      </c>
      <c r="CC909" s="156">
        <v>1.03</v>
      </c>
      <c r="CD909">
        <v>720</v>
      </c>
      <c r="CE909">
        <v>0.23627794281217551</v>
      </c>
      <c r="CF909">
        <v>6.6383908377198084</v>
      </c>
      <c r="CG909">
        <v>0.28883909109523487</v>
      </c>
      <c r="CH909">
        <v>25.905177278819174</v>
      </c>
      <c r="CI909">
        <v>5</v>
      </c>
    </row>
    <row r="910" spans="47:87" x14ac:dyDescent="0.3">
      <c r="AU910">
        <v>0.3</v>
      </c>
      <c r="AV910">
        <v>20.071119297680699</v>
      </c>
      <c r="AW910">
        <v>0.31055850904903676</v>
      </c>
      <c r="AX910">
        <v>1.22565621303431</v>
      </c>
      <c r="AY910">
        <v>360.45515843516097</v>
      </c>
      <c r="AZ910">
        <v>0.10441657063673196</v>
      </c>
      <c r="BA910">
        <v>383.40017682098892</v>
      </c>
      <c r="BB910">
        <v>265.80234270160452</v>
      </c>
      <c r="BC910">
        <v>1</v>
      </c>
      <c r="BD910">
        <v>37.950261434632509</v>
      </c>
      <c r="BE910">
        <v>111.00997455563122</v>
      </c>
      <c r="BF910">
        <v>18.762510046265188</v>
      </c>
      <c r="BG910">
        <v>3.9189940698913523</v>
      </c>
      <c r="BH910">
        <v>428.23251702831163</v>
      </c>
      <c r="BI910">
        <v>0.20000000000000007</v>
      </c>
      <c r="BJ910">
        <v>2735.5410367713266</v>
      </c>
      <c r="BK910">
        <v>686.7235032334504</v>
      </c>
      <c r="BL910">
        <v>895.47277264856257</v>
      </c>
      <c r="BM910">
        <v>816.08821816221075</v>
      </c>
      <c r="BN910">
        <v>249.52967706543859</v>
      </c>
      <c r="BO910">
        <v>28.045131404767133</v>
      </c>
      <c r="BP910">
        <v>4.9839264708409325E-2</v>
      </c>
      <c r="BQ910">
        <v>100</v>
      </c>
      <c r="BR910">
        <v>389.50661367610286</v>
      </c>
      <c r="BS910">
        <v>5.5005945442451236E-2</v>
      </c>
      <c r="BT910">
        <v>2.698714276730551E-4</v>
      </c>
      <c r="BU910">
        <v>0</v>
      </c>
      <c r="BV910">
        <v>0.55074828921171637</v>
      </c>
      <c r="BW910">
        <v>17.019616791997784</v>
      </c>
      <c r="BX910">
        <v>37.133671673955945</v>
      </c>
      <c r="BY910">
        <v>34.29685902711693</v>
      </c>
      <c r="BZ910">
        <v>1190.992075432217</v>
      </c>
      <c r="CA910">
        <v>274.11921499479075</v>
      </c>
      <c r="CB910">
        <v>244.62178841324231</v>
      </c>
      <c r="CC910" s="156">
        <v>1.02</v>
      </c>
      <c r="CD910">
        <v>950</v>
      </c>
      <c r="CE910">
        <v>0.19635329929250811</v>
      </c>
      <c r="CF910">
        <v>7.6557715171163228</v>
      </c>
      <c r="CG910">
        <v>0.26191041812198057</v>
      </c>
      <c r="CH910">
        <v>24.743032563997648</v>
      </c>
      <c r="CI910">
        <v>6</v>
      </c>
    </row>
    <row r="911" spans="47:87" x14ac:dyDescent="0.3">
      <c r="AU911">
        <v>0.3</v>
      </c>
      <c r="AV911">
        <v>20.87995109388504</v>
      </c>
      <c r="AW911">
        <v>0.32560076506324137</v>
      </c>
      <c r="AX911">
        <v>0.83697730649804369</v>
      </c>
      <c r="AY911">
        <v>327.3573903464233</v>
      </c>
      <c r="AZ911">
        <v>0.1101993497335355</v>
      </c>
      <c r="BA911">
        <v>404.31285185594555</v>
      </c>
      <c r="BB911">
        <v>386.0418299919167</v>
      </c>
      <c r="BC911">
        <v>1</v>
      </c>
      <c r="BD911">
        <v>35.549531566983916</v>
      </c>
      <c r="BE911">
        <v>99.508593233622221</v>
      </c>
      <c r="BF911">
        <v>11.289330539619879</v>
      </c>
      <c r="BG911">
        <v>4.3126120454857322</v>
      </c>
      <c r="BH911">
        <v>411.11454712665147</v>
      </c>
      <c r="BI911">
        <v>0.2</v>
      </c>
      <c r="BJ911">
        <v>2371.6035484727645</v>
      </c>
      <c r="BK911">
        <v>665.99945082673344</v>
      </c>
      <c r="BL911">
        <v>874.82663189196114</v>
      </c>
      <c r="BM911">
        <v>891.12493636378633</v>
      </c>
      <c r="BN911">
        <v>139.63885539036193</v>
      </c>
      <c r="BO911">
        <v>29.246721421620578</v>
      </c>
      <c r="BP911">
        <v>7.1277477246120824E-2</v>
      </c>
      <c r="BQ911">
        <v>100</v>
      </c>
      <c r="BR911">
        <v>347.11962728946878</v>
      </c>
      <c r="BS911">
        <v>5.338471316850088E-2</v>
      </c>
      <c r="BT911">
        <v>2.7670097516871689E-4</v>
      </c>
      <c r="BU911">
        <v>1.3330879678823493</v>
      </c>
      <c r="BV911">
        <v>0.5659172821861449</v>
      </c>
      <c r="BW911">
        <v>14.046730463298228</v>
      </c>
      <c r="BX911">
        <v>34.546266439834341</v>
      </c>
      <c r="BY911">
        <v>29.38669623207463</v>
      </c>
      <c r="BZ911">
        <v>1058.4417651983865</v>
      </c>
      <c r="CA911">
        <v>329.70051503262476</v>
      </c>
      <c r="CB911">
        <v>231.00526042761069</v>
      </c>
      <c r="CC911" s="156">
        <v>1.1000000000000001</v>
      </c>
      <c r="CD911">
        <v>1400</v>
      </c>
      <c r="CE911">
        <v>5.1251260693474299E-2</v>
      </c>
      <c r="CF911">
        <v>3.0247812862837291</v>
      </c>
      <c r="CG911">
        <v>9.5707415577619359E-2</v>
      </c>
      <c r="CH911">
        <v>-8.8718681457689801</v>
      </c>
      <c r="CI911" t="s">
        <v>479</v>
      </c>
    </row>
    <row r="912" spans="47:87" x14ac:dyDescent="0.3">
      <c r="AU912">
        <v>0.3</v>
      </c>
      <c r="AV912">
        <v>18.207068150601337</v>
      </c>
      <c r="AW912">
        <v>0.33447474508432912</v>
      </c>
      <c r="AX912">
        <v>1.9757527616411281</v>
      </c>
      <c r="AY912">
        <v>340.12194721405166</v>
      </c>
      <c r="AZ912">
        <v>0.1101236654144687</v>
      </c>
      <c r="BA912">
        <v>486.13801612991944</v>
      </c>
      <c r="BB912">
        <v>445.18275829841662</v>
      </c>
      <c r="BC912">
        <v>1</v>
      </c>
      <c r="BD912">
        <v>54.334268490649812</v>
      </c>
      <c r="BE912">
        <v>103.62206952385151</v>
      </c>
      <c r="BF912">
        <v>13.239541976053609</v>
      </c>
      <c r="BG912">
        <v>5.0314941984743333</v>
      </c>
      <c r="BH912">
        <v>405.10703078451559</v>
      </c>
      <c r="BI912">
        <v>0.19999999999999998</v>
      </c>
      <c r="BJ912">
        <v>2652.100134479886</v>
      </c>
      <c r="BK912">
        <v>683.88075802359106</v>
      </c>
      <c r="BL912">
        <v>915.39027876172543</v>
      </c>
      <c r="BM912">
        <v>832.27627623774401</v>
      </c>
      <c r="BN912">
        <v>181.86133055044422</v>
      </c>
      <c r="BO912">
        <v>30.111906636203813</v>
      </c>
      <c r="BP912">
        <v>6.4972717187366191E-2</v>
      </c>
      <c r="BQ912">
        <v>100</v>
      </c>
      <c r="BR912">
        <v>392.97424652952606</v>
      </c>
      <c r="BS912">
        <v>5.8811754183204931E-2</v>
      </c>
      <c r="BT912">
        <v>2.9274951807525606E-4</v>
      </c>
      <c r="BU912">
        <v>0</v>
      </c>
      <c r="BV912">
        <v>0.55206692428640414</v>
      </c>
      <c r="BW912">
        <v>15.750976074964496</v>
      </c>
      <c r="BX912">
        <v>34.565317448134721</v>
      </c>
      <c r="BY912">
        <v>28.335106399046303</v>
      </c>
      <c r="BZ912">
        <v>1016.5684238504962</v>
      </c>
      <c r="CA912">
        <v>220.69405081117984</v>
      </c>
      <c r="CB912">
        <v>248.90674344958833</v>
      </c>
      <c r="CC912" s="156">
        <v>1.2</v>
      </c>
      <c r="CD912">
        <v>1250</v>
      </c>
      <c r="CE912">
        <v>0.12374164096793328</v>
      </c>
      <c r="CF912">
        <v>5.0546634504798833</v>
      </c>
      <c r="CG912">
        <v>0.16508669457464928</v>
      </c>
      <c r="CH912">
        <v>3.5296944081841324</v>
      </c>
      <c r="CI912">
        <v>14</v>
      </c>
    </row>
    <row r="913" spans="47:87" x14ac:dyDescent="0.3">
      <c r="AU913">
        <v>0.3</v>
      </c>
      <c r="AV913">
        <v>19.096293782465914</v>
      </c>
      <c r="AW913">
        <v>0.2780469044291764</v>
      </c>
      <c r="AX913">
        <v>0.75352529400986512</v>
      </c>
      <c r="AY913">
        <v>349.28002744400482</v>
      </c>
      <c r="AZ913">
        <v>9.4189417358518379E-2</v>
      </c>
      <c r="BA913">
        <v>370.63141245926693</v>
      </c>
      <c r="BB913">
        <v>281.24237563955887</v>
      </c>
      <c r="BC913">
        <v>1</v>
      </c>
      <c r="BD913">
        <v>54.042555541115306</v>
      </c>
      <c r="BE913">
        <v>99.119217544696625</v>
      </c>
      <c r="BF913">
        <v>22.197268112235271</v>
      </c>
      <c r="BG913">
        <v>5.5991686411326382</v>
      </c>
      <c r="BH913">
        <v>354.19187860898256</v>
      </c>
      <c r="BI913">
        <v>0.19999999999999998</v>
      </c>
      <c r="BJ913">
        <v>2260.4800635492456</v>
      </c>
      <c r="BK913">
        <v>682.9586879571865</v>
      </c>
      <c r="BL913">
        <v>864.56591376739561</v>
      </c>
      <c r="BM913">
        <v>990.15351714837107</v>
      </c>
      <c r="BN913">
        <v>213.45604866621244</v>
      </c>
      <c r="BO913">
        <v>25.091051132785797</v>
      </c>
      <c r="BP913">
        <v>4.6815185264990088E-2</v>
      </c>
      <c r="BQ913">
        <v>100</v>
      </c>
      <c r="BR913">
        <v>346.81440208069114</v>
      </c>
      <c r="BS913">
        <v>5.3938583276085736E-2</v>
      </c>
      <c r="BT913">
        <v>3.1289122428727342E-4</v>
      </c>
      <c r="BU913">
        <v>0</v>
      </c>
      <c r="BV913">
        <v>0.56326825892222754</v>
      </c>
      <c r="BW913">
        <v>14.023859296206624</v>
      </c>
      <c r="BX913">
        <v>36.883456219384037</v>
      </c>
      <c r="BY913">
        <v>26.506457933195065</v>
      </c>
      <c r="BZ913">
        <v>1165.6284572207016</v>
      </c>
      <c r="CA913">
        <v>381.08260304073974</v>
      </c>
      <c r="CB913">
        <v>241.81908933462577</v>
      </c>
      <c r="CC913" s="156">
        <v>1.1399999999999999</v>
      </c>
      <c r="CD913">
        <v>1820</v>
      </c>
      <c r="CE913">
        <v>9.0864400551441182E-2</v>
      </c>
      <c r="CF913">
        <v>3.7751954525868854</v>
      </c>
      <c r="CG913">
        <v>0.12256665910181887</v>
      </c>
      <c r="CH913">
        <v>-0.23294310958321751</v>
      </c>
      <c r="CI913" t="s">
        <v>479</v>
      </c>
    </row>
    <row r="914" spans="47:87" x14ac:dyDescent="0.3">
      <c r="AU914">
        <v>0.3</v>
      </c>
      <c r="AV914">
        <v>17.735046023941457</v>
      </c>
      <c r="AW914">
        <v>0.30540307053458937</v>
      </c>
      <c r="AX914">
        <v>0.77726057448524077</v>
      </c>
      <c r="AY914">
        <v>315.92843389848423</v>
      </c>
      <c r="AZ914">
        <v>0.11425745593542175</v>
      </c>
      <c r="BA914">
        <v>478.65411843147007</v>
      </c>
      <c r="BB914">
        <v>320.36480998435763</v>
      </c>
      <c r="BC914">
        <v>1</v>
      </c>
      <c r="BD914">
        <v>33.122075721109425</v>
      </c>
      <c r="BE914">
        <v>80.76347343911705</v>
      </c>
      <c r="BF914">
        <v>10.483587062075291</v>
      </c>
      <c r="BG914">
        <v>4.353626143969211</v>
      </c>
      <c r="BH914">
        <v>421.64794462130919</v>
      </c>
      <c r="BI914">
        <v>0.19999999999999998</v>
      </c>
      <c r="BJ914">
        <v>3266.4755952691853</v>
      </c>
      <c r="BK914">
        <v>691.56611688115504</v>
      </c>
      <c r="BL914">
        <v>956.19305448409477</v>
      </c>
      <c r="BM914">
        <v>938.76772917602477</v>
      </c>
      <c r="BN914">
        <v>174.27680252031055</v>
      </c>
      <c r="BO914">
        <v>27.432593889096342</v>
      </c>
      <c r="BP914">
        <v>6.6790059652355502E-2</v>
      </c>
      <c r="BQ914">
        <v>100</v>
      </c>
      <c r="BR914">
        <v>376.72439113319695</v>
      </c>
      <c r="BS914">
        <v>5.0542305892958876E-2</v>
      </c>
      <c r="BT914">
        <v>2.9760118128880915E-4</v>
      </c>
      <c r="BU914">
        <v>0</v>
      </c>
      <c r="BV914">
        <v>0.56270129815294223</v>
      </c>
      <c r="BW914">
        <v>14.317102330392029</v>
      </c>
      <c r="BX914">
        <v>31.823360728631233</v>
      </c>
      <c r="BY914">
        <v>28.322850858567151</v>
      </c>
      <c r="BZ914">
        <v>920.16945820633737</v>
      </c>
      <c r="CA914">
        <v>277.17739887913342</v>
      </c>
      <c r="CB914">
        <v>235.84926777611167</v>
      </c>
      <c r="CC914" s="156">
        <v>1.04</v>
      </c>
      <c r="CD914">
        <v>1860</v>
      </c>
      <c r="CE914">
        <v>0.15302621572733921</v>
      </c>
      <c r="CF914">
        <v>3.6822946132781382</v>
      </c>
      <c r="CG914">
        <v>0.16191294732964079</v>
      </c>
      <c r="CH914">
        <v>4.571284610034076</v>
      </c>
      <c r="CI914">
        <v>12</v>
      </c>
    </row>
    <row r="915" spans="47:87" x14ac:dyDescent="0.3">
      <c r="AU915">
        <v>0.3</v>
      </c>
      <c r="AV915">
        <v>18.96084525243857</v>
      </c>
      <c r="AW915">
        <v>0.32241683180806613</v>
      </c>
      <c r="AX915">
        <v>1.6293057521608705</v>
      </c>
      <c r="AY915">
        <v>328.79339851692868</v>
      </c>
      <c r="AZ915">
        <v>0.10628182298122477</v>
      </c>
      <c r="BA915">
        <v>426.52081569453873</v>
      </c>
      <c r="BB915">
        <v>414.31884227970522</v>
      </c>
      <c r="BC915">
        <v>1</v>
      </c>
      <c r="BD915">
        <v>52.229483073711251</v>
      </c>
      <c r="BE915">
        <v>102.34081807343402</v>
      </c>
      <c r="BF915">
        <v>12.623688138506713</v>
      </c>
      <c r="BG915">
        <v>2.8798186919653936</v>
      </c>
      <c r="BH915">
        <v>416.67219984662768</v>
      </c>
      <c r="BI915">
        <v>0.19999999999999998</v>
      </c>
      <c r="BJ915">
        <v>2443.7361191326418</v>
      </c>
      <c r="BK915">
        <v>683.45505569341606</v>
      </c>
      <c r="BL915">
        <v>987.15405707655088</v>
      </c>
      <c r="BM915">
        <v>1027.3882774885822</v>
      </c>
      <c r="BN915">
        <v>154.36326983342266</v>
      </c>
      <c r="BO915">
        <v>29.168462296751084</v>
      </c>
      <c r="BP915">
        <v>4.5386968670165208E-2</v>
      </c>
      <c r="BQ915">
        <v>100</v>
      </c>
      <c r="BR915">
        <v>319.21511594021985</v>
      </c>
      <c r="BS915">
        <v>5.3313136212642172E-2</v>
      </c>
      <c r="BT915">
        <v>2.9073488604939581E-4</v>
      </c>
      <c r="BU915">
        <v>0</v>
      </c>
      <c r="BV915">
        <v>0.55904064949148669</v>
      </c>
      <c r="BW915">
        <v>14.432812789674632</v>
      </c>
      <c r="BX915">
        <v>36.534257411927364</v>
      </c>
      <c r="BY915">
        <v>35.308025783144913</v>
      </c>
      <c r="BZ915">
        <v>1000.9861636246</v>
      </c>
      <c r="CA915">
        <v>254.93099760035645</v>
      </c>
      <c r="CB915">
        <v>239.22050677643452</v>
      </c>
      <c r="CC915" s="156">
        <v>0.83</v>
      </c>
      <c r="CD915">
        <v>1880</v>
      </c>
      <c r="CE915">
        <v>0.1442803518955782</v>
      </c>
      <c r="CF915">
        <v>5.4403808303025141</v>
      </c>
      <c r="CG915">
        <v>0.18677409347043764</v>
      </c>
      <c r="CH915">
        <v>10.691363125410595</v>
      </c>
      <c r="CI915">
        <v>10</v>
      </c>
    </row>
    <row r="916" spans="47:87" x14ac:dyDescent="0.3">
      <c r="AU916">
        <v>0.3</v>
      </c>
      <c r="AV916">
        <v>19.665078951201632</v>
      </c>
      <c r="AW916">
        <v>0.27918102692407659</v>
      </c>
      <c r="AX916">
        <v>0.84144761910874244</v>
      </c>
      <c r="AY916">
        <v>309.12989777725284</v>
      </c>
      <c r="AZ916">
        <v>9.7368871822074085E-2</v>
      </c>
      <c r="BA916">
        <v>339.61935653614148</v>
      </c>
      <c r="BB916">
        <v>333.35335840674929</v>
      </c>
      <c r="BC916">
        <v>1</v>
      </c>
      <c r="BD916">
        <v>37.064038982144254</v>
      </c>
      <c r="BE916">
        <v>92.856571130674695</v>
      </c>
      <c r="BF916">
        <v>18.905765828245837</v>
      </c>
      <c r="BG916">
        <v>4.7009850946634471</v>
      </c>
      <c r="BH916">
        <v>385.13127349986826</v>
      </c>
      <c r="BI916">
        <v>0.20000000000000004</v>
      </c>
      <c r="BJ916">
        <v>2407.8255808020017</v>
      </c>
      <c r="BK916">
        <v>700.70268242189354</v>
      </c>
      <c r="BL916">
        <v>953.00011016026815</v>
      </c>
      <c r="BM916">
        <v>974.96386570533184</v>
      </c>
      <c r="BN916">
        <v>96.109305202577275</v>
      </c>
      <c r="BO916">
        <v>25.190174109889394</v>
      </c>
      <c r="BP916">
        <v>4.7383378442910122E-2</v>
      </c>
      <c r="BQ916">
        <v>100</v>
      </c>
      <c r="BR916">
        <v>294.02118002452164</v>
      </c>
      <c r="BS916">
        <v>5.4724265027473934E-2</v>
      </c>
      <c r="BT916">
        <v>3.2581432312551377E-4</v>
      </c>
      <c r="BU916">
        <v>0</v>
      </c>
      <c r="BV916">
        <v>0.53439826926696521</v>
      </c>
      <c r="BW916">
        <v>14.789656122545498</v>
      </c>
      <c r="BX916">
        <v>35.849578829174717</v>
      </c>
      <c r="BY916">
        <v>26.849429360657556</v>
      </c>
      <c r="BZ916">
        <v>1028.1432095449718</v>
      </c>
      <c r="CA916">
        <v>232.34979670975451</v>
      </c>
      <c r="CB916">
        <v>246.20623641083841</v>
      </c>
      <c r="CC916" s="156">
        <v>1.03</v>
      </c>
      <c r="CD916">
        <v>1460</v>
      </c>
      <c r="CE916">
        <v>9.7925117832551978E-2</v>
      </c>
      <c r="CF916">
        <v>3.2437001926737374</v>
      </c>
      <c r="CG916">
        <v>0.13494874867084078</v>
      </c>
      <c r="CH916">
        <v>2.1907589746924838</v>
      </c>
      <c r="CI916">
        <v>16</v>
      </c>
    </row>
    <row r="917" spans="47:87" x14ac:dyDescent="0.3">
      <c r="AU917">
        <v>0.3</v>
      </c>
      <c r="AV917">
        <v>19.756314223926932</v>
      </c>
      <c r="AW917">
        <v>0.31006083597508305</v>
      </c>
      <c r="AX917">
        <v>1.92848207873897</v>
      </c>
      <c r="AY917">
        <v>271.63384377122253</v>
      </c>
      <c r="AZ917">
        <v>0.11492329108805534</v>
      </c>
      <c r="BA917">
        <v>406.91032692790435</v>
      </c>
      <c r="BB917">
        <v>394.53754639717658</v>
      </c>
      <c r="BC917">
        <v>1</v>
      </c>
      <c r="BD917">
        <v>41.133770052995118</v>
      </c>
      <c r="BE917">
        <v>102.74659064987034</v>
      </c>
      <c r="BF917">
        <v>14.202145551009821</v>
      </c>
      <c r="BG917">
        <v>5.5237407603174882</v>
      </c>
      <c r="BH917">
        <v>383.33953289491694</v>
      </c>
      <c r="BI917">
        <v>0.2</v>
      </c>
      <c r="BJ917">
        <v>2934.8475625390179</v>
      </c>
      <c r="BK917">
        <v>689.48864535738051</v>
      </c>
      <c r="BL917">
        <v>861.05593583511632</v>
      </c>
      <c r="BM917">
        <v>890.65976959941315</v>
      </c>
      <c r="BN917">
        <v>120.29948126827496</v>
      </c>
      <c r="BO917">
        <v>28.237806740178215</v>
      </c>
      <c r="BP917">
        <v>2.0874071805273682E-2</v>
      </c>
      <c r="BQ917">
        <v>100</v>
      </c>
      <c r="BR917">
        <v>357.71493075776431</v>
      </c>
      <c r="BS917">
        <v>5.5874442250747683E-2</v>
      </c>
      <c r="BT917">
        <v>3.234843504772339E-4</v>
      </c>
      <c r="BU917">
        <v>0</v>
      </c>
      <c r="BV917">
        <v>0.55530387936341263</v>
      </c>
      <c r="BW917">
        <v>16.075615652606331</v>
      </c>
      <c r="BX917">
        <v>36.404826576727565</v>
      </c>
      <c r="BY917">
        <v>34.098854834919536</v>
      </c>
      <c r="BZ917">
        <v>830.42294017960933</v>
      </c>
      <c r="CA917">
        <v>348.17101305804266</v>
      </c>
      <c r="CB917">
        <v>223.9781829620411</v>
      </c>
      <c r="CC917" s="156">
        <v>0.94</v>
      </c>
      <c r="CD917">
        <v>1700</v>
      </c>
      <c r="CE917">
        <v>9.9403394502671771E-2</v>
      </c>
      <c r="CF917">
        <v>3.867372064593563</v>
      </c>
      <c r="CG917">
        <v>0.13019972551385087</v>
      </c>
      <c r="CH917">
        <v>-1.5434129202422551</v>
      </c>
      <c r="CI917" t="s">
        <v>479</v>
      </c>
    </row>
    <row r="918" spans="47:87" x14ac:dyDescent="0.3">
      <c r="AU918">
        <v>0.3</v>
      </c>
      <c r="AV918">
        <v>20.290893383921777</v>
      </c>
      <c r="AW918">
        <v>0.31898100463274431</v>
      </c>
      <c r="AX918">
        <v>0.84750630907406677</v>
      </c>
      <c r="AY918">
        <v>337.24908893522718</v>
      </c>
      <c r="AZ918">
        <v>7.9603007547833157E-2</v>
      </c>
      <c r="BA918">
        <v>437.84091669863096</v>
      </c>
      <c r="BB918">
        <v>363.30490533607508</v>
      </c>
      <c r="BC918">
        <v>1</v>
      </c>
      <c r="BD918">
        <v>44.53922725487157</v>
      </c>
      <c r="BE918">
        <v>107.6233995704667</v>
      </c>
      <c r="BF918">
        <v>11.839091582276199</v>
      </c>
      <c r="BG918">
        <v>4.7380229710674895</v>
      </c>
      <c r="BH918">
        <v>435.49032272827509</v>
      </c>
      <c r="BI918">
        <v>0.2</v>
      </c>
      <c r="BJ918">
        <v>2764.3885910956542</v>
      </c>
      <c r="BK918">
        <v>690.89617323557638</v>
      </c>
      <c r="BL918">
        <v>914.201813562334</v>
      </c>
      <c r="BM918">
        <v>1046.1137889384113</v>
      </c>
      <c r="BN918">
        <v>174.91150486989102</v>
      </c>
      <c r="BO918">
        <v>28.74764912374042</v>
      </c>
      <c r="BP918">
        <v>5.8372722701274984E-2</v>
      </c>
      <c r="BQ918">
        <v>100</v>
      </c>
      <c r="BR918">
        <v>297.71848014261167</v>
      </c>
      <c r="BS918">
        <v>5.4210031593115708E-2</v>
      </c>
      <c r="BT918">
        <v>3.1685144229164308E-4</v>
      </c>
      <c r="BU918">
        <v>153.35980530765042</v>
      </c>
      <c r="BV918">
        <v>0.52949257835127117</v>
      </c>
      <c r="BW918">
        <v>13.943395854121615</v>
      </c>
      <c r="BX918">
        <v>36.937633180777894</v>
      </c>
      <c r="BY918">
        <v>39.207383734839333</v>
      </c>
      <c r="BZ918">
        <v>1164.5361917874195</v>
      </c>
      <c r="CA918">
        <v>272.61878758010386</v>
      </c>
      <c r="CB918">
        <v>221.68650740209222</v>
      </c>
      <c r="CC918" s="156">
        <v>1.1100000000000001</v>
      </c>
      <c r="CD918">
        <v>1490</v>
      </c>
      <c r="CE918">
        <v>0.15701091575742776</v>
      </c>
      <c r="CF918">
        <v>6.0836600858412391</v>
      </c>
      <c r="CG918">
        <v>0.18868948252700829</v>
      </c>
      <c r="CH918">
        <v>16.909865313267954</v>
      </c>
      <c r="CI918">
        <v>9</v>
      </c>
    </row>
    <row r="919" spans="47:87" x14ac:dyDescent="0.3">
      <c r="AU919">
        <v>0.3</v>
      </c>
      <c r="AV919">
        <v>20.975964585257923</v>
      </c>
      <c r="AW919">
        <v>0.28405991228036348</v>
      </c>
      <c r="AX919">
        <v>0.56688877771660962</v>
      </c>
      <c r="AY919">
        <v>325.56283955109205</v>
      </c>
      <c r="AZ919">
        <v>9.6081401878557571E-2</v>
      </c>
      <c r="BA919">
        <v>406.29741771332266</v>
      </c>
      <c r="BB919">
        <v>368.07163471774419</v>
      </c>
      <c r="BC919">
        <v>1</v>
      </c>
      <c r="BD919">
        <v>37.626123018515869</v>
      </c>
      <c r="BE919">
        <v>104.30598433172437</v>
      </c>
      <c r="BF919">
        <v>18.451613150418048</v>
      </c>
      <c r="BG919">
        <v>5.5370505432480526</v>
      </c>
      <c r="BH919">
        <v>422.08170158102041</v>
      </c>
      <c r="BI919">
        <v>0.19999999999999998</v>
      </c>
      <c r="BJ919">
        <v>2827.5901611411068</v>
      </c>
      <c r="BK919">
        <v>675.03262891467921</v>
      </c>
      <c r="BL919">
        <v>925.54137032913104</v>
      </c>
      <c r="BM919">
        <v>988.86871111757318</v>
      </c>
      <c r="BN919">
        <v>186.86641294980768</v>
      </c>
      <c r="BO919">
        <v>25.464644205259145</v>
      </c>
      <c r="BP919">
        <v>6.8338228702686424E-2</v>
      </c>
      <c r="BQ919">
        <v>100</v>
      </c>
      <c r="BR919">
        <v>309.63888298881045</v>
      </c>
      <c r="BS919">
        <v>5.1667292163985676E-2</v>
      </c>
      <c r="BT919">
        <v>3.0261953624884883E-4</v>
      </c>
      <c r="BU919">
        <v>0</v>
      </c>
      <c r="BV919">
        <v>0.52646904607888634</v>
      </c>
      <c r="BW919">
        <v>16.172216205363004</v>
      </c>
      <c r="BX919">
        <v>35.871294123806294</v>
      </c>
      <c r="BY919">
        <v>36.642312653089078</v>
      </c>
      <c r="BZ919">
        <v>990.68603734474016</v>
      </c>
      <c r="CA919">
        <v>311.34398664643692</v>
      </c>
      <c r="CB919">
        <v>222.12387489647674</v>
      </c>
      <c r="CC919" s="156">
        <v>0.78</v>
      </c>
      <c r="CD919">
        <v>2060</v>
      </c>
      <c r="CE919">
        <v>0.19926709738620318</v>
      </c>
      <c r="CF919">
        <v>7.6066496520623401</v>
      </c>
      <c r="CG919">
        <v>0.240539921482538</v>
      </c>
      <c r="CH919">
        <v>33.546338144911033</v>
      </c>
      <c r="CI919">
        <v>6</v>
      </c>
    </row>
    <row r="920" spans="47:87" x14ac:dyDescent="0.3">
      <c r="AU920">
        <v>0.3</v>
      </c>
      <c r="AV920">
        <v>17.789261780123578</v>
      </c>
      <c r="AW920">
        <v>0.2876748695501572</v>
      </c>
      <c r="AX920">
        <v>0.80883768064941552</v>
      </c>
      <c r="AY920">
        <v>340.13603444564092</v>
      </c>
      <c r="AZ920">
        <v>8.8779287560408746E-2</v>
      </c>
      <c r="BA920">
        <v>443.38606648606657</v>
      </c>
      <c r="BB920">
        <v>399.97443987912442</v>
      </c>
      <c r="BC920">
        <v>1</v>
      </c>
      <c r="BD920">
        <v>42.0146325167021</v>
      </c>
      <c r="BE920">
        <v>95.923339928949702</v>
      </c>
      <c r="BF920">
        <v>28.548689442120406</v>
      </c>
      <c r="BG920">
        <v>4.2756545865579678</v>
      </c>
      <c r="BH920">
        <v>399.51707205481426</v>
      </c>
      <c r="BI920">
        <v>0.19999999999999998</v>
      </c>
      <c r="BJ920">
        <v>2852.1398425629832</v>
      </c>
      <c r="BK920">
        <v>685.55648849935221</v>
      </c>
      <c r="BL920">
        <v>944.50191126528466</v>
      </c>
      <c r="BM920">
        <v>942.91234715201949</v>
      </c>
      <c r="BN920">
        <v>158.40514302653938</v>
      </c>
      <c r="BO920">
        <v>26.312682792426198</v>
      </c>
      <c r="BP920">
        <v>5.6680848904438162E-3</v>
      </c>
      <c r="BQ920">
        <v>100</v>
      </c>
      <c r="BR920">
        <v>346.44924607770798</v>
      </c>
      <c r="BS920">
        <v>5.7003382579072628E-2</v>
      </c>
      <c r="BT920">
        <v>2.8125275961679683E-4</v>
      </c>
      <c r="BU920">
        <v>40.575936966550501</v>
      </c>
      <c r="BV920">
        <v>0.51987722378523327</v>
      </c>
      <c r="BW920">
        <v>15.858009505118936</v>
      </c>
      <c r="BX920">
        <v>35.845881341336245</v>
      </c>
      <c r="BY920">
        <v>39.979077516097654</v>
      </c>
      <c r="BZ920">
        <v>997.08966763916249</v>
      </c>
      <c r="CA920">
        <v>201.73632130872747</v>
      </c>
      <c r="CB920">
        <v>210.78332297472224</v>
      </c>
      <c r="CC920" s="156">
        <v>1.1299999999999999</v>
      </c>
      <c r="CD920">
        <v>2030</v>
      </c>
      <c r="CE920">
        <v>-2.8663401544726241E-5</v>
      </c>
      <c r="CF920">
        <v>1.4361910128086883</v>
      </c>
      <c r="CG920">
        <v>5.407022461412455E-2</v>
      </c>
      <c r="CH920">
        <v>-15.293301597456541</v>
      </c>
      <c r="CI920" t="s">
        <v>479</v>
      </c>
    </row>
    <row r="921" spans="47:87" x14ac:dyDescent="0.3">
      <c r="AU921">
        <v>0.3</v>
      </c>
      <c r="AV921">
        <v>20.551395612530019</v>
      </c>
      <c r="AW921">
        <v>0.33005929749573276</v>
      </c>
      <c r="AX921">
        <v>2.4597523048580854</v>
      </c>
      <c r="AY921">
        <v>343.74488628996062</v>
      </c>
      <c r="AZ921">
        <v>9.2916328175683863E-2</v>
      </c>
      <c r="BA921">
        <v>413.06325511703449</v>
      </c>
      <c r="BB921">
        <v>330.08185133141416</v>
      </c>
      <c r="BC921">
        <v>1</v>
      </c>
      <c r="BD921">
        <v>38.974800090190371</v>
      </c>
      <c r="BE921">
        <v>91.564965742441771</v>
      </c>
      <c r="BF921">
        <v>13.579167150142647</v>
      </c>
      <c r="BG921">
        <v>3.7350180791152976</v>
      </c>
      <c r="BH921">
        <v>441.28895950722142</v>
      </c>
      <c r="BI921">
        <v>0.19999999999999993</v>
      </c>
      <c r="BJ921">
        <v>2197.118101120931</v>
      </c>
      <c r="BK921">
        <v>692.84824691712515</v>
      </c>
      <c r="BL921">
        <v>910.32011889938838</v>
      </c>
      <c r="BM921">
        <v>1051.5138586856563</v>
      </c>
      <c r="BN921">
        <v>148.10846623041255</v>
      </c>
      <c r="BO921">
        <v>29.730392676763874</v>
      </c>
      <c r="BP921">
        <v>6.2250257203801354E-2</v>
      </c>
      <c r="BQ921">
        <v>100</v>
      </c>
      <c r="BR921">
        <v>381.89794664992689</v>
      </c>
      <c r="BS921">
        <v>5.6083279281280513E-2</v>
      </c>
      <c r="BT921">
        <v>3.0816065261687469E-4</v>
      </c>
      <c r="BU921">
        <v>85.857281179218134</v>
      </c>
      <c r="BV921">
        <v>0.54333320483252756</v>
      </c>
      <c r="BW921">
        <v>14.369406089211321</v>
      </c>
      <c r="BX921">
        <v>34.236272342750368</v>
      </c>
      <c r="BY921">
        <v>31.319510060334487</v>
      </c>
      <c r="BZ921">
        <v>995.28291150218672</v>
      </c>
      <c r="CA921">
        <v>396.7960087167084</v>
      </c>
      <c r="CB921">
        <v>201.94031218294424</v>
      </c>
      <c r="CC921" s="156">
        <v>1.1200000000000001</v>
      </c>
      <c r="CD921">
        <v>1480</v>
      </c>
      <c r="CE921">
        <v>0.10701278229260103</v>
      </c>
      <c r="CF921">
        <v>3.8138048234280921</v>
      </c>
      <c r="CG921">
        <v>0.13570401945720148</v>
      </c>
      <c r="CH921">
        <v>1.4418499111626732</v>
      </c>
      <c r="CI921">
        <v>18</v>
      </c>
    </row>
    <row r="922" spans="47:87" x14ac:dyDescent="0.3">
      <c r="AU922">
        <v>0.3</v>
      </c>
      <c r="AV922">
        <v>18.894369029450981</v>
      </c>
      <c r="AW922">
        <v>0.32102774761443242</v>
      </c>
      <c r="AX922">
        <v>1.2482550877926799</v>
      </c>
      <c r="AY922">
        <v>297.49831999185659</v>
      </c>
      <c r="AZ922">
        <v>0.10514722623974257</v>
      </c>
      <c r="BA922">
        <v>431.17392040872329</v>
      </c>
      <c r="BB922">
        <v>401.6842194538516</v>
      </c>
      <c r="BC922">
        <v>1</v>
      </c>
      <c r="BD922">
        <v>36.625241525766285</v>
      </c>
      <c r="BE922">
        <v>98.060859398535328</v>
      </c>
      <c r="BF922">
        <v>6.54450066184938</v>
      </c>
      <c r="BG922">
        <v>4.38030192106371</v>
      </c>
      <c r="BH922">
        <v>405.9154626716429</v>
      </c>
      <c r="BI922">
        <v>0.2</v>
      </c>
      <c r="BJ922">
        <v>2499.4362953009058</v>
      </c>
      <c r="BK922">
        <v>688.67879127440028</v>
      </c>
      <c r="BL922">
        <v>939.28671308925743</v>
      </c>
      <c r="BM922">
        <v>909.08412640718393</v>
      </c>
      <c r="BN922">
        <v>202.5666300274759</v>
      </c>
      <c r="BO922">
        <v>28.679024128712225</v>
      </c>
      <c r="BP922">
        <v>8.9336064218169142E-2</v>
      </c>
      <c r="BQ922">
        <v>100</v>
      </c>
      <c r="BR922">
        <v>307.82103873168921</v>
      </c>
      <c r="BS922">
        <v>5.9194190121447714E-2</v>
      </c>
      <c r="BT922">
        <v>2.7664527175047586E-4</v>
      </c>
      <c r="BU922">
        <v>0</v>
      </c>
      <c r="BV922">
        <v>0.52735225254525175</v>
      </c>
      <c r="BW922">
        <v>13.69359065853968</v>
      </c>
      <c r="BX922">
        <v>35.143716434608692</v>
      </c>
      <c r="BY922">
        <v>38.475407518013625</v>
      </c>
      <c r="BZ922">
        <v>979.67261415898429</v>
      </c>
      <c r="CA922">
        <v>257.79713760112077</v>
      </c>
      <c r="CB922">
        <v>223.77177704751236</v>
      </c>
      <c r="CC922" s="156">
        <v>1.1100000000000001</v>
      </c>
      <c r="CD922">
        <v>860</v>
      </c>
      <c r="CE922">
        <v>0.1750612708916397</v>
      </c>
      <c r="CF922">
        <v>7.0536187091063098</v>
      </c>
      <c r="CG922">
        <v>0.22995639195816522</v>
      </c>
      <c r="CH922">
        <v>17.021924114927391</v>
      </c>
      <c r="CI922">
        <v>7</v>
      </c>
    </row>
    <row r="923" spans="47:87" x14ac:dyDescent="0.3">
      <c r="AU923">
        <v>0.3</v>
      </c>
      <c r="AV923">
        <v>20.729258299559124</v>
      </c>
      <c r="AW923">
        <v>0.27190432677142079</v>
      </c>
      <c r="AX923">
        <v>0.13180817946857265</v>
      </c>
      <c r="AY923">
        <v>327.16904107420811</v>
      </c>
      <c r="AZ923">
        <v>0.10298361407150367</v>
      </c>
      <c r="BA923">
        <v>506.91919146958389</v>
      </c>
      <c r="BB923">
        <v>358.71882646590552</v>
      </c>
      <c r="BC923">
        <v>1</v>
      </c>
      <c r="BD923">
        <v>29.92117603766799</v>
      </c>
      <c r="BE923">
        <v>100.7379692078254</v>
      </c>
      <c r="BF923">
        <v>11.04533198189927</v>
      </c>
      <c r="BG923">
        <v>3.426482227946547</v>
      </c>
      <c r="BH923">
        <v>446.07264108276854</v>
      </c>
      <c r="BI923">
        <v>0.2</v>
      </c>
      <c r="BJ923">
        <v>3146.9529401543814</v>
      </c>
      <c r="BK923">
        <v>691.07107693252647</v>
      </c>
      <c r="BL923">
        <v>901.51828627995985</v>
      </c>
      <c r="BM923">
        <v>920.96216092883833</v>
      </c>
      <c r="BN923">
        <v>184.35738523103583</v>
      </c>
      <c r="BO923">
        <v>24.569400087095232</v>
      </c>
      <c r="BP923">
        <v>4.1765397579296155E-2</v>
      </c>
      <c r="BQ923">
        <v>100</v>
      </c>
      <c r="BR923">
        <v>362.06646876460394</v>
      </c>
      <c r="BS923">
        <v>5.443986738801182E-2</v>
      </c>
      <c r="BT923">
        <v>2.9738746540279131E-4</v>
      </c>
      <c r="BU923">
        <v>0</v>
      </c>
      <c r="BV923">
        <v>0.5522913504903626</v>
      </c>
      <c r="BW923">
        <v>13.805210031419389</v>
      </c>
      <c r="BX923">
        <v>34.484125812678521</v>
      </c>
      <c r="BY923">
        <v>38.136604820223305</v>
      </c>
      <c r="BZ923">
        <v>854.8371731833173</v>
      </c>
      <c r="CA923">
        <v>236.32709554778603</v>
      </c>
      <c r="CB923">
        <v>216.70186154247449</v>
      </c>
      <c r="CC923" s="156">
        <v>0.97</v>
      </c>
      <c r="CD923">
        <v>1940</v>
      </c>
      <c r="CE923">
        <v>0.15455363457425886</v>
      </c>
      <c r="CF923">
        <v>3.7155478869972121</v>
      </c>
      <c r="CG923">
        <v>0.16215315032980535</v>
      </c>
      <c r="CH923">
        <v>9.4171691302840372</v>
      </c>
      <c r="CI923">
        <v>10</v>
      </c>
    </row>
    <row r="924" spans="47:87" x14ac:dyDescent="0.3">
      <c r="AU924">
        <v>0.3</v>
      </c>
      <c r="AV924">
        <v>18.634682924523958</v>
      </c>
      <c r="AW924">
        <v>0.38826035278721355</v>
      </c>
      <c r="AX924">
        <v>0.66421212435047194</v>
      </c>
      <c r="AY924">
        <v>312.47315661961295</v>
      </c>
      <c r="AZ924">
        <v>0.10577082307659622</v>
      </c>
      <c r="BA924">
        <v>488.18390679857561</v>
      </c>
      <c r="BB924">
        <v>326.65841625569061</v>
      </c>
      <c r="BC924">
        <v>1</v>
      </c>
      <c r="BD924">
        <v>39.962173632063312</v>
      </c>
      <c r="BE924">
        <v>106.69526079386574</v>
      </c>
      <c r="BF924">
        <v>25.972582253343806</v>
      </c>
      <c r="BG924">
        <v>6.5205305547661041</v>
      </c>
      <c r="BH924">
        <v>431.32403253397985</v>
      </c>
      <c r="BI924">
        <v>0.20000000000000004</v>
      </c>
      <c r="BJ924">
        <v>2464.3312029902881</v>
      </c>
      <c r="BK924">
        <v>689.05086219750535</v>
      </c>
      <c r="BL924">
        <v>861.85186679171647</v>
      </c>
      <c r="BM924">
        <v>879.11603824572001</v>
      </c>
      <c r="BN924">
        <v>125.87203202079033</v>
      </c>
      <c r="BO924">
        <v>35.347874623714439</v>
      </c>
      <c r="BP924">
        <v>2.7744074183035192E-2</v>
      </c>
      <c r="BQ924">
        <v>100</v>
      </c>
      <c r="BR924">
        <v>295.25126784327756</v>
      </c>
      <c r="BS924">
        <v>5.517018632268629E-2</v>
      </c>
      <c r="BT924">
        <v>2.9637079905914552E-4</v>
      </c>
      <c r="BU924">
        <v>17.804703605619128</v>
      </c>
      <c r="BV924">
        <v>0.59269979420904784</v>
      </c>
      <c r="BW924">
        <v>15.608445222907951</v>
      </c>
      <c r="BX924">
        <v>34.754298814041192</v>
      </c>
      <c r="BY924">
        <v>35.223652612027351</v>
      </c>
      <c r="BZ924">
        <v>790.71770753546127</v>
      </c>
      <c r="CA924">
        <v>328.34869458236591</v>
      </c>
      <c r="CB924">
        <v>234.13519157524144</v>
      </c>
      <c r="CC924" s="156">
        <v>0.92</v>
      </c>
      <c r="CD924">
        <v>2150</v>
      </c>
      <c r="CE924">
        <v>0.1321269649674055</v>
      </c>
      <c r="CF924">
        <v>5.182639645475148</v>
      </c>
      <c r="CG924">
        <v>0.17518990425463843</v>
      </c>
      <c r="CH924">
        <v>9.9198799677466845</v>
      </c>
      <c r="CI924">
        <v>11</v>
      </c>
    </row>
    <row r="925" spans="47:87" x14ac:dyDescent="0.3">
      <c r="AU925">
        <v>0.3</v>
      </c>
      <c r="AV925">
        <v>19.376575878302035</v>
      </c>
      <c r="AW925">
        <v>0.35034387029479513</v>
      </c>
      <c r="AX925">
        <v>0.87763486318569617</v>
      </c>
      <c r="AY925">
        <v>345.67405631708681</v>
      </c>
      <c r="AZ925">
        <v>0.10375620681328393</v>
      </c>
      <c r="BA925">
        <v>463.05178379666654</v>
      </c>
      <c r="BB925">
        <v>360.63316612374626</v>
      </c>
      <c r="BC925">
        <v>1</v>
      </c>
      <c r="BD925">
        <v>36.890626930008978</v>
      </c>
      <c r="BE925">
        <v>113.10016865101525</v>
      </c>
      <c r="BF925">
        <v>11.036692741562668</v>
      </c>
      <c r="BG925">
        <v>5.1640802166349502</v>
      </c>
      <c r="BH925">
        <v>368.18979184864457</v>
      </c>
      <c r="BI925">
        <v>0.19999999999999998</v>
      </c>
      <c r="BJ925">
        <v>2477.939084309568</v>
      </c>
      <c r="BK925">
        <v>681.83918713101821</v>
      </c>
      <c r="BL925">
        <v>869.94728468880476</v>
      </c>
      <c r="BM925">
        <v>910.96460043812954</v>
      </c>
      <c r="BN925">
        <v>126.33120427339625</v>
      </c>
      <c r="BO925">
        <v>31.864757007880161</v>
      </c>
      <c r="BP925">
        <v>2.8772641977786437E-2</v>
      </c>
      <c r="BQ925">
        <v>100</v>
      </c>
      <c r="BR925">
        <v>368.19380464565074</v>
      </c>
      <c r="BS925">
        <v>5.5621777882676346E-2</v>
      </c>
      <c r="BT925">
        <v>3.0359471318158353E-4</v>
      </c>
      <c r="BU925">
        <v>19.497219051728528</v>
      </c>
      <c r="BV925">
        <v>0.49036240907683837</v>
      </c>
      <c r="BW925">
        <v>13.353886971986666</v>
      </c>
      <c r="BX925">
        <v>37.008361796850323</v>
      </c>
      <c r="BY925">
        <v>36.077737694764501</v>
      </c>
      <c r="BZ925">
        <v>742.12749783767617</v>
      </c>
      <c r="CA925">
        <v>351.85265940524886</v>
      </c>
      <c r="CB925">
        <v>232.4054083450778</v>
      </c>
      <c r="CC925" s="156">
        <v>0.9</v>
      </c>
      <c r="CD925">
        <v>2280</v>
      </c>
      <c r="CE925">
        <v>7.9787003036321913E-2</v>
      </c>
      <c r="CF925">
        <v>2.9005714580165503</v>
      </c>
      <c r="CG925">
        <v>0.11670263161514581</v>
      </c>
      <c r="CH925">
        <v>-4.2467820425346643</v>
      </c>
      <c r="CI925" t="s">
        <v>479</v>
      </c>
    </row>
    <row r="926" spans="47:87" x14ac:dyDescent="0.3">
      <c r="AU926">
        <v>0.3</v>
      </c>
      <c r="AV926">
        <v>19.171873874014672</v>
      </c>
      <c r="AW926">
        <v>0.25630659482307999</v>
      </c>
      <c r="AX926">
        <v>1.3005492678219839</v>
      </c>
      <c r="AY926">
        <v>319.3823618028872</v>
      </c>
      <c r="AZ926">
        <v>8.7425778184558947E-2</v>
      </c>
      <c r="BA926">
        <v>378.51312744349497</v>
      </c>
      <c r="BB926">
        <v>385.4614773361061</v>
      </c>
      <c r="BC926">
        <v>1</v>
      </c>
      <c r="BD926">
        <v>46.778095866563461</v>
      </c>
      <c r="BE926">
        <v>105.83682748033331</v>
      </c>
      <c r="BF926">
        <v>17.885498714315283</v>
      </c>
      <c r="BG926">
        <v>4.9370076119788386</v>
      </c>
      <c r="BH926">
        <v>434.73696831511779</v>
      </c>
      <c r="BI926">
        <v>0.2</v>
      </c>
      <c r="BJ926">
        <v>2694.2863215538532</v>
      </c>
      <c r="BK926">
        <v>701.38503248338907</v>
      </c>
      <c r="BL926">
        <v>857.78805516218915</v>
      </c>
      <c r="BM926">
        <v>893.87748378372419</v>
      </c>
      <c r="BN926">
        <v>129.38125606582929</v>
      </c>
      <c r="BO926">
        <v>22.924150457164998</v>
      </c>
      <c r="BP926">
        <v>6.803310458214433E-2</v>
      </c>
      <c r="BQ926">
        <v>100</v>
      </c>
      <c r="BR926">
        <v>340.84437176706865</v>
      </c>
      <c r="BS926">
        <v>5.4437954857722168E-2</v>
      </c>
      <c r="BT926">
        <v>2.9415268929483296E-4</v>
      </c>
      <c r="BU926">
        <v>0</v>
      </c>
      <c r="BV926">
        <v>0.49226711783823263</v>
      </c>
      <c r="BW926">
        <v>14.994721176894117</v>
      </c>
      <c r="BX926">
        <v>38.039984711694586</v>
      </c>
      <c r="BY926">
        <v>31.947570714465336</v>
      </c>
      <c r="BZ926">
        <v>1253.5818790086335</v>
      </c>
      <c r="CA926">
        <v>237.18984482910946</v>
      </c>
      <c r="CB926">
        <v>233.91819064919494</v>
      </c>
      <c r="CC926" s="156">
        <v>1.08</v>
      </c>
      <c r="CD926">
        <v>1570</v>
      </c>
      <c r="CE926">
        <v>0.11694990051984089</v>
      </c>
      <c r="CF926">
        <v>4.5416366673246547</v>
      </c>
      <c r="CG926">
        <v>0.14637783616967531</v>
      </c>
      <c r="CH926">
        <v>2.8210621738554527</v>
      </c>
      <c r="CI926">
        <v>15</v>
      </c>
    </row>
    <row r="927" spans="47:87" x14ac:dyDescent="0.3">
      <c r="AU927">
        <v>0.3</v>
      </c>
      <c r="AV927">
        <v>21.583832152868975</v>
      </c>
      <c r="AW927">
        <v>0.28514972630393359</v>
      </c>
      <c r="AX927">
        <v>1.4041081402124438</v>
      </c>
      <c r="AY927">
        <v>325.08956746337014</v>
      </c>
      <c r="AZ927">
        <v>9.9783229102929513E-2</v>
      </c>
      <c r="BA927">
        <v>468.42339918721603</v>
      </c>
      <c r="BB927">
        <v>344.22806022860243</v>
      </c>
      <c r="BC927">
        <v>1</v>
      </c>
      <c r="BD927">
        <v>35.392345794257849</v>
      </c>
      <c r="BE927">
        <v>106.85357665602091</v>
      </c>
      <c r="BF927">
        <v>11.118330872146485</v>
      </c>
      <c r="BG927">
        <v>4.5435181600608585</v>
      </c>
      <c r="BH927">
        <v>397.17341995121785</v>
      </c>
      <c r="BI927">
        <v>0.2</v>
      </c>
      <c r="BJ927">
        <v>2964.8243096059709</v>
      </c>
      <c r="BK927">
        <v>694.78665832555544</v>
      </c>
      <c r="BL927">
        <v>898.85003088273868</v>
      </c>
      <c r="BM927">
        <v>949.85073363794868</v>
      </c>
      <c r="BN927">
        <v>173.22800614287266</v>
      </c>
      <c r="BO927">
        <v>25.599997106681876</v>
      </c>
      <c r="BP927">
        <v>6.4014884493145935E-2</v>
      </c>
      <c r="BQ927">
        <v>100</v>
      </c>
      <c r="BR927">
        <v>367.55836320737956</v>
      </c>
      <c r="BS927">
        <v>5.3952341968204344E-2</v>
      </c>
      <c r="BT927">
        <v>3.0127637619885571E-4</v>
      </c>
      <c r="BU927">
        <v>78.845189318510251</v>
      </c>
      <c r="BV927">
        <v>0.54340792575799213</v>
      </c>
      <c r="BW927">
        <v>14.317622603290779</v>
      </c>
      <c r="BX927">
        <v>36.818724585095062</v>
      </c>
      <c r="BY927">
        <v>30.556071824033456</v>
      </c>
      <c r="BZ927">
        <v>863.54639121637649</v>
      </c>
      <c r="CA927">
        <v>363.69268043397949</v>
      </c>
      <c r="CB927">
        <v>237.81144737080967</v>
      </c>
      <c r="CC927" s="156">
        <v>0.7</v>
      </c>
      <c r="CD927">
        <v>2170</v>
      </c>
      <c r="CE927">
        <v>0.18023462093019482</v>
      </c>
      <c r="CF927">
        <v>5.925087330980797</v>
      </c>
      <c r="CG927">
        <v>0.21428305421448862</v>
      </c>
      <c r="CH927">
        <v>9.4247790662891191</v>
      </c>
      <c r="CI927">
        <v>9</v>
      </c>
    </row>
    <row r="928" spans="47:87" x14ac:dyDescent="0.3">
      <c r="AU928">
        <v>0.3</v>
      </c>
      <c r="AV928">
        <v>21.519529833753065</v>
      </c>
      <c r="AW928">
        <v>0.36216940666497077</v>
      </c>
      <c r="AX928">
        <v>1.882845768865568</v>
      </c>
      <c r="AY928">
        <v>345.91762296056328</v>
      </c>
      <c r="AZ928">
        <v>9.9174863287158702E-2</v>
      </c>
      <c r="BA928">
        <v>538.54963455817904</v>
      </c>
      <c r="BB928">
        <v>365.3822464532667</v>
      </c>
      <c r="BC928">
        <v>1</v>
      </c>
      <c r="BD928">
        <v>35.048988539041815</v>
      </c>
      <c r="BE928">
        <v>90.487578258654452</v>
      </c>
      <c r="BF928">
        <v>15.567923642328775</v>
      </c>
      <c r="BG928">
        <v>6.2630569438201045</v>
      </c>
      <c r="BH928">
        <v>411.47179785261352</v>
      </c>
      <c r="BI928">
        <v>0.20000000000000004</v>
      </c>
      <c r="BJ928">
        <v>2814.8768404092384</v>
      </c>
      <c r="BK928">
        <v>674.09017267295951</v>
      </c>
      <c r="BL928">
        <v>824.22162520213396</v>
      </c>
      <c r="BM928">
        <v>737.26202714980889</v>
      </c>
      <c r="BN928">
        <v>109.58688782660235</v>
      </c>
      <c r="BO928">
        <v>32.758042081303593</v>
      </c>
      <c r="BP928">
        <v>5.1901733464809946E-2</v>
      </c>
      <c r="BQ928">
        <v>100</v>
      </c>
      <c r="BR928">
        <v>303.48576929677841</v>
      </c>
      <c r="BS928">
        <v>5.4948917649988285E-2</v>
      </c>
      <c r="BT928">
        <v>2.997357501206985E-4</v>
      </c>
      <c r="BU928">
        <v>0</v>
      </c>
      <c r="BV928">
        <v>0.51273297405879947</v>
      </c>
      <c r="BW928">
        <v>14.014182730619407</v>
      </c>
      <c r="BX928">
        <v>37.01564529167662</v>
      </c>
      <c r="BY928">
        <v>33.429112672058864</v>
      </c>
      <c r="BZ928">
        <v>1109.4027073622337</v>
      </c>
      <c r="CA928">
        <v>199.74457503888729</v>
      </c>
      <c r="CB928">
        <v>258.78038723410953</v>
      </c>
      <c r="CC928" s="156">
        <v>0.85</v>
      </c>
      <c r="CD928">
        <v>1940</v>
      </c>
      <c r="CE928">
        <v>0.2109141988203429</v>
      </c>
      <c r="CF928">
        <v>5.3809813515461649</v>
      </c>
      <c r="CG928">
        <v>0.20531022908086283</v>
      </c>
      <c r="CH928">
        <v>16.704445998868863</v>
      </c>
      <c r="CI928">
        <v>8</v>
      </c>
    </row>
    <row r="929" spans="47:87" x14ac:dyDescent="0.3">
      <c r="AU929">
        <v>0.3</v>
      </c>
      <c r="AV929">
        <v>19.06384036505991</v>
      </c>
      <c r="AW929">
        <v>0.3286976398884226</v>
      </c>
      <c r="AX929">
        <v>2.4441517102486259</v>
      </c>
      <c r="AY929">
        <v>327.47438974197149</v>
      </c>
      <c r="AZ929">
        <v>8.0069647459952764E-2</v>
      </c>
      <c r="BA929">
        <v>367.29815507590195</v>
      </c>
      <c r="BB929">
        <v>415.57959955317591</v>
      </c>
      <c r="BC929">
        <v>1</v>
      </c>
      <c r="BD929">
        <v>40.347734338244649</v>
      </c>
      <c r="BE929">
        <v>105.25741340908488</v>
      </c>
      <c r="BF929">
        <v>21.960373179619861</v>
      </c>
      <c r="BG929">
        <v>3.4980262107574753</v>
      </c>
      <c r="BH929">
        <v>409.44852191644952</v>
      </c>
      <c r="BI929">
        <v>0.2</v>
      </c>
      <c r="BJ929">
        <v>2729.3559775037861</v>
      </c>
      <c r="BK929">
        <v>704.27047942311196</v>
      </c>
      <c r="BL929">
        <v>893.48128644371536</v>
      </c>
      <c r="BM929">
        <v>961.43746942814209</v>
      </c>
      <c r="BN929">
        <v>134.31335257541849</v>
      </c>
      <c r="BO929">
        <v>29.990687975874504</v>
      </c>
      <c r="BP929">
        <v>1.5585490444840854E-2</v>
      </c>
      <c r="BQ929">
        <v>100</v>
      </c>
      <c r="BR929">
        <v>317.3449875673295</v>
      </c>
      <c r="BS929">
        <v>5.3747818489841691E-2</v>
      </c>
      <c r="BT929">
        <v>3.3164140018203359E-4</v>
      </c>
      <c r="BU929">
        <v>5.5963947352426278</v>
      </c>
      <c r="BV929">
        <v>0.49843366736321937</v>
      </c>
      <c r="BW929">
        <v>15.575232330858274</v>
      </c>
      <c r="BX929">
        <v>35.295994187847221</v>
      </c>
      <c r="BY929">
        <v>34.179568158215524</v>
      </c>
      <c r="BZ929">
        <v>926.96038510071594</v>
      </c>
      <c r="CA929">
        <v>224.65326683623789</v>
      </c>
      <c r="CB929">
        <v>236.19585396943486</v>
      </c>
      <c r="CC929" s="156">
        <v>0.98</v>
      </c>
      <c r="CD929">
        <v>1880</v>
      </c>
      <c r="CE929">
        <v>0.18280260287421091</v>
      </c>
      <c r="CF929">
        <v>6.2774365789174373</v>
      </c>
      <c r="CG929">
        <v>0.21798005528088796</v>
      </c>
      <c r="CH929">
        <v>20.117977976148175</v>
      </c>
      <c r="CI929">
        <v>8</v>
      </c>
    </row>
    <row r="930" spans="47:87" x14ac:dyDescent="0.3">
      <c r="AU930">
        <v>0.3</v>
      </c>
      <c r="AV930">
        <v>22.015201730299044</v>
      </c>
      <c r="AW930">
        <v>0.30935901527517473</v>
      </c>
      <c r="AX930">
        <v>1.5672535759218122</v>
      </c>
      <c r="AY930">
        <v>305.58166335730169</v>
      </c>
      <c r="AZ930">
        <v>9.5373919804401006E-2</v>
      </c>
      <c r="BA930">
        <v>416.27574251381446</v>
      </c>
      <c r="BB930">
        <v>346.16104242811508</v>
      </c>
      <c r="BC930">
        <v>1</v>
      </c>
      <c r="BD930">
        <v>41.461120358481672</v>
      </c>
      <c r="BE930">
        <v>104.81478162969705</v>
      </c>
      <c r="BF930">
        <v>17.05170185008398</v>
      </c>
      <c r="BG930">
        <v>5.7832111695336126</v>
      </c>
      <c r="BH930">
        <v>416.88834138587868</v>
      </c>
      <c r="BI930">
        <v>0.20000000000000004</v>
      </c>
      <c r="BJ930">
        <v>2650.0611527072142</v>
      </c>
      <c r="BK930">
        <v>673.16751430409272</v>
      </c>
      <c r="BL930">
        <v>836.05673960732713</v>
      </c>
      <c r="BM930">
        <v>938.90120431114383</v>
      </c>
      <c r="BN930">
        <v>185.08564322685797</v>
      </c>
      <c r="BO930">
        <v>27.876165539657787</v>
      </c>
      <c r="BP930">
        <v>5.7047607399604128E-2</v>
      </c>
      <c r="BQ930">
        <v>100</v>
      </c>
      <c r="BR930">
        <v>337.18989724308938</v>
      </c>
      <c r="BS930">
        <v>5.9579337156396302E-2</v>
      </c>
      <c r="BT930">
        <v>3.3029294446134105E-4</v>
      </c>
      <c r="BU930">
        <v>0</v>
      </c>
      <c r="BV930">
        <v>0.57898226597484459</v>
      </c>
      <c r="BW930">
        <v>14.382261446912086</v>
      </c>
      <c r="BX930">
        <v>35.089913450829926</v>
      </c>
      <c r="BY930">
        <v>33.682842871784793</v>
      </c>
      <c r="BZ930">
        <v>1090.5489361181146</v>
      </c>
      <c r="CA930">
        <v>224.23651309302784</v>
      </c>
      <c r="CB930">
        <v>219.4797719635925</v>
      </c>
      <c r="CC930" s="156">
        <v>1.1599999999999999</v>
      </c>
      <c r="CD930">
        <v>1870</v>
      </c>
      <c r="CE930">
        <v>9.7573050949462781E-2</v>
      </c>
      <c r="CF930">
        <v>2.896568431185131</v>
      </c>
      <c r="CG930">
        <v>0.13437153067308696</v>
      </c>
      <c r="CH930">
        <v>-1.1767327250724444</v>
      </c>
      <c r="CI930" t="s">
        <v>479</v>
      </c>
    </row>
    <row r="931" spans="47:87" x14ac:dyDescent="0.3">
      <c r="AU931">
        <v>0.3</v>
      </c>
      <c r="AV931">
        <v>20.044579132852004</v>
      </c>
      <c r="AW931">
        <v>0.26985632891164119</v>
      </c>
      <c r="AX931">
        <v>0.89215176980090927</v>
      </c>
      <c r="AY931">
        <v>329.20208360589589</v>
      </c>
      <c r="AZ931">
        <v>0.10015448176190235</v>
      </c>
      <c r="BA931">
        <v>376.31113952177725</v>
      </c>
      <c r="BB931">
        <v>361.35563161245472</v>
      </c>
      <c r="BC931">
        <v>1</v>
      </c>
      <c r="BD931">
        <v>39.81170485155797</v>
      </c>
      <c r="BE931">
        <v>114.28829474294299</v>
      </c>
      <c r="BF931">
        <v>21.277658660782951</v>
      </c>
      <c r="BG931">
        <v>5.3761387890354682</v>
      </c>
      <c r="BH931">
        <v>422.7965526206641</v>
      </c>
      <c r="BI931">
        <v>0.2</v>
      </c>
      <c r="BJ931">
        <v>2876.5588662971809</v>
      </c>
      <c r="BK931">
        <v>689.13656124441115</v>
      </c>
      <c r="BL931">
        <v>824.03062154757924</v>
      </c>
      <c r="BM931">
        <v>943.07366939046074</v>
      </c>
      <c r="BN931">
        <v>143.90472914497957</v>
      </c>
      <c r="BO931">
        <v>24.101286675956089</v>
      </c>
      <c r="BP931">
        <v>7.5807869227450211E-2</v>
      </c>
      <c r="BQ931">
        <v>100</v>
      </c>
      <c r="BR931">
        <v>308.99670469282057</v>
      </c>
      <c r="BS931">
        <v>5.369247484381702E-2</v>
      </c>
      <c r="BT931">
        <v>2.8407560562641838E-4</v>
      </c>
      <c r="BU931">
        <v>49.158697580849555</v>
      </c>
      <c r="BV931">
        <v>0.5908723500384957</v>
      </c>
      <c r="BW931">
        <v>15.596762347852351</v>
      </c>
      <c r="BX931">
        <v>39.28613506548097</v>
      </c>
      <c r="BY931">
        <v>36.60341680496667</v>
      </c>
      <c r="BZ931">
        <v>905.32764925493575</v>
      </c>
      <c r="CA931">
        <v>305.91825992956615</v>
      </c>
      <c r="CB931">
        <v>235.49874728413752</v>
      </c>
      <c r="CC931" s="156">
        <v>1.1000000000000001</v>
      </c>
      <c r="CD931">
        <v>1460</v>
      </c>
      <c r="CE931">
        <v>9.8149122610154738E-2</v>
      </c>
      <c r="CF931">
        <v>3.4201505172497026</v>
      </c>
      <c r="CG931">
        <v>0.13532841634650153</v>
      </c>
      <c r="CH931">
        <v>-3.2912506431877602</v>
      </c>
      <c r="CI931" t="s">
        <v>479</v>
      </c>
    </row>
    <row r="932" spans="47:87" x14ac:dyDescent="0.3">
      <c r="AU932">
        <v>0.3</v>
      </c>
      <c r="AV932">
        <v>21.772023923386243</v>
      </c>
      <c r="AW932">
        <v>0.29024418691354797</v>
      </c>
      <c r="AX932">
        <v>0.24087805201167395</v>
      </c>
      <c r="AY932">
        <v>351.17318299998783</v>
      </c>
      <c r="AZ932">
        <v>8.846263548250291E-2</v>
      </c>
      <c r="BA932">
        <v>428.2672011037302</v>
      </c>
      <c r="BB932">
        <v>242.32402929099646</v>
      </c>
      <c r="BC932">
        <v>1</v>
      </c>
      <c r="BD932">
        <v>42.616748647434527</v>
      </c>
      <c r="BE932">
        <v>97.489282927394882</v>
      </c>
      <c r="BF932">
        <v>21.309383820902895</v>
      </c>
      <c r="BG932">
        <v>6.182559610137262</v>
      </c>
      <c r="BH932">
        <v>406.1768968923592</v>
      </c>
      <c r="BI932">
        <v>0.20000000000000009</v>
      </c>
      <c r="BJ932">
        <v>2998.2894245819275</v>
      </c>
      <c r="BK932">
        <v>699.78552992924017</v>
      </c>
      <c r="BL932">
        <v>885.08344492093477</v>
      </c>
      <c r="BM932">
        <v>888.91296742599832</v>
      </c>
      <c r="BN932">
        <v>148.7455846774001</v>
      </c>
      <c r="BO932">
        <v>26.252683135240371</v>
      </c>
      <c r="BP932">
        <v>4.1521404818957927E-2</v>
      </c>
      <c r="BQ932">
        <v>100</v>
      </c>
      <c r="BR932">
        <v>353.45879710982069</v>
      </c>
      <c r="BS932">
        <v>5.430667584275134E-2</v>
      </c>
      <c r="BT932">
        <v>3.2057093086895879E-4</v>
      </c>
      <c r="BU932">
        <v>28.028592762741834</v>
      </c>
      <c r="BV932">
        <v>0.53683635154700848</v>
      </c>
      <c r="BW932">
        <v>14.083071789942672</v>
      </c>
      <c r="BX932">
        <v>34.064099118563661</v>
      </c>
      <c r="BY932">
        <v>34.639745794180449</v>
      </c>
      <c r="BZ932">
        <v>1139.8213932339929</v>
      </c>
      <c r="CA932">
        <v>301.15979201900609</v>
      </c>
      <c r="CB932">
        <v>210.55065480719651</v>
      </c>
      <c r="CC932" s="156">
        <v>1.1599999999999999</v>
      </c>
      <c r="CD932">
        <v>1210</v>
      </c>
      <c r="CE932">
        <v>0.12578174324664859</v>
      </c>
      <c r="CF932">
        <v>4.0403955922432724</v>
      </c>
      <c r="CG932">
        <v>0.15382548546216562</v>
      </c>
      <c r="CH932">
        <v>5.279004105175046</v>
      </c>
      <c r="CI932">
        <v>13</v>
      </c>
    </row>
    <row r="933" spans="47:87" x14ac:dyDescent="0.3">
      <c r="AU933">
        <v>0.3</v>
      </c>
      <c r="AV933">
        <v>21.009301676366945</v>
      </c>
      <c r="AW933">
        <v>0.317560213349248</v>
      </c>
      <c r="AX933">
        <v>1.0874250375603958</v>
      </c>
      <c r="AY933">
        <v>330.61349047298796</v>
      </c>
      <c r="AZ933">
        <v>0.10828707780253598</v>
      </c>
      <c r="BA933">
        <v>415.51611701320792</v>
      </c>
      <c r="BB933">
        <v>434.38339435965298</v>
      </c>
      <c r="BC933">
        <v>1</v>
      </c>
      <c r="BD933">
        <v>43.163879389327633</v>
      </c>
      <c r="BE933">
        <v>89.575960751359801</v>
      </c>
      <c r="BF933">
        <v>23.895598862608001</v>
      </c>
      <c r="BG933">
        <v>4.2429948212483444</v>
      </c>
      <c r="BH933">
        <v>419.8343876303162</v>
      </c>
      <c r="BI933">
        <v>0.20000000000000007</v>
      </c>
      <c r="BJ933">
        <v>2864.3725519716832</v>
      </c>
      <c r="BK933">
        <v>691.89624738169948</v>
      </c>
      <c r="BL933">
        <v>869.60960094587222</v>
      </c>
      <c r="BM933">
        <v>936.94112547696159</v>
      </c>
      <c r="BN933">
        <v>121.07446388938061</v>
      </c>
      <c r="BO933">
        <v>28.871375638660105</v>
      </c>
      <c r="BP933">
        <v>2.7420631164987472E-2</v>
      </c>
      <c r="BQ933">
        <v>100</v>
      </c>
      <c r="BR933">
        <v>291.58181257672942</v>
      </c>
      <c r="BS933">
        <v>5.5392247797442451E-2</v>
      </c>
      <c r="BT933">
        <v>2.8710178970034136E-4</v>
      </c>
      <c r="BU933">
        <v>0</v>
      </c>
      <c r="BV933">
        <v>0.53314262821453928</v>
      </c>
      <c r="BW933">
        <v>14.034568211972358</v>
      </c>
      <c r="BX933">
        <v>37.518552781396139</v>
      </c>
      <c r="BY933">
        <v>35.362136622397479</v>
      </c>
      <c r="BZ933">
        <v>1017.0006838098407</v>
      </c>
      <c r="CA933">
        <v>235.72569278610547</v>
      </c>
      <c r="CB933">
        <v>239.73709846036425</v>
      </c>
      <c r="CC933" s="156">
        <v>0.93</v>
      </c>
      <c r="CD933">
        <v>1740</v>
      </c>
      <c r="CE933">
        <v>0.206998410333745</v>
      </c>
      <c r="CF933">
        <v>7.6763225681288159</v>
      </c>
      <c r="CG933">
        <v>0.2488747945699249</v>
      </c>
      <c r="CH933">
        <v>33.629733318026418</v>
      </c>
      <c r="CI933">
        <v>6</v>
      </c>
    </row>
    <row r="934" spans="47:87" x14ac:dyDescent="0.3">
      <c r="AU934">
        <v>0.3</v>
      </c>
      <c r="AV934">
        <v>17.542280531828219</v>
      </c>
      <c r="AW934">
        <v>0.30479052466086581</v>
      </c>
      <c r="AX934">
        <v>0.74280500533212579</v>
      </c>
      <c r="AY934">
        <v>343.95413749331527</v>
      </c>
      <c r="AZ934">
        <v>9.7878464554692193E-2</v>
      </c>
      <c r="BA934">
        <v>324.00291408940615</v>
      </c>
      <c r="BB934">
        <v>414.70337907335949</v>
      </c>
      <c r="BC934">
        <v>1</v>
      </c>
      <c r="BD934">
        <v>36.947837201864147</v>
      </c>
      <c r="BE934">
        <v>81.934516215888252</v>
      </c>
      <c r="BF934">
        <v>14.676356109913188</v>
      </c>
      <c r="BG934">
        <v>6.2138750452488374</v>
      </c>
      <c r="BH934">
        <v>454.82549520093966</v>
      </c>
      <c r="BI934">
        <v>0.2</v>
      </c>
      <c r="BJ934">
        <v>2696.380953887241</v>
      </c>
      <c r="BK934">
        <v>691.83659094960831</v>
      </c>
      <c r="BL934">
        <v>832.57397657254489</v>
      </c>
      <c r="BM934">
        <v>841.47271211973509</v>
      </c>
      <c r="BN934">
        <v>181.51746577892879</v>
      </c>
      <c r="BO934">
        <v>27.474763959264592</v>
      </c>
      <c r="BP934">
        <v>5.4940864781735439E-2</v>
      </c>
      <c r="BQ934">
        <v>100</v>
      </c>
      <c r="BR934">
        <v>359.25334998177158</v>
      </c>
      <c r="BS934">
        <v>5.3061631143320312E-2</v>
      </c>
      <c r="BT934">
        <v>3.3052006628776982E-4</v>
      </c>
      <c r="BU934">
        <v>0</v>
      </c>
      <c r="BV934">
        <v>0.5640035639047245</v>
      </c>
      <c r="BW934">
        <v>13.70264039544187</v>
      </c>
      <c r="BX934">
        <v>32.234994737813246</v>
      </c>
      <c r="BY934">
        <v>37.717791710022908</v>
      </c>
      <c r="BZ934">
        <v>1116.1737534619426</v>
      </c>
      <c r="CA934">
        <v>204.29068423352012</v>
      </c>
      <c r="CB934">
        <v>220.82693332082329</v>
      </c>
      <c r="CC934" s="156">
        <v>0.94</v>
      </c>
      <c r="CD934">
        <v>2410</v>
      </c>
      <c r="CE934">
        <v>2.2166571389297562E-2</v>
      </c>
      <c r="CF934">
        <v>1.8634155965465318</v>
      </c>
      <c r="CG934">
        <v>7.4426144431121763E-2</v>
      </c>
      <c r="CH934">
        <v>-11.456993208290967</v>
      </c>
      <c r="CI934" t="s">
        <v>479</v>
      </c>
    </row>
    <row r="935" spans="47:87" x14ac:dyDescent="0.3">
      <c r="AU935">
        <v>0.3</v>
      </c>
      <c r="AV935">
        <v>18.907642021322168</v>
      </c>
      <c r="AW935">
        <v>0.32496681068603311</v>
      </c>
      <c r="AX935">
        <v>1.1558320555945552</v>
      </c>
      <c r="AY935">
        <v>350.4700630213502</v>
      </c>
      <c r="AZ935">
        <v>9.7462816053439469E-2</v>
      </c>
      <c r="BA935">
        <v>391.69386301127099</v>
      </c>
      <c r="BB935">
        <v>374.25826028678017</v>
      </c>
      <c r="BC935">
        <v>1</v>
      </c>
      <c r="BD935">
        <v>39.202618894160395</v>
      </c>
      <c r="BE935">
        <v>113.8426326953127</v>
      </c>
      <c r="BF935">
        <v>20.488682445470968</v>
      </c>
      <c r="BG935">
        <v>3.5715118190339772</v>
      </c>
      <c r="BH935">
        <v>431.3342796177435</v>
      </c>
      <c r="BI935">
        <v>0.20000000000000004</v>
      </c>
      <c r="BJ935">
        <v>2550.9200878987285</v>
      </c>
      <c r="BK935">
        <v>660.55797695064064</v>
      </c>
      <c r="BL935">
        <v>859.88349328119546</v>
      </c>
      <c r="BM935">
        <v>902.88303324050582</v>
      </c>
      <c r="BN935">
        <v>146.3670710722019</v>
      </c>
      <c r="BO935">
        <v>29.326121568299431</v>
      </c>
      <c r="BP935">
        <v>5.4654890946015618E-2</v>
      </c>
      <c r="BQ935">
        <v>100</v>
      </c>
      <c r="BR935">
        <v>304.26526574079321</v>
      </c>
      <c r="BS935">
        <v>5.3142777647639736E-2</v>
      </c>
      <c r="BT935">
        <v>2.9708573957777461E-4</v>
      </c>
      <c r="BU935">
        <v>0</v>
      </c>
      <c r="BV935">
        <v>0.53931236409012084</v>
      </c>
      <c r="BW935">
        <v>12.731690481532418</v>
      </c>
      <c r="BX935">
        <v>37.611572074041511</v>
      </c>
      <c r="BY935">
        <v>30.48253145430618</v>
      </c>
      <c r="BZ935">
        <v>1040.3001563541932</v>
      </c>
      <c r="CA935">
        <v>262.8935001116904</v>
      </c>
      <c r="CB935">
        <v>212.74369409473027</v>
      </c>
      <c r="CC935" s="156">
        <v>0.61</v>
      </c>
      <c r="CD935">
        <v>2310</v>
      </c>
      <c r="CE935">
        <v>0.23069288670451882</v>
      </c>
      <c r="CF935">
        <v>6.6911308795883171</v>
      </c>
      <c r="CG935">
        <v>0.30925129071985352</v>
      </c>
      <c r="CH935">
        <v>23.152740736336021</v>
      </c>
      <c r="CI935">
        <v>5</v>
      </c>
    </row>
    <row r="936" spans="47:87" x14ac:dyDescent="0.3">
      <c r="AU936">
        <v>0.3</v>
      </c>
      <c r="AV936">
        <v>19.513429934579143</v>
      </c>
      <c r="AW936">
        <v>0.31386913162555419</v>
      </c>
      <c r="AX936">
        <v>1.635328873526523</v>
      </c>
      <c r="AY936">
        <v>336.0332104734253</v>
      </c>
      <c r="AZ936">
        <v>8.857962233495846E-2</v>
      </c>
      <c r="BA936">
        <v>427.99009123835845</v>
      </c>
      <c r="BB936">
        <v>316.26525951170873</v>
      </c>
      <c r="BC936">
        <v>1</v>
      </c>
      <c r="BD936">
        <v>37.443711269069169</v>
      </c>
      <c r="BE936">
        <v>112.62708598637926</v>
      </c>
      <c r="BF936">
        <v>18.210756214765425</v>
      </c>
      <c r="BG936">
        <v>4.662970245920989</v>
      </c>
      <c r="BH936">
        <v>408.09075398864394</v>
      </c>
      <c r="BI936">
        <v>0.2</v>
      </c>
      <c r="BJ936">
        <v>2418.0425790722807</v>
      </c>
      <c r="BK936">
        <v>694.8250902970276</v>
      </c>
      <c r="BL936">
        <v>901.23046850626838</v>
      </c>
      <c r="BM936">
        <v>984.95414404691758</v>
      </c>
      <c r="BN936">
        <v>190.63818306549942</v>
      </c>
      <c r="BO936">
        <v>28.454576887042705</v>
      </c>
      <c r="BP936">
        <v>3.7046957806855324E-2</v>
      </c>
      <c r="BQ936">
        <v>100</v>
      </c>
      <c r="BR936">
        <v>321.89879872317317</v>
      </c>
      <c r="BS936">
        <v>5.3704710032257963E-2</v>
      </c>
      <c r="BT936">
        <v>2.7062959557240301E-4</v>
      </c>
      <c r="BU936">
        <v>71.069546465762684</v>
      </c>
      <c r="BV936">
        <v>0.53643550112204175</v>
      </c>
      <c r="BW936">
        <v>13.374803687589409</v>
      </c>
      <c r="BX936">
        <v>37.626876146364332</v>
      </c>
      <c r="BY936">
        <v>32.482778107730361</v>
      </c>
      <c r="BZ936">
        <v>1087.2723556858605</v>
      </c>
      <c r="CA936">
        <v>284.54984748830799</v>
      </c>
      <c r="CB936">
        <v>248.33136921156898</v>
      </c>
      <c r="CC936" s="156">
        <v>0.78</v>
      </c>
      <c r="CD936">
        <v>1740</v>
      </c>
      <c r="CE936">
        <v>0.20649163100275691</v>
      </c>
      <c r="CF936">
        <v>5.6727019330370947</v>
      </c>
      <c r="CG936">
        <v>0.24841971372725738</v>
      </c>
      <c r="CH936">
        <v>30.343312051789201</v>
      </c>
      <c r="CI936">
        <v>6</v>
      </c>
    </row>
    <row r="937" spans="47:87" x14ac:dyDescent="0.3">
      <c r="AU937">
        <v>0.3</v>
      </c>
      <c r="AV937">
        <v>19.186720024943384</v>
      </c>
      <c r="AW937">
        <v>0.30430767709282808</v>
      </c>
      <c r="AX937">
        <v>0.40658903235511645</v>
      </c>
      <c r="AY937">
        <v>318.94440966183805</v>
      </c>
      <c r="AZ937">
        <v>9.3277723091826789E-2</v>
      </c>
      <c r="BA937">
        <v>381.40584686670184</v>
      </c>
      <c r="BB937">
        <v>356.60135866930699</v>
      </c>
      <c r="BC937">
        <v>1</v>
      </c>
      <c r="BD937">
        <v>37.634684871207924</v>
      </c>
      <c r="BE937">
        <v>96.770986086188884</v>
      </c>
      <c r="BF937">
        <v>16.562214482322286</v>
      </c>
      <c r="BG937">
        <v>3.6662111909759081</v>
      </c>
      <c r="BH937">
        <v>442.24927500520016</v>
      </c>
      <c r="BI937">
        <v>0.20000000000000007</v>
      </c>
      <c r="BJ937">
        <v>2657.651480854207</v>
      </c>
      <c r="BK937">
        <v>685.58960809096629</v>
      </c>
      <c r="BL937">
        <v>856.61137870141624</v>
      </c>
      <c r="BM937">
        <v>1011.8290240239257</v>
      </c>
      <c r="BN937">
        <v>98.204440628804775</v>
      </c>
      <c r="BO937">
        <v>27.567856802084965</v>
      </c>
      <c r="BP937">
        <v>3.8297596113504945E-2</v>
      </c>
      <c r="BQ937">
        <v>100</v>
      </c>
      <c r="BR937">
        <v>297.4946044873451</v>
      </c>
      <c r="BS937">
        <v>5.2550430265225601E-2</v>
      </c>
      <c r="BT937">
        <v>2.847927087615389E-4</v>
      </c>
      <c r="BU937">
        <v>0</v>
      </c>
      <c r="BV937">
        <v>0.60698538903677746</v>
      </c>
      <c r="BW937">
        <v>14.010108309287483</v>
      </c>
      <c r="BX937">
        <v>36.473647982336466</v>
      </c>
      <c r="BY937">
        <v>36.628567275542927</v>
      </c>
      <c r="BZ937">
        <v>963.30984343676721</v>
      </c>
      <c r="CA937">
        <v>234.44228252423613</v>
      </c>
      <c r="CB937">
        <v>214.65984596567097</v>
      </c>
      <c r="CC937" s="156">
        <v>1.0900000000000001</v>
      </c>
      <c r="CD937">
        <v>2170</v>
      </c>
      <c r="CE937">
        <v>9.0200136474694048E-3</v>
      </c>
      <c r="CF937">
        <v>1.5943898345980632</v>
      </c>
      <c r="CG937">
        <v>5.5236559017263279E-2</v>
      </c>
      <c r="CH937">
        <v>-15.469921249908646</v>
      </c>
      <c r="CI937" t="s">
        <v>479</v>
      </c>
    </row>
    <row r="938" spans="47:87" x14ac:dyDescent="0.3">
      <c r="AU938">
        <v>0.3</v>
      </c>
      <c r="AV938">
        <v>19.705563849720601</v>
      </c>
      <c r="AW938">
        <v>0.26492276110667157</v>
      </c>
      <c r="AX938">
        <v>1.4837424850029539</v>
      </c>
      <c r="AY938">
        <v>308.83382607108109</v>
      </c>
      <c r="AZ938">
        <v>0.11288287160899105</v>
      </c>
      <c r="BA938">
        <v>423.98446135194342</v>
      </c>
      <c r="BB938">
        <v>445.7898186081182</v>
      </c>
      <c r="BC938">
        <v>1</v>
      </c>
      <c r="BD938">
        <v>32.548556793659046</v>
      </c>
      <c r="BE938">
        <v>99.303096396818717</v>
      </c>
      <c r="BF938">
        <v>17.388864288354718</v>
      </c>
      <c r="BG938">
        <v>4.5635448742888265</v>
      </c>
      <c r="BH938">
        <v>395.09149888994108</v>
      </c>
      <c r="BI938">
        <v>0.20000000000000007</v>
      </c>
      <c r="BJ938">
        <v>2588.4961063195897</v>
      </c>
      <c r="BK938">
        <v>685.13584517634808</v>
      </c>
      <c r="BL938">
        <v>920.42265248100568</v>
      </c>
      <c r="BM938">
        <v>721.66521735850426</v>
      </c>
      <c r="BN938">
        <v>242.12884801799257</v>
      </c>
      <c r="BO938">
        <v>23.71310980284688</v>
      </c>
      <c r="BP938">
        <v>6.7987057087064637E-2</v>
      </c>
      <c r="BQ938">
        <v>100</v>
      </c>
      <c r="BR938">
        <v>428.07090932046503</v>
      </c>
      <c r="BS938">
        <v>5.6014692346312331E-2</v>
      </c>
      <c r="BT938">
        <v>3.2153666458900956E-4</v>
      </c>
      <c r="BU938">
        <v>0</v>
      </c>
      <c r="BV938">
        <v>0.58007951609359953</v>
      </c>
      <c r="BW938">
        <v>15.481297385565686</v>
      </c>
      <c r="BX938">
        <v>35.675649376354116</v>
      </c>
      <c r="BY938">
        <v>33.367314437461758</v>
      </c>
      <c r="BZ938">
        <v>1213.1956791354019</v>
      </c>
      <c r="CA938">
        <v>328.37189188688063</v>
      </c>
      <c r="CB938">
        <v>221.63755175389281</v>
      </c>
      <c r="CC938" s="156">
        <v>1.22</v>
      </c>
      <c r="CD938">
        <v>1240</v>
      </c>
      <c r="CE938">
        <v>0.12703259837654723</v>
      </c>
      <c r="CF938">
        <v>4.4382835026910605</v>
      </c>
      <c r="CG938">
        <v>0.15743174933486759</v>
      </c>
      <c r="CH938">
        <v>5.2998030642314946</v>
      </c>
      <c r="CI938">
        <v>13</v>
      </c>
    </row>
    <row r="939" spans="47:87" x14ac:dyDescent="0.3">
      <c r="AU939">
        <v>0.3</v>
      </c>
      <c r="AV939">
        <v>19.774430501710111</v>
      </c>
      <c r="AW939">
        <v>0.32762889315692162</v>
      </c>
      <c r="AX939">
        <v>0.97385995796811842</v>
      </c>
      <c r="AY939">
        <v>324.58556654351207</v>
      </c>
      <c r="AZ939">
        <v>0.10774182905130729</v>
      </c>
      <c r="BA939">
        <v>497.98766853214158</v>
      </c>
      <c r="BB939">
        <v>302.7697086375926</v>
      </c>
      <c r="BC939">
        <v>1</v>
      </c>
      <c r="BD939">
        <v>37.141895920046174</v>
      </c>
      <c r="BE939">
        <v>85.410117152028803</v>
      </c>
      <c r="BF939">
        <v>24.014076021943577</v>
      </c>
      <c r="BG939">
        <v>3.4828630785088985</v>
      </c>
      <c r="BH939">
        <v>433.8557413306209</v>
      </c>
      <c r="BI939">
        <v>0.20000000000000009</v>
      </c>
      <c r="BJ939">
        <v>2178.4321676820173</v>
      </c>
      <c r="BK939">
        <v>671.89042056288883</v>
      </c>
      <c r="BL939">
        <v>849.37177044372027</v>
      </c>
      <c r="BM939">
        <v>870.62237894431314</v>
      </c>
      <c r="BN939">
        <v>165.08869123733024</v>
      </c>
      <c r="BO939">
        <v>29.50301435549423</v>
      </c>
      <c r="BP939">
        <v>6.2742861741524658E-2</v>
      </c>
      <c r="BQ939">
        <v>100</v>
      </c>
      <c r="BR939">
        <v>333.03063267151771</v>
      </c>
      <c r="BS939">
        <v>5.2188866336049272E-2</v>
      </c>
      <c r="BT939">
        <v>3.1019069331769358E-4</v>
      </c>
      <c r="BU939">
        <v>71.572190671672786</v>
      </c>
      <c r="BV939">
        <v>0.57961238021393957</v>
      </c>
      <c r="BW939">
        <v>13.755782819468138</v>
      </c>
      <c r="BX939">
        <v>32.740874382133327</v>
      </c>
      <c r="BY939">
        <v>35.906958482020443</v>
      </c>
      <c r="BZ939">
        <v>825.58608969347347</v>
      </c>
      <c r="CA939">
        <v>386.05693760495063</v>
      </c>
      <c r="CB939">
        <v>242.36360928137151</v>
      </c>
      <c r="CC939" s="156">
        <v>1.1000000000000001</v>
      </c>
      <c r="CD939">
        <v>1070</v>
      </c>
      <c r="CE939">
        <v>0.12817444242210851</v>
      </c>
      <c r="CF939">
        <v>4.4675709973730076</v>
      </c>
      <c r="CG939">
        <v>0.16032421946265743</v>
      </c>
      <c r="CH939">
        <v>8.8427642865850125</v>
      </c>
      <c r="CI939">
        <v>11</v>
      </c>
    </row>
    <row r="940" spans="47:87" x14ac:dyDescent="0.3">
      <c r="AU940">
        <v>0.3</v>
      </c>
      <c r="AV940">
        <v>20.117033693347896</v>
      </c>
      <c r="AW940">
        <v>0.38342442123443621</v>
      </c>
      <c r="AX940">
        <v>1.6814122025472447</v>
      </c>
      <c r="AY940">
        <v>365.19778385015212</v>
      </c>
      <c r="AZ940">
        <v>0.10764664977537848</v>
      </c>
      <c r="BA940">
        <v>439.06760082472459</v>
      </c>
      <c r="BB940">
        <v>318.31278288085815</v>
      </c>
      <c r="BC940">
        <v>1</v>
      </c>
      <c r="BD940">
        <v>30.412178128722271</v>
      </c>
      <c r="BE940">
        <v>98.195006379941717</v>
      </c>
      <c r="BF940">
        <v>18.717792338333844</v>
      </c>
      <c r="BG940">
        <v>3.8467808995869102</v>
      </c>
      <c r="BH940">
        <v>401.49091513374674</v>
      </c>
      <c r="BI940">
        <v>0.2</v>
      </c>
      <c r="BJ940">
        <v>2748.259828797381</v>
      </c>
      <c r="BK940">
        <v>685.83938135742846</v>
      </c>
      <c r="BL940">
        <v>903.90877099547379</v>
      </c>
      <c r="BM940">
        <v>924.16277637084204</v>
      </c>
      <c r="BN940">
        <v>249.12827044776793</v>
      </c>
      <c r="BO940">
        <v>34.829368516083363</v>
      </c>
      <c r="BP940">
        <v>3.6876337814890921E-2</v>
      </c>
      <c r="BQ940">
        <v>100</v>
      </c>
      <c r="BR940">
        <v>327.34524324559248</v>
      </c>
      <c r="BS940">
        <v>5.599158904484261E-2</v>
      </c>
      <c r="BT940">
        <v>2.7889224524351168E-4</v>
      </c>
      <c r="BU940">
        <v>0</v>
      </c>
      <c r="BV940">
        <v>0.51619588541165062</v>
      </c>
      <c r="BW940">
        <v>14.722749037497355</v>
      </c>
      <c r="BX940">
        <v>37.121089226439167</v>
      </c>
      <c r="BY940">
        <v>37.308853321478033</v>
      </c>
      <c r="BZ940">
        <v>988.12381186228606</v>
      </c>
      <c r="CA940">
        <v>356.47797330403012</v>
      </c>
      <c r="CB940">
        <v>251.03603461344011</v>
      </c>
      <c r="CC940" s="156">
        <v>1.1100000000000001</v>
      </c>
      <c r="CD940">
        <v>1930</v>
      </c>
      <c r="CE940">
        <v>0.12604031881122468</v>
      </c>
      <c r="CF940">
        <v>4.3075170613531899</v>
      </c>
      <c r="CG940">
        <v>0.15496847282078183</v>
      </c>
      <c r="CH940">
        <v>7.4294172464168282</v>
      </c>
      <c r="CI940">
        <v>13</v>
      </c>
    </row>
    <row r="941" spans="47:87" x14ac:dyDescent="0.3">
      <c r="AU941">
        <v>0.3</v>
      </c>
      <c r="AV941">
        <v>22.232181840487883</v>
      </c>
      <c r="AW941">
        <v>0.34579142678747909</v>
      </c>
      <c r="AX941">
        <v>1.3072164604358671</v>
      </c>
      <c r="AY941">
        <v>304.40659775371142</v>
      </c>
      <c r="AZ941">
        <v>0.10365891996547372</v>
      </c>
      <c r="BA941">
        <v>418.45365408506962</v>
      </c>
      <c r="BB941">
        <v>423.3107706902681</v>
      </c>
      <c r="BC941">
        <v>1</v>
      </c>
      <c r="BD941">
        <v>39.267396626601951</v>
      </c>
      <c r="BE941">
        <v>95.866497568537653</v>
      </c>
      <c r="BF941">
        <v>16.292461377074307</v>
      </c>
      <c r="BG941">
        <v>4.8704193745748983</v>
      </c>
      <c r="BH941">
        <v>423.33629346817713</v>
      </c>
      <c r="BI941">
        <v>0.2</v>
      </c>
      <c r="BJ941">
        <v>2387.974580902222</v>
      </c>
      <c r="BK941">
        <v>692.12351151611699</v>
      </c>
      <c r="BL941">
        <v>859.49383551128926</v>
      </c>
      <c r="BM941">
        <v>932.49374829844828</v>
      </c>
      <c r="BN941">
        <v>141.22863436667978</v>
      </c>
      <c r="BO941">
        <v>31.172592637627012</v>
      </c>
      <c r="BP941">
        <v>6.2139305797050647E-2</v>
      </c>
      <c r="BQ941">
        <v>100</v>
      </c>
      <c r="BR941">
        <v>293.22259608813545</v>
      </c>
      <c r="BS941">
        <v>5.4108112033340698E-2</v>
      </c>
      <c r="BT941">
        <v>2.8522308429257469E-4</v>
      </c>
      <c r="BU941">
        <v>45.436658192439999</v>
      </c>
      <c r="BV941">
        <v>0.56933470843343881</v>
      </c>
      <c r="BW941">
        <v>14.945675727290421</v>
      </c>
      <c r="BX941">
        <v>36.072028446668071</v>
      </c>
      <c r="BY941">
        <v>29.987209887145536</v>
      </c>
      <c r="BZ941">
        <v>1039.9301839465625</v>
      </c>
      <c r="CA941">
        <v>217.42148906071787</v>
      </c>
      <c r="CB941">
        <v>236.25354061085335</v>
      </c>
      <c r="CC941" s="156">
        <v>1.02</v>
      </c>
      <c r="CD941">
        <v>1210</v>
      </c>
      <c r="CE941">
        <v>0.12854360934553832</v>
      </c>
      <c r="CF941">
        <v>5.0286541362944597</v>
      </c>
      <c r="CG941">
        <v>0.16952676186714083</v>
      </c>
      <c r="CH941">
        <v>7.584147979495536</v>
      </c>
      <c r="CI941">
        <v>12</v>
      </c>
    </row>
    <row r="942" spans="47:87" x14ac:dyDescent="0.3">
      <c r="AU942">
        <v>0.3</v>
      </c>
      <c r="AV942">
        <v>19.815817044247776</v>
      </c>
      <c r="AW942">
        <v>0.32258517447818846</v>
      </c>
      <c r="AX942">
        <v>1.1037466954119979</v>
      </c>
      <c r="AY942">
        <v>341.1948061788479</v>
      </c>
      <c r="AZ942">
        <v>8.7625000587457313E-2</v>
      </c>
      <c r="BA942">
        <v>435.30392749267878</v>
      </c>
      <c r="BB942">
        <v>287.89450374901082</v>
      </c>
      <c r="BC942">
        <v>1</v>
      </c>
      <c r="BD942">
        <v>41.816702607868663</v>
      </c>
      <c r="BE942">
        <v>103.17740878711822</v>
      </c>
      <c r="BF942">
        <v>27.925694438037375</v>
      </c>
      <c r="BG942">
        <v>4.4462500115937651</v>
      </c>
      <c r="BH942">
        <v>415.42482575359287</v>
      </c>
      <c r="BI942">
        <v>0.2</v>
      </c>
      <c r="BJ942">
        <v>2687.0984111182752</v>
      </c>
      <c r="BK942">
        <v>657.97216256701518</v>
      </c>
      <c r="BL942">
        <v>879.99484628125469</v>
      </c>
      <c r="BM942">
        <v>985.49362387312192</v>
      </c>
      <c r="BN942">
        <v>133.5315220964558</v>
      </c>
      <c r="BO942">
        <v>28.979235685828268</v>
      </c>
      <c r="BP942">
        <v>7.0311031833366872E-2</v>
      </c>
      <c r="BQ942">
        <v>100</v>
      </c>
      <c r="BR942">
        <v>331.1771672163062</v>
      </c>
      <c r="BS942">
        <v>5.2784983351744336E-2</v>
      </c>
      <c r="BT942">
        <v>2.9896715673500581E-4</v>
      </c>
      <c r="BU942">
        <v>16.076372831637297</v>
      </c>
      <c r="BV942">
        <v>0.51734375816375966</v>
      </c>
      <c r="BW942">
        <v>15.599867793191722</v>
      </c>
      <c r="BX942">
        <v>35.209257169593158</v>
      </c>
      <c r="BY942">
        <v>30.311281300710426</v>
      </c>
      <c r="BZ942">
        <v>846.22382204345024</v>
      </c>
      <c r="CA942">
        <v>282.01145613178033</v>
      </c>
      <c r="CB942">
        <v>218.4579899351121</v>
      </c>
      <c r="CC942" s="156">
        <v>1.05</v>
      </c>
      <c r="CD942">
        <v>1280</v>
      </c>
      <c r="CE942">
        <v>0.19947058085823111</v>
      </c>
      <c r="CF942">
        <v>6.3318731224565967</v>
      </c>
      <c r="CG942">
        <v>0.24046821053296141</v>
      </c>
      <c r="CH942">
        <v>21.029342906853106</v>
      </c>
      <c r="CI942">
        <v>7</v>
      </c>
    </row>
    <row r="943" spans="47:87" x14ac:dyDescent="0.3">
      <c r="AU943">
        <v>0.3</v>
      </c>
      <c r="AV943">
        <v>18.698864891624432</v>
      </c>
      <c r="AW943">
        <v>0.3936583620186847</v>
      </c>
      <c r="AX943">
        <v>1.4866300502931256</v>
      </c>
      <c r="AY943">
        <v>321.93860684713991</v>
      </c>
      <c r="AZ943">
        <v>9.8091410720312355E-2</v>
      </c>
      <c r="BA943">
        <v>405.77168773769756</v>
      </c>
      <c r="BB943">
        <v>322.32391919762705</v>
      </c>
      <c r="BC943">
        <v>1</v>
      </c>
      <c r="BD943">
        <v>47.523266865921514</v>
      </c>
      <c r="BE943">
        <v>89.71863580145336</v>
      </c>
      <c r="BF943">
        <v>22.012531075179893</v>
      </c>
      <c r="BG943">
        <v>3.0451694731341168</v>
      </c>
      <c r="BH943">
        <v>411.76633814935047</v>
      </c>
      <c r="BI943">
        <v>0.20000000000000004</v>
      </c>
      <c r="BJ943">
        <v>2662.4977515914434</v>
      </c>
      <c r="BK943">
        <v>686.96863924166428</v>
      </c>
      <c r="BL943">
        <v>904.20585555841831</v>
      </c>
      <c r="BM943">
        <v>835.85700919458259</v>
      </c>
      <c r="BN943">
        <v>136.91020955528882</v>
      </c>
      <c r="BO943">
        <v>35.698351356638142</v>
      </c>
      <c r="BP943">
        <v>4.5279726044850782E-2</v>
      </c>
      <c r="BQ943">
        <v>100</v>
      </c>
      <c r="BR943">
        <v>301.51522085443492</v>
      </c>
      <c r="BS943">
        <v>5.8709782133394527E-2</v>
      </c>
      <c r="BT943">
        <v>2.9565687104549343E-4</v>
      </c>
      <c r="BU943">
        <v>0</v>
      </c>
      <c r="BV943">
        <v>0.57544623661241723</v>
      </c>
      <c r="BW943">
        <v>14.041003707457707</v>
      </c>
      <c r="BX943">
        <v>37.873049566218967</v>
      </c>
      <c r="BY943">
        <v>37.48920514620788</v>
      </c>
      <c r="BZ943">
        <v>884.7697894741284</v>
      </c>
      <c r="CA943">
        <v>216.69622179711695</v>
      </c>
      <c r="CB943">
        <v>217.80196080765816</v>
      </c>
      <c r="CC943" s="156">
        <v>0.98</v>
      </c>
      <c r="CD943">
        <v>1770</v>
      </c>
      <c r="CE943">
        <v>0.23015476587793704</v>
      </c>
      <c r="CF943">
        <v>6.5973318112861783</v>
      </c>
      <c r="CG943">
        <v>0.31099916539017464</v>
      </c>
      <c r="CH943">
        <v>26.229581680556201</v>
      </c>
      <c r="CI943">
        <v>5</v>
      </c>
    </row>
    <row r="944" spans="47:87" x14ac:dyDescent="0.3">
      <c r="AU944">
        <v>0.3</v>
      </c>
      <c r="AV944">
        <v>20.1580209475365</v>
      </c>
      <c r="AW944">
        <v>0.35378238765754594</v>
      </c>
      <c r="AX944">
        <v>1.1553544386309538</v>
      </c>
      <c r="AY944">
        <v>313.11803052400302</v>
      </c>
      <c r="AZ944">
        <v>0.10117050874868051</v>
      </c>
      <c r="BA944">
        <v>470.04203868735522</v>
      </c>
      <c r="BB944">
        <v>357.36657505561305</v>
      </c>
      <c r="BC944">
        <v>1</v>
      </c>
      <c r="BD944">
        <v>38.672382132147114</v>
      </c>
      <c r="BE944">
        <v>90.024640258166386</v>
      </c>
      <c r="BF944">
        <v>18.667085400493665</v>
      </c>
      <c r="BG944">
        <v>4.6868293266392609</v>
      </c>
      <c r="BH944">
        <v>355.28165108624535</v>
      </c>
      <c r="BI944">
        <v>0.2</v>
      </c>
      <c r="BJ944">
        <v>2633.7107936441421</v>
      </c>
      <c r="BK944">
        <v>669.08244127714943</v>
      </c>
      <c r="BL944">
        <v>928.46216291350288</v>
      </c>
      <c r="BM944">
        <v>870.38317248421856</v>
      </c>
      <c r="BN944">
        <v>99.714498826301181</v>
      </c>
      <c r="BO944">
        <v>32.030993131041384</v>
      </c>
      <c r="BP944">
        <v>4.6850239628333366E-2</v>
      </c>
      <c r="BQ944">
        <v>100</v>
      </c>
      <c r="BR944">
        <v>274.08151572924118</v>
      </c>
      <c r="BS944">
        <v>5.8675015290144933E-2</v>
      </c>
      <c r="BT944">
        <v>2.8480968385147769E-4</v>
      </c>
      <c r="BU944">
        <v>0</v>
      </c>
      <c r="BV944">
        <v>0.56167744025562527</v>
      </c>
      <c r="BW944">
        <v>15.385900259257413</v>
      </c>
      <c r="BX944">
        <v>34.88590735117787</v>
      </c>
      <c r="BY944">
        <v>33.487839564500852</v>
      </c>
      <c r="BZ944">
        <v>999.98336752890009</v>
      </c>
      <c r="CA944">
        <v>191.34416774208461</v>
      </c>
      <c r="CB944">
        <v>225.65170531505393</v>
      </c>
      <c r="CC944" s="156">
        <v>1.19</v>
      </c>
      <c r="CD944">
        <v>1280</v>
      </c>
      <c r="CE944">
        <v>8.5939749221030537E-2</v>
      </c>
      <c r="CF944">
        <v>4.0890894165076022</v>
      </c>
      <c r="CG944">
        <v>0.12525823323017127</v>
      </c>
      <c r="CH944">
        <v>-0.499775762466033</v>
      </c>
      <c r="CI944" t="s">
        <v>479</v>
      </c>
    </row>
    <row r="945" spans="47:87" x14ac:dyDescent="0.3">
      <c r="AU945">
        <v>0.3</v>
      </c>
      <c r="AV945">
        <v>20.907289642565857</v>
      </c>
      <c r="AW945">
        <v>0.34217130571181137</v>
      </c>
      <c r="AX945">
        <v>1.6291482461681956</v>
      </c>
      <c r="AY945">
        <v>313.27377972059031</v>
      </c>
      <c r="AZ945">
        <v>9.0158228863220238E-2</v>
      </c>
      <c r="BA945">
        <v>476.84061664440208</v>
      </c>
      <c r="BB945">
        <v>431.45399866534143</v>
      </c>
      <c r="BC945">
        <v>1</v>
      </c>
      <c r="BD945">
        <v>49.958167413177875</v>
      </c>
      <c r="BE945">
        <v>90.144891366916411</v>
      </c>
      <c r="BF945">
        <v>18.736304078063458</v>
      </c>
      <c r="BG945">
        <v>4.2478715386312356</v>
      </c>
      <c r="BH945">
        <v>373.54410641104522</v>
      </c>
      <c r="BI945">
        <v>0.20000000000000009</v>
      </c>
      <c r="BJ945">
        <v>2696.4392901817805</v>
      </c>
      <c r="BK945">
        <v>681.88315885140219</v>
      </c>
      <c r="BL945">
        <v>933.91064556941672</v>
      </c>
      <c r="BM945">
        <v>982.30247526159803</v>
      </c>
      <c r="BN945">
        <v>163.9971720311602</v>
      </c>
      <c r="BO945">
        <v>30.83355279615278</v>
      </c>
      <c r="BP945">
        <v>6.3089021605433504E-2</v>
      </c>
      <c r="BQ945">
        <v>100</v>
      </c>
      <c r="BR945">
        <v>416.52877523351094</v>
      </c>
      <c r="BS945">
        <v>5.7972063257437513E-2</v>
      </c>
      <c r="BT945">
        <v>2.8112733991005273E-4</v>
      </c>
      <c r="BU945">
        <v>40.572505550938708</v>
      </c>
      <c r="BV945">
        <v>0.56374480640500912</v>
      </c>
      <c r="BW945">
        <v>14.555384651134949</v>
      </c>
      <c r="BX945">
        <v>36.247162898151167</v>
      </c>
      <c r="BY945">
        <v>35.988813251094371</v>
      </c>
      <c r="BZ945">
        <v>1075.5840151041139</v>
      </c>
      <c r="CA945">
        <v>382.24245097862109</v>
      </c>
      <c r="CB945">
        <v>229.49383808096823</v>
      </c>
      <c r="CC945" s="156">
        <v>1.1000000000000001</v>
      </c>
      <c r="CD945">
        <v>1810</v>
      </c>
      <c r="CE945">
        <v>0.13948000396094207</v>
      </c>
      <c r="CF945">
        <v>4.1785424080649181</v>
      </c>
      <c r="CG945">
        <v>0.1718481423188242</v>
      </c>
      <c r="CH945">
        <v>8.5321946858589524</v>
      </c>
      <c r="CI945">
        <v>10</v>
      </c>
    </row>
    <row r="946" spans="47:87" x14ac:dyDescent="0.3">
      <c r="AU946">
        <v>0.3</v>
      </c>
      <c r="AV946">
        <v>19.360799816213692</v>
      </c>
      <c r="AW946">
        <v>0.26172051583077971</v>
      </c>
      <c r="AX946">
        <v>0.97517346496692558</v>
      </c>
      <c r="AY946">
        <v>367.47848201536129</v>
      </c>
      <c r="AZ946">
        <v>0.10974227263775069</v>
      </c>
      <c r="BA946">
        <v>404.23962220080955</v>
      </c>
      <c r="BB946">
        <v>352.07229317475299</v>
      </c>
      <c r="BC946">
        <v>1</v>
      </c>
      <c r="BD946">
        <v>33.879461553626193</v>
      </c>
      <c r="BE946">
        <v>99.920911374169179</v>
      </c>
      <c r="BF946">
        <v>17.178938786363751</v>
      </c>
      <c r="BG946">
        <v>4.783724426401025</v>
      </c>
      <c r="BH946">
        <v>431.47353183412798</v>
      </c>
      <c r="BI946">
        <v>0.19999999999999998</v>
      </c>
      <c r="BJ946">
        <v>2616.6000619067067</v>
      </c>
      <c r="BK946">
        <v>699.85989744174594</v>
      </c>
      <c r="BL946">
        <v>889.01260796615986</v>
      </c>
      <c r="BM946">
        <v>1057.9745200573636</v>
      </c>
      <c r="BN946">
        <v>184.10235639094662</v>
      </c>
      <c r="BO946">
        <v>23.811994043359267</v>
      </c>
      <c r="BP946">
        <v>2.0393853115058432E-2</v>
      </c>
      <c r="BQ946">
        <v>100</v>
      </c>
      <c r="BR946">
        <v>327.22899437106486</v>
      </c>
      <c r="BS946">
        <v>5.6786176597770528E-2</v>
      </c>
      <c r="BT946">
        <v>2.9975691691704054E-4</v>
      </c>
      <c r="BU946">
        <v>0</v>
      </c>
      <c r="BV946">
        <v>0.49637323657970989</v>
      </c>
      <c r="BW946">
        <v>14.661544455736529</v>
      </c>
      <c r="BX946">
        <v>37.782765423588586</v>
      </c>
      <c r="BY946">
        <v>34.795074031278133</v>
      </c>
      <c r="BZ946">
        <v>1213.9447795393289</v>
      </c>
      <c r="CA946">
        <v>218.14331838406923</v>
      </c>
      <c r="CB946">
        <v>211.28575383770544</v>
      </c>
      <c r="CC946" s="156">
        <v>0.86</v>
      </c>
      <c r="CD946">
        <v>2070</v>
      </c>
      <c r="CE946">
        <v>0.13103447017054304</v>
      </c>
      <c r="CF946">
        <v>4.8723117190392928</v>
      </c>
      <c r="CG946">
        <v>0.16088753433000461</v>
      </c>
      <c r="CH946">
        <v>8.1605321869147147</v>
      </c>
      <c r="CI946">
        <v>12</v>
      </c>
    </row>
    <row r="947" spans="47:87" x14ac:dyDescent="0.3">
      <c r="AU947">
        <v>0.3</v>
      </c>
      <c r="AV947">
        <v>20.458502473991032</v>
      </c>
      <c r="AW947">
        <v>0.2907327085390593</v>
      </c>
      <c r="AX947">
        <v>1.3778156089879106</v>
      </c>
      <c r="AY947">
        <v>346.11356490561855</v>
      </c>
      <c r="AZ947">
        <v>8.9400066398499775E-2</v>
      </c>
      <c r="BA947">
        <v>523.02890790876438</v>
      </c>
      <c r="BB947">
        <v>343.5735396950123</v>
      </c>
      <c r="BC947">
        <v>1</v>
      </c>
      <c r="BD947">
        <v>41.556034203776221</v>
      </c>
      <c r="BE947">
        <v>106.37853806690212</v>
      </c>
      <c r="BF947">
        <v>10.652865447953152</v>
      </c>
      <c r="BG947">
        <v>6.5195590575396185</v>
      </c>
      <c r="BH947">
        <v>454.81995218849175</v>
      </c>
      <c r="BI947">
        <v>0.19999999999999998</v>
      </c>
      <c r="BJ947">
        <v>2515.1728150808713</v>
      </c>
      <c r="BK947">
        <v>703.60164158838609</v>
      </c>
      <c r="BL947">
        <v>842.37852726379606</v>
      </c>
      <c r="BM947">
        <v>969.80770507065984</v>
      </c>
      <c r="BN947">
        <v>108.07185661412834</v>
      </c>
      <c r="BO947">
        <v>26.339841860057462</v>
      </c>
      <c r="BP947">
        <v>3.6373094436234855E-2</v>
      </c>
      <c r="BQ947">
        <v>100</v>
      </c>
      <c r="BR947">
        <v>314.76283790371906</v>
      </c>
      <c r="BS947">
        <v>5.0421162723409109E-2</v>
      </c>
      <c r="BT947">
        <v>2.8102380757712793E-4</v>
      </c>
      <c r="BU947">
        <v>0</v>
      </c>
      <c r="BV947">
        <v>0.54584785594816265</v>
      </c>
      <c r="BW947">
        <v>15.743800957932617</v>
      </c>
      <c r="BX947">
        <v>35.143257292084854</v>
      </c>
      <c r="BY947">
        <v>34.487703214554188</v>
      </c>
      <c r="BZ947">
        <v>959.77346451923574</v>
      </c>
      <c r="CA947">
        <v>348.30870525849724</v>
      </c>
      <c r="CB947">
        <v>244.47722034879448</v>
      </c>
      <c r="CC947" s="156">
        <v>0.93</v>
      </c>
      <c r="CD947">
        <v>1440</v>
      </c>
      <c r="CE947">
        <v>0.1982374798627935</v>
      </c>
      <c r="CF947">
        <v>6.384453287394571</v>
      </c>
      <c r="CG947">
        <v>0.23891309773669239</v>
      </c>
      <c r="CH947">
        <v>21.202126213293997</v>
      </c>
      <c r="CI947">
        <v>7</v>
      </c>
    </row>
    <row r="948" spans="47:87" x14ac:dyDescent="0.3">
      <c r="AU948">
        <v>0.3</v>
      </c>
      <c r="AV948">
        <v>17.856823884324324</v>
      </c>
      <c r="AW948">
        <v>0.32414123504381331</v>
      </c>
      <c r="AX948">
        <v>2.5616552098740164</v>
      </c>
      <c r="AY948">
        <v>331.15932765274869</v>
      </c>
      <c r="AZ948">
        <v>0.11447437616262772</v>
      </c>
      <c r="BA948">
        <v>416.32910808542977</v>
      </c>
      <c r="BB948">
        <v>339.01816987280137</v>
      </c>
      <c r="BC948">
        <v>1</v>
      </c>
      <c r="BD948">
        <v>31.449207105752876</v>
      </c>
      <c r="BE948">
        <v>97.768874105405999</v>
      </c>
      <c r="BF948">
        <v>17.602628016725845</v>
      </c>
      <c r="BG948">
        <v>5.35191877317245</v>
      </c>
      <c r="BH948">
        <v>418.55696967566428</v>
      </c>
      <c r="BI948">
        <v>0.2</v>
      </c>
      <c r="BJ948">
        <v>2519.1002693876389</v>
      </c>
      <c r="BK948">
        <v>709.57734579389682</v>
      </c>
      <c r="BL948">
        <v>913.45531808156466</v>
      </c>
      <c r="BM948">
        <v>1014.5265837566145</v>
      </c>
      <c r="BN948">
        <v>171.78530248275644</v>
      </c>
      <c r="BO948">
        <v>29.145229998631521</v>
      </c>
      <c r="BP948">
        <v>6.734192363507023E-2</v>
      </c>
      <c r="BQ948">
        <v>100</v>
      </c>
      <c r="BR948">
        <v>346.45631044039874</v>
      </c>
      <c r="BS948">
        <v>5.0979558321139894E-2</v>
      </c>
      <c r="BT948">
        <v>3.0266502080926759E-4</v>
      </c>
      <c r="BU948">
        <v>0</v>
      </c>
      <c r="BV948">
        <v>0.53782698437773702</v>
      </c>
      <c r="BW948">
        <v>14.655095522321428</v>
      </c>
      <c r="BX948">
        <v>35.626015202021655</v>
      </c>
      <c r="BY948">
        <v>35.974876496433218</v>
      </c>
      <c r="BZ948">
        <v>1178.0480742822831</v>
      </c>
      <c r="CA948">
        <v>268.624420667663</v>
      </c>
      <c r="CB948">
        <v>217.76255188590034</v>
      </c>
      <c r="CC948" s="156">
        <v>0.89</v>
      </c>
      <c r="CD948">
        <v>2280</v>
      </c>
      <c r="CE948">
        <v>0.15226421646399424</v>
      </c>
      <c r="CF948">
        <v>4.3815711051481596</v>
      </c>
      <c r="CG948">
        <v>0.18728252357367267</v>
      </c>
      <c r="CH948">
        <v>9.191688782583153</v>
      </c>
      <c r="CI948">
        <v>10</v>
      </c>
    </row>
    <row r="949" spans="47:87" x14ac:dyDescent="0.3">
      <c r="AU949">
        <v>0.3</v>
      </c>
      <c r="AV949">
        <v>20.12939905352275</v>
      </c>
      <c r="AW949">
        <v>0.31090444265438655</v>
      </c>
      <c r="AX949">
        <v>1.3609402626587037</v>
      </c>
      <c r="AY949">
        <v>362.94510813479167</v>
      </c>
      <c r="AZ949">
        <v>0.10815787016927159</v>
      </c>
      <c r="BA949">
        <v>336.55289626760157</v>
      </c>
      <c r="BB949">
        <v>249.9034652831603</v>
      </c>
      <c r="BC949">
        <v>1</v>
      </c>
      <c r="BD949">
        <v>33.379109977425131</v>
      </c>
      <c r="BE949">
        <v>101.57326001287827</v>
      </c>
      <c r="BF949">
        <v>19.736774150533396</v>
      </c>
      <c r="BG949">
        <v>5.1402581627585624</v>
      </c>
      <c r="BH949">
        <v>381.92336306352212</v>
      </c>
      <c r="BI949">
        <v>0.19999999999999998</v>
      </c>
      <c r="BJ949">
        <v>2482.6260104446296</v>
      </c>
      <c r="BK949">
        <v>688.48216981008761</v>
      </c>
      <c r="BL949">
        <v>883.34874676142294</v>
      </c>
      <c r="BM949">
        <v>1005.7330953836901</v>
      </c>
      <c r="BN949">
        <v>84.481774987825219</v>
      </c>
      <c r="BO949">
        <v>28.17220227789748</v>
      </c>
      <c r="BP949">
        <v>3.8248645506363858E-2</v>
      </c>
      <c r="BQ949">
        <v>100</v>
      </c>
      <c r="BR949">
        <v>368.79401373131685</v>
      </c>
      <c r="BS949">
        <v>5.5416217528065199E-2</v>
      </c>
      <c r="BT949">
        <v>3.1657468086327155E-4</v>
      </c>
      <c r="BU949">
        <v>16.165094936949064</v>
      </c>
      <c r="BV949">
        <v>0.50490118911158777</v>
      </c>
      <c r="BW949">
        <v>14.736085712036987</v>
      </c>
      <c r="BX949">
        <v>34.270129920664758</v>
      </c>
      <c r="BY949">
        <v>29.410400761642801</v>
      </c>
      <c r="BZ949">
        <v>774.68680045794338</v>
      </c>
      <c r="CA949">
        <v>230.74091104086602</v>
      </c>
      <c r="CB949">
        <v>221.17510806375577</v>
      </c>
      <c r="CC949" s="156">
        <v>0.8</v>
      </c>
      <c r="CD949">
        <v>2670</v>
      </c>
      <c r="CE949">
        <v>0.14653438223699067</v>
      </c>
      <c r="CF949">
        <v>3.9603302220111152</v>
      </c>
      <c r="CG949">
        <v>0.15281194202800108</v>
      </c>
      <c r="CH949">
        <v>10.878271352093355</v>
      </c>
      <c r="CI949">
        <v>11</v>
      </c>
    </row>
    <row r="950" spans="47:87" x14ac:dyDescent="0.3">
      <c r="AU950">
        <v>0.3</v>
      </c>
      <c r="AV950">
        <v>20.955684631829314</v>
      </c>
      <c r="AW950">
        <v>0.31374621375390094</v>
      </c>
      <c r="AX950">
        <v>1.9251356482490347</v>
      </c>
      <c r="AY950">
        <v>327.15215666146423</v>
      </c>
      <c r="AZ950">
        <v>0.1078132315151408</v>
      </c>
      <c r="BA950">
        <v>391.28251095813368</v>
      </c>
      <c r="BB950">
        <v>242.3680268847705</v>
      </c>
      <c r="BC950">
        <v>1</v>
      </c>
      <c r="BD950">
        <v>46.291637858840446</v>
      </c>
      <c r="BE950">
        <v>89.908671567898779</v>
      </c>
      <c r="BF950">
        <v>14.466468869485652</v>
      </c>
      <c r="BG950">
        <v>2.8402612525324034</v>
      </c>
      <c r="BH950">
        <v>415.39974250486301</v>
      </c>
      <c r="BI950">
        <v>0.2</v>
      </c>
      <c r="BJ950">
        <v>2756.327019701579</v>
      </c>
      <c r="BK950">
        <v>693.62349928408639</v>
      </c>
      <c r="BL950">
        <v>851.2729430159925</v>
      </c>
      <c r="BM950">
        <v>730.82826288876652</v>
      </c>
      <c r="BN950">
        <v>168.86651100953799</v>
      </c>
      <c r="BO950">
        <v>28.36301333009482</v>
      </c>
      <c r="BP950">
        <v>4.6697440412797227E-2</v>
      </c>
      <c r="BQ950">
        <v>100</v>
      </c>
      <c r="BR950">
        <v>285.3655319612763</v>
      </c>
      <c r="BS950">
        <v>5.0991681129695016E-2</v>
      </c>
      <c r="BT950">
        <v>2.9590356165301839E-4</v>
      </c>
      <c r="BU950">
        <v>0</v>
      </c>
      <c r="BV950">
        <v>0.55652546698801852</v>
      </c>
      <c r="BW950">
        <v>14.576127614486442</v>
      </c>
      <c r="BX950">
        <v>32.738891102291902</v>
      </c>
      <c r="BY950">
        <v>37.759860438792117</v>
      </c>
      <c r="BZ950">
        <v>981.45759434366585</v>
      </c>
      <c r="CA950">
        <v>331.31616993183263</v>
      </c>
      <c r="CB950">
        <v>224.80307279470139</v>
      </c>
      <c r="CC950" s="156">
        <v>1.03</v>
      </c>
      <c r="CD950">
        <v>1670</v>
      </c>
      <c r="CE950">
        <v>0.14713042547545174</v>
      </c>
      <c r="CF950">
        <v>4.8714218899402066</v>
      </c>
      <c r="CG950">
        <v>0.1784201918323165</v>
      </c>
      <c r="CH950">
        <v>11.287496997396218</v>
      </c>
      <c r="CI950">
        <v>10</v>
      </c>
    </row>
    <row r="951" spans="47:87" x14ac:dyDescent="0.3">
      <c r="AU951">
        <v>0.3</v>
      </c>
      <c r="AV951">
        <v>21.119862360230766</v>
      </c>
      <c r="AW951">
        <v>0.35831306776437072</v>
      </c>
      <c r="AX951">
        <v>0.883528229183</v>
      </c>
      <c r="AY951">
        <v>308.79999367800065</v>
      </c>
      <c r="AZ951">
        <v>0.1015368671951815</v>
      </c>
      <c r="BA951">
        <v>426.45844751297619</v>
      </c>
      <c r="BB951">
        <v>293.20542325827336</v>
      </c>
      <c r="BC951">
        <v>1</v>
      </c>
      <c r="BD951">
        <v>44.799682481255857</v>
      </c>
      <c r="BE951">
        <v>105.7794244391026</v>
      </c>
      <c r="BF951">
        <v>22.006816894725684</v>
      </c>
      <c r="BG951">
        <v>4.8983221839589639</v>
      </c>
      <c r="BH951">
        <v>420.41954684602916</v>
      </c>
      <c r="BI951">
        <v>0.20000000000000007</v>
      </c>
      <c r="BJ951">
        <v>2968.0612959248001</v>
      </c>
      <c r="BK951">
        <v>696.52075272446359</v>
      </c>
      <c r="BL951">
        <v>895.15184589784599</v>
      </c>
      <c r="BM951">
        <v>1101.3722305401498</v>
      </c>
      <c r="BN951">
        <v>209.56536951576143</v>
      </c>
      <c r="BO951">
        <v>32.187955596721977</v>
      </c>
      <c r="BP951">
        <v>7.8183821629611669E-2</v>
      </c>
      <c r="BQ951">
        <v>100</v>
      </c>
      <c r="BR951">
        <v>338.30892000613551</v>
      </c>
      <c r="BS951">
        <v>6.1556045669028517E-2</v>
      </c>
      <c r="BT951">
        <v>2.933868469348368E-4</v>
      </c>
      <c r="BU951">
        <v>68.2047810225109</v>
      </c>
      <c r="BV951">
        <v>0.51772308362405328</v>
      </c>
      <c r="BW951">
        <v>13.566047364595841</v>
      </c>
      <c r="BX951">
        <v>35.633749088948704</v>
      </c>
      <c r="BY951">
        <v>32.786267403680689</v>
      </c>
      <c r="BZ951">
        <v>902.80352600636388</v>
      </c>
      <c r="CA951">
        <v>309.93417746058566</v>
      </c>
      <c r="CB951">
        <v>226.44164629361248</v>
      </c>
      <c r="CC951" s="156">
        <v>1.1100000000000001</v>
      </c>
      <c r="CD951">
        <v>1810</v>
      </c>
      <c r="CE951">
        <v>5.8278784383559268E-2</v>
      </c>
      <c r="CF951">
        <v>2.4822549360691628</v>
      </c>
      <c r="CG951">
        <v>9.5346787354193357E-2</v>
      </c>
      <c r="CH951">
        <v>-7.1761344091533736</v>
      </c>
      <c r="CI951" t="s">
        <v>479</v>
      </c>
    </row>
    <row r="952" spans="47:87" x14ac:dyDescent="0.3">
      <c r="AU952">
        <v>0.3</v>
      </c>
      <c r="AV952">
        <v>21.769738700582646</v>
      </c>
      <c r="AW952">
        <v>0.38425528596958991</v>
      </c>
      <c r="AX952">
        <v>1.4921839421216898</v>
      </c>
      <c r="AY952">
        <v>359.35561731811504</v>
      </c>
      <c r="AZ952">
        <v>0.10409048207851911</v>
      </c>
      <c r="BA952">
        <v>383.87610273150989</v>
      </c>
      <c r="BB952">
        <v>402.80218150431881</v>
      </c>
      <c r="BC952">
        <v>1</v>
      </c>
      <c r="BD952">
        <v>40.49536651549208</v>
      </c>
      <c r="BE952">
        <v>110.2593092865032</v>
      </c>
      <c r="BF952">
        <v>12.941063008594467</v>
      </c>
      <c r="BG952">
        <v>3.9633552821538687</v>
      </c>
      <c r="BH952">
        <v>391.14457407332873</v>
      </c>
      <c r="BI952">
        <v>0.2</v>
      </c>
      <c r="BJ952">
        <v>2892.0259517228446</v>
      </c>
      <c r="BK952">
        <v>702.88657476254605</v>
      </c>
      <c r="BL952">
        <v>874.015089740137</v>
      </c>
      <c r="BM952">
        <v>1050.898923119717</v>
      </c>
      <c r="BN952">
        <v>158.64700824676567</v>
      </c>
      <c r="BO952">
        <v>34.800492788280081</v>
      </c>
      <c r="BP952">
        <v>4.9636830796380482E-2</v>
      </c>
      <c r="BQ952">
        <v>100</v>
      </c>
      <c r="BR952">
        <v>387.13460372302671</v>
      </c>
      <c r="BS952">
        <v>5.2285278492824279E-2</v>
      </c>
      <c r="BT952">
        <v>3.0289983639671727E-4</v>
      </c>
      <c r="BU952">
        <v>68.068921996204423</v>
      </c>
      <c r="BV952">
        <v>0.52146166968907159</v>
      </c>
      <c r="BW952">
        <v>15.773349815013594</v>
      </c>
      <c r="BX952">
        <v>35.374387819077448</v>
      </c>
      <c r="BY952">
        <v>33.356952463551487</v>
      </c>
      <c r="BZ952">
        <v>1194.5211312960218</v>
      </c>
      <c r="CA952">
        <v>355.25515455427177</v>
      </c>
      <c r="CB952">
        <v>250.7317230347374</v>
      </c>
      <c r="CC952" s="156">
        <v>1.24</v>
      </c>
      <c r="CD952">
        <v>880</v>
      </c>
      <c r="CE952">
        <v>0.16834431885410317</v>
      </c>
      <c r="CF952">
        <v>6.650429176465579</v>
      </c>
      <c r="CG952">
        <v>0.20130678561977067</v>
      </c>
      <c r="CH952">
        <v>22.996131381916211</v>
      </c>
      <c r="CI952">
        <v>8</v>
      </c>
    </row>
    <row r="953" spans="47:87" x14ac:dyDescent="0.3">
      <c r="AU953">
        <v>0.3</v>
      </c>
      <c r="AV953">
        <v>23.038227203593621</v>
      </c>
      <c r="AW953">
        <v>0.23961954858601012</v>
      </c>
      <c r="AX953">
        <v>1.7197804995258659</v>
      </c>
      <c r="AY953">
        <v>326.74396167154305</v>
      </c>
      <c r="AZ953">
        <v>7.1491344833649828E-2</v>
      </c>
      <c r="BA953">
        <v>416.57239864636773</v>
      </c>
      <c r="BB953">
        <v>372.0481831463058</v>
      </c>
      <c r="BC953">
        <v>1</v>
      </c>
      <c r="BD953">
        <v>39.21301437824161</v>
      </c>
      <c r="BE953">
        <v>108.44159866967591</v>
      </c>
      <c r="BF953">
        <v>17.085914854078805</v>
      </c>
      <c r="BG953">
        <v>6.3238495293555754</v>
      </c>
      <c r="BH953">
        <v>394.28409162671119</v>
      </c>
      <c r="BI953">
        <v>0.19999999999999998</v>
      </c>
      <c r="BJ953">
        <v>2166.2356095682921</v>
      </c>
      <c r="BK953">
        <v>691.44745582874248</v>
      </c>
      <c r="BL953">
        <v>933.26523228186011</v>
      </c>
      <c r="BM953">
        <v>969.25079302695724</v>
      </c>
      <c r="BN953">
        <v>168.1846882467288</v>
      </c>
      <c r="BO953">
        <v>21.429333411742775</v>
      </c>
      <c r="BP953">
        <v>6.3935208012151454E-2</v>
      </c>
      <c r="BQ953">
        <v>100</v>
      </c>
      <c r="BR953">
        <v>349.85156288010836</v>
      </c>
      <c r="BS953">
        <v>5.6935924683849691E-2</v>
      </c>
      <c r="BT953">
        <v>2.9929682156898337E-4</v>
      </c>
      <c r="BU953">
        <v>39.285778723098552</v>
      </c>
      <c r="BV953">
        <v>0.57059747625304214</v>
      </c>
      <c r="BW953">
        <v>14.818486042190836</v>
      </c>
      <c r="BX953">
        <v>36.351263047550695</v>
      </c>
      <c r="BY953">
        <v>30.690803339489154</v>
      </c>
      <c r="BZ953">
        <v>1030.2168801174676</v>
      </c>
      <c r="CA953">
        <v>282.673946825759</v>
      </c>
      <c r="CB953">
        <v>256.42714548117675</v>
      </c>
      <c r="CC953" s="156">
        <v>0.98</v>
      </c>
      <c r="CD953">
        <v>1720</v>
      </c>
      <c r="CE953">
        <v>0.12480963847515669</v>
      </c>
      <c r="CF953">
        <v>4.8018522345926113</v>
      </c>
      <c r="CG953">
        <v>0.16520552690243509</v>
      </c>
      <c r="CH953">
        <v>7.2304284412842552</v>
      </c>
      <c r="CI953">
        <v>12</v>
      </c>
    </row>
    <row r="954" spans="47:87" x14ac:dyDescent="0.3">
      <c r="AU954">
        <v>0.3</v>
      </c>
      <c r="AV954">
        <v>20.931048790991589</v>
      </c>
      <c r="AW954">
        <v>0.36273757392936939</v>
      </c>
      <c r="AX954">
        <v>1.7997755787985228</v>
      </c>
      <c r="AY954">
        <v>339.62896560929653</v>
      </c>
      <c r="AZ954">
        <v>8.8602463625737135E-2</v>
      </c>
      <c r="BA954">
        <v>431.56741923216151</v>
      </c>
      <c r="BB954">
        <v>388.77858168687857</v>
      </c>
      <c r="BC954">
        <v>1</v>
      </c>
      <c r="BD954">
        <v>46.34449671939511</v>
      </c>
      <c r="BE954">
        <v>103.69872446259957</v>
      </c>
      <c r="BF954">
        <v>21.6057967488073</v>
      </c>
      <c r="BG954">
        <v>3.2353251369123712</v>
      </c>
      <c r="BH954">
        <v>441.24873313166603</v>
      </c>
      <c r="BI954">
        <v>0.19999999999999998</v>
      </c>
      <c r="BJ954">
        <v>2602.1037660482766</v>
      </c>
      <c r="BK954">
        <v>699.66853847357231</v>
      </c>
      <c r="BL954">
        <v>884.43640540154581</v>
      </c>
      <c r="BM954">
        <v>959.61046651555046</v>
      </c>
      <c r="BN954">
        <v>154.57690493433171</v>
      </c>
      <c r="BO954">
        <v>32.896563749213605</v>
      </c>
      <c r="BP954">
        <v>4.1462366762456355E-2</v>
      </c>
      <c r="BQ954">
        <v>100</v>
      </c>
      <c r="BR954">
        <v>373.9147644406039</v>
      </c>
      <c r="BS954">
        <v>5.4553701339188646E-2</v>
      </c>
      <c r="BT954">
        <v>3.1691340172683078E-4</v>
      </c>
      <c r="BU954">
        <v>133.50502750729413</v>
      </c>
      <c r="BV954">
        <v>0.53964367061066476</v>
      </c>
      <c r="BW954">
        <v>14.837015093495816</v>
      </c>
      <c r="BX954">
        <v>37.231541710197106</v>
      </c>
      <c r="BY954">
        <v>35.587743624398236</v>
      </c>
      <c r="BZ954">
        <v>1405.2141872455636</v>
      </c>
      <c r="CA954">
        <v>377.34960008276818</v>
      </c>
      <c r="CB954">
        <v>226.29926028572146</v>
      </c>
      <c r="CC954" s="156">
        <v>1.01</v>
      </c>
      <c r="CD954">
        <v>2430</v>
      </c>
      <c r="CE954">
        <v>3.7641437425978586E-2</v>
      </c>
      <c r="CF954">
        <v>2.0334806653217146</v>
      </c>
      <c r="CG954">
        <v>7.6375626312001149E-2</v>
      </c>
      <c r="CH954">
        <v>-10.752939306180444</v>
      </c>
      <c r="CI954" t="s">
        <v>479</v>
      </c>
    </row>
    <row r="955" spans="47:87" x14ac:dyDescent="0.3">
      <c r="AU955">
        <v>0.3</v>
      </c>
      <c r="AV955">
        <v>21.671981128490184</v>
      </c>
      <c r="AW955">
        <v>0.32056634926267802</v>
      </c>
      <c r="AX955">
        <v>1.2690478744265861</v>
      </c>
      <c r="AY955">
        <v>346.40946466566407</v>
      </c>
      <c r="AZ955">
        <v>0.10565993818038057</v>
      </c>
      <c r="BA955">
        <v>422.59877269014862</v>
      </c>
      <c r="BB955">
        <v>346.44589267791542</v>
      </c>
      <c r="BC955">
        <v>1</v>
      </c>
      <c r="BD955">
        <v>43.181799948453488</v>
      </c>
      <c r="BE955">
        <v>103.23697537590884</v>
      </c>
      <c r="BF955">
        <v>15.816685998935183</v>
      </c>
      <c r="BG955">
        <v>5.4280225901811132</v>
      </c>
      <c r="BH955">
        <v>435.15561513155649</v>
      </c>
      <c r="BI955">
        <v>0.2</v>
      </c>
      <c r="BJ955">
        <v>2502.3215512582487</v>
      </c>
      <c r="BK955">
        <v>698.74101565379272</v>
      </c>
      <c r="BL955">
        <v>914.24954457368904</v>
      </c>
      <c r="BM955">
        <v>990.7983865348242</v>
      </c>
      <c r="BN955">
        <v>165.08797181463132</v>
      </c>
      <c r="BO955">
        <v>29.109315844423563</v>
      </c>
      <c r="BP955">
        <v>3.1989422049706326E-2</v>
      </c>
      <c r="BQ955">
        <v>100</v>
      </c>
      <c r="BR955">
        <v>337.7878554536058</v>
      </c>
      <c r="BS955">
        <v>5.6881275124265454E-2</v>
      </c>
      <c r="BT955">
        <v>2.9050960251105856E-4</v>
      </c>
      <c r="BU955">
        <v>0</v>
      </c>
      <c r="BV955">
        <v>0.56977756389171219</v>
      </c>
      <c r="BW955">
        <v>14.354177250009769</v>
      </c>
      <c r="BX955">
        <v>35.306104987440655</v>
      </c>
      <c r="BY955">
        <v>29.69607146162063</v>
      </c>
      <c r="BZ955">
        <v>782.40468780901836</v>
      </c>
      <c r="CA955">
        <v>368.20550444324658</v>
      </c>
      <c r="CB955">
        <v>219.69845237747239</v>
      </c>
      <c r="CC955" s="156">
        <v>1.05</v>
      </c>
      <c r="CD955">
        <v>1190</v>
      </c>
      <c r="CE955">
        <v>0.15664419483535719</v>
      </c>
      <c r="CF955">
        <v>6.4073168032432317</v>
      </c>
      <c r="CG955">
        <v>0.20373508531507792</v>
      </c>
      <c r="CH955">
        <v>8.8701759589200257</v>
      </c>
      <c r="CI955">
        <v>10</v>
      </c>
    </row>
    <row r="956" spans="47:87" x14ac:dyDescent="0.3">
      <c r="AU956">
        <v>0.3</v>
      </c>
      <c r="AV956">
        <v>19.74774250810513</v>
      </c>
      <c r="AW956">
        <v>0.30814136314280599</v>
      </c>
      <c r="AX956">
        <v>1.9064967820283285</v>
      </c>
      <c r="AY956">
        <v>341.4378086657598</v>
      </c>
      <c r="AZ956">
        <v>9.8903721634780395E-2</v>
      </c>
      <c r="BA956">
        <v>421.45297496082236</v>
      </c>
      <c r="BB956">
        <v>282.7118636546769</v>
      </c>
      <c r="BC956">
        <v>1</v>
      </c>
      <c r="BD956">
        <v>45.669804233727682</v>
      </c>
      <c r="BE956">
        <v>110.37793827367295</v>
      </c>
      <c r="BF956">
        <v>16.656392617881757</v>
      </c>
      <c r="BG956">
        <v>5.1601079977885878</v>
      </c>
      <c r="BH956">
        <v>441.77290852909516</v>
      </c>
      <c r="BI956">
        <v>0.2</v>
      </c>
      <c r="BJ956">
        <v>3003.5348385650009</v>
      </c>
      <c r="BK956">
        <v>705.07973554590137</v>
      </c>
      <c r="BL956">
        <v>871.54065010459385</v>
      </c>
      <c r="BM956">
        <v>1036.7811105195808</v>
      </c>
      <c r="BN956">
        <v>153.80539593418271</v>
      </c>
      <c r="BO956">
        <v>27.915682491239284</v>
      </c>
      <c r="BP956">
        <v>3.8694861238406819E-2</v>
      </c>
      <c r="BQ956">
        <v>100</v>
      </c>
      <c r="BR956">
        <v>356.8505979626762</v>
      </c>
      <c r="BS956">
        <v>5.5153556996462072E-2</v>
      </c>
      <c r="BT956">
        <v>3.2352398924511983E-4</v>
      </c>
      <c r="BU956">
        <v>87.573039046225688</v>
      </c>
      <c r="BV956">
        <v>0.53039749425076932</v>
      </c>
      <c r="BW956">
        <v>13.321845018889153</v>
      </c>
      <c r="BX956">
        <v>34.474717172970522</v>
      </c>
      <c r="BY956">
        <v>31.221083395809888</v>
      </c>
      <c r="BZ956">
        <v>1093.7154433208325</v>
      </c>
      <c r="CA956">
        <v>251.59341170762644</v>
      </c>
      <c r="CB956">
        <v>225.35145553195798</v>
      </c>
      <c r="CC956" s="156">
        <v>0.82</v>
      </c>
      <c r="CD956">
        <v>2010</v>
      </c>
      <c r="CE956">
        <v>0.12720087808737013</v>
      </c>
      <c r="CF956">
        <v>4.6346435964359225</v>
      </c>
      <c r="CG956">
        <v>0.15351987587495494</v>
      </c>
      <c r="CH956">
        <v>6.9749069131495176</v>
      </c>
      <c r="CI956">
        <v>13</v>
      </c>
    </row>
    <row r="957" spans="47:87" x14ac:dyDescent="0.3">
      <c r="AU957">
        <v>0.3</v>
      </c>
      <c r="AV957">
        <v>20.149816679459846</v>
      </c>
      <c r="AW957">
        <v>0.31416252416825441</v>
      </c>
      <c r="AX957">
        <v>1.0582744770283918</v>
      </c>
      <c r="AY957">
        <v>320.01812678731812</v>
      </c>
      <c r="AZ957">
        <v>9.6661069384483864E-2</v>
      </c>
      <c r="BA957">
        <v>369.29821524528455</v>
      </c>
      <c r="BB957">
        <v>281.1612037486999</v>
      </c>
      <c r="BC957">
        <v>1</v>
      </c>
      <c r="BD957">
        <v>42.902862353560295</v>
      </c>
      <c r="BE957">
        <v>101.02388258700547</v>
      </c>
      <c r="BF957">
        <v>20.766361608519066</v>
      </c>
      <c r="BG957">
        <v>5.5424505293350581</v>
      </c>
      <c r="BH957">
        <v>425.20172652561502</v>
      </c>
      <c r="BI957">
        <v>0.2</v>
      </c>
      <c r="BJ957">
        <v>2446.3312335089499</v>
      </c>
      <c r="BK957">
        <v>688.04904679822107</v>
      </c>
      <c r="BL957">
        <v>882.70602897423578</v>
      </c>
      <c r="BM957">
        <v>1017.544319068247</v>
      </c>
      <c r="BN957">
        <v>191.18765829996016</v>
      </c>
      <c r="BO957">
        <v>28.620642028466158</v>
      </c>
      <c r="BP957">
        <v>2.0119288380819132E-2</v>
      </c>
      <c r="BQ957">
        <v>100</v>
      </c>
      <c r="BR957">
        <v>335.97990113928796</v>
      </c>
      <c r="BS957">
        <v>5.2647052712412733E-2</v>
      </c>
      <c r="BT957">
        <v>3.3380880326158832E-4</v>
      </c>
      <c r="BU957">
        <v>0</v>
      </c>
      <c r="BV957">
        <v>0.53479353027816157</v>
      </c>
      <c r="BW957">
        <v>14.762214937946931</v>
      </c>
      <c r="BX957">
        <v>35.599510631823598</v>
      </c>
      <c r="BY957">
        <v>28.916554999645996</v>
      </c>
      <c r="BZ957">
        <v>839.26492053201571</v>
      </c>
      <c r="CA957">
        <v>232.12646748503946</v>
      </c>
      <c r="CB957">
        <v>234.39487284900071</v>
      </c>
      <c r="CC957" s="156">
        <v>0.92</v>
      </c>
      <c r="CD957">
        <v>2010</v>
      </c>
      <c r="CE957">
        <v>0.18550687058822213</v>
      </c>
      <c r="CF957">
        <v>5.7320718563446214</v>
      </c>
      <c r="CG957">
        <v>0.24350154143042796</v>
      </c>
      <c r="CH957">
        <v>21.260873563348358</v>
      </c>
      <c r="CI957">
        <v>7</v>
      </c>
    </row>
    <row r="958" spans="47:87" x14ac:dyDescent="0.3">
      <c r="AU958">
        <v>0.3</v>
      </c>
      <c r="AV958">
        <v>20.216214469957567</v>
      </c>
      <c r="AW958">
        <v>0.30035404977853364</v>
      </c>
      <c r="AX958">
        <v>1.1972511875998655</v>
      </c>
      <c r="AY958">
        <v>319.18748254431961</v>
      </c>
      <c r="AZ958">
        <v>9.8600018924211746E-2</v>
      </c>
      <c r="BA958">
        <v>442.05249109038391</v>
      </c>
      <c r="BB958">
        <v>362.15565721048597</v>
      </c>
      <c r="BC958">
        <v>1</v>
      </c>
      <c r="BD958">
        <v>34.151741478484062</v>
      </c>
      <c r="BE958">
        <v>86.404592863638172</v>
      </c>
      <c r="BF958">
        <v>16.569287577931618</v>
      </c>
      <c r="BG958">
        <v>5.9166243008723498</v>
      </c>
      <c r="BH958">
        <v>414.05191258448161</v>
      </c>
      <c r="BI958">
        <v>0.20000000000000004</v>
      </c>
      <c r="BJ958">
        <v>1986.2589767832876</v>
      </c>
      <c r="BK958">
        <v>701.92231578731867</v>
      </c>
      <c r="BL958">
        <v>928.5625185529932</v>
      </c>
      <c r="BM958">
        <v>1066.1222865203479</v>
      </c>
      <c r="BN958">
        <v>143.86318436922087</v>
      </c>
      <c r="BO958">
        <v>27.302411362525159</v>
      </c>
      <c r="BP958">
        <v>2.6517079410641794E-2</v>
      </c>
      <c r="BQ958">
        <v>100</v>
      </c>
      <c r="BR958">
        <v>354.41119209260296</v>
      </c>
      <c r="BS958">
        <v>5.0274983141438856E-2</v>
      </c>
      <c r="BT958">
        <v>2.8855905008471098E-4</v>
      </c>
      <c r="BU958">
        <v>0</v>
      </c>
      <c r="BV958">
        <v>0.52971082768607969</v>
      </c>
      <c r="BW958">
        <v>13.754051836079791</v>
      </c>
      <c r="BX958">
        <v>35.575231822181514</v>
      </c>
      <c r="BY958">
        <v>38.516882690041328</v>
      </c>
      <c r="BZ958">
        <v>1000.5483433995054</v>
      </c>
      <c r="CA958">
        <v>302.77006857700337</v>
      </c>
      <c r="CB958">
        <v>232.47883721333631</v>
      </c>
      <c r="CC958" s="156">
        <v>0.98</v>
      </c>
      <c r="CD958">
        <v>1630</v>
      </c>
      <c r="CE958">
        <v>0.12476692267463907</v>
      </c>
      <c r="CF958">
        <v>4.7761931246301765</v>
      </c>
      <c r="CG958">
        <v>0.15758805757420044</v>
      </c>
      <c r="CH958">
        <v>0.75775716905332191</v>
      </c>
      <c r="CI958">
        <v>17</v>
      </c>
    </row>
    <row r="959" spans="47:87" x14ac:dyDescent="0.3">
      <c r="AU959">
        <v>0.3</v>
      </c>
      <c r="AV959">
        <v>19.521630526633146</v>
      </c>
      <c r="AW959">
        <v>0.23428956855909755</v>
      </c>
      <c r="AX959">
        <v>1.4730442928562613</v>
      </c>
      <c r="AY959">
        <v>322.76912497326964</v>
      </c>
      <c r="AZ959">
        <v>8.6657255778433778E-2</v>
      </c>
      <c r="BA959">
        <v>365.95377800451337</v>
      </c>
      <c r="BB959">
        <v>422.8923406403361</v>
      </c>
      <c r="BC959">
        <v>1</v>
      </c>
      <c r="BD959">
        <v>36.709219853284125</v>
      </c>
      <c r="BE959">
        <v>103.35093248845537</v>
      </c>
      <c r="BF959">
        <v>25.319548807240665</v>
      </c>
      <c r="BG959">
        <v>2.6707167918900194</v>
      </c>
      <c r="BH959">
        <v>395.30520409344501</v>
      </c>
      <c r="BI959">
        <v>0.20000000000000007</v>
      </c>
      <c r="BJ959">
        <v>2601.3090406475158</v>
      </c>
      <c r="BK959">
        <v>704.09765666045826</v>
      </c>
      <c r="BL959">
        <v>910.70970119981109</v>
      </c>
      <c r="BM959">
        <v>1247.0334217195207</v>
      </c>
      <c r="BN959">
        <v>183.51822789422405</v>
      </c>
      <c r="BO959">
        <v>21.014020116218802</v>
      </c>
      <c r="BP959">
        <v>5.4987247818829327E-2</v>
      </c>
      <c r="BQ959">
        <v>100</v>
      </c>
      <c r="BR959">
        <v>290.98129430689983</v>
      </c>
      <c r="BS959">
        <v>5.4966883394552017E-2</v>
      </c>
      <c r="BT959">
        <v>3.0811410055276052E-4</v>
      </c>
      <c r="BU959">
        <v>0</v>
      </c>
      <c r="BV959">
        <v>0.60768175003672431</v>
      </c>
      <c r="BW959">
        <v>14.992512434185041</v>
      </c>
      <c r="BX959">
        <v>36.72504384738096</v>
      </c>
      <c r="BY959">
        <v>30.912446506569839</v>
      </c>
      <c r="BZ959">
        <v>859.98694238481085</v>
      </c>
      <c r="CA959">
        <v>251.26620332784728</v>
      </c>
      <c r="CB959">
        <v>230.82253699579633</v>
      </c>
      <c r="CC959" s="156">
        <v>0.94</v>
      </c>
      <c r="CD959">
        <v>1680</v>
      </c>
      <c r="CE959">
        <v>0.16423760400758525</v>
      </c>
      <c r="CF959">
        <v>6.6207927248359644</v>
      </c>
      <c r="CG959">
        <v>0.21207293427780535</v>
      </c>
      <c r="CH959">
        <v>12.793091258969193</v>
      </c>
      <c r="CI959">
        <v>9</v>
      </c>
    </row>
    <row r="960" spans="47:87" x14ac:dyDescent="0.3">
      <c r="AU960">
        <v>0.3</v>
      </c>
      <c r="AV960">
        <v>18.808336333497216</v>
      </c>
      <c r="AW960">
        <v>0.27683852102879525</v>
      </c>
      <c r="AX960">
        <v>0.9064646203487684</v>
      </c>
      <c r="AY960">
        <v>351.11094869927729</v>
      </c>
      <c r="AZ960">
        <v>9.9329599083531783E-2</v>
      </c>
      <c r="BA960">
        <v>373.85398199514259</v>
      </c>
      <c r="BB960">
        <v>380.20395313048846</v>
      </c>
      <c r="BC960">
        <v>1</v>
      </c>
      <c r="BD960">
        <v>34.034148299904963</v>
      </c>
      <c r="BE960">
        <v>103.82819035874164</v>
      </c>
      <c r="BF960">
        <v>20.192353714896903</v>
      </c>
      <c r="BG960">
        <v>4.5161901829408491</v>
      </c>
      <c r="BH960">
        <v>405.72536903406956</v>
      </c>
      <c r="BI960">
        <v>0.20000000000000007</v>
      </c>
      <c r="BJ960">
        <v>2451.6807314625025</v>
      </c>
      <c r="BK960">
        <v>671.92090360799648</v>
      </c>
      <c r="BL960">
        <v>880.91232594918642</v>
      </c>
      <c r="BM960">
        <v>861.40632414659456</v>
      </c>
      <c r="BN960">
        <v>151.94790274822091</v>
      </c>
      <c r="BO960">
        <v>25.08655755253924</v>
      </c>
      <c r="BP960">
        <v>3.3898109145291379E-2</v>
      </c>
      <c r="BQ960">
        <v>100</v>
      </c>
      <c r="BR960">
        <v>359.92120972466233</v>
      </c>
      <c r="BS960">
        <v>4.9872932634772799E-2</v>
      </c>
      <c r="BT960">
        <v>3.1764398230657841E-4</v>
      </c>
      <c r="BU960">
        <v>33.436820372361524</v>
      </c>
      <c r="BV960">
        <v>0.55178424384718627</v>
      </c>
      <c r="BW960">
        <v>15.585265362410789</v>
      </c>
      <c r="BX960">
        <v>36.661445966369968</v>
      </c>
      <c r="BY960">
        <v>34.440981524770876</v>
      </c>
      <c r="BZ960">
        <v>1190.6010909434708</v>
      </c>
      <c r="CA960">
        <v>345.59377051973945</v>
      </c>
      <c r="CB960">
        <v>234.73929774297238</v>
      </c>
      <c r="CC960" s="156">
        <v>1.03</v>
      </c>
      <c r="CD960">
        <v>2270</v>
      </c>
      <c r="CE960">
        <v>5.0435573485631657E-2</v>
      </c>
      <c r="CF960">
        <v>2.7666079785810647</v>
      </c>
      <c r="CG960">
        <v>8.8004489012771928E-2</v>
      </c>
      <c r="CH960">
        <v>-9.8591638890795714</v>
      </c>
      <c r="CI960" t="s">
        <v>479</v>
      </c>
    </row>
    <row r="961" spans="47:87" x14ac:dyDescent="0.3">
      <c r="AU961">
        <v>0.3</v>
      </c>
      <c r="AV961">
        <v>20.184482243363956</v>
      </c>
      <c r="AW961">
        <v>0.35626325191278907</v>
      </c>
      <c r="AX961">
        <v>1.6262879971354383</v>
      </c>
      <c r="AY961">
        <v>328.14099351198593</v>
      </c>
      <c r="AZ961">
        <v>9.9714828378401468E-2</v>
      </c>
      <c r="BA961">
        <v>418.70197272853221</v>
      </c>
      <c r="BB961">
        <v>316.61592485753687</v>
      </c>
      <c r="BC961">
        <v>1</v>
      </c>
      <c r="BD961">
        <v>41.716637046551561</v>
      </c>
      <c r="BE961">
        <v>104.44338362294798</v>
      </c>
      <c r="BF961">
        <v>21.601997618106175</v>
      </c>
      <c r="BG961">
        <v>4.9849897794254465</v>
      </c>
      <c r="BH961">
        <v>406.37966990482812</v>
      </c>
      <c r="BI961">
        <v>0.20000000000000004</v>
      </c>
      <c r="BJ961">
        <v>2856.8785467807411</v>
      </c>
      <c r="BK961">
        <v>694.37744476473563</v>
      </c>
      <c r="BL961">
        <v>868.2182939904875</v>
      </c>
      <c r="BM961">
        <v>1020.0425049236447</v>
      </c>
      <c r="BN961">
        <v>196.18963166634833</v>
      </c>
      <c r="BO961">
        <v>32.33388584583021</v>
      </c>
      <c r="BP961">
        <v>3.7690647897322405E-2</v>
      </c>
      <c r="BQ961">
        <v>100</v>
      </c>
      <c r="BR961">
        <v>302.47527878170644</v>
      </c>
      <c r="BS961">
        <v>6.1386003123659175E-2</v>
      </c>
      <c r="BT961">
        <v>3.0417391711573544E-4</v>
      </c>
      <c r="BU961">
        <v>0</v>
      </c>
      <c r="BV961">
        <v>0.53448076233474695</v>
      </c>
      <c r="BW961">
        <v>14.835252120196053</v>
      </c>
      <c r="BX961">
        <v>36.680539423250565</v>
      </c>
      <c r="BY961">
        <v>30.695130969381239</v>
      </c>
      <c r="BZ961">
        <v>986.04690442663536</v>
      </c>
      <c r="CA961">
        <v>290.03943303244949</v>
      </c>
      <c r="CB961">
        <v>230.73439859882876</v>
      </c>
      <c r="CC961" s="156">
        <v>0.87</v>
      </c>
      <c r="CD961">
        <v>2120</v>
      </c>
      <c r="CE961">
        <v>8.8210445497846734E-2</v>
      </c>
      <c r="CF961">
        <v>3.7656460128380438</v>
      </c>
      <c r="CG961">
        <v>0.12467707048832898</v>
      </c>
      <c r="CH961">
        <v>-0.86614009957645177</v>
      </c>
      <c r="CI961" t="s">
        <v>479</v>
      </c>
    </row>
    <row r="962" spans="47:87" x14ac:dyDescent="0.3">
      <c r="AU962">
        <v>0.3</v>
      </c>
      <c r="AV962">
        <v>18.986350261786377</v>
      </c>
      <c r="AW962">
        <v>0.28797826250033387</v>
      </c>
      <c r="AX962">
        <v>0.74487315884083549</v>
      </c>
      <c r="AY962">
        <v>319.56765756560236</v>
      </c>
      <c r="AZ962">
        <v>0.10080324246066068</v>
      </c>
      <c r="BA962">
        <v>480.80120470581511</v>
      </c>
      <c r="BB962">
        <v>324.02807047479604</v>
      </c>
      <c r="BC962">
        <v>1</v>
      </c>
      <c r="BD962">
        <v>35.748580819760079</v>
      </c>
      <c r="BE962">
        <v>112.08284674585538</v>
      </c>
      <c r="BF962">
        <v>17.761165357677662</v>
      </c>
      <c r="BG962">
        <v>4.010676595308059</v>
      </c>
      <c r="BH962">
        <v>430.53245449736465</v>
      </c>
      <c r="BI962">
        <v>0.2</v>
      </c>
      <c r="BJ962">
        <v>2134.3815874865445</v>
      </c>
      <c r="BK962">
        <v>681.63567514835302</v>
      </c>
      <c r="BL962">
        <v>860.23445932860102</v>
      </c>
      <c r="BM962">
        <v>984.81231187641686</v>
      </c>
      <c r="BN962">
        <v>95.51167482470683</v>
      </c>
      <c r="BO962">
        <v>25.722517932261784</v>
      </c>
      <c r="BP962">
        <v>8.0596494697566967E-2</v>
      </c>
      <c r="BQ962">
        <v>100</v>
      </c>
      <c r="BR962">
        <v>342.03033944223887</v>
      </c>
      <c r="BS962">
        <v>5.2479903907063627E-2</v>
      </c>
      <c r="BT962">
        <v>3.0525500297099573E-4</v>
      </c>
      <c r="BU962">
        <v>37.33282190142782</v>
      </c>
      <c r="BV962">
        <v>0.55200277854933388</v>
      </c>
      <c r="BW962">
        <v>14.796874082177011</v>
      </c>
      <c r="BX962">
        <v>35.982653208025354</v>
      </c>
      <c r="BY962">
        <v>28.204364738826385</v>
      </c>
      <c r="BZ962">
        <v>721.28952160918834</v>
      </c>
      <c r="CA962">
        <v>254.28851179049198</v>
      </c>
      <c r="CB962">
        <v>223.21753336374891</v>
      </c>
      <c r="CC962" s="156">
        <v>1.06</v>
      </c>
      <c r="CD962">
        <v>1110</v>
      </c>
      <c r="CE962">
        <v>0.48176501034770558</v>
      </c>
      <c r="CF962">
        <v>8.0079971169883972</v>
      </c>
      <c r="CG962">
        <v>0.40433185835804808</v>
      </c>
      <c r="CH962">
        <v>45.441987974736513</v>
      </c>
      <c r="CI962">
        <v>3</v>
      </c>
    </row>
    <row r="963" spans="47:87" x14ac:dyDescent="0.3">
      <c r="AU963">
        <v>0.3</v>
      </c>
      <c r="AV963">
        <v>21.830652387141058</v>
      </c>
      <c r="AW963">
        <v>0.27021819832221977</v>
      </c>
      <c r="AX963">
        <v>1.0513248470425927</v>
      </c>
      <c r="AY963">
        <v>325.20187304845552</v>
      </c>
      <c r="AZ963">
        <v>8.0376425182061298E-2</v>
      </c>
      <c r="BA963">
        <v>362.32935361278123</v>
      </c>
      <c r="BB963">
        <v>338.87079719890028</v>
      </c>
      <c r="BC963">
        <v>1</v>
      </c>
      <c r="BD963">
        <v>35.827294967751399</v>
      </c>
      <c r="BE963">
        <v>99.725229563561086</v>
      </c>
      <c r="BF963">
        <v>30.309215203515361</v>
      </c>
      <c r="BG963">
        <v>6.6060795888391475</v>
      </c>
      <c r="BH963">
        <v>420.04904212582034</v>
      </c>
      <c r="BI963">
        <v>0.20000000000000004</v>
      </c>
      <c r="BJ963">
        <v>2992.2112518741737</v>
      </c>
      <c r="BK963">
        <v>716.35535781150907</v>
      </c>
      <c r="BL963">
        <v>965.55778868248001</v>
      </c>
      <c r="BM963">
        <v>1102.0730447878659</v>
      </c>
      <c r="BN963">
        <v>202.61949834612986</v>
      </c>
      <c r="BO963">
        <v>24.403062695005122</v>
      </c>
      <c r="BP963">
        <v>4.3309174342569666E-2</v>
      </c>
      <c r="BQ963">
        <v>100</v>
      </c>
      <c r="BR963">
        <v>367.7753079385493</v>
      </c>
      <c r="BS963">
        <v>5.1662682532620602E-2</v>
      </c>
      <c r="BT963">
        <v>3.1529844257833611E-4</v>
      </c>
      <c r="BU963">
        <v>50.033024681754362</v>
      </c>
      <c r="BV963">
        <v>0.53325859157235544</v>
      </c>
      <c r="BW963">
        <v>14.511491980894386</v>
      </c>
      <c r="BX963">
        <v>35.291188985387727</v>
      </c>
      <c r="BY963">
        <v>29.999080638156464</v>
      </c>
      <c r="BZ963">
        <v>989.65761106756304</v>
      </c>
      <c r="CA963">
        <v>321.6731337800299</v>
      </c>
      <c r="CB963">
        <v>224.84900922898444</v>
      </c>
      <c r="CC963" s="156">
        <v>0.89</v>
      </c>
      <c r="CD963">
        <v>1360</v>
      </c>
      <c r="CE963">
        <v>0.1941538553072466</v>
      </c>
      <c r="CF963">
        <v>6.9373864623119914</v>
      </c>
      <c r="CG963">
        <v>0.25722244154629698</v>
      </c>
      <c r="CH963">
        <v>25.951572639703098</v>
      </c>
      <c r="CI963">
        <v>6</v>
      </c>
    </row>
    <row r="964" spans="47:87" x14ac:dyDescent="0.3">
      <c r="AU964">
        <v>0.3</v>
      </c>
      <c r="AV964">
        <v>22.702056063123674</v>
      </c>
      <c r="AW964">
        <v>0.40979643694846085</v>
      </c>
      <c r="AX964">
        <v>1.49408798018584</v>
      </c>
      <c r="AY964">
        <v>335.63846191538227</v>
      </c>
      <c r="AZ964">
        <v>9.9984138906875866E-2</v>
      </c>
      <c r="BA964">
        <v>402.21374089070497</v>
      </c>
      <c r="BB964">
        <v>331.78155583404174</v>
      </c>
      <c r="BC964">
        <v>1</v>
      </c>
      <c r="BD964">
        <v>49.446865975232249</v>
      </c>
      <c r="BE964">
        <v>98.283134767039186</v>
      </c>
      <c r="BF964">
        <v>14.011538277379007</v>
      </c>
      <c r="BG964">
        <v>4.5970515153886327</v>
      </c>
      <c r="BH964">
        <v>411.94362322403549</v>
      </c>
      <c r="BI964">
        <v>0.2</v>
      </c>
      <c r="BJ964">
        <v>2708.5498809999317</v>
      </c>
      <c r="BK964">
        <v>694.4962480815185</v>
      </c>
      <c r="BL964">
        <v>930.21971673054065</v>
      </c>
      <c r="BM964">
        <v>931.07188861925954</v>
      </c>
      <c r="BN964">
        <v>185.58609770731147</v>
      </c>
      <c r="BO964">
        <v>37.228634104430391</v>
      </c>
      <c r="BP964">
        <v>3.9037577865324066E-2</v>
      </c>
      <c r="BQ964">
        <v>100</v>
      </c>
      <c r="BR964">
        <v>347.53156107741739</v>
      </c>
      <c r="BS964">
        <v>5.8098022068385928E-2</v>
      </c>
      <c r="BT964">
        <v>3.1343203981944889E-4</v>
      </c>
      <c r="BU964">
        <v>0</v>
      </c>
      <c r="BV964">
        <v>0.52349800450489492</v>
      </c>
      <c r="BW964">
        <v>15.930752464593676</v>
      </c>
      <c r="BX964">
        <v>36.6102598817127</v>
      </c>
      <c r="BY964">
        <v>29.302499068644142</v>
      </c>
      <c r="BZ964">
        <v>869.73046053180542</v>
      </c>
      <c r="CA964">
        <v>330.3392168057195</v>
      </c>
      <c r="CB964">
        <v>238.3054476467463</v>
      </c>
      <c r="CC964" s="156">
        <v>0.99</v>
      </c>
      <c r="CD964">
        <v>2080</v>
      </c>
      <c r="CE964">
        <v>7.8225621286061031E-2</v>
      </c>
      <c r="CF964">
        <v>3.2237576076108381</v>
      </c>
      <c r="CG964">
        <v>0.10949339857613415</v>
      </c>
      <c r="CH964">
        <v>-5.4848024534399649</v>
      </c>
      <c r="CI964" t="s">
        <v>479</v>
      </c>
    </row>
    <row r="965" spans="47:87" x14ac:dyDescent="0.3">
      <c r="AU965">
        <v>0.3</v>
      </c>
      <c r="AV965">
        <v>21.542639959833249</v>
      </c>
      <c r="AW965">
        <v>0.36103969489251164</v>
      </c>
      <c r="AX965">
        <v>1.3358733097207263</v>
      </c>
      <c r="AY965">
        <v>325.18035799653887</v>
      </c>
      <c r="AZ965">
        <v>0.1087596581323028</v>
      </c>
      <c r="BA965">
        <v>542.56228911846358</v>
      </c>
      <c r="BB965">
        <v>375.54077580792733</v>
      </c>
      <c r="BC965">
        <v>1</v>
      </c>
      <c r="BD965">
        <v>35.351221996251006</v>
      </c>
      <c r="BE965">
        <v>91.353443459399102</v>
      </c>
      <c r="BF965">
        <v>19.09699646593203</v>
      </c>
      <c r="BG965">
        <v>5.166144208129805</v>
      </c>
      <c r="BH965">
        <v>446.08151501351648</v>
      </c>
      <c r="BI965">
        <v>0.2</v>
      </c>
      <c r="BJ965">
        <v>2255.2020060233044</v>
      </c>
      <c r="BK965">
        <v>687.39321093860849</v>
      </c>
      <c r="BL965">
        <v>938.28296139978079</v>
      </c>
      <c r="BM965">
        <v>946.16253690921531</v>
      </c>
      <c r="BN965">
        <v>118.84365650855729</v>
      </c>
      <c r="BO965">
        <v>32.952854885581694</v>
      </c>
      <c r="BP965">
        <v>1.565328368552895E-2</v>
      </c>
      <c r="BQ965">
        <v>100</v>
      </c>
      <c r="BR965">
        <v>313.2154258780472</v>
      </c>
      <c r="BS965">
        <v>5.1873948030402003E-2</v>
      </c>
      <c r="BT965">
        <v>2.8462062298391816E-4</v>
      </c>
      <c r="BU965">
        <v>49.550158776080437</v>
      </c>
      <c r="BV965">
        <v>0.56047274594350527</v>
      </c>
      <c r="BW965">
        <v>14.878083577625196</v>
      </c>
      <c r="BX965">
        <v>35.560213006747588</v>
      </c>
      <c r="BY965">
        <v>28.237350749869442</v>
      </c>
      <c r="BZ965">
        <v>1137.6729985268703</v>
      </c>
      <c r="CA965">
        <v>238.86507122012929</v>
      </c>
      <c r="CB965">
        <v>222.23798344007403</v>
      </c>
      <c r="CC965" s="156">
        <v>0.8</v>
      </c>
      <c r="CD965">
        <v>2970</v>
      </c>
      <c r="CE965">
        <v>0.10179570701170859</v>
      </c>
      <c r="CF965">
        <v>4.0490999957225542</v>
      </c>
      <c r="CG965">
        <v>0.13065559734965915</v>
      </c>
      <c r="CH965">
        <v>1.752527196877272</v>
      </c>
      <c r="CI965">
        <v>18</v>
      </c>
    </row>
    <row r="966" spans="47:87" x14ac:dyDescent="0.3">
      <c r="AU966">
        <v>0.3</v>
      </c>
      <c r="AV966">
        <v>20.702702248096408</v>
      </c>
      <c r="AW966">
        <v>0.36034966090343085</v>
      </c>
      <c r="AX966">
        <v>0.78555696741527425</v>
      </c>
      <c r="AY966">
        <v>328.58947477276513</v>
      </c>
      <c r="AZ966">
        <v>0.10453543104970588</v>
      </c>
      <c r="BA966">
        <v>422.37978980786022</v>
      </c>
      <c r="BB966">
        <v>339.68593578718372</v>
      </c>
      <c r="BC966">
        <v>1</v>
      </c>
      <c r="BD966">
        <v>32.791567889500207</v>
      </c>
      <c r="BE966">
        <v>96.994091126983506</v>
      </c>
      <c r="BF966">
        <v>14.15705877005896</v>
      </c>
      <c r="BG966">
        <v>4.3364733812780596</v>
      </c>
      <c r="BH966">
        <v>424.38302789731722</v>
      </c>
      <c r="BI966">
        <v>0.2</v>
      </c>
      <c r="BJ966">
        <v>2843.8660047747094</v>
      </c>
      <c r="BK966">
        <v>676.22883572728279</v>
      </c>
      <c r="BL966">
        <v>944.63846559095373</v>
      </c>
      <c r="BM966">
        <v>1030.6513857584996</v>
      </c>
      <c r="BN966">
        <v>145.12500859056979</v>
      </c>
      <c r="BO966">
        <v>32.572848319766628</v>
      </c>
      <c r="BP966">
        <v>5.4112040441368532E-2</v>
      </c>
      <c r="BQ966">
        <v>100</v>
      </c>
      <c r="BR966">
        <v>374.29986678124328</v>
      </c>
      <c r="BS966">
        <v>5.9152598264052753E-2</v>
      </c>
      <c r="BT966">
        <v>3.2399992640181794E-4</v>
      </c>
      <c r="BU966">
        <v>0</v>
      </c>
      <c r="BV966">
        <v>0.51612426906134667</v>
      </c>
      <c r="BW966">
        <v>15.132853048979369</v>
      </c>
      <c r="BX966">
        <v>37.248039337414227</v>
      </c>
      <c r="BY966">
        <v>32.5416647772199</v>
      </c>
      <c r="BZ966">
        <v>1202.9645924258934</v>
      </c>
      <c r="CA966">
        <v>254.57145862707256</v>
      </c>
      <c r="CB966">
        <v>260.77899154819829</v>
      </c>
      <c r="CC966" s="156">
        <v>0.92</v>
      </c>
      <c r="CD966">
        <v>1340</v>
      </c>
      <c r="CE966">
        <v>0.15112884510729785</v>
      </c>
      <c r="CF966">
        <v>5.8450857797735516</v>
      </c>
      <c r="CG966">
        <v>0.18282400648431471</v>
      </c>
      <c r="CH966">
        <v>9.2363451780832744</v>
      </c>
      <c r="CI966">
        <v>11</v>
      </c>
    </row>
    <row r="967" spans="47:87" x14ac:dyDescent="0.3">
      <c r="AU967">
        <v>0.3</v>
      </c>
      <c r="AV967">
        <v>20.465589350835341</v>
      </c>
      <c r="AW967">
        <v>0.31277175244460764</v>
      </c>
      <c r="AX967">
        <v>0.4105127887262896</v>
      </c>
      <c r="AY967">
        <v>317.96196661110082</v>
      </c>
      <c r="AZ967">
        <v>0.10238124601802009</v>
      </c>
      <c r="BA967">
        <v>362.89925149706664</v>
      </c>
      <c r="BB967">
        <v>433.16164908141025</v>
      </c>
      <c r="BC967">
        <v>1</v>
      </c>
      <c r="BD967">
        <v>38.117137152995788</v>
      </c>
      <c r="BE967">
        <v>103.55375765840249</v>
      </c>
      <c r="BF967">
        <v>20.103185882769104</v>
      </c>
      <c r="BG967">
        <v>5.4126710920572858</v>
      </c>
      <c r="BH967">
        <v>430.40874368560463</v>
      </c>
      <c r="BI967">
        <v>0.20000000000000007</v>
      </c>
      <c r="BJ967">
        <v>2758.5462919226993</v>
      </c>
      <c r="BK967">
        <v>679.06199383106275</v>
      </c>
      <c r="BL967">
        <v>868.78824965638557</v>
      </c>
      <c r="BM967">
        <v>835.14432319679383</v>
      </c>
      <c r="BN967">
        <v>151.35582563371298</v>
      </c>
      <c r="BO967">
        <v>28.311651435217382</v>
      </c>
      <c r="BP967">
        <v>4.2120111952914485E-2</v>
      </c>
      <c r="BQ967">
        <v>100</v>
      </c>
      <c r="BR967">
        <v>292.1926685762113</v>
      </c>
      <c r="BS967">
        <v>5.5718197885076877E-2</v>
      </c>
      <c r="BT967">
        <v>3.0731198157794257E-4</v>
      </c>
      <c r="BU967">
        <v>0</v>
      </c>
      <c r="BV967">
        <v>0.51386835292349453</v>
      </c>
      <c r="BW967">
        <v>14.212135488096331</v>
      </c>
      <c r="BX967">
        <v>36.977361511997906</v>
      </c>
      <c r="BY967">
        <v>33.030689867094388</v>
      </c>
      <c r="BZ967">
        <v>856.3287144724892</v>
      </c>
      <c r="CA967">
        <v>355.97991251715621</v>
      </c>
      <c r="CB967">
        <v>232.8017144419405</v>
      </c>
      <c r="CC967" s="156">
        <v>1.08</v>
      </c>
      <c r="CD967">
        <v>1550</v>
      </c>
      <c r="CE967">
        <v>0.12885750147351671</v>
      </c>
      <c r="CF967">
        <v>4.5757319185514511</v>
      </c>
      <c r="CG967">
        <v>0.1595734062603158</v>
      </c>
      <c r="CH967">
        <v>9.8801595588171303</v>
      </c>
      <c r="CI967">
        <v>11</v>
      </c>
    </row>
    <row r="968" spans="47:87" x14ac:dyDescent="0.3">
      <c r="AU968">
        <v>0.3</v>
      </c>
      <c r="AV968">
        <v>17.566103340975861</v>
      </c>
      <c r="AW968">
        <v>0.37782082137258433</v>
      </c>
      <c r="AX968">
        <v>1.3452745220673064</v>
      </c>
      <c r="AY968">
        <v>320.4074539691652</v>
      </c>
      <c r="AZ968">
        <v>0.11058298772401168</v>
      </c>
      <c r="BA968">
        <v>478.33265718401645</v>
      </c>
      <c r="BB968">
        <v>335.79443795508985</v>
      </c>
      <c r="BC968">
        <v>1</v>
      </c>
      <c r="BD968">
        <v>35.108799913943464</v>
      </c>
      <c r="BE968">
        <v>110.92624997004231</v>
      </c>
      <c r="BF968">
        <v>17.225636808448769</v>
      </c>
      <c r="BG968">
        <v>3.085789246702392</v>
      </c>
      <c r="BH968">
        <v>462.42630505011232</v>
      </c>
      <c r="BI968">
        <v>0.2</v>
      </c>
      <c r="BJ968">
        <v>2912.6812152909602</v>
      </c>
      <c r="BK968">
        <v>663.78938525030287</v>
      </c>
      <c r="BL968">
        <v>797.20264932404496</v>
      </c>
      <c r="BM968">
        <v>885.55033247771701</v>
      </c>
      <c r="BN968">
        <v>125.57591790713271</v>
      </c>
      <c r="BO968">
        <v>34.149282989792702</v>
      </c>
      <c r="BP968">
        <v>5.7073571712983766E-2</v>
      </c>
      <c r="BQ968">
        <v>100</v>
      </c>
      <c r="BR968">
        <v>312.59652359351969</v>
      </c>
      <c r="BS968">
        <v>5.5331868008628937E-2</v>
      </c>
      <c r="BT968">
        <v>3.0450035392389554E-4</v>
      </c>
      <c r="BU968">
        <v>94.480998996838338</v>
      </c>
      <c r="BV968">
        <v>0.61056066576848367</v>
      </c>
      <c r="BW968">
        <v>14.233293278858383</v>
      </c>
      <c r="BX968">
        <v>34.201975292040444</v>
      </c>
      <c r="BY968">
        <v>33.646430732066449</v>
      </c>
      <c r="BZ968">
        <v>1059.6059730120983</v>
      </c>
      <c r="CA968">
        <v>325.19590001674391</v>
      </c>
      <c r="CB968">
        <v>229.6899932952073</v>
      </c>
      <c r="CC968" s="156">
        <v>1.32</v>
      </c>
      <c r="CD968">
        <v>850</v>
      </c>
      <c r="CE968">
        <v>0.16661107120660179</v>
      </c>
      <c r="CF968">
        <v>5.5712353688371117</v>
      </c>
      <c r="CG968">
        <v>0.21880071561258901</v>
      </c>
      <c r="CH968">
        <v>11.568185368086953</v>
      </c>
      <c r="CI968">
        <v>9</v>
      </c>
    </row>
    <row r="969" spans="47:87" x14ac:dyDescent="0.3">
      <c r="AU969">
        <v>0.3</v>
      </c>
      <c r="AV969">
        <v>19.9439345181985</v>
      </c>
      <c r="AW969">
        <v>0.35028271568218433</v>
      </c>
      <c r="AX969">
        <v>0.78003793697838741</v>
      </c>
      <c r="AY969">
        <v>310.20916321563232</v>
      </c>
      <c r="AZ969">
        <v>8.964748916359129E-2</v>
      </c>
      <c r="BA969">
        <v>364.80505683354926</v>
      </c>
      <c r="BB969">
        <v>344.52467282550469</v>
      </c>
      <c r="BC969">
        <v>1</v>
      </c>
      <c r="BD969">
        <v>37.733033759749794</v>
      </c>
      <c r="BE969">
        <v>111.31040614859857</v>
      </c>
      <c r="BF969">
        <v>18.632253803443486</v>
      </c>
      <c r="BG969">
        <v>3.9569408947834912</v>
      </c>
      <c r="BH969">
        <v>428.42973227017023</v>
      </c>
      <c r="BI969">
        <v>0.2</v>
      </c>
      <c r="BJ969">
        <v>2579.1156339104709</v>
      </c>
      <c r="BK969">
        <v>686.65378898082326</v>
      </c>
      <c r="BL969">
        <v>866.06036002276949</v>
      </c>
      <c r="BM969">
        <v>866.44728427231917</v>
      </c>
      <c r="BN969">
        <v>151.4111000462085</v>
      </c>
      <c r="BO969">
        <v>31.789353786300044</v>
      </c>
      <c r="BP969">
        <v>3.7310798583677085E-2</v>
      </c>
      <c r="BQ969">
        <v>100</v>
      </c>
      <c r="BR969">
        <v>335.9048876050486</v>
      </c>
      <c r="BS969">
        <v>5.6085729197740339E-2</v>
      </c>
      <c r="BT969">
        <v>3.0546602136900477E-4</v>
      </c>
      <c r="BU969">
        <v>89.947914452815311</v>
      </c>
      <c r="BV969">
        <v>0.56725903243188935</v>
      </c>
      <c r="BW969">
        <v>13.939039057652808</v>
      </c>
      <c r="BX969">
        <v>38.254991111747572</v>
      </c>
      <c r="BY969">
        <v>31.924161900024806</v>
      </c>
      <c r="BZ969">
        <v>1038.3160326998859</v>
      </c>
      <c r="CA969">
        <v>237.18725734150479</v>
      </c>
      <c r="CB969">
        <v>225.59878837792215</v>
      </c>
      <c r="CC969" s="156">
        <v>0.86</v>
      </c>
      <c r="CD969">
        <v>1290</v>
      </c>
      <c r="CE969">
        <v>0.17240661527371426</v>
      </c>
      <c r="CF969">
        <v>6.4676121857014266</v>
      </c>
      <c r="CG969">
        <v>0.20786235813361265</v>
      </c>
      <c r="CH969">
        <v>22.687728704668139</v>
      </c>
      <c r="CI969">
        <v>8</v>
      </c>
    </row>
    <row r="970" spans="47:87" x14ac:dyDescent="0.3">
      <c r="AU970">
        <v>0.3</v>
      </c>
      <c r="AV970">
        <v>21.06957575033864</v>
      </c>
      <c r="AW970">
        <v>0.36896510089647044</v>
      </c>
      <c r="AX970">
        <v>1.7395653261636341</v>
      </c>
      <c r="AY970">
        <v>329.22613160476561</v>
      </c>
      <c r="AZ970">
        <v>0.11596193291091456</v>
      </c>
      <c r="BA970">
        <v>424.35909470303068</v>
      </c>
      <c r="BB970">
        <v>335.94442716786068</v>
      </c>
      <c r="BC970">
        <v>1</v>
      </c>
      <c r="BD970">
        <v>41.194503476305826</v>
      </c>
      <c r="BE970">
        <v>95.845137465580976</v>
      </c>
      <c r="BF970">
        <v>28.000875458282955</v>
      </c>
      <c r="BG970">
        <v>5.2650001897321435</v>
      </c>
      <c r="BH970">
        <v>398.27976549587737</v>
      </c>
      <c r="BI970">
        <v>0.2</v>
      </c>
      <c r="BJ970">
        <v>2429.6264513839601</v>
      </c>
      <c r="BK970">
        <v>662.77421313732145</v>
      </c>
      <c r="BL970">
        <v>864.16178691345499</v>
      </c>
      <c r="BM970">
        <v>955.64946495812319</v>
      </c>
      <c r="BN970">
        <v>157.78423027584063</v>
      </c>
      <c r="BO970">
        <v>33.365257668131044</v>
      </c>
      <c r="BP970">
        <v>5.3707372927689394E-2</v>
      </c>
      <c r="BQ970">
        <v>100</v>
      </c>
      <c r="BR970">
        <v>368.28408428607429</v>
      </c>
      <c r="BS970">
        <v>5.3556321110424382E-2</v>
      </c>
      <c r="BT970">
        <v>2.9174480251676851E-4</v>
      </c>
      <c r="BU970">
        <v>39.39993585790581</v>
      </c>
      <c r="BV970">
        <v>0.5602838708292075</v>
      </c>
      <c r="BW970">
        <v>14.736845130485356</v>
      </c>
      <c r="BX970">
        <v>37.530502129643281</v>
      </c>
      <c r="BY970">
        <v>36.851164721718959</v>
      </c>
      <c r="BZ970">
        <v>1101.9469285440782</v>
      </c>
      <c r="CA970">
        <v>274.94393815293307</v>
      </c>
      <c r="CB970">
        <v>241.08823860692382</v>
      </c>
      <c r="CC970" s="156">
        <v>1.0900000000000001</v>
      </c>
      <c r="CD970">
        <v>960</v>
      </c>
      <c r="CE970">
        <v>0.10373667699642319</v>
      </c>
      <c r="CF970">
        <v>5.3659968347033882</v>
      </c>
      <c r="CG970">
        <v>0.13780635248292789</v>
      </c>
      <c r="CH970">
        <v>3.888067663169593</v>
      </c>
      <c r="CI970">
        <v>17</v>
      </c>
    </row>
    <row r="971" spans="47:87" x14ac:dyDescent="0.3">
      <c r="AU971">
        <v>0.3</v>
      </c>
      <c r="AV971">
        <v>20.170813408394906</v>
      </c>
      <c r="AW971">
        <v>0.34225213144350375</v>
      </c>
      <c r="AX971">
        <v>1.3751134070358539</v>
      </c>
      <c r="AY971">
        <v>321.29934388403598</v>
      </c>
      <c r="AZ971">
        <v>9.2966813885110605E-2</v>
      </c>
      <c r="BA971">
        <v>433.52796844204647</v>
      </c>
      <c r="BB971">
        <v>333.54587158807823</v>
      </c>
      <c r="BC971">
        <v>1</v>
      </c>
      <c r="BD971">
        <v>44.624424913523555</v>
      </c>
      <c r="BE971">
        <v>116.61462194379372</v>
      </c>
      <c r="BF971">
        <v>11.297991817075253</v>
      </c>
      <c r="BG971">
        <v>6.004085399269254</v>
      </c>
      <c r="BH971">
        <v>413.68732092497078</v>
      </c>
      <c r="BI971">
        <v>0.19999999999999996</v>
      </c>
      <c r="BJ971">
        <v>2210.2106114453859</v>
      </c>
      <c r="BK971">
        <v>691.68503240299026</v>
      </c>
      <c r="BL971">
        <v>903.60832093301656</v>
      </c>
      <c r="BM971">
        <v>875.67847035258785</v>
      </c>
      <c r="BN971">
        <v>184.27455156893041</v>
      </c>
      <c r="BO971">
        <v>31.175578985949944</v>
      </c>
      <c r="BP971">
        <v>2.2471343478505264E-2</v>
      </c>
      <c r="BQ971">
        <v>100</v>
      </c>
      <c r="BR971">
        <v>352.67580138743006</v>
      </c>
      <c r="BS971">
        <v>5.6237108726446931E-2</v>
      </c>
      <c r="BT971">
        <v>2.9901808989072379E-4</v>
      </c>
      <c r="BU971">
        <v>0</v>
      </c>
      <c r="BV971">
        <v>0.58341887227755929</v>
      </c>
      <c r="BW971">
        <v>14.971386437121478</v>
      </c>
      <c r="BX971">
        <v>36.519156603731211</v>
      </c>
      <c r="BY971">
        <v>32.531596596283393</v>
      </c>
      <c r="BZ971">
        <v>806.25558494767347</v>
      </c>
      <c r="CA971">
        <v>186.19524228520572</v>
      </c>
      <c r="CB971">
        <v>231.57668570666431</v>
      </c>
      <c r="CC971" s="156">
        <v>0.91</v>
      </c>
      <c r="CD971">
        <v>1200</v>
      </c>
      <c r="CE971">
        <v>0.17748182929360468</v>
      </c>
      <c r="CF971">
        <v>6.7695808165713469</v>
      </c>
      <c r="CG971">
        <v>0.22631848545453589</v>
      </c>
      <c r="CH971">
        <v>17.661471879088815</v>
      </c>
      <c r="CI971">
        <v>8</v>
      </c>
    </row>
    <row r="972" spans="47:87" x14ac:dyDescent="0.3">
      <c r="AU972">
        <v>0.3</v>
      </c>
      <c r="AV972">
        <v>22.197331169638172</v>
      </c>
      <c r="AW972">
        <v>0.28370943091707129</v>
      </c>
      <c r="AX972">
        <v>1.3877182238089134</v>
      </c>
      <c r="AY972">
        <v>304.76046513321302</v>
      </c>
      <c r="AZ972">
        <v>8.9908409581226215E-2</v>
      </c>
      <c r="BA972">
        <v>309.62061494012244</v>
      </c>
      <c r="BB972">
        <v>415.21892770536471</v>
      </c>
      <c r="BC972">
        <v>1</v>
      </c>
      <c r="BD972">
        <v>35.380309123998458</v>
      </c>
      <c r="BE972">
        <v>88.336699084697997</v>
      </c>
      <c r="BF972">
        <v>12.937505110960908</v>
      </c>
      <c r="BG972">
        <v>4.2065985379468342</v>
      </c>
      <c r="BH972">
        <v>406.70649705656064</v>
      </c>
      <c r="BI972">
        <v>0.2</v>
      </c>
      <c r="BJ972">
        <v>2938.51360548821</v>
      </c>
      <c r="BK972">
        <v>683.16461615605249</v>
      </c>
      <c r="BL972">
        <v>880.97823598559023</v>
      </c>
      <c r="BM972">
        <v>773.6316247766066</v>
      </c>
      <c r="BN972">
        <v>195.12871434072937</v>
      </c>
      <c r="BO972">
        <v>25.421701146655401</v>
      </c>
      <c r="BP972">
        <v>6.9681668454807943E-2</v>
      </c>
      <c r="BQ972">
        <v>100</v>
      </c>
      <c r="BR972">
        <v>347.96145970466091</v>
      </c>
      <c r="BS972">
        <v>5.648919031455979E-2</v>
      </c>
      <c r="BT972">
        <v>3.0565289285280629E-4</v>
      </c>
      <c r="BU972">
        <v>0</v>
      </c>
      <c r="BV972">
        <v>0.54195895134140615</v>
      </c>
      <c r="BW972">
        <v>15.53784951904075</v>
      </c>
      <c r="BX972">
        <v>34.912382373489436</v>
      </c>
      <c r="BY972">
        <v>33.579625997285873</v>
      </c>
      <c r="BZ972">
        <v>1023.3358758063288</v>
      </c>
      <c r="CA972">
        <v>286.03032798434299</v>
      </c>
      <c r="CB972">
        <v>245.15650988750571</v>
      </c>
      <c r="CC972" s="156">
        <v>0.95</v>
      </c>
      <c r="CD972">
        <v>2500</v>
      </c>
      <c r="CE972">
        <v>1.3840256829911635E-2</v>
      </c>
      <c r="CF972">
        <v>1.3942460642873959</v>
      </c>
      <c r="CG972">
        <v>5.8473402887345156E-2</v>
      </c>
      <c r="CH972">
        <v>-11.884834323652731</v>
      </c>
      <c r="CI972" t="s">
        <v>479</v>
      </c>
    </row>
    <row r="973" spans="47:87" x14ac:dyDescent="0.3">
      <c r="AU973">
        <v>0.3</v>
      </c>
      <c r="AV973">
        <v>19.650294114736951</v>
      </c>
      <c r="AW973">
        <v>0.34689143099519587</v>
      </c>
      <c r="AX973">
        <v>2.1323467302823751</v>
      </c>
      <c r="AY973">
        <v>344.75274702923446</v>
      </c>
      <c r="AZ973">
        <v>9.8246437941272968E-2</v>
      </c>
      <c r="BA973">
        <v>514.05950590466341</v>
      </c>
      <c r="BB973">
        <v>313.15095946986594</v>
      </c>
      <c r="BC973">
        <v>1</v>
      </c>
      <c r="BD973">
        <v>47.62637475755816</v>
      </c>
      <c r="BE973">
        <v>98.347495912502097</v>
      </c>
      <c r="BF973">
        <v>14.996936085370011</v>
      </c>
      <c r="BG973">
        <v>5.4277178768830581</v>
      </c>
      <c r="BH973">
        <v>404.96600185183792</v>
      </c>
      <c r="BI973">
        <v>0.19999999999999996</v>
      </c>
      <c r="BJ973">
        <v>2588.6686327176903</v>
      </c>
      <c r="BK973">
        <v>701.16336293326742</v>
      </c>
      <c r="BL973">
        <v>903.40144974601333</v>
      </c>
      <c r="BM973">
        <v>971.74792194158056</v>
      </c>
      <c r="BN973">
        <v>145.22890222595765</v>
      </c>
      <c r="BO973">
        <v>31.438047545284814</v>
      </c>
      <c r="BP973">
        <v>4.2186408105888626E-2</v>
      </c>
      <c r="BQ973">
        <v>100</v>
      </c>
      <c r="BR973">
        <v>295.25788317641957</v>
      </c>
      <c r="BS973">
        <v>5.502237730659279E-2</v>
      </c>
      <c r="BT973">
        <v>3.3458108858110217E-4</v>
      </c>
      <c r="BU973">
        <v>0</v>
      </c>
      <c r="BV973">
        <v>0.54494357657682879</v>
      </c>
      <c r="BW973">
        <v>14.815132075461152</v>
      </c>
      <c r="BX973">
        <v>36.025694318087567</v>
      </c>
      <c r="BY973">
        <v>33.779807319744229</v>
      </c>
      <c r="BZ973">
        <v>1238.4432285466789</v>
      </c>
      <c r="CA973">
        <v>317.64087471975972</v>
      </c>
      <c r="CB973">
        <v>228.25347473493525</v>
      </c>
      <c r="CC973" s="156">
        <v>0.94</v>
      </c>
      <c r="CD973">
        <v>1710</v>
      </c>
      <c r="CE973">
        <v>0.17654860500083625</v>
      </c>
      <c r="CF973">
        <v>6.7691976287352134</v>
      </c>
      <c r="CG973">
        <v>0.21477010244544442</v>
      </c>
      <c r="CH973">
        <v>15.39199774248849</v>
      </c>
      <c r="CI973">
        <v>8</v>
      </c>
    </row>
    <row r="974" spans="47:87" x14ac:dyDescent="0.3">
      <c r="AU974">
        <v>0.3</v>
      </c>
      <c r="AV974">
        <v>20.736136401255663</v>
      </c>
      <c r="AW974">
        <v>0.40425476098479762</v>
      </c>
      <c r="AX974">
        <v>1.5957814421544994</v>
      </c>
      <c r="AY974">
        <v>330.30072540025958</v>
      </c>
      <c r="AZ974">
        <v>9.043112530482264E-2</v>
      </c>
      <c r="BA974">
        <v>494.32927864059582</v>
      </c>
      <c r="BB974">
        <v>330.8657132862956</v>
      </c>
      <c r="BC974">
        <v>1</v>
      </c>
      <c r="BD974">
        <v>33.534314689896611</v>
      </c>
      <c r="BE974">
        <v>73.37847298550183</v>
      </c>
      <c r="BF974">
        <v>14.133814105653702</v>
      </c>
      <c r="BG974">
        <v>5.9294332892345851</v>
      </c>
      <c r="BH974">
        <v>414.31106510881636</v>
      </c>
      <c r="BI974">
        <v>0.20000000000000007</v>
      </c>
      <c r="BJ974">
        <v>2189.5407996673775</v>
      </c>
      <c r="BK974">
        <v>679.10363870362016</v>
      </c>
      <c r="BL974">
        <v>928.15540955080326</v>
      </c>
      <c r="BM974">
        <v>1046.2080444928192</v>
      </c>
      <c r="BN974">
        <v>148.87292325004771</v>
      </c>
      <c r="BO974">
        <v>36.548797488858426</v>
      </c>
      <c r="BP974">
        <v>5.9953824389206767E-2</v>
      </c>
      <c r="BQ974">
        <v>100</v>
      </c>
      <c r="BR974">
        <v>354.74251925957464</v>
      </c>
      <c r="BS974">
        <v>5.665994465477469E-2</v>
      </c>
      <c r="BT974">
        <v>3.1109765547633839E-4</v>
      </c>
      <c r="BU974">
        <v>14.862541476990263</v>
      </c>
      <c r="BV974">
        <v>0.53543766301949181</v>
      </c>
      <c r="BW974">
        <v>15.092495428760285</v>
      </c>
      <c r="BX974">
        <v>36.610486959921744</v>
      </c>
      <c r="BY974">
        <v>37.143989322011372</v>
      </c>
      <c r="BZ974">
        <v>1016.7225858032614</v>
      </c>
      <c r="CA974">
        <v>236.83132319607267</v>
      </c>
      <c r="CB974">
        <v>236.0787852202254</v>
      </c>
      <c r="CC974" s="156">
        <v>1.02</v>
      </c>
      <c r="CD974">
        <v>1270</v>
      </c>
      <c r="CE974">
        <v>0.1748823608485981</v>
      </c>
      <c r="CF974">
        <v>5.6182186708599122</v>
      </c>
      <c r="CG974">
        <v>0.21192169623020463</v>
      </c>
      <c r="CH974">
        <v>9.5923573098778334</v>
      </c>
      <c r="CI974">
        <v>9</v>
      </c>
    </row>
    <row r="975" spans="47:87" x14ac:dyDescent="0.3">
      <c r="AU975">
        <v>0.3</v>
      </c>
      <c r="AV975">
        <v>20.119992645942411</v>
      </c>
      <c r="AW975">
        <v>0.37777269312171952</v>
      </c>
      <c r="AX975">
        <v>1.5067853712620061</v>
      </c>
      <c r="AY975">
        <v>326.66543825297731</v>
      </c>
      <c r="AZ975">
        <v>0.11792186519780011</v>
      </c>
      <c r="BA975">
        <v>429.68593293598633</v>
      </c>
      <c r="BB975">
        <v>413.00633189174755</v>
      </c>
      <c r="BC975">
        <v>1</v>
      </c>
      <c r="BD975">
        <v>33.916961232930596</v>
      </c>
      <c r="BE975">
        <v>106.77174974506423</v>
      </c>
      <c r="BF975">
        <v>18.007745675097681</v>
      </c>
      <c r="BG975">
        <v>5.1344149586093817</v>
      </c>
      <c r="BH975">
        <v>412.75793958789734</v>
      </c>
      <c r="BI975">
        <v>0.19999999999999998</v>
      </c>
      <c r="BJ975">
        <v>3148.7868705853302</v>
      </c>
      <c r="BK975">
        <v>676.24220123218095</v>
      </c>
      <c r="BL975">
        <v>883.54322072561217</v>
      </c>
      <c r="BM975">
        <v>901.85227101951091</v>
      </c>
      <c r="BN975">
        <v>90.834318992254495</v>
      </c>
      <c r="BO975">
        <v>34.171919961486005</v>
      </c>
      <c r="BP975">
        <v>5.3755899594712026E-2</v>
      </c>
      <c r="BQ975">
        <v>100</v>
      </c>
      <c r="BR975">
        <v>381.63910597471562</v>
      </c>
      <c r="BS975">
        <v>5.4693117712648953E-2</v>
      </c>
      <c r="BT975">
        <v>3.0901186968372108E-4</v>
      </c>
      <c r="BU975">
        <v>0</v>
      </c>
      <c r="BV975">
        <v>0.53189622008625248</v>
      </c>
      <c r="BW975">
        <v>14.918383223512246</v>
      </c>
      <c r="BX975">
        <v>34.536486396740564</v>
      </c>
      <c r="BY975">
        <v>33.54431400486714</v>
      </c>
      <c r="BZ975">
        <v>1068.0990573573072</v>
      </c>
      <c r="CA975">
        <v>344.86471521977825</v>
      </c>
      <c r="CB975">
        <v>236.88857838316861</v>
      </c>
      <c r="CC975" s="156">
        <v>1.18</v>
      </c>
      <c r="CD975">
        <v>1410</v>
      </c>
      <c r="CE975">
        <v>7.9118100107064881E-2</v>
      </c>
      <c r="CF975">
        <v>2.9274769786589925</v>
      </c>
      <c r="CG975">
        <v>0.11266042173051807</v>
      </c>
      <c r="CH975">
        <v>-4.7936868247502895</v>
      </c>
      <c r="CI975" t="s">
        <v>479</v>
      </c>
    </row>
    <row r="976" spans="47:87" x14ac:dyDescent="0.3">
      <c r="AU976">
        <v>0.3</v>
      </c>
      <c r="AV976">
        <v>19.24527261225721</v>
      </c>
      <c r="AW976">
        <v>0.26928006176673192</v>
      </c>
      <c r="AX976">
        <v>0.68260495448339054</v>
      </c>
      <c r="AY976">
        <v>327.2086868752728</v>
      </c>
      <c r="AZ976">
        <v>9.8368953852637456E-2</v>
      </c>
      <c r="BA976">
        <v>413.19600049390351</v>
      </c>
      <c r="BB976">
        <v>345.88203405700045</v>
      </c>
      <c r="BC976">
        <v>1</v>
      </c>
      <c r="BD976">
        <v>36.799211335881651</v>
      </c>
      <c r="BE976">
        <v>92.285048950101697</v>
      </c>
      <c r="BF976">
        <v>16.404387039991949</v>
      </c>
      <c r="BG976">
        <v>5.3815733460077464</v>
      </c>
      <c r="BH976">
        <v>401.22447194355249</v>
      </c>
      <c r="BI976">
        <v>0.19999999999999996</v>
      </c>
      <c r="BJ976">
        <v>2807.4033903398745</v>
      </c>
      <c r="BK976">
        <v>694.38310493473955</v>
      </c>
      <c r="BL976">
        <v>913.8556531269536</v>
      </c>
      <c r="BM976">
        <v>935.26698538135986</v>
      </c>
      <c r="BN976">
        <v>124.01015181969822</v>
      </c>
      <c r="BO976">
        <v>23.985714501929337</v>
      </c>
      <c r="BP976">
        <v>8.343235556094121E-2</v>
      </c>
      <c r="BQ976">
        <v>100</v>
      </c>
      <c r="BR976">
        <v>334.81038382055544</v>
      </c>
      <c r="BS976">
        <v>5.5406825346405536E-2</v>
      </c>
      <c r="BT976">
        <v>2.8845499939847657E-4</v>
      </c>
      <c r="BU976">
        <v>5.651364946515657</v>
      </c>
      <c r="BV976">
        <v>0.50163135689244731</v>
      </c>
      <c r="BW976">
        <v>13.585413599886365</v>
      </c>
      <c r="BX976">
        <v>32.326007244253361</v>
      </c>
      <c r="BY976">
        <v>36.210992442504683</v>
      </c>
      <c r="BZ976">
        <v>1113.726000190959</v>
      </c>
      <c r="CA976">
        <v>276.00424643139866</v>
      </c>
      <c r="CB976">
        <v>228.28877874433002</v>
      </c>
      <c r="CC976" s="156">
        <v>1.06</v>
      </c>
      <c r="CD976">
        <v>1580</v>
      </c>
      <c r="CE976">
        <v>9.8546542353680655E-2</v>
      </c>
      <c r="CF976">
        <v>4.112019006143278</v>
      </c>
      <c r="CG976">
        <v>0.1310964896649412</v>
      </c>
      <c r="CH976">
        <v>0.66664130888111184</v>
      </c>
      <c r="CI976">
        <v>18</v>
      </c>
    </row>
    <row r="977" spans="47:87" x14ac:dyDescent="0.3">
      <c r="AU977">
        <v>0.3</v>
      </c>
      <c r="AV977">
        <v>21.692784085899309</v>
      </c>
      <c r="AW977">
        <v>0.32968772247799022</v>
      </c>
      <c r="AX977">
        <v>2.5483337653852631</v>
      </c>
      <c r="AY977">
        <v>293.9362714444614</v>
      </c>
      <c r="AZ977">
        <v>9.4643416228855207E-2</v>
      </c>
      <c r="BA977">
        <v>340.85850500032575</v>
      </c>
      <c r="BB977">
        <v>306.83542090361806</v>
      </c>
      <c r="BC977">
        <v>1</v>
      </c>
      <c r="BD977">
        <v>39.129193517685515</v>
      </c>
      <c r="BE977">
        <v>88.463404442374525</v>
      </c>
      <c r="BF977">
        <v>20.910013653178943</v>
      </c>
      <c r="BG977">
        <v>5.7271192052566695</v>
      </c>
      <c r="BH977">
        <v>403.31254351486859</v>
      </c>
      <c r="BI977">
        <v>0.19999999999999998</v>
      </c>
      <c r="BJ977">
        <v>2808.6466521486382</v>
      </c>
      <c r="BK977">
        <v>676.33107113893607</v>
      </c>
      <c r="BL977">
        <v>901.95817588141222</v>
      </c>
      <c r="BM977">
        <v>918.39750103433778</v>
      </c>
      <c r="BN977">
        <v>164.19755730818216</v>
      </c>
      <c r="BO977">
        <v>30.12734242270119</v>
      </c>
      <c r="BP977">
        <v>9.9424193719960668E-3</v>
      </c>
      <c r="BQ977">
        <v>100</v>
      </c>
      <c r="BR977">
        <v>320.68070157661219</v>
      </c>
      <c r="BS977">
        <v>5.3538674812721482E-2</v>
      </c>
      <c r="BT977">
        <v>3.0159714880640553E-4</v>
      </c>
      <c r="BU977">
        <v>0</v>
      </c>
      <c r="BV977">
        <v>0.59143821600033397</v>
      </c>
      <c r="BW977">
        <v>14.621217586812797</v>
      </c>
      <c r="BX977">
        <v>37.020419601744528</v>
      </c>
      <c r="BY977">
        <v>37.315970995745317</v>
      </c>
      <c r="BZ977">
        <v>914.26299613799142</v>
      </c>
      <c r="CA977">
        <v>308.44457836166129</v>
      </c>
      <c r="CB977">
        <v>227.3662719521179</v>
      </c>
      <c r="CC977" s="156">
        <v>0.85</v>
      </c>
      <c r="CD977">
        <v>1930</v>
      </c>
      <c r="CE977">
        <v>0.12651521135715149</v>
      </c>
      <c r="CF977">
        <v>5.489058161222224</v>
      </c>
      <c r="CG977">
        <v>0.15939366984100442</v>
      </c>
      <c r="CH977">
        <v>7.6689129138511332</v>
      </c>
      <c r="CI977">
        <v>12</v>
      </c>
    </row>
    <row r="978" spans="47:87" x14ac:dyDescent="0.3">
      <c r="AU978">
        <v>0.3</v>
      </c>
      <c r="AV978">
        <v>20.215048408881813</v>
      </c>
      <c r="AW978">
        <v>0.33195778022620309</v>
      </c>
      <c r="AX978">
        <v>1.5318858468617627</v>
      </c>
      <c r="AY978">
        <v>350.19688653020313</v>
      </c>
      <c r="AZ978">
        <v>8.2762792698805807E-2</v>
      </c>
      <c r="BA978">
        <v>408.1512318121363</v>
      </c>
      <c r="BB978">
        <v>308.01430215434743</v>
      </c>
      <c r="BC978">
        <v>1</v>
      </c>
      <c r="BD978">
        <v>38.495332823242208</v>
      </c>
      <c r="BE978">
        <v>99.589818834377681</v>
      </c>
      <c r="BF978">
        <v>17.873161234842463</v>
      </c>
      <c r="BG978">
        <v>3.9529437184682967</v>
      </c>
      <c r="BH978">
        <v>443.93570515899296</v>
      </c>
      <c r="BI978">
        <v>0.19999999999999998</v>
      </c>
      <c r="BJ978">
        <v>2534.3182028333144</v>
      </c>
      <c r="BK978">
        <v>690.01787193778318</v>
      </c>
      <c r="BL978">
        <v>825.04762467545584</v>
      </c>
      <c r="BM978">
        <v>1065.4948776170952</v>
      </c>
      <c r="BN978">
        <v>254.95454449877195</v>
      </c>
      <c r="BO978">
        <v>30.228123759162642</v>
      </c>
      <c r="BP978">
        <v>2.301423548691036E-2</v>
      </c>
      <c r="BQ978">
        <v>100</v>
      </c>
      <c r="BR978">
        <v>367.35215428137883</v>
      </c>
      <c r="BS978">
        <v>5.4925365695635789E-2</v>
      </c>
      <c r="BT978">
        <v>2.9351103872049669E-4</v>
      </c>
      <c r="BU978">
        <v>0</v>
      </c>
      <c r="BV978">
        <v>0.5167535842118165</v>
      </c>
      <c r="BW978">
        <v>14.002979675743038</v>
      </c>
      <c r="BX978">
        <v>35.736833659509209</v>
      </c>
      <c r="BY978">
        <v>32.011684970361415</v>
      </c>
      <c r="BZ978">
        <v>1106.0384672755345</v>
      </c>
      <c r="CA978">
        <v>222.99019226623045</v>
      </c>
      <c r="CB978">
        <v>249.53820527309185</v>
      </c>
      <c r="CC978" s="156">
        <v>0.88</v>
      </c>
      <c r="CD978">
        <v>1600</v>
      </c>
      <c r="CE978">
        <v>0.21394127834023391</v>
      </c>
      <c r="CF978">
        <v>7.0283115004276073</v>
      </c>
      <c r="CG978">
        <v>0.28557689398790448</v>
      </c>
      <c r="CH978">
        <v>20.000075995052082</v>
      </c>
      <c r="CI978">
        <v>6</v>
      </c>
    </row>
    <row r="979" spans="47:87" x14ac:dyDescent="0.3">
      <c r="AU979">
        <v>0.3</v>
      </c>
      <c r="AV979">
        <v>21.334975259408917</v>
      </c>
      <c r="AW979">
        <v>0.28663381065725024</v>
      </c>
      <c r="AX979">
        <v>0.84679351146458071</v>
      </c>
      <c r="AY979">
        <v>321.25416257632463</v>
      </c>
      <c r="AZ979">
        <v>0.10350363606533862</v>
      </c>
      <c r="BA979">
        <v>387.32556835295554</v>
      </c>
      <c r="BB979">
        <v>382.15874470832239</v>
      </c>
      <c r="BC979">
        <v>1</v>
      </c>
      <c r="BD979">
        <v>38.876784635070564</v>
      </c>
      <c r="BE979">
        <v>96.528761512971087</v>
      </c>
      <c r="BF979">
        <v>23.441960859953344</v>
      </c>
      <c r="BG979">
        <v>4.5761433417773043</v>
      </c>
      <c r="BH979">
        <v>414.24907034611215</v>
      </c>
      <c r="BI979">
        <v>0.20000000000000007</v>
      </c>
      <c r="BJ979">
        <v>2738.6316303866724</v>
      </c>
      <c r="BK979">
        <v>700.31912154969791</v>
      </c>
      <c r="BL979">
        <v>992.37499183142484</v>
      </c>
      <c r="BM979">
        <v>1066.6257516665432</v>
      </c>
      <c r="BN979">
        <v>153.99328479305507</v>
      </c>
      <c r="BO979">
        <v>25.773793432479742</v>
      </c>
      <c r="BP979">
        <v>5.9410912805019013E-2</v>
      </c>
      <c r="BQ979">
        <v>100</v>
      </c>
      <c r="BR979">
        <v>314.833714764322</v>
      </c>
      <c r="BS979">
        <v>5.4676871775785708E-2</v>
      </c>
      <c r="BT979">
        <v>3.2167958213018819E-4</v>
      </c>
      <c r="BU979">
        <v>0</v>
      </c>
      <c r="BV979">
        <v>0.5083419753952626</v>
      </c>
      <c r="BW979">
        <v>15.334182608765651</v>
      </c>
      <c r="BX979">
        <v>35.883553854448948</v>
      </c>
      <c r="BY979">
        <v>31.289203995142383</v>
      </c>
      <c r="BZ979">
        <v>897.91033147831945</v>
      </c>
      <c r="CA979">
        <v>273.06186629408029</v>
      </c>
      <c r="CB979">
        <v>228.35916712926311</v>
      </c>
      <c r="CC979" s="156">
        <v>0.92</v>
      </c>
      <c r="CD979">
        <v>2260</v>
      </c>
      <c r="CE979">
        <v>5.3056536165507984E-2</v>
      </c>
      <c r="CF979">
        <v>2.9784476486123017</v>
      </c>
      <c r="CG979">
        <v>9.0721541388091048E-2</v>
      </c>
      <c r="CH979">
        <v>-8.7807110370871673</v>
      </c>
      <c r="CI979" t="s">
        <v>479</v>
      </c>
    </row>
    <row r="980" spans="47:87" x14ac:dyDescent="0.3">
      <c r="AU980">
        <v>0.3</v>
      </c>
      <c r="AV980">
        <v>19.874653383237543</v>
      </c>
      <c r="AW980">
        <v>0.30397123773626206</v>
      </c>
      <c r="AX980">
        <v>1.7887741828547228</v>
      </c>
      <c r="AY980">
        <v>317.75020168606858</v>
      </c>
      <c r="AZ980">
        <v>0.1217005844187911</v>
      </c>
      <c r="BA980">
        <v>464.34627424405653</v>
      </c>
      <c r="BB980">
        <v>312.73479309212252</v>
      </c>
      <c r="BC980">
        <v>1</v>
      </c>
      <c r="BD980">
        <v>45.685405503022245</v>
      </c>
      <c r="BE980">
        <v>100.03094085484079</v>
      </c>
      <c r="BF980">
        <v>14.041037104399821</v>
      </c>
      <c r="BG980">
        <v>6.7178981762073429</v>
      </c>
      <c r="BH980">
        <v>369.47640062660116</v>
      </c>
      <c r="BI980">
        <v>0.20000000000000004</v>
      </c>
      <c r="BJ980">
        <v>2784.2601100068682</v>
      </c>
      <c r="BK980">
        <v>690.22367163766944</v>
      </c>
      <c r="BL980">
        <v>841.12054402211152</v>
      </c>
      <c r="BM980">
        <v>977.91836060952494</v>
      </c>
      <c r="BN980">
        <v>162.34025268682521</v>
      </c>
      <c r="BO980">
        <v>27.321232516341066</v>
      </c>
      <c r="BP980">
        <v>6.434478725209293E-2</v>
      </c>
      <c r="BQ980">
        <v>100</v>
      </c>
      <c r="BR980">
        <v>286.70888805048679</v>
      </c>
      <c r="BS980">
        <v>5.5670630788954102E-2</v>
      </c>
      <c r="BT980">
        <v>3.1831116793255864E-4</v>
      </c>
      <c r="BU980">
        <v>59.299532718957828</v>
      </c>
      <c r="BV980">
        <v>0.51422042103165377</v>
      </c>
      <c r="BW980">
        <v>14.885719659135276</v>
      </c>
      <c r="BX980">
        <v>34.412290582871897</v>
      </c>
      <c r="BY980">
        <v>31.921463681834915</v>
      </c>
      <c r="BZ980">
        <v>920.12753301657449</v>
      </c>
      <c r="CA980">
        <v>275.45224570751105</v>
      </c>
      <c r="CB980">
        <v>245.19850034305216</v>
      </c>
      <c r="CC980" s="156">
        <v>1.1499999999999999</v>
      </c>
      <c r="CD980">
        <v>1600</v>
      </c>
      <c r="CE980">
        <v>7.259685542011951E-2</v>
      </c>
      <c r="CF980">
        <v>3.8296880685296979</v>
      </c>
      <c r="CG980">
        <v>0.11101678006580466</v>
      </c>
      <c r="CH980">
        <v>-2.5865609199613115</v>
      </c>
      <c r="CI980" t="s">
        <v>479</v>
      </c>
    </row>
    <row r="981" spans="47:87" x14ac:dyDescent="0.3">
      <c r="AU981">
        <v>0.3</v>
      </c>
      <c r="AV981">
        <v>18.579901427697511</v>
      </c>
      <c r="AW981">
        <v>0.24765910608375796</v>
      </c>
      <c r="AX981">
        <v>0.64798224587407705</v>
      </c>
      <c r="AY981">
        <v>306.1517291153163</v>
      </c>
      <c r="AZ981">
        <v>9.3765243207274404E-2</v>
      </c>
      <c r="BA981">
        <v>484.6482324465407</v>
      </c>
      <c r="BB981">
        <v>351.86437914919287</v>
      </c>
      <c r="BC981">
        <v>1</v>
      </c>
      <c r="BD981">
        <v>38.391742486197387</v>
      </c>
      <c r="BE981">
        <v>81.934874969959893</v>
      </c>
      <c r="BF981">
        <v>11.175051427313997</v>
      </c>
      <c r="BG981">
        <v>3.9115482360090086</v>
      </c>
      <c r="BH981">
        <v>422.80588217383894</v>
      </c>
      <c r="BI981">
        <v>0.19999999999999998</v>
      </c>
      <c r="BJ981">
        <v>2547.5876426504692</v>
      </c>
      <c r="BK981">
        <v>689.08999846737299</v>
      </c>
      <c r="BL981">
        <v>903.01334589548208</v>
      </c>
      <c r="BM981">
        <v>881.41906797875117</v>
      </c>
      <c r="BN981">
        <v>194.24062176707</v>
      </c>
      <c r="BO981">
        <v>22.195333883571436</v>
      </c>
      <c r="BP981">
        <v>6.0278558515887072E-2</v>
      </c>
      <c r="BQ981">
        <v>100</v>
      </c>
      <c r="BR981">
        <v>364.20283515695525</v>
      </c>
      <c r="BS981">
        <v>5.2811163651242131E-2</v>
      </c>
      <c r="BT981">
        <v>3.1706990337117947E-4</v>
      </c>
      <c r="BU981">
        <v>10.735258485189465</v>
      </c>
      <c r="BV981">
        <v>0.52937243915981413</v>
      </c>
      <c r="BW981">
        <v>14.699556483794925</v>
      </c>
      <c r="BX981">
        <v>36.641194870657017</v>
      </c>
      <c r="BY981">
        <v>36.051844514547547</v>
      </c>
      <c r="BZ981">
        <v>913.78844788687775</v>
      </c>
      <c r="CA981">
        <v>242.03620313802085</v>
      </c>
      <c r="CB981">
        <v>231.5156838943561</v>
      </c>
      <c r="CC981" s="156">
        <v>1.07</v>
      </c>
      <c r="CD981">
        <v>1120</v>
      </c>
      <c r="CE981">
        <v>0.15916207233486146</v>
      </c>
      <c r="CF981">
        <v>6.1598106395680094</v>
      </c>
      <c r="CG981">
        <v>0.19534314131480066</v>
      </c>
      <c r="CH981">
        <v>15.460978112817287</v>
      </c>
      <c r="CI981">
        <v>9</v>
      </c>
    </row>
    <row r="982" spans="47:87" x14ac:dyDescent="0.3">
      <c r="AU982">
        <v>0.3</v>
      </c>
      <c r="AV982">
        <v>20.955249791480878</v>
      </c>
      <c r="AW982">
        <v>0.28345950468870751</v>
      </c>
      <c r="AX982">
        <v>1.3750518474246423</v>
      </c>
      <c r="AY982">
        <v>293.29788219803766</v>
      </c>
      <c r="AZ982">
        <v>0.10223840754350509</v>
      </c>
      <c r="BA982">
        <v>493.07300696322045</v>
      </c>
      <c r="BB982">
        <v>399.21393020650186</v>
      </c>
      <c r="BC982">
        <v>1</v>
      </c>
      <c r="BD982">
        <v>40.99467833021567</v>
      </c>
      <c r="BE982">
        <v>109.60415329336874</v>
      </c>
      <c r="BF982">
        <v>25.268144869816481</v>
      </c>
      <c r="BG982">
        <v>2.7376601670645382</v>
      </c>
      <c r="BH982">
        <v>386.4013691055755</v>
      </c>
      <c r="BI982">
        <v>0.20000000000000007</v>
      </c>
      <c r="BJ982">
        <v>2415.8745589996474</v>
      </c>
      <c r="BK982">
        <v>694.52349595565295</v>
      </c>
      <c r="BL982">
        <v>919.46528078185827</v>
      </c>
      <c r="BM982">
        <v>897.3338127237048</v>
      </c>
      <c r="BN982">
        <v>121.30744093835727</v>
      </c>
      <c r="BO982">
        <v>25.61939251537369</v>
      </c>
      <c r="BP982">
        <v>4.2853941879697974E-2</v>
      </c>
      <c r="BQ982">
        <v>100</v>
      </c>
      <c r="BR982">
        <v>383.79915830578017</v>
      </c>
      <c r="BS982">
        <v>5.3753258145783016E-2</v>
      </c>
      <c r="BT982">
        <v>3.0669059642139061E-4</v>
      </c>
      <c r="BU982">
        <v>84.575175420673531</v>
      </c>
      <c r="BV982">
        <v>0.56099972473827209</v>
      </c>
      <c r="BW982">
        <v>15.045212222192106</v>
      </c>
      <c r="BX982">
        <v>37.391941643822307</v>
      </c>
      <c r="BY982">
        <v>31.422410662028806</v>
      </c>
      <c r="BZ982">
        <v>1090.1519258060334</v>
      </c>
      <c r="CA982">
        <v>227.40525012362338</v>
      </c>
      <c r="CB982">
        <v>240.63965104769866</v>
      </c>
      <c r="CC982" s="156">
        <v>0.98</v>
      </c>
      <c r="CD982">
        <v>2270</v>
      </c>
      <c r="CE982">
        <v>0.11021283046807517</v>
      </c>
      <c r="CF982">
        <v>3.7757014090274916</v>
      </c>
      <c r="CG982">
        <v>0.14053498668646636</v>
      </c>
      <c r="CH982">
        <v>0.55789844647240383</v>
      </c>
      <c r="CI982">
        <v>18</v>
      </c>
    </row>
    <row r="983" spans="47:87" x14ac:dyDescent="0.3">
      <c r="AU983">
        <v>0.3</v>
      </c>
      <c r="AV983">
        <v>20.916676187753975</v>
      </c>
      <c r="AW983">
        <v>0.35722210121694864</v>
      </c>
      <c r="AX983">
        <v>0.45298042054891052</v>
      </c>
      <c r="AY983">
        <v>314.30444464116601</v>
      </c>
      <c r="AZ983">
        <v>0.11355268173051536</v>
      </c>
      <c r="BA983">
        <v>389.77385772872935</v>
      </c>
      <c r="BB983">
        <v>361.54860706849217</v>
      </c>
      <c r="BC983">
        <v>1</v>
      </c>
      <c r="BD983">
        <v>42.707829831241085</v>
      </c>
      <c r="BE983">
        <v>91.956737029573432</v>
      </c>
      <c r="BF983">
        <v>19.437304513138297</v>
      </c>
      <c r="BG983">
        <v>3.812076876067092</v>
      </c>
      <c r="BH983">
        <v>423.05214616051001</v>
      </c>
      <c r="BI983">
        <v>0.20000000000000009</v>
      </c>
      <c r="BJ983">
        <v>2063.932617313556</v>
      </c>
      <c r="BK983">
        <v>682.81972815227221</v>
      </c>
      <c r="BL983">
        <v>912.04857985702279</v>
      </c>
      <c r="BM983">
        <v>974.85208092687026</v>
      </c>
      <c r="BN983">
        <v>97.337876702845392</v>
      </c>
      <c r="BO983">
        <v>32.417464401953197</v>
      </c>
      <c r="BP983">
        <v>3.8144272981943242E-2</v>
      </c>
      <c r="BQ983">
        <v>100</v>
      </c>
      <c r="BR983">
        <v>410.98563897813358</v>
      </c>
      <c r="BS983">
        <v>5.5493224658398822E-2</v>
      </c>
      <c r="BT983">
        <v>3.1769320147396183E-4</v>
      </c>
      <c r="BU983">
        <v>36.16305385432571</v>
      </c>
      <c r="BV983">
        <v>0.52072724866753795</v>
      </c>
      <c r="BW983">
        <v>15.261496088670571</v>
      </c>
      <c r="BX983">
        <v>36.289171587303755</v>
      </c>
      <c r="BY983">
        <v>38.083214340125792</v>
      </c>
      <c r="BZ983">
        <v>891.1770500039072</v>
      </c>
      <c r="CA983">
        <v>307.74261951528496</v>
      </c>
      <c r="CB983">
        <v>219.89488847786316</v>
      </c>
      <c r="CC983" s="156">
        <v>1</v>
      </c>
      <c r="CD983">
        <v>1590</v>
      </c>
      <c r="CE983">
        <v>0.15401539982984458</v>
      </c>
      <c r="CF983">
        <v>4.8493396620728246</v>
      </c>
      <c r="CG983">
        <v>0.1808855232887715</v>
      </c>
      <c r="CH983">
        <v>14.014462470912035</v>
      </c>
      <c r="CI983">
        <v>9</v>
      </c>
    </row>
    <row r="984" spans="47:87" x14ac:dyDescent="0.3">
      <c r="AU984">
        <v>0.3</v>
      </c>
      <c r="AV984">
        <v>20.227690698445148</v>
      </c>
      <c r="AW984">
        <v>0.31889249208991094</v>
      </c>
      <c r="AX984">
        <v>2.1183645146311889</v>
      </c>
      <c r="AY984">
        <v>314.66298871807771</v>
      </c>
      <c r="AZ984">
        <v>8.7960644411635702E-2</v>
      </c>
      <c r="BA984">
        <v>496.31061364389922</v>
      </c>
      <c r="BB984">
        <v>331.01996699466292</v>
      </c>
      <c r="BC984">
        <v>1</v>
      </c>
      <c r="BD984">
        <v>41.873767124876309</v>
      </c>
      <c r="BE984">
        <v>105.40577007733556</v>
      </c>
      <c r="BF984">
        <v>7.4806198783122735</v>
      </c>
      <c r="BG984">
        <v>2.9586105393817901</v>
      </c>
      <c r="BH984">
        <v>374.88873223817546</v>
      </c>
      <c r="BI984">
        <v>0.19999999999999996</v>
      </c>
      <c r="BJ984">
        <v>2494.6713213635207</v>
      </c>
      <c r="BK984">
        <v>688.68582816706555</v>
      </c>
      <c r="BL984">
        <v>894.93594410406035</v>
      </c>
      <c r="BM984">
        <v>1020.573361300333</v>
      </c>
      <c r="BN984">
        <v>174.85305624169681</v>
      </c>
      <c r="BO984">
        <v>28.799601743938581</v>
      </c>
      <c r="BP984">
        <v>5.1043747753999835E-2</v>
      </c>
      <c r="BQ984">
        <v>100</v>
      </c>
      <c r="BR984">
        <v>295.02149956725975</v>
      </c>
      <c r="BS984">
        <v>5.7820752057885456E-2</v>
      </c>
      <c r="BT984">
        <v>3.3230949160644851E-4</v>
      </c>
      <c r="BU984">
        <v>0</v>
      </c>
      <c r="BV984">
        <v>0.55135584696310536</v>
      </c>
      <c r="BW984">
        <v>16.114109055473097</v>
      </c>
      <c r="BX984">
        <v>35.899802953577385</v>
      </c>
      <c r="BY984">
        <v>33.162658940339973</v>
      </c>
      <c r="BZ984">
        <v>1073.9492275735192</v>
      </c>
      <c r="CA984">
        <v>340.73867855779571</v>
      </c>
      <c r="CB984">
        <v>245.19705870589982</v>
      </c>
      <c r="CC984" s="156">
        <v>0.96</v>
      </c>
      <c r="CD984">
        <v>1640</v>
      </c>
      <c r="CE984">
        <v>0.18645003914078906</v>
      </c>
      <c r="CF984">
        <v>6.4658106468752443</v>
      </c>
      <c r="CG984">
        <v>0.24127086423239763</v>
      </c>
      <c r="CH984">
        <v>16.55941325600914</v>
      </c>
      <c r="CI984">
        <v>7</v>
      </c>
    </row>
    <row r="985" spans="47:87" x14ac:dyDescent="0.3">
      <c r="AU985">
        <v>0.3</v>
      </c>
      <c r="AV985">
        <v>19.909614996065887</v>
      </c>
      <c r="AW985">
        <v>0.33332926399132828</v>
      </c>
      <c r="AX985">
        <v>1.9107136228465906</v>
      </c>
      <c r="AY985">
        <v>348.97703152694032</v>
      </c>
      <c r="AZ985">
        <v>0.12078155838052772</v>
      </c>
      <c r="BA985">
        <v>417.41806414657873</v>
      </c>
      <c r="BB985">
        <v>477.77767433621142</v>
      </c>
      <c r="BC985">
        <v>1</v>
      </c>
      <c r="BD985">
        <v>49.23946018801086</v>
      </c>
      <c r="BE985">
        <v>119.60528289873616</v>
      </c>
      <c r="BF985">
        <v>18.763405526002803</v>
      </c>
      <c r="BG985">
        <v>5.0973637697818885</v>
      </c>
      <c r="BH985">
        <v>383.03150943653947</v>
      </c>
      <c r="BI985">
        <v>0.19999999999999998</v>
      </c>
      <c r="BJ985">
        <v>2000.4509649742049</v>
      </c>
      <c r="BK985">
        <v>691.85451307354344</v>
      </c>
      <c r="BL985">
        <v>847.88676723697574</v>
      </c>
      <c r="BM985">
        <v>1063.4399192995425</v>
      </c>
      <c r="BN985">
        <v>193.39532738452147</v>
      </c>
      <c r="BO985">
        <v>30.336694284139043</v>
      </c>
      <c r="BP985">
        <v>2.4906433510050605E-2</v>
      </c>
      <c r="BQ985">
        <v>100</v>
      </c>
      <c r="BR985">
        <v>318.76087651555099</v>
      </c>
      <c r="BS985">
        <v>5.6183480460156733E-2</v>
      </c>
      <c r="BT985">
        <v>3.1822347833171269E-4</v>
      </c>
      <c r="BU985">
        <v>81.286757310008511</v>
      </c>
      <c r="BV985">
        <v>0.50172225329896636</v>
      </c>
      <c r="BW985">
        <v>13.962482515155518</v>
      </c>
      <c r="BX985">
        <v>36.731118628449217</v>
      </c>
      <c r="BY985">
        <v>30.55017374091625</v>
      </c>
      <c r="BZ985">
        <v>1281.7173495325831</v>
      </c>
      <c r="CA985">
        <v>290.75498245341061</v>
      </c>
      <c r="CB985">
        <v>223.10442476800091</v>
      </c>
      <c r="CC985" s="156">
        <v>0.96</v>
      </c>
      <c r="CD985">
        <v>1690</v>
      </c>
      <c r="CE985">
        <v>0.14571918900094061</v>
      </c>
      <c r="CF985">
        <v>6.2123098897401103</v>
      </c>
      <c r="CG985">
        <v>0.18665298159308444</v>
      </c>
      <c r="CH985">
        <v>6.7894814517653579</v>
      </c>
      <c r="CI985">
        <v>13</v>
      </c>
    </row>
    <row r="986" spans="47:87" x14ac:dyDescent="0.3">
      <c r="AU986">
        <v>0.3</v>
      </c>
      <c r="AV986">
        <v>20.92692346039804</v>
      </c>
      <c r="AW986">
        <v>0.36848996220182767</v>
      </c>
      <c r="AX986">
        <v>1.4904748822947309</v>
      </c>
      <c r="AY986">
        <v>361.47575559614501</v>
      </c>
      <c r="AZ986">
        <v>0.1202381528642574</v>
      </c>
      <c r="BA986">
        <v>394.65991149366397</v>
      </c>
      <c r="BB986">
        <v>372.71606022330627</v>
      </c>
      <c r="BC986">
        <v>1</v>
      </c>
      <c r="BD986">
        <v>49.19536524745655</v>
      </c>
      <c r="BE986">
        <v>105.37425847824291</v>
      </c>
      <c r="BF986">
        <v>6.0987381159691667</v>
      </c>
      <c r="BG986">
        <v>5.8971659450852245</v>
      </c>
      <c r="BH986">
        <v>388.45865205718223</v>
      </c>
      <c r="BI986">
        <v>0.2</v>
      </c>
      <c r="BJ986">
        <v>2430.527019214443</v>
      </c>
      <c r="BK986">
        <v>705.01201141847662</v>
      </c>
      <c r="BL986">
        <v>896.53444485452019</v>
      </c>
      <c r="BM986">
        <v>992.21652190413442</v>
      </c>
      <c r="BN986">
        <v>107.86032929356146</v>
      </c>
      <c r="BO986">
        <v>33.126262994525526</v>
      </c>
      <c r="BP986">
        <v>7.740358855138775E-2</v>
      </c>
      <c r="BQ986">
        <v>100</v>
      </c>
      <c r="BR986">
        <v>349.50020127872983</v>
      </c>
      <c r="BS986">
        <v>5.649978457403898E-2</v>
      </c>
      <c r="BT986">
        <v>3.1031309345895422E-4</v>
      </c>
      <c r="BU986">
        <v>0</v>
      </c>
      <c r="BV986">
        <v>0.55372042087154771</v>
      </c>
      <c r="BW986">
        <v>14.605730148652322</v>
      </c>
      <c r="BX986">
        <v>36.019140669871788</v>
      </c>
      <c r="BY986">
        <v>33.126723798867943</v>
      </c>
      <c r="BZ986">
        <v>1033.9056834780172</v>
      </c>
      <c r="CA986">
        <v>271.4459719927853</v>
      </c>
      <c r="CB986">
        <v>247.61444263030054</v>
      </c>
      <c r="CC986" s="156">
        <v>1.04</v>
      </c>
      <c r="CD986">
        <v>1540</v>
      </c>
      <c r="CE986">
        <v>0.14811101850471808</v>
      </c>
      <c r="CF986">
        <v>4.8784811910113195</v>
      </c>
      <c r="CG986">
        <v>0.19034114407958186</v>
      </c>
      <c r="CH986">
        <v>12.711191422506987</v>
      </c>
      <c r="CI986">
        <v>9</v>
      </c>
    </row>
    <row r="987" spans="47:87" x14ac:dyDescent="0.3">
      <c r="AU987">
        <v>0.3</v>
      </c>
      <c r="AV987">
        <v>19.784763542142336</v>
      </c>
      <c r="AW987">
        <v>0.3077242952714393</v>
      </c>
      <c r="AX987">
        <v>1.2979882395769953</v>
      </c>
      <c r="AY987">
        <v>328.4336032577587</v>
      </c>
      <c r="AZ987">
        <v>0.10919302743655337</v>
      </c>
      <c r="BA987">
        <v>349.96487410352051</v>
      </c>
      <c r="BB987">
        <v>417.38541898252015</v>
      </c>
      <c r="BC987">
        <v>1</v>
      </c>
      <c r="BD987">
        <v>36.457404911619143</v>
      </c>
      <c r="BE987">
        <v>90.644307439892714</v>
      </c>
      <c r="BF987">
        <v>9.2110819357746454</v>
      </c>
      <c r="BG987">
        <v>5.5542599171060427</v>
      </c>
      <c r="BH987">
        <v>395.58577621137829</v>
      </c>
      <c r="BI987">
        <v>0.20000000000000004</v>
      </c>
      <c r="BJ987">
        <v>2563.107898796281</v>
      </c>
      <c r="BK987">
        <v>701.12921264626061</v>
      </c>
      <c r="BL987">
        <v>971.4343028521904</v>
      </c>
      <c r="BM987">
        <v>1048.8544861400237</v>
      </c>
      <c r="BN987">
        <v>186.80602101969825</v>
      </c>
      <c r="BO987">
        <v>27.723560604040092</v>
      </c>
      <c r="BP987">
        <v>5.7319916454010821E-2</v>
      </c>
      <c r="BQ987">
        <v>100</v>
      </c>
      <c r="BR987">
        <v>278.65069330144797</v>
      </c>
      <c r="BS987">
        <v>5.661602860970389E-2</v>
      </c>
      <c r="BT987">
        <v>2.9813001500345623E-4</v>
      </c>
      <c r="BU987">
        <v>0</v>
      </c>
      <c r="BV987">
        <v>0.56625570306170026</v>
      </c>
      <c r="BW987">
        <v>14.945403024865071</v>
      </c>
      <c r="BX987">
        <v>36.793506040314647</v>
      </c>
      <c r="BY987">
        <v>30.780774165865601</v>
      </c>
      <c r="BZ987">
        <v>839.75152755228919</v>
      </c>
      <c r="CA987">
        <v>341.60960274669424</v>
      </c>
      <c r="CB987">
        <v>229.88364453836925</v>
      </c>
      <c r="CC987" s="156">
        <v>1.1599999999999999</v>
      </c>
      <c r="CD987">
        <v>740</v>
      </c>
      <c r="CE987">
        <v>0.2177751386530038</v>
      </c>
      <c r="CF987">
        <v>6.7384868823279529</v>
      </c>
      <c r="CG987">
        <v>0.25917777976033224</v>
      </c>
      <c r="CH987">
        <v>19.276054795494698</v>
      </c>
      <c r="CI987">
        <v>6</v>
      </c>
    </row>
    <row r="988" spans="47:87" x14ac:dyDescent="0.3">
      <c r="AU988">
        <v>0.3</v>
      </c>
      <c r="AV988">
        <v>20.000716196223721</v>
      </c>
      <c r="AW988">
        <v>0.25603447913166605</v>
      </c>
      <c r="AX988">
        <v>1.8441806867852237</v>
      </c>
      <c r="AY988">
        <v>311.2811215529332</v>
      </c>
      <c r="AZ988">
        <v>0.10305738786063531</v>
      </c>
      <c r="BA988">
        <v>433.46000296136776</v>
      </c>
      <c r="BB988">
        <v>397.35913613076525</v>
      </c>
      <c r="BC988">
        <v>1</v>
      </c>
      <c r="BD988">
        <v>47.602892999989265</v>
      </c>
      <c r="BE988">
        <v>107.95904375265265</v>
      </c>
      <c r="BF988">
        <v>21.130187102579292</v>
      </c>
      <c r="BG988">
        <v>4.1890498908219147</v>
      </c>
      <c r="BH988">
        <v>409.59619806827925</v>
      </c>
      <c r="BI988">
        <v>0.19999999999999998</v>
      </c>
      <c r="BJ988">
        <v>2844.1801437684517</v>
      </c>
      <c r="BK988">
        <v>691.49222168351662</v>
      </c>
      <c r="BL988">
        <v>859.30821421443034</v>
      </c>
      <c r="BM988">
        <v>971.48146872615609</v>
      </c>
      <c r="BN988">
        <v>212.34131447098599</v>
      </c>
      <c r="BO988">
        <v>23.146853398003</v>
      </c>
      <c r="BP988">
        <v>3.7907599142126859E-2</v>
      </c>
      <c r="BQ988">
        <v>100</v>
      </c>
      <c r="BR988">
        <v>420.25195999108308</v>
      </c>
      <c r="BS988">
        <v>5.4736189219398074E-2</v>
      </c>
      <c r="BT988">
        <v>2.9193411092912113E-4</v>
      </c>
      <c r="BU988">
        <v>0</v>
      </c>
      <c r="BV988">
        <v>0.52894685381184792</v>
      </c>
      <c r="BW988">
        <v>14.954336859433495</v>
      </c>
      <c r="BX988">
        <v>34.712825656228873</v>
      </c>
      <c r="BY988">
        <v>36.373821421308143</v>
      </c>
      <c r="BZ988">
        <v>1160.0020289352096</v>
      </c>
      <c r="CA988">
        <v>227.95276231934804</v>
      </c>
      <c r="CB988">
        <v>232.52525754583903</v>
      </c>
      <c r="CC988" s="156">
        <v>1.02</v>
      </c>
      <c r="CD988">
        <v>2280</v>
      </c>
      <c r="CE988">
        <v>7.5073073022423387E-2</v>
      </c>
      <c r="CF988">
        <v>3.1346952589242543</v>
      </c>
      <c r="CG988">
        <v>0.10411879327821497</v>
      </c>
      <c r="CH988">
        <v>-3.5377692262734519</v>
      </c>
      <c r="CI988" t="s">
        <v>479</v>
      </c>
    </row>
    <row r="989" spans="47:87" x14ac:dyDescent="0.3">
      <c r="AU989">
        <v>0.3</v>
      </c>
      <c r="AV989">
        <v>19.517283384213069</v>
      </c>
      <c r="AW989">
        <v>0.29474004669369491</v>
      </c>
      <c r="AX989">
        <v>0.29551764055353225</v>
      </c>
      <c r="AY989">
        <v>355.79658905878301</v>
      </c>
      <c r="AZ989">
        <v>0.10271748056444489</v>
      </c>
      <c r="BA989">
        <v>383.7144914487115</v>
      </c>
      <c r="BB989">
        <v>356.7302559947359</v>
      </c>
      <c r="BC989">
        <v>1</v>
      </c>
      <c r="BD989">
        <v>39.223275972218119</v>
      </c>
      <c r="BE989">
        <v>86.608526370300993</v>
      </c>
      <c r="BF989">
        <v>20.538395026547978</v>
      </c>
      <c r="BG989">
        <v>4.7120575197769021</v>
      </c>
      <c r="BH989">
        <v>414.38961465535607</v>
      </c>
      <c r="BI989">
        <v>0.20000000000000004</v>
      </c>
      <c r="BJ989">
        <v>2755.8039492161938</v>
      </c>
      <c r="BK989">
        <v>684.39727087950439</v>
      </c>
      <c r="BL989">
        <v>836.35153420218455</v>
      </c>
      <c r="BM989">
        <v>894.74410613085217</v>
      </c>
      <c r="BN989">
        <v>204.09713999043512</v>
      </c>
      <c r="BO989">
        <v>26.524226904394151</v>
      </c>
      <c r="BP989">
        <v>5.8496616866930085E-2</v>
      </c>
      <c r="BQ989">
        <v>100</v>
      </c>
      <c r="BR989">
        <v>379.9525439148241</v>
      </c>
      <c r="BS989">
        <v>5.3041171112653114E-2</v>
      </c>
      <c r="BT989">
        <v>2.895757320409722E-4</v>
      </c>
      <c r="BU989">
        <v>16.142604209222881</v>
      </c>
      <c r="BV989">
        <v>0.53553645946527317</v>
      </c>
      <c r="BW989">
        <v>13.511986247722389</v>
      </c>
      <c r="BX989">
        <v>39.697672301853459</v>
      </c>
      <c r="BY989">
        <v>40.411469069548389</v>
      </c>
      <c r="BZ989">
        <v>1006.3571619687884</v>
      </c>
      <c r="CA989">
        <v>323.0907766525429</v>
      </c>
      <c r="CB989">
        <v>224.59458985518029</v>
      </c>
      <c r="CC989" s="156">
        <v>0.95</v>
      </c>
      <c r="CD989">
        <v>1050</v>
      </c>
      <c r="CE989">
        <v>0.44362022665952217</v>
      </c>
      <c r="CF989">
        <v>9.2194344109708517</v>
      </c>
      <c r="CG989">
        <v>0.37996722913285591</v>
      </c>
      <c r="CH989">
        <v>52.259101130652496</v>
      </c>
      <c r="CI989">
        <v>3</v>
      </c>
    </row>
    <row r="990" spans="47:87" x14ac:dyDescent="0.3">
      <c r="AU990">
        <v>0.3</v>
      </c>
      <c r="AV990">
        <v>17.478353842598423</v>
      </c>
      <c r="AW990">
        <v>0.34882512599262033</v>
      </c>
      <c r="AX990">
        <v>1.517635913523093</v>
      </c>
      <c r="AY990">
        <v>358.03163563924136</v>
      </c>
      <c r="AZ990">
        <v>0.1061444178370098</v>
      </c>
      <c r="BA990">
        <v>361.88036311569107</v>
      </c>
      <c r="BB990">
        <v>404.5764187642547</v>
      </c>
      <c r="BC990">
        <v>1</v>
      </c>
      <c r="BD990">
        <v>43.855871290401446</v>
      </c>
      <c r="BE990">
        <v>86.861077448002817</v>
      </c>
      <c r="BF990">
        <v>9.9213879918991559</v>
      </c>
      <c r="BG990">
        <v>6.7044502092204734</v>
      </c>
      <c r="BH990">
        <v>376.28783247328693</v>
      </c>
      <c r="BI990">
        <v>0.20000000000000004</v>
      </c>
      <c r="BJ990">
        <v>2163.6615932807604</v>
      </c>
      <c r="BK990">
        <v>688.78950355139204</v>
      </c>
      <c r="BL990">
        <v>887.87831260595703</v>
      </c>
      <c r="BM990">
        <v>965.53597259524383</v>
      </c>
      <c r="BN990">
        <v>195.09345024234398</v>
      </c>
      <c r="BO990">
        <v>31.530240870505768</v>
      </c>
      <c r="BP990">
        <v>5.2463935470761988E-2</v>
      </c>
      <c r="BQ990">
        <v>100</v>
      </c>
      <c r="BR990">
        <v>361.36479728168996</v>
      </c>
      <c r="BS990">
        <v>5.4839717693181987E-2</v>
      </c>
      <c r="BT990">
        <v>3.0496207817440113E-4</v>
      </c>
      <c r="BU990">
        <v>48.421479362943003</v>
      </c>
      <c r="BV990">
        <v>0.56057283898496579</v>
      </c>
      <c r="BW990">
        <v>14.41468885873406</v>
      </c>
      <c r="BX990">
        <v>34.156204196505676</v>
      </c>
      <c r="BY990">
        <v>29.911765542808126</v>
      </c>
      <c r="BZ990">
        <v>970.72389527354699</v>
      </c>
      <c r="CA990">
        <v>319.05455059337868</v>
      </c>
      <c r="CB990">
        <v>245.51277275930536</v>
      </c>
      <c r="CC990" s="156">
        <v>1.03</v>
      </c>
      <c r="CD990">
        <v>1060</v>
      </c>
      <c r="CE990">
        <v>0.20047027636206249</v>
      </c>
      <c r="CF990">
        <v>5.8188134620129386</v>
      </c>
      <c r="CG990">
        <v>0.26443559807563455</v>
      </c>
      <c r="CH990">
        <v>21.68862676196331</v>
      </c>
      <c r="CI990">
        <v>6</v>
      </c>
    </row>
    <row r="991" spans="47:87" x14ac:dyDescent="0.3">
      <c r="AU991">
        <v>0.3</v>
      </c>
      <c r="AV991">
        <v>20.703440276067628</v>
      </c>
      <c r="AW991">
        <v>0.25132053511007996</v>
      </c>
      <c r="AX991">
        <v>0.99970262749239058</v>
      </c>
      <c r="AY991">
        <v>358.38827306081549</v>
      </c>
      <c r="AZ991">
        <v>0.10016743307313498</v>
      </c>
      <c r="BA991">
        <v>444.58054146623272</v>
      </c>
      <c r="BB991">
        <v>369.41811748579312</v>
      </c>
      <c r="BC991">
        <v>1</v>
      </c>
      <c r="BD991">
        <v>37.864041879330429</v>
      </c>
      <c r="BE991">
        <v>100.1337380892561</v>
      </c>
      <c r="BF991">
        <v>10.078910164434951</v>
      </c>
      <c r="BG991">
        <v>4.3275031601545271</v>
      </c>
      <c r="BH991">
        <v>429.95159575243218</v>
      </c>
      <c r="BI991">
        <v>0.2</v>
      </c>
      <c r="BJ991">
        <v>2788.4750622814349</v>
      </c>
      <c r="BK991">
        <v>686.79445132731701</v>
      </c>
      <c r="BL991">
        <v>819.82202271549636</v>
      </c>
      <c r="BM991">
        <v>774.99986900243346</v>
      </c>
      <c r="BN991">
        <v>128.30787492941818</v>
      </c>
      <c r="BO991">
        <v>22.684529618730874</v>
      </c>
      <c r="BP991">
        <v>4.1602120306242836E-2</v>
      </c>
      <c r="BQ991">
        <v>100</v>
      </c>
      <c r="BR991">
        <v>378.79022260949756</v>
      </c>
      <c r="BS991">
        <v>5.5974049472740477E-2</v>
      </c>
      <c r="BT991">
        <v>3.039900421718395E-4</v>
      </c>
      <c r="BU991">
        <v>14.360079426609936</v>
      </c>
      <c r="BV991">
        <v>0.54907407980188239</v>
      </c>
      <c r="BW991">
        <v>14.083807153463617</v>
      </c>
      <c r="BX991">
        <v>39.822567212786858</v>
      </c>
      <c r="BY991">
        <v>29.830716071898181</v>
      </c>
      <c r="BZ991">
        <v>1063.4760064114671</v>
      </c>
      <c r="CA991">
        <v>236.19274170652582</v>
      </c>
      <c r="CB991">
        <v>240.29142630330279</v>
      </c>
      <c r="CC991" s="156">
        <v>0.86</v>
      </c>
      <c r="CD991">
        <v>2470</v>
      </c>
      <c r="CE991">
        <v>6.5359952542901389E-2</v>
      </c>
      <c r="CF991">
        <v>2.8939030658844707</v>
      </c>
      <c r="CG991">
        <v>9.9370166575887625E-2</v>
      </c>
      <c r="CH991">
        <v>-6.6378293393341785</v>
      </c>
      <c r="CI991" t="s">
        <v>479</v>
      </c>
    </row>
    <row r="992" spans="47:87" x14ac:dyDescent="0.3">
      <c r="AU992">
        <v>0.3</v>
      </c>
      <c r="AV992">
        <v>19.170230236204933</v>
      </c>
      <c r="AW992">
        <v>0.23479599977896734</v>
      </c>
      <c r="AX992">
        <v>1.8007757300324299</v>
      </c>
      <c r="AY992">
        <v>332.59803462146516</v>
      </c>
      <c r="AZ992">
        <v>9.0810112812517468E-2</v>
      </c>
      <c r="BA992">
        <v>391.80867354212592</v>
      </c>
      <c r="BB992">
        <v>422.18476465693357</v>
      </c>
      <c r="BC992">
        <v>1</v>
      </c>
      <c r="BD992">
        <v>42.443940015354002</v>
      </c>
      <c r="BE992">
        <v>105.98162547302064</v>
      </c>
      <c r="BF992">
        <v>16.280061795927789</v>
      </c>
      <c r="BG992">
        <v>5.790045268517761</v>
      </c>
      <c r="BH992">
        <v>414.92602395928566</v>
      </c>
      <c r="BI992">
        <v>0.20000000000000004</v>
      </c>
      <c r="BJ992">
        <v>2585.6604777444995</v>
      </c>
      <c r="BK992">
        <v>676.28584459903948</v>
      </c>
      <c r="BL992">
        <v>923.63946771620567</v>
      </c>
      <c r="BM992">
        <v>941.61525499722177</v>
      </c>
      <c r="BN992">
        <v>125.37757499646982</v>
      </c>
      <c r="BO992">
        <v>21.098911375041965</v>
      </c>
      <c r="BP992">
        <v>5.0297633010935143E-2</v>
      </c>
      <c r="BQ992">
        <v>100</v>
      </c>
      <c r="BR992">
        <v>363.68226372467427</v>
      </c>
      <c r="BS992">
        <v>5.4789442833388068E-2</v>
      </c>
      <c r="BT992">
        <v>3.0259717161580863E-4</v>
      </c>
      <c r="BU992">
        <v>79.094309140342688</v>
      </c>
      <c r="BV992">
        <v>0.52939030635971607</v>
      </c>
      <c r="BW992">
        <v>12.478689727642555</v>
      </c>
      <c r="BX992">
        <v>37.411301104131127</v>
      </c>
      <c r="BY992">
        <v>43.010519951254096</v>
      </c>
      <c r="BZ992">
        <v>917.12876799446497</v>
      </c>
      <c r="CA992">
        <v>304.97997324043723</v>
      </c>
      <c r="CB992">
        <v>217.65012471906564</v>
      </c>
      <c r="CC992" s="156">
        <v>0.96</v>
      </c>
      <c r="CD992">
        <v>1800</v>
      </c>
      <c r="CE992">
        <v>0.17354050447624791</v>
      </c>
      <c r="CF992">
        <v>5.432885445113552</v>
      </c>
      <c r="CG992">
        <v>0.21009280005887201</v>
      </c>
      <c r="CH992">
        <v>13.261513725173518</v>
      </c>
      <c r="CI992">
        <v>8</v>
      </c>
    </row>
    <row r="993" spans="47:87" x14ac:dyDescent="0.3">
      <c r="AU993">
        <v>0.3</v>
      </c>
      <c r="AV993">
        <v>20.002626971943211</v>
      </c>
      <c r="AW993">
        <v>0.30951860545459653</v>
      </c>
      <c r="AX993">
        <v>1.0058471907753586</v>
      </c>
      <c r="AY993">
        <v>336.65099430075878</v>
      </c>
      <c r="AZ993">
        <v>9.150085071289539E-2</v>
      </c>
      <c r="BA993">
        <v>365.63399095919976</v>
      </c>
      <c r="BB993">
        <v>357.56833490874658</v>
      </c>
      <c r="BC993">
        <v>1</v>
      </c>
      <c r="BD993">
        <v>33.433408766226336</v>
      </c>
      <c r="BE993">
        <v>97.576074004741074</v>
      </c>
      <c r="BF993">
        <v>16.811876034005039</v>
      </c>
      <c r="BG993">
        <v>5.8984602483623254</v>
      </c>
      <c r="BH993">
        <v>407.35712911118185</v>
      </c>
      <c r="BI993">
        <v>0.19999999999999996</v>
      </c>
      <c r="BJ993">
        <v>2569.8170111053614</v>
      </c>
      <c r="BK993">
        <v>694.73549507310463</v>
      </c>
      <c r="BL993">
        <v>873.1476977593934</v>
      </c>
      <c r="BM993">
        <v>1063.1895109534466</v>
      </c>
      <c r="BN993">
        <v>134.15771641558138</v>
      </c>
      <c r="BO993">
        <v>28.218557920953266</v>
      </c>
      <c r="BP993">
        <v>1.729379382608328E-2</v>
      </c>
      <c r="BQ993">
        <v>100</v>
      </c>
      <c r="BR993">
        <v>330.25211900526887</v>
      </c>
      <c r="BS993">
        <v>5.4600478025571657E-2</v>
      </c>
      <c r="BT993">
        <v>3.1371853171397379E-4</v>
      </c>
      <c r="BU993">
        <v>0</v>
      </c>
      <c r="BV993">
        <v>0.54771999067323918</v>
      </c>
      <c r="BW993">
        <v>15.061607314141787</v>
      </c>
      <c r="BX993">
        <v>34.519288763531826</v>
      </c>
      <c r="BY993">
        <v>27.390429819798563</v>
      </c>
      <c r="BZ993">
        <v>860.00918214306398</v>
      </c>
      <c r="CA993">
        <v>294.91863666672248</v>
      </c>
      <c r="CB993">
        <v>232.34239217891297</v>
      </c>
      <c r="CC993" s="156">
        <v>0.84</v>
      </c>
      <c r="CD993">
        <v>1460</v>
      </c>
      <c r="CE993">
        <v>0.21970547275970631</v>
      </c>
      <c r="CF993">
        <v>8.3580692863992816</v>
      </c>
      <c r="CG993">
        <v>0.29144832315002112</v>
      </c>
      <c r="CH993">
        <v>38.767259294060388</v>
      </c>
      <c r="CI993">
        <v>5</v>
      </c>
    </row>
    <row r="994" spans="47:87" x14ac:dyDescent="0.3">
      <c r="AU994">
        <v>0.3</v>
      </c>
      <c r="AV994">
        <v>19.450692826247511</v>
      </c>
      <c r="AW994">
        <v>0.30194893104878218</v>
      </c>
      <c r="AX994">
        <v>1.2047019566060055</v>
      </c>
      <c r="AY994">
        <v>338.91892068638617</v>
      </c>
      <c r="AZ994">
        <v>9.3677724472164547E-2</v>
      </c>
      <c r="BA994">
        <v>389.57595875433913</v>
      </c>
      <c r="BB994">
        <v>302.4490758457697</v>
      </c>
      <c r="BC994">
        <v>1</v>
      </c>
      <c r="BD994">
        <v>38.925582710132218</v>
      </c>
      <c r="BE994">
        <v>89.042631006531579</v>
      </c>
      <c r="BF994">
        <v>18.922586644309309</v>
      </c>
      <c r="BG994">
        <v>6.0716095829908427</v>
      </c>
      <c r="BH994">
        <v>406.36971126059626</v>
      </c>
      <c r="BI994">
        <v>0.19999999999999998</v>
      </c>
      <c r="BJ994">
        <v>2676.8687747248091</v>
      </c>
      <c r="BK994">
        <v>698.63146875007862</v>
      </c>
      <c r="BL994">
        <v>906.43410835139559</v>
      </c>
      <c r="BM994">
        <v>793.35189498027705</v>
      </c>
      <c r="BN994">
        <v>157.54303488846324</v>
      </c>
      <c r="BO994">
        <v>27.061548457727607</v>
      </c>
      <c r="BP994">
        <v>7.3503558793275317E-2</v>
      </c>
      <c r="BQ994">
        <v>100</v>
      </c>
      <c r="BR994">
        <v>319.39185192702701</v>
      </c>
      <c r="BS994">
        <v>5.3659574270480348E-2</v>
      </c>
      <c r="BT994">
        <v>3.0210324222078473E-4</v>
      </c>
      <c r="BU994">
        <v>47.509224494528844</v>
      </c>
      <c r="BV994">
        <v>0.57366215820843358</v>
      </c>
      <c r="BW994">
        <v>14.416968648263364</v>
      </c>
      <c r="BX994">
        <v>35.194836394095184</v>
      </c>
      <c r="BY994">
        <v>30.491514756321283</v>
      </c>
      <c r="BZ994">
        <v>1042.8667213505491</v>
      </c>
      <c r="CA994">
        <v>321.08102871538972</v>
      </c>
      <c r="CB994">
        <v>223.94887314714143</v>
      </c>
      <c r="CC994" s="156">
        <v>1.08</v>
      </c>
      <c r="CD994">
        <v>1270</v>
      </c>
      <c r="CE994">
        <v>0.14736865139240174</v>
      </c>
      <c r="CF994">
        <v>6.7724605809054417</v>
      </c>
      <c r="CG994">
        <v>0.17829849149300789</v>
      </c>
      <c r="CH994">
        <v>11.58317466104881</v>
      </c>
      <c r="CI994">
        <v>11</v>
      </c>
    </row>
    <row r="995" spans="47:87" x14ac:dyDescent="0.3">
      <c r="AU995">
        <v>0.3</v>
      </c>
      <c r="AV995">
        <v>20.416488692278445</v>
      </c>
      <c r="AW995">
        <v>0.28488883051901676</v>
      </c>
      <c r="AX995">
        <v>0.86850341804388298</v>
      </c>
      <c r="AY995">
        <v>324.36015704726987</v>
      </c>
      <c r="AZ995">
        <v>0.10508054551969274</v>
      </c>
      <c r="BA995">
        <v>396.48438104371297</v>
      </c>
      <c r="BB995">
        <v>459.57913830417863</v>
      </c>
      <c r="BC995">
        <v>1</v>
      </c>
      <c r="BD995">
        <v>40.651152719053677</v>
      </c>
      <c r="BE995">
        <v>89.631844056626349</v>
      </c>
      <c r="BF995">
        <v>13.91303767346878</v>
      </c>
      <c r="BG995">
        <v>3.5326095162139328</v>
      </c>
      <c r="BH995">
        <v>423.17505446943346</v>
      </c>
      <c r="BI995">
        <v>0.20000000000000004</v>
      </c>
      <c r="BJ995">
        <v>2512.3241883832056</v>
      </c>
      <c r="BK995">
        <v>706.0195199264025</v>
      </c>
      <c r="BL995">
        <v>915.91090057089355</v>
      </c>
      <c r="BM995">
        <v>1080.5231913042317</v>
      </c>
      <c r="BN995">
        <v>157.96546799349068</v>
      </c>
      <c r="BO995">
        <v>25.764680001150975</v>
      </c>
      <c r="BP995">
        <v>4.1104687869271871E-2</v>
      </c>
      <c r="BQ995">
        <v>100</v>
      </c>
      <c r="BR995">
        <v>329.76140315335175</v>
      </c>
      <c r="BS995">
        <v>5.9480976082766777E-2</v>
      </c>
      <c r="BT995">
        <v>3.0674942882855539E-4</v>
      </c>
      <c r="BU995">
        <v>34.360211467732313</v>
      </c>
      <c r="BV995">
        <v>0.56972328670569006</v>
      </c>
      <c r="BW995">
        <v>14.485724561121394</v>
      </c>
      <c r="BX995">
        <v>36.231661740407638</v>
      </c>
      <c r="BY995">
        <v>35.655385299915729</v>
      </c>
      <c r="BZ995">
        <v>1140.2935919384495</v>
      </c>
      <c r="CA995">
        <v>388.24950044382308</v>
      </c>
      <c r="CB995">
        <v>238.41143138919477</v>
      </c>
      <c r="CC995" s="156">
        <v>0.74</v>
      </c>
      <c r="CD995">
        <v>2100</v>
      </c>
      <c r="CE995">
        <v>0.18986486442521522</v>
      </c>
      <c r="CF995">
        <v>6.3608467408045959</v>
      </c>
      <c r="CG995">
        <v>0.22614606041379937</v>
      </c>
      <c r="CH995">
        <v>23.789891878750709</v>
      </c>
      <c r="CI995">
        <v>7</v>
      </c>
    </row>
    <row r="996" spans="47:87" x14ac:dyDescent="0.3">
      <c r="AU996">
        <v>0.3</v>
      </c>
      <c r="AV996">
        <v>21.487985218686021</v>
      </c>
      <c r="AW996">
        <v>0.34863250873420887</v>
      </c>
      <c r="AX996">
        <v>0.32596236920390143</v>
      </c>
      <c r="AY996">
        <v>330.01270727170277</v>
      </c>
      <c r="AZ996">
        <v>0.10706801696996254</v>
      </c>
      <c r="BA996">
        <v>360.36282333552253</v>
      </c>
      <c r="BB996">
        <v>396.57188824187682</v>
      </c>
      <c r="BC996">
        <v>1</v>
      </c>
      <c r="BD996">
        <v>43.588614187593357</v>
      </c>
      <c r="BE996">
        <v>109.02673766329602</v>
      </c>
      <c r="BF996">
        <v>14.505394425403892</v>
      </c>
      <c r="BG996">
        <v>5.420438633855742</v>
      </c>
      <c r="BH996">
        <v>424.44133969491594</v>
      </c>
      <c r="BI996">
        <v>0.2</v>
      </c>
      <c r="BJ996">
        <v>2306.5692744171406</v>
      </c>
      <c r="BK996">
        <v>705.64616305872266</v>
      </c>
      <c r="BL996">
        <v>951.24616169560989</v>
      </c>
      <c r="BM996">
        <v>897.58509493410406</v>
      </c>
      <c r="BN996">
        <v>201.55050601956407</v>
      </c>
      <c r="BO996">
        <v>31.321620316321887</v>
      </c>
      <c r="BP996">
        <v>7.5632383018202923E-2</v>
      </c>
      <c r="BQ996">
        <v>100</v>
      </c>
      <c r="BR996">
        <v>361.81982677859497</v>
      </c>
      <c r="BS996">
        <v>5.4150664873267272E-2</v>
      </c>
      <c r="BT996">
        <v>3.0390700291777276E-4</v>
      </c>
      <c r="BU996">
        <v>0</v>
      </c>
      <c r="BV996">
        <v>0.53194588336786552</v>
      </c>
      <c r="BW996">
        <v>15.431778226411133</v>
      </c>
      <c r="BX996">
        <v>34.365808225355856</v>
      </c>
      <c r="BY996">
        <v>36.152108506386227</v>
      </c>
      <c r="BZ996">
        <v>894.4680934492344</v>
      </c>
      <c r="CA996">
        <v>257.79097033667426</v>
      </c>
      <c r="CB996">
        <v>232.05138981855976</v>
      </c>
      <c r="CC996" s="156">
        <v>0.93</v>
      </c>
      <c r="CD996">
        <v>1870</v>
      </c>
      <c r="CE996">
        <v>0.18733143038195665</v>
      </c>
      <c r="CF996">
        <v>5.9211191779591132</v>
      </c>
      <c r="CG996">
        <v>0.22470872463220196</v>
      </c>
      <c r="CH996">
        <v>17.313483791120767</v>
      </c>
      <c r="CI996">
        <v>7</v>
      </c>
    </row>
    <row r="997" spans="47:87" x14ac:dyDescent="0.3">
      <c r="AU997">
        <v>0.3</v>
      </c>
      <c r="AV997">
        <v>20.504285159330397</v>
      </c>
      <c r="AW997">
        <v>0.28419833767085323</v>
      </c>
      <c r="AX997">
        <v>1.6613898086789554</v>
      </c>
      <c r="AY997">
        <v>376.35657690913109</v>
      </c>
      <c r="AZ997">
        <v>0.10367430762729368</v>
      </c>
      <c r="BA997">
        <v>388.7669690912374</v>
      </c>
      <c r="BB997">
        <v>369.17838679376257</v>
      </c>
      <c r="BC997">
        <v>1</v>
      </c>
      <c r="BD997">
        <v>36.971122513869155</v>
      </c>
      <c r="BE997">
        <v>97.910512326672745</v>
      </c>
      <c r="BF997">
        <v>13.165040375473707</v>
      </c>
      <c r="BG997">
        <v>3.5618435301625651</v>
      </c>
      <c r="BH997">
        <v>434.67691323150376</v>
      </c>
      <c r="BI997">
        <v>0.2</v>
      </c>
      <c r="BJ997">
        <v>2761.9680168938639</v>
      </c>
      <c r="BK997">
        <v>686.09879623557549</v>
      </c>
      <c r="BL997">
        <v>858.75149439076779</v>
      </c>
      <c r="BM997">
        <v>864.09118690515652</v>
      </c>
      <c r="BN997">
        <v>192.30368842420827</v>
      </c>
      <c r="BO997">
        <v>25.676822771054713</v>
      </c>
      <c r="BP997">
        <v>4.4094083621889969E-2</v>
      </c>
      <c r="BQ997">
        <v>100</v>
      </c>
      <c r="BR997">
        <v>387.1152645926532</v>
      </c>
      <c r="BS997">
        <v>5.5295602976788365E-2</v>
      </c>
      <c r="BT997">
        <v>2.8611580485353894E-4</v>
      </c>
      <c r="BU997">
        <v>0</v>
      </c>
      <c r="BV997">
        <v>0.58080733598606171</v>
      </c>
      <c r="BW997">
        <v>14.349273146586896</v>
      </c>
      <c r="BX997">
        <v>35.016786359036587</v>
      </c>
      <c r="BY997">
        <v>28.895694973722218</v>
      </c>
      <c r="BZ997">
        <v>1215.2519960407126</v>
      </c>
      <c r="CA997">
        <v>316.17082083603003</v>
      </c>
      <c r="CB997">
        <v>237.16425882612779</v>
      </c>
      <c r="CC997" s="156">
        <v>1.02</v>
      </c>
      <c r="CD997">
        <v>1930</v>
      </c>
      <c r="CE997">
        <v>5.2259760017954626E-2</v>
      </c>
      <c r="CF997">
        <v>2.6893868602524917</v>
      </c>
      <c r="CG997">
        <v>9.2275336949254674E-2</v>
      </c>
      <c r="CH997">
        <v>-7.6959694573218984</v>
      </c>
      <c r="CI997" t="s">
        <v>479</v>
      </c>
    </row>
    <row r="998" spans="47:87" x14ac:dyDescent="0.3">
      <c r="AU998">
        <v>0.3</v>
      </c>
      <c r="AV998">
        <v>20.932007621566857</v>
      </c>
      <c r="AW998">
        <v>0.33346452230330542</v>
      </c>
      <c r="AX998">
        <v>1.2245886283984624</v>
      </c>
      <c r="AY998">
        <v>327.53029127207003</v>
      </c>
      <c r="AZ998">
        <v>0.1173679042035371</v>
      </c>
      <c r="BA998">
        <v>428.96931578173616</v>
      </c>
      <c r="BB998">
        <v>343.65575423893659</v>
      </c>
      <c r="BC998">
        <v>1</v>
      </c>
      <c r="BD998">
        <v>38.905885736159171</v>
      </c>
      <c r="BE998">
        <v>87.184331030490625</v>
      </c>
      <c r="BF998">
        <v>14.346468739096359</v>
      </c>
      <c r="BG998">
        <v>4.9855142028146844</v>
      </c>
      <c r="BH998">
        <v>416.48343559921682</v>
      </c>
      <c r="BI998">
        <v>0.2</v>
      </c>
      <c r="BJ998">
        <v>3000.0727963884151</v>
      </c>
      <c r="BK998">
        <v>699.29884368299884</v>
      </c>
      <c r="BL998">
        <v>829.12581485228816</v>
      </c>
      <c r="BM998">
        <v>930.28842844866608</v>
      </c>
      <c r="BN998">
        <v>130.73921285633415</v>
      </c>
      <c r="BO998">
        <v>29.799025929187145</v>
      </c>
      <c r="BP998">
        <v>9.1669945755537718E-2</v>
      </c>
      <c r="BQ998">
        <v>100</v>
      </c>
      <c r="BR998">
        <v>332.58761217060459</v>
      </c>
      <c r="BS998">
        <v>5.5210102344475057E-2</v>
      </c>
      <c r="BT998">
        <v>2.7283352791338694E-4</v>
      </c>
      <c r="BU998">
        <v>10.548593454101235</v>
      </c>
      <c r="BV998">
        <v>0.54327816802690587</v>
      </c>
      <c r="BW998">
        <v>15.331090253474503</v>
      </c>
      <c r="BX998">
        <v>35.346310823690111</v>
      </c>
      <c r="BY998">
        <v>30.066809445671545</v>
      </c>
      <c r="BZ998">
        <v>1207.1822465772132</v>
      </c>
      <c r="CA998">
        <v>417.5306935890614</v>
      </c>
      <c r="CB998">
        <v>220.38610707279969</v>
      </c>
      <c r="CC998" s="156">
        <v>0.95</v>
      </c>
      <c r="CD998">
        <v>2490</v>
      </c>
      <c r="CE998">
        <v>9.3314485485645138E-2</v>
      </c>
      <c r="CF998">
        <v>3.6367594824298144</v>
      </c>
      <c r="CG998">
        <v>0.12285101901432205</v>
      </c>
      <c r="CH998">
        <v>-0.43587589420474193</v>
      </c>
      <c r="CI998" t="s">
        <v>479</v>
      </c>
    </row>
    <row r="999" spans="47:87" x14ac:dyDescent="0.3">
      <c r="AU999">
        <v>0.3</v>
      </c>
      <c r="AV999">
        <v>20.385339600453349</v>
      </c>
      <c r="AW999">
        <v>0.25088518682456651</v>
      </c>
      <c r="AX999">
        <v>0.98470244217549308</v>
      </c>
      <c r="AY999">
        <v>342.99494128119966</v>
      </c>
      <c r="AZ999">
        <v>9.9871457110183234E-2</v>
      </c>
      <c r="BA999">
        <v>452.51342700904212</v>
      </c>
      <c r="BB999">
        <v>315.05088569755139</v>
      </c>
      <c r="BC999">
        <v>1</v>
      </c>
      <c r="BD999">
        <v>42.198121407475824</v>
      </c>
      <c r="BE999">
        <v>82.563572194179102</v>
      </c>
      <c r="BF999">
        <v>14.078646364802346</v>
      </c>
      <c r="BG999">
        <v>5.2692065833864872</v>
      </c>
      <c r="BH999">
        <v>386.9234907183228</v>
      </c>
      <c r="BI999">
        <v>0.2</v>
      </c>
      <c r="BJ999">
        <v>2472.8018095895295</v>
      </c>
      <c r="BK999">
        <v>685.42796299994643</v>
      </c>
      <c r="BL999">
        <v>855.93112222238301</v>
      </c>
      <c r="BM999">
        <v>947.73153991320407</v>
      </c>
      <c r="BN999">
        <v>168.91435464164215</v>
      </c>
      <c r="BO999">
        <v>22.826999076104698</v>
      </c>
      <c r="BP999">
        <v>1.947460040259542E-2</v>
      </c>
      <c r="BQ999">
        <v>100</v>
      </c>
      <c r="BR999">
        <v>363.49981538204418</v>
      </c>
      <c r="BS999">
        <v>5.5701773986728799E-2</v>
      </c>
      <c r="BT999">
        <v>3.1443004223702983E-4</v>
      </c>
      <c r="BU999">
        <v>0</v>
      </c>
      <c r="BV999">
        <v>0.55618807516761881</v>
      </c>
      <c r="BW999">
        <v>14.287810755086523</v>
      </c>
      <c r="BX999">
        <v>37.660811516548705</v>
      </c>
      <c r="BY999">
        <v>38.062674855656134</v>
      </c>
      <c r="BZ999">
        <v>1204.7770248773149</v>
      </c>
      <c r="CA999">
        <v>290.74301130033871</v>
      </c>
      <c r="CB999">
        <v>218.85495718027855</v>
      </c>
      <c r="CC999" s="156">
        <v>0.7</v>
      </c>
      <c r="CD999">
        <v>2310</v>
      </c>
      <c r="CE999">
        <v>0.15848733624806388</v>
      </c>
      <c r="CF999">
        <v>5.9796231010321232</v>
      </c>
      <c r="CG999">
        <v>0.19111950579606507</v>
      </c>
      <c r="CH999">
        <v>15.114071685787321</v>
      </c>
      <c r="CI999">
        <v>9</v>
      </c>
    </row>
    <row r="1000" spans="47:87" x14ac:dyDescent="0.3">
      <c r="AU1000">
        <v>0.3</v>
      </c>
      <c r="AV1000">
        <v>19.20481859526096</v>
      </c>
      <c r="AW1000">
        <v>0.30896385119694297</v>
      </c>
      <c r="AX1000">
        <v>0.94622245215293099</v>
      </c>
      <c r="AY1000">
        <v>348.31814107341972</v>
      </c>
      <c r="AZ1000">
        <v>0.10503937380668271</v>
      </c>
      <c r="BA1000">
        <v>468.44204417003345</v>
      </c>
      <c r="BB1000">
        <v>301.66067781409731</v>
      </c>
      <c r="BC1000">
        <v>1</v>
      </c>
      <c r="BD1000">
        <v>47.757371229700979</v>
      </c>
      <c r="BE1000">
        <v>103.23179377778631</v>
      </c>
      <c r="BF1000">
        <v>13.16056947264247</v>
      </c>
      <c r="BG1000">
        <v>5.9054958163735964</v>
      </c>
      <c r="BH1000">
        <v>377.18954938485297</v>
      </c>
      <c r="BI1000">
        <v>0.2</v>
      </c>
      <c r="BJ1000">
        <v>2449.1351669758487</v>
      </c>
      <c r="BK1000">
        <v>677.75391209002487</v>
      </c>
      <c r="BL1000">
        <v>926.6925799598273</v>
      </c>
      <c r="BM1000">
        <v>796.9762915581648</v>
      </c>
      <c r="BN1000">
        <v>105.90184081491033</v>
      </c>
      <c r="BO1000">
        <v>27.880168742434883</v>
      </c>
      <c r="BP1000">
        <v>5.2120651976902757E-2</v>
      </c>
      <c r="BQ1000">
        <v>100</v>
      </c>
      <c r="BR1000">
        <v>326.20329878407466</v>
      </c>
      <c r="BS1000">
        <v>5.5966740064572792E-2</v>
      </c>
      <c r="BT1000">
        <v>2.9380902706174181E-4</v>
      </c>
      <c r="BU1000">
        <v>39.233474023308318</v>
      </c>
      <c r="BV1000">
        <v>0.51498784186064361</v>
      </c>
      <c r="BW1000">
        <v>15.590192887795189</v>
      </c>
      <c r="BX1000">
        <v>36.216785311228847</v>
      </c>
      <c r="BY1000">
        <v>38.116209814197092</v>
      </c>
      <c r="BZ1000">
        <v>1122.5742111817137</v>
      </c>
      <c r="CA1000">
        <v>308.02004778589554</v>
      </c>
      <c r="CB1000">
        <v>219.05975667317557</v>
      </c>
      <c r="CC1000" s="156">
        <v>0.84</v>
      </c>
      <c r="CD1000">
        <v>1970</v>
      </c>
      <c r="CE1000">
        <v>0.23470452750352</v>
      </c>
      <c r="CF1000">
        <v>8.5064623124760281</v>
      </c>
      <c r="CG1000">
        <v>0.31249583230817068</v>
      </c>
      <c r="CH1000">
        <v>39.114977253857319</v>
      </c>
      <c r="CI1000">
        <v>5</v>
      </c>
    </row>
    <row r="1001" spans="47:87" x14ac:dyDescent="0.3">
      <c r="AU1001">
        <v>0.3</v>
      </c>
      <c r="AV1001">
        <v>17.163444673574304</v>
      </c>
      <c r="AW1001">
        <v>0.32088789142589064</v>
      </c>
      <c r="AX1001">
        <v>1.3884592990362394</v>
      </c>
      <c r="AY1001">
        <v>350.24745385020861</v>
      </c>
      <c r="AZ1001">
        <v>0.10153666598938457</v>
      </c>
      <c r="BA1001">
        <v>389.36399713669482</v>
      </c>
      <c r="BB1001">
        <v>388.03782382559694</v>
      </c>
      <c r="BC1001">
        <v>1</v>
      </c>
      <c r="BD1001">
        <v>43.059902740532443</v>
      </c>
      <c r="BE1001">
        <v>92.12686095079583</v>
      </c>
      <c r="BF1001">
        <v>14.837314127754928</v>
      </c>
      <c r="BG1001">
        <v>3.77183760318596</v>
      </c>
      <c r="BH1001">
        <v>377.13601257103153</v>
      </c>
      <c r="BI1001">
        <v>0.19999999999999996</v>
      </c>
      <c r="BJ1001">
        <v>2465.0207515055145</v>
      </c>
      <c r="BK1001">
        <v>689.53696801771275</v>
      </c>
      <c r="BL1001">
        <v>864.01628782510295</v>
      </c>
      <c r="BM1001">
        <v>884.91171729983432</v>
      </c>
      <c r="BN1001">
        <v>114.39329257630655</v>
      </c>
      <c r="BO1001">
        <v>28.954381846533114</v>
      </c>
      <c r="BP1001">
        <v>5.4385346752078838E-2</v>
      </c>
      <c r="BQ1001">
        <v>100</v>
      </c>
      <c r="BR1001">
        <v>376.34365137936487</v>
      </c>
      <c r="BS1001">
        <v>5.472027127027889E-2</v>
      </c>
      <c r="BT1001">
        <v>2.9088724682464854E-4</v>
      </c>
      <c r="BU1001">
        <v>20.930653855130632</v>
      </c>
      <c r="BV1001">
        <v>0.62793963760554483</v>
      </c>
      <c r="BW1001">
        <v>14.763700402327023</v>
      </c>
      <c r="BX1001">
        <v>35.86392582194069</v>
      </c>
      <c r="BY1001">
        <v>32.517526704097058</v>
      </c>
      <c r="BZ1001">
        <v>1143.8520126452131</v>
      </c>
      <c r="CA1001">
        <v>131.42499309836657</v>
      </c>
      <c r="CB1001">
        <v>209.98352925325608</v>
      </c>
      <c r="CC1001" s="156">
        <v>1.1100000000000001</v>
      </c>
      <c r="CD1001">
        <v>1270</v>
      </c>
      <c r="CE1001">
        <v>9.8636097615223184E-2</v>
      </c>
      <c r="CF1001">
        <v>3.2825794805036215</v>
      </c>
      <c r="CG1001">
        <v>0.13318400887467655</v>
      </c>
      <c r="CH1001">
        <v>-1.1992880532712644</v>
      </c>
      <c r="CI1001" t="s">
        <v>479</v>
      </c>
    </row>
    <row r="1002" spans="47:87" x14ac:dyDescent="0.3">
      <c r="AU1002">
        <v>0.3</v>
      </c>
      <c r="AV1002">
        <v>19.661586391334765</v>
      </c>
      <c r="AW1002">
        <v>0.20481700217493606</v>
      </c>
      <c r="AX1002">
        <v>1.3922980710967379</v>
      </c>
      <c r="AY1002">
        <v>307.746521637358</v>
      </c>
      <c r="AZ1002">
        <v>9.3436657044626795E-2</v>
      </c>
      <c r="BA1002">
        <v>400.19350943370114</v>
      </c>
      <c r="BB1002">
        <v>355.8549011884445</v>
      </c>
      <c r="BC1002">
        <v>1</v>
      </c>
      <c r="BD1002">
        <v>42.791321400220063</v>
      </c>
      <c r="BE1002">
        <v>112.60865503063846</v>
      </c>
      <c r="BF1002">
        <v>18.692911792388159</v>
      </c>
      <c r="BG1002">
        <v>6.7255369422101285</v>
      </c>
      <c r="BH1002">
        <v>428.81130164069339</v>
      </c>
      <c r="BI1002">
        <v>0.2</v>
      </c>
      <c r="BJ1002">
        <v>2808.5188760713891</v>
      </c>
      <c r="BK1002">
        <v>678.80212898604964</v>
      </c>
      <c r="BL1002">
        <v>907.72897724850532</v>
      </c>
      <c r="BM1002">
        <v>1080.4642754609754</v>
      </c>
      <c r="BN1002">
        <v>200.03586553296765</v>
      </c>
      <c r="BO1002">
        <v>18.075279722794942</v>
      </c>
      <c r="BP1002">
        <v>8.3813775051265277E-2</v>
      </c>
      <c r="BQ1002">
        <v>100</v>
      </c>
      <c r="BR1002">
        <v>326.20963320743527</v>
      </c>
      <c r="BS1002">
        <v>5.2368610218355899E-2</v>
      </c>
      <c r="BT1002">
        <v>2.9014219753941995E-4</v>
      </c>
      <c r="BU1002">
        <v>0</v>
      </c>
      <c r="BV1002">
        <v>0.57240742320057103</v>
      </c>
      <c r="BW1002">
        <v>14.121621851328904</v>
      </c>
      <c r="BX1002">
        <v>36.302953527927869</v>
      </c>
      <c r="BY1002">
        <v>29.013856675737419</v>
      </c>
      <c r="BZ1002">
        <v>953.45084196349012</v>
      </c>
      <c r="CA1002">
        <v>344.70145456367311</v>
      </c>
      <c r="CB1002">
        <v>216.22917876494145</v>
      </c>
      <c r="CC1002" s="156">
        <v>1.0900000000000001</v>
      </c>
      <c r="CD1002">
        <v>850</v>
      </c>
      <c r="CE1002">
        <v>0.16292341838987912</v>
      </c>
      <c r="CF1002">
        <v>6.3357039503485701</v>
      </c>
      <c r="CG1002">
        <v>0.21004986987872365</v>
      </c>
      <c r="CH1002">
        <v>10.47126378142476</v>
      </c>
      <c r="CI1002">
        <v>10</v>
      </c>
    </row>
    <row r="1003" spans="47:87" x14ac:dyDescent="0.3">
      <c r="AU1003">
        <v>0.3</v>
      </c>
      <c r="AV1003">
        <v>19.613177017449189</v>
      </c>
      <c r="AW1003">
        <v>0.36404169106032497</v>
      </c>
      <c r="AX1003">
        <v>1.6337778464616233</v>
      </c>
      <c r="AY1003">
        <v>361.55964247269372</v>
      </c>
      <c r="AZ1003">
        <v>9.4101427768881876E-2</v>
      </c>
      <c r="BA1003">
        <v>429.60222037913314</v>
      </c>
      <c r="BB1003">
        <v>359.28527965747458</v>
      </c>
      <c r="BC1003">
        <v>1</v>
      </c>
      <c r="BD1003">
        <v>34.652555259073822</v>
      </c>
      <c r="BE1003">
        <v>87.803980274148358</v>
      </c>
      <c r="BF1003">
        <v>13.559782736211453</v>
      </c>
      <c r="BG1003">
        <v>4.0867533009267483</v>
      </c>
      <c r="BH1003">
        <v>402.31737671114172</v>
      </c>
      <c r="BI1003">
        <v>0.20000000000000004</v>
      </c>
      <c r="BJ1003">
        <v>2698.5115402123615</v>
      </c>
      <c r="BK1003">
        <v>694.68310967614275</v>
      </c>
      <c r="BL1003">
        <v>937.9840173610778</v>
      </c>
      <c r="BM1003">
        <v>998.56230861129427</v>
      </c>
      <c r="BN1003">
        <v>129.272122794061</v>
      </c>
      <c r="BO1003">
        <v>32.837964764716361</v>
      </c>
      <c r="BP1003">
        <v>6.3048288618678019E-2</v>
      </c>
      <c r="BQ1003">
        <v>100</v>
      </c>
      <c r="BR1003">
        <v>322.33512126450182</v>
      </c>
      <c r="BS1003">
        <v>5.3251418595201508E-2</v>
      </c>
      <c r="BT1003">
        <v>2.9538599660514038E-4</v>
      </c>
      <c r="BU1003">
        <v>0</v>
      </c>
      <c r="BV1003">
        <v>0.60908629660171254</v>
      </c>
      <c r="BW1003">
        <v>14.765108584901521</v>
      </c>
      <c r="BX1003">
        <v>37.006392419869726</v>
      </c>
      <c r="BY1003">
        <v>36.062691689353322</v>
      </c>
      <c r="BZ1003">
        <v>1208.10210875761</v>
      </c>
      <c r="CA1003">
        <v>343.59898339523119</v>
      </c>
      <c r="CB1003">
        <v>219.10772340926005</v>
      </c>
      <c r="CC1003" s="156">
        <v>1.22</v>
      </c>
      <c r="CD1003">
        <v>1460</v>
      </c>
      <c r="CE1003">
        <v>8.4380369895482588E-2</v>
      </c>
      <c r="CF1003">
        <v>3.2812383120937669</v>
      </c>
      <c r="CG1003">
        <v>0.11937793081962036</v>
      </c>
      <c r="CH1003">
        <v>-3.230487674835818</v>
      </c>
      <c r="CI1003" t="s">
        <v>479</v>
      </c>
    </row>
    <row r="1004" spans="47:87" x14ac:dyDescent="0.3">
      <c r="AU1004">
        <v>0.3</v>
      </c>
      <c r="AV1004">
        <v>20.181678313916198</v>
      </c>
      <c r="AW1004">
        <v>0.25790765535373661</v>
      </c>
      <c r="AX1004">
        <v>0.1227196217818507</v>
      </c>
      <c r="AY1004">
        <v>334.55115191666988</v>
      </c>
      <c r="AZ1004">
        <v>0.10661297166808247</v>
      </c>
      <c r="BA1004">
        <v>415.75575514018283</v>
      </c>
      <c r="BB1004">
        <v>359.20882544451985</v>
      </c>
      <c r="BC1004">
        <v>1</v>
      </c>
      <c r="BD1004">
        <v>38.635244724068272</v>
      </c>
      <c r="BE1004">
        <v>95.61957075203685</v>
      </c>
      <c r="BF1004">
        <v>20.505306709615311</v>
      </c>
      <c r="BG1004">
        <v>5.1657090306986371</v>
      </c>
      <c r="BH1004">
        <v>349.84753458344312</v>
      </c>
      <c r="BI1004">
        <v>0.19999999999999993</v>
      </c>
      <c r="BJ1004">
        <v>2445.6993473821303</v>
      </c>
      <c r="BK1004">
        <v>707.27150826749096</v>
      </c>
      <c r="BL1004">
        <v>897.23326694230457</v>
      </c>
      <c r="BM1004">
        <v>1074.3893712436079</v>
      </c>
      <c r="BN1004">
        <v>143.68242951683052</v>
      </c>
      <c r="BO1004">
        <v>23.173610890799694</v>
      </c>
      <c r="BP1004">
        <v>5.5473472174168273E-2</v>
      </c>
      <c r="BQ1004">
        <v>100</v>
      </c>
      <c r="BR1004">
        <v>386.66344485296747</v>
      </c>
      <c r="BS1004">
        <v>5.588686212172967E-2</v>
      </c>
      <c r="BT1004">
        <v>3.0432587487451142E-4</v>
      </c>
      <c r="BU1004">
        <v>0</v>
      </c>
      <c r="BV1004">
        <v>0.54878518093820083</v>
      </c>
      <c r="BW1004">
        <v>14.946434620426542</v>
      </c>
      <c r="BX1004">
        <v>34.748425790369588</v>
      </c>
      <c r="BY1004">
        <v>26.845039311695022</v>
      </c>
      <c r="BZ1004">
        <v>983.89291914378293</v>
      </c>
      <c r="CA1004">
        <v>228.60025559215416</v>
      </c>
      <c r="CB1004">
        <v>233.89939988715099</v>
      </c>
      <c r="CC1004" s="156">
        <v>0.91</v>
      </c>
      <c r="CD1004">
        <v>1080</v>
      </c>
      <c r="CE1004">
        <v>0.15377013381440396</v>
      </c>
      <c r="CF1004">
        <v>6.2232479090855497</v>
      </c>
      <c r="CG1004">
        <v>0.182296698890834</v>
      </c>
      <c r="CH1004">
        <v>16.344900613921414</v>
      </c>
      <c r="CI1004">
        <v>9</v>
      </c>
    </row>
    <row r="1005" spans="47:87" x14ac:dyDescent="0.3">
      <c r="AU1005">
        <v>0.3</v>
      </c>
      <c r="AV1005">
        <v>18.77808617883418</v>
      </c>
      <c r="AW1005">
        <v>0.34282782312611815</v>
      </c>
      <c r="AX1005">
        <v>1.2405642602288454</v>
      </c>
      <c r="AY1005">
        <v>323.31731236443034</v>
      </c>
      <c r="AZ1005">
        <v>9.643161039679643E-2</v>
      </c>
      <c r="BA1005">
        <v>480.39357382568528</v>
      </c>
      <c r="BB1005">
        <v>311.10996186648845</v>
      </c>
      <c r="BC1005">
        <v>1</v>
      </c>
      <c r="BD1005">
        <v>45.862576091423747</v>
      </c>
      <c r="BE1005">
        <v>108.12890442828764</v>
      </c>
      <c r="BF1005">
        <v>19.475776343656531</v>
      </c>
      <c r="BG1005">
        <v>5.4883806569882436</v>
      </c>
      <c r="BH1005">
        <v>430.76862699206339</v>
      </c>
      <c r="BI1005">
        <v>0.19999999999999998</v>
      </c>
      <c r="BJ1005">
        <v>2582.7562342834672</v>
      </c>
      <c r="BK1005">
        <v>678.3308813412275</v>
      </c>
      <c r="BL1005">
        <v>859.28228597054772</v>
      </c>
      <c r="BM1005">
        <v>777.47628810576362</v>
      </c>
      <c r="BN1005">
        <v>228.38765684213385</v>
      </c>
      <c r="BO1005">
        <v>31.321167596236322</v>
      </c>
      <c r="BP1005">
        <v>1.1189992255628462E-2</v>
      </c>
      <c r="BQ1005">
        <v>100</v>
      </c>
      <c r="BR1005">
        <v>359.73116811684895</v>
      </c>
      <c r="BS1005">
        <v>5.6487164707618207E-2</v>
      </c>
      <c r="BT1005">
        <v>2.7999327686139967E-4</v>
      </c>
      <c r="BU1005">
        <v>64.350469184285487</v>
      </c>
      <c r="BV1005">
        <v>0.54021252463967995</v>
      </c>
      <c r="BW1005">
        <v>14.882725128504946</v>
      </c>
      <c r="BX1005">
        <v>36.927801629992544</v>
      </c>
      <c r="BY1005">
        <v>33.306501121735472</v>
      </c>
      <c r="BZ1005">
        <v>742.67310134571369</v>
      </c>
      <c r="CA1005">
        <v>291.51496400338914</v>
      </c>
      <c r="CB1005">
        <v>225.39077334273611</v>
      </c>
      <c r="CC1005" s="156">
        <v>1.1299999999999999</v>
      </c>
      <c r="CD1005">
        <v>1790</v>
      </c>
      <c r="CE1005">
        <v>3.9409014414505616E-2</v>
      </c>
      <c r="CF1005">
        <v>2.5236985327240387</v>
      </c>
      <c r="CG1005">
        <v>8.4362388356889459E-2</v>
      </c>
      <c r="CH1005">
        <v>-9.5003624139496132</v>
      </c>
      <c r="CI1005" t="s">
        <v>479</v>
      </c>
    </row>
    <row r="1006" spans="47:87" x14ac:dyDescent="0.3">
      <c r="AU1006">
        <v>0.3</v>
      </c>
      <c r="AV1006">
        <v>20.783498495881787</v>
      </c>
      <c r="AW1006">
        <v>0.30668489452337894</v>
      </c>
      <c r="AX1006">
        <v>1.9277846322011583</v>
      </c>
      <c r="AY1006">
        <v>334.72907461315145</v>
      </c>
      <c r="AZ1006">
        <v>0.10217090151737591</v>
      </c>
      <c r="BA1006">
        <v>459.73919902611146</v>
      </c>
      <c r="BB1006">
        <v>399.057255010012</v>
      </c>
      <c r="BC1006">
        <v>1</v>
      </c>
      <c r="BD1006">
        <v>44.157133181611762</v>
      </c>
      <c r="BE1006">
        <v>108.32198990212383</v>
      </c>
      <c r="BF1006">
        <v>12.898612156038027</v>
      </c>
      <c r="BG1006">
        <v>5.241705339711312</v>
      </c>
      <c r="BH1006">
        <v>401.00087389621314</v>
      </c>
      <c r="BI1006">
        <v>0.2</v>
      </c>
      <c r="BJ1006">
        <v>2657.8011455433748</v>
      </c>
      <c r="BK1006">
        <v>701.60235895132701</v>
      </c>
      <c r="BL1006">
        <v>989.16721450512659</v>
      </c>
      <c r="BM1006">
        <v>1040.4463946338003</v>
      </c>
      <c r="BN1006">
        <v>147.82658677632597</v>
      </c>
      <c r="BO1006">
        <v>27.934431515359787</v>
      </c>
      <c r="BP1006">
        <v>2.0207779957855859E-2</v>
      </c>
      <c r="BQ1006">
        <v>100</v>
      </c>
      <c r="BR1006">
        <v>318.61263150466328</v>
      </c>
      <c r="BS1006">
        <v>5.5388478646211631E-2</v>
      </c>
      <c r="BT1006">
        <v>3.2066533718642953E-4</v>
      </c>
      <c r="BU1006">
        <v>66.300567546115957</v>
      </c>
      <c r="BV1006">
        <v>0.53437864850015027</v>
      </c>
      <c r="BW1006">
        <v>15.117936133279255</v>
      </c>
      <c r="BX1006">
        <v>36.181898646952114</v>
      </c>
      <c r="BY1006">
        <v>36.126188359432902</v>
      </c>
      <c r="BZ1006">
        <v>1197.8442060230821</v>
      </c>
      <c r="CA1006">
        <v>264.97537569257395</v>
      </c>
      <c r="CB1006">
        <v>247.51526436961109</v>
      </c>
      <c r="CC1006" s="156">
        <v>0.84</v>
      </c>
      <c r="CD1006">
        <v>2280</v>
      </c>
      <c r="CE1006">
        <v>0.13831358698619356</v>
      </c>
      <c r="CF1006">
        <v>5.5321526787533255</v>
      </c>
      <c r="CG1006">
        <v>0.18183887231036938</v>
      </c>
      <c r="CH1006">
        <v>12.940766540754646</v>
      </c>
      <c r="CI1006">
        <v>10</v>
      </c>
    </row>
    <row r="1007" spans="47:87" x14ac:dyDescent="0.3">
      <c r="AU1007">
        <v>0.3</v>
      </c>
      <c r="AV1007">
        <v>19.429951312164587</v>
      </c>
      <c r="AW1007">
        <v>0.25765960886571498</v>
      </c>
      <c r="AX1007">
        <v>1.8067827464220878</v>
      </c>
      <c r="AY1007">
        <v>310.81295420991546</v>
      </c>
      <c r="AZ1007">
        <v>0.10351713047633836</v>
      </c>
      <c r="BA1007">
        <v>392.13225986047985</v>
      </c>
      <c r="BB1007">
        <v>306.7175550545652</v>
      </c>
      <c r="BC1007">
        <v>1</v>
      </c>
      <c r="BD1007">
        <v>45.529146430053856</v>
      </c>
      <c r="BE1007">
        <v>112.44442021024726</v>
      </c>
      <c r="BF1007">
        <v>5.219077314919101</v>
      </c>
      <c r="BG1007">
        <v>6.2467418350678026</v>
      </c>
      <c r="BH1007">
        <v>434.08894697841333</v>
      </c>
      <c r="BI1007">
        <v>0.2</v>
      </c>
      <c r="BJ1007">
        <v>2601.9331602048283</v>
      </c>
      <c r="BK1007">
        <v>678.25937222049856</v>
      </c>
      <c r="BL1007">
        <v>868.69321330866819</v>
      </c>
      <c r="BM1007">
        <v>956.69662677269343</v>
      </c>
      <c r="BN1007">
        <v>193.43024580300445</v>
      </c>
      <c r="BO1007">
        <v>23.185126945018794</v>
      </c>
      <c r="BP1007">
        <v>5.1332779457089861E-2</v>
      </c>
      <c r="BQ1007">
        <v>100</v>
      </c>
      <c r="BR1007">
        <v>427.03353920880409</v>
      </c>
      <c r="BS1007">
        <v>5.3826144870067483E-2</v>
      </c>
      <c r="BT1007">
        <v>3.067209466538281E-4</v>
      </c>
      <c r="BU1007">
        <v>41.876248936297763</v>
      </c>
      <c r="BV1007">
        <v>0.54760964161171211</v>
      </c>
      <c r="BW1007">
        <v>13.986889755687294</v>
      </c>
      <c r="BX1007">
        <v>35.804701844275321</v>
      </c>
      <c r="BY1007">
        <v>29.91634449781882</v>
      </c>
      <c r="BZ1007">
        <v>1163.9821150078831</v>
      </c>
      <c r="CA1007">
        <v>352.3938835430007</v>
      </c>
      <c r="CB1007">
        <v>215.18767461742195</v>
      </c>
      <c r="CC1007" s="156">
        <v>1.1499999999999999</v>
      </c>
      <c r="CD1007">
        <v>560</v>
      </c>
      <c r="CE1007">
        <v>0.12924387423877892</v>
      </c>
      <c r="CF1007">
        <v>5.1894276040294542</v>
      </c>
      <c r="CG1007">
        <v>0.16864949898194215</v>
      </c>
      <c r="CH1007">
        <v>2.88828550444387</v>
      </c>
      <c r="CI1007">
        <v>14</v>
      </c>
    </row>
    <row r="1008" spans="47:87" x14ac:dyDescent="0.3">
      <c r="AU1008">
        <v>0.3</v>
      </c>
      <c r="AV1008">
        <v>20.355839892381546</v>
      </c>
      <c r="AW1008">
        <v>0.2771921909387291</v>
      </c>
      <c r="AX1008">
        <v>0.64990257812231644</v>
      </c>
      <c r="AY1008">
        <v>325.17136648728854</v>
      </c>
      <c r="AZ1008">
        <v>0.10626961942343148</v>
      </c>
      <c r="BA1008">
        <v>390.92032201866442</v>
      </c>
      <c r="BB1008">
        <v>302.12896133387659</v>
      </c>
      <c r="BC1008">
        <v>1</v>
      </c>
      <c r="BD1008">
        <v>49.184099251955445</v>
      </c>
      <c r="BE1008">
        <v>100.95952141418658</v>
      </c>
      <c r="BF1008">
        <v>13.01965193071255</v>
      </c>
      <c r="BG1008">
        <v>4.2509300582635063</v>
      </c>
      <c r="BH1008">
        <v>404.42158240466807</v>
      </c>
      <c r="BI1008">
        <v>0.20000000000000004</v>
      </c>
      <c r="BJ1008">
        <v>2308.1286685109371</v>
      </c>
      <c r="BK1008">
        <v>686.2678701618787</v>
      </c>
      <c r="BL1008">
        <v>852.25367628592096</v>
      </c>
      <c r="BM1008">
        <v>899.22420569424787</v>
      </c>
      <c r="BN1008">
        <v>148.99312237177662</v>
      </c>
      <c r="BO1008">
        <v>25.165601966511591</v>
      </c>
      <c r="BP1008">
        <v>2.8205719448070762E-2</v>
      </c>
      <c r="BQ1008">
        <v>100</v>
      </c>
      <c r="BR1008">
        <v>355.90016439542768</v>
      </c>
      <c r="BS1008">
        <v>5.2378983997989174E-2</v>
      </c>
      <c r="BT1008">
        <v>3.0118658388490153E-4</v>
      </c>
      <c r="BU1008">
        <v>80.816971451585474</v>
      </c>
      <c r="BV1008">
        <v>0.52624371400652814</v>
      </c>
      <c r="BW1008">
        <v>14.913173197246531</v>
      </c>
      <c r="BX1008">
        <v>37.798885497103193</v>
      </c>
      <c r="BY1008">
        <v>36.685447954930474</v>
      </c>
      <c r="BZ1008">
        <v>876.69057597434437</v>
      </c>
      <c r="CA1008">
        <v>373.77080530244291</v>
      </c>
      <c r="CB1008">
        <v>217.5085870041197</v>
      </c>
      <c r="CC1008" s="156">
        <v>1</v>
      </c>
      <c r="CD1008">
        <v>2260</v>
      </c>
      <c r="CE1008">
        <v>-8.7591918475178554E-2</v>
      </c>
      <c r="CF1008">
        <v>0.43141787415428112</v>
      </c>
      <c r="CG1008">
        <v>1.4562892502727479E-2</v>
      </c>
      <c r="CH1008">
        <v>-24.962442157124521</v>
      </c>
      <c r="CI1008" t="s">
        <v>479</v>
      </c>
    </row>
    <row r="1009" spans="47:87" x14ac:dyDescent="0.3">
      <c r="AU1009">
        <v>0.3</v>
      </c>
      <c r="AV1009">
        <v>19.575794935594811</v>
      </c>
      <c r="AW1009">
        <v>0.32880886295448736</v>
      </c>
      <c r="AX1009">
        <v>1.7275049568283125</v>
      </c>
      <c r="AY1009">
        <v>338.76556511755012</v>
      </c>
      <c r="AZ1009">
        <v>0.1080178022559681</v>
      </c>
      <c r="BA1009">
        <v>421.99066804055951</v>
      </c>
      <c r="BB1009">
        <v>316.92524727320836</v>
      </c>
      <c r="BC1009">
        <v>1</v>
      </c>
      <c r="BD1009">
        <v>27.898006009898118</v>
      </c>
      <c r="BE1009">
        <v>64.736661842053834</v>
      </c>
      <c r="BF1009">
        <v>16.808796269869994</v>
      </c>
      <c r="BG1009">
        <v>6.2175729561691151</v>
      </c>
      <c r="BH1009">
        <v>412.31868694356638</v>
      </c>
      <c r="BI1009">
        <v>0.2</v>
      </c>
      <c r="BJ1009">
        <v>2641.4719216920194</v>
      </c>
      <c r="BK1009">
        <v>678.80810672464577</v>
      </c>
      <c r="BL1009">
        <v>879.37231635345086</v>
      </c>
      <c r="BM1009">
        <v>825.2546222893161</v>
      </c>
      <c r="BN1009">
        <v>186.41198856818482</v>
      </c>
      <c r="BO1009">
        <v>29.819793036255291</v>
      </c>
      <c r="BP1009">
        <v>3.7423751403718217E-2</v>
      </c>
      <c r="BQ1009">
        <v>100</v>
      </c>
      <c r="BR1009">
        <v>333.75265986246433</v>
      </c>
      <c r="BS1009">
        <v>4.8379812120122948E-2</v>
      </c>
      <c r="BT1009">
        <v>2.9924210553399627E-4</v>
      </c>
      <c r="BU1009">
        <v>0.77221931087761297</v>
      </c>
      <c r="BV1009">
        <v>0.56113822306092742</v>
      </c>
      <c r="BW1009">
        <v>15.043427597788771</v>
      </c>
      <c r="BX1009">
        <v>36.557343710242094</v>
      </c>
      <c r="BY1009">
        <v>30.768384805681912</v>
      </c>
      <c r="BZ1009">
        <v>1043.6409980237061</v>
      </c>
      <c r="CA1009">
        <v>228.6311561857589</v>
      </c>
      <c r="CB1009">
        <v>236.21183987786722</v>
      </c>
      <c r="CC1009" s="156">
        <v>0.82</v>
      </c>
      <c r="CD1009">
        <v>1900</v>
      </c>
      <c r="CE1009">
        <v>0.17382374808538281</v>
      </c>
      <c r="CF1009">
        <v>5.5178299265151249</v>
      </c>
      <c r="CG1009">
        <v>0.20708105131424381</v>
      </c>
      <c r="CH1009">
        <v>19.845422958542716</v>
      </c>
      <c r="CI1009">
        <v>8</v>
      </c>
    </row>
    <row r="1010" spans="47:87" x14ac:dyDescent="0.3">
      <c r="AU1010">
        <v>0.3</v>
      </c>
      <c r="AV1010">
        <v>19.290534394055598</v>
      </c>
      <c r="AW1010">
        <v>0.30984599134665702</v>
      </c>
      <c r="AX1010">
        <v>1.4720142721800518</v>
      </c>
      <c r="AY1010">
        <v>326.2904647017732</v>
      </c>
      <c r="AZ1010">
        <v>0.10631992395701431</v>
      </c>
      <c r="BA1010">
        <v>386.36755631875195</v>
      </c>
      <c r="BB1010">
        <v>336.954983161499</v>
      </c>
      <c r="BC1010">
        <v>1</v>
      </c>
      <c r="BD1010">
        <v>48.876552203716528</v>
      </c>
      <c r="BE1010">
        <v>123.45281763219175</v>
      </c>
      <c r="BF1010">
        <v>13.033110058188599</v>
      </c>
      <c r="BG1010">
        <v>4.8038430817196458</v>
      </c>
      <c r="BH1010">
        <v>397.52718604487023</v>
      </c>
      <c r="BI1010">
        <v>0.2</v>
      </c>
      <c r="BJ1010">
        <v>2517.1680785883718</v>
      </c>
      <c r="BK1010">
        <v>697.28511899313344</v>
      </c>
      <c r="BL1010">
        <v>921.7698857077562</v>
      </c>
      <c r="BM1010">
        <v>1045.9432433044815</v>
      </c>
      <c r="BN1010">
        <v>214.77584650050147</v>
      </c>
      <c r="BO1010">
        <v>28.063575696454773</v>
      </c>
      <c r="BP1010">
        <v>3.9668622053885667E-2</v>
      </c>
      <c r="BQ1010">
        <v>100</v>
      </c>
      <c r="BR1010">
        <v>366.34253866074897</v>
      </c>
      <c r="BS1010">
        <v>5.5628621943980737E-2</v>
      </c>
      <c r="BT1010">
        <v>2.95691476619585E-4</v>
      </c>
      <c r="BU1010">
        <v>0</v>
      </c>
      <c r="BV1010">
        <v>0.48921006972621278</v>
      </c>
      <c r="BW1010">
        <v>12.908854919625782</v>
      </c>
      <c r="BX1010">
        <v>35.274573449056135</v>
      </c>
      <c r="BY1010">
        <v>33.009684462618431</v>
      </c>
      <c r="BZ1010">
        <v>1152.9673752203632</v>
      </c>
      <c r="CA1010">
        <v>185.2647435137855</v>
      </c>
      <c r="CB1010">
        <v>239.60066523771394</v>
      </c>
      <c r="CC1010" s="156">
        <v>1.1299999999999999</v>
      </c>
      <c r="CD1010">
        <v>890</v>
      </c>
      <c r="CE1010">
        <v>0.18690682473924447</v>
      </c>
      <c r="CF1010">
        <v>6.3076892233782509</v>
      </c>
      <c r="CG1010">
        <v>0.22545365465150391</v>
      </c>
      <c r="CH1010">
        <v>19.619987540999915</v>
      </c>
      <c r="CI1010">
        <v>7</v>
      </c>
    </row>
    <row r="1011" spans="47:87" x14ac:dyDescent="0.3">
      <c r="AU1011">
        <v>0.3</v>
      </c>
      <c r="AV1011">
        <v>18.604350154990815</v>
      </c>
      <c r="AW1011">
        <v>0.28939272652337028</v>
      </c>
      <c r="AX1011">
        <v>1.9681531702098991</v>
      </c>
      <c r="AY1011">
        <v>351.81169872287182</v>
      </c>
      <c r="AZ1011">
        <v>7.9788985729644157E-2</v>
      </c>
      <c r="BA1011">
        <v>502.35216943906295</v>
      </c>
      <c r="BB1011">
        <v>356.73491627023435</v>
      </c>
      <c r="BC1011">
        <v>1</v>
      </c>
      <c r="BD1011">
        <v>42.844772834593584</v>
      </c>
      <c r="BE1011">
        <v>110.94148823671757</v>
      </c>
      <c r="BF1011">
        <v>7.3991063507280659</v>
      </c>
      <c r="BG1011">
        <v>5.6383260694583894</v>
      </c>
      <c r="BH1011">
        <v>453.36068300655313</v>
      </c>
      <c r="BI1011">
        <v>0.2</v>
      </c>
      <c r="BJ1011">
        <v>2454.4976898530122</v>
      </c>
      <c r="BK1011">
        <v>668.32391776827592</v>
      </c>
      <c r="BL1011">
        <v>831.81650834441427</v>
      </c>
      <c r="BM1011">
        <v>896.58229459625079</v>
      </c>
      <c r="BN1011">
        <v>231.97140044510459</v>
      </c>
      <c r="BO1011">
        <v>26.283966457109649</v>
      </c>
      <c r="BP1011">
        <v>2.829909210464655E-2</v>
      </c>
      <c r="BQ1011">
        <v>100</v>
      </c>
      <c r="BR1011">
        <v>328.76949452360708</v>
      </c>
      <c r="BS1011">
        <v>5.6100049074652339E-2</v>
      </c>
      <c r="BT1011">
        <v>3.1434312896195621E-4</v>
      </c>
      <c r="BU1011">
        <v>26.416054430344872</v>
      </c>
      <c r="BV1011">
        <v>0.55197071436321932</v>
      </c>
      <c r="BW1011">
        <v>14.406297489365565</v>
      </c>
      <c r="BX1011">
        <v>36.890222917476848</v>
      </c>
      <c r="BY1011">
        <v>38.767768560637379</v>
      </c>
      <c r="BZ1011">
        <v>805.95460692655706</v>
      </c>
      <c r="CA1011">
        <v>313.09862014046848</v>
      </c>
      <c r="CB1011">
        <v>232.42660947909562</v>
      </c>
      <c r="CC1011" s="156">
        <v>1.04</v>
      </c>
      <c r="CD1011">
        <v>1070</v>
      </c>
      <c r="CE1011">
        <v>0.17518743172980789</v>
      </c>
      <c r="CF1011">
        <v>5.2631334537242038</v>
      </c>
      <c r="CG1011">
        <v>0.20935943198702961</v>
      </c>
      <c r="CH1011">
        <v>10.729944384593306</v>
      </c>
      <c r="CI1011">
        <v>9</v>
      </c>
    </row>
    <row r="1012" spans="47:87" x14ac:dyDescent="0.3">
      <c r="AU1012">
        <v>0.3</v>
      </c>
      <c r="AV1012">
        <v>20.029221191565689</v>
      </c>
      <c r="AW1012">
        <v>0.27955520440323878</v>
      </c>
      <c r="AX1012">
        <v>1.9982518078732445</v>
      </c>
      <c r="AY1012">
        <v>326.78826523296914</v>
      </c>
      <c r="AZ1012">
        <v>0.10092425036253576</v>
      </c>
      <c r="BA1012">
        <v>408.28874070594355</v>
      </c>
      <c r="BB1012">
        <v>409.97058890074743</v>
      </c>
      <c r="BC1012">
        <v>1</v>
      </c>
      <c r="BD1012">
        <v>40.143213985001566</v>
      </c>
      <c r="BE1012">
        <v>100.53317118764748</v>
      </c>
      <c r="BF1012">
        <v>16.474672271794585</v>
      </c>
      <c r="BG1012">
        <v>4.5540849827141487</v>
      </c>
      <c r="BH1012">
        <v>408.24818251324734</v>
      </c>
      <c r="BI1012">
        <v>0.20000000000000004</v>
      </c>
      <c r="BJ1012">
        <v>2357.9461935994964</v>
      </c>
      <c r="BK1012">
        <v>691.69897465629879</v>
      </c>
      <c r="BL1012">
        <v>902.02811511249513</v>
      </c>
      <c r="BM1012">
        <v>1150.9442567327883</v>
      </c>
      <c r="BN1012">
        <v>222.49478688386037</v>
      </c>
      <c r="BO1012">
        <v>25.194019974216175</v>
      </c>
      <c r="BP1012">
        <v>5.1060358518331093E-2</v>
      </c>
      <c r="BQ1012">
        <v>100</v>
      </c>
      <c r="BR1012">
        <v>385.25228377745549</v>
      </c>
      <c r="BS1012">
        <v>5.5706604604471265E-2</v>
      </c>
      <c r="BT1012">
        <v>2.9571470230219322E-4</v>
      </c>
      <c r="BU1012">
        <v>70.679236886525985</v>
      </c>
      <c r="BV1012">
        <v>0.55373960483685081</v>
      </c>
      <c r="BW1012">
        <v>15.034026415356093</v>
      </c>
      <c r="BX1012">
        <v>36.141790811851493</v>
      </c>
      <c r="BY1012">
        <v>32.188274881031532</v>
      </c>
      <c r="BZ1012">
        <v>995.50815550379673</v>
      </c>
      <c r="CA1012">
        <v>302.31093005708539</v>
      </c>
      <c r="CB1012">
        <v>234.3715082192335</v>
      </c>
      <c r="CC1012" s="156">
        <v>1.06</v>
      </c>
      <c r="CD1012">
        <v>1840</v>
      </c>
      <c r="CE1012">
        <v>2.6759489457310215E-2</v>
      </c>
      <c r="CF1012">
        <v>1.8765917118494788</v>
      </c>
      <c r="CG1012">
        <v>6.627212032543088E-2</v>
      </c>
      <c r="CH1012">
        <v>-11.404638173564642</v>
      </c>
      <c r="CI1012" t="s">
        <v>479</v>
      </c>
    </row>
    <row r="1013" spans="47:87" x14ac:dyDescent="0.3">
      <c r="AU1013">
        <v>0.3</v>
      </c>
      <c r="AV1013">
        <v>20.350862231070966</v>
      </c>
      <c r="AW1013">
        <v>0.32898155600920131</v>
      </c>
      <c r="AX1013">
        <v>0.71978199095540596</v>
      </c>
      <c r="AY1013">
        <v>321.45575924347378</v>
      </c>
      <c r="AZ1013">
        <v>0.10180696220377744</v>
      </c>
      <c r="BA1013">
        <v>497.94360635883407</v>
      </c>
      <c r="BB1013">
        <v>345.91504760110507</v>
      </c>
      <c r="BC1013">
        <v>1</v>
      </c>
      <c r="BD1013">
        <v>46.597783379355711</v>
      </c>
      <c r="BE1013">
        <v>86.841729427763937</v>
      </c>
      <c r="BF1013">
        <v>13.104928844874763</v>
      </c>
      <c r="BG1013">
        <v>4.7846863190339146</v>
      </c>
      <c r="BH1013">
        <v>432.6240626327081</v>
      </c>
      <c r="BI1013">
        <v>0.19999999999999993</v>
      </c>
      <c r="BJ1013">
        <v>2229.8623005108107</v>
      </c>
      <c r="BK1013">
        <v>694.23815841420867</v>
      </c>
      <c r="BL1013">
        <v>868.79554094663786</v>
      </c>
      <c r="BM1013">
        <v>1049.8489541772094</v>
      </c>
      <c r="BN1013">
        <v>152.2178215227259</v>
      </c>
      <c r="BO1013">
        <v>30.023953609545774</v>
      </c>
      <c r="BP1013">
        <v>1.4600596147459505E-2</v>
      </c>
      <c r="BQ1013">
        <v>100</v>
      </c>
      <c r="BR1013">
        <v>331.84625929786057</v>
      </c>
      <c r="BS1013">
        <v>5.4771184279305649E-2</v>
      </c>
      <c r="BT1013">
        <v>3.1086562844390993E-4</v>
      </c>
      <c r="BU1013">
        <v>0</v>
      </c>
      <c r="BV1013">
        <v>0.52505902639855762</v>
      </c>
      <c r="BW1013">
        <v>15.514172086533643</v>
      </c>
      <c r="BX1013">
        <v>38.020555186758806</v>
      </c>
      <c r="BY1013">
        <v>32.295353222403996</v>
      </c>
      <c r="BZ1013">
        <v>920.29976523877622</v>
      </c>
      <c r="CA1013">
        <v>207.69830202816857</v>
      </c>
      <c r="CB1013">
        <v>218.54603105713838</v>
      </c>
      <c r="CC1013" s="156">
        <v>0.92</v>
      </c>
      <c r="CD1013">
        <v>1070</v>
      </c>
      <c r="CE1013">
        <v>0.29063719242557084</v>
      </c>
      <c r="CF1013">
        <v>10.406038860406589</v>
      </c>
      <c r="CG1013">
        <v>0.35890085581502851</v>
      </c>
      <c r="CH1013">
        <v>39.799322939120678</v>
      </c>
      <c r="CI1013">
        <v>4</v>
      </c>
    </row>
    <row r="1014" spans="47:87" x14ac:dyDescent="0.3">
      <c r="AU1014">
        <v>0.3</v>
      </c>
      <c r="AV1014">
        <v>19.030024673789764</v>
      </c>
      <c r="AW1014">
        <v>0.32854626264699899</v>
      </c>
      <c r="AX1014">
        <v>1.6673936751179108</v>
      </c>
      <c r="AY1014">
        <v>303.41253714172575</v>
      </c>
      <c r="AZ1014">
        <v>7.6611318101068027E-2</v>
      </c>
      <c r="BA1014">
        <v>482.51847085621353</v>
      </c>
      <c r="BB1014">
        <v>387.07104881201144</v>
      </c>
      <c r="BC1014">
        <v>1</v>
      </c>
      <c r="BD1014">
        <v>33.762356269618891</v>
      </c>
      <c r="BE1014">
        <v>82.306330136264123</v>
      </c>
      <c r="BF1014">
        <v>17.08780567307263</v>
      </c>
      <c r="BG1014">
        <v>5.3791899089639452</v>
      </c>
      <c r="BH1014">
        <v>386.61541360243194</v>
      </c>
      <c r="BI1014">
        <v>0.19999999999999996</v>
      </c>
      <c r="BJ1014">
        <v>3088.7271012700958</v>
      </c>
      <c r="BK1014">
        <v>702.19646924448568</v>
      </c>
      <c r="BL1014">
        <v>969.4911221019396</v>
      </c>
      <c r="BM1014">
        <v>1044.7873980053564</v>
      </c>
      <c r="BN1014">
        <v>176.0282334836655</v>
      </c>
      <c r="BO1014">
        <v>29.776035669718709</v>
      </c>
      <c r="BP1014">
        <v>3.9965716665126085E-2</v>
      </c>
      <c r="BQ1014">
        <v>100</v>
      </c>
      <c r="BR1014">
        <v>360.77586658302249</v>
      </c>
      <c r="BS1014">
        <v>5.8185791538312936E-2</v>
      </c>
      <c r="BT1014">
        <v>2.8491556547912029E-4</v>
      </c>
      <c r="BU1014">
        <v>12.835251042239106</v>
      </c>
      <c r="BV1014">
        <v>0.56516854302475361</v>
      </c>
      <c r="BW1014">
        <v>15.155761030096851</v>
      </c>
      <c r="BX1014">
        <v>34.408091234009895</v>
      </c>
      <c r="BY1014">
        <v>30.338293711330259</v>
      </c>
      <c r="BZ1014">
        <v>1126.7054147567223</v>
      </c>
      <c r="CA1014">
        <v>260.35561082061639</v>
      </c>
      <c r="CB1014">
        <v>225.05442298613673</v>
      </c>
      <c r="CC1014" s="156">
        <v>1.02</v>
      </c>
      <c r="CD1014">
        <v>930</v>
      </c>
      <c r="CE1014">
        <v>0.18759858495457116</v>
      </c>
      <c r="CF1014">
        <v>7.1054875803935635</v>
      </c>
      <c r="CG1014">
        <v>0.22715443852132308</v>
      </c>
      <c r="CH1014">
        <v>25.722285975233859</v>
      </c>
      <c r="CI1014">
        <v>7</v>
      </c>
    </row>
    <row r="1015" spans="47:87" x14ac:dyDescent="0.3">
      <c r="AU1015">
        <v>0.3</v>
      </c>
      <c r="AV1015">
        <v>20.617669667721298</v>
      </c>
      <c r="AW1015">
        <v>0.31985754670329902</v>
      </c>
      <c r="AX1015">
        <v>0</v>
      </c>
      <c r="AY1015">
        <v>349.28430664443516</v>
      </c>
      <c r="AZ1015">
        <v>0.11462988368641</v>
      </c>
      <c r="BA1015">
        <v>410.89982268282591</v>
      </c>
      <c r="BB1015">
        <v>388.51759348939237</v>
      </c>
      <c r="BC1015">
        <v>1</v>
      </c>
      <c r="BD1015">
        <v>33.426115881575868</v>
      </c>
      <c r="BE1015">
        <v>98.776259694617963</v>
      </c>
      <c r="BF1015">
        <v>12.046254739213596</v>
      </c>
      <c r="BG1015">
        <v>4.6553338135457336</v>
      </c>
      <c r="BH1015">
        <v>376.25617647774067</v>
      </c>
      <c r="BI1015">
        <v>0.2</v>
      </c>
      <c r="BJ1015">
        <v>2720.5461411218821</v>
      </c>
      <c r="BK1015">
        <v>684.91731139247793</v>
      </c>
      <c r="BL1015">
        <v>912.99087055584266</v>
      </c>
      <c r="BM1015">
        <v>816.80020098612374</v>
      </c>
      <c r="BN1015">
        <v>99.139627084396366</v>
      </c>
      <c r="BO1015">
        <v>29.206497325490584</v>
      </c>
      <c r="BP1015">
        <v>1.2271507480707149E-2</v>
      </c>
      <c r="BQ1015">
        <v>100</v>
      </c>
      <c r="BR1015">
        <v>350.77637941118883</v>
      </c>
      <c r="BS1015">
        <v>5.5788873558798698E-2</v>
      </c>
      <c r="BT1015">
        <v>3.0711999558121638E-4</v>
      </c>
      <c r="BU1015">
        <v>2.586154984839887</v>
      </c>
      <c r="BV1015">
        <v>0.56702916807754067</v>
      </c>
      <c r="BW1015">
        <v>13.551014140077507</v>
      </c>
      <c r="BX1015">
        <v>37.159631427246737</v>
      </c>
      <c r="BY1015">
        <v>36.809552326856881</v>
      </c>
      <c r="BZ1015">
        <v>1178.970150612073</v>
      </c>
      <c r="CA1015">
        <v>230.95479433740911</v>
      </c>
      <c r="CB1015">
        <v>210.9753879375192</v>
      </c>
      <c r="CC1015" s="156">
        <v>0.98</v>
      </c>
      <c r="CD1015">
        <v>830</v>
      </c>
      <c r="CE1015">
        <v>0.276403375993443</v>
      </c>
      <c r="CF1015">
        <v>9.3809557803329398</v>
      </c>
      <c r="CG1015">
        <v>0.33636896937737493</v>
      </c>
      <c r="CH1015">
        <v>44.481552818723124</v>
      </c>
      <c r="CI1015">
        <v>4</v>
      </c>
    </row>
    <row r="1016" spans="47:87" x14ac:dyDescent="0.3">
      <c r="AU1016">
        <v>0.3</v>
      </c>
      <c r="AV1016">
        <v>21.398964623587158</v>
      </c>
      <c r="AW1016">
        <v>0.37409211833589745</v>
      </c>
      <c r="AX1016">
        <v>2.08427281035067</v>
      </c>
      <c r="AY1016">
        <v>338.26963341603653</v>
      </c>
      <c r="AZ1016">
        <v>7.1858353637178213E-2</v>
      </c>
      <c r="BA1016">
        <v>465.93992497971539</v>
      </c>
      <c r="BB1016">
        <v>234.54410318767913</v>
      </c>
      <c r="BC1016">
        <v>1</v>
      </c>
      <c r="BD1016">
        <v>39.85027656522815</v>
      </c>
      <c r="BE1016">
        <v>83.037434372992266</v>
      </c>
      <c r="BF1016">
        <v>9.0306719084208424</v>
      </c>
      <c r="BG1016">
        <v>5.1291831515573074</v>
      </c>
      <c r="BH1016">
        <v>401.10618475896456</v>
      </c>
      <c r="BI1016">
        <v>0.19999999999999996</v>
      </c>
      <c r="BJ1016">
        <v>2970.9178356953848</v>
      </c>
      <c r="BK1016">
        <v>672.90701284542206</v>
      </c>
      <c r="BL1016">
        <v>854.31615056337068</v>
      </c>
      <c r="BM1016">
        <v>909.94388472944615</v>
      </c>
      <c r="BN1016">
        <v>184.06162135432248</v>
      </c>
      <c r="BO1016">
        <v>33.686793653760432</v>
      </c>
      <c r="BP1016">
        <v>7.1918118995251495E-2</v>
      </c>
      <c r="BQ1016">
        <v>100</v>
      </c>
      <c r="BR1016">
        <v>367.40698220006794</v>
      </c>
      <c r="BS1016">
        <v>5.5207481018751212E-2</v>
      </c>
      <c r="BT1016">
        <v>2.9377927230650301E-4</v>
      </c>
      <c r="BU1016">
        <v>0</v>
      </c>
      <c r="BV1016">
        <v>0.52494726378908074</v>
      </c>
      <c r="BW1016">
        <v>15.231524859473748</v>
      </c>
      <c r="BX1016">
        <v>34.249369005964041</v>
      </c>
      <c r="BY1016">
        <v>36.599345402597926</v>
      </c>
      <c r="BZ1016">
        <v>1039.8075625376975</v>
      </c>
      <c r="CA1016">
        <v>343.19266410843329</v>
      </c>
      <c r="CB1016">
        <v>218.4781644584755</v>
      </c>
      <c r="CC1016" s="156">
        <v>0.86</v>
      </c>
      <c r="CD1016">
        <v>2080</v>
      </c>
      <c r="CE1016">
        <v>0.18603548769502987</v>
      </c>
      <c r="CF1016">
        <v>5.5355328506986226</v>
      </c>
      <c r="CG1016">
        <v>0.22242997731806402</v>
      </c>
      <c r="CH1016">
        <v>17.942707131152979</v>
      </c>
      <c r="CI1016">
        <v>7</v>
      </c>
    </row>
    <row r="1017" spans="47:87" x14ac:dyDescent="0.3">
      <c r="AU1017">
        <v>0.3</v>
      </c>
      <c r="AV1017">
        <v>20.35711164911007</v>
      </c>
      <c r="AW1017">
        <v>0.3017648327661871</v>
      </c>
      <c r="AX1017">
        <v>0.77709936282808401</v>
      </c>
      <c r="AY1017">
        <v>330.01587932714358</v>
      </c>
      <c r="AZ1017">
        <v>7.8993888322493169E-2</v>
      </c>
      <c r="BA1017">
        <v>471.47473288168067</v>
      </c>
      <c r="BB1017">
        <v>385.5766582515019</v>
      </c>
      <c r="BC1017">
        <v>1</v>
      </c>
      <c r="BD1017">
        <v>35.477531434533475</v>
      </c>
      <c r="BE1017">
        <v>109.78639906489434</v>
      </c>
      <c r="BF1017">
        <v>0.70916402569129722</v>
      </c>
      <c r="BG1017">
        <v>3.3935663395175681</v>
      </c>
      <c r="BH1017">
        <v>445.03099843422615</v>
      </c>
      <c r="BI1017">
        <v>0.19999999999999998</v>
      </c>
      <c r="BJ1017">
        <v>2447.8093300460159</v>
      </c>
      <c r="BK1017">
        <v>686.16598534543232</v>
      </c>
      <c r="BL1017">
        <v>890.39855778257538</v>
      </c>
      <c r="BM1017">
        <v>839.53360582287871</v>
      </c>
      <c r="BN1017">
        <v>188.66275377485277</v>
      </c>
      <c r="BO1017">
        <v>27.439448157795159</v>
      </c>
      <c r="BP1017">
        <v>2.5671745114434479E-2</v>
      </c>
      <c r="BQ1017">
        <v>100</v>
      </c>
      <c r="BR1017">
        <v>354.07815214889393</v>
      </c>
      <c r="BS1017">
        <v>5.4696346394196321E-2</v>
      </c>
      <c r="BT1017">
        <v>2.9662681724723877E-4</v>
      </c>
      <c r="BU1017">
        <v>144.78625488100002</v>
      </c>
      <c r="BV1017">
        <v>0.57576496754172035</v>
      </c>
      <c r="BW1017">
        <v>14.419109576608234</v>
      </c>
      <c r="BX1017">
        <v>33.25369127056463</v>
      </c>
      <c r="BY1017">
        <v>39.313315391864933</v>
      </c>
      <c r="BZ1017">
        <v>969.5154681586788</v>
      </c>
      <c r="CA1017">
        <v>240.89157844438915</v>
      </c>
      <c r="CB1017">
        <v>242.57531941902971</v>
      </c>
      <c r="CC1017" s="156">
        <v>1.1200000000000001</v>
      </c>
      <c r="CD1017">
        <v>1780</v>
      </c>
      <c r="CE1017">
        <v>0.10104127335301172</v>
      </c>
      <c r="CF1017">
        <v>3.2022910688492354</v>
      </c>
      <c r="CG1017">
        <v>0.13133649256876104</v>
      </c>
      <c r="CH1017">
        <v>-1.2074513450423654</v>
      </c>
      <c r="CI1017" t="s">
        <v>479</v>
      </c>
    </row>
    <row r="1018" spans="47:87" x14ac:dyDescent="0.3">
      <c r="AU1018">
        <v>0.3</v>
      </c>
      <c r="AV1018">
        <v>20.301468712076488</v>
      </c>
      <c r="AW1018">
        <v>0.38003952948318798</v>
      </c>
      <c r="AX1018">
        <v>1.6162620080134702</v>
      </c>
      <c r="AY1018">
        <v>327.93182398365065</v>
      </c>
      <c r="AZ1018">
        <v>8.0358096307426449E-2</v>
      </c>
      <c r="BA1018">
        <v>461.39684689369136</v>
      </c>
      <c r="BB1018">
        <v>360.77068684457691</v>
      </c>
      <c r="BC1018">
        <v>1</v>
      </c>
      <c r="BD1018">
        <v>30.184570212480253</v>
      </c>
      <c r="BE1018">
        <v>74.185112629149074</v>
      </c>
      <c r="BF1018">
        <v>16.289273500984514</v>
      </c>
      <c r="BG1018">
        <v>3.7362760202694596</v>
      </c>
      <c r="BH1018">
        <v>437.58554291499439</v>
      </c>
      <c r="BI1018">
        <v>0.2</v>
      </c>
      <c r="BJ1018">
        <v>3018.6614928288604</v>
      </c>
      <c r="BK1018">
        <v>674.67787301312228</v>
      </c>
      <c r="BL1018">
        <v>871.48205935290935</v>
      </c>
      <c r="BM1018">
        <v>919.76960067182347</v>
      </c>
      <c r="BN1018">
        <v>168.65014827402229</v>
      </c>
      <c r="BO1018">
        <v>34.883625554660824</v>
      </c>
      <c r="BP1018">
        <v>0</v>
      </c>
      <c r="BQ1018">
        <v>100</v>
      </c>
      <c r="BR1018">
        <v>346.68402189507282</v>
      </c>
      <c r="BS1018">
        <v>5.4446583746094124E-2</v>
      </c>
      <c r="BT1018">
        <v>3.1113013352918035E-4</v>
      </c>
      <c r="BU1018">
        <v>25.055824747523523</v>
      </c>
      <c r="BV1018">
        <v>0.54846756791114915</v>
      </c>
      <c r="BW1018">
        <v>14.038246824478623</v>
      </c>
      <c r="BX1018">
        <v>37.577928314678907</v>
      </c>
      <c r="BY1018">
        <v>38.286909817971321</v>
      </c>
      <c r="BZ1018">
        <v>1064.3879250295097</v>
      </c>
      <c r="CA1018">
        <v>282.13123712847431</v>
      </c>
      <c r="CB1018">
        <v>226.8782843946608</v>
      </c>
      <c r="CC1018" s="156">
        <v>1.07</v>
      </c>
      <c r="CD1018">
        <v>1020</v>
      </c>
      <c r="CE1018">
        <v>0.22409434187546262</v>
      </c>
      <c r="CF1018">
        <v>7.4983309511421936</v>
      </c>
      <c r="CG1018">
        <v>0.2691297462461758</v>
      </c>
      <c r="CH1018">
        <v>27.637275194102639</v>
      </c>
      <c r="CI1018">
        <v>6</v>
      </c>
    </row>
    <row r="1019" spans="47:87" x14ac:dyDescent="0.3">
      <c r="AU1019">
        <v>0.3</v>
      </c>
      <c r="AV1019">
        <v>20.437476361364716</v>
      </c>
      <c r="AW1019">
        <v>0.25591731157237624</v>
      </c>
      <c r="AX1019">
        <v>0.61502539146513846</v>
      </c>
      <c r="AY1019">
        <v>331.33264530180065</v>
      </c>
      <c r="AZ1019">
        <v>9.6483306953650677E-2</v>
      </c>
      <c r="BA1019">
        <v>387.21013322837223</v>
      </c>
      <c r="BB1019">
        <v>321.54049462233399</v>
      </c>
      <c r="BC1019">
        <v>1</v>
      </c>
      <c r="BD1019">
        <v>33.119911544166484</v>
      </c>
      <c r="BE1019">
        <v>113.71552130807497</v>
      </c>
      <c r="BF1019">
        <v>22.650575317104849</v>
      </c>
      <c r="BG1019">
        <v>4.6750912095912058</v>
      </c>
      <c r="BH1019">
        <v>377.48711144591113</v>
      </c>
      <c r="BI1019">
        <v>0.2</v>
      </c>
      <c r="BJ1019">
        <v>2540.555793070796</v>
      </c>
      <c r="BK1019">
        <v>693.07635829085234</v>
      </c>
      <c r="BL1019">
        <v>907.54951104567044</v>
      </c>
      <c r="BM1019">
        <v>904.15491825442314</v>
      </c>
      <c r="BN1019">
        <v>169.05478265408138</v>
      </c>
      <c r="BO1019">
        <v>23.030881309201277</v>
      </c>
      <c r="BP1019">
        <v>5.0709106748462768E-2</v>
      </c>
      <c r="BQ1019">
        <v>100</v>
      </c>
      <c r="BR1019">
        <v>299.37524562422152</v>
      </c>
      <c r="BS1019">
        <v>5.9220619679064515E-2</v>
      </c>
      <c r="BT1019">
        <v>3.0466109407419528E-4</v>
      </c>
      <c r="BU1019">
        <v>0</v>
      </c>
      <c r="BV1019">
        <v>0.58815091306797351</v>
      </c>
      <c r="BW1019">
        <v>16.139979804113899</v>
      </c>
      <c r="BX1019">
        <v>36.779285715784603</v>
      </c>
      <c r="BY1019">
        <v>32.86217340346272</v>
      </c>
      <c r="BZ1019">
        <v>1135.7924938174367</v>
      </c>
      <c r="CA1019">
        <v>387.61588756999822</v>
      </c>
      <c r="CB1019">
        <v>259.36433740471278</v>
      </c>
      <c r="CC1019" s="156">
        <v>0.88</v>
      </c>
      <c r="CD1019">
        <v>1550</v>
      </c>
      <c r="CE1019">
        <v>0.18378181226593204</v>
      </c>
      <c r="CF1019">
        <v>6.8543148181658839</v>
      </c>
      <c r="CG1019">
        <v>0.22067389680627617</v>
      </c>
      <c r="CH1019">
        <v>17.033086202431011</v>
      </c>
      <c r="CI1019">
        <v>8</v>
      </c>
    </row>
    <row r="1020" spans="47:87" x14ac:dyDescent="0.3">
      <c r="AU1020">
        <v>0.3</v>
      </c>
      <c r="AV1020">
        <v>19.527270725082911</v>
      </c>
      <c r="AW1020">
        <v>0.29203891112974589</v>
      </c>
      <c r="AX1020">
        <v>1.2874606696199988</v>
      </c>
      <c r="AY1020">
        <v>319.89975370688575</v>
      </c>
      <c r="AZ1020">
        <v>7.8029948411219727E-2</v>
      </c>
      <c r="BA1020">
        <v>445.56174896006354</v>
      </c>
      <c r="BB1020">
        <v>338.0537308031661</v>
      </c>
      <c r="BC1020">
        <v>1</v>
      </c>
      <c r="BD1020">
        <v>38.691646742365542</v>
      </c>
      <c r="BE1020">
        <v>104.75947654678036</v>
      </c>
      <c r="BF1020">
        <v>14.201784775988735</v>
      </c>
      <c r="BG1020">
        <v>5.5880798763124684</v>
      </c>
      <c r="BH1020">
        <v>424.13274022165211</v>
      </c>
      <c r="BI1020">
        <v>0.20000000000000004</v>
      </c>
      <c r="BJ1020">
        <v>2117.7892742256804</v>
      </c>
      <c r="BK1020">
        <v>708.53318034703364</v>
      </c>
      <c r="BL1020">
        <v>883.76004355380473</v>
      </c>
      <c r="BM1020">
        <v>1101.047386353401</v>
      </c>
      <c r="BN1020">
        <v>164.34118846490128</v>
      </c>
      <c r="BO1020">
        <v>26.482822708376645</v>
      </c>
      <c r="BP1020">
        <v>3.3603564224148758E-2</v>
      </c>
      <c r="BQ1020">
        <v>100</v>
      </c>
      <c r="BR1020">
        <v>340.10729259010253</v>
      </c>
      <c r="BS1020">
        <v>5.2169048479156085E-2</v>
      </c>
      <c r="BT1020">
        <v>2.917533940849621E-4</v>
      </c>
      <c r="BU1020">
        <v>20.566665218343054</v>
      </c>
      <c r="BV1020">
        <v>0.57042182564986688</v>
      </c>
      <c r="BW1020">
        <v>15.121537781990476</v>
      </c>
      <c r="BX1020">
        <v>37.436246861870885</v>
      </c>
      <c r="BY1020">
        <v>38.700517334426543</v>
      </c>
      <c r="BZ1020">
        <v>914.02446777365242</v>
      </c>
      <c r="CA1020">
        <v>157.63374257646538</v>
      </c>
      <c r="CB1020">
        <v>216.18619378707439</v>
      </c>
      <c r="CC1020" s="156">
        <v>0.95</v>
      </c>
      <c r="CD1020">
        <v>1620</v>
      </c>
      <c r="CE1020">
        <v>0.16003036612117527</v>
      </c>
      <c r="CF1020">
        <v>5.5180130205215416</v>
      </c>
      <c r="CG1020">
        <v>0.16865278765081337</v>
      </c>
      <c r="CH1020">
        <v>6.6952819488818305</v>
      </c>
      <c r="CI1020">
        <v>11</v>
      </c>
    </row>
    <row r="1021" spans="47:87" x14ac:dyDescent="0.3">
      <c r="AU1021">
        <v>0.3</v>
      </c>
      <c r="AV1021">
        <v>21.473638023407204</v>
      </c>
      <c r="AW1021">
        <v>0.27860612391276818</v>
      </c>
      <c r="AX1021">
        <v>1.39372747808966</v>
      </c>
      <c r="AY1021">
        <v>345.37767107708567</v>
      </c>
      <c r="AZ1021">
        <v>0.1152038090038052</v>
      </c>
      <c r="BA1021">
        <v>469.25669479057029</v>
      </c>
      <c r="BB1021">
        <v>352.93088301315476</v>
      </c>
      <c r="BC1021">
        <v>1</v>
      </c>
      <c r="BD1021">
        <v>37.943261075368838</v>
      </c>
      <c r="BE1021">
        <v>108.4131799517359</v>
      </c>
      <c r="BF1021">
        <v>23.116739268503729</v>
      </c>
      <c r="BG1021">
        <v>5.786284872040345</v>
      </c>
      <c r="BH1021">
        <v>455.02955326624766</v>
      </c>
      <c r="BI1021">
        <v>0.20000000000000004</v>
      </c>
      <c r="BJ1021">
        <v>3211.2149695720827</v>
      </c>
      <c r="BK1021">
        <v>697.08247669346758</v>
      </c>
      <c r="BL1021">
        <v>962.72881472202562</v>
      </c>
      <c r="BM1021">
        <v>1019.7401013662632</v>
      </c>
      <c r="BN1021">
        <v>140.2703984561395</v>
      </c>
      <c r="BO1021">
        <v>25.248611599905569</v>
      </c>
      <c r="BP1021">
        <v>3.3812775007583444E-2</v>
      </c>
      <c r="BQ1021">
        <v>100</v>
      </c>
      <c r="BR1021">
        <v>287.64016763189937</v>
      </c>
      <c r="BS1021">
        <v>6.1179964686134854E-2</v>
      </c>
      <c r="BT1021">
        <v>2.9842347213585984E-4</v>
      </c>
      <c r="BU1021">
        <v>31.777832140998687</v>
      </c>
      <c r="BV1021">
        <v>0.56987541664464625</v>
      </c>
      <c r="BW1021">
        <v>15.933201191312454</v>
      </c>
      <c r="BX1021">
        <v>37.005918999445328</v>
      </c>
      <c r="BY1021">
        <v>31.920412905470315</v>
      </c>
      <c r="BZ1021">
        <v>1048.3211339135437</v>
      </c>
      <c r="CA1021">
        <v>375.5959114856164</v>
      </c>
      <c r="CB1021">
        <v>230.45579901499721</v>
      </c>
      <c r="CC1021" s="156">
        <v>1.01</v>
      </c>
      <c r="CD1021">
        <v>1810</v>
      </c>
      <c r="CE1021">
        <v>0.17181366848443447</v>
      </c>
      <c r="CF1021">
        <v>5.0648165176575146</v>
      </c>
      <c r="CG1021">
        <v>0.20929799423030271</v>
      </c>
      <c r="CH1021">
        <v>13.087108923468126</v>
      </c>
      <c r="CI1021">
        <v>8</v>
      </c>
    </row>
    <row r="1022" spans="47:87" x14ac:dyDescent="0.3">
      <c r="AU1022">
        <v>0.3</v>
      </c>
      <c r="AV1022">
        <v>20.886884101777483</v>
      </c>
      <c r="AW1022">
        <v>0.2775467720755917</v>
      </c>
      <c r="AX1022">
        <v>1.0827550443122989</v>
      </c>
      <c r="AY1022">
        <v>313.45104288435937</v>
      </c>
      <c r="AZ1022">
        <v>9.2547356473382011E-2</v>
      </c>
      <c r="BA1022">
        <v>501.85004064930735</v>
      </c>
      <c r="BB1022">
        <v>328.52706425664491</v>
      </c>
      <c r="BC1022">
        <v>1</v>
      </c>
      <c r="BD1022">
        <v>33.084952943430963</v>
      </c>
      <c r="BE1022">
        <v>104.86757208089604</v>
      </c>
      <c r="BF1022">
        <v>18.430927186719007</v>
      </c>
      <c r="BG1022">
        <v>6.767398537575529</v>
      </c>
      <c r="BH1022">
        <v>406.96124096903276</v>
      </c>
      <c r="BI1022">
        <v>0.20000000000000004</v>
      </c>
      <c r="BJ1022">
        <v>2565.1664382562667</v>
      </c>
      <c r="BK1022">
        <v>672.92256341006612</v>
      </c>
      <c r="BL1022">
        <v>935.32702920258168</v>
      </c>
      <c r="BM1022">
        <v>900.82089647254168</v>
      </c>
      <c r="BN1022">
        <v>177.26494544521512</v>
      </c>
      <c r="BO1022">
        <v>25.27120305684344</v>
      </c>
      <c r="BP1022">
        <v>1.9401247058921725E-2</v>
      </c>
      <c r="BQ1022">
        <v>100</v>
      </c>
      <c r="BR1022">
        <v>387.94659470129318</v>
      </c>
      <c r="BS1022">
        <v>5.7783829133590932E-2</v>
      </c>
      <c r="BT1022">
        <v>3.1126661141217792E-4</v>
      </c>
      <c r="BU1022">
        <v>0</v>
      </c>
      <c r="BV1022">
        <v>0.52271005098389456</v>
      </c>
      <c r="BW1022">
        <v>15.350040462183287</v>
      </c>
      <c r="BX1022">
        <v>34.593826765944357</v>
      </c>
      <c r="BY1022">
        <v>34.39304334883667</v>
      </c>
      <c r="BZ1022">
        <v>1137.2772186416919</v>
      </c>
      <c r="CA1022">
        <v>238.69888513952094</v>
      </c>
      <c r="CB1022">
        <v>223.76166798660009</v>
      </c>
      <c r="CC1022" s="156">
        <v>1.01</v>
      </c>
      <c r="CD1022">
        <v>2200</v>
      </c>
      <c r="CE1022">
        <v>0.11572480172872313</v>
      </c>
      <c r="CF1022">
        <v>3.3260861586907318</v>
      </c>
      <c r="CG1022">
        <v>0.14333529985991289</v>
      </c>
      <c r="CH1022">
        <v>1.9169273315493733</v>
      </c>
      <c r="CI1022">
        <v>17</v>
      </c>
    </row>
    <row r="1023" spans="47:87" x14ac:dyDescent="0.3">
      <c r="AU1023">
        <v>0.3</v>
      </c>
      <c r="AV1023">
        <v>20.572154322315761</v>
      </c>
      <c r="AW1023">
        <v>0.31751040543779541</v>
      </c>
      <c r="AX1023">
        <v>0.47763742501891387</v>
      </c>
      <c r="AY1023">
        <v>328.130121177712</v>
      </c>
      <c r="AZ1023">
        <v>9.4285841169709339E-2</v>
      </c>
      <c r="BA1023">
        <v>481.00550751658199</v>
      </c>
      <c r="BB1023">
        <v>352.92161217631343</v>
      </c>
      <c r="BC1023">
        <v>1</v>
      </c>
      <c r="BD1023">
        <v>43.348458384922161</v>
      </c>
      <c r="BE1023">
        <v>91.281262255474374</v>
      </c>
      <c r="BF1023">
        <v>13.798240198712922</v>
      </c>
      <c r="BG1023">
        <v>6.5190287800690889</v>
      </c>
      <c r="BH1023">
        <v>422.86048859584588</v>
      </c>
      <c r="BI1023">
        <v>0.2</v>
      </c>
      <c r="BJ1023">
        <v>2358.4805092245838</v>
      </c>
      <c r="BK1023">
        <v>663.4570829730485</v>
      </c>
      <c r="BL1023">
        <v>881.45126439417822</v>
      </c>
      <c r="BM1023">
        <v>848.23302826283759</v>
      </c>
      <c r="BN1023">
        <v>118.781705096238</v>
      </c>
      <c r="BO1023">
        <v>28.784112976742865</v>
      </c>
      <c r="BP1023">
        <v>3.7523515563586934E-2</v>
      </c>
      <c r="BQ1023">
        <v>100</v>
      </c>
      <c r="BR1023">
        <v>348.6717418464965</v>
      </c>
      <c r="BS1023">
        <v>5.8854238160643307E-2</v>
      </c>
      <c r="BT1023">
        <v>3.009553761090849E-4</v>
      </c>
      <c r="BU1023">
        <v>0</v>
      </c>
      <c r="BV1023">
        <v>0.56378755833414773</v>
      </c>
      <c r="BW1023">
        <v>12.841809803494559</v>
      </c>
      <c r="BX1023">
        <v>34.844744110445298</v>
      </c>
      <c r="BY1023">
        <v>28.648723273169985</v>
      </c>
      <c r="BZ1023">
        <v>1058.0554542884449</v>
      </c>
      <c r="CA1023">
        <v>325.56450282252473</v>
      </c>
      <c r="CB1023">
        <v>240.45126996083289</v>
      </c>
      <c r="CC1023" s="156">
        <v>0.78</v>
      </c>
      <c r="CD1023">
        <v>1840</v>
      </c>
      <c r="CE1023">
        <v>0.15159709199317395</v>
      </c>
      <c r="CF1023">
        <v>6.1018962246621262</v>
      </c>
      <c r="CG1023">
        <v>0.20359001216970554</v>
      </c>
      <c r="CH1023">
        <v>13.806955908150172</v>
      </c>
      <c r="CI1023">
        <v>9</v>
      </c>
    </row>
    <row r="1024" spans="47:87" x14ac:dyDescent="0.3">
      <c r="AU1024">
        <v>0.3</v>
      </c>
      <c r="AV1024">
        <v>19.794654255710629</v>
      </c>
      <c r="AW1024">
        <v>0.23786601491688419</v>
      </c>
      <c r="AX1024">
        <v>0.86260540628830729</v>
      </c>
      <c r="AY1024">
        <v>343.63131471776717</v>
      </c>
      <c r="AZ1024">
        <v>0.10098659624376122</v>
      </c>
      <c r="BA1024">
        <v>367.27582384125725</v>
      </c>
      <c r="BB1024">
        <v>413.71055529750998</v>
      </c>
      <c r="BC1024">
        <v>1</v>
      </c>
      <c r="BD1024">
        <v>40.478256083212173</v>
      </c>
      <c r="BE1024">
        <v>94.655526189546137</v>
      </c>
      <c r="BF1024">
        <v>15.633466873773882</v>
      </c>
      <c r="BG1024">
        <v>4.5647536922173924</v>
      </c>
      <c r="BH1024">
        <v>407.40076782833921</v>
      </c>
      <c r="BI1024">
        <v>0.19999999999999996</v>
      </c>
      <c r="BJ1024">
        <v>2366.1011153473146</v>
      </c>
      <c r="BK1024">
        <v>705.18427368672326</v>
      </c>
      <c r="BL1024">
        <v>975.49876790770008</v>
      </c>
      <c r="BM1024">
        <v>1039.7020084722121</v>
      </c>
      <c r="BN1024">
        <v>106.72292155503565</v>
      </c>
      <c r="BO1024">
        <v>21.176880609245966</v>
      </c>
      <c r="BP1024">
        <v>7.4926155922334536E-2</v>
      </c>
      <c r="BQ1024">
        <v>100</v>
      </c>
      <c r="BR1024">
        <v>260.46269117400033</v>
      </c>
      <c r="BS1024">
        <v>5.5478259693452797E-2</v>
      </c>
      <c r="BT1024">
        <v>2.8790342323474955E-4</v>
      </c>
      <c r="BU1024">
        <v>48.099763322439834</v>
      </c>
      <c r="BV1024">
        <v>0.52890683541923489</v>
      </c>
      <c r="BW1024">
        <v>14.267375471825346</v>
      </c>
      <c r="BX1024">
        <v>36.491873354495397</v>
      </c>
      <c r="BY1024">
        <v>39.478745421740356</v>
      </c>
      <c r="BZ1024">
        <v>916.32150607770973</v>
      </c>
      <c r="CA1024">
        <v>267.48263820387012</v>
      </c>
      <c r="CB1024">
        <v>252.9134960836993</v>
      </c>
      <c r="CC1024" s="156">
        <v>1.22</v>
      </c>
      <c r="CD1024">
        <v>1970</v>
      </c>
      <c r="CE1024">
        <v>3.3714347624082652E-2</v>
      </c>
      <c r="CF1024">
        <v>2.1168439700614501</v>
      </c>
      <c r="CG1024">
        <v>7.5174282946126395E-2</v>
      </c>
      <c r="CH1024">
        <v>-11.254182165933452</v>
      </c>
      <c r="CI1024" t="s">
        <v>479</v>
      </c>
    </row>
    <row r="1025" spans="47:87" x14ac:dyDescent="0.3">
      <c r="AU1025">
        <v>0.3</v>
      </c>
      <c r="AV1025">
        <v>19.662624392746579</v>
      </c>
      <c r="AW1025">
        <v>0.32406483063027808</v>
      </c>
      <c r="AX1025">
        <v>1.4592330809314542</v>
      </c>
      <c r="AY1025">
        <v>344.52370467106681</v>
      </c>
      <c r="AZ1025">
        <v>0.10457266397662449</v>
      </c>
      <c r="BA1025">
        <v>422.4219427713702</v>
      </c>
      <c r="BB1025">
        <v>343.5507541069843</v>
      </c>
      <c r="BC1025">
        <v>1</v>
      </c>
      <c r="BD1025">
        <v>39.522833156523212</v>
      </c>
      <c r="BE1025">
        <v>69.913614895340984</v>
      </c>
      <c r="BF1025">
        <v>7.4267369346961916</v>
      </c>
      <c r="BG1025">
        <v>4.2963108667581045</v>
      </c>
      <c r="BH1025">
        <v>399.52679826155287</v>
      </c>
      <c r="BI1025">
        <v>0.2</v>
      </c>
      <c r="BJ1025">
        <v>2908.1317450698766</v>
      </c>
      <c r="BK1025">
        <v>682.78596301830203</v>
      </c>
      <c r="BL1025">
        <v>934.12531591158665</v>
      </c>
      <c r="BM1025">
        <v>861.32753920299979</v>
      </c>
      <c r="BN1025">
        <v>187.96998650326216</v>
      </c>
      <c r="BO1025">
        <v>29.38765749766867</v>
      </c>
      <c r="BP1025">
        <v>3.7123217480502971E-2</v>
      </c>
      <c r="BQ1025">
        <v>100</v>
      </c>
      <c r="BR1025">
        <v>393.83816253009326</v>
      </c>
      <c r="BS1025">
        <v>5.6912376923442448E-2</v>
      </c>
      <c r="BT1025">
        <v>3.2871083228300707E-4</v>
      </c>
      <c r="BU1025">
        <v>82.04812151551296</v>
      </c>
      <c r="BV1025">
        <v>0.56440555581038188</v>
      </c>
      <c r="BW1025">
        <v>13.897695616140171</v>
      </c>
      <c r="BX1025">
        <v>33.949437136190141</v>
      </c>
      <c r="BY1025">
        <v>37.341324430899341</v>
      </c>
      <c r="BZ1025">
        <v>1147.4945866688663</v>
      </c>
      <c r="CA1025">
        <v>255.23152923866866</v>
      </c>
      <c r="CB1025">
        <v>252.91779918383486</v>
      </c>
      <c r="CC1025" s="156">
        <v>1.17</v>
      </c>
      <c r="CD1025">
        <v>1580</v>
      </c>
      <c r="CE1025">
        <v>5.7585123328730115E-2</v>
      </c>
      <c r="CF1025">
        <v>2.5419016266383836</v>
      </c>
      <c r="CG1025">
        <v>9.7273865527790659E-2</v>
      </c>
      <c r="CH1025">
        <v>-6.053238642911591</v>
      </c>
      <c r="CI1025" t="s">
        <v>479</v>
      </c>
    </row>
    <row r="1026" spans="47:87" x14ac:dyDescent="0.3">
      <c r="AU1026">
        <v>0.3</v>
      </c>
      <c r="AV1026">
        <v>20.800460456138531</v>
      </c>
      <c r="AW1026">
        <v>0.29140913059140222</v>
      </c>
      <c r="AX1026">
        <v>1.0926310670949682</v>
      </c>
      <c r="AY1026">
        <v>347.09424227683797</v>
      </c>
      <c r="AZ1026">
        <v>0.10052196331070697</v>
      </c>
      <c r="BA1026">
        <v>432.22592915317063</v>
      </c>
      <c r="BB1026">
        <v>386.80420998137242</v>
      </c>
      <c r="BC1026">
        <v>1</v>
      </c>
      <c r="BD1026">
        <v>44.88355800588522</v>
      </c>
      <c r="BE1026">
        <v>89.339774603658682</v>
      </c>
      <c r="BF1026">
        <v>10.859106765265972</v>
      </c>
      <c r="BG1026">
        <v>5.1490394929864989</v>
      </c>
      <c r="BH1026">
        <v>462.33456596452305</v>
      </c>
      <c r="BI1026">
        <v>0.2</v>
      </c>
      <c r="BJ1026">
        <v>2322.8075745074325</v>
      </c>
      <c r="BK1026">
        <v>689.87710918947357</v>
      </c>
      <c r="BL1026">
        <v>864.23740465340461</v>
      </c>
      <c r="BM1026">
        <v>915.21373861005338</v>
      </c>
      <c r="BN1026">
        <v>131.73614856580292</v>
      </c>
      <c r="BO1026">
        <v>26.220192161158394</v>
      </c>
      <c r="BP1026">
        <v>5.8359807121572495E-2</v>
      </c>
      <c r="BQ1026">
        <v>100</v>
      </c>
      <c r="BR1026">
        <v>366.86724047958091</v>
      </c>
      <c r="BS1026">
        <v>5.5203353964955605E-2</v>
      </c>
      <c r="BT1026">
        <v>3.1013828461390276E-4</v>
      </c>
      <c r="BU1026">
        <v>0.97414536903115956</v>
      </c>
      <c r="BV1026">
        <v>0.56003419579625291</v>
      </c>
      <c r="BW1026">
        <v>14.915869560570634</v>
      </c>
      <c r="BX1026">
        <v>38.77971783771445</v>
      </c>
      <c r="BY1026">
        <v>34.395137330838502</v>
      </c>
      <c r="BZ1026">
        <v>987.78661531091734</v>
      </c>
      <c r="CA1026">
        <v>285.35626201016987</v>
      </c>
      <c r="CB1026">
        <v>216.76575266677011</v>
      </c>
      <c r="CC1026" s="156">
        <v>1.01</v>
      </c>
      <c r="CD1026">
        <v>850</v>
      </c>
      <c r="CE1026">
        <v>0.19335355252653774</v>
      </c>
      <c r="CF1026">
        <v>6.5056475161562313</v>
      </c>
      <c r="CG1026">
        <v>0.23297827644423502</v>
      </c>
      <c r="CH1026">
        <v>20.839013163920328</v>
      </c>
      <c r="CI1026">
        <v>7</v>
      </c>
    </row>
    <row r="1027" spans="47:87" x14ac:dyDescent="0.3">
      <c r="AU1027">
        <v>0.3</v>
      </c>
      <c r="AV1027">
        <v>20.964048574971311</v>
      </c>
      <c r="AW1027">
        <v>0.3398516497673999</v>
      </c>
      <c r="AX1027">
        <v>0.38300678773846852</v>
      </c>
      <c r="AY1027">
        <v>334.16347849789486</v>
      </c>
      <c r="AZ1027">
        <v>9.3046594440590991E-2</v>
      </c>
      <c r="BA1027">
        <v>414.89490560635397</v>
      </c>
      <c r="BB1027">
        <v>330.37385825183014</v>
      </c>
      <c r="BC1027">
        <v>1</v>
      </c>
      <c r="BD1027">
        <v>38.443931808743542</v>
      </c>
      <c r="BE1027">
        <v>98.36218345431503</v>
      </c>
      <c r="BF1027">
        <v>14.283434598466599</v>
      </c>
      <c r="BG1027">
        <v>7.0491308571423881</v>
      </c>
      <c r="BH1027">
        <v>426.13355421556236</v>
      </c>
      <c r="BI1027">
        <v>0.20000000000000009</v>
      </c>
      <c r="BJ1027">
        <v>2525.6115125941283</v>
      </c>
      <c r="BK1027">
        <v>688.27190320237139</v>
      </c>
      <c r="BL1027">
        <v>955.04563888772998</v>
      </c>
      <c r="BM1027">
        <v>1054.2081936301468</v>
      </c>
      <c r="BN1027">
        <v>118.16003966636107</v>
      </c>
      <c r="BO1027">
        <v>30.318012668568539</v>
      </c>
      <c r="BP1027">
        <v>9.9837817175628132E-2</v>
      </c>
      <c r="BQ1027">
        <v>100</v>
      </c>
      <c r="BR1027">
        <v>347.28610647109184</v>
      </c>
      <c r="BS1027">
        <v>5.3343299903647182E-2</v>
      </c>
      <c r="BT1027">
        <v>2.9812273959158551E-4</v>
      </c>
      <c r="BU1027">
        <v>6.9889068447413285</v>
      </c>
      <c r="BV1027">
        <v>0.54847549777256221</v>
      </c>
      <c r="BW1027">
        <v>16.303405579164995</v>
      </c>
      <c r="BX1027">
        <v>36.004426527779302</v>
      </c>
      <c r="BY1027">
        <v>36.808081001064103</v>
      </c>
      <c r="BZ1027">
        <v>1073.0310106651555</v>
      </c>
      <c r="CA1027">
        <v>284.95293045893487</v>
      </c>
      <c r="CB1027">
        <v>246.61096792139159</v>
      </c>
      <c r="CC1027" s="156">
        <v>0.85</v>
      </c>
      <c r="CD1027">
        <v>1100</v>
      </c>
      <c r="CE1027">
        <v>0.19388771366248103</v>
      </c>
      <c r="CF1027">
        <v>7.6657337441178424</v>
      </c>
      <c r="CG1027">
        <v>0.25681460183892596</v>
      </c>
      <c r="CH1027">
        <v>19.976950212929811</v>
      </c>
      <c r="CI1027">
        <v>7</v>
      </c>
    </row>
    <row r="1028" spans="47:87" x14ac:dyDescent="0.3">
      <c r="AU1028">
        <v>0.3</v>
      </c>
      <c r="AV1028">
        <v>19.673678456186138</v>
      </c>
      <c r="AW1028">
        <v>0.36315701812864626</v>
      </c>
      <c r="AX1028">
        <v>0.43494107215935957</v>
      </c>
      <c r="AY1028">
        <v>305.26973174815021</v>
      </c>
      <c r="AZ1028">
        <v>0.12063271937351573</v>
      </c>
      <c r="BA1028">
        <v>381.72358517529574</v>
      </c>
      <c r="BB1028">
        <v>305.73064044320881</v>
      </c>
      <c r="BC1028">
        <v>1</v>
      </c>
      <c r="BD1028">
        <v>43.774946036131873</v>
      </c>
      <c r="BE1028">
        <v>95.983001500794742</v>
      </c>
      <c r="BF1028">
        <v>19.991379195601247</v>
      </c>
      <c r="BG1028">
        <v>5.7769163172466316</v>
      </c>
      <c r="BH1028">
        <v>462.90537296294735</v>
      </c>
      <c r="BI1028">
        <v>0.20000000000000004</v>
      </c>
      <c r="BJ1028">
        <v>2283.5695235630624</v>
      </c>
      <c r="BK1028">
        <v>712.23944344478969</v>
      </c>
      <c r="BL1028">
        <v>948.38404154735974</v>
      </c>
      <c r="BM1028">
        <v>1039.7574333275131</v>
      </c>
      <c r="BN1028">
        <v>143.61678402395674</v>
      </c>
      <c r="BO1028">
        <v>32.703490296985819</v>
      </c>
      <c r="BP1028">
        <v>6.939951050861759E-2</v>
      </c>
      <c r="BQ1028">
        <v>100</v>
      </c>
      <c r="BR1028">
        <v>327.63849946011942</v>
      </c>
      <c r="BS1028">
        <v>5.6695840166273777E-2</v>
      </c>
      <c r="BT1028">
        <v>2.9274571090230861E-4</v>
      </c>
      <c r="BU1028">
        <v>0</v>
      </c>
      <c r="BV1028">
        <v>0.56635930863733253</v>
      </c>
      <c r="BW1028">
        <v>14.490742106543653</v>
      </c>
      <c r="BX1028">
        <v>36.784102185068875</v>
      </c>
      <c r="BY1028">
        <v>33.666936994545161</v>
      </c>
      <c r="BZ1028">
        <v>1041.5656635708733</v>
      </c>
      <c r="CA1028">
        <v>229.2137671303754</v>
      </c>
      <c r="CB1028">
        <v>231.85406234187491</v>
      </c>
      <c r="CC1028" s="156">
        <v>0.85</v>
      </c>
      <c r="CD1028">
        <v>1740</v>
      </c>
      <c r="CE1028">
        <v>0.18765060707091474</v>
      </c>
      <c r="CF1028">
        <v>6.2183987238127063</v>
      </c>
      <c r="CG1028">
        <v>0.22779122117752526</v>
      </c>
      <c r="CH1028">
        <v>17.038937149850728</v>
      </c>
      <c r="CI1028">
        <v>7</v>
      </c>
    </row>
    <row r="1029" spans="47:87" x14ac:dyDescent="0.3">
      <c r="AU1029">
        <v>0.3</v>
      </c>
      <c r="AV1029">
        <v>19.747461250066532</v>
      </c>
      <c r="AW1029">
        <v>0.26297481524485211</v>
      </c>
      <c r="AX1029">
        <v>0.69022562556573341</v>
      </c>
      <c r="AY1029">
        <v>319.50004291371681</v>
      </c>
      <c r="AZ1029">
        <v>0.10720425571702379</v>
      </c>
      <c r="BA1029">
        <v>409.53115363203398</v>
      </c>
      <c r="BB1029">
        <v>356.25007455477618</v>
      </c>
      <c r="BC1029">
        <v>1</v>
      </c>
      <c r="BD1029">
        <v>35.601891490217326</v>
      </c>
      <c r="BE1029">
        <v>98.293008595485631</v>
      </c>
      <c r="BF1029">
        <v>10.639283248211948</v>
      </c>
      <c r="BG1029">
        <v>4.1851027926873128</v>
      </c>
      <c r="BH1029">
        <v>407.30024406924446</v>
      </c>
      <c r="BI1029">
        <v>0.20000000000000007</v>
      </c>
      <c r="BJ1029">
        <v>2426.4077152810842</v>
      </c>
      <c r="BK1029">
        <v>696.3645742664695</v>
      </c>
      <c r="BL1029">
        <v>909.2671888275479</v>
      </c>
      <c r="BM1029">
        <v>1116.9650185663843</v>
      </c>
      <c r="BN1029">
        <v>140.7818405526917</v>
      </c>
      <c r="BO1029">
        <v>23.72133103171204</v>
      </c>
      <c r="BP1029">
        <v>4.5355578807863575E-2</v>
      </c>
      <c r="BQ1029">
        <v>100</v>
      </c>
      <c r="BR1029">
        <v>274.56079160720043</v>
      </c>
      <c r="BS1029">
        <v>5.5324677833634969E-2</v>
      </c>
      <c r="BT1029">
        <v>2.7776320315459595E-4</v>
      </c>
      <c r="BU1029">
        <v>13.489267519337627</v>
      </c>
      <c r="BV1029">
        <v>0.5613392953665004</v>
      </c>
      <c r="BW1029">
        <v>14.647604386714178</v>
      </c>
      <c r="BX1029">
        <v>34.833967376048093</v>
      </c>
      <c r="BY1029">
        <v>30.552294762714972</v>
      </c>
      <c r="BZ1029">
        <v>972.76781407964154</v>
      </c>
      <c r="CA1029">
        <v>258.46634210926686</v>
      </c>
      <c r="CB1029">
        <v>249.71016377828704</v>
      </c>
      <c r="CC1029" s="156">
        <v>0.78</v>
      </c>
      <c r="CD1029">
        <v>2050</v>
      </c>
      <c r="CE1029">
        <v>0.15279431138445254</v>
      </c>
      <c r="CF1029">
        <v>6.0128488205359893</v>
      </c>
      <c r="CG1029">
        <v>0.18598230526514706</v>
      </c>
      <c r="CH1029">
        <v>15.201137155550457</v>
      </c>
      <c r="CI1029">
        <v>9</v>
      </c>
    </row>
    <row r="1030" spans="47:87" x14ac:dyDescent="0.3">
      <c r="AU1030">
        <v>0.3</v>
      </c>
      <c r="AV1030">
        <v>18.65039990707491</v>
      </c>
      <c r="AW1030">
        <v>0.36472928699014839</v>
      </c>
      <c r="AX1030">
        <v>0.81537764025044579</v>
      </c>
      <c r="AY1030">
        <v>321.69182417101104</v>
      </c>
      <c r="AZ1030">
        <v>0.10698654101465753</v>
      </c>
      <c r="BA1030">
        <v>383.97464599834387</v>
      </c>
      <c r="BB1030">
        <v>315.04498011713724</v>
      </c>
      <c r="BC1030">
        <v>1</v>
      </c>
      <c r="BD1030">
        <v>32.236110812681282</v>
      </c>
      <c r="BE1030">
        <v>101.73073058152796</v>
      </c>
      <c r="BF1030">
        <v>12.682681966781447</v>
      </c>
      <c r="BG1030">
        <v>4.8335359059962082</v>
      </c>
      <c r="BH1030">
        <v>410.78469279072522</v>
      </c>
      <c r="BI1030">
        <v>0.20000000000000004</v>
      </c>
      <c r="BJ1030">
        <v>2616.860369363666</v>
      </c>
      <c r="BK1030">
        <v>685.68982256896129</v>
      </c>
      <c r="BL1030">
        <v>854.92818009418147</v>
      </c>
      <c r="BM1030">
        <v>1110.6250379571447</v>
      </c>
      <c r="BN1030">
        <v>162.87839888873734</v>
      </c>
      <c r="BO1030">
        <v>32.848982561973223</v>
      </c>
      <c r="BP1030">
        <v>6.9294976644229483E-2</v>
      </c>
      <c r="BQ1030">
        <v>100</v>
      </c>
      <c r="BR1030">
        <v>345.9062197380178</v>
      </c>
      <c r="BS1030">
        <v>5.4726212385787822E-2</v>
      </c>
      <c r="BT1030">
        <v>3.0461673432114568E-4</v>
      </c>
      <c r="BU1030">
        <v>74.221521975739662</v>
      </c>
      <c r="BV1030">
        <v>0.53305180134656049</v>
      </c>
      <c r="BW1030">
        <v>14.913555721252706</v>
      </c>
      <c r="BX1030">
        <v>37.239128804501803</v>
      </c>
      <c r="BY1030">
        <v>30.201041058729665</v>
      </c>
      <c r="BZ1030">
        <v>963.76703830553129</v>
      </c>
      <c r="CA1030">
        <v>267.28129333074503</v>
      </c>
      <c r="CB1030">
        <v>226.41080763079449</v>
      </c>
      <c r="CC1030" s="156">
        <v>0.9</v>
      </c>
      <c r="CD1030">
        <v>1410</v>
      </c>
      <c r="CE1030">
        <v>0.19589786267787668</v>
      </c>
      <c r="CF1030">
        <v>7.2325516285246607</v>
      </c>
      <c r="CG1030">
        <v>0.23093685293650601</v>
      </c>
      <c r="CH1030">
        <v>25.763901128195748</v>
      </c>
      <c r="CI1030">
        <v>7</v>
      </c>
    </row>
    <row r="1031" spans="47:87" x14ac:dyDescent="0.3">
      <c r="AU1031">
        <v>0.3</v>
      </c>
      <c r="AV1031">
        <v>17.664891442876964</v>
      </c>
      <c r="AW1031">
        <v>0.30324618896505395</v>
      </c>
      <c r="AX1031">
        <v>0.8105865692405454</v>
      </c>
      <c r="AY1031">
        <v>308.87296511982117</v>
      </c>
      <c r="AZ1031">
        <v>9.5458173133552343E-2</v>
      </c>
      <c r="BA1031">
        <v>396.81815270445156</v>
      </c>
      <c r="BB1031">
        <v>410.04426380915902</v>
      </c>
      <c r="BC1031">
        <v>1</v>
      </c>
      <c r="BD1031">
        <v>38.185648644265235</v>
      </c>
      <c r="BE1031">
        <v>94.321988361690131</v>
      </c>
      <c r="BF1031">
        <v>13.708538568664693</v>
      </c>
      <c r="BG1031">
        <v>5.6605801673452261</v>
      </c>
      <c r="BH1031">
        <v>382.54190159604752</v>
      </c>
      <c r="BI1031">
        <v>0.2</v>
      </c>
      <c r="BJ1031">
        <v>2087.274120240897</v>
      </c>
      <c r="BK1031">
        <v>694.92718361905941</v>
      </c>
      <c r="BL1031">
        <v>912.11863241499907</v>
      </c>
      <c r="BM1031">
        <v>945.33128204395302</v>
      </c>
      <c r="BN1031">
        <v>163.68607351270597</v>
      </c>
      <c r="BO1031">
        <v>27.17465648096838</v>
      </c>
      <c r="BP1031">
        <v>7.4195629173956529E-2</v>
      </c>
      <c r="BQ1031">
        <v>100</v>
      </c>
      <c r="BR1031">
        <v>367.65367217958993</v>
      </c>
      <c r="BS1031">
        <v>5.2053010642621092E-2</v>
      </c>
      <c r="BT1031">
        <v>2.9491497508139563E-4</v>
      </c>
      <c r="BU1031">
        <v>0</v>
      </c>
      <c r="BV1031">
        <v>0.49722835560949841</v>
      </c>
      <c r="BW1031">
        <v>14.92456830330843</v>
      </c>
      <c r="BX1031">
        <v>33.829256023288842</v>
      </c>
      <c r="BY1031">
        <v>38.927497185568868</v>
      </c>
      <c r="BZ1031">
        <v>1160.6819212309383</v>
      </c>
      <c r="CA1031">
        <v>280.03817961722979</v>
      </c>
      <c r="CB1031">
        <v>222.45540426023143</v>
      </c>
      <c r="CC1031" s="156">
        <v>1.02</v>
      </c>
      <c r="CD1031">
        <v>1170</v>
      </c>
      <c r="CE1031">
        <v>0.18790397176671192</v>
      </c>
      <c r="CF1031">
        <v>5.7497506502420395</v>
      </c>
      <c r="CG1031">
        <v>0.24820395461013608</v>
      </c>
      <c r="CH1031">
        <v>14.03328851298382</v>
      </c>
      <c r="CI1031">
        <v>7</v>
      </c>
    </row>
    <row r="1032" spans="47:87" x14ac:dyDescent="0.3">
      <c r="AU1032">
        <v>0.3</v>
      </c>
      <c r="AV1032">
        <v>19.954545613440374</v>
      </c>
      <c r="AW1032">
        <v>0.29405197120300736</v>
      </c>
      <c r="AX1032">
        <v>1.4079787057134174</v>
      </c>
      <c r="AY1032">
        <v>352.35945288550056</v>
      </c>
      <c r="AZ1032">
        <v>9.6904089137181793E-2</v>
      </c>
      <c r="BA1032">
        <v>324.82064819392627</v>
      </c>
      <c r="BB1032">
        <v>289.87919486564016</v>
      </c>
      <c r="BC1032">
        <v>1</v>
      </c>
      <c r="BD1032">
        <v>31.007910644732554</v>
      </c>
      <c r="BE1032">
        <v>89.343764325198464</v>
      </c>
      <c r="BF1032">
        <v>21.229024714851544</v>
      </c>
      <c r="BG1032">
        <v>4.591296936073916</v>
      </c>
      <c r="BH1032">
        <v>428.72665569009297</v>
      </c>
      <c r="BI1032">
        <v>0.19999999999999998</v>
      </c>
      <c r="BJ1032">
        <v>2455.0086485424049</v>
      </c>
      <c r="BK1032">
        <v>681.94485533787076</v>
      </c>
      <c r="BL1032">
        <v>890.58113467187479</v>
      </c>
      <c r="BM1032">
        <v>936.74175020216762</v>
      </c>
      <c r="BN1032">
        <v>103.04933252097756</v>
      </c>
      <c r="BO1032">
        <v>26.484735993225296</v>
      </c>
      <c r="BP1032">
        <v>5.566531815624897E-2</v>
      </c>
      <c r="BQ1032">
        <v>100</v>
      </c>
      <c r="BR1032">
        <v>372.044365025628</v>
      </c>
      <c r="BS1032">
        <v>5.2496660433572893E-2</v>
      </c>
      <c r="BT1032">
        <v>2.9977342530602247E-4</v>
      </c>
      <c r="BU1032">
        <v>31.104609779308785</v>
      </c>
      <c r="BV1032">
        <v>0.53188912875554206</v>
      </c>
      <c r="BW1032">
        <v>14.625655450360799</v>
      </c>
      <c r="BX1032">
        <v>37.295445825820877</v>
      </c>
      <c r="BY1032">
        <v>29.885566596689326</v>
      </c>
      <c r="BZ1032">
        <v>1048.5236368963351</v>
      </c>
      <c r="CA1032">
        <v>246.86757900611792</v>
      </c>
      <c r="CB1032">
        <v>210.10214969743618</v>
      </c>
      <c r="CC1032" s="156">
        <v>0.74</v>
      </c>
      <c r="CD1032">
        <v>2630</v>
      </c>
      <c r="CE1032">
        <v>0.12656260738961178</v>
      </c>
      <c r="CF1032">
        <v>4.3958206634070631</v>
      </c>
      <c r="CG1032">
        <v>0.16460256297949749</v>
      </c>
      <c r="CH1032">
        <v>1.1732194275747923</v>
      </c>
      <c r="CI1032">
        <v>17</v>
      </c>
    </row>
    <row r="1033" spans="47:87" x14ac:dyDescent="0.3">
      <c r="AU1033">
        <v>0.3</v>
      </c>
      <c r="AV1033">
        <v>19.488955968385518</v>
      </c>
      <c r="AW1033">
        <v>0.27930061827408653</v>
      </c>
      <c r="AX1033">
        <v>2.067152171397701</v>
      </c>
      <c r="AY1033">
        <v>305.67987118078366</v>
      </c>
      <c r="AZ1033">
        <v>0.12005260320028315</v>
      </c>
      <c r="BA1033">
        <v>496.93199122184205</v>
      </c>
      <c r="BB1033">
        <v>360.81403603172134</v>
      </c>
      <c r="BC1033">
        <v>1</v>
      </c>
      <c r="BD1033">
        <v>33.707093006428892</v>
      </c>
      <c r="BE1033">
        <v>108.23999261686724</v>
      </c>
      <c r="BF1033">
        <v>14.280969251057586</v>
      </c>
      <c r="BG1033">
        <v>5.0565106537164093</v>
      </c>
      <c r="BH1033">
        <v>429.88232315985857</v>
      </c>
      <c r="BI1033">
        <v>0.19999999999999998</v>
      </c>
      <c r="BJ1033">
        <v>2906.0954944420118</v>
      </c>
      <c r="BK1033">
        <v>697.61622883346377</v>
      </c>
      <c r="BL1033">
        <v>888.04717040419428</v>
      </c>
      <c r="BM1033">
        <v>961.68167961145116</v>
      </c>
      <c r="BN1033">
        <v>148.69180686680698</v>
      </c>
      <c r="BO1033">
        <v>25.249166008336363</v>
      </c>
      <c r="BP1033">
        <v>4.1444846636504669E-2</v>
      </c>
      <c r="BQ1033">
        <v>100</v>
      </c>
      <c r="BR1033">
        <v>294.16554696266638</v>
      </c>
      <c r="BS1033">
        <v>5.8566711059702133E-2</v>
      </c>
      <c r="BT1033">
        <v>2.8195875768891238E-4</v>
      </c>
      <c r="BU1033">
        <v>0</v>
      </c>
      <c r="BV1033">
        <v>0.52774584005972625</v>
      </c>
      <c r="BW1033">
        <v>14.569733851417867</v>
      </c>
      <c r="BX1033">
        <v>37.863748138479998</v>
      </c>
      <c r="BY1033">
        <v>37.464132393870003</v>
      </c>
      <c r="BZ1033">
        <v>669.63692656976946</v>
      </c>
      <c r="CA1033">
        <v>345.45537157007846</v>
      </c>
      <c r="CB1033">
        <v>243.42623702488098</v>
      </c>
      <c r="CC1033" s="156">
        <v>0.87</v>
      </c>
      <c r="CD1033">
        <v>1760</v>
      </c>
      <c r="CE1033">
        <v>0.19690031941475294</v>
      </c>
      <c r="CF1033">
        <v>6.6677213252053846</v>
      </c>
      <c r="CG1033">
        <v>0.2650808544025316</v>
      </c>
      <c r="CH1033">
        <v>17.976105387190557</v>
      </c>
      <c r="CI1033">
        <v>6</v>
      </c>
    </row>
    <row r="1034" spans="47:87" x14ac:dyDescent="0.3">
      <c r="AU1034">
        <v>0.3</v>
      </c>
      <c r="AV1034">
        <v>20.326507833588099</v>
      </c>
      <c r="AW1034">
        <v>0.20677193903812602</v>
      </c>
      <c r="AX1034">
        <v>0.61413817745279853</v>
      </c>
      <c r="AY1034">
        <v>343.03729642644811</v>
      </c>
      <c r="AZ1034">
        <v>8.3684777227686427E-2</v>
      </c>
      <c r="BA1034">
        <v>463.65634334626918</v>
      </c>
      <c r="BB1034">
        <v>402.26100067292344</v>
      </c>
      <c r="BC1034">
        <v>1</v>
      </c>
      <c r="BD1034">
        <v>39.905985111663952</v>
      </c>
      <c r="BE1034">
        <v>101.85022236491737</v>
      </c>
      <c r="BF1034">
        <v>16.015178993816658</v>
      </c>
      <c r="BG1034">
        <v>4.5988068457141269</v>
      </c>
      <c r="BH1034">
        <v>427.82195348356129</v>
      </c>
      <c r="BI1034">
        <v>0.19999999999999998</v>
      </c>
      <c r="BJ1034">
        <v>2437.6989194634502</v>
      </c>
      <c r="BK1034">
        <v>692.79527532604072</v>
      </c>
      <c r="BL1034">
        <v>992.77466142961384</v>
      </c>
      <c r="BM1034">
        <v>831.35612717564823</v>
      </c>
      <c r="BN1034">
        <v>152.74431577113654</v>
      </c>
      <c r="BO1034">
        <v>18.604497960067963</v>
      </c>
      <c r="BP1034">
        <v>4.1382803427029637E-2</v>
      </c>
      <c r="BQ1034">
        <v>100</v>
      </c>
      <c r="BR1034">
        <v>357.64488922716941</v>
      </c>
      <c r="BS1034">
        <v>5.3821811525654573E-2</v>
      </c>
      <c r="BT1034">
        <v>3.063971168456334E-4</v>
      </c>
      <c r="BU1034">
        <v>0</v>
      </c>
      <c r="BV1034">
        <v>0.52801632354415085</v>
      </c>
      <c r="BW1034">
        <v>14.849422340671689</v>
      </c>
      <c r="BX1034">
        <v>36.083506148056664</v>
      </c>
      <c r="BY1034">
        <v>33.452146991130327</v>
      </c>
      <c r="BZ1034">
        <v>952.24842090957065</v>
      </c>
      <c r="CA1034">
        <v>318.53119556688137</v>
      </c>
      <c r="CB1034">
        <v>237.58224825331257</v>
      </c>
      <c r="CC1034" s="156">
        <v>0.91</v>
      </c>
      <c r="CD1034">
        <v>2500</v>
      </c>
      <c r="CE1034">
        <v>9.0734305822261607E-2</v>
      </c>
      <c r="CF1034">
        <v>3.6896839216665778</v>
      </c>
      <c r="CG1034">
        <v>0.12108565617046599</v>
      </c>
      <c r="CH1034">
        <v>-1.8313979080318006</v>
      </c>
      <c r="CI1034" t="s">
        <v>479</v>
      </c>
    </row>
    <row r="1035" spans="47:87" x14ac:dyDescent="0.3">
      <c r="AU1035">
        <v>0.3</v>
      </c>
      <c r="AV1035">
        <v>20.209718040110211</v>
      </c>
      <c r="AW1035">
        <v>0.27087901425847244</v>
      </c>
      <c r="AX1035">
        <v>1.2973475355912032</v>
      </c>
      <c r="AY1035">
        <v>353.46144886215586</v>
      </c>
      <c r="AZ1035">
        <v>9.1789066218720017E-2</v>
      </c>
      <c r="BA1035">
        <v>450.55937660257587</v>
      </c>
      <c r="BB1035">
        <v>230.43399150506391</v>
      </c>
      <c r="BC1035">
        <v>1</v>
      </c>
      <c r="BD1035">
        <v>37.304931316800996</v>
      </c>
      <c r="BE1035">
        <v>92.543416735252947</v>
      </c>
      <c r="BF1035">
        <v>19.318216824565116</v>
      </c>
      <c r="BG1035">
        <v>6.5862443466710143</v>
      </c>
      <c r="BH1035">
        <v>414.41724640465026</v>
      </c>
      <c r="BI1035">
        <v>0.19999999999999998</v>
      </c>
      <c r="BJ1035">
        <v>2384.9537933559172</v>
      </c>
      <c r="BK1035">
        <v>676.37720209604936</v>
      </c>
      <c r="BL1035">
        <v>851.40246591247114</v>
      </c>
      <c r="BM1035">
        <v>883.57356709263001</v>
      </c>
      <c r="BN1035">
        <v>203.39074225838041</v>
      </c>
      <c r="BO1035">
        <v>24.150154063868186</v>
      </c>
      <c r="BP1035">
        <v>8.1291111539975813E-2</v>
      </c>
      <c r="BQ1035">
        <v>100</v>
      </c>
      <c r="BR1035">
        <v>282.18918670140943</v>
      </c>
      <c r="BS1035">
        <v>5.2042904679921433E-2</v>
      </c>
      <c r="BT1035">
        <v>3.0060875427408509E-4</v>
      </c>
      <c r="BU1035">
        <v>0</v>
      </c>
      <c r="BV1035">
        <v>0.56581631371304397</v>
      </c>
      <c r="BW1035">
        <v>15.130064736210155</v>
      </c>
      <c r="BX1035">
        <v>36.984417193135499</v>
      </c>
      <c r="BY1035">
        <v>33.041289920378809</v>
      </c>
      <c r="BZ1035">
        <v>1221.7676071978904</v>
      </c>
      <c r="CA1035">
        <v>290.40299210861701</v>
      </c>
      <c r="CB1035">
        <v>229.77800728114582</v>
      </c>
      <c r="CC1035" s="156">
        <v>0.73</v>
      </c>
      <c r="CD1035">
        <v>1650</v>
      </c>
      <c r="CE1035">
        <v>0.26740812155058213</v>
      </c>
      <c r="CF1035">
        <v>8.2028744977973389</v>
      </c>
      <c r="CG1035">
        <v>0.33142436329595948</v>
      </c>
      <c r="CH1035">
        <v>39.99452512385659</v>
      </c>
      <c r="CI1035">
        <v>4</v>
      </c>
    </row>
    <row r="1036" spans="47:87" x14ac:dyDescent="0.3">
      <c r="AU1036">
        <v>0.3</v>
      </c>
      <c r="AV1036">
        <v>18.527235749684166</v>
      </c>
      <c r="AW1036">
        <v>0.28577765372055897</v>
      </c>
      <c r="AX1036">
        <v>2.5026479521941587</v>
      </c>
      <c r="AY1036">
        <v>320.40287001796941</v>
      </c>
      <c r="AZ1036">
        <v>0.10629423431624128</v>
      </c>
      <c r="BA1036">
        <v>460.22260375612609</v>
      </c>
      <c r="BB1036">
        <v>385.87346547969941</v>
      </c>
      <c r="BC1036">
        <v>1</v>
      </c>
      <c r="BD1036">
        <v>39.858569460716112</v>
      </c>
      <c r="BE1036">
        <v>106.95745088076728</v>
      </c>
      <c r="BF1036">
        <v>20.263814132284907</v>
      </c>
      <c r="BG1036">
        <v>5.79754623261615</v>
      </c>
      <c r="BH1036">
        <v>425.44252865871903</v>
      </c>
      <c r="BI1036">
        <v>0.20000000000000004</v>
      </c>
      <c r="BJ1036">
        <v>2862.7366008001668</v>
      </c>
      <c r="BK1036">
        <v>700.30385701951218</v>
      </c>
      <c r="BL1036">
        <v>900.64749164979003</v>
      </c>
      <c r="BM1036">
        <v>899.43201998188738</v>
      </c>
      <c r="BN1036">
        <v>170.35296684400643</v>
      </c>
      <c r="BO1036">
        <v>25.525313461774786</v>
      </c>
      <c r="BP1036">
        <v>8.002834464933313E-2</v>
      </c>
      <c r="BQ1036">
        <v>100</v>
      </c>
      <c r="BR1036">
        <v>365.48145449898772</v>
      </c>
      <c r="BS1036">
        <v>5.3110461675745735E-2</v>
      </c>
      <c r="BT1036">
        <v>3.0151068804797358E-4</v>
      </c>
      <c r="BU1036">
        <v>0</v>
      </c>
      <c r="BV1036">
        <v>0.57839808119184111</v>
      </c>
      <c r="BW1036">
        <v>15.073566200909974</v>
      </c>
      <c r="BX1036">
        <v>32.524352715162244</v>
      </c>
      <c r="BY1036">
        <v>37.981605812291214</v>
      </c>
      <c r="BZ1036">
        <v>1216.7513053049026</v>
      </c>
      <c r="CA1036">
        <v>289.41619384977184</v>
      </c>
      <c r="CB1036">
        <v>253.4043602575621</v>
      </c>
      <c r="CC1036" s="156">
        <v>1.1100000000000001</v>
      </c>
      <c r="CD1036">
        <v>1560</v>
      </c>
      <c r="CE1036">
        <v>7.9211912358810865E-2</v>
      </c>
      <c r="CF1036">
        <v>3.4668892918382617</v>
      </c>
      <c r="CG1036">
        <v>0.11622406821048487</v>
      </c>
      <c r="CH1036">
        <v>-5.3216481439436345</v>
      </c>
      <c r="CI1036" t="s">
        <v>479</v>
      </c>
    </row>
    <row r="1037" spans="47:87" x14ac:dyDescent="0.3">
      <c r="AU1037">
        <v>0.3</v>
      </c>
      <c r="AV1037">
        <v>19.767134403446637</v>
      </c>
      <c r="AW1037">
        <v>0.3804061859277621</v>
      </c>
      <c r="AX1037">
        <v>2.0952126010263492</v>
      </c>
      <c r="AY1037">
        <v>327.02136942429934</v>
      </c>
      <c r="AZ1037">
        <v>0.10256137756018249</v>
      </c>
      <c r="BA1037">
        <v>405.10809104404109</v>
      </c>
      <c r="BB1037">
        <v>327.7105291710572</v>
      </c>
      <c r="BC1037">
        <v>1</v>
      </c>
      <c r="BD1037">
        <v>41.774595870510758</v>
      </c>
      <c r="BE1037">
        <v>98.996271329507664</v>
      </c>
      <c r="BF1037">
        <v>19.889469375746387</v>
      </c>
      <c r="BG1037">
        <v>5.0257960741623915</v>
      </c>
      <c r="BH1037">
        <v>425.61175704488824</v>
      </c>
      <c r="BI1037">
        <v>0.2</v>
      </c>
      <c r="BJ1037">
        <v>2532.41027003624</v>
      </c>
      <c r="BK1037">
        <v>680.90921293082738</v>
      </c>
      <c r="BL1037">
        <v>860.95389126445173</v>
      </c>
      <c r="BM1037">
        <v>805.48047839737217</v>
      </c>
      <c r="BN1037">
        <v>155.20588188207805</v>
      </c>
      <c r="BO1037">
        <v>34.329757905353809</v>
      </c>
      <c r="BP1037">
        <v>6.3962575376442232E-2</v>
      </c>
      <c r="BQ1037">
        <v>100</v>
      </c>
      <c r="BR1037">
        <v>286.44751989094038</v>
      </c>
      <c r="BS1037">
        <v>5.6312648781069237E-2</v>
      </c>
      <c r="BT1037">
        <v>2.8813565202867798E-4</v>
      </c>
      <c r="BU1037">
        <v>40.119269926039301</v>
      </c>
      <c r="BV1037">
        <v>0.5372266862703714</v>
      </c>
      <c r="BW1037">
        <v>14.438214246829336</v>
      </c>
      <c r="BX1037">
        <v>35.949852488565085</v>
      </c>
      <c r="BY1037">
        <v>36.317804594534287</v>
      </c>
      <c r="BZ1037">
        <v>836.75760460089077</v>
      </c>
      <c r="CA1037">
        <v>287.68567448949801</v>
      </c>
      <c r="CB1037">
        <v>231.47617007251304</v>
      </c>
      <c r="CC1037" s="156">
        <v>0.97</v>
      </c>
      <c r="CD1037">
        <v>1170</v>
      </c>
      <c r="CE1037">
        <v>0.42509791541966147</v>
      </c>
      <c r="CF1037">
        <v>10.227758811034633</v>
      </c>
      <c r="CG1037">
        <v>0.35772050500323749</v>
      </c>
      <c r="CH1037">
        <v>54.503543827623162</v>
      </c>
      <c r="CI1037">
        <v>3</v>
      </c>
    </row>
    <row r="1038" spans="47:87" x14ac:dyDescent="0.3">
      <c r="AU1038">
        <v>0.3</v>
      </c>
      <c r="AV1038">
        <v>20.315793427247783</v>
      </c>
      <c r="AW1038">
        <v>0.31032443491250666</v>
      </c>
      <c r="AX1038">
        <v>1.5044185967305914</v>
      </c>
      <c r="AY1038">
        <v>345.12801780666632</v>
      </c>
      <c r="AZ1038">
        <v>0.10897190129149763</v>
      </c>
      <c r="BA1038">
        <v>427.54618958633461</v>
      </c>
      <c r="BB1038">
        <v>423.4727969490815</v>
      </c>
      <c r="BC1038">
        <v>1</v>
      </c>
      <c r="BD1038">
        <v>35.646144449941303</v>
      </c>
      <c r="BE1038">
        <v>101.71997406647597</v>
      </c>
      <c r="BF1038">
        <v>17.618811930252672</v>
      </c>
      <c r="BG1038">
        <v>5.207051942745041</v>
      </c>
      <c r="BH1038">
        <v>452.27598551399888</v>
      </c>
      <c r="BI1038">
        <v>0.2</v>
      </c>
      <c r="BJ1038">
        <v>2634.8890419912213</v>
      </c>
      <c r="BK1038">
        <v>695.28511023196086</v>
      </c>
      <c r="BL1038">
        <v>849.37232110861646</v>
      </c>
      <c r="BM1038">
        <v>1098.4511852992009</v>
      </c>
      <c r="BN1038">
        <v>142.83376892648445</v>
      </c>
      <c r="BO1038">
        <v>28.16683771872199</v>
      </c>
      <c r="BP1038">
        <v>3.2445881846534366E-2</v>
      </c>
      <c r="BQ1038">
        <v>100</v>
      </c>
      <c r="BR1038">
        <v>382.24500816007242</v>
      </c>
      <c r="BS1038">
        <v>6.2633584008363802E-2</v>
      </c>
      <c r="BT1038">
        <v>3.2143828992957016E-4</v>
      </c>
      <c r="BU1038">
        <v>0</v>
      </c>
      <c r="BV1038">
        <v>0.50112503974102895</v>
      </c>
      <c r="BW1038">
        <v>14.697592358158913</v>
      </c>
      <c r="BX1038">
        <v>35.492914796148725</v>
      </c>
      <c r="BY1038">
        <v>36.338833899055011</v>
      </c>
      <c r="BZ1038">
        <v>1025.8741480880424</v>
      </c>
      <c r="CA1038">
        <v>232.58653675487437</v>
      </c>
      <c r="CB1038">
        <v>247.17930454926389</v>
      </c>
      <c r="CC1038" s="156">
        <v>1.07</v>
      </c>
      <c r="CD1038">
        <v>1090</v>
      </c>
      <c r="CE1038">
        <v>0.11977874737022431</v>
      </c>
      <c r="CF1038">
        <v>4.5012551706120485</v>
      </c>
      <c r="CG1038">
        <v>0.15694451953248414</v>
      </c>
      <c r="CH1038">
        <v>10.536885889094783</v>
      </c>
      <c r="CI1038">
        <v>11</v>
      </c>
    </row>
    <row r="1039" spans="47:87" x14ac:dyDescent="0.3">
      <c r="AU1039">
        <v>0.3</v>
      </c>
      <c r="AV1039">
        <v>20.57064565113723</v>
      </c>
      <c r="AW1039">
        <v>0.31762474539161695</v>
      </c>
      <c r="AX1039">
        <v>1.6164848410291464</v>
      </c>
      <c r="AY1039">
        <v>357.06303255518407</v>
      </c>
      <c r="AZ1039">
        <v>0.11346294154996316</v>
      </c>
      <c r="BA1039">
        <v>493.44791587120125</v>
      </c>
      <c r="BB1039">
        <v>359.63989962868413</v>
      </c>
      <c r="BC1039">
        <v>1</v>
      </c>
      <c r="BD1039">
        <v>35.53818865999871</v>
      </c>
      <c r="BE1039">
        <v>109.01690571619432</v>
      </c>
      <c r="BF1039">
        <v>17.873963952047042</v>
      </c>
      <c r="BG1039">
        <v>2.977866372234681</v>
      </c>
      <c r="BH1039">
        <v>455.84313864863987</v>
      </c>
      <c r="BI1039">
        <v>0.20000000000000004</v>
      </c>
      <c r="BJ1039">
        <v>2542.8564237688051</v>
      </c>
      <c r="BK1039">
        <v>674.41685456920618</v>
      </c>
      <c r="BL1039">
        <v>823.89161321020515</v>
      </c>
      <c r="BM1039">
        <v>927.85741017816031</v>
      </c>
      <c r="BN1039">
        <v>90.157378651133854</v>
      </c>
      <c r="BO1039">
        <v>28.680708577261687</v>
      </c>
      <c r="BP1039">
        <v>5.1249429606926765E-2</v>
      </c>
      <c r="BQ1039">
        <v>100</v>
      </c>
      <c r="BR1039">
        <v>339.81337271039729</v>
      </c>
      <c r="BS1039">
        <v>5.3790874869379557E-2</v>
      </c>
      <c r="BT1039">
        <v>3.1251612022386633E-4</v>
      </c>
      <c r="BU1039">
        <v>0</v>
      </c>
      <c r="BV1039">
        <v>0.54884080079057762</v>
      </c>
      <c r="BW1039">
        <v>14.261604492798821</v>
      </c>
      <c r="BX1039">
        <v>36.039079545000924</v>
      </c>
      <c r="BY1039">
        <v>33.598615438113825</v>
      </c>
      <c r="BZ1039">
        <v>1014.7159674061739</v>
      </c>
      <c r="CA1039">
        <v>288.23754406375525</v>
      </c>
      <c r="CB1039">
        <v>204.37383628849415</v>
      </c>
      <c r="CC1039" s="156">
        <v>0.83</v>
      </c>
      <c r="CD1039">
        <v>1500</v>
      </c>
      <c r="CE1039">
        <v>0.25067197436636901</v>
      </c>
      <c r="CF1039">
        <v>5.8801642079870504</v>
      </c>
      <c r="CG1039">
        <v>0.30558829252634229</v>
      </c>
      <c r="CH1039">
        <v>25.319518678366691</v>
      </c>
      <c r="CI1039">
        <v>5</v>
      </c>
    </row>
    <row r="1040" spans="47:87" x14ac:dyDescent="0.3">
      <c r="AU1040">
        <v>0.3</v>
      </c>
      <c r="AV1040">
        <v>20.371545729553841</v>
      </c>
      <c r="AW1040">
        <v>0.20664725083194571</v>
      </c>
      <c r="AX1040">
        <v>0.88566194728758485</v>
      </c>
      <c r="AY1040">
        <v>353.36170108324001</v>
      </c>
      <c r="AZ1040">
        <v>0.10610518340767476</v>
      </c>
      <c r="BA1040">
        <v>369.22176535185946</v>
      </c>
      <c r="BB1040">
        <v>321.43585948624531</v>
      </c>
      <c r="BC1040">
        <v>1</v>
      </c>
      <c r="BD1040">
        <v>37.289742512814151</v>
      </c>
      <c r="BE1040">
        <v>84.330974957219667</v>
      </c>
      <c r="BF1040">
        <v>12.821870964760871</v>
      </c>
      <c r="BG1040">
        <v>4.8336556763470107</v>
      </c>
      <c r="BH1040">
        <v>424.69473768311218</v>
      </c>
      <c r="BI1040">
        <v>0.2</v>
      </c>
      <c r="BJ1040">
        <v>2208.9473165105214</v>
      </c>
      <c r="BK1040">
        <v>684.51485693501922</v>
      </c>
      <c r="BL1040">
        <v>898.23310703624986</v>
      </c>
      <c r="BM1040">
        <v>889.76502587856567</v>
      </c>
      <c r="BN1040">
        <v>197.16349213802656</v>
      </c>
      <c r="BO1040">
        <v>18.611029562214533</v>
      </c>
      <c r="BP1040">
        <v>3.9094870015284292E-2</v>
      </c>
      <c r="BQ1040">
        <v>100</v>
      </c>
      <c r="BR1040">
        <v>342.69827507994262</v>
      </c>
      <c r="BS1040">
        <v>5.8982970574008357E-2</v>
      </c>
      <c r="BT1040">
        <v>3.1777192830966439E-4</v>
      </c>
      <c r="BU1040">
        <v>0</v>
      </c>
      <c r="BV1040">
        <v>0.61372713485856789</v>
      </c>
      <c r="BW1040">
        <v>15.545438863806938</v>
      </c>
      <c r="BX1040">
        <v>35.596410313567496</v>
      </c>
      <c r="BY1040">
        <v>39.253715065771011</v>
      </c>
      <c r="BZ1040">
        <v>931.47039586321046</v>
      </c>
      <c r="CA1040">
        <v>273.15416605500945</v>
      </c>
      <c r="CB1040">
        <v>229.14875674002528</v>
      </c>
      <c r="CC1040" s="156">
        <v>0.94</v>
      </c>
      <c r="CD1040">
        <v>2080</v>
      </c>
      <c r="CE1040">
        <v>5.7511934181496693E-2</v>
      </c>
      <c r="CF1040">
        <v>2.9530832682862207</v>
      </c>
      <c r="CG1040">
        <v>9.5762381252104067E-2</v>
      </c>
      <c r="CH1040">
        <v>-5.6710783554151885</v>
      </c>
      <c r="CI1040" t="s">
        <v>479</v>
      </c>
    </row>
    <row r="1041" spans="47:87" x14ac:dyDescent="0.3">
      <c r="AU1041">
        <v>0.3</v>
      </c>
      <c r="AV1041">
        <v>19.443554416603281</v>
      </c>
      <c r="AW1041">
        <v>0.3256127588884577</v>
      </c>
      <c r="AX1041">
        <v>2.0585362829724825</v>
      </c>
      <c r="AY1041">
        <v>319.80897914913811</v>
      </c>
      <c r="AZ1041">
        <v>9.5282660917649198E-2</v>
      </c>
      <c r="BA1041">
        <v>496.16569506374515</v>
      </c>
      <c r="BB1041">
        <v>348.45293938656249</v>
      </c>
      <c r="BC1041">
        <v>1</v>
      </c>
      <c r="BD1041">
        <v>32.177384901217359</v>
      </c>
      <c r="BE1041">
        <v>78.257223846466118</v>
      </c>
      <c r="BF1041">
        <v>15.85006035601832</v>
      </c>
      <c r="BG1041">
        <v>4.8935714687023024</v>
      </c>
      <c r="BH1041">
        <v>438.2886801722745</v>
      </c>
      <c r="BI1041">
        <v>0.2</v>
      </c>
      <c r="BJ1041">
        <v>2439.6783949376836</v>
      </c>
      <c r="BK1041">
        <v>675.01820273528585</v>
      </c>
      <c r="BL1041">
        <v>896.20156830538906</v>
      </c>
      <c r="BM1041">
        <v>917.39910471397695</v>
      </c>
      <c r="BN1041">
        <v>172.21343607274559</v>
      </c>
      <c r="BO1041">
        <v>29.46278294620689</v>
      </c>
      <c r="BP1041">
        <v>4.5265465168185977E-2</v>
      </c>
      <c r="BQ1041">
        <v>100</v>
      </c>
      <c r="BR1041">
        <v>319.69402075189805</v>
      </c>
      <c r="BS1041">
        <v>5.537755112056017E-2</v>
      </c>
      <c r="BT1041">
        <v>2.8027089622031942E-4</v>
      </c>
      <c r="BU1041">
        <v>0</v>
      </c>
      <c r="BV1041">
        <v>0.54513601407342571</v>
      </c>
      <c r="BW1041">
        <v>14.255076931170171</v>
      </c>
      <c r="BX1041">
        <v>36.506168942738071</v>
      </c>
      <c r="BY1041">
        <v>34.342634247306393</v>
      </c>
      <c r="BZ1041">
        <v>1023.2557762624574</v>
      </c>
      <c r="CA1041">
        <v>229.66739161040442</v>
      </c>
      <c r="CB1041">
        <v>223.88229003303633</v>
      </c>
      <c r="CC1041" s="156">
        <v>1.01</v>
      </c>
      <c r="CD1041">
        <v>1560</v>
      </c>
      <c r="CE1041">
        <v>0.13252928444617007</v>
      </c>
      <c r="CF1041">
        <v>4.3368499276819135</v>
      </c>
      <c r="CG1041">
        <v>0.16125646024805687</v>
      </c>
      <c r="CH1041">
        <v>11.415245867371695</v>
      </c>
      <c r="CI1041">
        <v>11</v>
      </c>
    </row>
    <row r="1042" spans="47:87" x14ac:dyDescent="0.3">
      <c r="AU1042">
        <v>0.3</v>
      </c>
      <c r="AV1042">
        <v>21.161184588245028</v>
      </c>
      <c r="AW1042">
        <v>0.29283658944603491</v>
      </c>
      <c r="AX1042">
        <v>0.28966686862041446</v>
      </c>
      <c r="AY1042">
        <v>309.20688308827005</v>
      </c>
      <c r="AZ1042">
        <v>9.0954718646780133E-2</v>
      </c>
      <c r="BA1042">
        <v>454.49931632962796</v>
      </c>
      <c r="BB1042">
        <v>310.41878510269714</v>
      </c>
      <c r="BC1042">
        <v>1</v>
      </c>
      <c r="BD1042">
        <v>39.596276408837667</v>
      </c>
      <c r="BE1042">
        <v>100.50695374885643</v>
      </c>
      <c r="BF1042">
        <v>18.858169312561994</v>
      </c>
      <c r="BG1042">
        <v>4.4404481399296394</v>
      </c>
      <c r="BH1042">
        <v>415.5695660896107</v>
      </c>
      <c r="BI1042">
        <v>0.2</v>
      </c>
      <c r="BJ1042">
        <v>2231.7905963857847</v>
      </c>
      <c r="BK1042">
        <v>657.35979591597788</v>
      </c>
      <c r="BL1042">
        <v>830.569852854342</v>
      </c>
      <c r="BM1042">
        <v>855.06410042958612</v>
      </c>
      <c r="BN1042">
        <v>162.42339994870062</v>
      </c>
      <c r="BO1042">
        <v>26.208949287736981</v>
      </c>
      <c r="BP1042">
        <v>7.5644044596829607E-2</v>
      </c>
      <c r="BQ1042">
        <v>100</v>
      </c>
      <c r="BR1042">
        <v>354.43196312962561</v>
      </c>
      <c r="BS1042">
        <v>5.4956707006028324E-2</v>
      </c>
      <c r="BT1042">
        <v>3.0071017183492117E-4</v>
      </c>
      <c r="BU1042">
        <v>107.58012823228735</v>
      </c>
      <c r="BV1042">
        <v>0.57766650140129872</v>
      </c>
      <c r="BW1042">
        <v>15.506236715803182</v>
      </c>
      <c r="BX1042">
        <v>36.878233591572197</v>
      </c>
      <c r="BY1042">
        <v>33.561079796180167</v>
      </c>
      <c r="BZ1042">
        <v>1069.4775056753183</v>
      </c>
      <c r="CA1042">
        <v>341.62825287211211</v>
      </c>
      <c r="CB1042">
        <v>246.82390576230344</v>
      </c>
      <c r="CC1042" s="156">
        <v>0.76</v>
      </c>
      <c r="CD1042">
        <v>2090</v>
      </c>
      <c r="CE1042">
        <v>0.2726593817278582</v>
      </c>
      <c r="CF1042">
        <v>7.250455484955161</v>
      </c>
      <c r="CG1042">
        <v>0.33254822874690104</v>
      </c>
      <c r="CH1042">
        <v>36.915362974428838</v>
      </c>
      <c r="CI1042">
        <v>4</v>
      </c>
    </row>
    <row r="1043" spans="47:87" x14ac:dyDescent="0.3">
      <c r="AU1043">
        <v>0.3</v>
      </c>
      <c r="AV1043">
        <v>19.457292329031876</v>
      </c>
      <c r="AW1043">
        <v>0.25283263528270716</v>
      </c>
      <c r="AX1043">
        <v>1.7857355727706807</v>
      </c>
      <c r="AY1043">
        <v>336.63780321437804</v>
      </c>
      <c r="AZ1043">
        <v>0.11283924532127868</v>
      </c>
      <c r="BA1043">
        <v>344.52456254614822</v>
      </c>
      <c r="BB1043">
        <v>325.78832190087383</v>
      </c>
      <c r="BC1043">
        <v>1</v>
      </c>
      <c r="BD1043">
        <v>43.433905563270613</v>
      </c>
      <c r="BE1043">
        <v>82.041225080896226</v>
      </c>
      <c r="BF1043">
        <v>17.046585125145427</v>
      </c>
      <c r="BG1043">
        <v>4.8649985425818354</v>
      </c>
      <c r="BH1043">
        <v>418.33390844408785</v>
      </c>
      <c r="BI1043">
        <v>0.20000000000000004</v>
      </c>
      <c r="BJ1043">
        <v>2574.8632232073019</v>
      </c>
      <c r="BK1043">
        <v>692.40177363768851</v>
      </c>
      <c r="BL1043">
        <v>878.58931482961566</v>
      </c>
      <c r="BM1043">
        <v>1013.2372707621028</v>
      </c>
      <c r="BN1043">
        <v>121.00939211565513</v>
      </c>
      <c r="BO1043">
        <v>22.851761846942193</v>
      </c>
      <c r="BP1043">
        <v>3.8062759499389788E-2</v>
      </c>
      <c r="BQ1043">
        <v>100</v>
      </c>
      <c r="BR1043">
        <v>315.0104885581211</v>
      </c>
      <c r="BS1043">
        <v>5.384894918847314E-2</v>
      </c>
      <c r="BT1043">
        <v>3.0331023168964105E-4</v>
      </c>
      <c r="BU1043">
        <v>0</v>
      </c>
      <c r="BV1043">
        <v>0.54062812319055731</v>
      </c>
      <c r="BW1043">
        <v>15.469320081041211</v>
      </c>
      <c r="BX1043">
        <v>33.003272859720518</v>
      </c>
      <c r="BY1043">
        <v>34.808088514091587</v>
      </c>
      <c r="BZ1043">
        <v>1140.9501329289665</v>
      </c>
      <c r="CA1043">
        <v>230.88135132460621</v>
      </c>
      <c r="CB1043">
        <v>222.35653707772335</v>
      </c>
      <c r="CC1043" s="156">
        <v>1.01</v>
      </c>
      <c r="CD1043">
        <v>1510</v>
      </c>
      <c r="CE1043">
        <v>0.16661859627701592</v>
      </c>
      <c r="CF1043">
        <v>5.5186164800607029</v>
      </c>
      <c r="CG1043">
        <v>0.2044736734817269</v>
      </c>
      <c r="CH1043">
        <v>15.124859871583332</v>
      </c>
      <c r="CI1043">
        <v>8</v>
      </c>
    </row>
    <row r="1044" spans="47:87" x14ac:dyDescent="0.3">
      <c r="AU1044">
        <v>0.3</v>
      </c>
      <c r="AV1044">
        <v>17.684481720270576</v>
      </c>
      <c r="AW1044">
        <v>0.34873440810934453</v>
      </c>
      <c r="AX1044">
        <v>1.9491795063768307</v>
      </c>
      <c r="AY1044">
        <v>323.33881738653059</v>
      </c>
      <c r="AZ1044">
        <v>9.8249293089435627E-2</v>
      </c>
      <c r="BA1044">
        <v>433.08219261452899</v>
      </c>
      <c r="BB1044">
        <v>461.97982455943338</v>
      </c>
      <c r="BC1044">
        <v>1</v>
      </c>
      <c r="BD1044">
        <v>36.508561321680439</v>
      </c>
      <c r="BE1044">
        <v>81.777712233419905</v>
      </c>
      <c r="BF1044">
        <v>21.292874067053933</v>
      </c>
      <c r="BG1044">
        <v>3.5398510507744252</v>
      </c>
      <c r="BH1044">
        <v>396.82590676887196</v>
      </c>
      <c r="BI1044">
        <v>0.20000000000000004</v>
      </c>
      <c r="BJ1044">
        <v>2840.0001472093891</v>
      </c>
      <c r="BK1044">
        <v>703.38337273713955</v>
      </c>
      <c r="BL1044">
        <v>900.28878580839978</v>
      </c>
      <c r="BM1044">
        <v>1065.0316029264955</v>
      </c>
      <c r="BN1044">
        <v>126.23684578312533</v>
      </c>
      <c r="BO1044">
        <v>31.510572394032334</v>
      </c>
      <c r="BP1044">
        <v>5.3880108802126653E-2</v>
      </c>
      <c r="BQ1044">
        <v>100</v>
      </c>
      <c r="BR1044">
        <v>399.78354841299642</v>
      </c>
      <c r="BS1044">
        <v>5.3654319272139206E-2</v>
      </c>
      <c r="BT1044">
        <v>3.0089080071941634E-4</v>
      </c>
      <c r="BU1044">
        <v>73.561196228424294</v>
      </c>
      <c r="BV1044">
        <v>0.5409636838484797</v>
      </c>
      <c r="BW1044">
        <v>14.108468633369371</v>
      </c>
      <c r="BX1044">
        <v>35.376506669450926</v>
      </c>
      <c r="BY1044">
        <v>29.383454592349036</v>
      </c>
      <c r="BZ1044">
        <v>1041.0174212042602</v>
      </c>
      <c r="CA1044">
        <v>300.8734001782434</v>
      </c>
      <c r="CB1044">
        <v>239.64515312282535</v>
      </c>
      <c r="CC1044" s="156">
        <v>0.81</v>
      </c>
      <c r="CD1044">
        <v>1830</v>
      </c>
      <c r="CE1044">
        <v>0.20859735336476759</v>
      </c>
      <c r="CF1044">
        <v>6.3539500308537544</v>
      </c>
      <c r="CG1044">
        <v>0.27901685584156755</v>
      </c>
      <c r="CH1044">
        <v>21.551192719129904</v>
      </c>
      <c r="CI1044">
        <v>6</v>
      </c>
    </row>
    <row r="1045" spans="47:87" x14ac:dyDescent="0.3">
      <c r="AU1045">
        <v>0.3</v>
      </c>
      <c r="AV1045">
        <v>19.741608501646422</v>
      </c>
      <c r="AW1045">
        <v>0.32271385324803076</v>
      </c>
      <c r="AX1045">
        <v>2.0602063279613549</v>
      </c>
      <c r="AY1045">
        <v>324.18225619238416</v>
      </c>
      <c r="AZ1045">
        <v>0.11274938196956999</v>
      </c>
      <c r="BA1045">
        <v>408.87795223982869</v>
      </c>
      <c r="BB1045">
        <v>308.32474163689801</v>
      </c>
      <c r="BC1045">
        <v>1</v>
      </c>
      <c r="BD1045">
        <v>44.377896622930386</v>
      </c>
      <c r="BE1045">
        <v>109.74559173489676</v>
      </c>
      <c r="BF1045">
        <v>18.98361834923552</v>
      </c>
      <c r="BG1045">
        <v>5.7500460699590503</v>
      </c>
      <c r="BH1045">
        <v>450.04259980369983</v>
      </c>
      <c r="BI1045">
        <v>0.2</v>
      </c>
      <c r="BJ1045">
        <v>2545.0749890132215</v>
      </c>
      <c r="BK1045">
        <v>689.57997889751255</v>
      </c>
      <c r="BL1045">
        <v>852.38920205359238</v>
      </c>
      <c r="BM1045">
        <v>1054.0187095879476</v>
      </c>
      <c r="BN1045">
        <v>140.44118598830303</v>
      </c>
      <c r="BO1045">
        <v>29.161349124022564</v>
      </c>
      <c r="BP1045">
        <v>4.9521642784543921E-2</v>
      </c>
      <c r="BQ1045">
        <v>100</v>
      </c>
      <c r="BR1045">
        <v>341.5369802844192</v>
      </c>
      <c r="BS1045">
        <v>5.7353688807899733E-2</v>
      </c>
      <c r="BT1045">
        <v>3.1166284651091121E-4</v>
      </c>
      <c r="BU1045">
        <v>38.502345977965611</v>
      </c>
      <c r="BV1045">
        <v>0.57251227209302036</v>
      </c>
      <c r="BW1045">
        <v>13.980124309408144</v>
      </c>
      <c r="BX1045">
        <v>36.772594201461359</v>
      </c>
      <c r="BY1045">
        <v>34.470016794111139</v>
      </c>
      <c r="BZ1045">
        <v>1014.3548569003441</v>
      </c>
      <c r="CA1045">
        <v>331.77140916912026</v>
      </c>
      <c r="CB1045">
        <v>259.31348209253753</v>
      </c>
      <c r="CC1045" s="156">
        <v>1.07</v>
      </c>
      <c r="CD1045">
        <v>1990</v>
      </c>
      <c r="CE1045">
        <v>6.2119633446466649E-2</v>
      </c>
      <c r="CF1045">
        <v>2.743018407891439</v>
      </c>
      <c r="CG1045">
        <v>0.10140237661658326</v>
      </c>
      <c r="CH1045">
        <v>-3.7372455469974781</v>
      </c>
      <c r="CI1045" t="s">
        <v>479</v>
      </c>
    </row>
    <row r="1046" spans="47:87" x14ac:dyDescent="0.3">
      <c r="AU1046">
        <v>0.3</v>
      </c>
      <c r="AV1046">
        <v>19.342717369701294</v>
      </c>
      <c r="AW1046">
        <v>0.31217390489003982</v>
      </c>
      <c r="AX1046">
        <v>1.0662302830811132</v>
      </c>
      <c r="AY1046">
        <v>348.65446056758407</v>
      </c>
      <c r="AZ1046">
        <v>9.0196152933813917E-2</v>
      </c>
      <c r="BA1046">
        <v>425.83936169992984</v>
      </c>
      <c r="BB1046">
        <v>385.61818923068125</v>
      </c>
      <c r="BC1046">
        <v>1</v>
      </c>
      <c r="BD1046">
        <v>42.600643120331064</v>
      </c>
      <c r="BE1046">
        <v>100.00642923761077</v>
      </c>
      <c r="BF1046">
        <v>20.125772000602129</v>
      </c>
      <c r="BG1046">
        <v>3.0580022352320095</v>
      </c>
      <c r="BH1046">
        <v>439.18943363129813</v>
      </c>
      <c r="BI1046">
        <v>0.2</v>
      </c>
      <c r="BJ1046">
        <v>3143.0805963094449</v>
      </c>
      <c r="BK1046">
        <v>707.12553129878279</v>
      </c>
      <c r="BL1046">
        <v>914.70188329071107</v>
      </c>
      <c r="BM1046">
        <v>997.08600266757207</v>
      </c>
      <c r="BN1046">
        <v>196.11033267061276</v>
      </c>
      <c r="BO1046">
        <v>27.887013830551837</v>
      </c>
      <c r="BP1046">
        <v>8.7058341949017293E-2</v>
      </c>
      <c r="BQ1046">
        <v>100</v>
      </c>
      <c r="BR1046">
        <v>329.87361629900607</v>
      </c>
      <c r="BS1046">
        <v>5.6143176993786632E-2</v>
      </c>
      <c r="BT1046">
        <v>3.1916780250751875E-4</v>
      </c>
      <c r="BU1046">
        <v>0</v>
      </c>
      <c r="BV1046">
        <v>0.54265738568964583</v>
      </c>
      <c r="BW1046">
        <v>15.726735217303947</v>
      </c>
      <c r="BX1046">
        <v>36.744392122161749</v>
      </c>
      <c r="BY1046">
        <v>33.213841257320368</v>
      </c>
      <c r="BZ1046">
        <v>1271.5935059868968</v>
      </c>
      <c r="CA1046">
        <v>228.51369349892093</v>
      </c>
      <c r="CB1046">
        <v>211.93990592656667</v>
      </c>
      <c r="CC1046" s="156">
        <v>1.06</v>
      </c>
      <c r="CD1046">
        <v>1510</v>
      </c>
      <c r="CE1046">
        <v>0.12296401310982197</v>
      </c>
      <c r="CF1046">
        <v>4.4048624400353269</v>
      </c>
      <c r="CG1046">
        <v>0.15475192176661323</v>
      </c>
      <c r="CH1046">
        <v>4.3286819013758642</v>
      </c>
      <c r="CI1046">
        <v>14</v>
      </c>
    </row>
    <row r="1047" spans="47:87" x14ac:dyDescent="0.3">
      <c r="AU1047">
        <v>0.3</v>
      </c>
      <c r="AV1047">
        <v>19.170516175923101</v>
      </c>
      <c r="AW1047">
        <v>0.2251826340075318</v>
      </c>
      <c r="AX1047">
        <v>0.219779931880841</v>
      </c>
      <c r="AY1047">
        <v>337.29273170439922</v>
      </c>
      <c r="AZ1047">
        <v>0.10762154020619319</v>
      </c>
      <c r="BA1047">
        <v>487.49337706136748</v>
      </c>
      <c r="BB1047">
        <v>266.84338821894073</v>
      </c>
      <c r="BC1047">
        <v>1</v>
      </c>
      <c r="BD1047">
        <v>26.990029289043104</v>
      </c>
      <c r="BE1047">
        <v>101.40689312990773</v>
      </c>
      <c r="BF1047">
        <v>16.642415655217668</v>
      </c>
      <c r="BG1047">
        <v>4.6118382029389995</v>
      </c>
      <c r="BH1047">
        <v>439.77720804821399</v>
      </c>
      <c r="BI1047">
        <v>0.19999999999999998</v>
      </c>
      <c r="BJ1047">
        <v>2393.7355194082302</v>
      </c>
      <c r="BK1047">
        <v>682.35764187354459</v>
      </c>
      <c r="BL1047">
        <v>861.14211428517126</v>
      </c>
      <c r="BM1047">
        <v>833.03982682700155</v>
      </c>
      <c r="BN1047">
        <v>210.46065660155332</v>
      </c>
      <c r="BO1047">
        <v>20.283885855654816</v>
      </c>
      <c r="BP1047">
        <v>4.2212513448367413E-2</v>
      </c>
      <c r="BQ1047">
        <v>100</v>
      </c>
      <c r="BR1047">
        <v>278.04060975729027</v>
      </c>
      <c r="BS1047">
        <v>5.3948816752174007E-2</v>
      </c>
      <c r="BT1047">
        <v>2.840011534898984E-4</v>
      </c>
      <c r="BU1047">
        <v>0</v>
      </c>
      <c r="BV1047">
        <v>0.56607018983436108</v>
      </c>
      <c r="BW1047">
        <v>15.446301913306893</v>
      </c>
      <c r="BX1047">
        <v>37.283989145806046</v>
      </c>
      <c r="BY1047">
        <v>38.261440925606649</v>
      </c>
      <c r="BZ1047">
        <v>1031.9827904678793</v>
      </c>
      <c r="CA1047">
        <v>255.56623780058564</v>
      </c>
      <c r="CB1047">
        <v>238.53406025265076</v>
      </c>
      <c r="CC1047" s="156">
        <v>0.95</v>
      </c>
      <c r="CD1047">
        <v>2310</v>
      </c>
      <c r="CE1047">
        <v>5.5643495426940026E-2</v>
      </c>
      <c r="CF1047">
        <v>2.8546611034755447</v>
      </c>
      <c r="CG1047">
        <v>9.119798584447808E-2</v>
      </c>
      <c r="CH1047">
        <v>-8.6790034263403122</v>
      </c>
      <c r="CI1047" t="s">
        <v>479</v>
      </c>
    </row>
    <row r="1048" spans="47:87" x14ac:dyDescent="0.3">
      <c r="AU1048">
        <v>0.3</v>
      </c>
      <c r="AV1048">
        <v>19.445061056324711</v>
      </c>
      <c r="AW1048">
        <v>0.30919422588550227</v>
      </c>
      <c r="AX1048">
        <v>0.91890525515308064</v>
      </c>
      <c r="AY1048">
        <v>338.18211885387376</v>
      </c>
      <c r="AZ1048">
        <v>0.10559356575292657</v>
      </c>
      <c r="BA1048">
        <v>417.43016565240566</v>
      </c>
      <c r="BB1048">
        <v>379.03772739880924</v>
      </c>
      <c r="BC1048">
        <v>1</v>
      </c>
      <c r="BD1048">
        <v>44.161911345963183</v>
      </c>
      <c r="BE1048">
        <v>112.00292952339056</v>
      </c>
      <c r="BF1048">
        <v>3.9609464236152512</v>
      </c>
      <c r="BG1048">
        <v>4.8705162718480723</v>
      </c>
      <c r="BH1048">
        <v>413.54513251058296</v>
      </c>
      <c r="BI1048">
        <v>0.19999999999999998</v>
      </c>
      <c r="BJ1048">
        <v>2917.0687902760278</v>
      </c>
      <c r="BK1048">
        <v>711.7284060532935</v>
      </c>
      <c r="BL1048">
        <v>882.92550322054956</v>
      </c>
      <c r="BM1048">
        <v>1018.5063440781295</v>
      </c>
      <c r="BN1048">
        <v>151.54486955662998</v>
      </c>
      <c r="BO1048">
        <v>27.734734598561449</v>
      </c>
      <c r="BP1048">
        <v>7.2327329596617626E-2</v>
      </c>
      <c r="BQ1048">
        <v>100</v>
      </c>
      <c r="BR1048">
        <v>401.3479917273458</v>
      </c>
      <c r="BS1048">
        <v>5.3569681108565886E-2</v>
      </c>
      <c r="BT1048">
        <v>3.106790470346081E-4</v>
      </c>
      <c r="BU1048">
        <v>0</v>
      </c>
      <c r="BV1048">
        <v>0.5907308722735618</v>
      </c>
      <c r="BW1048">
        <v>13.293172482257742</v>
      </c>
      <c r="BX1048">
        <v>36.146309795298485</v>
      </c>
      <c r="BY1048">
        <v>37.843221925314971</v>
      </c>
      <c r="BZ1048">
        <v>1157.4332365902899</v>
      </c>
      <c r="CA1048">
        <v>316.19185224096992</v>
      </c>
      <c r="CB1048">
        <v>218.9012314508432</v>
      </c>
      <c r="CC1048" s="156">
        <v>0.96</v>
      </c>
      <c r="CD1048">
        <v>1420</v>
      </c>
      <c r="CE1048">
        <v>0.17219005210571847</v>
      </c>
      <c r="CF1048">
        <v>6.4286581330215995</v>
      </c>
      <c r="CG1048">
        <v>0.20883447884310996</v>
      </c>
      <c r="CH1048">
        <v>15.395364150377469</v>
      </c>
      <c r="CI1048">
        <v>9</v>
      </c>
    </row>
    <row r="1049" spans="47:87" x14ac:dyDescent="0.3">
      <c r="AU1049">
        <v>0.3</v>
      </c>
      <c r="AV1049">
        <v>19.685440062520762</v>
      </c>
      <c r="AW1049">
        <v>0.29401104939337197</v>
      </c>
      <c r="AX1049">
        <v>1.9744451057862296</v>
      </c>
      <c r="AY1049">
        <v>294.15800339395895</v>
      </c>
      <c r="AZ1049">
        <v>0.10208777083565597</v>
      </c>
      <c r="BA1049">
        <v>520.69721799023137</v>
      </c>
      <c r="BB1049">
        <v>367.68893235472626</v>
      </c>
      <c r="BC1049">
        <v>1</v>
      </c>
      <c r="BD1049">
        <v>44.372306511482705</v>
      </c>
      <c r="BE1049">
        <v>107.37939770415214</v>
      </c>
      <c r="BF1049">
        <v>15.804246912083789</v>
      </c>
      <c r="BG1049">
        <v>4.2576179838974673</v>
      </c>
      <c r="BH1049">
        <v>410.84388330928095</v>
      </c>
      <c r="BI1049">
        <v>0.20000000000000004</v>
      </c>
      <c r="BJ1049">
        <v>2853.3789194830019</v>
      </c>
      <c r="BK1049">
        <v>712.08731822087157</v>
      </c>
      <c r="BL1049">
        <v>924.7491835398157</v>
      </c>
      <c r="BM1049">
        <v>997.83186417618424</v>
      </c>
      <c r="BN1049">
        <v>152.12033500956269</v>
      </c>
      <c r="BO1049">
        <v>26.749773100850206</v>
      </c>
      <c r="BP1049">
        <v>2.3024429433376729E-2</v>
      </c>
      <c r="BQ1049">
        <v>100</v>
      </c>
      <c r="BR1049">
        <v>338.61538423697061</v>
      </c>
      <c r="BS1049">
        <v>5.4389073257366659E-2</v>
      </c>
      <c r="BT1049">
        <v>3.2711443018819706E-4</v>
      </c>
      <c r="BU1049">
        <v>20.922227945954347</v>
      </c>
      <c r="BV1049">
        <v>0.570463260162962</v>
      </c>
      <c r="BW1049">
        <v>14.643789272814129</v>
      </c>
      <c r="BX1049">
        <v>36.9053480022312</v>
      </c>
      <c r="BY1049">
        <v>26.812803845954573</v>
      </c>
      <c r="BZ1049">
        <v>518.0462583562155</v>
      </c>
      <c r="CA1049">
        <v>326.342167169878</v>
      </c>
      <c r="CB1049">
        <v>236.24549683900526</v>
      </c>
      <c r="CC1049" s="156">
        <v>1.06</v>
      </c>
      <c r="CD1049">
        <v>990</v>
      </c>
      <c r="CE1049">
        <v>0.21929465592585196</v>
      </c>
      <c r="CF1049">
        <v>6.6964200061936276</v>
      </c>
      <c r="CG1049">
        <v>0.26157292713469338</v>
      </c>
      <c r="CH1049">
        <v>22.276900353294838</v>
      </c>
      <c r="CI1049">
        <v>6</v>
      </c>
    </row>
    <row r="1050" spans="47:87" x14ac:dyDescent="0.3">
      <c r="AU1050">
        <v>0.3</v>
      </c>
      <c r="AV1050">
        <v>20.460623847504678</v>
      </c>
      <c r="AW1050">
        <v>0.23913529254001961</v>
      </c>
      <c r="AX1050">
        <v>1.2185781121212143</v>
      </c>
      <c r="AY1050">
        <v>363.41516219743318</v>
      </c>
      <c r="AZ1050">
        <v>9.9340062897952261E-2</v>
      </c>
      <c r="BA1050">
        <v>396.9358147328964</v>
      </c>
      <c r="BB1050">
        <v>410.49802249010543</v>
      </c>
      <c r="BC1050">
        <v>1</v>
      </c>
      <c r="BD1050">
        <v>45.421566765048766</v>
      </c>
      <c r="BE1050">
        <v>103.35277797246339</v>
      </c>
      <c r="BF1050">
        <v>20.071945024021133</v>
      </c>
      <c r="BG1050">
        <v>4.0219348925347731</v>
      </c>
      <c r="BH1050">
        <v>441.89849976492349</v>
      </c>
      <c r="BI1050">
        <v>0.19999999999999998</v>
      </c>
      <c r="BJ1050">
        <v>2839.2778641939476</v>
      </c>
      <c r="BK1050">
        <v>691.58605564753327</v>
      </c>
      <c r="BL1050">
        <v>905.71182542579072</v>
      </c>
      <c r="BM1050">
        <v>849.79958950747675</v>
      </c>
      <c r="BN1050">
        <v>101.89766255833314</v>
      </c>
      <c r="BO1050">
        <v>21.581896026509551</v>
      </c>
      <c r="BP1050">
        <v>3.9902489436776899E-2</v>
      </c>
      <c r="BQ1050">
        <v>100</v>
      </c>
      <c r="BR1050">
        <v>362.37287705811542</v>
      </c>
      <c r="BS1050">
        <v>5.2408132205895394E-2</v>
      </c>
      <c r="BT1050">
        <v>3.2528161804747162E-4</v>
      </c>
      <c r="BU1050">
        <v>0</v>
      </c>
      <c r="BV1050">
        <v>0.55265295323480268</v>
      </c>
      <c r="BW1050">
        <v>15.796388816367395</v>
      </c>
      <c r="BX1050">
        <v>35.959085639853306</v>
      </c>
      <c r="BY1050">
        <v>31.688436737431534</v>
      </c>
      <c r="BZ1050">
        <v>904.28493262861468</v>
      </c>
      <c r="CA1050">
        <v>157.73230176964904</v>
      </c>
      <c r="CB1050">
        <v>235.09705586842313</v>
      </c>
      <c r="CC1050" s="156">
        <v>1</v>
      </c>
      <c r="CD1050">
        <v>1540</v>
      </c>
      <c r="CE1050">
        <v>0.14307478308586408</v>
      </c>
      <c r="CF1050">
        <v>5.3409337384283226</v>
      </c>
      <c r="CG1050">
        <v>0.17687764350265436</v>
      </c>
      <c r="CH1050">
        <v>8.7209969342164104</v>
      </c>
      <c r="CI1050">
        <v>11</v>
      </c>
    </row>
    <row r="1051" spans="47:87" x14ac:dyDescent="0.3">
      <c r="AU1051">
        <v>0.3</v>
      </c>
      <c r="AV1051">
        <v>19.412721333831456</v>
      </c>
      <c r="AW1051">
        <v>0.30484680588794039</v>
      </c>
      <c r="AX1051">
        <v>2.2111652239623516</v>
      </c>
      <c r="AY1051">
        <v>308.64526189910384</v>
      </c>
      <c r="AZ1051">
        <v>0.11448555126808983</v>
      </c>
      <c r="BA1051">
        <v>542.44416796234941</v>
      </c>
      <c r="BB1051">
        <v>270.51668566234787</v>
      </c>
      <c r="BC1051">
        <v>1</v>
      </c>
      <c r="BD1051">
        <v>51.60878120740832</v>
      </c>
      <c r="BE1051">
        <v>97.356965640088362</v>
      </c>
      <c r="BF1051">
        <v>15.843131781802276</v>
      </c>
      <c r="BG1051">
        <v>5.9396735976274124</v>
      </c>
      <c r="BH1051">
        <v>461.81499005258092</v>
      </c>
      <c r="BI1051">
        <v>0.20000000000000007</v>
      </c>
      <c r="BJ1051">
        <v>2585.5557078699262</v>
      </c>
      <c r="BK1051">
        <v>682.94397161433164</v>
      </c>
      <c r="BL1051">
        <v>844.04279716363703</v>
      </c>
      <c r="BM1051">
        <v>856.35012668382694</v>
      </c>
      <c r="BN1051">
        <v>155.21983060040665</v>
      </c>
      <c r="BO1051">
        <v>27.682507502848711</v>
      </c>
      <c r="BP1051">
        <v>3.0277680300394103E-2</v>
      </c>
      <c r="BQ1051">
        <v>100</v>
      </c>
      <c r="BR1051">
        <v>277.38618148566934</v>
      </c>
      <c r="BS1051">
        <v>5.816361179848796E-2</v>
      </c>
      <c r="BT1051">
        <v>3.1367688843203663E-4</v>
      </c>
      <c r="BU1051">
        <v>72.361433925031534</v>
      </c>
      <c r="BV1051">
        <v>0.58222731973770792</v>
      </c>
      <c r="BW1051">
        <v>13.739486827426763</v>
      </c>
      <c r="BX1051">
        <v>36.679925882207705</v>
      </c>
      <c r="BY1051">
        <v>38.061223902050521</v>
      </c>
      <c r="BZ1051">
        <v>1009.7802673582318</v>
      </c>
      <c r="CA1051">
        <v>289.73448059952068</v>
      </c>
      <c r="CB1051">
        <v>247.8454533148055</v>
      </c>
      <c r="CC1051" s="156">
        <v>0.8</v>
      </c>
      <c r="CD1051">
        <v>1470</v>
      </c>
      <c r="CE1051">
        <v>0.21087723249186507</v>
      </c>
      <c r="CF1051">
        <v>6.1872008397668603</v>
      </c>
      <c r="CG1051">
        <v>0.27491874782803338</v>
      </c>
      <c r="CH1051">
        <v>19.98334265937136</v>
      </c>
      <c r="CI1051">
        <v>6</v>
      </c>
    </row>
    <row r="1052" spans="47:87" x14ac:dyDescent="0.3">
      <c r="AU1052">
        <v>0.3</v>
      </c>
      <c r="AV1052">
        <v>19.925918413744537</v>
      </c>
      <c r="AW1052">
        <v>0.37678510094411705</v>
      </c>
      <c r="AX1052">
        <v>1.4518914983079303</v>
      </c>
      <c r="AY1052">
        <v>318.77328016462485</v>
      </c>
      <c r="AZ1052">
        <v>9.3474837023720586E-2</v>
      </c>
      <c r="BA1052">
        <v>508.32356046313987</v>
      </c>
      <c r="BB1052">
        <v>418.83413474806446</v>
      </c>
      <c r="BC1052">
        <v>1</v>
      </c>
      <c r="BD1052">
        <v>38.561257007487882</v>
      </c>
      <c r="BE1052">
        <v>95.042665498014884</v>
      </c>
      <c r="BF1052">
        <v>11.900098412940103</v>
      </c>
      <c r="BG1052">
        <v>5.6315642056248958</v>
      </c>
      <c r="BH1052">
        <v>474.10984365692599</v>
      </c>
      <c r="BI1052">
        <v>0.20000000000000007</v>
      </c>
      <c r="BJ1052">
        <v>2492.8263224296225</v>
      </c>
      <c r="BK1052">
        <v>675.9848510195277</v>
      </c>
      <c r="BL1052">
        <v>910.69702657640551</v>
      </c>
      <c r="BM1052">
        <v>819.88533248029114</v>
      </c>
      <c r="BN1052">
        <v>183.97763851502273</v>
      </c>
      <c r="BO1052">
        <v>34.252208024384956</v>
      </c>
      <c r="BP1052">
        <v>3.3149900020908833E-2</v>
      </c>
      <c r="BQ1052">
        <v>100</v>
      </c>
      <c r="BR1052">
        <v>353.9342459512975</v>
      </c>
      <c r="BS1052">
        <v>6.1928720404826165E-2</v>
      </c>
      <c r="BT1052">
        <v>3.1465986128076666E-4</v>
      </c>
      <c r="BU1052">
        <v>0</v>
      </c>
      <c r="BV1052">
        <v>0.49758665819338366</v>
      </c>
      <c r="BW1052">
        <v>15.732430960453103</v>
      </c>
      <c r="BX1052">
        <v>33.757832598853405</v>
      </c>
      <c r="BY1052">
        <v>31.150737889032978</v>
      </c>
      <c r="BZ1052">
        <v>1069.2649221809791</v>
      </c>
      <c r="CA1052">
        <v>247.36670449154985</v>
      </c>
      <c r="CB1052">
        <v>232.27068854607046</v>
      </c>
      <c r="CC1052" s="156">
        <v>1.18</v>
      </c>
      <c r="CD1052">
        <v>-70</v>
      </c>
      <c r="CE1052">
        <v>0.17847217739421772</v>
      </c>
      <c r="CF1052">
        <v>7.5286161427190823</v>
      </c>
      <c r="CG1052">
        <v>0.21408941723412694</v>
      </c>
      <c r="CH1052">
        <v>15.878804144084279</v>
      </c>
      <c r="CI1052">
        <v>9</v>
      </c>
    </row>
    <row r="1053" spans="47:87" x14ac:dyDescent="0.3">
      <c r="AU1053">
        <v>0.3</v>
      </c>
      <c r="AV1053">
        <v>20.387280166186333</v>
      </c>
      <c r="AW1053">
        <v>0.3395352272199591</v>
      </c>
      <c r="AX1053">
        <v>2.4155312289778847</v>
      </c>
      <c r="AY1053">
        <v>280.28565522551241</v>
      </c>
      <c r="AZ1053">
        <v>0.10698016147082084</v>
      </c>
      <c r="BA1053">
        <v>380.55960265015034</v>
      </c>
      <c r="BB1053">
        <v>361.59343541987647</v>
      </c>
      <c r="BC1053">
        <v>1</v>
      </c>
      <c r="BD1053">
        <v>41.064112893614123</v>
      </c>
      <c r="BE1053">
        <v>97.379593404010436</v>
      </c>
      <c r="BF1053">
        <v>16.519002424512291</v>
      </c>
      <c r="BG1053">
        <v>4.4607612487179784</v>
      </c>
      <c r="BH1053">
        <v>410.55336710025443</v>
      </c>
      <c r="BI1053">
        <v>0.19999999999999998</v>
      </c>
      <c r="BJ1053">
        <v>2862.6339953017718</v>
      </c>
      <c r="BK1053">
        <v>671.40556632850735</v>
      </c>
      <c r="BL1053">
        <v>916.68012198268764</v>
      </c>
      <c r="BM1053">
        <v>900.89126428494637</v>
      </c>
      <c r="BN1053">
        <v>182.19443916536471</v>
      </c>
      <c r="BO1053">
        <v>30.93623621020545</v>
      </c>
      <c r="BP1053">
        <v>2.1233784575922132E-2</v>
      </c>
      <c r="BQ1053">
        <v>100</v>
      </c>
      <c r="BR1053">
        <v>298.9382908610927</v>
      </c>
      <c r="BS1053">
        <v>5.4618235279536693E-2</v>
      </c>
      <c r="BT1053">
        <v>3.1994343126790561E-4</v>
      </c>
      <c r="BU1053">
        <v>0</v>
      </c>
      <c r="BV1053">
        <v>0.60824522082862231</v>
      </c>
      <c r="BW1053">
        <v>14.860112948286398</v>
      </c>
      <c r="BX1053">
        <v>39.736230579798843</v>
      </c>
      <c r="BY1053">
        <v>32.244564727189854</v>
      </c>
      <c r="BZ1053">
        <v>1105.4116957460062</v>
      </c>
      <c r="CA1053">
        <v>277.29951891640559</v>
      </c>
      <c r="CB1053">
        <v>239.70592952125315</v>
      </c>
      <c r="CC1053" s="156">
        <v>0.86</v>
      </c>
      <c r="CD1053">
        <v>1240</v>
      </c>
      <c r="CE1053">
        <v>0.39975683626592007</v>
      </c>
      <c r="CF1053">
        <v>8.1618034448523566</v>
      </c>
      <c r="CG1053">
        <v>0.34910428159144735</v>
      </c>
      <c r="CH1053">
        <v>48.748060844603891</v>
      </c>
      <c r="CI1053">
        <v>4</v>
      </c>
    </row>
    <row r="1054" spans="47:87" x14ac:dyDescent="0.3">
      <c r="AU1054">
        <v>0.3</v>
      </c>
      <c r="AV1054">
        <v>21.154073895859511</v>
      </c>
      <c r="AW1054">
        <v>0.25351173690188744</v>
      </c>
      <c r="AX1054">
        <v>0.28982255000099805</v>
      </c>
      <c r="AY1054">
        <v>340.28473540549413</v>
      </c>
      <c r="AZ1054">
        <v>8.4734001367430839E-2</v>
      </c>
      <c r="BA1054">
        <v>332.58233117336647</v>
      </c>
      <c r="BB1054">
        <v>345.26366832263051</v>
      </c>
      <c r="BC1054">
        <v>1</v>
      </c>
      <c r="BD1054">
        <v>48.109840489590042</v>
      </c>
      <c r="BE1054">
        <v>89.790499594396906</v>
      </c>
      <c r="BF1054">
        <v>14.740679788073788</v>
      </c>
      <c r="BG1054">
        <v>4.4199900613982432</v>
      </c>
      <c r="BH1054">
        <v>440.33597332771467</v>
      </c>
      <c r="BI1054">
        <v>0.2</v>
      </c>
      <c r="BJ1054">
        <v>2432.68056346413</v>
      </c>
      <c r="BK1054">
        <v>699.14782484531531</v>
      </c>
      <c r="BL1054">
        <v>962.70445398831907</v>
      </c>
      <c r="BM1054">
        <v>1032.0590876630406</v>
      </c>
      <c r="BN1054">
        <v>209.54981170072389</v>
      </c>
      <c r="BO1054">
        <v>22.92592983368106</v>
      </c>
      <c r="BP1054">
        <v>3.6751025857151357E-2</v>
      </c>
      <c r="BQ1054">
        <v>100</v>
      </c>
      <c r="BR1054">
        <v>327.68288620916422</v>
      </c>
      <c r="BS1054">
        <v>5.4980306120719913E-2</v>
      </c>
      <c r="BT1054">
        <v>3.1093815015142268E-4</v>
      </c>
      <c r="BU1054">
        <v>52.660311576844116</v>
      </c>
      <c r="BV1054">
        <v>0.52817987541462408</v>
      </c>
      <c r="BW1054">
        <v>14.740668085994418</v>
      </c>
      <c r="BX1054">
        <v>34.699464296042308</v>
      </c>
      <c r="BY1054">
        <v>35.250252018320474</v>
      </c>
      <c r="BZ1054">
        <v>880.1035558161069</v>
      </c>
      <c r="CA1054">
        <v>347.31148921766879</v>
      </c>
      <c r="CB1054">
        <v>221.70651222578445</v>
      </c>
      <c r="CC1054" s="156">
        <v>0.84</v>
      </c>
      <c r="CD1054">
        <v>1110</v>
      </c>
      <c r="CE1054">
        <v>0.25134221738169882</v>
      </c>
      <c r="CF1054">
        <v>8.1055814587387527</v>
      </c>
      <c r="CG1054">
        <v>0.30617867464642257</v>
      </c>
      <c r="CH1054">
        <v>34.965035755970796</v>
      </c>
      <c r="CI1054">
        <v>5</v>
      </c>
    </row>
    <row r="1055" spans="47:87" x14ac:dyDescent="0.3">
      <c r="AU1055">
        <v>0.3</v>
      </c>
      <c r="AV1055">
        <v>21.342532331607838</v>
      </c>
      <c r="AW1055">
        <v>0.34319201552726697</v>
      </c>
      <c r="AX1055">
        <v>1.3009949071782219</v>
      </c>
      <c r="AY1055">
        <v>330.45991703390308</v>
      </c>
      <c r="AZ1055">
        <v>0.10753760378549466</v>
      </c>
      <c r="BA1055">
        <v>422.28193822561639</v>
      </c>
      <c r="BB1055">
        <v>278.90295538035639</v>
      </c>
      <c r="BC1055">
        <v>1</v>
      </c>
      <c r="BD1055">
        <v>34.377411101095902</v>
      </c>
      <c r="BE1055">
        <v>108.70642143551909</v>
      </c>
      <c r="BF1055">
        <v>10.592144799298433</v>
      </c>
      <c r="BG1055">
        <v>4.8329601093470647</v>
      </c>
      <c r="BH1055">
        <v>413.12472172755309</v>
      </c>
      <c r="BI1055">
        <v>0.2</v>
      </c>
      <c r="BJ1055">
        <v>2640.4030886060127</v>
      </c>
      <c r="BK1055">
        <v>685.7426031994861</v>
      </c>
      <c r="BL1055">
        <v>896.87521567906833</v>
      </c>
      <c r="BM1055">
        <v>1040.0574114759913</v>
      </c>
      <c r="BN1055">
        <v>180.05694535128197</v>
      </c>
      <c r="BO1055">
        <v>31.033100647121952</v>
      </c>
      <c r="BP1055">
        <v>5.0141173425635802E-2</v>
      </c>
      <c r="BQ1055">
        <v>100</v>
      </c>
      <c r="BR1055">
        <v>334.28206284751559</v>
      </c>
      <c r="BS1055">
        <v>5.6455184185187156E-2</v>
      </c>
      <c r="BT1055">
        <v>3.1482078553538674E-4</v>
      </c>
      <c r="BU1055">
        <v>25.722925188436907</v>
      </c>
      <c r="BV1055">
        <v>0.5320401406354428</v>
      </c>
      <c r="BW1055">
        <v>14.562925858116373</v>
      </c>
      <c r="BX1055">
        <v>34.895812770808568</v>
      </c>
      <c r="BY1055">
        <v>36.133232628105873</v>
      </c>
      <c r="BZ1055">
        <v>1373.3598578323945</v>
      </c>
      <c r="CA1055">
        <v>243.08920149502265</v>
      </c>
      <c r="CB1055">
        <v>219.54812432493344</v>
      </c>
      <c r="CC1055" s="156">
        <v>1.18</v>
      </c>
      <c r="CD1055">
        <v>1680</v>
      </c>
      <c r="CE1055">
        <v>3.2663636831754994E-2</v>
      </c>
      <c r="CF1055">
        <v>1.5095532306962953</v>
      </c>
      <c r="CG1055">
        <v>7.2773694114172116E-2</v>
      </c>
      <c r="CH1055">
        <v>-8.878431536481175</v>
      </c>
      <c r="CI1055" t="s">
        <v>479</v>
      </c>
    </row>
    <row r="1056" spans="47:87" x14ac:dyDescent="0.3">
      <c r="AU1056">
        <v>0.3</v>
      </c>
      <c r="AV1056">
        <v>20.295578908403755</v>
      </c>
      <c r="AW1056">
        <v>0.28292722885301164</v>
      </c>
      <c r="AX1056">
        <v>1.0503564517326662</v>
      </c>
      <c r="AY1056">
        <v>316.32930446416151</v>
      </c>
      <c r="AZ1056">
        <v>8.4022218300613613E-2</v>
      </c>
      <c r="BA1056">
        <v>517.8834704934668</v>
      </c>
      <c r="BB1056">
        <v>273.99983986065808</v>
      </c>
      <c r="BC1056">
        <v>1</v>
      </c>
      <c r="BD1056">
        <v>36.707832151458547</v>
      </c>
      <c r="BE1056">
        <v>92.921396776509809</v>
      </c>
      <c r="BF1056">
        <v>10.566199242045192</v>
      </c>
      <c r="BG1056">
        <v>4.9577675317396963</v>
      </c>
      <c r="BH1056">
        <v>450.72741178694946</v>
      </c>
      <c r="BI1056">
        <v>0.19999999999999998</v>
      </c>
      <c r="BJ1056">
        <v>2586.7696224083902</v>
      </c>
      <c r="BK1056">
        <v>669.03241047340691</v>
      </c>
      <c r="BL1056">
        <v>934.3981749924917</v>
      </c>
      <c r="BM1056">
        <v>866.31245437159646</v>
      </c>
      <c r="BN1056">
        <v>164.65151473831648</v>
      </c>
      <c r="BO1056">
        <v>25.597195988669597</v>
      </c>
      <c r="BP1056">
        <v>3.9716781043483688E-2</v>
      </c>
      <c r="BQ1056">
        <v>100</v>
      </c>
      <c r="BR1056">
        <v>302.87820305563486</v>
      </c>
      <c r="BS1056">
        <v>5.4413919591161347E-2</v>
      </c>
      <c r="BT1056">
        <v>3.0452671444365339E-4</v>
      </c>
      <c r="BU1056">
        <v>0</v>
      </c>
      <c r="BV1056">
        <v>0.53564093224436771</v>
      </c>
      <c r="BW1056">
        <v>14.714177654713986</v>
      </c>
      <c r="BX1056">
        <v>36.75060429282864</v>
      </c>
      <c r="BY1056">
        <v>36.244723394808183</v>
      </c>
      <c r="BZ1056">
        <v>1213.0242226054327</v>
      </c>
      <c r="CA1056">
        <v>341.5022499636944</v>
      </c>
      <c r="CB1056">
        <v>219.54113611434738</v>
      </c>
      <c r="CC1056" s="156">
        <v>1.17</v>
      </c>
      <c r="CD1056">
        <v>900</v>
      </c>
      <c r="CE1056">
        <v>0.2252524233860862</v>
      </c>
      <c r="CF1056">
        <v>6.7459886777449025</v>
      </c>
      <c r="CG1056">
        <v>0.3396089126735829</v>
      </c>
      <c r="CH1056">
        <v>19.45990304836446</v>
      </c>
      <c r="CI1056">
        <v>5</v>
      </c>
    </row>
    <row r="1057" spans="47:87" x14ac:dyDescent="0.3">
      <c r="AU1057">
        <v>0.3</v>
      </c>
      <c r="AV1057">
        <v>21.825874764024331</v>
      </c>
      <c r="AW1057">
        <v>0.30246393025178003</v>
      </c>
      <c r="AX1057">
        <v>0</v>
      </c>
      <c r="AY1057">
        <v>341.76096236953623</v>
      </c>
      <c r="AZ1057">
        <v>9.8650900035792466E-2</v>
      </c>
      <c r="BA1057">
        <v>450.15282946399765</v>
      </c>
      <c r="BB1057">
        <v>379.67280848359263</v>
      </c>
      <c r="BC1057">
        <v>1</v>
      </c>
      <c r="BD1057">
        <v>38.636212859635606</v>
      </c>
      <c r="BE1057">
        <v>102.40203442651142</v>
      </c>
      <c r="BF1057">
        <v>8.1920057791519234</v>
      </c>
      <c r="BG1057">
        <v>5.6385417414916157</v>
      </c>
      <c r="BH1057">
        <v>458.599610344859</v>
      </c>
      <c r="BI1057">
        <v>0.20000000000000007</v>
      </c>
      <c r="BJ1057">
        <v>2555.5849147960457</v>
      </c>
      <c r="BK1057">
        <v>695.37808903443204</v>
      </c>
      <c r="BL1057">
        <v>922.00721130700117</v>
      </c>
      <c r="BM1057">
        <v>920.26923363736364</v>
      </c>
      <c r="BN1057">
        <v>179.96602989039357</v>
      </c>
      <c r="BO1057">
        <v>27.264099508543268</v>
      </c>
      <c r="BP1057">
        <v>5.4627924940160895E-2</v>
      </c>
      <c r="BQ1057">
        <v>100</v>
      </c>
      <c r="BR1057">
        <v>413.34049494169108</v>
      </c>
      <c r="BS1057">
        <v>5.7238288792094805E-2</v>
      </c>
      <c r="BT1057">
        <v>3.2458299237053212E-4</v>
      </c>
      <c r="BU1057">
        <v>0</v>
      </c>
      <c r="BV1057">
        <v>0.55861579952714513</v>
      </c>
      <c r="BW1057">
        <v>15.005062194892552</v>
      </c>
      <c r="BX1057">
        <v>34.517956914019408</v>
      </c>
      <c r="BY1057">
        <v>27.289024101449947</v>
      </c>
      <c r="BZ1057">
        <v>788.64397286866347</v>
      </c>
      <c r="CA1057">
        <v>308.88557004102086</v>
      </c>
      <c r="CB1057">
        <v>233.59934223527236</v>
      </c>
      <c r="CC1057" s="156">
        <v>1.17</v>
      </c>
      <c r="CD1057">
        <v>1170</v>
      </c>
      <c r="CE1057">
        <v>0.12861326949363217</v>
      </c>
      <c r="CF1057">
        <v>4.515160983678129</v>
      </c>
      <c r="CG1057">
        <v>0.15980339769161728</v>
      </c>
      <c r="CH1057">
        <v>4.3092248708154877</v>
      </c>
      <c r="CI1057">
        <v>14</v>
      </c>
    </row>
    <row r="1058" spans="47:87" x14ac:dyDescent="0.3">
      <c r="AU1058">
        <v>0.3</v>
      </c>
      <c r="AV1058">
        <v>20.477749269312696</v>
      </c>
      <c r="AW1058">
        <v>0.34292967870729019</v>
      </c>
      <c r="AX1058">
        <v>1.6328908434246747</v>
      </c>
      <c r="AY1058">
        <v>305.07366089483497</v>
      </c>
      <c r="AZ1058">
        <v>8.4581224529432342E-2</v>
      </c>
      <c r="BA1058">
        <v>450.48650641925337</v>
      </c>
      <c r="BB1058">
        <v>315.30720694603775</v>
      </c>
      <c r="BC1058">
        <v>1</v>
      </c>
      <c r="BD1058">
        <v>45.236375375831948</v>
      </c>
      <c r="BE1058">
        <v>97.696967823179634</v>
      </c>
      <c r="BF1058">
        <v>26.098421198160356</v>
      </c>
      <c r="BG1058">
        <v>3.7602732537767172</v>
      </c>
      <c r="BH1058">
        <v>450.20267596483825</v>
      </c>
      <c r="BI1058">
        <v>0.20000000000000004</v>
      </c>
      <c r="BJ1058">
        <v>2298.5100135605367</v>
      </c>
      <c r="BK1058">
        <v>682.08575143073767</v>
      </c>
      <c r="BL1058">
        <v>841.65518100355166</v>
      </c>
      <c r="BM1058">
        <v>824.22049901531159</v>
      </c>
      <c r="BN1058">
        <v>203.49306155160801</v>
      </c>
      <c r="BO1058">
        <v>30.921047415991023</v>
      </c>
      <c r="BP1058">
        <v>6.0932354835651743E-2</v>
      </c>
      <c r="BQ1058">
        <v>100</v>
      </c>
      <c r="BR1058">
        <v>342.73985132978925</v>
      </c>
      <c r="BS1058">
        <v>5.2736406297721042E-2</v>
      </c>
      <c r="BT1058">
        <v>3.0224425057310232E-4</v>
      </c>
      <c r="BU1058">
        <v>43.629267562102967</v>
      </c>
      <c r="BV1058">
        <v>0.55641426803136418</v>
      </c>
      <c r="BW1058">
        <v>14.433113018432513</v>
      </c>
      <c r="BX1058">
        <v>36.481910004772708</v>
      </c>
      <c r="BY1058">
        <v>36.95906414244979</v>
      </c>
      <c r="BZ1058">
        <v>935.33584159872714</v>
      </c>
      <c r="CA1058">
        <v>353.47248546338596</v>
      </c>
      <c r="CB1058">
        <v>225.73160626913003</v>
      </c>
      <c r="CC1058" s="156">
        <v>0.83</v>
      </c>
      <c r="CD1058">
        <v>2040</v>
      </c>
      <c r="CE1058">
        <v>0.17863404414306716</v>
      </c>
      <c r="CF1058">
        <v>5.5789209227543548</v>
      </c>
      <c r="CG1058">
        <v>0.21556678780203292</v>
      </c>
      <c r="CH1058">
        <v>13.191709200322157</v>
      </c>
      <c r="CI1058">
        <v>8</v>
      </c>
    </row>
    <row r="1059" spans="47:87" x14ac:dyDescent="0.3">
      <c r="AU1059">
        <v>0.3</v>
      </c>
      <c r="AV1059">
        <v>17.635646708685446</v>
      </c>
      <c r="AW1059">
        <v>0.34374543252768264</v>
      </c>
      <c r="AX1059">
        <v>2.4428673586454703</v>
      </c>
      <c r="AY1059">
        <v>280.14598002092356</v>
      </c>
      <c r="AZ1059">
        <v>8.5255839738783909E-2</v>
      </c>
      <c r="BA1059">
        <v>459.36543595211924</v>
      </c>
      <c r="BB1059">
        <v>295.51099813714364</v>
      </c>
      <c r="BC1059">
        <v>1</v>
      </c>
      <c r="BD1059">
        <v>37.30200124190123</v>
      </c>
      <c r="BE1059">
        <v>94.634838668913844</v>
      </c>
      <c r="BF1059">
        <v>22.465841231583799</v>
      </c>
      <c r="BG1059">
        <v>4.8896459388586919</v>
      </c>
      <c r="BH1059">
        <v>421.51526510043107</v>
      </c>
      <c r="BI1059">
        <v>0.20000000000000004</v>
      </c>
      <c r="BJ1059">
        <v>2697.5081687257994</v>
      </c>
      <c r="BK1059">
        <v>697.28727139871853</v>
      </c>
      <c r="BL1059">
        <v>907.33458641841958</v>
      </c>
      <c r="BM1059">
        <v>952.120924882346</v>
      </c>
      <c r="BN1059">
        <v>92.579075299567023</v>
      </c>
      <c r="BO1059">
        <v>31.170122173823025</v>
      </c>
      <c r="BP1059">
        <v>3.9776643111936454E-2</v>
      </c>
      <c r="BQ1059">
        <v>100</v>
      </c>
      <c r="BR1059">
        <v>272.61825630550265</v>
      </c>
      <c r="BS1059">
        <v>5.3748610291614422E-2</v>
      </c>
      <c r="BT1059">
        <v>3.1323434081114012E-4</v>
      </c>
      <c r="BU1059">
        <v>16.816029413092441</v>
      </c>
      <c r="BV1059">
        <v>0.53707296009528493</v>
      </c>
      <c r="BW1059">
        <v>14.73109784843129</v>
      </c>
      <c r="BX1059">
        <v>38.70345727584241</v>
      </c>
      <c r="BY1059">
        <v>30.162995459287593</v>
      </c>
      <c r="BZ1059">
        <v>1014.7946573758461</v>
      </c>
      <c r="CA1059">
        <v>289.84379698709142</v>
      </c>
      <c r="CB1059">
        <v>232.21978563097858</v>
      </c>
      <c r="CC1059" s="156">
        <v>0.88</v>
      </c>
      <c r="CD1059">
        <v>2470</v>
      </c>
      <c r="CE1059">
        <v>0.13219428114505427</v>
      </c>
      <c r="CF1059">
        <v>4.665912051561536</v>
      </c>
      <c r="CG1059">
        <v>0.16436035603237439</v>
      </c>
      <c r="CH1059">
        <v>6.3170627029813247</v>
      </c>
      <c r="CI1059">
        <v>13</v>
      </c>
    </row>
    <row r="1060" spans="47:87" x14ac:dyDescent="0.3">
      <c r="AU1060">
        <v>0.3</v>
      </c>
      <c r="AV1060">
        <v>19.296038945978662</v>
      </c>
      <c r="AW1060">
        <v>0.33230607003082568</v>
      </c>
      <c r="AX1060">
        <v>1.1181764272281158</v>
      </c>
      <c r="AY1060">
        <v>319.55972202893219</v>
      </c>
      <c r="AZ1060">
        <v>9.449327337735576E-2</v>
      </c>
      <c r="BA1060">
        <v>495.80163526857029</v>
      </c>
      <c r="BB1060">
        <v>392.85771833150255</v>
      </c>
      <c r="BC1060">
        <v>1</v>
      </c>
      <c r="BD1060">
        <v>36.277503724584186</v>
      </c>
      <c r="BE1060">
        <v>111.00154202411457</v>
      </c>
      <c r="BF1060">
        <v>15.205315038364677</v>
      </c>
      <c r="BG1060">
        <v>5.6719281304255063</v>
      </c>
      <c r="BH1060">
        <v>432.83005114437515</v>
      </c>
      <c r="BI1060">
        <v>0.20000000000000004</v>
      </c>
      <c r="BJ1060">
        <v>2121.0207431059384</v>
      </c>
      <c r="BK1060">
        <v>672.54251752488653</v>
      </c>
      <c r="BL1060">
        <v>846.58476587106099</v>
      </c>
      <c r="BM1060">
        <v>889.19301777203361</v>
      </c>
      <c r="BN1060">
        <v>133.78951541585957</v>
      </c>
      <c r="BO1060">
        <v>29.966216265292932</v>
      </c>
      <c r="BP1060">
        <v>5.861125258535458E-2</v>
      </c>
      <c r="BQ1060">
        <v>100</v>
      </c>
      <c r="BR1060">
        <v>292.4139830896641</v>
      </c>
      <c r="BS1060">
        <v>5.6915613740043808E-2</v>
      </c>
      <c r="BT1060">
        <v>3.2345436430563702E-4</v>
      </c>
      <c r="BU1060">
        <v>11.578221462754755</v>
      </c>
      <c r="BV1060">
        <v>0.49838106418040939</v>
      </c>
      <c r="BW1060">
        <v>14.762751053932433</v>
      </c>
      <c r="BX1060">
        <v>37.138262525361341</v>
      </c>
      <c r="BY1060">
        <v>29.491072851776089</v>
      </c>
      <c r="BZ1060">
        <v>1082.6981012370784</v>
      </c>
      <c r="CA1060">
        <v>287.76124031209457</v>
      </c>
      <c r="CB1060">
        <v>230.97232363530549</v>
      </c>
      <c r="CC1060" s="156">
        <v>1.1100000000000001</v>
      </c>
      <c r="CD1060">
        <v>1630</v>
      </c>
      <c r="CE1060">
        <v>0.10861440841919356</v>
      </c>
      <c r="CF1060">
        <v>4.4653740635058492</v>
      </c>
      <c r="CG1060">
        <v>0.14344400037385222</v>
      </c>
      <c r="CH1060">
        <v>8.2463239088951301</v>
      </c>
      <c r="CI1060">
        <v>12</v>
      </c>
    </row>
    <row r="1061" spans="47:87" x14ac:dyDescent="0.3">
      <c r="AU1061">
        <v>0.3</v>
      </c>
      <c r="AV1061">
        <v>19.764039318008923</v>
      </c>
      <c r="AW1061">
        <v>0.35092786799352038</v>
      </c>
      <c r="AX1061">
        <v>0.88238920967428847</v>
      </c>
      <c r="AY1061">
        <v>344.72897281055964</v>
      </c>
      <c r="AZ1061">
        <v>0.10665051307747994</v>
      </c>
      <c r="BA1061">
        <v>401.75720894606457</v>
      </c>
      <c r="BB1061">
        <v>348.68473598946036</v>
      </c>
      <c r="BC1061">
        <v>1</v>
      </c>
      <c r="BD1061">
        <v>38.280170248944145</v>
      </c>
      <c r="BE1061">
        <v>104.48715013737699</v>
      </c>
      <c r="BF1061">
        <v>20.421311085086078</v>
      </c>
      <c r="BG1061">
        <v>4.9376412559525411</v>
      </c>
      <c r="BH1061">
        <v>426.86302770052964</v>
      </c>
      <c r="BI1061">
        <v>0.2</v>
      </c>
      <c r="BJ1061">
        <v>2470.7787864159573</v>
      </c>
      <c r="BK1061">
        <v>668.00156271077469</v>
      </c>
      <c r="BL1061">
        <v>924.71129198997698</v>
      </c>
      <c r="BM1061">
        <v>1054.9943141490594</v>
      </c>
      <c r="BN1061">
        <v>129.10439546998393</v>
      </c>
      <c r="BO1061">
        <v>31.862205361676416</v>
      </c>
      <c r="BP1061">
        <v>3.5562361494622288E-2</v>
      </c>
      <c r="BQ1061">
        <v>100</v>
      </c>
      <c r="BR1061">
        <v>434.33560466307847</v>
      </c>
      <c r="BS1061">
        <v>5.1882042351174794E-2</v>
      </c>
      <c r="BT1061">
        <v>3.1747540070880647E-4</v>
      </c>
      <c r="BU1061">
        <v>0</v>
      </c>
      <c r="BV1061">
        <v>0.53670174768457946</v>
      </c>
      <c r="BW1061">
        <v>15.256321355260127</v>
      </c>
      <c r="BX1061">
        <v>36.167732936597226</v>
      </c>
      <c r="BY1061">
        <v>33.863588486711322</v>
      </c>
      <c r="BZ1061">
        <v>671.93123227733804</v>
      </c>
      <c r="CA1061">
        <v>180.89577103473107</v>
      </c>
      <c r="CB1061">
        <v>238.61695514541981</v>
      </c>
      <c r="CC1061" s="156">
        <v>0.87</v>
      </c>
      <c r="CD1061">
        <v>2180</v>
      </c>
      <c r="CE1061">
        <v>0.13813931740806074</v>
      </c>
      <c r="CF1061">
        <v>5.1477363862482068</v>
      </c>
      <c r="CG1061">
        <v>0.18272826240087053</v>
      </c>
      <c r="CH1061">
        <v>12.474929313879441</v>
      </c>
      <c r="CI1061">
        <v>9</v>
      </c>
    </row>
    <row r="1062" spans="47:87" x14ac:dyDescent="0.3">
      <c r="AU1062">
        <v>0.3</v>
      </c>
      <c r="AV1062">
        <v>20.757202513384875</v>
      </c>
      <c r="AW1062">
        <v>0.32688847072133664</v>
      </c>
      <c r="AX1062">
        <v>0.98842559144016751</v>
      </c>
      <c r="AY1062">
        <v>328.80037991595378</v>
      </c>
      <c r="AZ1062">
        <v>9.3177157846348918E-2</v>
      </c>
      <c r="BA1062">
        <v>357.43728998696645</v>
      </c>
      <c r="BB1062">
        <v>291.33036260080939</v>
      </c>
      <c r="BC1062">
        <v>1</v>
      </c>
      <c r="BD1062">
        <v>30.349993977720381</v>
      </c>
      <c r="BE1062">
        <v>86.524165747561455</v>
      </c>
      <c r="BF1062">
        <v>5.5482854061045073</v>
      </c>
      <c r="BG1062">
        <v>4.7602530316084133</v>
      </c>
      <c r="BH1062">
        <v>428.19580556094587</v>
      </c>
      <c r="BI1062">
        <v>0.20000000000000007</v>
      </c>
      <c r="BJ1062">
        <v>2507.967271479396</v>
      </c>
      <c r="BK1062">
        <v>698.92728235516699</v>
      </c>
      <c r="BL1062">
        <v>908.7024342681533</v>
      </c>
      <c r="BM1062">
        <v>963.62372727966795</v>
      </c>
      <c r="BN1062">
        <v>115.24776435411046</v>
      </c>
      <c r="BO1062">
        <v>29.650312119784132</v>
      </c>
      <c r="BP1062">
        <v>3.6706236002598411E-2</v>
      </c>
      <c r="BQ1062">
        <v>100</v>
      </c>
      <c r="BR1062">
        <v>353.06751373349573</v>
      </c>
      <c r="BS1062">
        <v>5.7520442458374253E-2</v>
      </c>
      <c r="BT1062">
        <v>3.1003296843214883E-4</v>
      </c>
      <c r="BU1062">
        <v>125.09186223363338</v>
      </c>
      <c r="BV1062">
        <v>0.55885745203181691</v>
      </c>
      <c r="BW1062">
        <v>14.814224073960728</v>
      </c>
      <c r="BX1062">
        <v>35.56956487125052</v>
      </c>
      <c r="BY1062">
        <v>35.928293703789748</v>
      </c>
      <c r="BZ1062">
        <v>919.58688978122598</v>
      </c>
      <c r="CA1062">
        <v>282.77157281531134</v>
      </c>
      <c r="CB1062">
        <v>234.6369875098172</v>
      </c>
      <c r="CC1062" s="156">
        <v>1.03</v>
      </c>
      <c r="CD1062">
        <v>790</v>
      </c>
      <c r="CE1062">
        <v>0.22628587060126137</v>
      </c>
      <c r="CF1062">
        <v>5.692352360619541</v>
      </c>
      <c r="CG1062">
        <v>0.22434101631539702</v>
      </c>
      <c r="CH1062">
        <v>23.056075680428432</v>
      </c>
      <c r="CI1062">
        <v>6</v>
      </c>
    </row>
    <row r="1063" spans="47:87" x14ac:dyDescent="0.3">
      <c r="AU1063">
        <v>0.3</v>
      </c>
      <c r="AV1063">
        <v>22.272487042502114</v>
      </c>
      <c r="AW1063">
        <v>0.31191676853115308</v>
      </c>
      <c r="AX1063">
        <v>0.99635371841896325</v>
      </c>
      <c r="AY1063">
        <v>340.13386729432818</v>
      </c>
      <c r="AZ1063">
        <v>0.10761373108163619</v>
      </c>
      <c r="BA1063">
        <v>532.38151366073532</v>
      </c>
      <c r="BB1063">
        <v>382.18056297395879</v>
      </c>
      <c r="BC1063">
        <v>1</v>
      </c>
      <c r="BD1063">
        <v>45.288488030818442</v>
      </c>
      <c r="BE1063">
        <v>97.392555163335686</v>
      </c>
      <c r="BF1063">
        <v>9.3457070474293999</v>
      </c>
      <c r="BG1063">
        <v>5.9068779581253388</v>
      </c>
      <c r="BH1063">
        <v>393.60965836861163</v>
      </c>
      <c r="BI1063">
        <v>0.20000000000000004</v>
      </c>
      <c r="BJ1063">
        <v>2813.1026105181872</v>
      </c>
      <c r="BK1063">
        <v>680.81280587264939</v>
      </c>
      <c r="BL1063">
        <v>902.12659018807301</v>
      </c>
      <c r="BM1063">
        <v>870.41503883961627</v>
      </c>
      <c r="BN1063">
        <v>192.14457555968971</v>
      </c>
      <c r="BO1063">
        <v>28.290703587635907</v>
      </c>
      <c r="BP1063">
        <v>3.5129068811397039E-2</v>
      </c>
      <c r="BQ1063">
        <v>100</v>
      </c>
      <c r="BR1063">
        <v>335.95354378535507</v>
      </c>
      <c r="BS1063">
        <v>5.3747670942647388E-2</v>
      </c>
      <c r="BT1063">
        <v>3.073380119866681E-4</v>
      </c>
      <c r="BU1063">
        <v>9.4142214427653954</v>
      </c>
      <c r="BV1063">
        <v>0.50604723024636356</v>
      </c>
      <c r="BW1063">
        <v>14.458249854784443</v>
      </c>
      <c r="BX1063">
        <v>35.187757550110845</v>
      </c>
      <c r="BY1063">
        <v>33.524517276276896</v>
      </c>
      <c r="BZ1063">
        <v>1365.8529306047992</v>
      </c>
      <c r="CA1063">
        <v>334.04463143229691</v>
      </c>
      <c r="CB1063">
        <v>239.06768093074803</v>
      </c>
      <c r="CC1063" s="156">
        <v>1.3</v>
      </c>
      <c r="CD1063">
        <v>1150</v>
      </c>
      <c r="CE1063">
        <v>6.8946951570458159E-2</v>
      </c>
      <c r="CF1063">
        <v>2.9423014491234172</v>
      </c>
      <c r="CG1063">
        <v>9.9276138764488986E-2</v>
      </c>
      <c r="CH1063">
        <v>-5.0099727871089312</v>
      </c>
      <c r="CI1063" t="s">
        <v>479</v>
      </c>
    </row>
    <row r="1064" spans="47:87" x14ac:dyDescent="0.3">
      <c r="AU1064">
        <v>0.3</v>
      </c>
      <c r="AV1064">
        <v>20.350328284111662</v>
      </c>
      <c r="AW1064">
        <v>0.31352188881980497</v>
      </c>
      <c r="AX1064">
        <v>1.3832120056061645</v>
      </c>
      <c r="AY1064">
        <v>314.77780974080332</v>
      </c>
      <c r="AZ1064">
        <v>0.10619633015811915</v>
      </c>
      <c r="BA1064">
        <v>485.32340543509844</v>
      </c>
      <c r="BB1064">
        <v>303.97807938791743</v>
      </c>
      <c r="BC1064">
        <v>1</v>
      </c>
      <c r="BD1064">
        <v>36.626003952358801</v>
      </c>
      <c r="BE1064">
        <v>106.59204838252992</v>
      </c>
      <c r="BF1064">
        <v>14.840960860346019</v>
      </c>
      <c r="BG1064">
        <v>4.6901024580151924</v>
      </c>
      <c r="BH1064">
        <v>418.00574469682761</v>
      </c>
      <c r="BI1064">
        <v>0.20000000000000004</v>
      </c>
      <c r="BJ1064">
        <v>2941.7128874882592</v>
      </c>
      <c r="BK1064">
        <v>696.72921799358119</v>
      </c>
      <c r="BL1064">
        <v>902.08072877342272</v>
      </c>
      <c r="BM1064">
        <v>1019.1617005125009</v>
      </c>
      <c r="BN1064">
        <v>132.46869829856053</v>
      </c>
      <c r="BO1064">
        <v>28.521323835550874</v>
      </c>
      <c r="BP1064">
        <v>2.5000724720242493E-2</v>
      </c>
      <c r="BQ1064">
        <v>100</v>
      </c>
      <c r="BR1064">
        <v>286.42855833006405</v>
      </c>
      <c r="BS1064">
        <v>5.3027197628782781E-2</v>
      </c>
      <c r="BT1064">
        <v>2.9688786486203574E-4</v>
      </c>
      <c r="BU1064">
        <v>93.298354937992343</v>
      </c>
      <c r="BV1064">
        <v>0.58742652094554237</v>
      </c>
      <c r="BW1064">
        <v>14.007006707750728</v>
      </c>
      <c r="BX1064">
        <v>35.43876206241498</v>
      </c>
      <c r="BY1064">
        <v>37.842700246051351</v>
      </c>
      <c r="BZ1064">
        <v>1151.4125885099702</v>
      </c>
      <c r="CA1064">
        <v>313.51049479074601</v>
      </c>
      <c r="CB1064">
        <v>221.63260776900452</v>
      </c>
      <c r="CC1064" s="156">
        <v>0.87</v>
      </c>
      <c r="CD1064">
        <v>1110</v>
      </c>
      <c r="CE1064">
        <v>0.20110278831164496</v>
      </c>
      <c r="CF1064">
        <v>7.5720197004968899</v>
      </c>
      <c r="CG1064">
        <v>0.26690698502413324</v>
      </c>
      <c r="CH1064">
        <v>25.707435321509738</v>
      </c>
      <c r="CI1064">
        <v>6</v>
      </c>
    </row>
    <row r="1065" spans="47:87" x14ac:dyDescent="0.3">
      <c r="AU1065">
        <v>0.3</v>
      </c>
      <c r="AV1065">
        <v>20.577448492140196</v>
      </c>
      <c r="AW1065">
        <v>0.35064785954512906</v>
      </c>
      <c r="AX1065">
        <v>0.49807014499091845</v>
      </c>
      <c r="AY1065">
        <v>350.68529826436907</v>
      </c>
      <c r="AZ1065">
        <v>0.11680285759593281</v>
      </c>
      <c r="BA1065">
        <v>370.52820073591857</v>
      </c>
      <c r="BB1065">
        <v>295.67578516058103</v>
      </c>
      <c r="BC1065">
        <v>1</v>
      </c>
      <c r="BD1065">
        <v>42.164264697741395</v>
      </c>
      <c r="BE1065">
        <v>120.09354133167062</v>
      </c>
      <c r="BF1065">
        <v>19.745433306965783</v>
      </c>
      <c r="BG1065">
        <v>6.7976156393405924</v>
      </c>
      <c r="BH1065">
        <v>402.81556038333736</v>
      </c>
      <c r="BI1065">
        <v>0.20000000000000007</v>
      </c>
      <c r="BJ1065">
        <v>2481.9858646627063</v>
      </c>
      <c r="BK1065">
        <v>674.53952333689415</v>
      </c>
      <c r="BL1065">
        <v>830.67917177600532</v>
      </c>
      <c r="BM1065">
        <v>759.01706014391823</v>
      </c>
      <c r="BN1065">
        <v>214.31857574400698</v>
      </c>
      <c r="BO1065">
        <v>31.610541340016894</v>
      </c>
      <c r="BP1065">
        <v>6.2937285523467473E-2</v>
      </c>
      <c r="BQ1065">
        <v>100</v>
      </c>
      <c r="BR1065">
        <v>351.22211991338105</v>
      </c>
      <c r="BS1065">
        <v>5.535107517920413E-2</v>
      </c>
      <c r="BT1065">
        <v>2.9462026848895123E-4</v>
      </c>
      <c r="BU1065">
        <v>0</v>
      </c>
      <c r="BV1065">
        <v>0.55539981497505331</v>
      </c>
      <c r="BW1065">
        <v>14.408984831280069</v>
      </c>
      <c r="BX1065">
        <v>37.494986901276548</v>
      </c>
      <c r="BY1065">
        <v>37.576846311685763</v>
      </c>
      <c r="BZ1065">
        <v>1077.0681466552198</v>
      </c>
      <c r="CA1065">
        <v>438.34826283407779</v>
      </c>
      <c r="CB1065">
        <v>263.20759229787211</v>
      </c>
      <c r="CC1065" s="156">
        <v>0.85</v>
      </c>
      <c r="CD1065">
        <v>1740</v>
      </c>
      <c r="CE1065">
        <v>0.1167302604227114</v>
      </c>
      <c r="CF1065">
        <v>4.6992311319862416</v>
      </c>
      <c r="CG1065">
        <v>0.1472005321318475</v>
      </c>
      <c r="CH1065">
        <v>4.679748268491454</v>
      </c>
      <c r="CI1065">
        <v>14</v>
      </c>
    </row>
    <row r="1066" spans="47:87" x14ac:dyDescent="0.3">
      <c r="AU1066">
        <v>0.3</v>
      </c>
      <c r="AV1066">
        <v>18.733466151690234</v>
      </c>
      <c r="AW1066">
        <v>0.28637332449356429</v>
      </c>
      <c r="AX1066">
        <v>1.0063803652528185</v>
      </c>
      <c r="AY1066">
        <v>326.61388784772089</v>
      </c>
      <c r="AZ1066">
        <v>0.10661410063255111</v>
      </c>
      <c r="BA1066">
        <v>392.7141276205947</v>
      </c>
      <c r="BB1066">
        <v>358.01770995047031</v>
      </c>
      <c r="BC1066">
        <v>1</v>
      </c>
      <c r="BD1066">
        <v>42.840353155768078</v>
      </c>
      <c r="BE1066">
        <v>92.697268407711604</v>
      </c>
      <c r="BF1066">
        <v>16.465555008255048</v>
      </c>
      <c r="BG1066">
        <v>3.7384002529960099</v>
      </c>
      <c r="BH1066">
        <v>435.64819040215048</v>
      </c>
      <c r="BI1066">
        <v>0.2</v>
      </c>
      <c r="BJ1066">
        <v>2777.4108404267222</v>
      </c>
      <c r="BK1066">
        <v>680.81565409108794</v>
      </c>
      <c r="BL1066">
        <v>890.57967188915131</v>
      </c>
      <c r="BM1066">
        <v>884.50309386111712</v>
      </c>
      <c r="BN1066">
        <v>176.83637340117821</v>
      </c>
      <c r="BO1066">
        <v>25.638821435394771</v>
      </c>
      <c r="BP1066">
        <v>7.2877221099459016E-2</v>
      </c>
      <c r="BQ1066">
        <v>100</v>
      </c>
      <c r="BR1066">
        <v>294.30670939906565</v>
      </c>
      <c r="BS1066">
        <v>5.3412486065583228E-2</v>
      </c>
      <c r="BT1066">
        <v>3.0544530665139894E-4</v>
      </c>
      <c r="BU1066">
        <v>0</v>
      </c>
      <c r="BV1066">
        <v>0.50130602826876247</v>
      </c>
      <c r="BW1066">
        <v>14.484972080853296</v>
      </c>
      <c r="BX1066">
        <v>36.955709733605318</v>
      </c>
      <c r="BY1066">
        <v>32.458035350314304</v>
      </c>
      <c r="BZ1066">
        <v>1130.1016979555054</v>
      </c>
      <c r="CA1066">
        <v>310.28914899806296</v>
      </c>
      <c r="CB1066">
        <v>240.68581046151149</v>
      </c>
      <c r="CC1066" s="156">
        <v>0.92</v>
      </c>
      <c r="CD1066">
        <v>1700</v>
      </c>
      <c r="CE1066">
        <v>0.17679602649182646</v>
      </c>
      <c r="CF1066">
        <v>6.6894602526341451</v>
      </c>
      <c r="CG1066">
        <v>0.21120751632319026</v>
      </c>
      <c r="CH1066">
        <v>13.568501196089871</v>
      </c>
      <c r="CI1066">
        <v>9</v>
      </c>
    </row>
    <row r="1067" spans="47:87" x14ac:dyDescent="0.3">
      <c r="AU1067">
        <v>0.3</v>
      </c>
      <c r="AV1067">
        <v>18.669892516733288</v>
      </c>
      <c r="AW1067">
        <v>0.28827073119143903</v>
      </c>
      <c r="AX1067">
        <v>1.285026401503476</v>
      </c>
      <c r="AY1067">
        <v>329.70350137536917</v>
      </c>
      <c r="AZ1067">
        <v>9.6906648860980937E-2</v>
      </c>
      <c r="BA1067">
        <v>421.43867277505734</v>
      </c>
      <c r="BB1067">
        <v>418.50865616768942</v>
      </c>
      <c r="BC1067">
        <v>1</v>
      </c>
      <c r="BD1067">
        <v>44.262007714248732</v>
      </c>
      <c r="BE1067">
        <v>86.166025171616923</v>
      </c>
      <c r="BF1067">
        <v>7.5605099620884983</v>
      </c>
      <c r="BG1067">
        <v>4.385749975400147</v>
      </c>
      <c r="BH1067">
        <v>401.28623252161145</v>
      </c>
      <c r="BI1067">
        <v>0.2</v>
      </c>
      <c r="BJ1067">
        <v>2987.2175808990432</v>
      </c>
      <c r="BK1067">
        <v>685.27301975330658</v>
      </c>
      <c r="BL1067">
        <v>891.44495253181287</v>
      </c>
      <c r="BM1067">
        <v>915.01438061254305</v>
      </c>
      <c r="BN1067">
        <v>171.33387282686402</v>
      </c>
      <c r="BO1067">
        <v>25.945864651060944</v>
      </c>
      <c r="BP1067">
        <v>5.6765905830744104E-2</v>
      </c>
      <c r="BQ1067">
        <v>100</v>
      </c>
      <c r="BR1067">
        <v>334.48711245694977</v>
      </c>
      <c r="BS1067">
        <v>5.7362346920737238E-2</v>
      </c>
      <c r="BT1067">
        <v>3.0753474774905889E-4</v>
      </c>
      <c r="BU1067">
        <v>0</v>
      </c>
      <c r="BV1067">
        <v>0.53946917454527821</v>
      </c>
      <c r="BW1067">
        <v>13.456128667166521</v>
      </c>
      <c r="BX1067">
        <v>33.631176009293107</v>
      </c>
      <c r="BY1067">
        <v>34.468788143886435</v>
      </c>
      <c r="BZ1067">
        <v>810.78491906002944</v>
      </c>
      <c r="CA1067">
        <v>269.34384765932646</v>
      </c>
      <c r="CB1067">
        <v>240.33494034443461</v>
      </c>
      <c r="CC1067" s="156">
        <v>0.89</v>
      </c>
      <c r="CD1067">
        <v>2080</v>
      </c>
      <c r="CE1067">
        <v>0.11133145090042307</v>
      </c>
      <c r="CF1067">
        <v>4.318920799106106</v>
      </c>
      <c r="CG1067">
        <v>0.14582244634695524</v>
      </c>
      <c r="CH1067">
        <v>3.9502950684632738</v>
      </c>
      <c r="CI1067">
        <v>14</v>
      </c>
    </row>
    <row r="1068" spans="47:87" x14ac:dyDescent="0.3">
      <c r="AU1068">
        <v>0.3</v>
      </c>
      <c r="AV1068">
        <v>18.900206599570197</v>
      </c>
      <c r="AW1068">
        <v>0.29261484935667331</v>
      </c>
      <c r="AX1068">
        <v>2.0636082094328003</v>
      </c>
      <c r="AY1068">
        <v>327.45112589717985</v>
      </c>
      <c r="AZ1068">
        <v>0.10444675415536955</v>
      </c>
      <c r="BA1068">
        <v>479.08873196570545</v>
      </c>
      <c r="BB1068">
        <v>387.62297263753101</v>
      </c>
      <c r="BC1068">
        <v>1</v>
      </c>
      <c r="BD1068">
        <v>32.229628407939849</v>
      </c>
      <c r="BE1068">
        <v>85.981514072485766</v>
      </c>
      <c r="BF1068">
        <v>9.5328402866078132</v>
      </c>
      <c r="BG1068">
        <v>5.6139008694412862</v>
      </c>
      <c r="BH1068">
        <v>407.59127643204272</v>
      </c>
      <c r="BI1068">
        <v>0.19999999999999996</v>
      </c>
      <c r="BJ1068">
        <v>2474.7274367662917</v>
      </c>
      <c r="BK1068">
        <v>697.46250619673253</v>
      </c>
      <c r="BL1068">
        <v>906.01033464478951</v>
      </c>
      <c r="BM1068">
        <v>916.24833182257248</v>
      </c>
      <c r="BN1068">
        <v>159.89242034300827</v>
      </c>
      <c r="BO1068">
        <v>26.471816243042106</v>
      </c>
      <c r="BP1068">
        <v>4.1215443045537176E-2</v>
      </c>
      <c r="BQ1068">
        <v>100</v>
      </c>
      <c r="BR1068">
        <v>357.81201939576772</v>
      </c>
      <c r="BS1068">
        <v>5.3823265660093579E-2</v>
      </c>
      <c r="BT1068">
        <v>3.1794367096012839E-4</v>
      </c>
      <c r="BU1068">
        <v>0</v>
      </c>
      <c r="BV1068">
        <v>0.52646608521394611</v>
      </c>
      <c r="BW1068">
        <v>14.155950212444115</v>
      </c>
      <c r="BX1068">
        <v>35.473036714596319</v>
      </c>
      <c r="BY1068">
        <v>35.881758177573197</v>
      </c>
      <c r="BZ1068">
        <v>896.48536300611988</v>
      </c>
      <c r="CA1068">
        <v>301.22485972516739</v>
      </c>
      <c r="CB1068">
        <v>241.51912167349056</v>
      </c>
      <c r="CC1068" s="156">
        <v>0.91</v>
      </c>
      <c r="CD1068">
        <v>2790</v>
      </c>
      <c r="CE1068">
        <v>-6.6253632089390058E-2</v>
      </c>
      <c r="CF1068">
        <v>0.48772265856928598</v>
      </c>
      <c r="CG1068">
        <v>2.4334699819879582E-2</v>
      </c>
      <c r="CH1068">
        <v>-14.913958546839897</v>
      </c>
      <c r="CI1068" t="s">
        <v>479</v>
      </c>
    </row>
    <row r="1069" spans="47:87" x14ac:dyDescent="0.3">
      <c r="AU1069">
        <v>0.3</v>
      </c>
      <c r="AV1069">
        <v>20.78899608541888</v>
      </c>
      <c r="AW1069">
        <v>0.36027014560229464</v>
      </c>
      <c r="AX1069">
        <v>0.85433309829610149</v>
      </c>
      <c r="AY1069">
        <v>328.66646813640966</v>
      </c>
      <c r="AZ1069">
        <v>0.11404988003800841</v>
      </c>
      <c r="BA1069">
        <v>408.21680248123818</v>
      </c>
      <c r="BB1069">
        <v>401.9235949272549</v>
      </c>
      <c r="BC1069">
        <v>1</v>
      </c>
      <c r="BD1069">
        <v>36.573622783639209</v>
      </c>
      <c r="BE1069">
        <v>81.110198850739479</v>
      </c>
      <c r="BF1069">
        <v>14.215998089545499</v>
      </c>
      <c r="BG1069">
        <v>5.9224453627510751</v>
      </c>
      <c r="BH1069">
        <v>405.85642276324177</v>
      </c>
      <c r="BI1069">
        <v>0.20000000000000004</v>
      </c>
      <c r="BJ1069">
        <v>2466.0635233770267</v>
      </c>
      <c r="BK1069">
        <v>699.17492057248057</v>
      </c>
      <c r="BL1069">
        <v>911.00785985487528</v>
      </c>
      <c r="BM1069">
        <v>954.67998456935743</v>
      </c>
      <c r="BN1069">
        <v>151.73275403310549</v>
      </c>
      <c r="BO1069">
        <v>32.772072249592185</v>
      </c>
      <c r="BP1069">
        <v>2.9007005463863998E-2</v>
      </c>
      <c r="BQ1069">
        <v>100</v>
      </c>
      <c r="BR1069">
        <v>355.13170495722636</v>
      </c>
      <c r="BS1069">
        <v>5.748613782536946E-2</v>
      </c>
      <c r="BT1069">
        <v>2.7956442309201151E-4</v>
      </c>
      <c r="BU1069">
        <v>61.87070575207305</v>
      </c>
      <c r="BV1069">
        <v>0.61307828249228991</v>
      </c>
      <c r="BW1069">
        <v>14.378525473120456</v>
      </c>
      <c r="BX1069">
        <v>38.48880988781778</v>
      </c>
      <c r="BY1069">
        <v>28.566055355700691</v>
      </c>
      <c r="BZ1069">
        <v>944.61865494730637</v>
      </c>
      <c r="CA1069">
        <v>266.01334290268932</v>
      </c>
      <c r="CB1069">
        <v>221.83817106516236</v>
      </c>
      <c r="CC1069" s="156">
        <v>1.04</v>
      </c>
      <c r="CD1069">
        <v>2050</v>
      </c>
      <c r="CE1069">
        <v>8.3424085657753944E-2</v>
      </c>
      <c r="CF1069">
        <v>3.6059986447090537</v>
      </c>
      <c r="CG1069">
        <v>0.11876296658228992</v>
      </c>
      <c r="CH1069">
        <v>-3.6390463492345995</v>
      </c>
      <c r="CI1069" t="s">
        <v>479</v>
      </c>
    </row>
    <row r="1070" spans="47:87" x14ac:dyDescent="0.3">
      <c r="AU1070">
        <v>0.3</v>
      </c>
      <c r="AV1070">
        <v>19.992704880648688</v>
      </c>
      <c r="AW1070">
        <v>0.33295746250942032</v>
      </c>
      <c r="AX1070">
        <v>1.2510065527730867</v>
      </c>
      <c r="AY1070">
        <v>339.69470716681423</v>
      </c>
      <c r="AZ1070">
        <v>7.7625878091557618E-2</v>
      </c>
      <c r="BA1070">
        <v>390.37258772888015</v>
      </c>
      <c r="BB1070">
        <v>287.51218376728207</v>
      </c>
      <c r="BC1070">
        <v>1</v>
      </c>
      <c r="BD1070">
        <v>40.091139660200973</v>
      </c>
      <c r="BE1070">
        <v>99.548242999238965</v>
      </c>
      <c r="BF1070">
        <v>5.79716632829156</v>
      </c>
      <c r="BG1070">
        <v>3.1037829175002183</v>
      </c>
      <c r="BH1070">
        <v>412.13614937563824</v>
      </c>
      <c r="BI1070">
        <v>0.19999999999999998</v>
      </c>
      <c r="BJ1070">
        <v>2639.4801827368519</v>
      </c>
      <c r="BK1070">
        <v>684.32719937704042</v>
      </c>
      <c r="BL1070">
        <v>888.36872946390235</v>
      </c>
      <c r="BM1070">
        <v>1028.2537077707179</v>
      </c>
      <c r="BN1070">
        <v>165.35234094304505</v>
      </c>
      <c r="BO1070">
        <v>30.033179043360008</v>
      </c>
      <c r="BP1070">
        <v>5.781115855278255E-2</v>
      </c>
      <c r="BQ1070">
        <v>100</v>
      </c>
      <c r="BR1070">
        <v>358.73772779002735</v>
      </c>
      <c r="BS1070">
        <v>5.2887867244459159E-2</v>
      </c>
      <c r="BT1070">
        <v>3.0003142674501625E-4</v>
      </c>
      <c r="BU1070">
        <v>0</v>
      </c>
      <c r="BV1070">
        <v>0.52478708893880344</v>
      </c>
      <c r="BW1070">
        <v>13.414080931189982</v>
      </c>
      <c r="BX1070">
        <v>36.383342722110527</v>
      </c>
      <c r="BY1070">
        <v>29.592828872518414</v>
      </c>
      <c r="BZ1070">
        <v>1179.4469183697463</v>
      </c>
      <c r="CA1070">
        <v>248.65244472717467</v>
      </c>
      <c r="CB1070">
        <v>221.41060777423664</v>
      </c>
      <c r="CC1070" s="156">
        <v>1.1599999999999999</v>
      </c>
      <c r="CD1070">
        <v>1830</v>
      </c>
      <c r="CE1070">
        <v>5.4774683970954641E-2</v>
      </c>
      <c r="CF1070">
        <v>2.5896939638724423</v>
      </c>
      <c r="CG1070">
        <v>9.2716046191545623E-2</v>
      </c>
      <c r="CH1070">
        <v>-7.6973844162389664</v>
      </c>
      <c r="CI1070" t="s">
        <v>479</v>
      </c>
    </row>
    <row r="1071" spans="47:87" x14ac:dyDescent="0.3">
      <c r="AU1071">
        <v>0.3</v>
      </c>
      <c r="AV1071">
        <v>21.285583483436113</v>
      </c>
      <c r="AW1071">
        <v>0.28026486687106272</v>
      </c>
      <c r="AX1071">
        <v>0.23546649292986127</v>
      </c>
      <c r="AY1071">
        <v>304.63575346862757</v>
      </c>
      <c r="AZ1071">
        <v>0.10084671734911835</v>
      </c>
      <c r="BA1071">
        <v>414.17883034774218</v>
      </c>
      <c r="BB1071">
        <v>466.77712410795709</v>
      </c>
      <c r="BC1071">
        <v>1</v>
      </c>
      <c r="BD1071">
        <v>35.340174171826725</v>
      </c>
      <c r="BE1071">
        <v>102.74655963002563</v>
      </c>
      <c r="BF1071">
        <v>15.407855017141662</v>
      </c>
      <c r="BG1071">
        <v>5.2093944926929838</v>
      </c>
      <c r="BH1071">
        <v>413.21232897588243</v>
      </c>
      <c r="BI1071">
        <v>0.2</v>
      </c>
      <c r="BJ1071">
        <v>2187.1635665008448</v>
      </c>
      <c r="BK1071">
        <v>699.23122400782893</v>
      </c>
      <c r="BL1071">
        <v>934.95686329075897</v>
      </c>
      <c r="BM1071">
        <v>813.14175773747104</v>
      </c>
      <c r="BN1071">
        <v>137.8387237510498</v>
      </c>
      <c r="BO1071">
        <v>25.28972867410031</v>
      </c>
      <c r="BP1071">
        <v>4.7338603702402213E-2</v>
      </c>
      <c r="BQ1071">
        <v>100</v>
      </c>
      <c r="BR1071">
        <v>357.12072465838054</v>
      </c>
      <c r="BS1071">
        <v>5.6038891702383409E-2</v>
      </c>
      <c r="BT1071">
        <v>2.9242165100559498E-4</v>
      </c>
      <c r="BU1071">
        <v>0</v>
      </c>
      <c r="BV1071">
        <v>0.55570944873635941</v>
      </c>
      <c r="BW1071">
        <v>15.598083082234929</v>
      </c>
      <c r="BX1071">
        <v>38.066870895282825</v>
      </c>
      <c r="BY1071">
        <v>35.277816077342813</v>
      </c>
      <c r="BZ1071">
        <v>1237.6686885580655</v>
      </c>
      <c r="CA1071">
        <v>343.55563913790235</v>
      </c>
      <c r="CB1071">
        <v>237.39189017200394</v>
      </c>
      <c r="CC1071" s="156">
        <v>1.1399999999999999</v>
      </c>
      <c r="CD1071">
        <v>1150</v>
      </c>
      <c r="CE1071">
        <v>0.13417037484779959</v>
      </c>
      <c r="CF1071">
        <v>3.5897586267846302</v>
      </c>
      <c r="CG1071">
        <v>0.16312049048463054</v>
      </c>
      <c r="CH1071">
        <v>3.9840292499011798</v>
      </c>
      <c r="CI1071">
        <v>13</v>
      </c>
    </row>
    <row r="1072" spans="47:87" x14ac:dyDescent="0.3">
      <c r="AU1072">
        <v>0.3</v>
      </c>
      <c r="AV1072">
        <v>20.10290535010143</v>
      </c>
      <c r="AW1072">
        <v>0.3158569956150542</v>
      </c>
      <c r="AX1072">
        <v>1.4879390496267573</v>
      </c>
      <c r="AY1072">
        <v>305.48416578012524</v>
      </c>
      <c r="AZ1072">
        <v>0.10535627465018994</v>
      </c>
      <c r="BA1072">
        <v>352.52399392073232</v>
      </c>
      <c r="BB1072">
        <v>358.73557192312592</v>
      </c>
      <c r="BC1072">
        <v>1</v>
      </c>
      <c r="BD1072">
        <v>34.659835479083071</v>
      </c>
      <c r="BE1072">
        <v>97.899235553048243</v>
      </c>
      <c r="BF1072">
        <v>7.1191053236404933</v>
      </c>
      <c r="BG1072">
        <v>5.6584509912007022</v>
      </c>
      <c r="BH1072">
        <v>378.95689706058619</v>
      </c>
      <c r="BI1072">
        <v>0.19999999999999998</v>
      </c>
      <c r="BJ1072">
        <v>2447.987959298966</v>
      </c>
      <c r="BK1072">
        <v>693.79810693902266</v>
      </c>
      <c r="BL1072">
        <v>880.9577371012341</v>
      </c>
      <c r="BM1072">
        <v>925.38235735276385</v>
      </c>
      <c r="BN1072">
        <v>158.48207397917014</v>
      </c>
      <c r="BO1072">
        <v>28.534616963525565</v>
      </c>
      <c r="BP1072">
        <v>4.9358486327620577E-2</v>
      </c>
      <c r="BQ1072">
        <v>100</v>
      </c>
      <c r="BR1072">
        <v>359.23267513409388</v>
      </c>
      <c r="BS1072">
        <v>5.787191022720671E-2</v>
      </c>
      <c r="BT1072">
        <v>3.0173579188440719E-4</v>
      </c>
      <c r="BU1072">
        <v>0</v>
      </c>
      <c r="BV1072">
        <v>0.52008646588059393</v>
      </c>
      <c r="BW1072">
        <v>15.435450796563449</v>
      </c>
      <c r="BX1072">
        <v>35.08647423122234</v>
      </c>
      <c r="BY1072">
        <v>29.691346692690491</v>
      </c>
      <c r="BZ1072">
        <v>1063.4924701264711</v>
      </c>
      <c r="CA1072">
        <v>318.85608343402555</v>
      </c>
      <c r="CB1072">
        <v>246.10278079673836</v>
      </c>
      <c r="CC1072" s="156">
        <v>0.86</v>
      </c>
      <c r="CD1072">
        <v>1770</v>
      </c>
      <c r="CE1072">
        <v>0.20123164332197963</v>
      </c>
      <c r="CF1072">
        <v>7.7235709159427595</v>
      </c>
      <c r="CG1072">
        <v>0.26969358460325354</v>
      </c>
      <c r="CH1072">
        <v>25.825569961726476</v>
      </c>
      <c r="CI1072">
        <v>6</v>
      </c>
    </row>
    <row r="1073" spans="47:87" x14ac:dyDescent="0.3">
      <c r="AU1073">
        <v>0.3</v>
      </c>
      <c r="AV1073">
        <v>19.433868249746411</v>
      </c>
      <c r="AW1073">
        <v>0.27312020596388004</v>
      </c>
      <c r="AX1073">
        <v>1.2135570302958403</v>
      </c>
      <c r="AY1073">
        <v>319.39798628529434</v>
      </c>
      <c r="AZ1073">
        <v>0.10317864834605263</v>
      </c>
      <c r="BA1073">
        <v>389.97406386499335</v>
      </c>
      <c r="BB1073">
        <v>327.1135173899907</v>
      </c>
      <c r="BC1073">
        <v>1</v>
      </c>
      <c r="BD1073">
        <v>43.159603936912923</v>
      </c>
      <c r="BE1073">
        <v>114.26005351022236</v>
      </c>
      <c r="BF1073">
        <v>18.86398055159545</v>
      </c>
      <c r="BG1073">
        <v>4.1979652399861704</v>
      </c>
      <c r="BH1073">
        <v>415.11218965653848</v>
      </c>
      <c r="BI1073">
        <v>0.20000000000000004</v>
      </c>
      <c r="BJ1073">
        <v>2369.1521319721869</v>
      </c>
      <c r="BK1073">
        <v>668.47286011031542</v>
      </c>
      <c r="BL1073">
        <v>931.40631861509166</v>
      </c>
      <c r="BM1073">
        <v>768.91928739763921</v>
      </c>
      <c r="BN1073">
        <v>101.89001071313474</v>
      </c>
      <c r="BO1073">
        <v>24.596832441826702</v>
      </c>
      <c r="BP1073">
        <v>5.195645127568832E-2</v>
      </c>
      <c r="BQ1073">
        <v>100</v>
      </c>
      <c r="BR1073">
        <v>397.38753773419478</v>
      </c>
      <c r="BS1073">
        <v>6.0260087030474661E-2</v>
      </c>
      <c r="BT1073">
        <v>2.835229602451266E-4</v>
      </c>
      <c r="BU1073">
        <v>38.234815971219874</v>
      </c>
      <c r="BV1073">
        <v>0.53563518613223704</v>
      </c>
      <c r="BW1073">
        <v>15.58480647052285</v>
      </c>
      <c r="BX1073">
        <v>37.049651817902244</v>
      </c>
      <c r="BY1073">
        <v>32.279690068988572</v>
      </c>
      <c r="BZ1073">
        <v>915.74874260399952</v>
      </c>
      <c r="CA1073">
        <v>292.32008261266964</v>
      </c>
      <c r="CB1073">
        <v>232.25053543290591</v>
      </c>
      <c r="CC1073" s="156">
        <v>1.1599999999999999</v>
      </c>
      <c r="CD1073">
        <v>1080</v>
      </c>
      <c r="CE1073">
        <v>0.15735327940598198</v>
      </c>
      <c r="CF1073">
        <v>5.3291800335752395</v>
      </c>
      <c r="CG1073">
        <v>0.19224137888782319</v>
      </c>
      <c r="CH1073">
        <v>14.893540182114348</v>
      </c>
      <c r="CI1073">
        <v>9</v>
      </c>
    </row>
    <row r="1074" spans="47:87" x14ac:dyDescent="0.3">
      <c r="AU1074">
        <v>0.3</v>
      </c>
      <c r="AV1074">
        <v>18.484936119306525</v>
      </c>
      <c r="AW1074">
        <v>0.30835125370975242</v>
      </c>
      <c r="AX1074">
        <v>1.1129718240463455</v>
      </c>
      <c r="AY1074">
        <v>336.38725125037217</v>
      </c>
      <c r="AZ1074">
        <v>8.7685233404319191E-2</v>
      </c>
      <c r="BA1074">
        <v>374.16097703407536</v>
      </c>
      <c r="BB1074">
        <v>313.70291876405867</v>
      </c>
      <c r="BC1074">
        <v>1</v>
      </c>
      <c r="BD1074">
        <v>33.669784584306612</v>
      </c>
      <c r="BE1074">
        <v>76.559956371705468</v>
      </c>
      <c r="BF1074">
        <v>16.496591716570645</v>
      </c>
      <c r="BG1074">
        <v>4.1885246469004134</v>
      </c>
      <c r="BH1074">
        <v>416.86685982882909</v>
      </c>
      <c r="BI1074">
        <v>0.20000000000000004</v>
      </c>
      <c r="BJ1074">
        <v>2806.9253158673605</v>
      </c>
      <c r="BK1074">
        <v>700.82771742238879</v>
      </c>
      <c r="BL1074">
        <v>838.62851647789785</v>
      </c>
      <c r="BM1074">
        <v>774.82676597099646</v>
      </c>
      <c r="BN1074">
        <v>134.39644992593844</v>
      </c>
      <c r="BO1074">
        <v>27.828764985621</v>
      </c>
      <c r="BP1074">
        <v>5.1630242430600631E-2</v>
      </c>
      <c r="BQ1074">
        <v>100</v>
      </c>
      <c r="BR1074">
        <v>316.84799713863561</v>
      </c>
      <c r="BS1074">
        <v>5.27969919194963E-2</v>
      </c>
      <c r="BT1074">
        <v>3.2070801375491746E-4</v>
      </c>
      <c r="BU1074">
        <v>36.672655119201494</v>
      </c>
      <c r="BV1074">
        <v>0.61208667402767014</v>
      </c>
      <c r="BW1074">
        <v>15.476149332571211</v>
      </c>
      <c r="BX1074">
        <v>36.10528614647302</v>
      </c>
      <c r="BY1074">
        <v>38.024558606643083</v>
      </c>
      <c r="BZ1074">
        <v>888.04013583600283</v>
      </c>
      <c r="CA1074">
        <v>289.23826048182667</v>
      </c>
      <c r="CB1074">
        <v>227.48668222292508</v>
      </c>
      <c r="CC1074" s="156">
        <v>1.04</v>
      </c>
      <c r="CD1074">
        <v>2540</v>
      </c>
      <c r="CE1074">
        <v>-1.4717670026362595E-2</v>
      </c>
      <c r="CF1074">
        <v>1.0859109611345055</v>
      </c>
      <c r="CG1074">
        <v>4.5164526957562449E-2</v>
      </c>
      <c r="CH1074">
        <v>-14.962359643783456</v>
      </c>
      <c r="CI1074" t="s">
        <v>479</v>
      </c>
    </row>
    <row r="1075" spans="47:87" x14ac:dyDescent="0.3">
      <c r="AU1075">
        <v>0.3</v>
      </c>
      <c r="AV1075">
        <v>19.618983380269665</v>
      </c>
      <c r="AW1075">
        <v>0.32762740444882554</v>
      </c>
      <c r="AX1075">
        <v>0.16045946902163538</v>
      </c>
      <c r="AY1075">
        <v>321.45421940680671</v>
      </c>
      <c r="AZ1075">
        <v>8.8971760449782222E-2</v>
      </c>
      <c r="BA1075">
        <v>415.07463751223241</v>
      </c>
      <c r="BB1075">
        <v>350.07404474682045</v>
      </c>
      <c r="BC1075">
        <v>1</v>
      </c>
      <c r="BD1075">
        <v>39.465149392860901</v>
      </c>
      <c r="BE1075">
        <v>104.16092079794423</v>
      </c>
      <c r="BF1075">
        <v>13.613007433616504</v>
      </c>
      <c r="BG1075">
        <v>5.5001079060036595</v>
      </c>
      <c r="BH1075">
        <v>408.54469562632062</v>
      </c>
      <c r="BI1075">
        <v>0.20000000000000004</v>
      </c>
      <c r="BJ1075">
        <v>2590.396800364138</v>
      </c>
      <c r="BK1075">
        <v>685.64734236820368</v>
      </c>
      <c r="BL1075">
        <v>860.28199522866555</v>
      </c>
      <c r="BM1075">
        <v>1080.7277886360168</v>
      </c>
      <c r="BN1075">
        <v>181.70600341464029</v>
      </c>
      <c r="BO1075">
        <v>29.599049643373746</v>
      </c>
      <c r="BP1075">
        <v>5.1164092320977329E-2</v>
      </c>
      <c r="BQ1075">
        <v>100</v>
      </c>
      <c r="BR1075">
        <v>339.24908015343749</v>
      </c>
      <c r="BS1075">
        <v>5.8989881684994069E-2</v>
      </c>
      <c r="BT1075">
        <v>3.2446947363700546E-4</v>
      </c>
      <c r="BU1075">
        <v>21.274220724875953</v>
      </c>
      <c r="BV1075">
        <v>0.54860327816893084</v>
      </c>
      <c r="BW1075">
        <v>14.671724630637279</v>
      </c>
      <c r="BX1075">
        <v>35.710246157495405</v>
      </c>
      <c r="BY1075">
        <v>34.948009211626911</v>
      </c>
      <c r="BZ1075">
        <v>1008.5054610338224</v>
      </c>
      <c r="CA1075">
        <v>263.89280898467558</v>
      </c>
      <c r="CB1075">
        <v>217.913800519559</v>
      </c>
      <c r="CC1075" s="156">
        <v>1.25</v>
      </c>
      <c r="CD1075">
        <v>1120</v>
      </c>
      <c r="CE1075">
        <v>0.15712653132400956</v>
      </c>
      <c r="CF1075">
        <v>6.5688941486179955</v>
      </c>
      <c r="CG1075">
        <v>0.19124037168742269</v>
      </c>
      <c r="CH1075">
        <v>16.828575170865967</v>
      </c>
      <c r="CI1075">
        <v>9</v>
      </c>
    </row>
    <row r="1076" spans="47:87" x14ac:dyDescent="0.3">
      <c r="AU1076">
        <v>0.3</v>
      </c>
      <c r="AV1076">
        <v>17.968512758731691</v>
      </c>
      <c r="AW1076">
        <v>0.39847778277322887</v>
      </c>
      <c r="AX1076">
        <v>1.6850484331983879</v>
      </c>
      <c r="AY1076">
        <v>354.93186646111616</v>
      </c>
      <c r="AZ1076">
        <v>0.12824259823376546</v>
      </c>
      <c r="BA1076">
        <v>389.3573859215067</v>
      </c>
      <c r="BB1076">
        <v>357.23597100378993</v>
      </c>
      <c r="BC1076">
        <v>1</v>
      </c>
      <c r="BD1076">
        <v>37.998745984271387</v>
      </c>
      <c r="BE1076">
        <v>95.476587269317051</v>
      </c>
      <c r="BF1076">
        <v>13.744569030481619</v>
      </c>
      <c r="BG1076">
        <v>4.3448181349672419</v>
      </c>
      <c r="BH1076">
        <v>392.55246567958596</v>
      </c>
      <c r="BI1076">
        <v>0.19999999999999998</v>
      </c>
      <c r="BJ1076">
        <v>2334.1963009328788</v>
      </c>
      <c r="BK1076">
        <v>686.99983232007685</v>
      </c>
      <c r="BL1076">
        <v>942.67694178616159</v>
      </c>
      <c r="BM1076">
        <v>882.88345397284991</v>
      </c>
      <c r="BN1076">
        <v>134.61417077633303</v>
      </c>
      <c r="BO1076">
        <v>35.974174549926055</v>
      </c>
      <c r="BP1076">
        <v>6.5256551824464756E-2</v>
      </c>
      <c r="BQ1076">
        <v>100</v>
      </c>
      <c r="BR1076">
        <v>322.98902437150861</v>
      </c>
      <c r="BS1076">
        <v>5.6958499488569958E-2</v>
      </c>
      <c r="BT1076">
        <v>3.1149108129171354E-4</v>
      </c>
      <c r="BU1076">
        <v>0</v>
      </c>
      <c r="BV1076">
        <v>0.59595995448817518</v>
      </c>
      <c r="BW1076">
        <v>14.587194665096904</v>
      </c>
      <c r="BX1076">
        <v>36.739721569239528</v>
      </c>
      <c r="BY1076">
        <v>25.541801815250292</v>
      </c>
      <c r="BZ1076">
        <v>985.37019703830879</v>
      </c>
      <c r="CA1076">
        <v>364.08931333593995</v>
      </c>
      <c r="CB1076">
        <v>240.48038895477936</v>
      </c>
      <c r="CC1076" s="156">
        <v>0.77</v>
      </c>
      <c r="CD1076">
        <v>1910</v>
      </c>
      <c r="CE1076">
        <v>0.18073655179022952</v>
      </c>
      <c r="CF1076">
        <v>7.551535313491426</v>
      </c>
      <c r="CG1076">
        <v>0.23876119193395151</v>
      </c>
      <c r="CH1076">
        <v>16.173356763964563</v>
      </c>
      <c r="CI1076">
        <v>8</v>
      </c>
    </row>
    <row r="1077" spans="47:87" x14ac:dyDescent="0.3">
      <c r="AU1077">
        <v>0.3</v>
      </c>
      <c r="AV1077">
        <v>20.492530110793677</v>
      </c>
      <c r="AW1077">
        <v>0.28945813240168627</v>
      </c>
      <c r="AX1077">
        <v>1.9102923949424524</v>
      </c>
      <c r="AY1077">
        <v>340.89989424611787</v>
      </c>
      <c r="AZ1077">
        <v>8.3496222364900355E-2</v>
      </c>
      <c r="BA1077">
        <v>381.54761568839035</v>
      </c>
      <c r="BB1077">
        <v>443.47585344216117</v>
      </c>
      <c r="BC1077">
        <v>1</v>
      </c>
      <c r="BD1077">
        <v>36.037565863060969</v>
      </c>
      <c r="BE1077">
        <v>103.16737786421606</v>
      </c>
      <c r="BF1077">
        <v>16.724418482045355</v>
      </c>
      <c r="BG1077">
        <v>4.8791384773220416</v>
      </c>
      <c r="BH1077">
        <v>445.50481669073395</v>
      </c>
      <c r="BI1077">
        <v>0.19999999999999996</v>
      </c>
      <c r="BJ1077">
        <v>2813.0003464770361</v>
      </c>
      <c r="BK1077">
        <v>676.02495721910213</v>
      </c>
      <c r="BL1077">
        <v>891.32767935605682</v>
      </c>
      <c r="BM1077">
        <v>1013.841942091892</v>
      </c>
      <c r="BN1077">
        <v>175.25970481717505</v>
      </c>
      <c r="BO1077">
        <v>26.123681612760485</v>
      </c>
      <c r="BP1077">
        <v>4.8458034212130942E-2</v>
      </c>
      <c r="BQ1077">
        <v>100</v>
      </c>
      <c r="BR1077">
        <v>298.73420229673184</v>
      </c>
      <c r="BS1077">
        <v>5.2598286394785643E-2</v>
      </c>
      <c r="BT1077">
        <v>2.9925589412853494E-4</v>
      </c>
      <c r="BU1077">
        <v>0</v>
      </c>
      <c r="BV1077">
        <v>0.49417002816641958</v>
      </c>
      <c r="BW1077">
        <v>15.941973732983154</v>
      </c>
      <c r="BX1077">
        <v>37.253704558869416</v>
      </c>
      <c r="BY1077">
        <v>38.189481245134075</v>
      </c>
      <c r="BZ1077">
        <v>861.4337972256634</v>
      </c>
      <c r="CA1077">
        <v>242.65532621042462</v>
      </c>
      <c r="CB1077">
        <v>243.41637367989327</v>
      </c>
      <c r="CC1077" s="156">
        <v>0.95</v>
      </c>
      <c r="CD1077">
        <v>1640</v>
      </c>
      <c r="CE1077">
        <v>0.11798063373433409</v>
      </c>
      <c r="CF1077">
        <v>4.3006835347444383</v>
      </c>
      <c r="CG1077">
        <v>0.15644638607200043</v>
      </c>
      <c r="CH1077">
        <v>2.361869054109734</v>
      </c>
      <c r="CI1077">
        <v>15</v>
      </c>
    </row>
    <row r="1078" spans="47:87" x14ac:dyDescent="0.3">
      <c r="AU1078">
        <v>0.3</v>
      </c>
      <c r="AV1078">
        <v>20.9759436688188</v>
      </c>
      <c r="AW1078">
        <v>0.28505719812158414</v>
      </c>
      <c r="AX1078">
        <v>1.5810708000812161</v>
      </c>
      <c r="AY1078">
        <v>281.54118716080654</v>
      </c>
      <c r="AZ1078">
        <v>0.11583447784277376</v>
      </c>
      <c r="BA1078">
        <v>351.32041541497273</v>
      </c>
      <c r="BB1078">
        <v>304.54275881263953</v>
      </c>
      <c r="BC1078">
        <v>1</v>
      </c>
      <c r="BD1078">
        <v>34.134167562203046</v>
      </c>
      <c r="BE1078">
        <v>99.291918442112916</v>
      </c>
      <c r="BF1078">
        <v>11.212076527220743</v>
      </c>
      <c r="BG1078">
        <v>6.314800938791727</v>
      </c>
      <c r="BH1078">
        <v>383.08050941744364</v>
      </c>
      <c r="BI1078">
        <v>0.2</v>
      </c>
      <c r="BJ1078">
        <v>3059.4883756497497</v>
      </c>
      <c r="BK1078">
        <v>690.16695499459445</v>
      </c>
      <c r="BL1078">
        <v>911.97025021825232</v>
      </c>
      <c r="BM1078">
        <v>987.73766692370623</v>
      </c>
      <c r="BN1078">
        <v>220.96550332747577</v>
      </c>
      <c r="BO1078">
        <v>25.649585101291382</v>
      </c>
      <c r="BP1078">
        <v>5.6890849400478422E-2</v>
      </c>
      <c r="BQ1078">
        <v>100</v>
      </c>
      <c r="BR1078">
        <v>337.30680656310022</v>
      </c>
      <c r="BS1078">
        <v>5.3231420276182807E-2</v>
      </c>
      <c r="BT1078">
        <v>2.9337851184828474E-4</v>
      </c>
      <c r="BU1078">
        <v>2.4001173415109469</v>
      </c>
      <c r="BV1078">
        <v>0.55872527030377406</v>
      </c>
      <c r="BW1078">
        <v>14.957713683540673</v>
      </c>
      <c r="BX1078">
        <v>35.987787941906234</v>
      </c>
      <c r="BY1078">
        <v>25.263023343233634</v>
      </c>
      <c r="BZ1078">
        <v>891.95016153305119</v>
      </c>
      <c r="CA1078">
        <v>313.29173351859629</v>
      </c>
      <c r="CB1078">
        <v>237.54261895883073</v>
      </c>
      <c r="CC1078" s="156">
        <v>0.92</v>
      </c>
      <c r="CD1078">
        <v>1750</v>
      </c>
      <c r="CE1078">
        <v>0.11993178723682174</v>
      </c>
      <c r="CF1078">
        <v>4.7978613553582949</v>
      </c>
      <c r="CG1078">
        <v>0.14840447143527702</v>
      </c>
      <c r="CH1078">
        <v>3.5498891232630472</v>
      </c>
      <c r="CI1078">
        <v>15</v>
      </c>
    </row>
    <row r="1079" spans="47:87" x14ac:dyDescent="0.3">
      <c r="AU1079">
        <v>0.3</v>
      </c>
      <c r="AV1079">
        <v>20.121482664743684</v>
      </c>
      <c r="AW1079">
        <v>0.29283107087170046</v>
      </c>
      <c r="AX1079">
        <v>1.9073698246291924</v>
      </c>
      <c r="AY1079">
        <v>316.25366507020863</v>
      </c>
      <c r="AZ1079">
        <v>8.716586971756618E-2</v>
      </c>
      <c r="BA1079">
        <v>374.93495843778135</v>
      </c>
      <c r="BB1079">
        <v>353.96980034505629</v>
      </c>
      <c r="BC1079">
        <v>1</v>
      </c>
      <c r="BD1079">
        <v>45.102313856413794</v>
      </c>
      <c r="BE1079">
        <v>108.38054933044764</v>
      </c>
      <c r="BF1079">
        <v>15.309033919947499</v>
      </c>
      <c r="BG1079">
        <v>4.5201263792323472</v>
      </c>
      <c r="BH1079">
        <v>410.40376807379863</v>
      </c>
      <c r="BI1079">
        <v>0.19999999999999998</v>
      </c>
      <c r="BJ1079">
        <v>2604.7524863441222</v>
      </c>
      <c r="BK1079">
        <v>692.05966096342661</v>
      </c>
      <c r="BL1079">
        <v>909.18426989731654</v>
      </c>
      <c r="BM1079">
        <v>995.51896095407812</v>
      </c>
      <c r="BN1079">
        <v>173.35797949852343</v>
      </c>
      <c r="BO1079">
        <v>26.518002746688591</v>
      </c>
      <c r="BP1079">
        <v>3.8099268658440003E-2</v>
      </c>
      <c r="BQ1079">
        <v>100</v>
      </c>
      <c r="BR1079">
        <v>391.46943383457551</v>
      </c>
      <c r="BS1079">
        <v>5.4565704188211994E-2</v>
      </c>
      <c r="BT1079">
        <v>3.2584500516319247E-4</v>
      </c>
      <c r="BU1079">
        <v>42.972316840638207</v>
      </c>
      <c r="BV1079">
        <v>0.60881141396637262</v>
      </c>
      <c r="BW1079">
        <v>14.402253715554499</v>
      </c>
      <c r="BX1079">
        <v>35.059284029911971</v>
      </c>
      <c r="BY1079">
        <v>35.828396801649653</v>
      </c>
      <c r="BZ1079">
        <v>1177.6523094323509</v>
      </c>
      <c r="CA1079">
        <v>379.19070929098325</v>
      </c>
      <c r="CB1079">
        <v>237.55624549491711</v>
      </c>
      <c r="CC1079" s="156">
        <v>0.95</v>
      </c>
      <c r="CD1079">
        <v>2320</v>
      </c>
      <c r="CE1079">
        <v>6.8062778036740879E-2</v>
      </c>
      <c r="CF1079">
        <v>3.5324395759154275</v>
      </c>
      <c r="CG1079">
        <v>0.10516697481634901</v>
      </c>
      <c r="CH1079">
        <v>-8.6132082117640536</v>
      </c>
      <c r="CI1079" t="s">
        <v>479</v>
      </c>
    </row>
    <row r="1080" spans="47:87" x14ac:dyDescent="0.3">
      <c r="AU1080">
        <v>0.3</v>
      </c>
      <c r="AV1080">
        <v>18.561125962188246</v>
      </c>
      <c r="AW1080">
        <v>0.36225211924827772</v>
      </c>
      <c r="AX1080">
        <v>1.1311277315766275</v>
      </c>
      <c r="AY1080">
        <v>384.70240215696037</v>
      </c>
      <c r="AZ1080">
        <v>0.11429897592837662</v>
      </c>
      <c r="BA1080">
        <v>373.34338016808124</v>
      </c>
      <c r="BB1080">
        <v>357.80115711618276</v>
      </c>
      <c r="BC1080">
        <v>1</v>
      </c>
      <c r="BD1080">
        <v>34.769613318544685</v>
      </c>
      <c r="BE1080">
        <v>85.737176755025757</v>
      </c>
      <c r="BF1080">
        <v>14.810273504248936</v>
      </c>
      <c r="BG1080">
        <v>4.3644843615081328</v>
      </c>
      <c r="BH1080">
        <v>407.0624085663282</v>
      </c>
      <c r="BI1080">
        <v>0.2</v>
      </c>
      <c r="BJ1080">
        <v>2651.4601148993329</v>
      </c>
      <c r="BK1080">
        <v>703.54746839717109</v>
      </c>
      <c r="BL1080">
        <v>918.51668011218965</v>
      </c>
      <c r="BM1080">
        <v>902.58935308168191</v>
      </c>
      <c r="BN1080">
        <v>113.94280322429145</v>
      </c>
      <c r="BO1080">
        <v>32.961479985343964</v>
      </c>
      <c r="BP1080">
        <v>2.8062130436570402E-2</v>
      </c>
      <c r="BQ1080">
        <v>100</v>
      </c>
      <c r="BR1080">
        <v>378.39285428111958</v>
      </c>
      <c r="BS1080">
        <v>5.8448745982711874E-2</v>
      </c>
      <c r="BT1080">
        <v>3.1507120703641508E-4</v>
      </c>
      <c r="BU1080">
        <v>0</v>
      </c>
      <c r="BV1080">
        <v>0.49508245137282447</v>
      </c>
      <c r="BW1080">
        <v>14.452884600730579</v>
      </c>
      <c r="BX1080">
        <v>36.868586541181493</v>
      </c>
      <c r="BY1080">
        <v>39.140769637418323</v>
      </c>
      <c r="BZ1080">
        <v>1153.6710473248511</v>
      </c>
      <c r="CA1080">
        <v>327.22790354897967</v>
      </c>
      <c r="CB1080">
        <v>242.25074144659547</v>
      </c>
      <c r="CC1080" s="156">
        <v>1.07</v>
      </c>
      <c r="CD1080">
        <v>1330</v>
      </c>
      <c r="CE1080">
        <v>0.1689555149068187</v>
      </c>
      <c r="CF1080">
        <v>6.2117219589372077</v>
      </c>
      <c r="CG1080">
        <v>0.20657963956469075</v>
      </c>
      <c r="CH1080">
        <v>15.497065017034638</v>
      </c>
      <c r="CI1080">
        <v>9</v>
      </c>
    </row>
    <row r="1081" spans="47:87" x14ac:dyDescent="0.3">
      <c r="AU1081">
        <v>0.3</v>
      </c>
      <c r="AV1081">
        <v>19.293493673066205</v>
      </c>
      <c r="AW1081">
        <v>0.31623212289662467</v>
      </c>
      <c r="AX1081">
        <v>1.0415074261566628</v>
      </c>
      <c r="AY1081">
        <v>300.42744609150247</v>
      </c>
      <c r="AZ1081">
        <v>8.4431665724879271E-2</v>
      </c>
      <c r="BA1081">
        <v>322.09797906197008</v>
      </c>
      <c r="BB1081">
        <v>354.53578004083056</v>
      </c>
      <c r="BC1081">
        <v>1</v>
      </c>
      <c r="BD1081">
        <v>40.098473545334606</v>
      </c>
      <c r="BE1081">
        <v>94.992164938057329</v>
      </c>
      <c r="BF1081">
        <v>15.357382923074743</v>
      </c>
      <c r="BG1081">
        <v>5.7459375426189077</v>
      </c>
      <c r="BH1081">
        <v>429.18553098574176</v>
      </c>
      <c r="BI1081">
        <v>0.2</v>
      </c>
      <c r="BJ1081">
        <v>2946.7949749708482</v>
      </c>
      <c r="BK1081">
        <v>687.89607358501144</v>
      </c>
      <c r="BL1081">
        <v>894.35565555462949</v>
      </c>
      <c r="BM1081">
        <v>915.81971539176652</v>
      </c>
      <c r="BN1081">
        <v>76.857946657933496</v>
      </c>
      <c r="BO1081">
        <v>29.003394046382002</v>
      </c>
      <c r="BP1081">
        <v>0</v>
      </c>
      <c r="BQ1081">
        <v>100</v>
      </c>
      <c r="BR1081">
        <v>362.54110804211007</v>
      </c>
      <c r="BS1081">
        <v>5.8054487271043134E-2</v>
      </c>
      <c r="BT1081">
        <v>3.1731323432014478E-4</v>
      </c>
      <c r="BU1081">
        <v>44.425731143165081</v>
      </c>
      <c r="BV1081">
        <v>0.59679487599585146</v>
      </c>
      <c r="BW1081">
        <v>14.42532499176659</v>
      </c>
      <c r="BX1081">
        <v>36.162068354474592</v>
      </c>
      <c r="BY1081">
        <v>37.58667196801202</v>
      </c>
      <c r="BZ1081">
        <v>1160.8671089932332</v>
      </c>
      <c r="CA1081">
        <v>224.87103920741703</v>
      </c>
      <c r="CB1081">
        <v>220.7541656497406</v>
      </c>
      <c r="CC1081" s="156">
        <v>0.8</v>
      </c>
      <c r="CD1081">
        <v>2000</v>
      </c>
      <c r="CE1081">
        <v>0.11144051562166202</v>
      </c>
      <c r="CF1081">
        <v>4.2153592082496179</v>
      </c>
      <c r="CG1081">
        <v>0.13627045466697091</v>
      </c>
      <c r="CH1081">
        <v>1.1072174388791189</v>
      </c>
      <c r="CI1081">
        <v>19</v>
      </c>
    </row>
    <row r="1082" spans="47:87" x14ac:dyDescent="0.3">
      <c r="AU1082">
        <v>0.3</v>
      </c>
      <c r="AV1082">
        <v>21.112133370562425</v>
      </c>
      <c r="AW1082">
        <v>0.35108279920327973</v>
      </c>
      <c r="AX1082">
        <v>0.27233680861057352</v>
      </c>
      <c r="AY1082">
        <v>318.39684671170875</v>
      </c>
      <c r="AZ1082">
        <v>0.11480584165168618</v>
      </c>
      <c r="BA1082">
        <v>420.56437535361027</v>
      </c>
      <c r="BB1082">
        <v>307.63437383516253</v>
      </c>
      <c r="BC1082">
        <v>1</v>
      </c>
      <c r="BD1082">
        <v>36.296084841281704</v>
      </c>
      <c r="BE1082">
        <v>106.30237753845212</v>
      </c>
      <c r="BF1082">
        <v>10.139886405185811</v>
      </c>
      <c r="BG1082">
        <v>5.0272978596657873</v>
      </c>
      <c r="BH1082">
        <v>410.62749233933272</v>
      </c>
      <c r="BI1082">
        <v>0.20000000000000004</v>
      </c>
      <c r="BJ1082">
        <v>2449.2016518508894</v>
      </c>
      <c r="BK1082">
        <v>696.34211569461013</v>
      </c>
      <c r="BL1082">
        <v>922.70800533530405</v>
      </c>
      <c r="BM1082">
        <v>916.08734437224894</v>
      </c>
      <c r="BN1082">
        <v>101.64951709954589</v>
      </c>
      <c r="BO1082">
        <v>31.730199642173396</v>
      </c>
      <c r="BP1082">
        <v>5.3263747270115368E-2</v>
      </c>
      <c r="BQ1082">
        <v>100</v>
      </c>
      <c r="BR1082">
        <v>361.74982493429502</v>
      </c>
      <c r="BS1082">
        <v>4.8930092104946199E-2</v>
      </c>
      <c r="BT1082">
        <v>2.8566933494053815E-4</v>
      </c>
      <c r="BU1082">
        <v>6.4451618791309837</v>
      </c>
      <c r="BV1082">
        <v>0.55232676169116202</v>
      </c>
      <c r="BW1082">
        <v>15.628161487106937</v>
      </c>
      <c r="BX1082">
        <v>35.679121052912009</v>
      </c>
      <c r="BY1082">
        <v>30.918544103891463</v>
      </c>
      <c r="BZ1082">
        <v>950.43494301061912</v>
      </c>
      <c r="CA1082">
        <v>200.10891660881572</v>
      </c>
      <c r="CB1082">
        <v>230.67767587961558</v>
      </c>
      <c r="CC1082" s="156">
        <v>0.9</v>
      </c>
      <c r="CD1082">
        <v>2720</v>
      </c>
      <c r="CE1082">
        <v>2.8903088114208719E-2</v>
      </c>
      <c r="CF1082">
        <v>2.0339747371146002</v>
      </c>
      <c r="CG1082">
        <v>7.0570689520355057E-2</v>
      </c>
      <c r="CH1082">
        <v>-12.921337929084702</v>
      </c>
      <c r="CI1082" t="s">
        <v>479</v>
      </c>
    </row>
    <row r="1083" spans="47:87" x14ac:dyDescent="0.3">
      <c r="AU1083">
        <v>0.3</v>
      </c>
      <c r="AV1083">
        <v>20.746753974941551</v>
      </c>
      <c r="AW1083">
        <v>0.26458522013698138</v>
      </c>
      <c r="AX1083">
        <v>2.0925889233019994</v>
      </c>
      <c r="AY1083">
        <v>298.50421802406674</v>
      </c>
      <c r="AZ1083">
        <v>0.10318405487760579</v>
      </c>
      <c r="BA1083">
        <v>380.3015325568129</v>
      </c>
      <c r="BB1083">
        <v>365.59311772160737</v>
      </c>
      <c r="BC1083">
        <v>1</v>
      </c>
      <c r="BD1083">
        <v>34.603363878514926</v>
      </c>
      <c r="BE1083">
        <v>96.590686989824803</v>
      </c>
      <c r="BF1083">
        <v>19.952416861507299</v>
      </c>
      <c r="BG1083">
        <v>5.7992322774214475</v>
      </c>
      <c r="BH1083">
        <v>420.49242667652055</v>
      </c>
      <c r="BI1083">
        <v>0.2</v>
      </c>
      <c r="BJ1083">
        <v>2819.6318838664197</v>
      </c>
      <c r="BK1083">
        <v>690.60522078023121</v>
      </c>
      <c r="BL1083">
        <v>904.04784845088227</v>
      </c>
      <c r="BM1083">
        <v>874.12285769258426</v>
      </c>
      <c r="BN1083">
        <v>202.89024671482207</v>
      </c>
      <c r="BO1083">
        <v>23.514870321377124</v>
      </c>
      <c r="BP1083">
        <v>8.8335803625130799E-2</v>
      </c>
      <c r="BQ1083">
        <v>100</v>
      </c>
      <c r="BR1083">
        <v>402.6949479191419</v>
      </c>
      <c r="BS1083">
        <v>5.277625528336264E-2</v>
      </c>
      <c r="BT1083">
        <v>3.1821067479611111E-4</v>
      </c>
      <c r="BU1083">
        <v>113.77154910208516</v>
      </c>
      <c r="BV1083">
        <v>0.49336013535242967</v>
      </c>
      <c r="BW1083">
        <v>14.17960304870685</v>
      </c>
      <c r="BX1083">
        <v>35.903876047957048</v>
      </c>
      <c r="BY1083">
        <v>39.805355124139908</v>
      </c>
      <c r="BZ1083">
        <v>1138.7578730038983</v>
      </c>
      <c r="CA1083">
        <v>275.67056906340798</v>
      </c>
      <c r="CB1083">
        <v>243.7622359066244</v>
      </c>
      <c r="CC1083" s="156">
        <v>1.1399999999999999</v>
      </c>
      <c r="CD1083">
        <v>1210</v>
      </c>
      <c r="CE1083">
        <v>0.11456954055975355</v>
      </c>
      <c r="CF1083">
        <v>4.5712214799137918</v>
      </c>
      <c r="CG1083">
        <v>0.15058803298100634</v>
      </c>
      <c r="CH1083">
        <v>-0.3806635496662229</v>
      </c>
      <c r="CI1083" t="s">
        <v>479</v>
      </c>
    </row>
    <row r="1084" spans="47:87" x14ac:dyDescent="0.3">
      <c r="AU1084">
        <v>0.3</v>
      </c>
      <c r="AV1084">
        <v>19.177118622665915</v>
      </c>
      <c r="AW1084">
        <v>0.31308577229032875</v>
      </c>
      <c r="AX1084">
        <v>1.8811848600193362</v>
      </c>
      <c r="AY1084">
        <v>345.56851848606431</v>
      </c>
      <c r="AZ1084">
        <v>9.2267461888615773E-2</v>
      </c>
      <c r="BA1084">
        <v>520.09729468464639</v>
      </c>
      <c r="BB1084">
        <v>453.1892544096246</v>
      </c>
      <c r="BC1084">
        <v>1</v>
      </c>
      <c r="BD1084">
        <v>45.116983657056949</v>
      </c>
      <c r="BE1084">
        <v>112.21045028039231</v>
      </c>
      <c r="BF1084">
        <v>21.792984706856295</v>
      </c>
      <c r="BG1084">
        <v>4.0026406263283532</v>
      </c>
      <c r="BH1084">
        <v>387.42288561690111</v>
      </c>
      <c r="BI1084">
        <v>0.19999999999999998</v>
      </c>
      <c r="BJ1084">
        <v>3059.038912978971</v>
      </c>
      <c r="BK1084">
        <v>688.29879545964491</v>
      </c>
      <c r="BL1084">
        <v>916.63760756176862</v>
      </c>
      <c r="BM1084">
        <v>899.59535630701077</v>
      </c>
      <c r="BN1084">
        <v>142.06815925514144</v>
      </c>
      <c r="BO1084">
        <v>28.157480627285512</v>
      </c>
      <c r="BP1084">
        <v>6.4368852181287503E-2</v>
      </c>
      <c r="BQ1084">
        <v>100</v>
      </c>
      <c r="BR1084">
        <v>371.95578393810382</v>
      </c>
      <c r="BS1084">
        <v>5.8490374414326168E-2</v>
      </c>
      <c r="BT1084">
        <v>2.9400573530368335E-4</v>
      </c>
      <c r="BU1084">
        <v>26.169009031685992</v>
      </c>
      <c r="BV1084">
        <v>0.57301069621639145</v>
      </c>
      <c r="BW1084">
        <v>14.228183131292733</v>
      </c>
      <c r="BX1084">
        <v>39.014138049002213</v>
      </c>
      <c r="BY1084">
        <v>33.399645475675456</v>
      </c>
      <c r="BZ1084">
        <v>669.32352068034618</v>
      </c>
      <c r="CA1084">
        <v>362.96494668832986</v>
      </c>
      <c r="CB1084">
        <v>234.37875334371182</v>
      </c>
      <c r="CC1084" s="156">
        <v>0.99</v>
      </c>
      <c r="CD1084">
        <v>1820</v>
      </c>
      <c r="CE1084">
        <v>0.10490719994952746</v>
      </c>
      <c r="CF1084">
        <v>3.97672734443465</v>
      </c>
      <c r="CG1084">
        <v>0.13469997624912089</v>
      </c>
      <c r="CH1084">
        <v>-0.17340921948799287</v>
      </c>
      <c r="CI1084" t="s">
        <v>479</v>
      </c>
    </row>
    <row r="1085" spans="47:87" x14ac:dyDescent="0.3">
      <c r="AU1085">
        <v>0.3</v>
      </c>
      <c r="AV1085">
        <v>17.818395885803813</v>
      </c>
      <c r="AW1085">
        <v>0.33218363652391325</v>
      </c>
      <c r="AX1085">
        <v>1.555898085477518</v>
      </c>
      <c r="AY1085">
        <v>298.54006539842754</v>
      </c>
      <c r="AZ1085">
        <v>0.11797295083390437</v>
      </c>
      <c r="BA1085">
        <v>418.18856076367666</v>
      </c>
      <c r="BB1085">
        <v>351.10230946918671</v>
      </c>
      <c r="BC1085">
        <v>1</v>
      </c>
      <c r="BD1085">
        <v>39.474367616029895</v>
      </c>
      <c r="BE1085">
        <v>100.42900790502978</v>
      </c>
      <c r="BF1085">
        <v>13.179888666907933</v>
      </c>
      <c r="BG1085">
        <v>3.8413933449093967</v>
      </c>
      <c r="BH1085">
        <v>421.05414452771913</v>
      </c>
      <c r="BI1085">
        <v>0.20000000000000004</v>
      </c>
      <c r="BJ1085">
        <v>2681.7379404232747</v>
      </c>
      <c r="BK1085">
        <v>705.5249208719531</v>
      </c>
      <c r="BL1085">
        <v>852.89732236667101</v>
      </c>
      <c r="BM1085">
        <v>994.90233920268088</v>
      </c>
      <c r="BN1085">
        <v>166.64125730936075</v>
      </c>
      <c r="BO1085">
        <v>29.878767541016771</v>
      </c>
      <c r="BP1085">
        <v>6.7747203802704256E-2</v>
      </c>
      <c r="BQ1085">
        <v>100</v>
      </c>
      <c r="BR1085">
        <v>288.06857596235</v>
      </c>
      <c r="BS1085">
        <v>5.2835743491185513E-2</v>
      </c>
      <c r="BT1085">
        <v>3.1355231918364261E-4</v>
      </c>
      <c r="BU1085">
        <v>76.125376859041509</v>
      </c>
      <c r="BV1085">
        <v>0.56479747514765621</v>
      </c>
      <c r="BW1085">
        <v>15.142980500599043</v>
      </c>
      <c r="BX1085">
        <v>35.932474014948603</v>
      </c>
      <c r="BY1085">
        <v>32.054407157653451</v>
      </c>
      <c r="BZ1085">
        <v>913.4611291961038</v>
      </c>
      <c r="CA1085">
        <v>403.68688377295456</v>
      </c>
      <c r="CB1085">
        <v>220.55455299920857</v>
      </c>
      <c r="CC1085" s="156">
        <v>1.25</v>
      </c>
      <c r="CD1085">
        <v>1470</v>
      </c>
      <c r="CE1085">
        <v>3.1656777047754936E-3</v>
      </c>
      <c r="CF1085">
        <v>1.1963057245852498</v>
      </c>
      <c r="CG1085">
        <v>4.983516745761888E-2</v>
      </c>
      <c r="CH1085">
        <v>-12.299692365376737</v>
      </c>
      <c r="CI1085" t="s">
        <v>479</v>
      </c>
    </row>
    <row r="1086" spans="47:87" x14ac:dyDescent="0.3">
      <c r="AU1086">
        <v>0.3</v>
      </c>
      <c r="AV1086">
        <v>20.696704193002656</v>
      </c>
      <c r="AW1086">
        <v>0.33230724943664675</v>
      </c>
      <c r="AX1086">
        <v>1.4511355467480445</v>
      </c>
      <c r="AY1086">
        <v>332.26686568777785</v>
      </c>
      <c r="AZ1086">
        <v>9.8530106657400807E-2</v>
      </c>
      <c r="BA1086">
        <v>443.89232060856096</v>
      </c>
      <c r="BB1086">
        <v>342.36932365999911</v>
      </c>
      <c r="BC1086">
        <v>1</v>
      </c>
      <c r="BD1086">
        <v>35.113778865472995</v>
      </c>
      <c r="BE1086">
        <v>102.81099711638112</v>
      </c>
      <c r="BF1086">
        <v>15.311575794241822</v>
      </c>
      <c r="BG1086">
        <v>4.2228991905491196</v>
      </c>
      <c r="BH1086">
        <v>440.037978097078</v>
      </c>
      <c r="BI1086">
        <v>0.19999999999999998</v>
      </c>
      <c r="BJ1086">
        <v>3165.2970268825334</v>
      </c>
      <c r="BK1086">
        <v>684.462496043285</v>
      </c>
      <c r="BL1086">
        <v>930.23681936651963</v>
      </c>
      <c r="BM1086">
        <v>870.23522636468238</v>
      </c>
      <c r="BN1086">
        <v>226.63855186707875</v>
      </c>
      <c r="BO1086">
        <v>30.021522164569586</v>
      </c>
      <c r="BP1086">
        <v>5.1893734543425662E-2</v>
      </c>
      <c r="BQ1086">
        <v>100</v>
      </c>
      <c r="BR1086">
        <v>295.17884858113581</v>
      </c>
      <c r="BS1086">
        <v>5.2454053567827806E-2</v>
      </c>
      <c r="BT1086">
        <v>2.9449418866902649E-4</v>
      </c>
      <c r="BU1086">
        <v>0</v>
      </c>
      <c r="BV1086">
        <v>0.51344224316293463</v>
      </c>
      <c r="BW1086">
        <v>14.746945030233192</v>
      </c>
      <c r="BX1086">
        <v>34.325311877107517</v>
      </c>
      <c r="BY1086">
        <v>35.412170579596093</v>
      </c>
      <c r="BZ1086">
        <v>894.36078087976273</v>
      </c>
      <c r="CA1086">
        <v>186.75077239448785</v>
      </c>
      <c r="CB1086">
        <v>242.42067219613847</v>
      </c>
      <c r="CC1086" s="156">
        <v>1.06</v>
      </c>
      <c r="CD1086">
        <v>2030</v>
      </c>
      <c r="CE1086">
        <v>1.6270203218869961E-2</v>
      </c>
      <c r="CF1086">
        <v>1.8015169091313297</v>
      </c>
      <c r="CG1086">
        <v>6.9328607734702563E-2</v>
      </c>
      <c r="CH1086">
        <v>-11.630471056112775</v>
      </c>
      <c r="CI1086" t="s">
        <v>479</v>
      </c>
    </row>
    <row r="1087" spans="47:87" x14ac:dyDescent="0.3">
      <c r="AU1087">
        <v>0.3</v>
      </c>
      <c r="AV1087">
        <v>20.193504958312694</v>
      </c>
      <c r="AW1087">
        <v>0.29269340478908173</v>
      </c>
      <c r="AX1087">
        <v>0.67234166161470377</v>
      </c>
      <c r="AY1087">
        <v>343.38778514876708</v>
      </c>
      <c r="AZ1087">
        <v>0.11327403157559068</v>
      </c>
      <c r="BA1087">
        <v>420.02614729689657</v>
      </c>
      <c r="BB1087">
        <v>431.89150429718006</v>
      </c>
      <c r="BC1087">
        <v>1</v>
      </c>
      <c r="BD1087">
        <v>40.102128276231127</v>
      </c>
      <c r="BE1087">
        <v>109.99966181341931</v>
      </c>
      <c r="BF1087">
        <v>14.32063809455088</v>
      </c>
      <c r="BG1087">
        <v>4.8835064206712353</v>
      </c>
      <c r="BH1087">
        <v>445.15831729824515</v>
      </c>
      <c r="BI1087">
        <v>0.2</v>
      </c>
      <c r="BJ1087">
        <v>3024.0369777686788</v>
      </c>
      <c r="BK1087">
        <v>683.02288795592131</v>
      </c>
      <c r="BL1087">
        <v>924.11559894055142</v>
      </c>
      <c r="BM1087">
        <v>1072.6345297295611</v>
      </c>
      <c r="BN1087">
        <v>192.27984264896443</v>
      </c>
      <c r="BO1087">
        <v>26.145995286035898</v>
      </c>
      <c r="BP1087">
        <v>8.1582582819430594E-2</v>
      </c>
      <c r="BQ1087">
        <v>100</v>
      </c>
      <c r="BR1087">
        <v>327.52410127374156</v>
      </c>
      <c r="BS1087">
        <v>5.3128139616917119E-2</v>
      </c>
      <c r="BT1087">
        <v>2.9788145638678075E-4</v>
      </c>
      <c r="BU1087">
        <v>0</v>
      </c>
      <c r="BV1087">
        <v>0.55899210022376322</v>
      </c>
      <c r="BW1087">
        <v>14.471235252290551</v>
      </c>
      <c r="BX1087">
        <v>35.513900459415808</v>
      </c>
      <c r="BY1087">
        <v>30.094557830524234</v>
      </c>
      <c r="BZ1087">
        <v>903.49248692651918</v>
      </c>
      <c r="CA1087">
        <v>286.59201221989889</v>
      </c>
      <c r="CB1087">
        <v>235.8311243582736</v>
      </c>
      <c r="CC1087" s="156">
        <v>1.34</v>
      </c>
      <c r="CD1087">
        <v>1060</v>
      </c>
      <c r="CE1087">
        <v>4.56856543006805E-2</v>
      </c>
      <c r="CF1087">
        <v>3.0323533809103305</v>
      </c>
      <c r="CG1087">
        <v>8.7549980224072885E-2</v>
      </c>
      <c r="CH1087">
        <v>-11.592423748950846</v>
      </c>
      <c r="CI1087" t="s">
        <v>479</v>
      </c>
    </row>
    <row r="1088" spans="47:87" x14ac:dyDescent="0.3">
      <c r="AU1088">
        <v>0.3</v>
      </c>
      <c r="AV1088">
        <v>19.126364826449578</v>
      </c>
      <c r="AW1088">
        <v>0.29031920863626842</v>
      </c>
      <c r="AX1088">
        <v>0.48263479231417156</v>
      </c>
      <c r="AY1088">
        <v>354.0627804333671</v>
      </c>
      <c r="AZ1088">
        <v>0.10061057891494492</v>
      </c>
      <c r="BA1088">
        <v>406.76166630208178</v>
      </c>
      <c r="BB1088">
        <v>353.43304333108023</v>
      </c>
      <c r="BC1088">
        <v>1</v>
      </c>
      <c r="BD1088">
        <v>39.930594913398807</v>
      </c>
      <c r="BE1088">
        <v>104.88707388782832</v>
      </c>
      <c r="BF1088">
        <v>15.810330634047528</v>
      </c>
      <c r="BG1088">
        <v>5.0033348867247547</v>
      </c>
      <c r="BH1088">
        <v>455.42520828990541</v>
      </c>
      <c r="BI1088">
        <v>0.19999999999999996</v>
      </c>
      <c r="BJ1088">
        <v>2765.1564360354714</v>
      </c>
      <c r="BK1088">
        <v>691.54467783528912</v>
      </c>
      <c r="BL1088">
        <v>873.94523892486507</v>
      </c>
      <c r="BM1088">
        <v>916.95136462378309</v>
      </c>
      <c r="BN1088">
        <v>220.26811322878632</v>
      </c>
      <c r="BO1088">
        <v>26.345084474177376</v>
      </c>
      <c r="BP1088">
        <v>3.1084348269654543E-2</v>
      </c>
      <c r="BQ1088">
        <v>100</v>
      </c>
      <c r="BR1088">
        <v>339.50642798136778</v>
      </c>
      <c r="BS1088">
        <v>5.6127167778203799E-2</v>
      </c>
      <c r="BT1088">
        <v>2.9033365924351886E-4</v>
      </c>
      <c r="BU1088">
        <v>0</v>
      </c>
      <c r="BV1088">
        <v>0.56698516734542326</v>
      </c>
      <c r="BW1088">
        <v>15.259310709477569</v>
      </c>
      <c r="BX1088">
        <v>36.52385244115915</v>
      </c>
      <c r="BY1088">
        <v>38.960610246173644</v>
      </c>
      <c r="BZ1088">
        <v>1030.7039760738378</v>
      </c>
      <c r="CA1088">
        <v>361.28630574955838</v>
      </c>
      <c r="CB1088">
        <v>217.35425560652652</v>
      </c>
      <c r="CC1088" s="156">
        <v>0.91</v>
      </c>
      <c r="CD1088">
        <v>2100</v>
      </c>
      <c r="CE1088">
        <v>0.1278171671513495</v>
      </c>
      <c r="CF1088">
        <v>4.483409875028336</v>
      </c>
      <c r="CG1088">
        <v>0.15464606222702892</v>
      </c>
      <c r="CH1088">
        <v>6.5091611469745034</v>
      </c>
      <c r="CI1088">
        <v>13</v>
      </c>
    </row>
    <row r="1089" spans="47:87" x14ac:dyDescent="0.3">
      <c r="AU1089">
        <v>0.3</v>
      </c>
      <c r="AV1089">
        <v>19.051772966966244</v>
      </c>
      <c r="AW1089">
        <v>0.3471296548374555</v>
      </c>
      <c r="AX1089">
        <v>1.794923709786451</v>
      </c>
      <c r="AY1089">
        <v>324.2740637493676</v>
      </c>
      <c r="AZ1089">
        <v>9.0674208546842272E-2</v>
      </c>
      <c r="BA1089">
        <v>447.34870936713043</v>
      </c>
      <c r="BB1089">
        <v>340.80980316852049</v>
      </c>
      <c r="BC1089">
        <v>1</v>
      </c>
      <c r="BD1089">
        <v>40.96712102643049</v>
      </c>
      <c r="BE1089">
        <v>110.32178568139494</v>
      </c>
      <c r="BF1089">
        <v>23.148071906186299</v>
      </c>
      <c r="BG1089">
        <v>3.2706808669626337</v>
      </c>
      <c r="BH1089">
        <v>417.30548329897431</v>
      </c>
      <c r="BI1089">
        <v>0.2</v>
      </c>
      <c r="BJ1089">
        <v>2788.925593078477</v>
      </c>
      <c r="BK1089">
        <v>693.57303192247912</v>
      </c>
      <c r="BL1089">
        <v>976.19343187804975</v>
      </c>
      <c r="BM1089">
        <v>866.90488849369922</v>
      </c>
      <c r="BN1089">
        <v>177.25857435040118</v>
      </c>
      <c r="BO1089">
        <v>31.201854966489947</v>
      </c>
      <c r="BP1089">
        <v>7.3532804452064657E-2</v>
      </c>
      <c r="BQ1089">
        <v>100</v>
      </c>
      <c r="BR1089">
        <v>322.91758145190641</v>
      </c>
      <c r="BS1089">
        <v>5.2746321035348591E-2</v>
      </c>
      <c r="BT1089">
        <v>3.22683894513128E-4</v>
      </c>
      <c r="BU1089">
        <v>0</v>
      </c>
      <c r="BV1089">
        <v>0.51976434281793715</v>
      </c>
      <c r="BW1089">
        <v>15.09326234418503</v>
      </c>
      <c r="BX1089">
        <v>35.540608891265542</v>
      </c>
      <c r="BY1089">
        <v>31.133078433717891</v>
      </c>
      <c r="BZ1089">
        <v>1054.1539833524969</v>
      </c>
      <c r="CA1089">
        <v>239.96470723094566</v>
      </c>
      <c r="CB1089">
        <v>214.17202077917077</v>
      </c>
      <c r="CC1089" s="156">
        <v>1.07</v>
      </c>
      <c r="CD1089">
        <v>150</v>
      </c>
      <c r="CE1089">
        <v>0.25578811779495125</v>
      </c>
      <c r="CF1089">
        <v>9.5444480273903896</v>
      </c>
      <c r="CG1089">
        <v>0.30753608428626145</v>
      </c>
      <c r="CH1089">
        <v>44.745106926376884</v>
      </c>
      <c r="CI1089">
        <v>5</v>
      </c>
    </row>
    <row r="1090" spans="47:87" x14ac:dyDescent="0.3">
      <c r="AU1090">
        <v>0.3</v>
      </c>
      <c r="AV1090">
        <v>20.194255579163197</v>
      </c>
      <c r="AW1090">
        <v>0.37913751752151903</v>
      </c>
      <c r="AX1090">
        <v>1.6101596312517992</v>
      </c>
      <c r="AY1090">
        <v>347.61319514302824</v>
      </c>
      <c r="AZ1090">
        <v>9.4767027609301391E-2</v>
      </c>
      <c r="BA1090">
        <v>509.86187854907496</v>
      </c>
      <c r="BB1090">
        <v>339.4809844830026</v>
      </c>
      <c r="BC1090">
        <v>1</v>
      </c>
      <c r="BD1090">
        <v>44.882413893533787</v>
      </c>
      <c r="BE1090">
        <v>110.05847100718171</v>
      </c>
      <c r="BF1090">
        <v>27.604903193123736</v>
      </c>
      <c r="BG1090">
        <v>7.3341008023281082</v>
      </c>
      <c r="BH1090">
        <v>422.10846379787324</v>
      </c>
      <c r="BI1090">
        <v>0.20000000000000007</v>
      </c>
      <c r="BJ1090">
        <v>2689.8220568182069</v>
      </c>
      <c r="BK1090">
        <v>688.90580909636128</v>
      </c>
      <c r="BL1090">
        <v>909.54757347095403</v>
      </c>
      <c r="BM1090">
        <v>820.47405195714452</v>
      </c>
      <c r="BN1090">
        <v>177.82415387391754</v>
      </c>
      <c r="BO1090">
        <v>34.583717348356565</v>
      </c>
      <c r="BP1090">
        <v>1.9076160305260291E-2</v>
      </c>
      <c r="BQ1090">
        <v>100</v>
      </c>
      <c r="BR1090">
        <v>301.7586768089588</v>
      </c>
      <c r="BS1090">
        <v>5.2162119099296446E-2</v>
      </c>
      <c r="BT1090">
        <v>3.0329691428654436E-4</v>
      </c>
      <c r="BU1090">
        <v>7.8184580236443999</v>
      </c>
      <c r="BV1090">
        <v>0.53275113710178357</v>
      </c>
      <c r="BW1090">
        <v>15.6882271178021</v>
      </c>
      <c r="BX1090">
        <v>38.726461211457973</v>
      </c>
      <c r="BY1090">
        <v>30.982077323463326</v>
      </c>
      <c r="BZ1090">
        <v>1079.507821566277</v>
      </c>
      <c r="CA1090">
        <v>304.01699850928378</v>
      </c>
      <c r="CB1090">
        <v>222.434438615311</v>
      </c>
      <c r="CC1090" s="156">
        <v>0.89</v>
      </c>
      <c r="CD1090">
        <v>1120</v>
      </c>
      <c r="CE1090">
        <v>0.21063456128472846</v>
      </c>
      <c r="CF1090">
        <v>7.8120641544519067</v>
      </c>
      <c r="CG1090">
        <v>0.25640433619616043</v>
      </c>
      <c r="CH1090">
        <v>27.77780198973981</v>
      </c>
      <c r="CI1090">
        <v>6</v>
      </c>
    </row>
    <row r="1091" spans="47:87" x14ac:dyDescent="0.3">
      <c r="AU1091">
        <v>0.3</v>
      </c>
      <c r="AV1091">
        <v>21.451442252044426</v>
      </c>
      <c r="AW1091">
        <v>0.28728238286004165</v>
      </c>
      <c r="AX1091">
        <v>1.7873996857812624</v>
      </c>
      <c r="AY1091">
        <v>330.93306566322053</v>
      </c>
      <c r="AZ1091">
        <v>0.10056954171280021</v>
      </c>
      <c r="BA1091">
        <v>403.03963352308307</v>
      </c>
      <c r="BB1091">
        <v>246.90798268071819</v>
      </c>
      <c r="BC1091">
        <v>1</v>
      </c>
      <c r="BD1091">
        <v>43.116585944169039</v>
      </c>
      <c r="BE1091">
        <v>99.382272744884844</v>
      </c>
      <c r="BF1091">
        <v>21.756290908671975</v>
      </c>
      <c r="BG1091">
        <v>3.6008541378569987</v>
      </c>
      <c r="BH1091">
        <v>422.442500606762</v>
      </c>
      <c r="BI1091">
        <v>0.20000000000000007</v>
      </c>
      <c r="BJ1091">
        <v>2190.965609217521</v>
      </c>
      <c r="BK1091">
        <v>685.81579162985781</v>
      </c>
      <c r="BL1091">
        <v>823.9462539427567</v>
      </c>
      <c r="BM1091">
        <v>850.94675248877195</v>
      </c>
      <c r="BN1091">
        <v>110.12825685937547</v>
      </c>
      <c r="BO1091">
        <v>26.003108765583736</v>
      </c>
      <c r="BP1091">
        <v>3.8811319648317487E-2</v>
      </c>
      <c r="BQ1091">
        <v>100</v>
      </c>
      <c r="BR1091">
        <v>327.24408499607034</v>
      </c>
      <c r="BS1091">
        <v>5.7580393619486567E-2</v>
      </c>
      <c r="BT1091">
        <v>3.1602809396039165E-4</v>
      </c>
      <c r="BU1091">
        <v>69.248999386108736</v>
      </c>
      <c r="BV1091">
        <v>0.52824026830795734</v>
      </c>
      <c r="BW1091">
        <v>14.793975333614782</v>
      </c>
      <c r="BX1091">
        <v>33.970932663294455</v>
      </c>
      <c r="BY1091">
        <v>32.079594283279889</v>
      </c>
      <c r="BZ1091">
        <v>1333.8828257527989</v>
      </c>
      <c r="CA1091">
        <v>267.07857983743094</v>
      </c>
      <c r="CB1091">
        <v>237.045122504528</v>
      </c>
      <c r="CC1091" s="156">
        <v>0.91</v>
      </c>
      <c r="CD1091">
        <v>1430</v>
      </c>
      <c r="CE1091">
        <v>0.23187429588766251</v>
      </c>
      <c r="CF1091">
        <v>8.8521165939996571</v>
      </c>
      <c r="CG1091">
        <v>0.27856783873125979</v>
      </c>
      <c r="CH1091">
        <v>31.357656682343787</v>
      </c>
      <c r="CI1091">
        <v>6</v>
      </c>
    </row>
    <row r="1092" spans="47:87" x14ac:dyDescent="0.3">
      <c r="AU1092">
        <v>0.3</v>
      </c>
      <c r="AV1092">
        <v>20.981782189052161</v>
      </c>
      <c r="AW1092">
        <v>0.32739025201935035</v>
      </c>
      <c r="AX1092">
        <v>1.3139516089735692</v>
      </c>
      <c r="AY1092">
        <v>302.29634142251899</v>
      </c>
      <c r="AZ1092">
        <v>9.819614261778517E-2</v>
      </c>
      <c r="BA1092">
        <v>517.15436103637387</v>
      </c>
      <c r="BB1092">
        <v>338.39585514572644</v>
      </c>
      <c r="BC1092">
        <v>1</v>
      </c>
      <c r="BD1092">
        <v>36.02605105629371</v>
      </c>
      <c r="BE1092">
        <v>98.873809286986685</v>
      </c>
      <c r="BF1092">
        <v>21.434009850853187</v>
      </c>
      <c r="BG1092">
        <v>3.9100447208990659</v>
      </c>
      <c r="BH1092">
        <v>436.72007048041996</v>
      </c>
      <c r="BI1092">
        <v>0.20000000000000007</v>
      </c>
      <c r="BJ1092">
        <v>2788.9401133264232</v>
      </c>
      <c r="BK1092">
        <v>689.42234976548821</v>
      </c>
      <c r="BL1092">
        <v>969.36778324227134</v>
      </c>
      <c r="BM1092">
        <v>915.352605429454</v>
      </c>
      <c r="BN1092">
        <v>226.58320023991698</v>
      </c>
      <c r="BO1092">
        <v>29.612551164656658</v>
      </c>
      <c r="BP1092">
        <v>4.6843825608354282E-2</v>
      </c>
      <c r="BQ1092">
        <v>100</v>
      </c>
      <c r="BR1092">
        <v>405.2058276879045</v>
      </c>
      <c r="BS1092">
        <v>5.6600925527132716E-2</v>
      </c>
      <c r="BT1092">
        <v>3.2348048715985078E-4</v>
      </c>
      <c r="BU1092">
        <v>0</v>
      </c>
      <c r="BV1092">
        <v>0.51726017552561521</v>
      </c>
      <c r="BW1092">
        <v>15.124672005611654</v>
      </c>
      <c r="BX1092">
        <v>31.707993887954707</v>
      </c>
      <c r="BY1092">
        <v>36.243033718862868</v>
      </c>
      <c r="BZ1092">
        <v>1000.9859845669959</v>
      </c>
      <c r="CA1092">
        <v>353.32975958859691</v>
      </c>
      <c r="CB1092">
        <v>244.01557305407496</v>
      </c>
      <c r="CC1092" s="156">
        <v>0.9</v>
      </c>
      <c r="CD1092">
        <v>2260</v>
      </c>
      <c r="CE1092">
        <v>0.14426516581246096</v>
      </c>
      <c r="CF1092">
        <v>5.5507188121027315</v>
      </c>
      <c r="CG1092">
        <v>0.1777675800241714</v>
      </c>
      <c r="CH1092">
        <v>10.784582926895814</v>
      </c>
      <c r="CI1092">
        <v>10</v>
      </c>
    </row>
    <row r="1093" spans="47:87" x14ac:dyDescent="0.3">
      <c r="AU1093">
        <v>0.3</v>
      </c>
      <c r="AV1093">
        <v>19.16050459977729</v>
      </c>
      <c r="AW1093">
        <v>0.33235948651822517</v>
      </c>
      <c r="AX1093">
        <v>0.86622161752971749</v>
      </c>
      <c r="AY1093">
        <v>336.13328288229434</v>
      </c>
      <c r="AZ1093">
        <v>0.10538618698481625</v>
      </c>
      <c r="BA1093">
        <v>410.4065284606728</v>
      </c>
      <c r="BB1093">
        <v>416.21693696484112</v>
      </c>
      <c r="BC1093">
        <v>1</v>
      </c>
      <c r="BD1093">
        <v>41.233717531045677</v>
      </c>
      <c r="BE1093">
        <v>108.37278717338742</v>
      </c>
      <c r="BF1093">
        <v>16.445117820574293</v>
      </c>
      <c r="BG1093">
        <v>5.3131308768840126</v>
      </c>
      <c r="BH1093">
        <v>439.22304149589229</v>
      </c>
      <c r="BI1093">
        <v>0.2</v>
      </c>
      <c r="BJ1093">
        <v>2301.8463009304292</v>
      </c>
      <c r="BK1093">
        <v>690.44813405341472</v>
      </c>
      <c r="BL1093">
        <v>957.72391516980122</v>
      </c>
      <c r="BM1093">
        <v>997.03651529570936</v>
      </c>
      <c r="BN1093">
        <v>189.00277801269669</v>
      </c>
      <c r="BO1093">
        <v>30.15079360163703</v>
      </c>
      <c r="BP1093">
        <v>3.675502527952406E-2</v>
      </c>
      <c r="BQ1093">
        <v>100</v>
      </c>
      <c r="BR1093">
        <v>366.65042612645658</v>
      </c>
      <c r="BS1093">
        <v>5.7178308223044767E-2</v>
      </c>
      <c r="BT1093">
        <v>3.2316071854685777E-4</v>
      </c>
      <c r="BU1093">
        <v>0</v>
      </c>
      <c r="BV1093">
        <v>0.55398477433615356</v>
      </c>
      <c r="BW1093">
        <v>14.079205432033966</v>
      </c>
      <c r="BX1093">
        <v>34.132112717587233</v>
      </c>
      <c r="BY1093">
        <v>34.42144178697891</v>
      </c>
      <c r="BZ1093">
        <v>1177.1325173583427</v>
      </c>
      <c r="CA1093">
        <v>262.99651077109564</v>
      </c>
      <c r="CB1093">
        <v>235.62842871245584</v>
      </c>
      <c r="CC1093" s="156">
        <v>0.87</v>
      </c>
      <c r="CD1093">
        <v>1200</v>
      </c>
      <c r="CE1093">
        <v>0.28376380295880033</v>
      </c>
      <c r="CF1093">
        <v>8.2008276604624015</v>
      </c>
      <c r="CG1093">
        <v>0.34769269441778572</v>
      </c>
      <c r="CH1093">
        <v>38.443884271916161</v>
      </c>
      <c r="CI1093">
        <v>4</v>
      </c>
    </row>
    <row r="1094" spans="47:87" x14ac:dyDescent="0.3">
      <c r="AU1094">
        <v>0.3</v>
      </c>
      <c r="AV1094">
        <v>19.135791295517386</v>
      </c>
      <c r="AW1094">
        <v>0.33328066531875056</v>
      </c>
      <c r="AX1094">
        <v>1.0530111206664698</v>
      </c>
      <c r="AY1094">
        <v>339.31398629707093</v>
      </c>
      <c r="AZ1094">
        <v>0.10251395301149434</v>
      </c>
      <c r="BA1094">
        <v>522.34701402662449</v>
      </c>
      <c r="BB1094">
        <v>432.91177765686706</v>
      </c>
      <c r="BC1094">
        <v>1</v>
      </c>
      <c r="BD1094">
        <v>45.597716530429246</v>
      </c>
      <c r="BE1094">
        <v>107.41653294195559</v>
      </c>
      <c r="BF1094">
        <v>14.267619188442715</v>
      </c>
      <c r="BG1094">
        <v>4.3363923929205397</v>
      </c>
      <c r="BH1094">
        <v>417.32255638893889</v>
      </c>
      <c r="BI1094">
        <v>0.20000000000000004</v>
      </c>
      <c r="BJ1094">
        <v>2564.7542751520882</v>
      </c>
      <c r="BK1094">
        <v>671.86936908855978</v>
      </c>
      <c r="BL1094">
        <v>941.22561983269907</v>
      </c>
      <c r="BM1094">
        <v>797.08671542749369</v>
      </c>
      <c r="BN1094">
        <v>174.28534524882798</v>
      </c>
      <c r="BO1094">
        <v>30.185162294870629</v>
      </c>
      <c r="BP1094">
        <v>4.2842170632606889E-2</v>
      </c>
      <c r="BQ1094">
        <v>100</v>
      </c>
      <c r="BR1094">
        <v>394.28875960374944</v>
      </c>
      <c r="BS1094">
        <v>5.175255835705872E-2</v>
      </c>
      <c r="BT1094">
        <v>3.0404464779778086E-4</v>
      </c>
      <c r="BU1094">
        <v>0</v>
      </c>
      <c r="BV1094">
        <v>0.55103655981148603</v>
      </c>
      <c r="BW1094">
        <v>14.881210426550128</v>
      </c>
      <c r="BX1094">
        <v>35.382608951814774</v>
      </c>
      <c r="BY1094">
        <v>28.87260205361406</v>
      </c>
      <c r="BZ1094">
        <v>1110.4659599668585</v>
      </c>
      <c r="CA1094">
        <v>196.70936373350656</v>
      </c>
      <c r="CB1094">
        <v>227.15767385620958</v>
      </c>
      <c r="CC1094" s="156">
        <v>0.92</v>
      </c>
      <c r="CD1094">
        <v>2420</v>
      </c>
      <c r="CE1094">
        <v>2.1586429361976522E-2</v>
      </c>
      <c r="CF1094">
        <v>1.9466005482009598</v>
      </c>
      <c r="CG1094">
        <v>6.4555922041652281E-2</v>
      </c>
      <c r="CH1094">
        <v>-13.407183954170467</v>
      </c>
      <c r="CI1094" t="s">
        <v>479</v>
      </c>
    </row>
    <row r="1095" spans="47:87" x14ac:dyDescent="0.3">
      <c r="AU1095">
        <v>0.3</v>
      </c>
      <c r="AV1095">
        <v>21.217509179632721</v>
      </c>
      <c r="AW1095">
        <v>0.39897161420975147</v>
      </c>
      <c r="AX1095">
        <v>1.6592738572399668</v>
      </c>
      <c r="AY1095">
        <v>315.0702317911248</v>
      </c>
      <c r="AZ1095">
        <v>8.4615248540913915E-2</v>
      </c>
      <c r="BA1095">
        <v>359.66835415300511</v>
      </c>
      <c r="BB1095">
        <v>261.39277174551739</v>
      </c>
      <c r="BC1095">
        <v>1</v>
      </c>
      <c r="BD1095">
        <v>35.973739545191457</v>
      </c>
      <c r="BE1095">
        <v>93.925344132716504</v>
      </c>
      <c r="BF1095">
        <v>12.94594747267789</v>
      </c>
      <c r="BG1095">
        <v>4.785439685476641</v>
      </c>
      <c r="BH1095">
        <v>421.11621270076671</v>
      </c>
      <c r="BI1095">
        <v>0.20000000000000004</v>
      </c>
      <c r="BJ1095">
        <v>3142.230428056509</v>
      </c>
      <c r="BK1095">
        <v>678.63405788955106</v>
      </c>
      <c r="BL1095">
        <v>841.75029897551201</v>
      </c>
      <c r="BM1095">
        <v>983.02921804701555</v>
      </c>
      <c r="BN1095">
        <v>213.09715690149164</v>
      </c>
      <c r="BO1095">
        <v>36.237804479361046</v>
      </c>
      <c r="BP1095">
        <v>3.8969840785057434E-2</v>
      </c>
      <c r="BQ1095">
        <v>100</v>
      </c>
      <c r="BR1095">
        <v>369.84354780140063</v>
      </c>
      <c r="BS1095">
        <v>5.2376027924297984E-2</v>
      </c>
      <c r="BT1095">
        <v>3.4341874409354238E-4</v>
      </c>
      <c r="BU1095">
        <v>11.351250072584516</v>
      </c>
      <c r="BV1095">
        <v>0.57829758105050255</v>
      </c>
      <c r="BW1095">
        <v>15.609017556486206</v>
      </c>
      <c r="BX1095">
        <v>37.703222729200334</v>
      </c>
      <c r="BY1095">
        <v>30.19896191172743</v>
      </c>
      <c r="BZ1095">
        <v>1037.7825739402949</v>
      </c>
      <c r="CA1095">
        <v>223.74853574300573</v>
      </c>
      <c r="CB1095">
        <v>227.70052504878947</v>
      </c>
      <c r="CC1095" s="156">
        <v>0.95</v>
      </c>
      <c r="CD1095">
        <v>2540</v>
      </c>
      <c r="CE1095">
        <v>8.6869899729361322E-2</v>
      </c>
      <c r="CF1095">
        <v>3.0932737165748003</v>
      </c>
      <c r="CG1095">
        <v>0.11962576315551807</v>
      </c>
      <c r="CH1095">
        <v>-4.6213009968208087</v>
      </c>
      <c r="CI1095" t="s">
        <v>479</v>
      </c>
    </row>
    <row r="1096" spans="47:87" x14ac:dyDescent="0.3">
      <c r="AU1096">
        <v>0.3</v>
      </c>
      <c r="AV1096">
        <v>17.768523679081447</v>
      </c>
      <c r="AW1096">
        <v>0.30131828947560668</v>
      </c>
      <c r="AX1096">
        <v>1.1740835835991461</v>
      </c>
      <c r="AY1096">
        <v>313.13553366886731</v>
      </c>
      <c r="AZ1096">
        <v>0.10298214772275108</v>
      </c>
      <c r="BA1096">
        <v>466.17728995234137</v>
      </c>
      <c r="BB1096">
        <v>354.67745544621977</v>
      </c>
      <c r="BC1096">
        <v>1</v>
      </c>
      <c r="BD1096">
        <v>36.078584624139623</v>
      </c>
      <c r="BE1096">
        <v>97.605506231772125</v>
      </c>
      <c r="BF1096">
        <v>17.357750175347864</v>
      </c>
      <c r="BG1096">
        <v>4.1343978616764945</v>
      </c>
      <c r="BH1096">
        <v>419.63114809790818</v>
      </c>
      <c r="BI1096">
        <v>0.20000000000000004</v>
      </c>
      <c r="BJ1096">
        <v>2650.614464897415</v>
      </c>
      <c r="BK1096">
        <v>693.61229069978799</v>
      </c>
      <c r="BL1096">
        <v>823.37734933317643</v>
      </c>
      <c r="BM1096">
        <v>935.87495026545253</v>
      </c>
      <c r="BN1096">
        <v>172.99979633214232</v>
      </c>
      <c r="BO1096">
        <v>27.119614443262105</v>
      </c>
      <c r="BP1096">
        <v>5.9399614879387268E-2</v>
      </c>
      <c r="BQ1096">
        <v>100</v>
      </c>
      <c r="BR1096">
        <v>284.97919993796336</v>
      </c>
      <c r="BS1096">
        <v>5.5723987634467252E-2</v>
      </c>
      <c r="BT1096">
        <v>3.1177413030149817E-4</v>
      </c>
      <c r="BU1096">
        <v>0</v>
      </c>
      <c r="BV1096">
        <v>0.54411164748781737</v>
      </c>
      <c r="BW1096">
        <v>15.580850978236548</v>
      </c>
      <c r="BX1096">
        <v>34.635179354851601</v>
      </c>
      <c r="BY1096">
        <v>41.553427951328928</v>
      </c>
      <c r="BZ1096">
        <v>1152.4194373819666</v>
      </c>
      <c r="CA1096">
        <v>246.64451469539415</v>
      </c>
      <c r="CB1096">
        <v>236.85031205401012</v>
      </c>
      <c r="CC1096" s="156">
        <v>1.18</v>
      </c>
      <c r="CD1096">
        <v>1970</v>
      </c>
      <c r="CE1096">
        <v>3.7115770519385194E-2</v>
      </c>
      <c r="CF1096">
        <v>1.5839948874111041</v>
      </c>
      <c r="CG1096">
        <v>7.8526537589556175E-2</v>
      </c>
      <c r="CH1096">
        <v>-7.011395025171244</v>
      </c>
      <c r="CI1096" t="s">
        <v>479</v>
      </c>
    </row>
    <row r="1097" spans="47:87" x14ac:dyDescent="0.3">
      <c r="AU1097">
        <v>0.3</v>
      </c>
      <c r="AV1097">
        <v>20.729564549762472</v>
      </c>
      <c r="AW1097">
        <v>0.32821233261097438</v>
      </c>
      <c r="AX1097">
        <v>1.5306851987553034</v>
      </c>
      <c r="AY1097">
        <v>285.49696543533315</v>
      </c>
      <c r="AZ1097">
        <v>9.7757064613937072E-2</v>
      </c>
      <c r="BA1097">
        <v>480.33134265458858</v>
      </c>
      <c r="BB1097">
        <v>387.27651671265903</v>
      </c>
      <c r="BC1097">
        <v>1</v>
      </c>
      <c r="BD1097">
        <v>40.629093032861164</v>
      </c>
      <c r="BE1097">
        <v>97.469741962201198</v>
      </c>
      <c r="BF1097">
        <v>25.365541711214636</v>
      </c>
      <c r="BG1097">
        <v>4.2402968682394562</v>
      </c>
      <c r="BH1097">
        <v>377.6840936215936</v>
      </c>
      <c r="BI1097">
        <v>0.19999999999999996</v>
      </c>
      <c r="BJ1097">
        <v>2829.4494549752567</v>
      </c>
      <c r="BK1097">
        <v>711.70070182297309</v>
      </c>
      <c r="BL1097">
        <v>975.31634938648358</v>
      </c>
      <c r="BM1097">
        <v>920.71772227799067</v>
      </c>
      <c r="BN1097">
        <v>181.15652511119532</v>
      </c>
      <c r="BO1097">
        <v>29.696086057158517</v>
      </c>
      <c r="BP1097">
        <v>4.585115033782327E-2</v>
      </c>
      <c r="BQ1097">
        <v>100</v>
      </c>
      <c r="BR1097">
        <v>253.82222735982501</v>
      </c>
      <c r="BS1097">
        <v>5.618753932680038E-2</v>
      </c>
      <c r="BT1097">
        <v>2.9835660212859818E-4</v>
      </c>
      <c r="BU1097">
        <v>97.786071079645154</v>
      </c>
      <c r="BV1097">
        <v>0.5633050482421077</v>
      </c>
      <c r="BW1097">
        <v>13.559143641045466</v>
      </c>
      <c r="BX1097">
        <v>37.614082133770722</v>
      </c>
      <c r="BY1097">
        <v>37.522072340642161</v>
      </c>
      <c r="BZ1097">
        <v>1091.5250726067984</v>
      </c>
      <c r="CA1097">
        <v>153.4847314486681</v>
      </c>
      <c r="CB1097">
        <v>219.08277222315198</v>
      </c>
      <c r="CC1097" s="156">
        <v>1.1000000000000001</v>
      </c>
      <c r="CD1097">
        <v>2180</v>
      </c>
      <c r="CE1097">
        <v>4.6348881915119211E-2</v>
      </c>
      <c r="CF1097">
        <v>2.4820789955092808</v>
      </c>
      <c r="CG1097">
        <v>8.5071634883048919E-2</v>
      </c>
      <c r="CH1097">
        <v>-11.61181770206962</v>
      </c>
      <c r="CI1097" t="s">
        <v>479</v>
      </c>
    </row>
    <row r="1098" spans="47:87" x14ac:dyDescent="0.3">
      <c r="AU1098">
        <v>0.3</v>
      </c>
      <c r="AV1098">
        <v>18.577625023375163</v>
      </c>
      <c r="AW1098">
        <v>0.29499796252451937</v>
      </c>
      <c r="AX1098">
        <v>0.306104058455688</v>
      </c>
      <c r="AY1098">
        <v>302.38144867567087</v>
      </c>
      <c r="AZ1098">
        <v>9.8645956624512976E-2</v>
      </c>
      <c r="BA1098">
        <v>357.1427150912931</v>
      </c>
      <c r="BB1098">
        <v>355.15705824450384</v>
      </c>
      <c r="BC1098">
        <v>1</v>
      </c>
      <c r="BD1098">
        <v>32.520918603518254</v>
      </c>
      <c r="BE1098">
        <v>118.19200536659953</v>
      </c>
      <c r="BF1098">
        <v>17.255439915273854</v>
      </c>
      <c r="BG1098">
        <v>5.2705148719818364</v>
      </c>
      <c r="BH1098">
        <v>447.44961435184086</v>
      </c>
      <c r="BI1098">
        <v>0.19999999999999998</v>
      </c>
      <c r="BJ1098">
        <v>2374.4695144999791</v>
      </c>
      <c r="BK1098">
        <v>707.4949751139111</v>
      </c>
      <c r="BL1098">
        <v>935.33409298236359</v>
      </c>
      <c r="BM1098">
        <v>999.11751064511157</v>
      </c>
      <c r="BN1098">
        <v>203.90568385441432</v>
      </c>
      <c r="BO1098">
        <v>26.703037641733893</v>
      </c>
      <c r="BP1098">
        <v>3.9686820282787923E-2</v>
      </c>
      <c r="BQ1098">
        <v>100</v>
      </c>
      <c r="BR1098">
        <v>294.47577958917867</v>
      </c>
      <c r="BS1098">
        <v>5.3788480370516999E-2</v>
      </c>
      <c r="BT1098">
        <v>3.0256010545682112E-4</v>
      </c>
      <c r="BU1098">
        <v>10.050507345688377</v>
      </c>
      <c r="BV1098">
        <v>0.52534679930573125</v>
      </c>
      <c r="BW1098">
        <v>14.459988867172031</v>
      </c>
      <c r="BX1098">
        <v>37.395047489828201</v>
      </c>
      <c r="BY1098">
        <v>28.118412925034455</v>
      </c>
      <c r="BZ1098">
        <v>1109.3001344659608</v>
      </c>
      <c r="CA1098">
        <v>254.54142325570831</v>
      </c>
      <c r="CB1098">
        <v>224.37921888652039</v>
      </c>
      <c r="CC1098" s="156">
        <v>0.92</v>
      </c>
      <c r="CD1098">
        <v>1530</v>
      </c>
      <c r="CE1098">
        <v>0.23025650766956129</v>
      </c>
      <c r="CF1098">
        <v>6.7558732468251526</v>
      </c>
      <c r="CG1098">
        <v>0.2727641626215852</v>
      </c>
      <c r="CH1098">
        <v>25.216222973832938</v>
      </c>
      <c r="CI1098">
        <v>6</v>
      </c>
    </row>
    <row r="1099" spans="47:87" x14ac:dyDescent="0.3">
      <c r="AU1099">
        <v>0.3</v>
      </c>
      <c r="AV1099">
        <v>21.872211684633967</v>
      </c>
      <c r="AW1099">
        <v>0.32202346995487385</v>
      </c>
      <c r="AX1099">
        <v>1.673436807459999</v>
      </c>
      <c r="AY1099">
        <v>316.11331333322352</v>
      </c>
      <c r="AZ1099">
        <v>0.10966495173219921</v>
      </c>
      <c r="BA1099">
        <v>408.49317775841854</v>
      </c>
      <c r="BB1099">
        <v>396.56047992406513</v>
      </c>
      <c r="BC1099">
        <v>1</v>
      </c>
      <c r="BD1099">
        <v>41.506710449975472</v>
      </c>
      <c r="BE1099">
        <v>106.0793322446245</v>
      </c>
      <c r="BF1099">
        <v>18.211155599242687</v>
      </c>
      <c r="BG1099">
        <v>6.0432141846518581</v>
      </c>
      <c r="BH1099">
        <v>423.73746596971239</v>
      </c>
      <c r="BI1099">
        <v>0.20000000000000004</v>
      </c>
      <c r="BJ1099">
        <v>2520.0885636394337</v>
      </c>
      <c r="BK1099">
        <v>689.84651065718049</v>
      </c>
      <c r="BL1099">
        <v>838.03557512135694</v>
      </c>
      <c r="BM1099">
        <v>939.10953576234942</v>
      </c>
      <c r="BN1099">
        <v>191.68093934043404</v>
      </c>
      <c r="BO1099">
        <v>29.08590770829213</v>
      </c>
      <c r="BP1099">
        <v>5.1013816327686909E-2</v>
      </c>
      <c r="BQ1099">
        <v>100</v>
      </c>
      <c r="BR1099">
        <v>350.76907883436559</v>
      </c>
      <c r="BS1099">
        <v>5.8862401672349907E-2</v>
      </c>
      <c r="BT1099">
        <v>2.8191004896121531E-4</v>
      </c>
      <c r="BU1099">
        <v>0</v>
      </c>
      <c r="BV1099">
        <v>0.51297954668782619</v>
      </c>
      <c r="BW1099">
        <v>13.833313170909657</v>
      </c>
      <c r="BX1099">
        <v>36.645109660855013</v>
      </c>
      <c r="BY1099">
        <v>31.822730160952297</v>
      </c>
      <c r="BZ1099">
        <v>1111.6323752776041</v>
      </c>
      <c r="CA1099">
        <v>349.12942168129712</v>
      </c>
      <c r="CB1099">
        <v>251.53282954810038</v>
      </c>
      <c r="CC1099" s="156">
        <v>0.93</v>
      </c>
      <c r="CD1099">
        <v>1370</v>
      </c>
      <c r="CE1099">
        <v>0.21026616655726404</v>
      </c>
      <c r="CF1099">
        <v>6.8739376670340278</v>
      </c>
      <c r="CG1099">
        <v>0.25318990273011932</v>
      </c>
      <c r="CH1099">
        <v>22.511959360167729</v>
      </c>
      <c r="CI1099">
        <v>6</v>
      </c>
    </row>
    <row r="1100" spans="47:87" x14ac:dyDescent="0.3">
      <c r="AU1100">
        <v>0.3</v>
      </c>
      <c r="AV1100">
        <v>17.389872189364333</v>
      </c>
      <c r="AW1100">
        <v>0.31998084964611873</v>
      </c>
      <c r="AX1100">
        <v>0.67570092516365921</v>
      </c>
      <c r="AY1100">
        <v>339.0945824724559</v>
      </c>
      <c r="AZ1100">
        <v>0.12287985065109248</v>
      </c>
      <c r="BA1100">
        <v>457.80925837708384</v>
      </c>
      <c r="BB1100">
        <v>376.39310050514365</v>
      </c>
      <c r="BC1100">
        <v>1</v>
      </c>
      <c r="BD1100">
        <v>39.13912848984711</v>
      </c>
      <c r="BE1100">
        <v>99.529078288753837</v>
      </c>
      <c r="BF1100">
        <v>19.342160040230102</v>
      </c>
      <c r="BG1100">
        <v>5.2773552662574836</v>
      </c>
      <c r="BH1100">
        <v>430.15214625637634</v>
      </c>
      <c r="BI1100">
        <v>0.19999999999999993</v>
      </c>
      <c r="BJ1100">
        <v>2818.8998727883672</v>
      </c>
      <c r="BK1100">
        <v>710.24348871634663</v>
      </c>
      <c r="BL1100">
        <v>908.93512839170705</v>
      </c>
      <c r="BM1100">
        <v>934.13065655442074</v>
      </c>
      <c r="BN1100">
        <v>154.98517866810042</v>
      </c>
      <c r="BO1100">
        <v>28.64743772452384</v>
      </c>
      <c r="BP1100">
        <v>8.1441168338612674E-2</v>
      </c>
      <c r="BQ1100">
        <v>100</v>
      </c>
      <c r="BR1100">
        <v>410.58584877986834</v>
      </c>
      <c r="BS1100">
        <v>5.5810602979727966E-2</v>
      </c>
      <c r="BT1100">
        <v>3.0488317710820911E-4</v>
      </c>
      <c r="BU1100">
        <v>0</v>
      </c>
      <c r="BV1100">
        <v>0.57516670712819296</v>
      </c>
      <c r="BW1100">
        <v>16.602058462592392</v>
      </c>
      <c r="BX1100">
        <v>37.937694463225831</v>
      </c>
      <c r="BY1100">
        <v>34.106523330062593</v>
      </c>
      <c r="BZ1100">
        <v>1287.7266432642414</v>
      </c>
      <c r="CA1100">
        <v>125.99761913695707</v>
      </c>
      <c r="CB1100">
        <v>245.55937259776121</v>
      </c>
      <c r="CC1100" s="156">
        <v>1.06</v>
      </c>
      <c r="CD1100">
        <v>870</v>
      </c>
      <c r="CE1100">
        <v>0.17750103054603339</v>
      </c>
      <c r="CF1100">
        <v>6.7839654004290839</v>
      </c>
      <c r="CG1100">
        <v>0.211708682127797</v>
      </c>
      <c r="CH1100">
        <v>22.635870820443422</v>
      </c>
      <c r="CI1100">
        <v>7</v>
      </c>
    </row>
    <row r="1101" spans="47:87" x14ac:dyDescent="0.3">
      <c r="AU1101">
        <v>0.3</v>
      </c>
      <c r="AV1101">
        <v>20.0068708810335</v>
      </c>
      <c r="AW1101">
        <v>0.314194157522038</v>
      </c>
      <c r="AX1101">
        <v>1.2358433532871367</v>
      </c>
      <c r="AY1101">
        <v>337.87291045135839</v>
      </c>
      <c r="AZ1101">
        <v>0.10771601250792266</v>
      </c>
      <c r="BA1101">
        <v>503.63904545033938</v>
      </c>
      <c r="BB1101">
        <v>347.33916872010241</v>
      </c>
      <c r="BC1101">
        <v>1</v>
      </c>
      <c r="BD1101">
        <v>45.508914385167884</v>
      </c>
      <c r="BE1101">
        <v>105.46756873375013</v>
      </c>
      <c r="BF1101">
        <v>15.417300794831689</v>
      </c>
      <c r="BG1101">
        <v>4.622203213099259</v>
      </c>
      <c r="BH1101">
        <v>426.37981085793803</v>
      </c>
      <c r="BI1101">
        <v>0.19999999999999996</v>
      </c>
      <c r="BJ1101">
        <v>2204.5128613951501</v>
      </c>
      <c r="BK1101">
        <v>691.14126688453587</v>
      </c>
      <c r="BL1101">
        <v>868.01701516600781</v>
      </c>
      <c r="BM1101">
        <v>897.40862147888413</v>
      </c>
      <c r="BN1101">
        <v>108.13516633993453</v>
      </c>
      <c r="BO1101">
        <v>28.525874909836627</v>
      </c>
      <c r="BP1101">
        <v>3.1916829145935931E-2</v>
      </c>
      <c r="BQ1101">
        <v>100</v>
      </c>
      <c r="BR1101">
        <v>344.52062129530003</v>
      </c>
      <c r="BS1101">
        <v>5.4314889465677217E-2</v>
      </c>
      <c r="BT1101">
        <v>2.8582130824304238E-4</v>
      </c>
      <c r="BU1101">
        <v>82.726124462811498</v>
      </c>
      <c r="BV1101">
        <v>0.54740389412815027</v>
      </c>
      <c r="BW1101">
        <v>13.311200137046054</v>
      </c>
      <c r="BX1101">
        <v>38.545127057005061</v>
      </c>
      <c r="BY1101">
        <v>30.630774663601301</v>
      </c>
      <c r="BZ1101">
        <v>778.65273018554319</v>
      </c>
      <c r="CA1101">
        <v>371.60818412037679</v>
      </c>
      <c r="CB1101">
        <v>200.23204887287761</v>
      </c>
      <c r="CC1101" s="156">
        <v>0.94</v>
      </c>
      <c r="CD1101">
        <v>1420</v>
      </c>
      <c r="CE1101">
        <v>0.20472297540858553</v>
      </c>
      <c r="CF1101">
        <v>7.0628653726260087</v>
      </c>
      <c r="CG1101">
        <v>0.24494629013614702</v>
      </c>
      <c r="CH1101">
        <v>25.247150981307477</v>
      </c>
      <c r="CI1101">
        <v>6</v>
      </c>
    </row>
    <row r="1102" spans="47:87" x14ac:dyDescent="0.3">
      <c r="AU1102">
        <v>0.3</v>
      </c>
      <c r="AV1102">
        <v>21.191507809418233</v>
      </c>
      <c r="AW1102">
        <v>0.32832746081628345</v>
      </c>
      <c r="AX1102">
        <v>0.71240349152181293</v>
      </c>
      <c r="AY1102">
        <v>341.94651980464613</v>
      </c>
      <c r="AZ1102">
        <v>0.11577950367776202</v>
      </c>
      <c r="BA1102">
        <v>401.29193540313878</v>
      </c>
      <c r="BB1102">
        <v>317.56880824546278</v>
      </c>
      <c r="BC1102">
        <v>1</v>
      </c>
      <c r="BD1102">
        <v>38.846647095463354</v>
      </c>
      <c r="BE1102">
        <v>100.28736522519523</v>
      </c>
      <c r="BF1102">
        <v>11.213820786675354</v>
      </c>
      <c r="BG1102">
        <v>3.7535883388512921</v>
      </c>
      <c r="BH1102">
        <v>426.80749071833151</v>
      </c>
      <c r="BI1102">
        <v>0.20000000000000004</v>
      </c>
      <c r="BJ1102">
        <v>3127.4579295043795</v>
      </c>
      <c r="BK1102">
        <v>694.46114965094364</v>
      </c>
      <c r="BL1102">
        <v>920.00154022822585</v>
      </c>
      <c r="BM1102">
        <v>945.1482824401877</v>
      </c>
      <c r="BN1102">
        <v>162.55987657748543</v>
      </c>
      <c r="BO1102">
        <v>29.634600270926704</v>
      </c>
      <c r="BP1102">
        <v>5.4504859609416083E-2</v>
      </c>
      <c r="BQ1102">
        <v>100</v>
      </c>
      <c r="BR1102">
        <v>310.03995215156601</v>
      </c>
      <c r="BS1102">
        <v>5.7389753188648793E-2</v>
      </c>
      <c r="BT1102">
        <v>3.1872697064196917E-4</v>
      </c>
      <c r="BU1102">
        <v>0</v>
      </c>
      <c r="BV1102">
        <v>0.54001456806922188</v>
      </c>
      <c r="BW1102">
        <v>15.244100828147046</v>
      </c>
      <c r="BX1102">
        <v>35.86647831225158</v>
      </c>
      <c r="BY1102">
        <v>37.679952565208055</v>
      </c>
      <c r="BZ1102">
        <v>993.43604935975929</v>
      </c>
      <c r="CA1102">
        <v>378.03046151639199</v>
      </c>
      <c r="CB1102">
        <v>223.77818001817883</v>
      </c>
      <c r="CC1102" s="156">
        <v>1.2</v>
      </c>
      <c r="CD1102">
        <v>1380</v>
      </c>
      <c r="CE1102">
        <v>5.2139396889967049E-2</v>
      </c>
      <c r="CF1102">
        <v>2.6383733153009485</v>
      </c>
      <c r="CG1102">
        <v>8.9056855612077004E-2</v>
      </c>
      <c r="CH1102">
        <v>-8.9741113571415223</v>
      </c>
      <c r="CI1102" t="s">
        <v>479</v>
      </c>
    </row>
    <row r="1103" spans="47:87" x14ac:dyDescent="0.3">
      <c r="AU1103">
        <v>0.3</v>
      </c>
      <c r="AV1103">
        <v>20.506023536204179</v>
      </c>
      <c r="AW1103">
        <v>0.3585690448140833</v>
      </c>
      <c r="AX1103">
        <v>1.1944706792545743</v>
      </c>
      <c r="AY1103">
        <v>319.54657823906996</v>
      </c>
      <c r="AZ1103">
        <v>0.10190340748808495</v>
      </c>
      <c r="BA1103">
        <v>333.17704325845608</v>
      </c>
      <c r="BB1103">
        <v>346.63083846052137</v>
      </c>
      <c r="BC1103">
        <v>1</v>
      </c>
      <c r="BD1103">
        <v>42.335253554432995</v>
      </c>
      <c r="BE1103">
        <v>101.09460297304422</v>
      </c>
      <c r="BF1103">
        <v>23.750091095793103</v>
      </c>
      <c r="BG1103">
        <v>6.3562222263295984</v>
      </c>
      <c r="BH1103">
        <v>388.33028923600409</v>
      </c>
      <c r="BI1103">
        <v>0.2</v>
      </c>
      <c r="BJ1103">
        <v>2602.2653805796704</v>
      </c>
      <c r="BK1103">
        <v>695.12084381578529</v>
      </c>
      <c r="BL1103">
        <v>889.68316330736502</v>
      </c>
      <c r="BM1103">
        <v>957.47324828568526</v>
      </c>
      <c r="BN1103">
        <v>152.11776153357931</v>
      </c>
      <c r="BO1103">
        <v>32.233015394214192</v>
      </c>
      <c r="BP1103">
        <v>7.5560806592745708E-2</v>
      </c>
      <c r="BQ1103">
        <v>100</v>
      </c>
      <c r="BR1103">
        <v>340.1905232058906</v>
      </c>
      <c r="BS1103">
        <v>5.2330487924056618E-2</v>
      </c>
      <c r="BT1103">
        <v>3.2568915822253934E-4</v>
      </c>
      <c r="BU1103">
        <v>0</v>
      </c>
      <c r="BV1103">
        <v>0.58408904863810229</v>
      </c>
      <c r="BW1103">
        <v>14.189654759081307</v>
      </c>
      <c r="BX1103">
        <v>33.989244320926247</v>
      </c>
      <c r="BY1103">
        <v>35.18692297613471</v>
      </c>
      <c r="BZ1103">
        <v>1274.4712670819811</v>
      </c>
      <c r="CA1103">
        <v>256.80845125531704</v>
      </c>
      <c r="CB1103">
        <v>210.15346797354351</v>
      </c>
      <c r="CC1103" s="156">
        <v>0.97</v>
      </c>
      <c r="CD1103">
        <v>1490</v>
      </c>
      <c r="CE1103">
        <v>0.13766944753313326</v>
      </c>
      <c r="CF1103">
        <v>4.9489761084413493</v>
      </c>
      <c r="CG1103">
        <v>0.1661954377597408</v>
      </c>
      <c r="CH1103">
        <v>12.32712408132006</v>
      </c>
      <c r="CI1103">
        <v>11</v>
      </c>
    </row>
    <row r="1104" spans="47:87" x14ac:dyDescent="0.3">
      <c r="AU1104">
        <v>0.3</v>
      </c>
      <c r="AV1104">
        <v>20.434961059962895</v>
      </c>
      <c r="AW1104">
        <v>0.31645838549148875</v>
      </c>
      <c r="AX1104">
        <v>0.13423130263344057</v>
      </c>
      <c r="AY1104">
        <v>306.25083045297725</v>
      </c>
      <c r="AZ1104">
        <v>9.6398618189441385E-2</v>
      </c>
      <c r="BA1104">
        <v>488.2370385213768</v>
      </c>
      <c r="BB1104">
        <v>405.54227644730338</v>
      </c>
      <c r="BC1104">
        <v>1</v>
      </c>
      <c r="BD1104">
        <v>37.238537508247489</v>
      </c>
      <c r="BE1104">
        <v>93.237033739714292</v>
      </c>
      <c r="BF1104">
        <v>19.481962321637326</v>
      </c>
      <c r="BG1104">
        <v>5.8404841577747906</v>
      </c>
      <c r="BH1104">
        <v>405.79975192196787</v>
      </c>
      <c r="BI1104">
        <v>0.20000000000000007</v>
      </c>
      <c r="BJ1104">
        <v>2875.457617759298</v>
      </c>
      <c r="BK1104">
        <v>708.2336289444828</v>
      </c>
      <c r="BL1104">
        <v>904.3627915393098</v>
      </c>
      <c r="BM1104">
        <v>1196.9850378023978</v>
      </c>
      <c r="BN1104">
        <v>163.63067200636863</v>
      </c>
      <c r="BO1104">
        <v>28.340283698298354</v>
      </c>
      <c r="BP1104">
        <v>7.9670687073074634E-2</v>
      </c>
      <c r="BQ1104">
        <v>100</v>
      </c>
      <c r="BR1104">
        <v>376.3052532700421</v>
      </c>
      <c r="BS1104">
        <v>4.9635137197080542E-2</v>
      </c>
      <c r="BT1104">
        <v>3.1197624619222762E-4</v>
      </c>
      <c r="BU1104">
        <v>10.848113816529755</v>
      </c>
      <c r="BV1104">
        <v>0.59799367288530281</v>
      </c>
      <c r="BW1104">
        <v>15.695381417601848</v>
      </c>
      <c r="BX1104">
        <v>37.801199152795455</v>
      </c>
      <c r="BY1104">
        <v>30.316112359445174</v>
      </c>
      <c r="BZ1104">
        <v>1189.5402520217033</v>
      </c>
      <c r="CA1104">
        <v>289.97866005552555</v>
      </c>
      <c r="CB1104">
        <v>228.87566413516612</v>
      </c>
      <c r="CC1104" s="156">
        <v>1.22</v>
      </c>
      <c r="CD1104">
        <v>1020</v>
      </c>
      <c r="CE1104">
        <v>0.1119570278886981</v>
      </c>
      <c r="CF1104">
        <v>3.8234482702461774</v>
      </c>
      <c r="CG1104">
        <v>0.14050210564963261</v>
      </c>
      <c r="CH1104">
        <v>-0.42267313870267947</v>
      </c>
      <c r="CI1104" t="s">
        <v>479</v>
      </c>
    </row>
    <row r="1105" spans="47:87" x14ac:dyDescent="0.3">
      <c r="AU1105">
        <v>0.3</v>
      </c>
      <c r="AV1105">
        <v>20.362114749661032</v>
      </c>
      <c r="AW1105">
        <v>0.24955505695708347</v>
      </c>
      <c r="AX1105">
        <v>0.60846080766610311</v>
      </c>
      <c r="AY1105">
        <v>334.92360308772231</v>
      </c>
      <c r="AZ1105">
        <v>0.11195163772985289</v>
      </c>
      <c r="BA1105">
        <v>491.11023103771498</v>
      </c>
      <c r="BB1105">
        <v>288.23659472659205</v>
      </c>
      <c r="BC1105">
        <v>1</v>
      </c>
      <c r="BD1105">
        <v>39.39964499178344</v>
      </c>
      <c r="BE1105">
        <v>114.15314126603826</v>
      </c>
      <c r="BF1105">
        <v>19.893769425252433</v>
      </c>
      <c r="BG1105">
        <v>5.2660039152591738</v>
      </c>
      <c r="BH1105">
        <v>441.66678487359371</v>
      </c>
      <c r="BI1105">
        <v>0.19999999999999998</v>
      </c>
      <c r="BJ1105">
        <v>2476.6964640547972</v>
      </c>
      <c r="BK1105">
        <v>673.74456651660967</v>
      </c>
      <c r="BL1105">
        <v>854.18799556392355</v>
      </c>
      <c r="BM1105">
        <v>880.73250950799309</v>
      </c>
      <c r="BN1105">
        <v>157.93099006667785</v>
      </c>
      <c r="BO1105">
        <v>22.282999685413191</v>
      </c>
      <c r="BP1105">
        <v>7.0635821676839655E-2</v>
      </c>
      <c r="BQ1105">
        <v>100</v>
      </c>
      <c r="BR1105">
        <v>317.27593337132862</v>
      </c>
      <c r="BS1105">
        <v>5.9227930521018241E-2</v>
      </c>
      <c r="BT1105">
        <v>3.1513787114717117E-4</v>
      </c>
      <c r="BU1105">
        <v>149.7720961953768</v>
      </c>
      <c r="BV1105">
        <v>0.52718413811342235</v>
      </c>
      <c r="BW1105">
        <v>15.085724350712034</v>
      </c>
      <c r="BX1105">
        <v>39.632229534504084</v>
      </c>
      <c r="BY1105">
        <v>27.922956499748061</v>
      </c>
      <c r="BZ1105">
        <v>975.0938020344762</v>
      </c>
      <c r="CA1105">
        <v>336.93083536520925</v>
      </c>
      <c r="CB1105">
        <v>241.19066994889533</v>
      </c>
      <c r="CC1105" s="156">
        <v>0.93</v>
      </c>
      <c r="CD1105">
        <v>1000</v>
      </c>
      <c r="CE1105">
        <v>0.21593450785890744</v>
      </c>
      <c r="CF1105">
        <v>8.0363249775689169</v>
      </c>
      <c r="CG1105">
        <v>0.25957304663904368</v>
      </c>
      <c r="CH1105">
        <v>20.847927986032751</v>
      </c>
      <c r="CI1105">
        <v>6</v>
      </c>
    </row>
    <row r="1106" spans="47:87" x14ac:dyDescent="0.3">
      <c r="AU1106">
        <v>0.3</v>
      </c>
      <c r="AV1106">
        <v>21.469910754353318</v>
      </c>
      <c r="AW1106">
        <v>0.26933971792134048</v>
      </c>
      <c r="AX1106">
        <v>0.50268905323974888</v>
      </c>
      <c r="AY1106">
        <v>303.48291656894122</v>
      </c>
      <c r="AZ1106">
        <v>0.1111792551509567</v>
      </c>
      <c r="BA1106">
        <v>461.40906097826888</v>
      </c>
      <c r="BB1106">
        <v>343.63383188523193</v>
      </c>
      <c r="BC1106">
        <v>1</v>
      </c>
      <c r="BD1106">
        <v>41.886260436752629</v>
      </c>
      <c r="BE1106">
        <v>113.24052506676612</v>
      </c>
      <c r="BF1106">
        <v>11.485207911827139</v>
      </c>
      <c r="BG1106">
        <v>5.5386026632400229</v>
      </c>
      <c r="BH1106">
        <v>438.29571518415361</v>
      </c>
      <c r="BI1106">
        <v>0.2</v>
      </c>
      <c r="BJ1106">
        <v>2827.2495457625305</v>
      </c>
      <c r="BK1106">
        <v>682.01904086635182</v>
      </c>
      <c r="BL1106">
        <v>915.84161610570663</v>
      </c>
      <c r="BM1106">
        <v>943.98760151752083</v>
      </c>
      <c r="BN1106">
        <v>164.80607219715154</v>
      </c>
      <c r="BO1106">
        <v>24.089304116151077</v>
      </c>
      <c r="BP1106">
        <v>7.1463586510363289E-2</v>
      </c>
      <c r="BQ1106">
        <v>100</v>
      </c>
      <c r="BR1106">
        <v>308.94980090171526</v>
      </c>
      <c r="BS1106">
        <v>5.5034260783908523E-2</v>
      </c>
      <c r="BT1106">
        <v>3.0550571824025576E-4</v>
      </c>
      <c r="BU1106">
        <v>0</v>
      </c>
      <c r="BV1106">
        <v>0.55518219988185513</v>
      </c>
      <c r="BW1106">
        <v>14.871344668564209</v>
      </c>
      <c r="BX1106">
        <v>37.716232076983964</v>
      </c>
      <c r="BY1106">
        <v>33.134933113540988</v>
      </c>
      <c r="BZ1106">
        <v>826.10026344185724</v>
      </c>
      <c r="CA1106">
        <v>245.78605990779471</v>
      </c>
      <c r="CB1106">
        <v>246.94862924596703</v>
      </c>
      <c r="CC1106" s="156">
        <v>1.0900000000000001</v>
      </c>
      <c r="CD1106">
        <v>670</v>
      </c>
      <c r="CE1106">
        <v>0.25773375597604087</v>
      </c>
      <c r="CF1106">
        <v>7.1309756431846729</v>
      </c>
      <c r="CG1106">
        <v>0.23848926060606623</v>
      </c>
      <c r="CH1106">
        <v>26.623347930835223</v>
      </c>
      <c r="CI1106">
        <v>6</v>
      </c>
    </row>
    <row r="1107" spans="47:87" x14ac:dyDescent="0.3">
      <c r="AU1107">
        <v>0.3</v>
      </c>
      <c r="AV1107">
        <v>21.721328965995266</v>
      </c>
      <c r="AW1107">
        <v>0.32710113347298897</v>
      </c>
      <c r="AX1107">
        <v>0.61468379694251396</v>
      </c>
      <c r="AY1107">
        <v>323.80453742245356</v>
      </c>
      <c r="AZ1107">
        <v>8.1290145233182676E-2</v>
      </c>
      <c r="BA1107">
        <v>438.02061997865428</v>
      </c>
      <c r="BB1107">
        <v>308.93343832115033</v>
      </c>
      <c r="BC1107">
        <v>1</v>
      </c>
      <c r="BD1107">
        <v>40.38745695335696</v>
      </c>
      <c r="BE1107">
        <v>107.26493966725273</v>
      </c>
      <c r="BF1107">
        <v>23.101095343935562</v>
      </c>
      <c r="BG1107">
        <v>6.5307062484623719</v>
      </c>
      <c r="BH1107">
        <v>384.48220979267597</v>
      </c>
      <c r="BI1107">
        <v>0.20000000000000007</v>
      </c>
      <c r="BJ1107">
        <v>2591.051769777539</v>
      </c>
      <c r="BK1107">
        <v>691.28574807872383</v>
      </c>
      <c r="BL1107">
        <v>892.70958255329947</v>
      </c>
      <c r="BM1107">
        <v>838.55291057456168</v>
      </c>
      <c r="BN1107">
        <v>91.92447221919403</v>
      </c>
      <c r="BO1107">
        <v>29.690364908090654</v>
      </c>
      <c r="BP1107">
        <v>3.4268599766872777E-2</v>
      </c>
      <c r="BQ1107">
        <v>100</v>
      </c>
      <c r="BR1107">
        <v>355.65462126668757</v>
      </c>
      <c r="BS1107">
        <v>5.406525558035203E-2</v>
      </c>
      <c r="BT1107">
        <v>2.9315725003033736E-4</v>
      </c>
      <c r="BU1107">
        <v>53.836124366431278</v>
      </c>
      <c r="BV1107">
        <v>0.54991007305374373</v>
      </c>
      <c r="BW1107">
        <v>15.028332669430677</v>
      </c>
      <c r="BX1107">
        <v>36.376617442336908</v>
      </c>
      <c r="BY1107">
        <v>30.96185194484023</v>
      </c>
      <c r="BZ1107">
        <v>1063.5565716874501</v>
      </c>
      <c r="CA1107">
        <v>336.89897493993504</v>
      </c>
      <c r="CB1107">
        <v>215.12736543647364</v>
      </c>
      <c r="CC1107" s="156">
        <v>0.79</v>
      </c>
      <c r="CD1107">
        <v>1280</v>
      </c>
      <c r="CE1107">
        <v>0.26024319063865597</v>
      </c>
      <c r="CF1107">
        <v>9.633105764946631</v>
      </c>
      <c r="CG1107">
        <v>0.31833860324533969</v>
      </c>
      <c r="CH1107">
        <v>34.863961184259665</v>
      </c>
      <c r="CI1107">
        <v>5</v>
      </c>
    </row>
    <row r="1108" spans="47:87" x14ac:dyDescent="0.3">
      <c r="AU1108">
        <v>0.3</v>
      </c>
      <c r="AV1108">
        <v>19.572401028445672</v>
      </c>
      <c r="AW1108">
        <v>0.30905842863791838</v>
      </c>
      <c r="AX1108">
        <v>2.1436725618951931</v>
      </c>
      <c r="AY1108">
        <v>331.66434310908068</v>
      </c>
      <c r="AZ1108">
        <v>0.10252766348770088</v>
      </c>
      <c r="BA1108">
        <v>400.24271357522184</v>
      </c>
      <c r="BB1108">
        <v>419.08957286594506</v>
      </c>
      <c r="BC1108">
        <v>1</v>
      </c>
      <c r="BD1108">
        <v>50.649369625452216</v>
      </c>
      <c r="BE1108">
        <v>89.614972223949081</v>
      </c>
      <c r="BF1108">
        <v>17.459337840306063</v>
      </c>
      <c r="BG1108">
        <v>6.2779191853799592</v>
      </c>
      <c r="BH1108">
        <v>381.06407239980587</v>
      </c>
      <c r="BI1108">
        <v>0.19999999999999998</v>
      </c>
      <c r="BJ1108">
        <v>2513.5182116515098</v>
      </c>
      <c r="BK1108">
        <v>687.90908970229896</v>
      </c>
      <c r="BL1108">
        <v>881.05007911243206</v>
      </c>
      <c r="BM1108">
        <v>1049.0656378515985</v>
      </c>
      <c r="BN1108">
        <v>114.62263832916872</v>
      </c>
      <c r="BO1108">
        <v>28.049115795649616</v>
      </c>
      <c r="BP1108">
        <v>3.2683837976948675E-2</v>
      </c>
      <c r="BQ1108">
        <v>100</v>
      </c>
      <c r="BR1108">
        <v>341.3021242754416</v>
      </c>
      <c r="BS1108">
        <v>5.6363689263640812E-2</v>
      </c>
      <c r="BT1108">
        <v>2.9505937929093321E-4</v>
      </c>
      <c r="BU1108">
        <v>4.7344067296232737</v>
      </c>
      <c r="BV1108">
        <v>0.5494374973489452</v>
      </c>
      <c r="BW1108">
        <v>13.911834050951947</v>
      </c>
      <c r="BX1108">
        <v>35.039645022443068</v>
      </c>
      <c r="BY1108">
        <v>35.592756895886957</v>
      </c>
      <c r="BZ1108">
        <v>961.17462624429857</v>
      </c>
      <c r="CA1108">
        <v>250.4958440162614</v>
      </c>
      <c r="CB1108">
        <v>221.90253308477739</v>
      </c>
      <c r="CC1108" s="156">
        <v>0.75</v>
      </c>
      <c r="CD1108">
        <v>1980</v>
      </c>
      <c r="CE1108">
        <v>0.19127894404485568</v>
      </c>
      <c r="CF1108">
        <v>6.2074399830540399</v>
      </c>
      <c r="CG1108">
        <v>0.22852249411259673</v>
      </c>
      <c r="CH1108">
        <v>15.682731238293369</v>
      </c>
      <c r="CI1108">
        <v>8</v>
      </c>
    </row>
    <row r="1109" spans="47:87" x14ac:dyDescent="0.3">
      <c r="AU1109">
        <v>0.3</v>
      </c>
      <c r="AV1109">
        <v>19.726982811389728</v>
      </c>
      <c r="AW1109">
        <v>0.32003927488611722</v>
      </c>
      <c r="AX1109">
        <v>1.3434542425376859</v>
      </c>
      <c r="AY1109">
        <v>324.881227861723</v>
      </c>
      <c r="AZ1109">
        <v>0.10077839288010262</v>
      </c>
      <c r="BA1109">
        <v>449.25411291814407</v>
      </c>
      <c r="BB1109">
        <v>376.43567469954365</v>
      </c>
      <c r="BC1109">
        <v>1</v>
      </c>
      <c r="BD1109">
        <v>42.374289596723699</v>
      </c>
      <c r="BE1109">
        <v>99.756706949492738</v>
      </c>
      <c r="BF1109">
        <v>8.1303962017168949</v>
      </c>
      <c r="BG1109">
        <v>5.277119434224514</v>
      </c>
      <c r="BH1109">
        <v>437.42640306875222</v>
      </c>
      <c r="BI1109">
        <v>0.19999999999999998</v>
      </c>
      <c r="BJ1109">
        <v>2336.272735567652</v>
      </c>
      <c r="BK1109">
        <v>684.81163250768168</v>
      </c>
      <c r="BL1109">
        <v>896.31546939245743</v>
      </c>
      <c r="BM1109">
        <v>1047.5336315113445</v>
      </c>
      <c r="BN1109">
        <v>117.16086316379184</v>
      </c>
      <c r="BO1109">
        <v>28.756614354464709</v>
      </c>
      <c r="BP1109">
        <v>6.8950195124009475E-2</v>
      </c>
      <c r="BQ1109">
        <v>100</v>
      </c>
      <c r="BR1109">
        <v>359.35226773017365</v>
      </c>
      <c r="BS1109">
        <v>5.3428816184423931E-2</v>
      </c>
      <c r="BT1109">
        <v>2.9217805308339806E-4</v>
      </c>
      <c r="BU1109">
        <v>80.395419979347608</v>
      </c>
      <c r="BV1109">
        <v>0.54091527537172246</v>
      </c>
      <c r="BW1109">
        <v>15.137688984439194</v>
      </c>
      <c r="BX1109">
        <v>33.442912109881917</v>
      </c>
      <c r="BY1109">
        <v>32.100807397368357</v>
      </c>
      <c r="BZ1109">
        <v>912.42424700362335</v>
      </c>
      <c r="CA1109">
        <v>373.36726720719935</v>
      </c>
      <c r="CB1109">
        <v>228.33602525844645</v>
      </c>
      <c r="CC1109" s="156">
        <v>1.0900000000000001</v>
      </c>
      <c r="CD1109">
        <v>1060</v>
      </c>
      <c r="CE1109">
        <v>0.28076527573474142</v>
      </c>
      <c r="CF1109">
        <v>8.3583304372491121</v>
      </c>
      <c r="CG1109">
        <v>0.3428841538789375</v>
      </c>
      <c r="CH1109">
        <v>39.934973180148063</v>
      </c>
      <c r="CI1109">
        <v>4</v>
      </c>
    </row>
    <row r="1110" spans="47:87" x14ac:dyDescent="0.3">
      <c r="AU1110">
        <v>0.3</v>
      </c>
      <c r="AV1110">
        <v>20.347369007339672</v>
      </c>
      <c r="AW1110">
        <v>0.35596023007875205</v>
      </c>
      <c r="AX1110">
        <v>2.0952934152448202</v>
      </c>
      <c r="AY1110">
        <v>319.31291410992498</v>
      </c>
      <c r="AZ1110">
        <v>9.9798920916209524E-2</v>
      </c>
      <c r="BA1110">
        <v>424.34315103747758</v>
      </c>
      <c r="BB1110">
        <v>340.08241794171255</v>
      </c>
      <c r="BC1110">
        <v>1</v>
      </c>
      <c r="BD1110">
        <v>37.345008746142305</v>
      </c>
      <c r="BE1110">
        <v>100.27853205001691</v>
      </c>
      <c r="BF1110">
        <v>14.201004507057011</v>
      </c>
      <c r="BG1110">
        <v>5.5722127070565239</v>
      </c>
      <c r="BH1110">
        <v>468.13361498423768</v>
      </c>
      <c r="BI1110">
        <v>0.2</v>
      </c>
      <c r="BJ1110">
        <v>3201.5943756998613</v>
      </c>
      <c r="BK1110">
        <v>694.79547738626184</v>
      </c>
      <c r="BL1110">
        <v>809.50881127247749</v>
      </c>
      <c r="BM1110">
        <v>936.57045305677207</v>
      </c>
      <c r="BN1110">
        <v>159.61420684632776</v>
      </c>
      <c r="BO1110">
        <v>32.400223177883177</v>
      </c>
      <c r="BP1110">
        <v>2.6270952804657299E-2</v>
      </c>
      <c r="BQ1110">
        <v>100</v>
      </c>
      <c r="BR1110">
        <v>328.2196445131712</v>
      </c>
      <c r="BS1110">
        <v>5.75925039994135E-2</v>
      </c>
      <c r="BT1110">
        <v>2.9649133576456163E-4</v>
      </c>
      <c r="BU1110">
        <v>0</v>
      </c>
      <c r="BV1110">
        <v>0.5312422982334799</v>
      </c>
      <c r="BW1110">
        <v>14.007268523654746</v>
      </c>
      <c r="BX1110">
        <v>35.966143362506017</v>
      </c>
      <c r="BY1110">
        <v>37.786699435646945</v>
      </c>
      <c r="BZ1110">
        <v>954.33350286412383</v>
      </c>
      <c r="CA1110">
        <v>240.57517280265364</v>
      </c>
      <c r="CB1110">
        <v>240.51098690642044</v>
      </c>
      <c r="CC1110" s="156">
        <v>1.27</v>
      </c>
      <c r="CD1110">
        <v>170</v>
      </c>
      <c r="CE1110">
        <v>0.20271068351683863</v>
      </c>
      <c r="CF1110">
        <v>6.3032340213742994</v>
      </c>
      <c r="CG1110">
        <v>0.23976841466013971</v>
      </c>
      <c r="CH1110">
        <v>23.69221892607634</v>
      </c>
      <c r="CI1110">
        <v>6</v>
      </c>
    </row>
    <row r="1111" spans="47:87" x14ac:dyDescent="0.3">
      <c r="AU1111">
        <v>0.3</v>
      </c>
      <c r="AV1111">
        <v>20.220811445062214</v>
      </c>
      <c r="AW1111">
        <v>0.33537833361968278</v>
      </c>
      <c r="AX1111">
        <v>1.6579567724273083</v>
      </c>
      <c r="AY1111">
        <v>338.88145748170507</v>
      </c>
      <c r="AZ1111">
        <v>9.1719325317729888E-2</v>
      </c>
      <c r="BA1111">
        <v>409.92516474415157</v>
      </c>
      <c r="BB1111">
        <v>328.28661184301995</v>
      </c>
      <c r="BC1111">
        <v>1</v>
      </c>
      <c r="BD1111">
        <v>33.419380695238402</v>
      </c>
      <c r="BE1111">
        <v>97.612351989344887</v>
      </c>
      <c r="BF1111">
        <v>15.375316388625619</v>
      </c>
      <c r="BG1111">
        <v>3.994422382491698</v>
      </c>
      <c r="BH1111">
        <v>441.26029816823393</v>
      </c>
      <c r="BI1111">
        <v>0.20000000000000004</v>
      </c>
      <c r="BJ1111">
        <v>3066.5831830286829</v>
      </c>
      <c r="BK1111">
        <v>669.94159747537685</v>
      </c>
      <c r="BL1111">
        <v>887.99869147804236</v>
      </c>
      <c r="BM1111">
        <v>971.60070775351221</v>
      </c>
      <c r="BN1111">
        <v>87.142732212979141</v>
      </c>
      <c r="BO1111">
        <v>30.48692133054028</v>
      </c>
      <c r="BP1111">
        <v>2.9604273551948106E-2</v>
      </c>
      <c r="BQ1111">
        <v>100</v>
      </c>
      <c r="BR1111">
        <v>374.58970030050818</v>
      </c>
      <c r="BS1111">
        <v>5.5978243899856298E-2</v>
      </c>
      <c r="BT1111">
        <v>3.2762851268793155E-4</v>
      </c>
      <c r="BU1111">
        <v>16.758038706315546</v>
      </c>
      <c r="BV1111">
        <v>0.60522401590002117</v>
      </c>
      <c r="BW1111">
        <v>15.162260869832082</v>
      </c>
      <c r="BX1111">
        <v>34.469116261357733</v>
      </c>
      <c r="BY1111">
        <v>42.021439701849758</v>
      </c>
      <c r="BZ1111">
        <v>819.90730748881617</v>
      </c>
      <c r="CA1111">
        <v>383.4275364798163</v>
      </c>
      <c r="CB1111">
        <v>236.87085720330413</v>
      </c>
      <c r="CC1111" s="156">
        <v>0.92</v>
      </c>
      <c r="CD1111">
        <v>1610</v>
      </c>
      <c r="CE1111">
        <v>0.15536451264366691</v>
      </c>
      <c r="CF1111">
        <v>5.3103942444584451</v>
      </c>
      <c r="CG1111">
        <v>0.18680589377675202</v>
      </c>
      <c r="CH1111">
        <v>10.157018560412157</v>
      </c>
      <c r="CI1111">
        <v>10</v>
      </c>
    </row>
    <row r="1112" spans="47:87" x14ac:dyDescent="0.3">
      <c r="AU1112">
        <v>0.3</v>
      </c>
      <c r="AV1112">
        <v>19.060580982596047</v>
      </c>
      <c r="AW1112">
        <v>0.31188742348543225</v>
      </c>
      <c r="AX1112">
        <v>0.98785550370933717</v>
      </c>
      <c r="AY1112">
        <v>351.36461845076542</v>
      </c>
      <c r="AZ1112">
        <v>8.8561617569295939E-2</v>
      </c>
      <c r="BA1112">
        <v>456.51712675380719</v>
      </c>
      <c r="BB1112">
        <v>303.127090642746</v>
      </c>
      <c r="BC1112">
        <v>1</v>
      </c>
      <c r="BD1112">
        <v>41.487006248370747</v>
      </c>
      <c r="BE1112">
        <v>96.444313122475634</v>
      </c>
      <c r="BF1112">
        <v>12.11720078676095</v>
      </c>
      <c r="BG1112">
        <v>3.5575910850696646</v>
      </c>
      <c r="BH1112">
        <v>418.96955694927516</v>
      </c>
      <c r="BI1112">
        <v>0.19999999999999998</v>
      </c>
      <c r="BJ1112">
        <v>2711.4507076837344</v>
      </c>
      <c r="BK1112">
        <v>652.36517283123226</v>
      </c>
      <c r="BL1112">
        <v>830.23024606285071</v>
      </c>
      <c r="BM1112">
        <v>771.11541590789943</v>
      </c>
      <c r="BN1112">
        <v>219.42870219355603</v>
      </c>
      <c r="BO1112">
        <v>28.30589100770597</v>
      </c>
      <c r="BP1112">
        <v>3.3052308991754605E-2</v>
      </c>
      <c r="BQ1112">
        <v>100</v>
      </c>
      <c r="BR1112">
        <v>423.65288128206265</v>
      </c>
      <c r="BS1112">
        <v>4.9792904474079122E-2</v>
      </c>
      <c r="BT1112">
        <v>3.0368658510185928E-4</v>
      </c>
      <c r="BU1112">
        <v>0</v>
      </c>
      <c r="BV1112">
        <v>0.58726980462985767</v>
      </c>
      <c r="BW1112">
        <v>14.98956615365644</v>
      </c>
      <c r="BX1112">
        <v>33.821715080466355</v>
      </c>
      <c r="BY1112">
        <v>33.46535009581342</v>
      </c>
      <c r="BZ1112">
        <v>1031.8489935554533</v>
      </c>
      <c r="CA1112">
        <v>337.14979114104847</v>
      </c>
      <c r="CB1112">
        <v>232.17507229771707</v>
      </c>
      <c r="CC1112" s="156">
        <v>0.97</v>
      </c>
      <c r="CD1112">
        <v>2120</v>
      </c>
      <c r="CE1112">
        <v>7.7346315836256174E-2</v>
      </c>
      <c r="CF1112">
        <v>2.9138085668988891</v>
      </c>
      <c r="CG1112">
        <v>0.11105902697021731</v>
      </c>
      <c r="CH1112">
        <v>-4.8020090142148941</v>
      </c>
      <c r="CI1112" t="s">
        <v>479</v>
      </c>
    </row>
    <row r="1113" spans="47:87" x14ac:dyDescent="0.3">
      <c r="AU1113">
        <v>0.3</v>
      </c>
      <c r="AV1113">
        <v>18.846808273401294</v>
      </c>
      <c r="AW1113">
        <v>0.31678992336776446</v>
      </c>
      <c r="AX1113">
        <v>1.7749305767383516</v>
      </c>
      <c r="AY1113">
        <v>330.29196917054594</v>
      </c>
      <c r="AZ1113">
        <v>9.3741402406111521E-2</v>
      </c>
      <c r="BA1113">
        <v>407.7009143311198</v>
      </c>
      <c r="BB1113">
        <v>354.10039417126154</v>
      </c>
      <c r="BC1113">
        <v>1</v>
      </c>
      <c r="BD1113">
        <v>41.790695332480865</v>
      </c>
      <c r="BE1113">
        <v>101.98599158081976</v>
      </c>
      <c r="BF1113">
        <v>16.016965592400272</v>
      </c>
      <c r="BG1113">
        <v>4.9147630141284422</v>
      </c>
      <c r="BH1113">
        <v>388.61632045803663</v>
      </c>
      <c r="BI1113">
        <v>0.2</v>
      </c>
      <c r="BJ1113">
        <v>2114.7305920549102</v>
      </c>
      <c r="BK1113">
        <v>682.10308096000449</v>
      </c>
      <c r="BL1113">
        <v>905.18523153378624</v>
      </c>
      <c r="BM1113">
        <v>985.03108444618056</v>
      </c>
      <c r="BN1113">
        <v>185.33594886558163</v>
      </c>
      <c r="BO1113">
        <v>28.642869511793474</v>
      </c>
      <c r="BP1113">
        <v>4.6653345975639068E-2</v>
      </c>
      <c r="BQ1113">
        <v>100</v>
      </c>
      <c r="BR1113">
        <v>344.63328931642712</v>
      </c>
      <c r="BS1113">
        <v>5.5527838236304111E-2</v>
      </c>
      <c r="BT1113">
        <v>2.8406439168795599E-4</v>
      </c>
      <c r="BU1113">
        <v>0</v>
      </c>
      <c r="BV1113">
        <v>0.54484391889613859</v>
      </c>
      <c r="BW1113">
        <v>14.854897150536221</v>
      </c>
      <c r="BX1113">
        <v>34.64384826929161</v>
      </c>
      <c r="BY1113">
        <v>38.839169966223281</v>
      </c>
      <c r="BZ1113">
        <v>953.09578980745937</v>
      </c>
      <c r="CA1113">
        <v>302.04171233318863</v>
      </c>
      <c r="CB1113">
        <v>243.72024286727736</v>
      </c>
      <c r="CC1113" s="156">
        <v>1.17</v>
      </c>
      <c r="CD1113">
        <v>2140</v>
      </c>
      <c r="CE1113">
        <v>5.6791174665190791E-2</v>
      </c>
      <c r="CF1113">
        <v>2.4453521617198666</v>
      </c>
      <c r="CG1113">
        <v>9.5101075547434022E-2</v>
      </c>
      <c r="CH1113">
        <v>-7.1447542616441959</v>
      </c>
      <c r="CI1113" t="s">
        <v>479</v>
      </c>
    </row>
    <row r="1114" spans="47:87" x14ac:dyDescent="0.3">
      <c r="AU1114">
        <v>0.3</v>
      </c>
      <c r="AV1114">
        <v>18.088960556715264</v>
      </c>
      <c r="AW1114">
        <v>0.30869650673494087</v>
      </c>
      <c r="AX1114">
        <v>0.34607418570568088</v>
      </c>
      <c r="AY1114">
        <v>345.07964687964102</v>
      </c>
      <c r="AZ1114">
        <v>0.10014289632381036</v>
      </c>
      <c r="BA1114">
        <v>342.70865977635236</v>
      </c>
      <c r="BB1114">
        <v>402.01733917312583</v>
      </c>
      <c r="BC1114">
        <v>1</v>
      </c>
      <c r="BD1114">
        <v>43.166551129238144</v>
      </c>
      <c r="BE1114">
        <v>94.267754755757693</v>
      </c>
      <c r="BF1114">
        <v>19.773049657536916</v>
      </c>
      <c r="BG1114">
        <v>2.72852528682977</v>
      </c>
      <c r="BH1114">
        <v>379.36700663207853</v>
      </c>
      <c r="BI1114">
        <v>0.20000000000000004</v>
      </c>
      <c r="BJ1114">
        <v>2261.1955368907957</v>
      </c>
      <c r="BK1114">
        <v>684.13915266242066</v>
      </c>
      <c r="BL1114">
        <v>920.30131992623137</v>
      </c>
      <c r="BM1114">
        <v>856.09040374566132</v>
      </c>
      <c r="BN1114">
        <v>96.499407302713038</v>
      </c>
      <c r="BO1114">
        <v>27.782446178982806</v>
      </c>
      <c r="BP1114">
        <v>6.1029557605082073E-2</v>
      </c>
      <c r="BQ1114">
        <v>100</v>
      </c>
      <c r="BR1114">
        <v>330.16383643010448</v>
      </c>
      <c r="BS1114">
        <v>4.8348308685300954E-2</v>
      </c>
      <c r="BT1114">
        <v>3.1398881582311557E-4</v>
      </c>
      <c r="BU1114">
        <v>0</v>
      </c>
      <c r="BV1114">
        <v>0.59254888345385326</v>
      </c>
      <c r="BW1114">
        <v>14.226466189376691</v>
      </c>
      <c r="BX1114">
        <v>35.632342582135863</v>
      </c>
      <c r="BY1114">
        <v>34.253151691302158</v>
      </c>
      <c r="BZ1114">
        <v>1113.1560680618247</v>
      </c>
      <c r="CA1114">
        <v>335.58439088433983</v>
      </c>
      <c r="CB1114">
        <v>205.50571903872563</v>
      </c>
      <c r="CC1114" s="156">
        <v>1.1100000000000001</v>
      </c>
      <c r="CD1114">
        <v>960</v>
      </c>
      <c r="CE1114">
        <v>0.15509072479728436</v>
      </c>
      <c r="CF1114">
        <v>5.3554285966521409</v>
      </c>
      <c r="CG1114">
        <v>0.19273080548556021</v>
      </c>
      <c r="CH1114">
        <v>16.226797282626105</v>
      </c>
      <c r="CI1114">
        <v>8</v>
      </c>
    </row>
    <row r="1115" spans="47:87" x14ac:dyDescent="0.3">
      <c r="AU1115">
        <v>0.3</v>
      </c>
      <c r="AV1115">
        <v>21.16618840561911</v>
      </c>
      <c r="AW1115">
        <v>0.31792969578436214</v>
      </c>
      <c r="AX1115">
        <v>1.4845410383979554</v>
      </c>
      <c r="AY1115">
        <v>358.00464280409352</v>
      </c>
      <c r="AZ1115">
        <v>0.12512320179250888</v>
      </c>
      <c r="BA1115">
        <v>485.54328655816897</v>
      </c>
      <c r="BB1115">
        <v>312.04049471401254</v>
      </c>
      <c r="BC1115">
        <v>1</v>
      </c>
      <c r="BD1115">
        <v>49.529086934155885</v>
      </c>
      <c r="BE1115">
        <v>83.124554133026024</v>
      </c>
      <c r="BF1115">
        <v>13.301930126578315</v>
      </c>
      <c r="BG1115">
        <v>4.9222178844247999</v>
      </c>
      <c r="BH1115">
        <v>439.07619024408524</v>
      </c>
      <c r="BI1115">
        <v>0.2</v>
      </c>
      <c r="BJ1115">
        <v>2521.4039167656811</v>
      </c>
      <c r="BK1115">
        <v>700.78914920236764</v>
      </c>
      <c r="BL1115">
        <v>829.45508986806374</v>
      </c>
      <c r="BM1115">
        <v>991.31068668022544</v>
      </c>
      <c r="BN1115">
        <v>188.82386230983593</v>
      </c>
      <c r="BO1115">
        <v>28.707914646575077</v>
      </c>
      <c r="BP1115">
        <v>5.1282637800485198E-2</v>
      </c>
      <c r="BQ1115">
        <v>100</v>
      </c>
      <c r="BR1115">
        <v>351.59991008110461</v>
      </c>
      <c r="BS1115">
        <v>5.6094668728180426E-2</v>
      </c>
      <c r="BT1115">
        <v>3.0334242068444898E-4</v>
      </c>
      <c r="BU1115">
        <v>39.828900651335466</v>
      </c>
      <c r="BV1115">
        <v>0.51877557743197134</v>
      </c>
      <c r="BW1115">
        <v>14.513257130339984</v>
      </c>
      <c r="BX1115">
        <v>34.14850887843167</v>
      </c>
      <c r="BY1115">
        <v>30.547995311337033</v>
      </c>
      <c r="BZ1115">
        <v>812.81366272174137</v>
      </c>
      <c r="CA1115">
        <v>340.40681983377834</v>
      </c>
      <c r="CB1115">
        <v>244.31142121471902</v>
      </c>
      <c r="CC1115" s="156">
        <v>0.89</v>
      </c>
      <c r="CD1115">
        <v>1390</v>
      </c>
      <c r="CE1115">
        <v>0.16269437106660334</v>
      </c>
      <c r="CF1115">
        <v>6.7772174814207453</v>
      </c>
      <c r="CG1115">
        <v>0.21252654274685231</v>
      </c>
      <c r="CH1115">
        <v>16.806819095786185</v>
      </c>
      <c r="CI1115">
        <v>8</v>
      </c>
    </row>
    <row r="1116" spans="47:87" x14ac:dyDescent="0.3">
      <c r="AU1116">
        <v>0.3</v>
      </c>
      <c r="AV1116">
        <v>20.974033961325382</v>
      </c>
      <c r="AW1116">
        <v>0.20188307918157491</v>
      </c>
      <c r="AX1116">
        <v>0.30836119728805267</v>
      </c>
      <c r="AY1116">
        <v>306.92367839059756</v>
      </c>
      <c r="AZ1116">
        <v>8.2937877635179943E-2</v>
      </c>
      <c r="BA1116">
        <v>497.00237690184815</v>
      </c>
      <c r="BB1116">
        <v>351.17495984883914</v>
      </c>
      <c r="BC1116">
        <v>1</v>
      </c>
      <c r="BD1116">
        <v>37.708121377138475</v>
      </c>
      <c r="BE1116">
        <v>95.889055236729703</v>
      </c>
      <c r="BF1116">
        <v>18.963796004413581</v>
      </c>
      <c r="BG1116">
        <v>5.9669443490142848</v>
      </c>
      <c r="BH1116">
        <v>376.07654169604609</v>
      </c>
      <c r="BI1116">
        <v>0.20000000000000004</v>
      </c>
      <c r="BJ1116">
        <v>2508.5184234480416</v>
      </c>
      <c r="BK1116">
        <v>697.54612279465073</v>
      </c>
      <c r="BL1116">
        <v>948.34576445086827</v>
      </c>
      <c r="BM1116">
        <v>987.38906824804394</v>
      </c>
      <c r="BN1116">
        <v>105.3280959746704</v>
      </c>
      <c r="BO1116">
        <v>18.164123090756025</v>
      </c>
      <c r="BP1116">
        <v>4.0458464857886081E-2</v>
      </c>
      <c r="BQ1116">
        <v>100</v>
      </c>
      <c r="BR1116">
        <v>358.72294793214513</v>
      </c>
      <c r="BS1116">
        <v>5.1497907690610426E-2</v>
      </c>
      <c r="BT1116">
        <v>3.0054070113676325E-4</v>
      </c>
      <c r="BU1116">
        <v>0</v>
      </c>
      <c r="BV1116">
        <v>0.52011733100672664</v>
      </c>
      <c r="BW1116">
        <v>14.576474570877277</v>
      </c>
      <c r="BX1116">
        <v>39.261582347025147</v>
      </c>
      <c r="BY1116">
        <v>36.964874352148883</v>
      </c>
      <c r="BZ1116">
        <v>886.82520283256633</v>
      </c>
      <c r="CA1116">
        <v>292.07954148028972</v>
      </c>
      <c r="CB1116">
        <v>209.9081236419548</v>
      </c>
      <c r="CC1116" s="156">
        <v>0.95</v>
      </c>
      <c r="CD1116">
        <v>1550</v>
      </c>
      <c r="CE1116">
        <v>0.21536382676105092</v>
      </c>
      <c r="CF1116">
        <v>6.5706689127953322</v>
      </c>
      <c r="CG1116">
        <v>0.25890890616897283</v>
      </c>
      <c r="CH1116">
        <v>18.434336310079306</v>
      </c>
      <c r="CI1116">
        <v>6</v>
      </c>
    </row>
    <row r="1117" spans="47:87" x14ac:dyDescent="0.3">
      <c r="AU1117">
        <v>0.3</v>
      </c>
      <c r="AV1117">
        <v>21.541795361310175</v>
      </c>
      <c r="AW1117">
        <v>0.32672887161961012</v>
      </c>
      <c r="AX1117">
        <v>0.56038992848782609</v>
      </c>
      <c r="AY1117">
        <v>373.95666530514774</v>
      </c>
      <c r="AZ1117">
        <v>8.5616351124236934E-2</v>
      </c>
      <c r="BA1117">
        <v>543.61050064018434</v>
      </c>
      <c r="BB1117">
        <v>383.94761872617534</v>
      </c>
      <c r="BC1117">
        <v>1</v>
      </c>
      <c r="BD1117">
        <v>41.513042482665838</v>
      </c>
      <c r="BE1117">
        <v>106.1111215403451</v>
      </c>
      <c r="BF1117">
        <v>14.437931620592837</v>
      </c>
      <c r="BG1117">
        <v>6.0302040218300359</v>
      </c>
      <c r="BH1117">
        <v>401.67335658210521</v>
      </c>
      <c r="BI1117">
        <v>0.2</v>
      </c>
      <c r="BJ1117">
        <v>2415.1331735471822</v>
      </c>
      <c r="BK1117">
        <v>676.74996837590629</v>
      </c>
      <c r="BL1117">
        <v>886.41400318705246</v>
      </c>
      <c r="BM1117">
        <v>664.40480173952653</v>
      </c>
      <c r="BN1117">
        <v>124.72092973804027</v>
      </c>
      <c r="BO1117">
        <v>29.485200801413963</v>
      </c>
      <c r="BP1117">
        <v>5.5003440378756964E-2</v>
      </c>
      <c r="BQ1117">
        <v>100</v>
      </c>
      <c r="BR1117">
        <v>388.05058429000127</v>
      </c>
      <c r="BS1117">
        <v>6.0035431648630753E-2</v>
      </c>
      <c r="BT1117">
        <v>3.0732063091946715E-4</v>
      </c>
      <c r="BU1117">
        <v>0.20691083785593259</v>
      </c>
      <c r="BV1117">
        <v>0.59081290680994214</v>
      </c>
      <c r="BW1117">
        <v>14.942725214924135</v>
      </c>
      <c r="BX1117">
        <v>31.993936331249412</v>
      </c>
      <c r="BY1117">
        <v>35.025033623069902</v>
      </c>
      <c r="BZ1117">
        <v>961.64103040219084</v>
      </c>
      <c r="CA1117">
        <v>218.00393224749445</v>
      </c>
      <c r="CB1117">
        <v>219.7296536438979</v>
      </c>
      <c r="CC1117" s="156">
        <v>0.63</v>
      </c>
      <c r="CD1117">
        <v>1780</v>
      </c>
      <c r="CE1117">
        <v>0.19010340395638914</v>
      </c>
      <c r="CF1117">
        <v>7.1825643517892077</v>
      </c>
      <c r="CG1117">
        <v>0.22618604975659951</v>
      </c>
      <c r="CH1117">
        <v>26.267883615767094</v>
      </c>
      <c r="CI1117">
        <v>7</v>
      </c>
    </row>
    <row r="1118" spans="47:87" x14ac:dyDescent="0.3">
      <c r="AU1118">
        <v>0.3</v>
      </c>
      <c r="AV1118">
        <v>19.926948023111507</v>
      </c>
      <c r="AW1118">
        <v>0.29227432329882613</v>
      </c>
      <c r="AX1118">
        <v>0.73393889805009471</v>
      </c>
      <c r="AY1118">
        <v>344.85538399205467</v>
      </c>
      <c r="AZ1118">
        <v>0.11368135147513315</v>
      </c>
      <c r="BA1118">
        <v>346.53055399805123</v>
      </c>
      <c r="BB1118">
        <v>323.1158672546286</v>
      </c>
      <c r="BC1118">
        <v>1</v>
      </c>
      <c r="BD1118">
        <v>42.840371268682034</v>
      </c>
      <c r="BE1118">
        <v>89.99850127041546</v>
      </c>
      <c r="BF1118">
        <v>14.881230472356107</v>
      </c>
      <c r="BG1118">
        <v>6.0246810830397068</v>
      </c>
      <c r="BH1118">
        <v>458.47039833570221</v>
      </c>
      <c r="BI1118">
        <v>0.19999999999999998</v>
      </c>
      <c r="BJ1118">
        <v>2557.4403011061449</v>
      </c>
      <c r="BK1118">
        <v>671.89427617451645</v>
      </c>
      <c r="BL1118">
        <v>824.58711391083307</v>
      </c>
      <c r="BM1118">
        <v>630.2164081189801</v>
      </c>
      <c r="BN1118">
        <v>167.1237302683991</v>
      </c>
      <c r="BO1118">
        <v>26.067147203953059</v>
      </c>
      <c r="BP1118">
        <v>8.6488104194747381E-2</v>
      </c>
      <c r="BQ1118">
        <v>100</v>
      </c>
      <c r="BR1118">
        <v>275.33559572251107</v>
      </c>
      <c r="BS1118">
        <v>6.0166867246626829E-2</v>
      </c>
      <c r="BT1118">
        <v>3.1857314031162462E-4</v>
      </c>
      <c r="BU1118">
        <v>0</v>
      </c>
      <c r="BV1118">
        <v>0.56662389597091189</v>
      </c>
      <c r="BW1118">
        <v>13.690888282661465</v>
      </c>
      <c r="BX1118">
        <v>34.868818169378983</v>
      </c>
      <c r="BY1118">
        <v>34.609428580662609</v>
      </c>
      <c r="BZ1118">
        <v>880.01458181693965</v>
      </c>
      <c r="CA1118">
        <v>282.49918272300516</v>
      </c>
      <c r="CB1118">
        <v>246.81928310606551</v>
      </c>
      <c r="CC1118" s="156">
        <v>1.1399999999999999</v>
      </c>
      <c r="CD1118">
        <v>680</v>
      </c>
      <c r="CE1118">
        <v>0.24793578544488604</v>
      </c>
      <c r="CF1118">
        <v>7.0541221895159341</v>
      </c>
      <c r="CG1118">
        <v>0.23167040941936545</v>
      </c>
      <c r="CH1118">
        <v>25.929447896321552</v>
      </c>
      <c r="CI1118">
        <v>6</v>
      </c>
    </row>
    <row r="1119" spans="47:87" x14ac:dyDescent="0.3">
      <c r="AU1119">
        <v>0.3</v>
      </c>
      <c r="AV1119">
        <v>20.418810990915272</v>
      </c>
      <c r="AW1119">
        <v>0.34168735783758375</v>
      </c>
      <c r="AX1119">
        <v>1.2274601960656653</v>
      </c>
      <c r="AY1119">
        <v>307.59515877173055</v>
      </c>
      <c r="AZ1119">
        <v>0.11569866301244193</v>
      </c>
      <c r="BA1119">
        <v>451.42293074963601</v>
      </c>
      <c r="BB1119">
        <v>294.81308493044196</v>
      </c>
      <c r="BC1119">
        <v>1</v>
      </c>
      <c r="BD1119">
        <v>44.677040058869103</v>
      </c>
      <c r="BE1119">
        <v>126.76528202535555</v>
      </c>
      <c r="BF1119">
        <v>15.347424497450506</v>
      </c>
      <c r="BG1119">
        <v>7.3164739323973897</v>
      </c>
      <c r="BH1119">
        <v>422.99900255058196</v>
      </c>
      <c r="BI1119">
        <v>0.2</v>
      </c>
      <c r="BJ1119">
        <v>2915.6181494557418</v>
      </c>
      <c r="BK1119">
        <v>697.70702000882739</v>
      </c>
      <c r="BL1119">
        <v>889.1940387575479</v>
      </c>
      <c r="BM1119">
        <v>1001.1665096297323</v>
      </c>
      <c r="BN1119">
        <v>96.810931266873951</v>
      </c>
      <c r="BO1119">
        <v>30.935527947669875</v>
      </c>
      <c r="BP1119">
        <v>4.520941998694146E-2</v>
      </c>
      <c r="BQ1119">
        <v>100</v>
      </c>
      <c r="BR1119">
        <v>328.5432280015682</v>
      </c>
      <c r="BS1119">
        <v>5.536524681016592E-2</v>
      </c>
      <c r="BT1119">
        <v>3.0086373017733522E-4</v>
      </c>
      <c r="BU1119">
        <v>20.303252116881218</v>
      </c>
      <c r="BV1119">
        <v>0.56217696463781219</v>
      </c>
      <c r="BW1119">
        <v>13.276713570572301</v>
      </c>
      <c r="BX1119">
        <v>36.376264113482115</v>
      </c>
      <c r="BY1119">
        <v>36.760190458757414</v>
      </c>
      <c r="BZ1119">
        <v>1156.63437285901</v>
      </c>
      <c r="CA1119">
        <v>257.69892472822454</v>
      </c>
      <c r="CB1119">
        <v>254.54372886305717</v>
      </c>
      <c r="CC1119" s="156">
        <v>0.97</v>
      </c>
      <c r="CD1119">
        <v>1620</v>
      </c>
      <c r="CE1119">
        <v>0.15325016911520306</v>
      </c>
      <c r="CF1119">
        <v>5.3116190440583209</v>
      </c>
      <c r="CG1119">
        <v>0.20064892166750153</v>
      </c>
      <c r="CH1119">
        <v>13.765972630319371</v>
      </c>
      <c r="CI1119">
        <v>9</v>
      </c>
    </row>
    <row r="1120" spans="47:87" x14ac:dyDescent="0.3">
      <c r="AU1120">
        <v>0.3</v>
      </c>
      <c r="AV1120">
        <v>19.262687060922676</v>
      </c>
      <c r="AW1120">
        <v>0.25499256651959429</v>
      </c>
      <c r="AX1120">
        <v>1.0447158845928493</v>
      </c>
      <c r="AY1120">
        <v>330.12619520297392</v>
      </c>
      <c r="AZ1120">
        <v>0.10529529341550864</v>
      </c>
      <c r="BA1120">
        <v>455.2549100953558</v>
      </c>
      <c r="BB1120">
        <v>338.45849467764577</v>
      </c>
      <c r="BC1120">
        <v>1</v>
      </c>
      <c r="BD1120">
        <v>38.837478106187916</v>
      </c>
      <c r="BE1120">
        <v>86.020687312369532</v>
      </c>
      <c r="BF1120">
        <v>17.946568049007134</v>
      </c>
      <c r="BG1120">
        <v>5.6339840940502217</v>
      </c>
      <c r="BH1120">
        <v>415.69137571761951</v>
      </c>
      <c r="BI1120">
        <v>0.20000000000000004</v>
      </c>
      <c r="BJ1120">
        <v>2434.2739894495553</v>
      </c>
      <c r="BK1120">
        <v>676.18546985328805</v>
      </c>
      <c r="BL1120">
        <v>913.6051844082109</v>
      </c>
      <c r="BM1120">
        <v>819.91809167974657</v>
      </c>
      <c r="BN1120">
        <v>204.68794617257325</v>
      </c>
      <c r="BO1120">
        <v>23.033322825278368</v>
      </c>
      <c r="BP1120">
        <v>4.0086777469058726E-2</v>
      </c>
      <c r="BQ1120">
        <v>100</v>
      </c>
      <c r="BR1120">
        <v>311.66856005364303</v>
      </c>
      <c r="BS1120">
        <v>5.5139744581410709E-2</v>
      </c>
      <c r="BT1120">
        <v>2.8939744022476739E-4</v>
      </c>
      <c r="BU1120">
        <v>0</v>
      </c>
      <c r="BV1120">
        <v>0.54812673018664293</v>
      </c>
      <c r="BW1120">
        <v>14.862828989516505</v>
      </c>
      <c r="BX1120">
        <v>36.761093223440746</v>
      </c>
      <c r="BY1120">
        <v>28.709863580260418</v>
      </c>
      <c r="BZ1120">
        <v>1115.1184958388571</v>
      </c>
      <c r="CA1120">
        <v>234.05933921221046</v>
      </c>
      <c r="CB1120">
        <v>219.17764058233061</v>
      </c>
      <c r="CC1120" s="156">
        <v>1.05</v>
      </c>
      <c r="CD1120">
        <v>1330</v>
      </c>
      <c r="CE1120">
        <v>0.12001267968786777</v>
      </c>
      <c r="CF1120">
        <v>4.7649688369489063</v>
      </c>
      <c r="CG1120">
        <v>0.14852794677001152</v>
      </c>
      <c r="CH1120">
        <v>3.7853863913558632</v>
      </c>
      <c r="CI1120">
        <v>15</v>
      </c>
    </row>
    <row r="1121" spans="47:87" x14ac:dyDescent="0.3">
      <c r="AU1121">
        <v>0.3</v>
      </c>
      <c r="AV1121">
        <v>19.458767495478106</v>
      </c>
      <c r="AW1121">
        <v>0.35647152871848425</v>
      </c>
      <c r="AX1121">
        <v>1.1410015293194384</v>
      </c>
      <c r="AY1121">
        <v>344.95917552268673</v>
      </c>
      <c r="AZ1121">
        <v>9.0813133210962127E-2</v>
      </c>
      <c r="BA1121">
        <v>458.76983223631339</v>
      </c>
      <c r="BB1121">
        <v>391.44638988451715</v>
      </c>
      <c r="BC1121">
        <v>1</v>
      </c>
      <c r="BD1121">
        <v>47.632678446313321</v>
      </c>
      <c r="BE1121">
        <v>105.46742666095811</v>
      </c>
      <c r="BF1121">
        <v>22.460948992558873</v>
      </c>
      <c r="BG1121">
        <v>4.1570332515987323</v>
      </c>
      <c r="BH1121">
        <v>432.97891094424693</v>
      </c>
      <c r="BI1121">
        <v>0.2</v>
      </c>
      <c r="BJ1121">
        <v>2374.747549052378</v>
      </c>
      <c r="BK1121">
        <v>691.59171941655052</v>
      </c>
      <c r="BL1121">
        <v>871.76710923545204</v>
      </c>
      <c r="BM1121">
        <v>942.68678819111869</v>
      </c>
      <c r="BN1121">
        <v>128.43573011911536</v>
      </c>
      <c r="BO1121">
        <v>32.354165839030649</v>
      </c>
      <c r="BP1121">
        <v>3.7589061801582238E-2</v>
      </c>
      <c r="BQ1121">
        <v>100</v>
      </c>
      <c r="BR1121">
        <v>317.13346328766892</v>
      </c>
      <c r="BS1121">
        <v>5.3197524144766015E-2</v>
      </c>
      <c r="BT1121">
        <v>2.9439543280704078E-4</v>
      </c>
      <c r="BU1121">
        <v>0</v>
      </c>
      <c r="BV1121">
        <v>0.56007268907132546</v>
      </c>
      <c r="BW1121">
        <v>15.203334169795374</v>
      </c>
      <c r="BX1121">
        <v>35.514019382362868</v>
      </c>
      <c r="BY1121">
        <v>32.328987913159899</v>
      </c>
      <c r="BZ1121">
        <v>1083.0301028582155</v>
      </c>
      <c r="CA1121">
        <v>159.96757255939787</v>
      </c>
      <c r="CB1121">
        <v>254.09385911952211</v>
      </c>
      <c r="CC1121" s="156">
        <v>0.84</v>
      </c>
      <c r="CD1121">
        <v>2210</v>
      </c>
      <c r="CE1121">
        <v>0.10040415680289705</v>
      </c>
      <c r="CF1121">
        <v>4.2144508611143863</v>
      </c>
      <c r="CG1121">
        <v>0.13234364829573014</v>
      </c>
      <c r="CH1121">
        <v>0.17721354375825818</v>
      </c>
      <c r="CI1121">
        <v>18</v>
      </c>
    </row>
    <row r="1122" spans="47:87" x14ac:dyDescent="0.3">
      <c r="AU1122">
        <v>0.3</v>
      </c>
      <c r="AV1122">
        <v>21.24380143553276</v>
      </c>
      <c r="AW1122">
        <v>0.35537875753027104</v>
      </c>
      <c r="AX1122">
        <v>1.1877923806473718</v>
      </c>
      <c r="AY1122">
        <v>302.85224146249732</v>
      </c>
      <c r="AZ1122">
        <v>0.10066653958431675</v>
      </c>
      <c r="BA1122">
        <v>347.78499744989313</v>
      </c>
      <c r="BB1122">
        <v>188.1868417935444</v>
      </c>
      <c r="BC1122">
        <v>1</v>
      </c>
      <c r="BD1122">
        <v>37.252759190475913</v>
      </c>
      <c r="BE1122">
        <v>95.072464880086017</v>
      </c>
      <c r="BF1122">
        <v>11.702874623946713</v>
      </c>
      <c r="BG1122">
        <v>6.5650762455941907</v>
      </c>
      <c r="BH1122">
        <v>420.11868346600153</v>
      </c>
      <c r="BI1122">
        <v>0.20000000000000004</v>
      </c>
      <c r="BJ1122">
        <v>2590.3522747171842</v>
      </c>
      <c r="BK1122">
        <v>676.34303753257359</v>
      </c>
      <c r="BL1122">
        <v>861.94394127296505</v>
      </c>
      <c r="BM1122">
        <v>807.07516891799492</v>
      </c>
      <c r="BN1122">
        <v>122.1211326229496</v>
      </c>
      <c r="BO1122">
        <v>32.281727145742003</v>
      </c>
      <c r="BP1122">
        <v>3.4179470728478649E-2</v>
      </c>
      <c r="BQ1122">
        <v>100</v>
      </c>
      <c r="BR1122">
        <v>354.0133566706412</v>
      </c>
      <c r="BS1122">
        <v>5.3748493484470972E-2</v>
      </c>
      <c r="BT1122">
        <v>2.9374616193396206E-4</v>
      </c>
      <c r="BU1122">
        <v>74.967256884258404</v>
      </c>
      <c r="BV1122">
        <v>0.53458834714540227</v>
      </c>
      <c r="BW1122">
        <v>15.560463254296097</v>
      </c>
      <c r="BX1122">
        <v>35.153727912595144</v>
      </c>
      <c r="BY1122">
        <v>36.757692751520771</v>
      </c>
      <c r="BZ1122">
        <v>1256.1179811018576</v>
      </c>
      <c r="CA1122">
        <v>191.19527425712863</v>
      </c>
      <c r="CB1122">
        <v>235.66479222015141</v>
      </c>
      <c r="CC1122" s="156">
        <v>1.0900000000000001</v>
      </c>
      <c r="CD1122">
        <v>640</v>
      </c>
      <c r="CE1122">
        <v>0.25438945958897841</v>
      </c>
      <c r="CF1122">
        <v>9.3013012007949047</v>
      </c>
      <c r="CG1122">
        <v>0.31053504916455982</v>
      </c>
      <c r="CH1122">
        <v>39.203102106342186</v>
      </c>
      <c r="CI1122">
        <v>5</v>
      </c>
    </row>
    <row r="1123" spans="47:87" x14ac:dyDescent="0.3">
      <c r="AU1123">
        <v>0.3</v>
      </c>
      <c r="AV1123">
        <v>22.326271800657896</v>
      </c>
      <c r="AW1123">
        <v>0.2870408808961199</v>
      </c>
      <c r="AX1123">
        <v>0.67422815497967747</v>
      </c>
      <c r="AY1123">
        <v>359.05200257088984</v>
      </c>
      <c r="AZ1123">
        <v>0.11243515573894121</v>
      </c>
      <c r="BA1123">
        <v>442.62683352093075</v>
      </c>
      <c r="BB1123">
        <v>375.0851196021942</v>
      </c>
      <c r="BC1123">
        <v>1</v>
      </c>
      <c r="BD1123">
        <v>32.392853505841394</v>
      </c>
      <c r="BE1123">
        <v>89.1665061639968</v>
      </c>
      <c r="BF1123">
        <v>15.79121918772152</v>
      </c>
      <c r="BG1123">
        <v>4.9252636368088032</v>
      </c>
      <c r="BH1123">
        <v>453.86733967731902</v>
      </c>
      <c r="BI1123">
        <v>0.2</v>
      </c>
      <c r="BJ1123">
        <v>2625.2058567033464</v>
      </c>
      <c r="BK1123">
        <v>701.0052126072884</v>
      </c>
      <c r="BL1123">
        <v>886.15059135838442</v>
      </c>
      <c r="BM1123">
        <v>1058.8788879208462</v>
      </c>
      <c r="BN1123">
        <v>100.52135741977141</v>
      </c>
      <c r="BO1123">
        <v>25.926499573679564</v>
      </c>
      <c r="BP1123">
        <v>4.536426538362702E-2</v>
      </c>
      <c r="BQ1123">
        <v>100</v>
      </c>
      <c r="BR1123">
        <v>356.11410297698109</v>
      </c>
      <c r="BS1123">
        <v>5.0818187934922127E-2</v>
      </c>
      <c r="BT1123">
        <v>3.2510991551021269E-4</v>
      </c>
      <c r="BU1123">
        <v>0</v>
      </c>
      <c r="BV1123">
        <v>0.61226103346883298</v>
      </c>
      <c r="BW1123">
        <v>15.568175103159602</v>
      </c>
      <c r="BX1123">
        <v>36.753319524678787</v>
      </c>
      <c r="BY1123">
        <v>34.547657034706148</v>
      </c>
      <c r="BZ1123">
        <v>1085.8807709405301</v>
      </c>
      <c r="CA1123">
        <v>321.16488140734197</v>
      </c>
      <c r="CB1123">
        <v>210.26993890639963</v>
      </c>
      <c r="CC1123" s="156">
        <v>1.04</v>
      </c>
      <c r="CD1123">
        <v>1780</v>
      </c>
      <c r="CE1123">
        <v>0.12647113441130164</v>
      </c>
      <c r="CF1123">
        <v>4.1117007447530813</v>
      </c>
      <c r="CG1123">
        <v>0.16949013055067594</v>
      </c>
      <c r="CH1123">
        <v>4.764585392307251</v>
      </c>
      <c r="CI1123">
        <v>13</v>
      </c>
    </row>
    <row r="1124" spans="47:87" x14ac:dyDescent="0.3">
      <c r="AU1124">
        <v>0.3</v>
      </c>
      <c r="AV1124">
        <v>20.41134195742012</v>
      </c>
      <c r="AW1124">
        <v>0.32625172592337809</v>
      </c>
      <c r="AX1124">
        <v>1.0205955132383566</v>
      </c>
      <c r="AY1124">
        <v>330.52050601184732</v>
      </c>
      <c r="AZ1124">
        <v>8.9245895724004237E-2</v>
      </c>
      <c r="BA1124">
        <v>455.46153419180951</v>
      </c>
      <c r="BB1124">
        <v>406.08731714847113</v>
      </c>
      <c r="BC1124">
        <v>1</v>
      </c>
      <c r="BD1124">
        <v>44.771132990797938</v>
      </c>
      <c r="BE1124">
        <v>112.70981316759189</v>
      </c>
      <c r="BF1124">
        <v>9.8268259213425466</v>
      </c>
      <c r="BG1124">
        <v>3.9774607282572649</v>
      </c>
      <c r="BH1124">
        <v>385.70577182406697</v>
      </c>
      <c r="BI1124">
        <v>0.19999999999999998</v>
      </c>
      <c r="BJ1124">
        <v>2869.3226645514114</v>
      </c>
      <c r="BK1124">
        <v>678.40993420980544</v>
      </c>
      <c r="BL1124">
        <v>896.38320237788685</v>
      </c>
      <c r="BM1124">
        <v>859.83943174669616</v>
      </c>
      <c r="BN1124">
        <v>178.55692606221655</v>
      </c>
      <c r="BO1124">
        <v>29.294461581316572</v>
      </c>
      <c r="BP1124">
        <v>7.2824964408980536E-2</v>
      </c>
      <c r="BQ1124">
        <v>100</v>
      </c>
      <c r="BR1124">
        <v>290.49547441340331</v>
      </c>
      <c r="BS1124">
        <v>5.1044445936743857E-2</v>
      </c>
      <c r="BT1124">
        <v>2.8713546911661989E-4</v>
      </c>
      <c r="BU1124">
        <v>15.911272781308494</v>
      </c>
      <c r="BV1124">
        <v>0.54545561393852948</v>
      </c>
      <c r="BW1124">
        <v>14.138166252047343</v>
      </c>
      <c r="BX1124">
        <v>36.681230323059893</v>
      </c>
      <c r="BY1124">
        <v>36.565473373750933</v>
      </c>
      <c r="BZ1124">
        <v>1030.2736280870038</v>
      </c>
      <c r="CA1124">
        <v>222.81655113652801</v>
      </c>
      <c r="CB1124">
        <v>242.65604854324283</v>
      </c>
      <c r="CC1124" s="156">
        <v>1.1000000000000001</v>
      </c>
      <c r="CD1124">
        <v>1900</v>
      </c>
      <c r="CE1124">
        <v>0.12215949021216477</v>
      </c>
      <c r="CF1124">
        <v>4.0529784172855976</v>
      </c>
      <c r="CG1124">
        <v>0.15235906540512328</v>
      </c>
      <c r="CH1124">
        <v>2.4550209450243936</v>
      </c>
      <c r="CI1124">
        <v>16</v>
      </c>
    </row>
    <row r="1125" spans="47:87" x14ac:dyDescent="0.3">
      <c r="AU1125">
        <v>0.3</v>
      </c>
      <c r="AV1125">
        <v>20.645476316703967</v>
      </c>
      <c r="AW1125">
        <v>0.22587169425303572</v>
      </c>
      <c r="AX1125">
        <v>0.85822957980838732</v>
      </c>
      <c r="AY1125">
        <v>302.1673729321538</v>
      </c>
      <c r="AZ1125">
        <v>9.8400757249740553E-2</v>
      </c>
      <c r="BA1125">
        <v>397.74682610940584</v>
      </c>
      <c r="BB1125">
        <v>269.86482810447416</v>
      </c>
      <c r="BC1125">
        <v>1</v>
      </c>
      <c r="BD1125">
        <v>46.326276779313744</v>
      </c>
      <c r="BE1125">
        <v>101.02833817849709</v>
      </c>
      <c r="BF1125">
        <v>16.077170307241289</v>
      </c>
      <c r="BG1125">
        <v>6.1969075280268839</v>
      </c>
      <c r="BH1125">
        <v>410.58320051586884</v>
      </c>
      <c r="BI1125">
        <v>0.19999999999999998</v>
      </c>
      <c r="BJ1125">
        <v>2717.5097768232404</v>
      </c>
      <c r="BK1125">
        <v>695.85058138593047</v>
      </c>
      <c r="BL1125">
        <v>896.71162574680795</v>
      </c>
      <c r="BM1125">
        <v>1001.6714982782896</v>
      </c>
      <c r="BN1125">
        <v>153.89994162691596</v>
      </c>
      <c r="BO1125">
        <v>20.319663369164843</v>
      </c>
      <c r="BP1125">
        <v>4.5578325805316434E-2</v>
      </c>
      <c r="BQ1125">
        <v>100</v>
      </c>
      <c r="BR1125">
        <v>311.06203708230123</v>
      </c>
      <c r="BS1125">
        <v>4.9902151752789885E-2</v>
      </c>
      <c r="BT1125">
        <v>3.251287842334038E-4</v>
      </c>
      <c r="BU1125">
        <v>0</v>
      </c>
      <c r="BV1125">
        <v>0.54315113488321343</v>
      </c>
      <c r="BW1125">
        <v>15.623026229951666</v>
      </c>
      <c r="BX1125">
        <v>37.493741560158583</v>
      </c>
      <c r="BY1125">
        <v>34.149391650445452</v>
      </c>
      <c r="BZ1125">
        <v>808.78772554525347</v>
      </c>
      <c r="CA1125">
        <v>286.83013947402389</v>
      </c>
      <c r="CB1125">
        <v>243.4690312522572</v>
      </c>
      <c r="CC1125" s="156">
        <v>0.77</v>
      </c>
      <c r="CD1125">
        <v>2150</v>
      </c>
      <c r="CE1125">
        <v>0.13395320436631275</v>
      </c>
      <c r="CF1125">
        <v>4.1613152146534205</v>
      </c>
      <c r="CG1125">
        <v>0.16396989356068803</v>
      </c>
      <c r="CH1125">
        <v>8.4520137604966266</v>
      </c>
      <c r="CI1125">
        <v>11</v>
      </c>
    </row>
    <row r="1126" spans="47:87" x14ac:dyDescent="0.3">
      <c r="AU1126">
        <v>0.3</v>
      </c>
      <c r="AV1126">
        <v>18.094360169069393</v>
      </c>
      <c r="AW1126">
        <v>0.24288203215255547</v>
      </c>
      <c r="AX1126">
        <v>1.0576252120995964</v>
      </c>
      <c r="AY1126">
        <v>315.23915188100432</v>
      </c>
      <c r="AZ1126">
        <v>0.11354786080475272</v>
      </c>
      <c r="BA1126">
        <v>444.1415330461333</v>
      </c>
      <c r="BB1126">
        <v>309.33115629989038</v>
      </c>
      <c r="BC1126">
        <v>1</v>
      </c>
      <c r="BD1126">
        <v>43.426838453723562</v>
      </c>
      <c r="BE1126">
        <v>98.370936477185325</v>
      </c>
      <c r="BF1126">
        <v>9.7286087356328004</v>
      </c>
      <c r="BG1126">
        <v>6.1827106628416182</v>
      </c>
      <c r="BH1126">
        <v>427.44938666339777</v>
      </c>
      <c r="BI1126">
        <v>0.19999999999999996</v>
      </c>
      <c r="BJ1126">
        <v>1860.7031808286647</v>
      </c>
      <c r="BK1126">
        <v>688.52116740648512</v>
      </c>
      <c r="BL1126">
        <v>922.53674867723441</v>
      </c>
      <c r="BM1126">
        <v>979.30954769299206</v>
      </c>
      <c r="BN1126">
        <v>175.50359639261538</v>
      </c>
      <c r="BO1126">
        <v>21.869393360866429</v>
      </c>
      <c r="BP1126">
        <v>4.6611734675802687E-2</v>
      </c>
      <c r="BQ1126">
        <v>100</v>
      </c>
      <c r="BR1126">
        <v>306.80027720425676</v>
      </c>
      <c r="BS1126">
        <v>5.6175228083689556E-2</v>
      </c>
      <c r="BT1126">
        <v>3.2993692337330205E-4</v>
      </c>
      <c r="BU1126">
        <v>0</v>
      </c>
      <c r="BV1126">
        <v>0.53293226309443908</v>
      </c>
      <c r="BW1126">
        <v>14.494936941724275</v>
      </c>
      <c r="BX1126">
        <v>34.848004962492624</v>
      </c>
      <c r="BY1126">
        <v>30.98383649085234</v>
      </c>
      <c r="BZ1126">
        <v>875.92739060979829</v>
      </c>
      <c r="CA1126">
        <v>309.73654582248537</v>
      </c>
      <c r="CB1126">
        <v>214.5234490497804</v>
      </c>
      <c r="CC1126" s="156">
        <v>0.94</v>
      </c>
      <c r="CD1126">
        <v>1350</v>
      </c>
      <c r="CE1126">
        <v>0.14546463868185522</v>
      </c>
      <c r="CF1126">
        <v>5.1411274104063907</v>
      </c>
      <c r="CG1126">
        <v>0.1769383069246428</v>
      </c>
      <c r="CH1126">
        <v>8.5652181297931484</v>
      </c>
      <c r="CI1126">
        <v>11</v>
      </c>
    </row>
    <row r="1127" spans="47:87" x14ac:dyDescent="0.3">
      <c r="AU1127">
        <v>0.3</v>
      </c>
      <c r="AV1127">
        <v>22.29344134188052</v>
      </c>
      <c r="AW1127">
        <v>0.30470340808101598</v>
      </c>
      <c r="AX1127">
        <v>0.45330305035490731</v>
      </c>
      <c r="AY1127">
        <v>340.98353883584036</v>
      </c>
      <c r="AZ1127">
        <v>0.10770170097781104</v>
      </c>
      <c r="BA1127">
        <v>334.49656789976177</v>
      </c>
      <c r="BB1127">
        <v>305.47166436365222</v>
      </c>
      <c r="BC1127">
        <v>1</v>
      </c>
      <c r="BD1127">
        <v>37.168022129963553</v>
      </c>
      <c r="BE1127">
        <v>87.778110111956835</v>
      </c>
      <c r="BF1127">
        <v>21.198729452335744</v>
      </c>
      <c r="BG1127">
        <v>4.1399357782168149</v>
      </c>
      <c r="BH1127">
        <v>443.50953245640727</v>
      </c>
      <c r="BI1127">
        <v>0.20000000000000004</v>
      </c>
      <c r="BJ1127">
        <v>2790.108646195019</v>
      </c>
      <c r="BK1127">
        <v>673.84148625857711</v>
      </c>
      <c r="BL1127">
        <v>905.32855036420074</v>
      </c>
      <c r="BM1127">
        <v>969.46540656461161</v>
      </c>
      <c r="BN1127">
        <v>106.45693503664262</v>
      </c>
      <c r="BO1127">
        <v>27.773490184035055</v>
      </c>
      <c r="BP1127">
        <v>1.7675792933600498E-2</v>
      </c>
      <c r="BQ1127">
        <v>100</v>
      </c>
      <c r="BR1127">
        <v>270.5106504698507</v>
      </c>
      <c r="BS1127">
        <v>5.5077350601437668E-2</v>
      </c>
      <c r="BT1127">
        <v>2.9753414887315806E-4</v>
      </c>
      <c r="BU1127">
        <v>123.08966232822313</v>
      </c>
      <c r="BV1127">
        <v>0.57805851165553912</v>
      </c>
      <c r="BW1127">
        <v>14.657995324492692</v>
      </c>
      <c r="BX1127">
        <v>37.341344976992957</v>
      </c>
      <c r="BY1127">
        <v>28.272831083643027</v>
      </c>
      <c r="BZ1127">
        <v>1066.6298066427678</v>
      </c>
      <c r="CA1127">
        <v>264.02038386922624</v>
      </c>
      <c r="CB1127">
        <v>236.50397738958165</v>
      </c>
      <c r="CC1127" s="156">
        <v>1.1399999999999999</v>
      </c>
      <c r="CD1127">
        <v>1450</v>
      </c>
      <c r="CE1127">
        <v>8.8649829657760693E-2</v>
      </c>
      <c r="CF1127">
        <v>3.7387455095107471</v>
      </c>
      <c r="CG1127">
        <v>0.1261997154763268</v>
      </c>
      <c r="CH1127">
        <v>-1.877555315909236</v>
      </c>
      <c r="CI1127" t="s">
        <v>479</v>
      </c>
    </row>
    <row r="1128" spans="47:87" x14ac:dyDescent="0.3">
      <c r="AU1128">
        <v>0.3</v>
      </c>
      <c r="AV1128">
        <v>20.029526760538982</v>
      </c>
      <c r="AW1128">
        <v>0.33672639432206269</v>
      </c>
      <c r="AX1128">
        <v>0.84694599191188458</v>
      </c>
      <c r="AY1128">
        <v>284.86274826814679</v>
      </c>
      <c r="AZ1128">
        <v>0.1030504481007162</v>
      </c>
      <c r="BA1128">
        <v>463.08542239333008</v>
      </c>
      <c r="BB1128">
        <v>334.59509020548967</v>
      </c>
      <c r="BC1128">
        <v>1</v>
      </c>
      <c r="BD1128">
        <v>38.680173773277495</v>
      </c>
      <c r="BE1128">
        <v>93.263898482968955</v>
      </c>
      <c r="BF1128">
        <v>21.144403031629441</v>
      </c>
      <c r="BG1128">
        <v>6.1122156688417402</v>
      </c>
      <c r="BH1128">
        <v>406.24003582180069</v>
      </c>
      <c r="BI1128">
        <v>0.20000000000000004</v>
      </c>
      <c r="BJ1128">
        <v>2584.9371712266443</v>
      </c>
      <c r="BK1128">
        <v>695.34921449313788</v>
      </c>
      <c r="BL1128">
        <v>883.20798171816773</v>
      </c>
      <c r="BM1128">
        <v>1106.5217612523995</v>
      </c>
      <c r="BN1128">
        <v>140.38104053257584</v>
      </c>
      <c r="BO1128">
        <v>30.562337762019709</v>
      </c>
      <c r="BP1128">
        <v>3.5388576847984819E-2</v>
      </c>
      <c r="BQ1128">
        <v>100</v>
      </c>
      <c r="BR1128">
        <v>417.81036010709124</v>
      </c>
      <c r="BS1128">
        <v>5.0413511311989852E-2</v>
      </c>
      <c r="BT1128">
        <v>3.0164901504237666E-4</v>
      </c>
      <c r="BU1128">
        <v>0</v>
      </c>
      <c r="BV1128">
        <v>0.51922180403610152</v>
      </c>
      <c r="BW1128">
        <v>15.73993842262677</v>
      </c>
      <c r="BX1128">
        <v>35.425746766265299</v>
      </c>
      <c r="BY1128">
        <v>32.251094204582202</v>
      </c>
      <c r="BZ1128">
        <v>852.04603230626435</v>
      </c>
      <c r="CA1128">
        <v>351.00749547546218</v>
      </c>
      <c r="CB1128">
        <v>254.69025957868422</v>
      </c>
      <c r="CC1128" s="156">
        <v>0.99</v>
      </c>
      <c r="CD1128">
        <v>890</v>
      </c>
      <c r="CE1128">
        <v>0.24698423956303328</v>
      </c>
      <c r="CF1128">
        <v>7.7249056079664147</v>
      </c>
      <c r="CG1128">
        <v>0.29313570362708591</v>
      </c>
      <c r="CH1128">
        <v>30.159322222377732</v>
      </c>
      <c r="CI1128">
        <v>5</v>
      </c>
    </row>
    <row r="1129" spans="47:87" x14ac:dyDescent="0.3">
      <c r="AU1129">
        <v>0.3</v>
      </c>
      <c r="AV1129">
        <v>19.759133613643737</v>
      </c>
      <c r="AW1129">
        <v>0.38784570265445906</v>
      </c>
      <c r="AX1129">
        <v>0.60946725737036067</v>
      </c>
      <c r="AY1129">
        <v>320.67325496247679</v>
      </c>
      <c r="AZ1129">
        <v>0.1135559482540302</v>
      </c>
      <c r="BA1129">
        <v>472.68660031856444</v>
      </c>
      <c r="BB1129">
        <v>328.65511074170263</v>
      </c>
      <c r="BC1129">
        <v>1</v>
      </c>
      <c r="BD1129">
        <v>45.113881006064858</v>
      </c>
      <c r="BE1129">
        <v>97.364813265311383</v>
      </c>
      <c r="BF1129">
        <v>13.538826329187133</v>
      </c>
      <c r="BG1129">
        <v>6.2360076246923644</v>
      </c>
      <c r="BH1129">
        <v>440.75035298479304</v>
      </c>
      <c r="BI1129">
        <v>0.2</v>
      </c>
      <c r="BJ1129">
        <v>2338.9531094243398</v>
      </c>
      <c r="BK1129">
        <v>661.08985279903095</v>
      </c>
      <c r="BL1129">
        <v>895.04567818527596</v>
      </c>
      <c r="BM1129">
        <v>955.14926353733006</v>
      </c>
      <c r="BN1129">
        <v>174.2531911328397</v>
      </c>
      <c r="BO1129">
        <v>35.243376643177875</v>
      </c>
      <c r="BP1129">
        <v>3.5775529121342561E-2</v>
      </c>
      <c r="BQ1129">
        <v>100</v>
      </c>
      <c r="BR1129">
        <v>332.31901842385508</v>
      </c>
      <c r="BS1129">
        <v>5.8361411864873161E-2</v>
      </c>
      <c r="BT1129">
        <v>3.1719315845891364E-4</v>
      </c>
      <c r="BU1129">
        <v>38.991466347688515</v>
      </c>
      <c r="BV1129">
        <v>0.59145378374253199</v>
      </c>
      <c r="BW1129">
        <v>14.999454650475391</v>
      </c>
      <c r="BX1129">
        <v>37.359320640218463</v>
      </c>
      <c r="BY1129">
        <v>35.014930016831151</v>
      </c>
      <c r="BZ1129">
        <v>1099.031138600003</v>
      </c>
      <c r="CA1129">
        <v>284.38154698062135</v>
      </c>
      <c r="CB1129">
        <v>228.33814659594233</v>
      </c>
      <c r="CC1129" s="156">
        <v>1.03</v>
      </c>
      <c r="CD1129">
        <v>1250</v>
      </c>
      <c r="CE1129">
        <v>0.20292091301616755</v>
      </c>
      <c r="CF1129">
        <v>6.2237933429195982</v>
      </c>
      <c r="CG1129">
        <v>0.24080526571781316</v>
      </c>
      <c r="CH1129">
        <v>19.889324440872777</v>
      </c>
      <c r="CI1129">
        <v>6</v>
      </c>
    </row>
    <row r="1130" spans="47:87" x14ac:dyDescent="0.3">
      <c r="AU1130">
        <v>0.3</v>
      </c>
      <c r="AV1130">
        <v>20.067815465968032</v>
      </c>
      <c r="AW1130">
        <v>0.28603104988041406</v>
      </c>
      <c r="AX1130">
        <v>1.9042096123577701</v>
      </c>
      <c r="AY1130">
        <v>292.40160190808302</v>
      </c>
      <c r="AZ1130">
        <v>9.3064766461009502E-2</v>
      </c>
      <c r="BA1130">
        <v>428.27732052556314</v>
      </c>
      <c r="BB1130">
        <v>332.54398034839676</v>
      </c>
      <c r="BC1130">
        <v>1</v>
      </c>
      <c r="BD1130">
        <v>37.058759338273951</v>
      </c>
      <c r="BE1130">
        <v>90.879136457352843</v>
      </c>
      <c r="BF1130">
        <v>24.141090850383623</v>
      </c>
      <c r="BG1130">
        <v>5.8703629210202548</v>
      </c>
      <c r="BH1130">
        <v>413.27240169320862</v>
      </c>
      <c r="BI1130">
        <v>0.2</v>
      </c>
      <c r="BJ1130">
        <v>2519.8916128614401</v>
      </c>
      <c r="BK1130">
        <v>678.35422768800288</v>
      </c>
      <c r="BL1130">
        <v>851.25802479579329</v>
      </c>
      <c r="BM1130">
        <v>805.94585337877947</v>
      </c>
      <c r="BN1130">
        <v>161.82654881896167</v>
      </c>
      <c r="BO1130">
        <v>25.765712055060522</v>
      </c>
      <c r="BP1130">
        <v>5.3739414747365523E-2</v>
      </c>
      <c r="BQ1130">
        <v>100</v>
      </c>
      <c r="BR1130">
        <v>320.59260387128768</v>
      </c>
      <c r="BS1130">
        <v>5.611529225187601E-2</v>
      </c>
      <c r="BT1130">
        <v>3.1594311896668579E-4</v>
      </c>
      <c r="BU1130">
        <v>0</v>
      </c>
      <c r="BV1130">
        <v>0.57270503906532155</v>
      </c>
      <c r="BW1130">
        <v>14.365552181088523</v>
      </c>
      <c r="BX1130">
        <v>34.417258138614805</v>
      </c>
      <c r="BY1130">
        <v>35.678435701326897</v>
      </c>
      <c r="BZ1130">
        <v>1090.9948594021837</v>
      </c>
      <c r="CA1130">
        <v>218.25609953043852</v>
      </c>
      <c r="CB1130">
        <v>214.26689869359708</v>
      </c>
      <c r="CC1130" s="156">
        <v>0.98</v>
      </c>
      <c r="CD1130">
        <v>1320</v>
      </c>
      <c r="CE1130">
        <v>0.18173632903346726</v>
      </c>
      <c r="CF1130">
        <v>5.6411572788488344</v>
      </c>
      <c r="CG1130">
        <v>0.21710370543427895</v>
      </c>
      <c r="CH1130">
        <v>18.180417575236007</v>
      </c>
      <c r="CI1130">
        <v>8</v>
      </c>
    </row>
    <row r="1131" spans="47:87" x14ac:dyDescent="0.3">
      <c r="AU1131">
        <v>0.3</v>
      </c>
      <c r="AV1131">
        <v>19.768406154290187</v>
      </c>
      <c r="AW1131">
        <v>0.27641136927758075</v>
      </c>
      <c r="AX1131">
        <v>1.2420558763477343</v>
      </c>
      <c r="AY1131">
        <v>342.57339792057053</v>
      </c>
      <c r="AZ1131">
        <v>0.10408342012869502</v>
      </c>
      <c r="BA1131">
        <v>432.63918091989649</v>
      </c>
      <c r="BB1131">
        <v>237.80304287982861</v>
      </c>
      <c r="BC1131">
        <v>1</v>
      </c>
      <c r="BD1131">
        <v>35.823205752912727</v>
      </c>
      <c r="BE1131">
        <v>89.07712286857759</v>
      </c>
      <c r="BF1131">
        <v>20.890147270412985</v>
      </c>
      <c r="BG1131">
        <v>4.2646508246764894</v>
      </c>
      <c r="BH1131">
        <v>381.93430539947536</v>
      </c>
      <c r="BI1131">
        <v>0.20000000000000007</v>
      </c>
      <c r="BJ1131">
        <v>2673.2887225745908</v>
      </c>
      <c r="BK1131">
        <v>685.04420974312097</v>
      </c>
      <c r="BL1131">
        <v>851.04247752303218</v>
      </c>
      <c r="BM1131">
        <v>1022.2956355072586</v>
      </c>
      <c r="BN1131">
        <v>156.605076885931</v>
      </c>
      <c r="BO1131">
        <v>25.177411606086356</v>
      </c>
      <c r="BP1131">
        <v>1.8100449927722938E-2</v>
      </c>
      <c r="BQ1131">
        <v>100</v>
      </c>
      <c r="BR1131">
        <v>347.56320444492673</v>
      </c>
      <c r="BS1131">
        <v>5.7205994453117318E-2</v>
      </c>
      <c r="BT1131">
        <v>3.0718408163461119E-4</v>
      </c>
      <c r="BU1131">
        <v>67.893976567485169</v>
      </c>
      <c r="BV1131">
        <v>0.53180074012388945</v>
      </c>
      <c r="BW1131">
        <v>14.090791666219738</v>
      </c>
      <c r="BX1131">
        <v>33.233924290555798</v>
      </c>
      <c r="BY1131">
        <v>30.133893397615953</v>
      </c>
      <c r="BZ1131">
        <v>1206.1106989876555</v>
      </c>
      <c r="CA1131">
        <v>288.68343196441026</v>
      </c>
      <c r="CB1131">
        <v>241.81918120230952</v>
      </c>
      <c r="CC1131" s="156">
        <v>0.91</v>
      </c>
      <c r="CD1131">
        <v>1300</v>
      </c>
      <c r="CE1131">
        <v>0.18919067451081539</v>
      </c>
      <c r="CF1131">
        <v>8.0254370122913361</v>
      </c>
      <c r="CG1131">
        <v>0.24493820209583003</v>
      </c>
      <c r="CH1131">
        <v>34.031863833742264</v>
      </c>
      <c r="CI1131">
        <v>6</v>
      </c>
    </row>
    <row r="1132" spans="47:87" x14ac:dyDescent="0.3">
      <c r="AU1132">
        <v>0.3</v>
      </c>
      <c r="AV1132">
        <v>20.051302112422306</v>
      </c>
      <c r="AW1132">
        <v>0.34599715838602157</v>
      </c>
      <c r="AX1132">
        <v>0.55583501972399674</v>
      </c>
      <c r="AY1132">
        <v>339.88053411596519</v>
      </c>
      <c r="AZ1132">
        <v>0.10066279560595573</v>
      </c>
      <c r="BA1132">
        <v>436.77837750196443</v>
      </c>
      <c r="BB1132">
        <v>469.45077499546079</v>
      </c>
      <c r="BC1132">
        <v>1</v>
      </c>
      <c r="BD1132">
        <v>45.5356394479779</v>
      </c>
      <c r="BE1132">
        <v>97.409728613911966</v>
      </c>
      <c r="BF1132">
        <v>13.921126819196614</v>
      </c>
      <c r="BG1132">
        <v>5.0734472121076122</v>
      </c>
      <c r="BH1132">
        <v>435.3042991673787</v>
      </c>
      <c r="BI1132">
        <v>0.19999999999999998</v>
      </c>
      <c r="BJ1132">
        <v>2939.9528272602624</v>
      </c>
      <c r="BK1132">
        <v>701.23824727047713</v>
      </c>
      <c r="BL1132">
        <v>891.30376464295307</v>
      </c>
      <c r="BM1132">
        <v>1024.8314206713683</v>
      </c>
      <c r="BN1132">
        <v>175.94349660729895</v>
      </c>
      <c r="BO1132">
        <v>31.343047498229708</v>
      </c>
      <c r="BP1132">
        <v>4.3757929691548902E-2</v>
      </c>
      <c r="BQ1132">
        <v>100</v>
      </c>
      <c r="BR1132">
        <v>345.23376802829216</v>
      </c>
      <c r="BS1132">
        <v>5.3517641939337494E-2</v>
      </c>
      <c r="BT1132">
        <v>2.8919390753657343E-4</v>
      </c>
      <c r="BU1132">
        <v>4.4543592065304924</v>
      </c>
      <c r="BV1132">
        <v>0.53698655026792352</v>
      </c>
      <c r="BW1132">
        <v>14.686801755704384</v>
      </c>
      <c r="BX1132">
        <v>34.362910744773508</v>
      </c>
      <c r="BY1132">
        <v>33.425379005947306</v>
      </c>
      <c r="BZ1132">
        <v>1100.7762698435174</v>
      </c>
      <c r="CA1132">
        <v>405.76749246374237</v>
      </c>
      <c r="CB1132">
        <v>226.1595513762241</v>
      </c>
      <c r="CC1132" s="156">
        <v>0.95</v>
      </c>
      <c r="CD1132">
        <v>1590</v>
      </c>
      <c r="CE1132">
        <v>9.3317972930828663E-2</v>
      </c>
      <c r="CF1132">
        <v>4.350881464984532</v>
      </c>
      <c r="CG1132">
        <v>0.13333493540817745</v>
      </c>
      <c r="CH1132">
        <v>-8.7558711984815282E-2</v>
      </c>
      <c r="CI1132" t="s">
        <v>479</v>
      </c>
    </row>
    <row r="1133" spans="47:87" x14ac:dyDescent="0.3">
      <c r="AU1133">
        <v>0.3</v>
      </c>
      <c r="AV1133">
        <v>19.36361289945669</v>
      </c>
      <c r="AW1133">
        <v>0.24358252189273399</v>
      </c>
      <c r="AX1133">
        <v>2.0026483010369009</v>
      </c>
      <c r="AY1133">
        <v>329.73309946946023</v>
      </c>
      <c r="AZ1133">
        <v>0.10727896485802772</v>
      </c>
      <c r="BA1133">
        <v>333.14570828985859</v>
      </c>
      <c r="BB1133">
        <v>363.9420980338665</v>
      </c>
      <c r="BC1133">
        <v>1</v>
      </c>
      <c r="BD1133">
        <v>42.222183864348764</v>
      </c>
      <c r="BE1133">
        <v>85.197820766100364</v>
      </c>
      <c r="BF1133">
        <v>18.618957906985489</v>
      </c>
      <c r="BG1133">
        <v>4.4842732212597829</v>
      </c>
      <c r="BH1133">
        <v>383.82359720770125</v>
      </c>
      <c r="BI1133">
        <v>0.20000000000000004</v>
      </c>
      <c r="BJ1133">
        <v>2539.8472677500154</v>
      </c>
      <c r="BK1133">
        <v>680.130923030031</v>
      </c>
      <c r="BL1133">
        <v>832.03350789072977</v>
      </c>
      <c r="BM1133">
        <v>996.30713262462405</v>
      </c>
      <c r="BN1133">
        <v>151.33487062660549</v>
      </c>
      <c r="BO1133">
        <v>21.890154383341049</v>
      </c>
      <c r="BP1133">
        <v>5.1912480240066332E-2</v>
      </c>
      <c r="BQ1133">
        <v>100</v>
      </c>
      <c r="BR1133">
        <v>364.39277897708223</v>
      </c>
      <c r="BS1133">
        <v>5.292068999864883E-2</v>
      </c>
      <c r="BT1133">
        <v>3.1528684028600507E-4</v>
      </c>
      <c r="BU1133">
        <v>4.7808889913012171</v>
      </c>
      <c r="BV1133">
        <v>0.56802903008215211</v>
      </c>
      <c r="BW1133">
        <v>15.607484653989856</v>
      </c>
      <c r="BX1133">
        <v>38.831206896800204</v>
      </c>
      <c r="BY1133">
        <v>38.07158574103893</v>
      </c>
      <c r="BZ1133">
        <v>903.73177835803256</v>
      </c>
      <c r="CA1133">
        <v>223.96538506730826</v>
      </c>
      <c r="CB1133">
        <v>216.46567288218327</v>
      </c>
      <c r="CC1133" s="156">
        <v>0.95</v>
      </c>
      <c r="CD1133">
        <v>1960</v>
      </c>
      <c r="CE1133">
        <v>0.19301232258989987</v>
      </c>
      <c r="CF1133">
        <v>5.3765086017112109</v>
      </c>
      <c r="CG1133">
        <v>0.23130247209090252</v>
      </c>
      <c r="CH1133">
        <v>23.791981657393304</v>
      </c>
      <c r="CI1133">
        <v>6</v>
      </c>
    </row>
    <row r="1134" spans="47:87" x14ac:dyDescent="0.3">
      <c r="AU1134">
        <v>0.3</v>
      </c>
      <c r="AV1134">
        <v>20.52218861379216</v>
      </c>
      <c r="AW1134">
        <v>0.34250062229367967</v>
      </c>
      <c r="AX1134">
        <v>7.6662998842829844E-2</v>
      </c>
      <c r="AY1134">
        <v>326.96036148686466</v>
      </c>
      <c r="AZ1134">
        <v>9.9939413625816875E-2</v>
      </c>
      <c r="BA1134">
        <v>423.83654121861667</v>
      </c>
      <c r="BB1134">
        <v>405.2753459664271</v>
      </c>
      <c r="BC1134">
        <v>1</v>
      </c>
      <c r="BD1134">
        <v>42.209533378319769</v>
      </c>
      <c r="BE1134">
        <v>90.045373979843305</v>
      </c>
      <c r="BF1134">
        <v>18.296738138045519</v>
      </c>
      <c r="BG1134">
        <v>5.6264160373702534</v>
      </c>
      <c r="BH1134">
        <v>441.32507646495969</v>
      </c>
      <c r="BI1134">
        <v>0.2</v>
      </c>
      <c r="BJ1134">
        <v>2578.4189751975709</v>
      </c>
      <c r="BK1134">
        <v>689.32788481490036</v>
      </c>
      <c r="BL1134">
        <v>865.85199729364149</v>
      </c>
      <c r="BM1134">
        <v>858.09924644500279</v>
      </c>
      <c r="BN1134">
        <v>170.98892301707488</v>
      </c>
      <c r="BO1134">
        <v>31.015956975896369</v>
      </c>
      <c r="BP1134">
        <v>4.4569938491052723E-2</v>
      </c>
      <c r="BQ1134">
        <v>100</v>
      </c>
      <c r="BR1134">
        <v>309.37040517096784</v>
      </c>
      <c r="BS1134">
        <v>5.3999450964663222E-2</v>
      </c>
      <c r="BT1134">
        <v>2.9495392489214815E-4</v>
      </c>
      <c r="BU1134">
        <v>31.37262015142905</v>
      </c>
      <c r="BV1134">
        <v>0.5675499801619821</v>
      </c>
      <c r="BW1134">
        <v>14.053525026338056</v>
      </c>
      <c r="BX1134">
        <v>35.493759317006202</v>
      </c>
      <c r="BY1134">
        <v>33.908930602280606</v>
      </c>
      <c r="BZ1134">
        <v>1306.7419820806326</v>
      </c>
      <c r="CA1134">
        <v>298.39828580485312</v>
      </c>
      <c r="CB1134">
        <v>261.33255446488317</v>
      </c>
      <c r="CC1134" s="156">
        <v>1.08</v>
      </c>
      <c r="CD1134">
        <v>1170</v>
      </c>
      <c r="CE1134">
        <v>0.19658516446032137</v>
      </c>
      <c r="CF1134">
        <v>6.8798568763439576</v>
      </c>
      <c r="CG1134">
        <v>0.23905983360798355</v>
      </c>
      <c r="CH1134">
        <v>22.675456322994307</v>
      </c>
      <c r="CI1134">
        <v>7</v>
      </c>
    </row>
    <row r="1135" spans="47:87" x14ac:dyDescent="0.3">
      <c r="AU1135">
        <v>0.3</v>
      </c>
      <c r="AV1135">
        <v>21.183597514961864</v>
      </c>
      <c r="AW1135">
        <v>0.26613123998347221</v>
      </c>
      <c r="AX1135">
        <v>0.97813668614989979</v>
      </c>
      <c r="AY1135">
        <v>341.47497103836071</v>
      </c>
      <c r="AZ1135">
        <v>0.10299090290767453</v>
      </c>
      <c r="BA1135">
        <v>503.80202288731061</v>
      </c>
      <c r="BB1135">
        <v>414.51204740590197</v>
      </c>
      <c r="BC1135">
        <v>1</v>
      </c>
      <c r="BD1135">
        <v>48.391560369575934</v>
      </c>
      <c r="BE1135">
        <v>100.55794553895525</v>
      </c>
      <c r="BF1135">
        <v>17.560672239866086</v>
      </c>
      <c r="BG1135">
        <v>4.5105280998308137</v>
      </c>
      <c r="BH1135">
        <v>443.70998495165907</v>
      </c>
      <c r="BI1135">
        <v>0.2</v>
      </c>
      <c r="BJ1135">
        <v>2465.8654710908236</v>
      </c>
      <c r="BK1135">
        <v>697.91006590005691</v>
      </c>
      <c r="BL1135">
        <v>947.98256024268835</v>
      </c>
      <c r="BM1135">
        <v>1014.124989734333</v>
      </c>
      <c r="BN1135">
        <v>112.45624447105367</v>
      </c>
      <c r="BO1135">
        <v>23.877879098621111</v>
      </c>
      <c r="BP1135">
        <v>6.1479752845831313E-2</v>
      </c>
      <c r="BQ1135">
        <v>100</v>
      </c>
      <c r="BR1135">
        <v>428.07015555036514</v>
      </c>
      <c r="BS1135">
        <v>5.8297524890868327E-2</v>
      </c>
      <c r="BT1135">
        <v>3.0693041015165994E-4</v>
      </c>
      <c r="BU1135">
        <v>0</v>
      </c>
      <c r="BV1135">
        <v>0.57562428678097721</v>
      </c>
      <c r="BW1135">
        <v>14.827612094814615</v>
      </c>
      <c r="BX1135">
        <v>37.859771463883746</v>
      </c>
      <c r="BY1135">
        <v>38.898352677061837</v>
      </c>
      <c r="BZ1135">
        <v>966.52696261178653</v>
      </c>
      <c r="CA1135">
        <v>256.20074195325077</v>
      </c>
      <c r="CB1135">
        <v>236.77297545003029</v>
      </c>
      <c r="CC1135" s="156">
        <v>0.87</v>
      </c>
      <c r="CD1135">
        <v>1670</v>
      </c>
      <c r="CE1135">
        <v>0.19342349455338903</v>
      </c>
      <c r="CF1135">
        <v>6.0453749217260384</v>
      </c>
      <c r="CG1135">
        <v>0.23470809070831275</v>
      </c>
      <c r="CH1135">
        <v>21.760243532439969</v>
      </c>
      <c r="CI1135">
        <v>7</v>
      </c>
    </row>
    <row r="1136" spans="47:87" x14ac:dyDescent="0.3">
      <c r="AU1136">
        <v>0.3</v>
      </c>
      <c r="AV1136">
        <v>19.998535650880918</v>
      </c>
      <c r="AW1136">
        <v>0.29470922079471779</v>
      </c>
      <c r="AX1136">
        <v>2.5580231398776299</v>
      </c>
      <c r="AY1136">
        <v>328.74703567082366</v>
      </c>
      <c r="AZ1136">
        <v>0.10044668149071949</v>
      </c>
      <c r="BA1136">
        <v>444.37146177142841</v>
      </c>
      <c r="BB1136">
        <v>430.43113063842929</v>
      </c>
      <c r="BC1136">
        <v>1</v>
      </c>
      <c r="BD1136">
        <v>37.911848224808182</v>
      </c>
      <c r="BE1136">
        <v>99.446274043849812</v>
      </c>
      <c r="BF1136">
        <v>14.733639276600588</v>
      </c>
      <c r="BG1136">
        <v>4.2576913566355987</v>
      </c>
      <c r="BH1136">
        <v>410.09212523904415</v>
      </c>
      <c r="BI1136">
        <v>0.2</v>
      </c>
      <c r="BJ1136">
        <v>2645.633726912667</v>
      </c>
      <c r="BK1136">
        <v>694.60678529298627</v>
      </c>
      <c r="BL1136">
        <v>905.40124357991738</v>
      </c>
      <c r="BM1136">
        <v>967.58358986589178</v>
      </c>
      <c r="BN1136">
        <v>135.47081926157219</v>
      </c>
      <c r="BO1136">
        <v>26.499214436095421</v>
      </c>
      <c r="BP1136">
        <v>6.1199963183091115E-2</v>
      </c>
      <c r="BQ1136">
        <v>100</v>
      </c>
      <c r="BR1136">
        <v>344.69022211378058</v>
      </c>
      <c r="BS1136">
        <v>4.7798586081947939E-2</v>
      </c>
      <c r="BT1136">
        <v>2.9748718183242637E-4</v>
      </c>
      <c r="BU1136">
        <v>0</v>
      </c>
      <c r="BV1136">
        <v>0.54008882634025768</v>
      </c>
      <c r="BW1136">
        <v>14.213675824707797</v>
      </c>
      <c r="BX1136">
        <v>33.484924128737795</v>
      </c>
      <c r="BY1136">
        <v>32.888050210919445</v>
      </c>
      <c r="BZ1136">
        <v>1128.4635929421179</v>
      </c>
      <c r="CA1136">
        <v>252.81942061355159</v>
      </c>
      <c r="CB1136">
        <v>230.85772674803121</v>
      </c>
      <c r="CC1136" s="156">
        <v>1.04</v>
      </c>
      <c r="CD1136">
        <v>1710</v>
      </c>
      <c r="CE1136">
        <v>6.123025871520027E-2</v>
      </c>
      <c r="CF1136">
        <v>3.0885410966853377</v>
      </c>
      <c r="CG1136">
        <v>0.10123148937257753</v>
      </c>
      <c r="CH1136">
        <v>-8.4283465622952853</v>
      </c>
      <c r="CI1136" t="s">
        <v>479</v>
      </c>
    </row>
    <row r="1137" spans="47:87" x14ac:dyDescent="0.3">
      <c r="AU1137">
        <v>0.3</v>
      </c>
      <c r="AV1137">
        <v>20.165265806977452</v>
      </c>
      <c r="AW1137">
        <v>0.35495357223530116</v>
      </c>
      <c r="AX1137">
        <v>0.65179461575560138</v>
      </c>
      <c r="AY1137">
        <v>313.33775311308096</v>
      </c>
      <c r="AZ1137">
        <v>9.8807245172059688E-2</v>
      </c>
      <c r="BA1137">
        <v>481.38265280732389</v>
      </c>
      <c r="BB1137">
        <v>414.93776156628337</v>
      </c>
      <c r="BC1137">
        <v>1</v>
      </c>
      <c r="BD1137">
        <v>35.239093442711308</v>
      </c>
      <c r="BE1137">
        <v>81.476456293743638</v>
      </c>
      <c r="BF1137">
        <v>19.922974346018538</v>
      </c>
      <c r="BG1137">
        <v>4.0452376116096991</v>
      </c>
      <c r="BH1137">
        <v>419.66683138997581</v>
      </c>
      <c r="BI1137">
        <v>0.19999999999999998</v>
      </c>
      <c r="BJ1137">
        <v>2540.4216346235025</v>
      </c>
      <c r="BK1137">
        <v>697.15335171182141</v>
      </c>
      <c r="BL1137">
        <v>877.35488032097157</v>
      </c>
      <c r="BM1137">
        <v>859.96747603393226</v>
      </c>
      <c r="BN1137">
        <v>95.015779279141668</v>
      </c>
      <c r="BO1137">
        <v>32.20775159368894</v>
      </c>
      <c r="BP1137">
        <v>3.8436864812710032E-2</v>
      </c>
      <c r="BQ1137">
        <v>100</v>
      </c>
      <c r="BR1137">
        <v>407.80458022111964</v>
      </c>
      <c r="BS1137">
        <v>5.9953068712215882E-2</v>
      </c>
      <c r="BT1137">
        <v>2.7985096123602198E-4</v>
      </c>
      <c r="BU1137">
        <v>0</v>
      </c>
      <c r="BV1137">
        <v>0.5406456161391785</v>
      </c>
      <c r="BW1137">
        <v>14.35764442929757</v>
      </c>
      <c r="BX1137">
        <v>36.720696403467208</v>
      </c>
      <c r="BY1137">
        <v>34.416704813086099</v>
      </c>
      <c r="BZ1137">
        <v>883.12561797632975</v>
      </c>
      <c r="CA1137">
        <v>339.55343359549505</v>
      </c>
      <c r="CB1137">
        <v>255.26575897692271</v>
      </c>
      <c r="CC1137" s="156">
        <v>1.29</v>
      </c>
      <c r="CD1137">
        <v>760</v>
      </c>
      <c r="CE1137">
        <v>0.11387842690285299</v>
      </c>
      <c r="CF1137">
        <v>4.5926157331054114</v>
      </c>
      <c r="CG1137">
        <v>0.15303519271748264</v>
      </c>
      <c r="CH1137">
        <v>5.5048151985831746</v>
      </c>
      <c r="CI1137">
        <v>13</v>
      </c>
    </row>
    <row r="1138" spans="47:87" x14ac:dyDescent="0.3">
      <c r="AU1138">
        <v>0.3</v>
      </c>
      <c r="AV1138">
        <v>20.902778680861093</v>
      </c>
      <c r="AW1138">
        <v>0.29980950908543796</v>
      </c>
      <c r="AX1138">
        <v>1.3816652001274994</v>
      </c>
      <c r="AY1138">
        <v>321.93722993780585</v>
      </c>
      <c r="AZ1138">
        <v>0.1043343862672302</v>
      </c>
      <c r="BA1138">
        <v>404.77988293749246</v>
      </c>
      <c r="BB1138">
        <v>371.90994756987948</v>
      </c>
      <c r="BC1138">
        <v>1</v>
      </c>
      <c r="BD1138">
        <v>45.422974034618505</v>
      </c>
      <c r="BE1138">
        <v>103.57493115431512</v>
      </c>
      <c r="BF1138">
        <v>12.102482532109875</v>
      </c>
      <c r="BG1138">
        <v>5.2185234062023333</v>
      </c>
      <c r="BH1138">
        <v>421.52748158171738</v>
      </c>
      <c r="BI1138">
        <v>0.2</v>
      </c>
      <c r="BJ1138">
        <v>2707.6463487782994</v>
      </c>
      <c r="BK1138">
        <v>688.77908162612869</v>
      </c>
      <c r="BL1138">
        <v>887.32403718857904</v>
      </c>
      <c r="BM1138">
        <v>852.83911490227865</v>
      </c>
      <c r="BN1138">
        <v>132.58679110492756</v>
      </c>
      <c r="BO1138">
        <v>27.193906841657654</v>
      </c>
      <c r="BP1138">
        <v>3.3600255075417709E-2</v>
      </c>
      <c r="BQ1138">
        <v>100</v>
      </c>
      <c r="BR1138">
        <v>337.87129070911948</v>
      </c>
      <c r="BS1138">
        <v>5.6193827178917202E-2</v>
      </c>
      <c r="BT1138">
        <v>2.8273222904761101E-4</v>
      </c>
      <c r="BU1138">
        <v>32.533420169834855</v>
      </c>
      <c r="BV1138">
        <v>0.56434627982270946</v>
      </c>
      <c r="BW1138">
        <v>15.643207521728819</v>
      </c>
      <c r="BX1138">
        <v>37.347031040558228</v>
      </c>
      <c r="BY1138">
        <v>39.285408741752178</v>
      </c>
      <c r="BZ1138">
        <v>907.93635895178727</v>
      </c>
      <c r="CA1138">
        <v>318.29238611683434</v>
      </c>
      <c r="CB1138">
        <v>235.57519565838498</v>
      </c>
      <c r="CC1138" s="156">
        <v>0.86</v>
      </c>
      <c r="CD1138">
        <v>2290</v>
      </c>
      <c r="CE1138">
        <v>0.13394147867531792</v>
      </c>
      <c r="CF1138">
        <v>3.1745227759615156</v>
      </c>
      <c r="CG1138">
        <v>0.14893709311683628</v>
      </c>
      <c r="CH1138">
        <v>3.1931554281364378</v>
      </c>
      <c r="CI1138">
        <v>13</v>
      </c>
    </row>
    <row r="1139" spans="47:87" x14ac:dyDescent="0.3">
      <c r="AU1139">
        <v>0.3</v>
      </c>
      <c r="AV1139">
        <v>21.749649721347339</v>
      </c>
      <c r="AW1139">
        <v>0.26739384418570816</v>
      </c>
      <c r="AX1139">
        <v>1.3009192795892819</v>
      </c>
      <c r="AY1139">
        <v>297.5263377678595</v>
      </c>
      <c r="AZ1139">
        <v>9.8680928979377733E-2</v>
      </c>
      <c r="BA1139">
        <v>438.40828857679003</v>
      </c>
      <c r="BB1139">
        <v>358.92267552534577</v>
      </c>
      <c r="BC1139">
        <v>1</v>
      </c>
      <c r="BD1139">
        <v>36.779067227645648</v>
      </c>
      <c r="BE1139">
        <v>99.064275675092503</v>
      </c>
      <c r="BF1139">
        <v>11.897279983908559</v>
      </c>
      <c r="BG1139">
        <v>4.939007242170729</v>
      </c>
      <c r="BH1139">
        <v>434.49576843242943</v>
      </c>
      <c r="BI1139">
        <v>0.19999999999999998</v>
      </c>
      <c r="BJ1139">
        <v>2307.6735455010407</v>
      </c>
      <c r="BK1139">
        <v>694.7769810859711</v>
      </c>
      <c r="BL1139">
        <v>871.00281308083493</v>
      </c>
      <c r="BM1139">
        <v>974.03739798720358</v>
      </c>
      <c r="BN1139">
        <v>146.93507632754392</v>
      </c>
      <c r="BO1139">
        <v>24.418111415652451</v>
      </c>
      <c r="BP1139">
        <v>9.9870377097689353E-3</v>
      </c>
      <c r="BQ1139">
        <v>100</v>
      </c>
      <c r="BR1139">
        <v>322.49456201946703</v>
      </c>
      <c r="BS1139">
        <v>5.8611537798480419E-2</v>
      </c>
      <c r="BT1139">
        <v>2.7699070555163645E-4</v>
      </c>
      <c r="BU1139">
        <v>0</v>
      </c>
      <c r="BV1139">
        <v>0.51222397777679463</v>
      </c>
      <c r="BW1139">
        <v>15.063709734566139</v>
      </c>
      <c r="BX1139">
        <v>36.771823506645958</v>
      </c>
      <c r="BY1139">
        <v>28.146473820398167</v>
      </c>
      <c r="BZ1139">
        <v>1077.3952954394397</v>
      </c>
      <c r="CA1139">
        <v>267.37990997068044</v>
      </c>
      <c r="CB1139">
        <v>223.27279684148556</v>
      </c>
      <c r="CC1139" s="156">
        <v>0.81</v>
      </c>
      <c r="CD1139">
        <v>1780</v>
      </c>
      <c r="CE1139">
        <v>0.17570659940025157</v>
      </c>
      <c r="CF1139">
        <v>6.440964007213223</v>
      </c>
      <c r="CG1139">
        <v>0.21281049227414828</v>
      </c>
      <c r="CH1139">
        <v>13.970480873030507</v>
      </c>
      <c r="CI1139">
        <v>8</v>
      </c>
    </row>
    <row r="1140" spans="47:87" x14ac:dyDescent="0.3">
      <c r="AU1140">
        <v>0.3</v>
      </c>
      <c r="AV1140">
        <v>18.470676838885893</v>
      </c>
      <c r="AW1140">
        <v>0.35107272527781008</v>
      </c>
      <c r="AX1140">
        <v>2.3391453981621901</v>
      </c>
      <c r="AY1140">
        <v>352.61839714561057</v>
      </c>
      <c r="AZ1140">
        <v>9.1432222912189998E-2</v>
      </c>
      <c r="BA1140">
        <v>369.69767835818521</v>
      </c>
      <c r="BB1140">
        <v>359.15841485040249</v>
      </c>
      <c r="BC1140">
        <v>1</v>
      </c>
      <c r="BD1140">
        <v>38.426058843276458</v>
      </c>
      <c r="BE1140">
        <v>117.22536232475537</v>
      </c>
      <c r="BF1140">
        <v>8.5032310670602627</v>
      </c>
      <c r="BG1140">
        <v>6.2669173420566633</v>
      </c>
      <c r="BH1140">
        <v>416.65574801111143</v>
      </c>
      <c r="BI1140">
        <v>0.20000000000000004</v>
      </c>
      <c r="BJ1140">
        <v>2936.8804438979632</v>
      </c>
      <c r="BK1140">
        <v>678.75279162262325</v>
      </c>
      <c r="BL1140">
        <v>891.94261182740172</v>
      </c>
      <c r="BM1140">
        <v>961.09301293051863</v>
      </c>
      <c r="BN1140">
        <v>198.02735229414924</v>
      </c>
      <c r="BO1140">
        <v>31.426488071661971</v>
      </c>
      <c r="BP1140">
        <v>9.0118751757875273E-2</v>
      </c>
      <c r="BQ1140">
        <v>100</v>
      </c>
      <c r="BR1140">
        <v>223.12500105261586</v>
      </c>
      <c r="BS1140">
        <v>5.7901485652772908E-2</v>
      </c>
      <c r="BT1140">
        <v>3.079412070497834E-4</v>
      </c>
      <c r="BU1140">
        <v>0</v>
      </c>
      <c r="BV1140">
        <v>0.53873669962769632</v>
      </c>
      <c r="BW1140">
        <v>15.400086458551614</v>
      </c>
      <c r="BX1140">
        <v>38.112025414676417</v>
      </c>
      <c r="BY1140">
        <v>32.559305272536676</v>
      </c>
      <c r="BZ1140">
        <v>1240.0830859707853</v>
      </c>
      <c r="CA1140">
        <v>193.45536034649373</v>
      </c>
      <c r="CB1140">
        <v>257.67201586268078</v>
      </c>
      <c r="CC1140" s="156">
        <v>0.8</v>
      </c>
      <c r="CD1140">
        <v>1860</v>
      </c>
      <c r="CE1140">
        <v>0.17060252120263542</v>
      </c>
      <c r="CF1140">
        <v>5.5452489042633228</v>
      </c>
      <c r="CG1140">
        <v>0.20440950127169935</v>
      </c>
      <c r="CH1140">
        <v>19.156831204331482</v>
      </c>
      <c r="CI1140">
        <v>7</v>
      </c>
    </row>
    <row r="1141" spans="47:87" x14ac:dyDescent="0.3">
      <c r="AU1141">
        <v>0.3</v>
      </c>
      <c r="AV1141">
        <v>19.11780050889163</v>
      </c>
      <c r="AW1141">
        <v>0.29926375251772686</v>
      </c>
      <c r="AX1141">
        <v>0.66787298013069796</v>
      </c>
      <c r="AY1141">
        <v>331.06790877775848</v>
      </c>
      <c r="AZ1141">
        <v>9.3517888253141335E-2</v>
      </c>
      <c r="BA1141">
        <v>473.76027722185449</v>
      </c>
      <c r="BB1141">
        <v>337.38868230360094</v>
      </c>
      <c r="BC1141">
        <v>1</v>
      </c>
      <c r="BD1141">
        <v>34.548236723623077</v>
      </c>
      <c r="BE1141">
        <v>109.85049835137086</v>
      </c>
      <c r="BF1141">
        <v>18.332143833657319</v>
      </c>
      <c r="BG1141">
        <v>4.5357067987469764</v>
      </c>
      <c r="BH1141">
        <v>440.26875493563261</v>
      </c>
      <c r="BI1141">
        <v>0.19999999999999998</v>
      </c>
      <c r="BJ1141">
        <v>2951.7789688065136</v>
      </c>
      <c r="BK1141">
        <v>695.29646070334411</v>
      </c>
      <c r="BL1141">
        <v>916.14044972445242</v>
      </c>
      <c r="BM1141">
        <v>1132.8101002104604</v>
      </c>
      <c r="BN1141">
        <v>155.15791152011346</v>
      </c>
      <c r="BO1141">
        <v>27.072590684758946</v>
      </c>
      <c r="BP1141">
        <v>4.2304850965305119E-2</v>
      </c>
      <c r="BQ1141">
        <v>100</v>
      </c>
      <c r="BR1141">
        <v>365.81984758816344</v>
      </c>
      <c r="BS1141">
        <v>5.356310046357643E-2</v>
      </c>
      <c r="BT1141">
        <v>2.9457238091537622E-4</v>
      </c>
      <c r="BU1141">
        <v>0</v>
      </c>
      <c r="BV1141">
        <v>0.54420815369937414</v>
      </c>
      <c r="BW1141">
        <v>13.822111694303837</v>
      </c>
      <c r="BX1141">
        <v>35.102690504724443</v>
      </c>
      <c r="BY1141">
        <v>38.248502752422354</v>
      </c>
      <c r="BZ1141">
        <v>946.63021515308753</v>
      </c>
      <c r="CA1141">
        <v>301.40936969996829</v>
      </c>
      <c r="CB1141">
        <v>249.72115324593213</v>
      </c>
      <c r="CC1141" s="156">
        <v>1.1299999999999999</v>
      </c>
      <c r="CD1141">
        <v>2820</v>
      </c>
      <c r="CE1141" t="s">
        <v>479</v>
      </c>
      <c r="CF1141">
        <v>-1.8774091567577091</v>
      </c>
      <c r="CG1141">
        <v>-5.764855255701809E-2</v>
      </c>
      <c r="CH1141">
        <v>-39.853447930559831</v>
      </c>
      <c r="CI1141" t="s">
        <v>479</v>
      </c>
    </row>
    <row r="1142" spans="47:87" x14ac:dyDescent="0.3">
      <c r="AU1142">
        <v>0.3</v>
      </c>
      <c r="AV1142">
        <v>19.816922557479074</v>
      </c>
      <c r="AW1142">
        <v>0.31431800258804077</v>
      </c>
      <c r="AX1142">
        <v>1.7024472006262945</v>
      </c>
      <c r="AY1142">
        <v>298.03927313710733</v>
      </c>
      <c r="AZ1142">
        <v>9.6538976481350638E-2</v>
      </c>
      <c r="BA1142">
        <v>447.34618441490454</v>
      </c>
      <c r="BB1142">
        <v>431.59105987300279</v>
      </c>
      <c r="BC1142">
        <v>1</v>
      </c>
      <c r="BD1142">
        <v>36.02092712854656</v>
      </c>
      <c r="BE1142">
        <v>93.355226031167931</v>
      </c>
      <c r="BF1142">
        <v>21.280675912806505</v>
      </c>
      <c r="BG1142">
        <v>4.4751838405766122</v>
      </c>
      <c r="BH1142">
        <v>424.5770845869734</v>
      </c>
      <c r="BI1142">
        <v>0.19999999999999996</v>
      </c>
      <c r="BJ1142">
        <v>2893.0899073579444</v>
      </c>
      <c r="BK1142">
        <v>698.05320196088769</v>
      </c>
      <c r="BL1142">
        <v>879.46828040210983</v>
      </c>
      <c r="BM1142">
        <v>867.69346225449601</v>
      </c>
      <c r="BN1142">
        <v>229.81972905485753</v>
      </c>
      <c r="BO1142">
        <v>28.605996935493174</v>
      </c>
      <c r="BP1142">
        <v>2.3625918341184337E-2</v>
      </c>
      <c r="BQ1142">
        <v>100</v>
      </c>
      <c r="BR1142">
        <v>362.52259894462122</v>
      </c>
      <c r="BS1142">
        <v>5.6000111305083977E-2</v>
      </c>
      <c r="BT1142">
        <v>3.0541308706347512E-4</v>
      </c>
      <c r="BU1142">
        <v>30.317182326231208</v>
      </c>
      <c r="BV1142">
        <v>0.56272371403304056</v>
      </c>
      <c r="BW1142">
        <v>14.434215220574211</v>
      </c>
      <c r="BX1142">
        <v>33.848543945209968</v>
      </c>
      <c r="BY1142">
        <v>36.039399517367983</v>
      </c>
      <c r="BZ1142">
        <v>931.30187572941611</v>
      </c>
      <c r="CA1142">
        <v>322.07336727593935</v>
      </c>
      <c r="CB1142">
        <v>224.92222878244075</v>
      </c>
      <c r="CC1142" s="156">
        <v>0.98</v>
      </c>
      <c r="CD1142">
        <v>1760</v>
      </c>
      <c r="CE1142">
        <v>0.16136472485242193</v>
      </c>
      <c r="CF1142">
        <v>6.0737901295076231</v>
      </c>
      <c r="CG1142">
        <v>0.20023120360247512</v>
      </c>
      <c r="CH1142">
        <v>11.617726424072545</v>
      </c>
      <c r="CI1142">
        <v>9</v>
      </c>
    </row>
    <row r="1143" spans="47:87" x14ac:dyDescent="0.3">
      <c r="AU1143">
        <v>0.3</v>
      </c>
      <c r="AV1143">
        <v>19.854444926865295</v>
      </c>
      <c r="AW1143">
        <v>0.30034636717834889</v>
      </c>
      <c r="AX1143">
        <v>1.046092702606527</v>
      </c>
      <c r="AY1143">
        <v>314.55606052579145</v>
      </c>
      <c r="AZ1143">
        <v>0.1055880626353327</v>
      </c>
      <c r="BA1143">
        <v>398.71762422511131</v>
      </c>
      <c r="BB1143">
        <v>283.85300382211199</v>
      </c>
      <c r="BC1143">
        <v>1</v>
      </c>
      <c r="BD1143">
        <v>38.05512080170341</v>
      </c>
      <c r="BE1143">
        <v>108.21363676739406</v>
      </c>
      <c r="BF1143">
        <v>21.149237649317982</v>
      </c>
      <c r="BG1143">
        <v>5.8833206991569753</v>
      </c>
      <c r="BH1143">
        <v>398.15206904940845</v>
      </c>
      <c r="BI1143">
        <v>0.19999999999999998</v>
      </c>
      <c r="BJ1143">
        <v>2544.5961310873186</v>
      </c>
      <c r="BK1143">
        <v>685.43091495715237</v>
      </c>
      <c r="BL1143">
        <v>847.64408576842993</v>
      </c>
      <c r="BM1143">
        <v>919.42122429799269</v>
      </c>
      <c r="BN1143">
        <v>230.03143936618181</v>
      </c>
      <c r="BO1143">
        <v>27.06042543028256</v>
      </c>
      <c r="BP1143">
        <v>5.576128497471252E-2</v>
      </c>
      <c r="BQ1143">
        <v>100</v>
      </c>
      <c r="BR1143">
        <v>332.29009107029339</v>
      </c>
      <c r="BS1143">
        <v>5.7808298067998226E-2</v>
      </c>
      <c r="BT1143">
        <v>3.0089147104762421E-4</v>
      </c>
      <c r="BU1143">
        <v>2.5107784976948482</v>
      </c>
      <c r="BV1143">
        <v>0.52532449132578241</v>
      </c>
      <c r="BW1143">
        <v>15.004986116877536</v>
      </c>
      <c r="BX1143">
        <v>35.420271022906832</v>
      </c>
      <c r="BY1143">
        <v>33.030007060592077</v>
      </c>
      <c r="BZ1143">
        <v>878.9883925400369</v>
      </c>
      <c r="CA1143">
        <v>251.26870294303168</v>
      </c>
      <c r="CB1143">
        <v>240.50980096686396</v>
      </c>
      <c r="CC1143" s="156">
        <v>1.24</v>
      </c>
      <c r="CD1143">
        <v>800</v>
      </c>
      <c r="CE1143">
        <v>0.12140130208050293</v>
      </c>
      <c r="CF1143">
        <v>4.5031021040336991</v>
      </c>
      <c r="CG1143">
        <v>0.15870392898094685</v>
      </c>
      <c r="CH1143">
        <v>2.7533349002804202</v>
      </c>
      <c r="CI1143">
        <v>15</v>
      </c>
    </row>
    <row r="1144" spans="47:87" x14ac:dyDescent="0.3">
      <c r="AU1144">
        <v>0.3</v>
      </c>
      <c r="AV1144">
        <v>19.7297089374749</v>
      </c>
      <c r="AW1144">
        <v>0.279577105607552</v>
      </c>
      <c r="AX1144">
        <v>1.4430012171085371</v>
      </c>
      <c r="AY1144">
        <v>340.79757634758499</v>
      </c>
      <c r="AZ1144">
        <v>0.10494797942787253</v>
      </c>
      <c r="BA1144">
        <v>462.17606509988491</v>
      </c>
      <c r="BB1144">
        <v>385.13976085014622</v>
      </c>
      <c r="BC1144">
        <v>1</v>
      </c>
      <c r="BD1144">
        <v>37.521741204233884</v>
      </c>
      <c r="BE1144">
        <v>95.081988984120954</v>
      </c>
      <c r="BF1144">
        <v>4.867028781018826</v>
      </c>
      <c r="BG1144">
        <v>3.6417092011342089</v>
      </c>
      <c r="BH1144">
        <v>400.28754691575779</v>
      </c>
      <c r="BI1144">
        <v>0.19999999999999998</v>
      </c>
      <c r="BJ1144">
        <v>2640.0216497035972</v>
      </c>
      <c r="BK1144">
        <v>702.21764994255363</v>
      </c>
      <c r="BL1144">
        <v>911.15074374110031</v>
      </c>
      <c r="BM1144">
        <v>959.12627799515155</v>
      </c>
      <c r="BN1144">
        <v>137.75704764668004</v>
      </c>
      <c r="BO1144">
        <v>25.179837063247042</v>
      </c>
      <c r="BP1144">
        <v>5.3005386781790731E-2</v>
      </c>
      <c r="BQ1144">
        <v>100</v>
      </c>
      <c r="BR1144">
        <v>404.51512747475039</v>
      </c>
      <c r="BS1144">
        <v>5.1467935304655751E-2</v>
      </c>
      <c r="BT1144">
        <v>3.1419819819498713E-4</v>
      </c>
      <c r="BU1144">
        <v>29.864753654168624</v>
      </c>
      <c r="BV1144">
        <v>0.53368060653681848</v>
      </c>
      <c r="BW1144">
        <v>14.153884919105847</v>
      </c>
      <c r="BX1144">
        <v>36.316290556512506</v>
      </c>
      <c r="BY1144">
        <v>26.460305499906617</v>
      </c>
      <c r="BZ1144">
        <v>668.20850412077243</v>
      </c>
      <c r="CA1144">
        <v>206.03897919184823</v>
      </c>
      <c r="CB1144">
        <v>251.44234036685987</v>
      </c>
      <c r="CC1144" s="156">
        <v>1.0900000000000001</v>
      </c>
      <c r="CD1144">
        <v>1000</v>
      </c>
      <c r="CE1144">
        <v>0.23257655152975287</v>
      </c>
      <c r="CF1144">
        <v>6.4116298076069249</v>
      </c>
      <c r="CG1144">
        <v>0.27783936638488033</v>
      </c>
      <c r="CH1144">
        <v>21.311733988554227</v>
      </c>
      <c r="CI1144">
        <v>6</v>
      </c>
    </row>
    <row r="1145" spans="47:87" x14ac:dyDescent="0.3">
      <c r="AU1145">
        <v>0.3</v>
      </c>
      <c r="AV1145">
        <v>18.627619539319362</v>
      </c>
      <c r="AW1145">
        <v>0.29411344286153518</v>
      </c>
      <c r="AX1145">
        <v>1.2945462075687089</v>
      </c>
      <c r="AY1145">
        <v>282.12429997168687</v>
      </c>
      <c r="AZ1145">
        <v>9.7601714777153112E-2</v>
      </c>
      <c r="BA1145">
        <v>378.7706066484119</v>
      </c>
      <c r="BB1145">
        <v>336.86716685933561</v>
      </c>
      <c r="BC1145">
        <v>1</v>
      </c>
      <c r="BD1145">
        <v>42.261128698004178</v>
      </c>
      <c r="BE1145">
        <v>94.810084379608526</v>
      </c>
      <c r="BF1145">
        <v>17.946645918043448</v>
      </c>
      <c r="BG1145">
        <v>3.9459149576230135</v>
      </c>
      <c r="BH1145">
        <v>425.21483192251043</v>
      </c>
      <c r="BI1145">
        <v>0.20000000000000004</v>
      </c>
      <c r="BJ1145">
        <v>2213.6192523752452</v>
      </c>
      <c r="BK1145">
        <v>678.37470317860073</v>
      </c>
      <c r="BL1145">
        <v>864.11764186482094</v>
      </c>
      <c r="BM1145">
        <v>1046.2718501587919</v>
      </c>
      <c r="BN1145">
        <v>158.47817597607261</v>
      </c>
      <c r="BO1145">
        <v>26.541660095273475</v>
      </c>
      <c r="BP1145">
        <v>4.9438105396998083E-2</v>
      </c>
      <c r="BQ1145">
        <v>100</v>
      </c>
      <c r="BR1145">
        <v>338.78890658464303</v>
      </c>
      <c r="BS1145">
        <v>5.5331426070762267E-2</v>
      </c>
      <c r="BT1145">
        <v>2.86072723156118E-4</v>
      </c>
      <c r="BU1145">
        <v>37.327485342111267</v>
      </c>
      <c r="BV1145">
        <v>0.54875334760779337</v>
      </c>
      <c r="BW1145">
        <v>15.283961943841369</v>
      </c>
      <c r="BX1145">
        <v>37.225183600183641</v>
      </c>
      <c r="BY1145">
        <v>30.874962710314435</v>
      </c>
      <c r="BZ1145">
        <v>1050.7028991721115</v>
      </c>
      <c r="CA1145">
        <v>306.04875217636942</v>
      </c>
      <c r="CB1145">
        <v>225.74691859419471</v>
      </c>
      <c r="CC1145" s="156">
        <v>1.04</v>
      </c>
      <c r="CD1145">
        <v>1440</v>
      </c>
      <c r="CE1145">
        <v>0.12876962337380671</v>
      </c>
      <c r="CF1145">
        <v>4.539241471736025</v>
      </c>
      <c r="CG1145">
        <v>0.17406815453234514</v>
      </c>
      <c r="CH1145">
        <v>4.15440294600476</v>
      </c>
      <c r="CI1145">
        <v>13</v>
      </c>
    </row>
    <row r="1146" spans="47:87" x14ac:dyDescent="0.3">
      <c r="AU1146">
        <v>0.3</v>
      </c>
      <c r="AV1146">
        <v>20.187071845125026</v>
      </c>
      <c r="AW1146">
        <v>0.26710919354100554</v>
      </c>
      <c r="AX1146">
        <v>1.571343082593702</v>
      </c>
      <c r="AY1146">
        <v>328.12453145689818</v>
      </c>
      <c r="AZ1146">
        <v>0.10436461322643345</v>
      </c>
      <c r="BA1146">
        <v>441.89237847171091</v>
      </c>
      <c r="BB1146">
        <v>301.22376533157461</v>
      </c>
      <c r="BC1146">
        <v>1</v>
      </c>
      <c r="BD1146">
        <v>39.774907418651139</v>
      </c>
      <c r="BE1146">
        <v>91.894477447680956</v>
      </c>
      <c r="BF1146">
        <v>26.529253984300148</v>
      </c>
      <c r="BG1146">
        <v>3.009741384027913</v>
      </c>
      <c r="BH1146">
        <v>408.60889836470392</v>
      </c>
      <c r="BI1146">
        <v>0.20000000000000004</v>
      </c>
      <c r="BJ1146">
        <v>2613.7715149300075</v>
      </c>
      <c r="BK1146">
        <v>695.97215271452581</v>
      </c>
      <c r="BL1146">
        <v>946.84398829480449</v>
      </c>
      <c r="BM1146">
        <v>1046.2527367009347</v>
      </c>
      <c r="BN1146">
        <v>196.0273911077162</v>
      </c>
      <c r="BO1146">
        <v>24.241501144541324</v>
      </c>
      <c r="BP1146">
        <v>2.8224701621916114E-2</v>
      </c>
      <c r="BQ1146">
        <v>100</v>
      </c>
      <c r="BR1146">
        <v>339.33162283177597</v>
      </c>
      <c r="BS1146">
        <v>5.2114926901055854E-2</v>
      </c>
      <c r="BT1146">
        <v>2.982402389281125E-4</v>
      </c>
      <c r="BU1146">
        <v>84.948560801390812</v>
      </c>
      <c r="BV1146">
        <v>0.57685967805979133</v>
      </c>
      <c r="BW1146">
        <v>13.773121612505799</v>
      </c>
      <c r="BX1146">
        <v>35.860663825065998</v>
      </c>
      <c r="BY1146">
        <v>31.816738708602589</v>
      </c>
      <c r="BZ1146">
        <v>1058.7222460867015</v>
      </c>
      <c r="CA1146">
        <v>318.94720086206974</v>
      </c>
      <c r="CB1146">
        <v>233.14585276446613</v>
      </c>
      <c r="CC1146" s="156">
        <v>1.1100000000000001</v>
      </c>
      <c r="CD1146">
        <v>460</v>
      </c>
      <c r="CE1146">
        <v>0.3445799485054637</v>
      </c>
      <c r="CF1146">
        <v>8.4375530646161216</v>
      </c>
      <c r="CG1146">
        <v>0.30820575821353957</v>
      </c>
      <c r="CH1146">
        <v>44.869601038834247</v>
      </c>
      <c r="CI1146">
        <v>4</v>
      </c>
    </row>
    <row r="1147" spans="47:87" x14ac:dyDescent="0.3">
      <c r="AU1147">
        <v>0.3</v>
      </c>
      <c r="AV1147">
        <v>19.981448111552805</v>
      </c>
      <c r="AW1147">
        <v>0.46364118130649612</v>
      </c>
      <c r="AX1147">
        <v>2.0151917113707785</v>
      </c>
      <c r="AY1147">
        <v>317.04294644383924</v>
      </c>
      <c r="AZ1147">
        <v>0.11480450590404125</v>
      </c>
      <c r="BA1147">
        <v>369.16303221536856</v>
      </c>
      <c r="BB1147">
        <v>375.02532930503963</v>
      </c>
      <c r="BC1147">
        <v>1</v>
      </c>
      <c r="BD1147">
        <v>41.426244011136703</v>
      </c>
      <c r="BE1147">
        <v>91.55034989617269</v>
      </c>
      <c r="BF1147">
        <v>7.7907626694168624</v>
      </c>
      <c r="BG1147">
        <v>4.5873328450808044</v>
      </c>
      <c r="BH1147">
        <v>445.85058130983663</v>
      </c>
      <c r="BI1147">
        <v>0.2</v>
      </c>
      <c r="BJ1147">
        <v>2771.6932836556457</v>
      </c>
      <c r="BK1147">
        <v>698.88219944893171</v>
      </c>
      <c r="BL1147">
        <v>901.87326394406591</v>
      </c>
      <c r="BM1147">
        <v>962.0543713793046</v>
      </c>
      <c r="BN1147">
        <v>295.18167316098987</v>
      </c>
      <c r="BO1147">
        <v>42.090208505366817</v>
      </c>
      <c r="BP1147">
        <v>4.7803923139802425E-2</v>
      </c>
      <c r="BQ1147">
        <v>100</v>
      </c>
      <c r="BR1147">
        <v>328.8231929389097</v>
      </c>
      <c r="BS1147">
        <v>5.1919132904102355E-2</v>
      </c>
      <c r="BT1147">
        <v>3.0278576271112188E-4</v>
      </c>
      <c r="BU1147">
        <v>58.517218701142433</v>
      </c>
      <c r="BV1147">
        <v>0.54705009854315256</v>
      </c>
      <c r="BW1147">
        <v>14.273895086697918</v>
      </c>
      <c r="BX1147">
        <v>38.288484708047164</v>
      </c>
      <c r="BY1147">
        <v>32.07474920322953</v>
      </c>
      <c r="BZ1147">
        <v>1142.5283437274834</v>
      </c>
      <c r="CA1147">
        <v>344.37797265215261</v>
      </c>
      <c r="CB1147">
        <v>239.35176848438994</v>
      </c>
      <c r="CC1147" s="156">
        <v>1.0900000000000001</v>
      </c>
      <c r="CD1147">
        <v>1510</v>
      </c>
      <c r="CE1147">
        <v>0.12102898880773028</v>
      </c>
      <c r="CF1147">
        <v>4.2102390914566703</v>
      </c>
      <c r="CG1147">
        <v>0.1590381775215568</v>
      </c>
      <c r="CH1147">
        <v>5.3778739101128128</v>
      </c>
      <c r="CI1147">
        <v>14</v>
      </c>
    </row>
    <row r="1148" spans="47:87" x14ac:dyDescent="0.3">
      <c r="AU1148">
        <v>0.3</v>
      </c>
      <c r="AV1148">
        <v>20.127399674764593</v>
      </c>
      <c r="AW1148">
        <v>0.40920569224986575</v>
      </c>
      <c r="AX1148">
        <v>1.7982959934780505</v>
      </c>
      <c r="AY1148">
        <v>322.54301025903192</v>
      </c>
      <c r="AZ1148">
        <v>0.10794988239720736</v>
      </c>
      <c r="BA1148">
        <v>551.36003446555435</v>
      </c>
      <c r="BB1148">
        <v>364.22119055046147</v>
      </c>
      <c r="BC1148">
        <v>1</v>
      </c>
      <c r="BD1148">
        <v>40.757146888846663</v>
      </c>
      <c r="BE1148">
        <v>81.027195499228071</v>
      </c>
      <c r="BF1148">
        <v>11.085512999290961</v>
      </c>
      <c r="BG1148">
        <v>5.7641545011131772</v>
      </c>
      <c r="BH1148">
        <v>403.30556751739755</v>
      </c>
      <c r="BI1148">
        <v>0.20000000000000004</v>
      </c>
      <c r="BJ1148">
        <v>2534.3667161568301</v>
      </c>
      <c r="BK1148">
        <v>677.11852244930321</v>
      </c>
      <c r="BL1148">
        <v>813.00970078888486</v>
      </c>
      <c r="BM1148">
        <v>955.62113176562139</v>
      </c>
      <c r="BN1148">
        <v>122.02725605383461</v>
      </c>
      <c r="BO1148">
        <v>37.306090752005865</v>
      </c>
      <c r="BP1148">
        <v>2.3030848549525636E-2</v>
      </c>
      <c r="BQ1148">
        <v>100</v>
      </c>
      <c r="BR1148">
        <v>407.720192834454</v>
      </c>
      <c r="BS1148">
        <v>5.6217952238271765E-2</v>
      </c>
      <c r="BT1148">
        <v>2.94794683803854E-4</v>
      </c>
      <c r="BU1148">
        <v>0</v>
      </c>
      <c r="BV1148">
        <v>0.55992611233907874</v>
      </c>
      <c r="BW1148">
        <v>14.814428286069678</v>
      </c>
      <c r="BX1148">
        <v>31.36167282057054</v>
      </c>
      <c r="BY1148">
        <v>30.84942837572661</v>
      </c>
      <c r="BZ1148">
        <v>1185.8372211702335</v>
      </c>
      <c r="CA1148">
        <v>303.31297904981528</v>
      </c>
      <c r="CB1148">
        <v>249.73734165201253</v>
      </c>
      <c r="CC1148" s="156">
        <v>1.08</v>
      </c>
      <c r="CD1148">
        <v>1340</v>
      </c>
      <c r="CE1148">
        <v>0.19980870611723822</v>
      </c>
      <c r="CF1148">
        <v>6.7066819566582065</v>
      </c>
      <c r="CG1148">
        <v>0.24462555524178139</v>
      </c>
      <c r="CH1148">
        <v>17.784040246597378</v>
      </c>
      <c r="CI1148">
        <v>7</v>
      </c>
    </row>
    <row r="1149" spans="47:87" x14ac:dyDescent="0.3">
      <c r="AU1149">
        <v>0.3</v>
      </c>
      <c r="AV1149">
        <v>22.505693988977246</v>
      </c>
      <c r="AW1149">
        <v>0.30060384142469332</v>
      </c>
      <c r="AX1149">
        <v>1.886964122085576</v>
      </c>
      <c r="AY1149">
        <v>305.957457958823</v>
      </c>
      <c r="AZ1149">
        <v>0.12411892885796473</v>
      </c>
      <c r="BA1149">
        <v>328.68202961309976</v>
      </c>
      <c r="BB1149">
        <v>365.0287937740132</v>
      </c>
      <c r="BC1149">
        <v>1</v>
      </c>
      <c r="BD1149">
        <v>39.860494863981742</v>
      </c>
      <c r="BE1149">
        <v>86.784142159514985</v>
      </c>
      <c r="BF1149">
        <v>15.413274585843428</v>
      </c>
      <c r="BG1149">
        <v>3.848024083873137</v>
      </c>
      <c r="BH1149">
        <v>400.69119306975659</v>
      </c>
      <c r="BI1149">
        <v>0.2</v>
      </c>
      <c r="BJ1149">
        <v>2735.4022814090345</v>
      </c>
      <c r="BK1149">
        <v>674.84228377384352</v>
      </c>
      <c r="BL1149">
        <v>839.44705022606274</v>
      </c>
      <c r="BM1149">
        <v>815.47823530563164</v>
      </c>
      <c r="BN1149">
        <v>154.41993491728994</v>
      </c>
      <c r="BO1149">
        <v>27.045735008286901</v>
      </c>
      <c r="BP1149">
        <v>6.0317096599164712E-2</v>
      </c>
      <c r="BQ1149">
        <v>100</v>
      </c>
      <c r="BR1149">
        <v>376.94272458442344</v>
      </c>
      <c r="BS1149">
        <v>5.1076694204691284E-2</v>
      </c>
      <c r="BT1149">
        <v>3.0242707428687973E-4</v>
      </c>
      <c r="BU1149">
        <v>0</v>
      </c>
      <c r="BV1149">
        <v>0.55540062504743348</v>
      </c>
      <c r="BW1149">
        <v>14.277985872997215</v>
      </c>
      <c r="BX1149">
        <v>35.369469000086127</v>
      </c>
      <c r="BY1149">
        <v>38.865062460721148</v>
      </c>
      <c r="BZ1149">
        <v>945.48592451228819</v>
      </c>
      <c r="CA1149">
        <v>223.63717612265719</v>
      </c>
      <c r="CB1149">
        <v>229.23538256347129</v>
      </c>
      <c r="CC1149" s="156">
        <v>1.32</v>
      </c>
      <c r="CD1149">
        <v>40</v>
      </c>
      <c r="CE1149">
        <v>0.15719855245713577</v>
      </c>
      <c r="CF1149">
        <v>5.9837712833693688</v>
      </c>
      <c r="CG1149">
        <v>0.21019561907284573</v>
      </c>
      <c r="CH1149">
        <v>11.974098826982297</v>
      </c>
      <c r="CI1149">
        <v>9</v>
      </c>
    </row>
    <row r="1150" spans="47:87" x14ac:dyDescent="0.3">
      <c r="AU1150">
        <v>0.3</v>
      </c>
      <c r="AV1150">
        <v>19.268654830205104</v>
      </c>
      <c r="AW1150">
        <v>0.29124010153933294</v>
      </c>
      <c r="AX1150">
        <v>0.78574613634067814</v>
      </c>
      <c r="AY1150">
        <v>334.31081341502113</v>
      </c>
      <c r="AZ1150">
        <v>0.11436626903628735</v>
      </c>
      <c r="BA1150">
        <v>416.46538877834365</v>
      </c>
      <c r="BB1150">
        <v>395.13207398990778</v>
      </c>
      <c r="BC1150">
        <v>1</v>
      </c>
      <c r="BD1150">
        <v>51.901589005087814</v>
      </c>
      <c r="BE1150">
        <v>130.26906596511864</v>
      </c>
      <c r="BF1150">
        <v>14.411142384859204</v>
      </c>
      <c r="BG1150">
        <v>4.7819080962050506</v>
      </c>
      <c r="BH1150">
        <v>415.60418695720898</v>
      </c>
      <c r="BI1150">
        <v>0.2</v>
      </c>
      <c r="BJ1150">
        <v>2649.8447790247601</v>
      </c>
      <c r="BK1150">
        <v>676.29660825758799</v>
      </c>
      <c r="BL1150">
        <v>846.17957761762773</v>
      </c>
      <c r="BM1150">
        <v>883.35751561220252</v>
      </c>
      <c r="BN1150">
        <v>163.9348482589981</v>
      </c>
      <c r="BO1150">
        <v>26.16893482628408</v>
      </c>
      <c r="BP1150">
        <v>6.2632762233096453E-2</v>
      </c>
      <c r="BQ1150">
        <v>100</v>
      </c>
      <c r="BR1150">
        <v>347.07823945093457</v>
      </c>
      <c r="BS1150">
        <v>5.7897004602246123E-2</v>
      </c>
      <c r="BT1150">
        <v>2.9728433490401515E-4</v>
      </c>
      <c r="BU1150">
        <v>95.070832889915351</v>
      </c>
      <c r="BV1150">
        <v>0.57828628025782669</v>
      </c>
      <c r="BW1150">
        <v>14.365370900550783</v>
      </c>
      <c r="BX1150">
        <v>35.905108363573987</v>
      </c>
      <c r="BY1150">
        <v>29.083103213242044</v>
      </c>
      <c r="BZ1150">
        <v>1015.3676683438731</v>
      </c>
      <c r="CA1150">
        <v>308.55590272526126</v>
      </c>
      <c r="CB1150">
        <v>221.98788648333547</v>
      </c>
      <c r="CC1150" s="156">
        <v>0.93</v>
      </c>
      <c r="CD1150">
        <v>2260</v>
      </c>
      <c r="CE1150">
        <v>8.2427846153178441E-2</v>
      </c>
      <c r="CF1150">
        <v>3.230505648916763</v>
      </c>
      <c r="CG1150">
        <v>0.11926985638740902</v>
      </c>
      <c r="CH1150">
        <v>-2.1760958304877454</v>
      </c>
      <c r="CI1150" t="s">
        <v>479</v>
      </c>
    </row>
    <row r="1151" spans="47:87" x14ac:dyDescent="0.3">
      <c r="AU1151">
        <v>0.3</v>
      </c>
      <c r="AV1151">
        <v>21.059290526329796</v>
      </c>
      <c r="AW1151">
        <v>0.28626538146791425</v>
      </c>
      <c r="AX1151">
        <v>0.42806281162416582</v>
      </c>
      <c r="AY1151">
        <v>367.6273898542039</v>
      </c>
      <c r="AZ1151">
        <v>0.10620726677955372</v>
      </c>
      <c r="BA1151">
        <v>456.74639410847402</v>
      </c>
      <c r="BB1151">
        <v>379.19263357135799</v>
      </c>
      <c r="BC1151">
        <v>1</v>
      </c>
      <c r="BD1151">
        <v>39.906564665166897</v>
      </c>
      <c r="BE1151">
        <v>111.29184172172921</v>
      </c>
      <c r="BF1151">
        <v>13.323833238304104</v>
      </c>
      <c r="BG1151">
        <v>3.6999826171487484</v>
      </c>
      <c r="BH1151">
        <v>444.12706938193611</v>
      </c>
      <c r="BI1151">
        <v>0.2</v>
      </c>
      <c r="BJ1151">
        <v>3144.1909551256535</v>
      </c>
      <c r="BK1151">
        <v>694.35521234600003</v>
      </c>
      <c r="BL1151">
        <v>992.74042977069166</v>
      </c>
      <c r="BM1151">
        <v>855.81519576338394</v>
      </c>
      <c r="BN1151">
        <v>175.14964308250731</v>
      </c>
      <c r="BO1151">
        <v>25.569982379414057</v>
      </c>
      <c r="BP1151">
        <v>8.0032062933471357E-2</v>
      </c>
      <c r="BQ1151">
        <v>100</v>
      </c>
      <c r="BR1151">
        <v>338.67325261703627</v>
      </c>
      <c r="BS1151">
        <v>5.7742802507257385E-2</v>
      </c>
      <c r="BT1151">
        <v>3.0984103465339809E-4</v>
      </c>
      <c r="BU1151">
        <v>0</v>
      </c>
      <c r="BV1151">
        <v>0.58731940339605115</v>
      </c>
      <c r="BW1151">
        <v>14.606267077182338</v>
      </c>
      <c r="BX1151">
        <v>36.795098352261917</v>
      </c>
      <c r="BY1151">
        <v>41.769486427542532</v>
      </c>
      <c r="BZ1151">
        <v>912.20777407394939</v>
      </c>
      <c r="CA1151">
        <v>377.57997929029347</v>
      </c>
      <c r="CB1151">
        <v>220.44139506598216</v>
      </c>
      <c r="CC1151" s="156">
        <v>0.81</v>
      </c>
      <c r="CD1151">
        <v>1970</v>
      </c>
      <c r="CE1151">
        <v>0.15513308856970398</v>
      </c>
      <c r="CF1151">
        <v>5.07206251711726</v>
      </c>
      <c r="CG1151">
        <v>0.19024372601672127</v>
      </c>
      <c r="CH1151">
        <v>14.464486070625613</v>
      </c>
      <c r="CI1151">
        <v>9</v>
      </c>
    </row>
    <row r="1152" spans="47:87" x14ac:dyDescent="0.3">
      <c r="AU1152">
        <v>0.3</v>
      </c>
      <c r="AV1152">
        <v>20.285552625642843</v>
      </c>
      <c r="AW1152">
        <v>0.30927318179346364</v>
      </c>
      <c r="AX1152">
        <v>0.44331921463946405</v>
      </c>
      <c r="AY1152">
        <v>322.32128550098878</v>
      </c>
      <c r="AZ1152">
        <v>9.5550701743608177E-2</v>
      </c>
      <c r="BA1152">
        <v>428.69827134482682</v>
      </c>
      <c r="BB1152">
        <v>375.83182902887216</v>
      </c>
      <c r="BC1152">
        <v>1</v>
      </c>
      <c r="BD1152">
        <v>50.42887640425343</v>
      </c>
      <c r="BE1152">
        <v>101.00792324454304</v>
      </c>
      <c r="BF1152">
        <v>22.227467169272678</v>
      </c>
      <c r="BG1152">
        <v>4.9854922164772519</v>
      </c>
      <c r="BH1152">
        <v>364.5666595238381</v>
      </c>
      <c r="BI1152">
        <v>0.20000000000000004</v>
      </c>
      <c r="BJ1152">
        <v>2489.0188120889784</v>
      </c>
      <c r="BK1152">
        <v>695.79161852628226</v>
      </c>
      <c r="BL1152">
        <v>891.38603336179403</v>
      </c>
      <c r="BM1152">
        <v>943.67444899736768</v>
      </c>
      <c r="BN1152">
        <v>217.03845719700996</v>
      </c>
      <c r="BO1152">
        <v>28.241040046953685</v>
      </c>
      <c r="BP1152">
        <v>1.1816920116721414E-2</v>
      </c>
      <c r="BQ1152">
        <v>100</v>
      </c>
      <c r="BR1152">
        <v>379.37542678569315</v>
      </c>
      <c r="BS1152">
        <v>6.0343734637844641E-2</v>
      </c>
      <c r="BT1152">
        <v>3.1567659858870544E-4</v>
      </c>
      <c r="BU1152">
        <v>0</v>
      </c>
      <c r="BV1152">
        <v>0.50832789024410241</v>
      </c>
      <c r="BW1152">
        <v>14.888601654798654</v>
      </c>
      <c r="BX1152">
        <v>33.204159284162969</v>
      </c>
      <c r="BY1152">
        <v>36.620895099829973</v>
      </c>
      <c r="BZ1152">
        <v>973.58719772216057</v>
      </c>
      <c r="CA1152">
        <v>361.21875573206631</v>
      </c>
      <c r="CB1152">
        <v>246.25749694008599</v>
      </c>
      <c r="CC1152" s="156">
        <v>1.0900000000000001</v>
      </c>
      <c r="CD1152">
        <v>2500</v>
      </c>
      <c r="CE1152" t="s">
        <v>479</v>
      </c>
      <c r="CF1152">
        <v>-1.1730970204695232</v>
      </c>
      <c r="CG1152">
        <v>-3.6667781139723951E-2</v>
      </c>
      <c r="CH1152">
        <v>-38.717595056255256</v>
      </c>
      <c r="CI1152" t="s">
        <v>479</v>
      </c>
    </row>
    <row r="1153" spans="47:87" x14ac:dyDescent="0.3">
      <c r="AU1153">
        <v>0.3</v>
      </c>
      <c r="AV1153">
        <v>19.745481909563228</v>
      </c>
      <c r="AW1153">
        <v>0.35938435925758616</v>
      </c>
      <c r="AX1153">
        <v>1.5294672097759539</v>
      </c>
      <c r="AY1153">
        <v>351.34514982268581</v>
      </c>
      <c r="AZ1153">
        <v>9.7180073238286327E-2</v>
      </c>
      <c r="BA1153">
        <v>397.48495064435076</v>
      </c>
      <c r="BB1153">
        <v>346.11913718752493</v>
      </c>
      <c r="BC1153">
        <v>1</v>
      </c>
      <c r="BD1153">
        <v>39.479848601753183</v>
      </c>
      <c r="BE1153">
        <v>104.26024032823331</v>
      </c>
      <c r="BF1153">
        <v>24.140423394766504</v>
      </c>
      <c r="BG1153">
        <v>3.8190806732402627</v>
      </c>
      <c r="BH1153">
        <v>385.39544457493082</v>
      </c>
      <c r="BI1153">
        <v>0.20000000000000004</v>
      </c>
      <c r="BJ1153">
        <v>2879.2777579545809</v>
      </c>
      <c r="BK1153">
        <v>683.44723251941025</v>
      </c>
      <c r="BL1153">
        <v>894.97569161600541</v>
      </c>
      <c r="BM1153">
        <v>898.5892358539262</v>
      </c>
      <c r="BN1153">
        <v>179.90476670487419</v>
      </c>
      <c r="BO1153">
        <v>32.547055042399592</v>
      </c>
      <c r="BP1153">
        <v>4.6543303873547735E-2</v>
      </c>
      <c r="BQ1153">
        <v>100</v>
      </c>
      <c r="BR1153">
        <v>340.12756879912462</v>
      </c>
      <c r="BS1153">
        <v>5.3024321471364495E-2</v>
      </c>
      <c r="BT1153">
        <v>2.7926035696476177E-4</v>
      </c>
      <c r="BU1153">
        <v>80.531498345911928</v>
      </c>
      <c r="BV1153">
        <v>0.5370984846040362</v>
      </c>
      <c r="BW1153">
        <v>15.975663839698663</v>
      </c>
      <c r="BX1153">
        <v>36.675782067772374</v>
      </c>
      <c r="BY1153">
        <v>30.676670611581297</v>
      </c>
      <c r="BZ1153">
        <v>1338.1693686756535</v>
      </c>
      <c r="CA1153">
        <v>418.938626972034</v>
      </c>
      <c r="CB1153">
        <v>254.10030140431661</v>
      </c>
      <c r="CC1153" s="156">
        <v>1</v>
      </c>
      <c r="CD1153">
        <v>1400</v>
      </c>
      <c r="CE1153">
        <v>0.15507150874990661</v>
      </c>
      <c r="CF1153">
        <v>5.9558344608568854</v>
      </c>
      <c r="CG1153">
        <v>0.18966878920925356</v>
      </c>
      <c r="CH1153">
        <v>9.6221806331529578</v>
      </c>
      <c r="CI1153">
        <v>10</v>
      </c>
    </row>
    <row r="1154" spans="47:87" x14ac:dyDescent="0.3">
      <c r="AU1154">
        <v>0.3</v>
      </c>
      <c r="AV1154">
        <v>20.548752770650548</v>
      </c>
      <c r="AW1154">
        <v>0.31814297377310596</v>
      </c>
      <c r="AX1154">
        <v>0.67461332161194254</v>
      </c>
      <c r="AY1154">
        <v>330.23097057398297</v>
      </c>
      <c r="AZ1154">
        <v>9.4137759691951969E-2</v>
      </c>
      <c r="BA1154">
        <v>382.2606589132676</v>
      </c>
      <c r="BB1154">
        <v>283.16577061982298</v>
      </c>
      <c r="BC1154">
        <v>1</v>
      </c>
      <c r="BD1154">
        <v>40.520704447028564</v>
      </c>
      <c r="BE1154">
        <v>89.666142302754068</v>
      </c>
      <c r="BF1154">
        <v>24.081363661766247</v>
      </c>
      <c r="BG1154">
        <v>4.4805279407503971</v>
      </c>
      <c r="BH1154">
        <v>447.41010121205397</v>
      </c>
      <c r="BI1154">
        <v>0.20000000000000004</v>
      </c>
      <c r="BJ1154">
        <v>1932.2979159889537</v>
      </c>
      <c r="BK1154">
        <v>671.6026666931715</v>
      </c>
      <c r="BL1154">
        <v>889.26759979670135</v>
      </c>
      <c r="BM1154">
        <v>887.060739270255</v>
      </c>
      <c r="BN1154">
        <v>225.23279723718932</v>
      </c>
      <c r="BO1154">
        <v>28.579733409653453</v>
      </c>
      <c r="BP1154">
        <v>6.9358729288233584E-2</v>
      </c>
      <c r="BQ1154">
        <v>100</v>
      </c>
      <c r="BR1154">
        <v>264.51132616272656</v>
      </c>
      <c r="BS1154">
        <v>5.6761978009026354E-2</v>
      </c>
      <c r="BT1154">
        <v>3.2647285103164382E-4</v>
      </c>
      <c r="BU1154">
        <v>12.236507034427746</v>
      </c>
      <c r="BV1154">
        <v>0.53434437821877001</v>
      </c>
      <c r="BW1154">
        <v>15.823389990134974</v>
      </c>
      <c r="BX1154">
        <v>37.043525387802866</v>
      </c>
      <c r="BY1154">
        <v>35.99670665699238</v>
      </c>
      <c r="BZ1154">
        <v>1086.6480457775081</v>
      </c>
      <c r="CA1154">
        <v>309.38464783537211</v>
      </c>
      <c r="CB1154">
        <v>231.69812243038101</v>
      </c>
      <c r="CC1154" s="156">
        <v>0.86</v>
      </c>
      <c r="CD1154">
        <v>1960</v>
      </c>
      <c r="CE1154">
        <v>0.16589062702082158</v>
      </c>
      <c r="CF1154">
        <v>5.9577054750346452</v>
      </c>
      <c r="CG1154">
        <v>0.19994983971947106</v>
      </c>
      <c r="CH1154">
        <v>11.371439994336889</v>
      </c>
      <c r="CI1154">
        <v>10</v>
      </c>
    </row>
    <row r="1155" spans="47:87" x14ac:dyDescent="0.3">
      <c r="AU1155">
        <v>0.3</v>
      </c>
      <c r="AV1155">
        <v>20.068223537782302</v>
      </c>
      <c r="AW1155">
        <v>0.3376163477544617</v>
      </c>
      <c r="AX1155">
        <v>1.0610900019537202</v>
      </c>
      <c r="AY1155">
        <v>335.07185727043077</v>
      </c>
      <c r="AZ1155">
        <v>0.10331689534412855</v>
      </c>
      <c r="BA1155">
        <v>409.07638512281522</v>
      </c>
      <c r="BB1155">
        <v>336.07601309703432</v>
      </c>
      <c r="BC1155">
        <v>1</v>
      </c>
      <c r="BD1155">
        <v>32.661962822280884</v>
      </c>
      <c r="BE1155">
        <v>109.22212183749801</v>
      </c>
      <c r="BF1155">
        <v>14.364830714592179</v>
      </c>
      <c r="BG1155">
        <v>4.9800918614167484</v>
      </c>
      <c r="BH1155">
        <v>443.99997861456228</v>
      </c>
      <c r="BI1155">
        <v>0.2</v>
      </c>
      <c r="BJ1155">
        <v>2619.9573579180442</v>
      </c>
      <c r="BK1155">
        <v>701.78545093763785</v>
      </c>
      <c r="BL1155">
        <v>927.41421321961923</v>
      </c>
      <c r="BM1155">
        <v>1237.2586312285323</v>
      </c>
      <c r="BN1155">
        <v>165.98432232170995</v>
      </c>
      <c r="BO1155">
        <v>30.705962451418266</v>
      </c>
      <c r="BP1155">
        <v>2.7855694338020019E-2</v>
      </c>
      <c r="BQ1155">
        <v>100</v>
      </c>
      <c r="BR1155">
        <v>348.43891828576238</v>
      </c>
      <c r="BS1155">
        <v>5.4191580480830386E-2</v>
      </c>
      <c r="BT1155">
        <v>2.6501233843646198E-4</v>
      </c>
      <c r="BU1155">
        <v>41.066428384831866</v>
      </c>
      <c r="BV1155">
        <v>0.51623472028159645</v>
      </c>
      <c r="BW1155">
        <v>13.900861171020816</v>
      </c>
      <c r="BX1155">
        <v>35.054589401992551</v>
      </c>
      <c r="BY1155">
        <v>36.929860282902119</v>
      </c>
      <c r="BZ1155">
        <v>1075.526017638716</v>
      </c>
      <c r="CA1155">
        <v>376.29462161759182</v>
      </c>
      <c r="CB1155">
        <v>235.96506208634213</v>
      </c>
      <c r="CC1155" s="156">
        <v>1.02</v>
      </c>
      <c r="CD1155">
        <v>830</v>
      </c>
      <c r="CE1155">
        <v>0.18197423469343743</v>
      </c>
      <c r="CF1155">
        <v>6.5339203018126941</v>
      </c>
      <c r="CG1155">
        <v>0.235294459093351</v>
      </c>
      <c r="CH1155">
        <v>22.115974068501462</v>
      </c>
      <c r="CI1155">
        <v>7</v>
      </c>
    </row>
    <row r="1156" spans="47:87" x14ac:dyDescent="0.3">
      <c r="AU1156">
        <v>0.3</v>
      </c>
      <c r="AV1156">
        <v>22.027494245745853</v>
      </c>
      <c r="AW1156">
        <v>0.33836300676673509</v>
      </c>
      <c r="AX1156">
        <v>1.5260752895580278</v>
      </c>
      <c r="AY1156">
        <v>315.41680939921901</v>
      </c>
      <c r="AZ1156">
        <v>8.427398101385003E-2</v>
      </c>
      <c r="BA1156">
        <v>480.53821232458824</v>
      </c>
      <c r="BB1156">
        <v>337.45990542569194</v>
      </c>
      <c r="BC1156">
        <v>1</v>
      </c>
      <c r="BD1156">
        <v>42.722820241669858</v>
      </c>
      <c r="BE1156">
        <v>95.532735951137269</v>
      </c>
      <c r="BF1156">
        <v>9.1015589991185575</v>
      </c>
      <c r="BG1156">
        <v>4.0926247765677939</v>
      </c>
      <c r="BH1156">
        <v>442.09862530017773</v>
      </c>
      <c r="BI1156">
        <v>0.19999999999999998</v>
      </c>
      <c r="BJ1156">
        <v>2589.4360444819204</v>
      </c>
      <c r="BK1156">
        <v>678.67216537281934</v>
      </c>
      <c r="BL1156">
        <v>774.03939980466009</v>
      </c>
      <c r="BM1156">
        <v>900.83982722755411</v>
      </c>
      <c r="BN1156">
        <v>119.59151854283978</v>
      </c>
      <c r="BO1156">
        <v>30.668916633478656</v>
      </c>
      <c r="BP1156">
        <v>4.0746360016735983E-2</v>
      </c>
      <c r="BQ1156">
        <v>100</v>
      </c>
      <c r="BR1156">
        <v>340.50935600349231</v>
      </c>
      <c r="BS1156">
        <v>5.1667536535621006E-2</v>
      </c>
      <c r="BT1156">
        <v>3.0619980696644636E-4</v>
      </c>
      <c r="BU1156">
        <v>33.519667470388271</v>
      </c>
      <c r="BV1156">
        <v>0.55415932777723242</v>
      </c>
      <c r="BW1156">
        <v>15.451693973271954</v>
      </c>
      <c r="BX1156">
        <v>35.667203135464696</v>
      </c>
      <c r="BY1156">
        <v>31.707292761952129</v>
      </c>
      <c r="BZ1156">
        <v>1329.891412426249</v>
      </c>
      <c r="CA1156">
        <v>326.32449871232012</v>
      </c>
      <c r="CB1156">
        <v>235.6896831318839</v>
      </c>
      <c r="CC1156" s="156">
        <v>0.78</v>
      </c>
      <c r="CD1156">
        <v>2000</v>
      </c>
      <c r="CE1156">
        <v>0.18402382868197753</v>
      </c>
      <c r="CF1156">
        <v>5.9403156740293515</v>
      </c>
      <c r="CG1156">
        <v>0.22284906272119392</v>
      </c>
      <c r="CH1156">
        <v>15.694276659553458</v>
      </c>
      <c r="CI1156">
        <v>8</v>
      </c>
    </row>
    <row r="1157" spans="47:87" x14ac:dyDescent="0.3">
      <c r="AU1157">
        <v>0.3</v>
      </c>
      <c r="AV1157">
        <v>20.454834240541139</v>
      </c>
      <c r="AW1157">
        <v>0.34083251348502397</v>
      </c>
      <c r="AX1157">
        <v>0.91794130198714519</v>
      </c>
      <c r="AY1157">
        <v>314.93275406406707</v>
      </c>
      <c r="AZ1157">
        <v>0.11625790045680687</v>
      </c>
      <c r="BA1157">
        <v>416.00402168094547</v>
      </c>
      <c r="BB1157">
        <v>297.34914808019744</v>
      </c>
      <c r="BC1157">
        <v>1</v>
      </c>
      <c r="BD1157">
        <v>42.573784175704951</v>
      </c>
      <c r="BE1157">
        <v>93.655314221849835</v>
      </c>
      <c r="BF1157">
        <v>18.403854684162923</v>
      </c>
      <c r="BG1157">
        <v>4.5678928194320525</v>
      </c>
      <c r="BH1157">
        <v>439.38974269306999</v>
      </c>
      <c r="BI1157">
        <v>0.19999999999999996</v>
      </c>
      <c r="BJ1157">
        <v>2418.2982540196417</v>
      </c>
      <c r="BK1157">
        <v>702.13235941673713</v>
      </c>
      <c r="BL1157">
        <v>871.30934375170193</v>
      </c>
      <c r="BM1157">
        <v>832.11226673357896</v>
      </c>
      <c r="BN1157">
        <v>155.17414258394905</v>
      </c>
      <c r="BO1157">
        <v>30.897107846635379</v>
      </c>
      <c r="BP1157">
        <v>4.036276304323258E-2</v>
      </c>
      <c r="BQ1157">
        <v>100</v>
      </c>
      <c r="BR1157">
        <v>316.35125248886129</v>
      </c>
      <c r="BS1157">
        <v>5.8713246256291318E-2</v>
      </c>
      <c r="BT1157">
        <v>3.0493014353576679E-4</v>
      </c>
      <c r="BU1157">
        <v>0</v>
      </c>
      <c r="BV1157">
        <v>0.59996879052641883</v>
      </c>
      <c r="BW1157">
        <v>13.52123884058317</v>
      </c>
      <c r="BX1157">
        <v>34.877886586821376</v>
      </c>
      <c r="BY1157">
        <v>36.510268057946654</v>
      </c>
      <c r="BZ1157">
        <v>1068.9802260502347</v>
      </c>
      <c r="CA1157">
        <v>291.16170329473402</v>
      </c>
      <c r="CB1157">
        <v>237.98374596864508</v>
      </c>
      <c r="CC1157" s="156">
        <v>0.97</v>
      </c>
      <c r="CD1157">
        <v>1640</v>
      </c>
      <c r="CE1157">
        <v>0.17570827801325306</v>
      </c>
      <c r="CF1157">
        <v>5.966046392843845</v>
      </c>
      <c r="CG1157">
        <v>0.20954209742127425</v>
      </c>
      <c r="CH1157">
        <v>13.992116949071578</v>
      </c>
      <c r="CI1157">
        <v>8</v>
      </c>
    </row>
    <row r="1158" spans="47:87" x14ac:dyDescent="0.3">
      <c r="AU1158">
        <v>0.3</v>
      </c>
      <c r="AV1158">
        <v>21.650953952231724</v>
      </c>
      <c r="AW1158">
        <v>0.32389315000244523</v>
      </c>
      <c r="AX1158">
        <v>0.83598968077155122</v>
      </c>
      <c r="AY1158">
        <v>281.00581753788032</v>
      </c>
      <c r="AZ1158">
        <v>0.10099764826487431</v>
      </c>
      <c r="BA1158">
        <v>448.98453241674184</v>
      </c>
      <c r="BB1158">
        <v>327.23895224857728</v>
      </c>
      <c r="BC1158">
        <v>1</v>
      </c>
      <c r="BD1158">
        <v>57.466323674602904</v>
      </c>
      <c r="BE1158">
        <v>120.42654911044434</v>
      </c>
      <c r="BF1158">
        <v>11.834157983767547</v>
      </c>
      <c r="BG1158">
        <v>5.9768945391911039</v>
      </c>
      <c r="BH1158">
        <v>431.58978654859391</v>
      </c>
      <c r="BI1158">
        <v>0.20000000000000004</v>
      </c>
      <c r="BJ1158">
        <v>2299.6903343032191</v>
      </c>
      <c r="BK1158">
        <v>684.28663637052546</v>
      </c>
      <c r="BL1158">
        <v>907.29092833682375</v>
      </c>
      <c r="BM1158">
        <v>1000.4485392191926</v>
      </c>
      <c r="BN1158">
        <v>185.34273892642571</v>
      </c>
      <c r="BO1158">
        <v>29.28527912717615</v>
      </c>
      <c r="BP1158">
        <v>4.7654459928842027E-2</v>
      </c>
      <c r="BQ1158">
        <v>100</v>
      </c>
      <c r="BR1158">
        <v>321.49379769078189</v>
      </c>
      <c r="BS1158">
        <v>5.6931298120035938E-2</v>
      </c>
      <c r="BT1158">
        <v>3.0441707580270615E-4</v>
      </c>
      <c r="BU1158">
        <v>0</v>
      </c>
      <c r="BV1158">
        <v>0.54312948895905255</v>
      </c>
      <c r="BW1158">
        <v>15.248727013380668</v>
      </c>
      <c r="BX1158">
        <v>35.209336605648161</v>
      </c>
      <c r="BY1158">
        <v>37.579238900853824</v>
      </c>
      <c r="BZ1158">
        <v>786.45106143060752</v>
      </c>
      <c r="CA1158">
        <v>254.50894803545009</v>
      </c>
      <c r="CB1158">
        <v>212.10374500814677</v>
      </c>
      <c r="CC1158" s="156">
        <v>0.79</v>
      </c>
      <c r="CD1158">
        <v>2960</v>
      </c>
      <c r="CE1158">
        <v>6.8947607675735378E-2</v>
      </c>
      <c r="CF1158">
        <v>2.5926678005487891</v>
      </c>
      <c r="CG1158">
        <v>0.10445051507145027</v>
      </c>
      <c r="CH1158">
        <v>-5.9775701567014643</v>
      </c>
      <c r="CI1158" t="s">
        <v>479</v>
      </c>
    </row>
    <row r="1159" spans="47:87" x14ac:dyDescent="0.3">
      <c r="AU1159">
        <v>0.3</v>
      </c>
      <c r="AV1159">
        <v>20.491520055610231</v>
      </c>
      <c r="AW1159">
        <v>0.29746360398315808</v>
      </c>
      <c r="AX1159">
        <v>0.26612380845755751</v>
      </c>
      <c r="AY1159">
        <v>338.74886335037593</v>
      </c>
      <c r="AZ1159">
        <v>8.4958921687208311E-2</v>
      </c>
      <c r="BA1159">
        <v>436.26519578938326</v>
      </c>
      <c r="BB1159">
        <v>331.07184195970342</v>
      </c>
      <c r="BC1159">
        <v>1</v>
      </c>
      <c r="BD1159">
        <v>46.345542574016527</v>
      </c>
      <c r="BE1159">
        <v>93.777661936664913</v>
      </c>
      <c r="BF1159">
        <v>10.599520573181366</v>
      </c>
      <c r="BG1159">
        <v>2.9960864685648421</v>
      </c>
      <c r="BH1159">
        <v>471.53047555524319</v>
      </c>
      <c r="BI1159">
        <v>0.2</v>
      </c>
      <c r="BJ1159">
        <v>2814.174464102628</v>
      </c>
      <c r="BK1159">
        <v>695.62539490450126</v>
      </c>
      <c r="BL1159">
        <v>914.21189087683069</v>
      </c>
      <c r="BM1159">
        <v>1000.8771165704134</v>
      </c>
      <c r="BN1159">
        <v>207.8441960199109</v>
      </c>
      <c r="BO1159">
        <v>26.987921251953214</v>
      </c>
      <c r="BP1159">
        <v>3.2602608037448598E-2</v>
      </c>
      <c r="BQ1159">
        <v>100</v>
      </c>
      <c r="BR1159">
        <v>376.06337719213684</v>
      </c>
      <c r="BS1159">
        <v>5.8577750233581881E-2</v>
      </c>
      <c r="BT1159">
        <v>3.2305615751385743E-4</v>
      </c>
      <c r="BU1159">
        <v>0</v>
      </c>
      <c r="BV1159">
        <v>0.57145780605577223</v>
      </c>
      <c r="BW1159">
        <v>14.480236877049412</v>
      </c>
      <c r="BX1159">
        <v>34.836111216436372</v>
      </c>
      <c r="BY1159">
        <v>35.298592609263729</v>
      </c>
      <c r="BZ1159">
        <v>961.39379480748971</v>
      </c>
      <c r="CA1159">
        <v>210.73523228888087</v>
      </c>
      <c r="CB1159">
        <v>229.17168150156138</v>
      </c>
      <c r="CC1159" s="156">
        <v>0.99</v>
      </c>
      <c r="CD1159">
        <v>1360</v>
      </c>
      <c r="CE1159">
        <v>0.2116886953438375</v>
      </c>
      <c r="CF1159">
        <v>7.3127267486667158</v>
      </c>
      <c r="CG1159">
        <v>0.28088311962774937</v>
      </c>
      <c r="CH1159">
        <v>19.773324177892373</v>
      </c>
      <c r="CI1159">
        <v>6</v>
      </c>
    </row>
    <row r="1160" spans="47:87" x14ac:dyDescent="0.3">
      <c r="AU1160">
        <v>0.3</v>
      </c>
      <c r="AV1160">
        <v>21.368975183706155</v>
      </c>
      <c r="AW1160">
        <v>0.34735135911610582</v>
      </c>
      <c r="AX1160">
        <v>1.4985467159017638</v>
      </c>
      <c r="AY1160">
        <v>325.14408553468536</v>
      </c>
      <c r="AZ1160">
        <v>0.10902108481091288</v>
      </c>
      <c r="BA1160">
        <v>503.40036148016208</v>
      </c>
      <c r="BB1160">
        <v>329.41325959559094</v>
      </c>
      <c r="BC1160">
        <v>1</v>
      </c>
      <c r="BD1160">
        <v>41.28928630236306</v>
      </c>
      <c r="BE1160">
        <v>119.91194938260058</v>
      </c>
      <c r="BF1160">
        <v>15.348641693484367</v>
      </c>
      <c r="BG1160">
        <v>4.3292790032461577</v>
      </c>
      <c r="BH1160">
        <v>450.60783720165193</v>
      </c>
      <c r="BI1160">
        <v>0.2</v>
      </c>
      <c r="BJ1160">
        <v>2374.8551709194744</v>
      </c>
      <c r="BK1160">
        <v>702.1108934474571</v>
      </c>
      <c r="BL1160">
        <v>902.71523556159309</v>
      </c>
      <c r="BM1160">
        <v>981.97433198600038</v>
      </c>
      <c r="BN1160">
        <v>190.66084223563956</v>
      </c>
      <c r="BO1160">
        <v>31.820148143697942</v>
      </c>
      <c r="BP1160">
        <v>8.8295159965775269E-4</v>
      </c>
      <c r="BQ1160">
        <v>100</v>
      </c>
      <c r="BR1160">
        <v>326.25330323128537</v>
      </c>
      <c r="BS1160">
        <v>5.2938801634355506E-2</v>
      </c>
      <c r="BT1160">
        <v>3.2080443264721986E-4</v>
      </c>
      <c r="BU1160">
        <v>28.310206135856422</v>
      </c>
      <c r="BV1160">
        <v>0.54056274069967836</v>
      </c>
      <c r="BW1160">
        <v>15.210644537177425</v>
      </c>
      <c r="BX1160">
        <v>35.381244735778644</v>
      </c>
      <c r="BY1160">
        <v>28.784939236115964</v>
      </c>
      <c r="BZ1160">
        <v>757.23277124138042</v>
      </c>
      <c r="CA1160">
        <v>234.93502641430374</v>
      </c>
      <c r="CB1160">
        <v>228.98791224124329</v>
      </c>
      <c r="CC1160" s="156">
        <v>0.94</v>
      </c>
      <c r="CD1160">
        <v>2440</v>
      </c>
      <c r="CE1160">
        <v>5.5256973913691443E-2</v>
      </c>
      <c r="CF1160">
        <v>2.325556909510146</v>
      </c>
      <c r="CG1160">
        <v>0.10097764921129693</v>
      </c>
      <c r="CH1160">
        <v>-4.1693251342777895</v>
      </c>
      <c r="CI1160" t="s">
        <v>479</v>
      </c>
    </row>
    <row r="1161" spans="47:87" x14ac:dyDescent="0.3">
      <c r="AU1161">
        <v>0.3</v>
      </c>
      <c r="AV1161">
        <v>19.67165537406029</v>
      </c>
      <c r="AW1161">
        <v>0.28638930352269493</v>
      </c>
      <c r="AX1161">
        <v>0.45557705186757186</v>
      </c>
      <c r="AY1161">
        <v>321.13096953227978</v>
      </c>
      <c r="AZ1161">
        <v>0.10563081577668024</v>
      </c>
      <c r="BA1161">
        <v>412.50286465521316</v>
      </c>
      <c r="BB1161">
        <v>243.66038747446964</v>
      </c>
      <c r="BC1161">
        <v>1</v>
      </c>
      <c r="BD1161">
        <v>37.042995543563379</v>
      </c>
      <c r="BE1161">
        <v>88.778369673940858</v>
      </c>
      <c r="BF1161">
        <v>14.781406101176643</v>
      </c>
      <c r="BG1161">
        <v>5.0408829580757875</v>
      </c>
      <c r="BH1161">
        <v>407.82223029503331</v>
      </c>
      <c r="BI1161">
        <v>0.2</v>
      </c>
      <c r="BJ1161">
        <v>2624.8137327672698</v>
      </c>
      <c r="BK1161">
        <v>676.85293782150154</v>
      </c>
      <c r="BL1161">
        <v>897.52595123309061</v>
      </c>
      <c r="BM1161">
        <v>931.46145286686863</v>
      </c>
      <c r="BN1161">
        <v>177.09142936380127</v>
      </c>
      <c r="BO1161">
        <v>25.922145769493831</v>
      </c>
      <c r="BP1161">
        <v>3.8679961656173642E-2</v>
      </c>
      <c r="BQ1161">
        <v>100</v>
      </c>
      <c r="BR1161">
        <v>374.06347364306271</v>
      </c>
      <c r="BS1161">
        <v>6.0331099230651136E-2</v>
      </c>
      <c r="BT1161">
        <v>3.2192677738777714E-4</v>
      </c>
      <c r="BU1161">
        <v>70.225291203092127</v>
      </c>
      <c r="BV1161">
        <v>0.54591882347865117</v>
      </c>
      <c r="BW1161">
        <v>14.602624209328065</v>
      </c>
      <c r="BX1161">
        <v>34.471408463593342</v>
      </c>
      <c r="BY1161">
        <v>34.443944193813984</v>
      </c>
      <c r="BZ1161">
        <v>1067.5865965747159</v>
      </c>
      <c r="CA1161">
        <v>383.66501842728564</v>
      </c>
      <c r="CB1161">
        <v>240.98053187132257</v>
      </c>
      <c r="CC1161" s="156">
        <v>0.95</v>
      </c>
      <c r="CD1161">
        <v>1940</v>
      </c>
      <c r="CE1161">
        <v>0.17745500302385198</v>
      </c>
      <c r="CF1161">
        <v>5.0337200458074465</v>
      </c>
      <c r="CG1161">
        <v>0.21664998824470061</v>
      </c>
      <c r="CH1161">
        <v>11.258356175914669</v>
      </c>
      <c r="CI1161">
        <v>8</v>
      </c>
    </row>
    <row r="1162" spans="47:87" x14ac:dyDescent="0.3">
      <c r="AU1162">
        <v>0.3</v>
      </c>
      <c r="AV1162">
        <v>20.855508895384851</v>
      </c>
      <c r="AW1162">
        <v>0.31471904059857875</v>
      </c>
      <c r="AX1162">
        <v>1.6378181902046083</v>
      </c>
      <c r="AY1162">
        <v>297.26557942113669</v>
      </c>
      <c r="AZ1162">
        <v>0.11227549323829687</v>
      </c>
      <c r="BA1162">
        <v>395.81575203592013</v>
      </c>
      <c r="BB1162">
        <v>312.42043333094142</v>
      </c>
      <c r="BC1162">
        <v>1</v>
      </c>
      <c r="BD1162">
        <v>45.895655607044624</v>
      </c>
      <c r="BE1162">
        <v>100.9784313897175</v>
      </c>
      <c r="BF1162">
        <v>11.288166297788912</v>
      </c>
      <c r="BG1162">
        <v>5.3780805113297694</v>
      </c>
      <c r="BH1162">
        <v>453.81423092799776</v>
      </c>
      <c r="BI1162">
        <v>0.2</v>
      </c>
      <c r="BJ1162">
        <v>3051.1106823046953</v>
      </c>
      <c r="BK1162">
        <v>683.76589804322782</v>
      </c>
      <c r="BL1162">
        <v>911.92256483619121</v>
      </c>
      <c r="BM1162">
        <v>1034.8121458529188</v>
      </c>
      <c r="BN1162">
        <v>159.29977362938104</v>
      </c>
      <c r="BO1162">
        <v>28.477848980630089</v>
      </c>
      <c r="BP1162">
        <v>4.3559137436289481E-2</v>
      </c>
      <c r="BQ1162">
        <v>100</v>
      </c>
      <c r="BR1162">
        <v>339.07621387293415</v>
      </c>
      <c r="BS1162">
        <v>5.9523968950870643E-2</v>
      </c>
      <c r="BT1162">
        <v>2.9959710629684039E-4</v>
      </c>
      <c r="BU1162">
        <v>0</v>
      </c>
      <c r="BV1162">
        <v>0.54838107820809545</v>
      </c>
      <c r="BW1162">
        <v>13.97225932689172</v>
      </c>
      <c r="BX1162">
        <v>36.169471494197722</v>
      </c>
      <c r="BY1162">
        <v>33.1986643667748</v>
      </c>
      <c r="BZ1162">
        <v>956.60406259041599</v>
      </c>
      <c r="CA1162">
        <v>266.34602264784712</v>
      </c>
      <c r="CB1162">
        <v>229.88500439585894</v>
      </c>
      <c r="CC1162" s="156">
        <v>0.92</v>
      </c>
      <c r="CD1162">
        <v>1130</v>
      </c>
      <c r="CE1162">
        <v>0.27986542477368315</v>
      </c>
      <c r="CF1162">
        <v>7.0226948851413944</v>
      </c>
      <c r="CG1162">
        <v>0.34149385258930498</v>
      </c>
      <c r="CH1162">
        <v>35.180207367209711</v>
      </c>
      <c r="CI1162">
        <v>4</v>
      </c>
    </row>
    <row r="1163" spans="47:87" x14ac:dyDescent="0.3">
      <c r="AU1163">
        <v>0.3</v>
      </c>
      <c r="AV1163">
        <v>20.556039127774927</v>
      </c>
      <c r="AW1163">
        <v>0.34284336009246008</v>
      </c>
      <c r="AX1163">
        <v>1.2935902746409462</v>
      </c>
      <c r="AY1163">
        <v>326.30333967453942</v>
      </c>
      <c r="AZ1163">
        <v>9.8861573917331441E-2</v>
      </c>
      <c r="BA1163">
        <v>446.62874462939516</v>
      </c>
      <c r="BB1163">
        <v>404.24151288941459</v>
      </c>
      <c r="BC1163">
        <v>1</v>
      </c>
      <c r="BD1163">
        <v>53.754314656408887</v>
      </c>
      <c r="BE1163">
        <v>99.829359034009812</v>
      </c>
      <c r="BF1163">
        <v>27.57425200571808</v>
      </c>
      <c r="BG1163">
        <v>5.1500612586596448</v>
      </c>
      <c r="BH1163">
        <v>462.5864530944317</v>
      </c>
      <c r="BI1163">
        <v>0.2</v>
      </c>
      <c r="BJ1163">
        <v>2625.0602150464474</v>
      </c>
      <c r="BK1163">
        <v>695.21012692828003</v>
      </c>
      <c r="BL1163">
        <v>872.16037440284242</v>
      </c>
      <c r="BM1163">
        <v>870.8336131588203</v>
      </c>
      <c r="BN1163">
        <v>139.15108149445285</v>
      </c>
      <c r="BO1163">
        <v>30.794090476711649</v>
      </c>
      <c r="BP1163">
        <v>7.5308641979516672E-2</v>
      </c>
      <c r="BQ1163">
        <v>100</v>
      </c>
      <c r="BR1163">
        <v>352.89816784243806</v>
      </c>
      <c r="BS1163">
        <v>5.8060806736590753E-2</v>
      </c>
      <c r="BT1163">
        <v>3.0242190197771857E-4</v>
      </c>
      <c r="BU1163">
        <v>71.314247847037691</v>
      </c>
      <c r="BV1163">
        <v>0.62677108101865686</v>
      </c>
      <c r="BW1163">
        <v>14.302684285698493</v>
      </c>
      <c r="BX1163">
        <v>37.304670997533172</v>
      </c>
      <c r="BY1163">
        <v>35.604483186638333</v>
      </c>
      <c r="BZ1163">
        <v>885.91349714279181</v>
      </c>
      <c r="CA1163">
        <v>179.19928981374699</v>
      </c>
      <c r="CB1163">
        <v>260.44897976256658</v>
      </c>
      <c r="CC1163" s="156">
        <v>0.99</v>
      </c>
      <c r="CD1163">
        <v>1970</v>
      </c>
      <c r="CE1163">
        <v>4.2744308979675294E-2</v>
      </c>
      <c r="CF1163">
        <v>2.0549502244912401</v>
      </c>
      <c r="CG1163">
        <v>7.9657242819320254E-2</v>
      </c>
      <c r="CH1163">
        <v>-9.5517435206785919</v>
      </c>
      <c r="CI1163" t="s">
        <v>479</v>
      </c>
    </row>
    <row r="1164" spans="47:87" x14ac:dyDescent="0.3">
      <c r="AU1164">
        <v>0.3</v>
      </c>
      <c r="AV1164">
        <v>20.23000804101326</v>
      </c>
      <c r="AW1164">
        <v>0.29977171296163624</v>
      </c>
      <c r="AX1164">
        <v>1.6431251021860005</v>
      </c>
      <c r="AY1164">
        <v>346.56275373207603</v>
      </c>
      <c r="AZ1164">
        <v>9.3550055023626857E-2</v>
      </c>
      <c r="BA1164">
        <v>369.47939847345936</v>
      </c>
      <c r="BB1164">
        <v>331.84727024033913</v>
      </c>
      <c r="BC1164">
        <v>1</v>
      </c>
      <c r="BD1164">
        <v>44.008189131836531</v>
      </c>
      <c r="BE1164">
        <v>92.31188353111817</v>
      </c>
      <c r="BF1164">
        <v>12.106510310540406</v>
      </c>
      <c r="BG1164">
        <v>5.0649626855866536</v>
      </c>
      <c r="BH1164">
        <v>377.0064680739186</v>
      </c>
      <c r="BI1164">
        <v>0.2</v>
      </c>
      <c r="BJ1164">
        <v>2647.0771032895436</v>
      </c>
      <c r="BK1164">
        <v>681.92686018444431</v>
      </c>
      <c r="BL1164">
        <v>839.9600382703311</v>
      </c>
      <c r="BM1164">
        <v>845.20092546900537</v>
      </c>
      <c r="BN1164">
        <v>133.94336617656663</v>
      </c>
      <c r="BO1164">
        <v>27.248433125396804</v>
      </c>
      <c r="BP1164">
        <v>2.6615855740639193E-2</v>
      </c>
      <c r="BQ1164">
        <v>100</v>
      </c>
      <c r="BR1164">
        <v>300.38343275279686</v>
      </c>
      <c r="BS1164">
        <v>5.685947239420007E-2</v>
      </c>
      <c r="BT1164">
        <v>3.0207063583458549E-4</v>
      </c>
      <c r="BU1164">
        <v>109.80455230858284</v>
      </c>
      <c r="BV1164">
        <v>0.49801978361339566</v>
      </c>
      <c r="BW1164">
        <v>15.01825242303301</v>
      </c>
      <c r="BX1164">
        <v>36.556254468892469</v>
      </c>
      <c r="BY1164">
        <v>35.209479674446747</v>
      </c>
      <c r="BZ1164">
        <v>1083.1766376904329</v>
      </c>
      <c r="CA1164">
        <v>253.43511096083171</v>
      </c>
      <c r="CB1164">
        <v>239.21397062010462</v>
      </c>
      <c r="CC1164" s="156">
        <v>0.88</v>
      </c>
      <c r="CD1164">
        <v>2390</v>
      </c>
      <c r="CE1164">
        <v>0.10508924011337473</v>
      </c>
      <c r="CF1164">
        <v>3.8753016414497359</v>
      </c>
      <c r="CG1164">
        <v>0.14386113783647192</v>
      </c>
      <c r="CH1164">
        <v>0.6193515058610114</v>
      </c>
      <c r="CI1164">
        <v>17</v>
      </c>
    </row>
    <row r="1165" spans="47:87" x14ac:dyDescent="0.3">
      <c r="AU1165">
        <v>0.3</v>
      </c>
      <c r="AV1165">
        <v>19.236245833019751</v>
      </c>
      <c r="AW1165">
        <v>0.33335808516076965</v>
      </c>
      <c r="AX1165">
        <v>2.2148243841680166</v>
      </c>
      <c r="AY1165">
        <v>327.43468748424704</v>
      </c>
      <c r="AZ1165">
        <v>9.4024373789653143E-2</v>
      </c>
      <c r="BA1165">
        <v>376.50938260276774</v>
      </c>
      <c r="BB1165">
        <v>292.34153486036416</v>
      </c>
      <c r="BC1165">
        <v>1</v>
      </c>
      <c r="BD1165">
        <v>37.683331998860837</v>
      </c>
      <c r="BE1165">
        <v>99.000112745757377</v>
      </c>
      <c r="BF1165">
        <v>16.042960204092825</v>
      </c>
      <c r="BG1165">
        <v>4.9444058939632294</v>
      </c>
      <c r="BH1165">
        <v>418.47259376638954</v>
      </c>
      <c r="BI1165">
        <v>0.20000000000000004</v>
      </c>
      <c r="BJ1165">
        <v>2344.6470033796591</v>
      </c>
      <c r="BK1165">
        <v>692.19738735953706</v>
      </c>
      <c r="BL1165">
        <v>950.22170338733019</v>
      </c>
      <c r="BM1165">
        <v>827.6786933787771</v>
      </c>
      <c r="BN1165">
        <v>129.77681861186451</v>
      </c>
      <c r="BO1165">
        <v>30.454582425924972</v>
      </c>
      <c r="BP1165">
        <v>1.1051763973143985E-2</v>
      </c>
      <c r="BQ1165">
        <v>100</v>
      </c>
      <c r="BR1165">
        <v>326.95528164518629</v>
      </c>
      <c r="BS1165">
        <v>5.2608376600029302E-2</v>
      </c>
      <c r="BT1165">
        <v>2.8958711211486557E-4</v>
      </c>
      <c r="BU1165">
        <v>54.2763396587223</v>
      </c>
      <c r="BV1165">
        <v>0.56780426562615149</v>
      </c>
      <c r="BW1165">
        <v>14.976321534966026</v>
      </c>
      <c r="BX1165">
        <v>35.345801451419817</v>
      </c>
      <c r="BY1165">
        <v>29.267492086649249</v>
      </c>
      <c r="BZ1165">
        <v>1298.5931370362919</v>
      </c>
      <c r="CA1165">
        <v>209.43503258305606</v>
      </c>
      <c r="CB1165">
        <v>235.30843848354331</v>
      </c>
      <c r="CC1165" s="156">
        <v>0.85</v>
      </c>
      <c r="CD1165">
        <v>1720</v>
      </c>
      <c r="CE1165">
        <v>0.12855515834886533</v>
      </c>
      <c r="CF1165">
        <v>5.5884096228581761</v>
      </c>
      <c r="CG1165">
        <v>0.17421680200169873</v>
      </c>
      <c r="CH1165">
        <v>0.49338815025474325</v>
      </c>
      <c r="CI1165">
        <v>17</v>
      </c>
    </row>
    <row r="1166" spans="47:87" x14ac:dyDescent="0.3">
      <c r="AU1166">
        <v>0.3</v>
      </c>
      <c r="AV1166">
        <v>20.622858397211512</v>
      </c>
      <c r="AW1166">
        <v>0.30780832373780337</v>
      </c>
      <c r="AX1166">
        <v>1.9920686952488147</v>
      </c>
      <c r="AY1166">
        <v>338.82166868800437</v>
      </c>
      <c r="AZ1166">
        <v>0.10096760142320509</v>
      </c>
      <c r="BA1166">
        <v>507.56243137135885</v>
      </c>
      <c r="BB1166">
        <v>395.83881670382368</v>
      </c>
      <c r="BC1166">
        <v>1</v>
      </c>
      <c r="BD1166">
        <v>32.907064136830385</v>
      </c>
      <c r="BE1166">
        <v>101.21724906875193</v>
      </c>
      <c r="BF1166">
        <v>14.453867942227456</v>
      </c>
      <c r="BG1166">
        <v>5.3963237954608747</v>
      </c>
      <c r="BH1166">
        <v>392.42742501222966</v>
      </c>
      <c r="BI1166">
        <v>0.2</v>
      </c>
      <c r="BJ1166">
        <v>2693.4895361408612</v>
      </c>
      <c r="BK1166">
        <v>700.05904763994238</v>
      </c>
      <c r="BL1166">
        <v>875.52378530601175</v>
      </c>
      <c r="BM1166">
        <v>1053.1711561004622</v>
      </c>
      <c r="BN1166">
        <v>177.09782100982784</v>
      </c>
      <c r="BO1166">
        <v>27.680953042141187</v>
      </c>
      <c r="BP1166">
        <v>6.346441899758723E-2</v>
      </c>
      <c r="BQ1166">
        <v>100</v>
      </c>
      <c r="BR1166">
        <v>390.28895920471899</v>
      </c>
      <c r="BS1166">
        <v>5.7807016478958369E-2</v>
      </c>
      <c r="BT1166">
        <v>3.0559263332882107E-4</v>
      </c>
      <c r="BU1166">
        <v>0</v>
      </c>
      <c r="BV1166">
        <v>0.56093861884959417</v>
      </c>
      <c r="BW1166">
        <v>16.570638529645684</v>
      </c>
      <c r="BX1166">
        <v>36.360766252708885</v>
      </c>
      <c r="BY1166">
        <v>30.508688431062399</v>
      </c>
      <c r="BZ1166">
        <v>949.39361865940691</v>
      </c>
      <c r="CA1166">
        <v>358.41858257915845</v>
      </c>
      <c r="CB1166">
        <v>234.81580948660735</v>
      </c>
      <c r="CC1166" s="156">
        <v>0.91</v>
      </c>
      <c r="CD1166">
        <v>1520</v>
      </c>
      <c r="CE1166">
        <v>0.25030198119332447</v>
      </c>
      <c r="CF1166">
        <v>6.6292938319065602</v>
      </c>
      <c r="CG1166">
        <v>0.30676795549008173</v>
      </c>
      <c r="CH1166">
        <v>23.445859784618026</v>
      </c>
      <c r="CI1166">
        <v>5</v>
      </c>
    </row>
    <row r="1167" spans="47:87" x14ac:dyDescent="0.3">
      <c r="AU1167">
        <v>0.3</v>
      </c>
      <c r="AV1167">
        <v>20.242524576589872</v>
      </c>
      <c r="AW1167">
        <v>0.2739855128129064</v>
      </c>
      <c r="AX1167">
        <v>1.0682634513079994</v>
      </c>
      <c r="AY1167">
        <v>323.35451330006748</v>
      </c>
      <c r="AZ1167">
        <v>9.6455076904803663E-2</v>
      </c>
      <c r="BA1167">
        <v>366.0343384681313</v>
      </c>
      <c r="BB1167">
        <v>317.96068045391189</v>
      </c>
      <c r="BC1167">
        <v>1</v>
      </c>
      <c r="BD1167">
        <v>28.878702863609099</v>
      </c>
      <c r="BE1167">
        <v>102.02128422497945</v>
      </c>
      <c r="BF1167">
        <v>10.323719113925724</v>
      </c>
      <c r="BG1167">
        <v>2.666802669459194</v>
      </c>
      <c r="BH1167">
        <v>420.71219612309176</v>
      </c>
      <c r="BI1167">
        <v>0.2</v>
      </c>
      <c r="BJ1167">
        <v>3079.741338390631</v>
      </c>
      <c r="BK1167">
        <v>677.75084278358497</v>
      </c>
      <c r="BL1167">
        <v>876.0464974772533</v>
      </c>
      <c r="BM1167">
        <v>846.23522785769853</v>
      </c>
      <c r="BN1167">
        <v>161.71604610365628</v>
      </c>
      <c r="BO1167">
        <v>24.786273264949394</v>
      </c>
      <c r="BP1167">
        <v>3.8623904382998384E-2</v>
      </c>
      <c r="BQ1167">
        <v>100</v>
      </c>
      <c r="BR1167">
        <v>295.76737354537931</v>
      </c>
      <c r="BS1167">
        <v>5.9921808331173623E-2</v>
      </c>
      <c r="BT1167">
        <v>3.2662616723249332E-4</v>
      </c>
      <c r="BU1167">
        <v>0</v>
      </c>
      <c r="BV1167">
        <v>0.54379921769814077</v>
      </c>
      <c r="BW1167">
        <v>15.728675192530902</v>
      </c>
      <c r="BX1167">
        <v>34.435265557293839</v>
      </c>
      <c r="BY1167">
        <v>32.715121288804923</v>
      </c>
      <c r="BZ1167">
        <v>981.50326801514984</v>
      </c>
      <c r="CA1167">
        <v>371.66595938538978</v>
      </c>
      <c r="CB1167">
        <v>230.78704899157225</v>
      </c>
      <c r="CC1167" s="156">
        <v>0.83</v>
      </c>
      <c r="CD1167">
        <v>1430</v>
      </c>
      <c r="CE1167">
        <v>0.15075865864252269</v>
      </c>
      <c r="CF1167">
        <v>6.9823651775937119</v>
      </c>
      <c r="CG1167">
        <v>0.20689804496341191</v>
      </c>
      <c r="CH1167">
        <v>18.575946449463046</v>
      </c>
      <c r="CI1167">
        <v>8</v>
      </c>
    </row>
    <row r="1168" spans="47:87" x14ac:dyDescent="0.3">
      <c r="AU1168">
        <v>0.3</v>
      </c>
      <c r="AV1168">
        <v>19.748923154639687</v>
      </c>
      <c r="AW1168">
        <v>0.30205294724200726</v>
      </c>
      <c r="AX1168">
        <v>1.7810612728293822</v>
      </c>
      <c r="AY1168">
        <v>337.5454834493496</v>
      </c>
      <c r="AZ1168">
        <v>0.12514513422169787</v>
      </c>
      <c r="BA1168">
        <v>401.17937087221407</v>
      </c>
      <c r="BB1168">
        <v>286.10910451651705</v>
      </c>
      <c r="BC1168">
        <v>1</v>
      </c>
      <c r="BD1168">
        <v>36.218970193314831</v>
      </c>
      <c r="BE1168">
        <v>98.871344340317208</v>
      </c>
      <c r="BF1168">
        <v>10.227753839987272</v>
      </c>
      <c r="BG1168">
        <v>6.0383049744204866</v>
      </c>
      <c r="BH1168">
        <v>404.33412341957234</v>
      </c>
      <c r="BI1168">
        <v>0.20000000000000004</v>
      </c>
      <c r="BJ1168">
        <v>2370.8381988113506</v>
      </c>
      <c r="BK1168">
        <v>688.09007428167774</v>
      </c>
      <c r="BL1168">
        <v>845.50241874564881</v>
      </c>
      <c r="BM1168">
        <v>962.03678711561622</v>
      </c>
      <c r="BN1168">
        <v>40.923590617542587</v>
      </c>
      <c r="BO1168">
        <v>27.153336471072983</v>
      </c>
      <c r="BP1168">
        <v>6.3369586518477378E-2</v>
      </c>
      <c r="BQ1168">
        <v>100</v>
      </c>
      <c r="BR1168">
        <v>316.63640808992216</v>
      </c>
      <c r="BS1168">
        <v>5.1530498471531787E-2</v>
      </c>
      <c r="BT1168">
        <v>3.0919512629964111E-4</v>
      </c>
      <c r="BU1168">
        <v>0</v>
      </c>
      <c r="BV1168">
        <v>0.53304144653585894</v>
      </c>
      <c r="BW1168">
        <v>14.240489833814358</v>
      </c>
      <c r="BX1168">
        <v>34.59994623835415</v>
      </c>
      <c r="BY1168">
        <v>37.887950835456067</v>
      </c>
      <c r="BZ1168">
        <v>883.81870918527511</v>
      </c>
      <c r="CA1168">
        <v>291.92742496836019</v>
      </c>
      <c r="CB1168">
        <v>229.59078164539056</v>
      </c>
      <c r="CC1168" s="156">
        <v>0.95</v>
      </c>
      <c r="CD1168">
        <v>1690</v>
      </c>
      <c r="CE1168">
        <v>9.288920450242788E-2</v>
      </c>
      <c r="CF1168">
        <v>3.3998189698575318</v>
      </c>
      <c r="CG1168">
        <v>0.12768430696497687</v>
      </c>
      <c r="CH1168">
        <v>-2.2364875483141189</v>
      </c>
      <c r="CI1168" t="s">
        <v>479</v>
      </c>
    </row>
    <row r="1169" spans="47:87" x14ac:dyDescent="0.3">
      <c r="AU1169">
        <v>0.3</v>
      </c>
      <c r="AV1169">
        <v>20.844019839655317</v>
      </c>
      <c r="AW1169">
        <v>0.26028461744300874</v>
      </c>
      <c r="AX1169">
        <v>1.9916010996715832</v>
      </c>
      <c r="AY1169">
        <v>307.74966634377472</v>
      </c>
      <c r="AZ1169">
        <v>9.7860930189253889E-2</v>
      </c>
      <c r="BA1169">
        <v>349.91814851213366</v>
      </c>
      <c r="BB1169">
        <v>342.95430053912941</v>
      </c>
      <c r="BC1169">
        <v>1</v>
      </c>
      <c r="BD1169">
        <v>48.06897987780593</v>
      </c>
      <c r="BE1169">
        <v>108.57694732865994</v>
      </c>
      <c r="BF1169">
        <v>26.244915454603255</v>
      </c>
      <c r="BG1169">
        <v>4.7219636093002286</v>
      </c>
      <c r="BH1169">
        <v>455.17280705122118</v>
      </c>
      <c r="BI1169">
        <v>0.19999999999999998</v>
      </c>
      <c r="BJ1169">
        <v>2486.7155337297695</v>
      </c>
      <c r="BK1169">
        <v>673.06215797194534</v>
      </c>
      <c r="BL1169">
        <v>838.50746356069817</v>
      </c>
      <c r="BM1169">
        <v>875.07198586375307</v>
      </c>
      <c r="BN1169">
        <v>136.49133273777633</v>
      </c>
      <c r="BO1169">
        <v>23.666485118669126</v>
      </c>
      <c r="BP1169">
        <v>2.214075898326761E-2</v>
      </c>
      <c r="BQ1169">
        <v>100</v>
      </c>
      <c r="BR1169">
        <v>353.83766366577294</v>
      </c>
      <c r="BS1169">
        <v>4.9860755431958552E-2</v>
      </c>
      <c r="BT1169">
        <v>3.073496431261694E-4</v>
      </c>
      <c r="BU1169">
        <v>0</v>
      </c>
      <c r="BV1169">
        <v>0.52792492153919146</v>
      </c>
      <c r="BW1169">
        <v>14.879973598979666</v>
      </c>
      <c r="BX1169">
        <v>37.278746721135114</v>
      </c>
      <c r="BY1169">
        <v>26.907370654964279</v>
      </c>
      <c r="BZ1169">
        <v>1283.6868694530494</v>
      </c>
      <c r="CA1169">
        <v>354.35837703865229</v>
      </c>
      <c r="CB1169">
        <v>213.83620623939015</v>
      </c>
      <c r="CC1169" s="156">
        <v>0.83</v>
      </c>
      <c r="CD1169">
        <v>2110</v>
      </c>
      <c r="CE1169">
        <v>0.11118844991380494</v>
      </c>
      <c r="CF1169">
        <v>4.3382330470178179</v>
      </c>
      <c r="CG1169">
        <v>0.14195092992124414</v>
      </c>
      <c r="CH1169">
        <v>-0.52250595980257708</v>
      </c>
      <c r="CI1169" t="s">
        <v>479</v>
      </c>
    </row>
    <row r="1170" spans="47:87" x14ac:dyDescent="0.3">
      <c r="AU1170">
        <v>0.3</v>
      </c>
      <c r="AV1170">
        <v>21.629412690089485</v>
      </c>
      <c r="AW1170">
        <v>0.32747826892800164</v>
      </c>
      <c r="AX1170">
        <v>1.5033740736652268</v>
      </c>
      <c r="AY1170">
        <v>315.01223300065959</v>
      </c>
      <c r="AZ1170">
        <v>9.5973169873131939E-2</v>
      </c>
      <c r="BA1170">
        <v>395.08035201959149</v>
      </c>
      <c r="BB1170">
        <v>364.92793480930646</v>
      </c>
      <c r="BC1170">
        <v>1</v>
      </c>
      <c r="BD1170">
        <v>39.047835285019559</v>
      </c>
      <c r="BE1170">
        <v>99.430189755392703</v>
      </c>
      <c r="BF1170">
        <v>15.820690740533323</v>
      </c>
      <c r="BG1170">
        <v>4.1807585338673068</v>
      </c>
      <c r="BH1170">
        <v>401.88263195799311</v>
      </c>
      <c r="BI1170">
        <v>0.19999999999999996</v>
      </c>
      <c r="BJ1170">
        <v>2630.9578586854605</v>
      </c>
      <c r="BK1170">
        <v>679.35422453784599</v>
      </c>
      <c r="BL1170">
        <v>850.92089929897315</v>
      </c>
      <c r="BM1170">
        <v>973.01279839276663</v>
      </c>
      <c r="BN1170">
        <v>163.45903673206632</v>
      </c>
      <c r="BO1170">
        <v>29.725373398838677</v>
      </c>
      <c r="BP1170">
        <v>3.4143068778571616E-2</v>
      </c>
      <c r="BQ1170">
        <v>100</v>
      </c>
      <c r="BR1170">
        <v>343.27924456302304</v>
      </c>
      <c r="BS1170">
        <v>5.7837785380887144E-2</v>
      </c>
      <c r="BT1170">
        <v>3.073683879508227E-4</v>
      </c>
      <c r="BU1170">
        <v>5.9138613917670355</v>
      </c>
      <c r="BV1170">
        <v>0.59766584065360018</v>
      </c>
      <c r="BW1170">
        <v>15.798458757250433</v>
      </c>
      <c r="BX1170">
        <v>36.141024915886781</v>
      </c>
      <c r="BY1170">
        <v>32.252963139695048</v>
      </c>
      <c r="BZ1170">
        <v>836.65377537636539</v>
      </c>
      <c r="CA1170">
        <v>374.13034009061829</v>
      </c>
      <c r="CB1170">
        <v>238.19896461013698</v>
      </c>
      <c r="CC1170" s="156">
        <v>0.71</v>
      </c>
      <c r="CD1170">
        <v>1560</v>
      </c>
      <c r="CE1170">
        <v>0.3201702109870197</v>
      </c>
      <c r="CF1170">
        <v>9.1384112813644691</v>
      </c>
      <c r="CG1170">
        <v>0.39405042943124763</v>
      </c>
      <c r="CH1170">
        <v>46.945040720552328</v>
      </c>
      <c r="CI1170">
        <v>4</v>
      </c>
    </row>
    <row r="1171" spans="47:87" x14ac:dyDescent="0.3">
      <c r="AU1171">
        <v>0.3</v>
      </c>
      <c r="AV1171">
        <v>19.001103988683589</v>
      </c>
      <c r="AW1171">
        <v>0.30547451946685616</v>
      </c>
      <c r="AX1171">
        <v>1.1739468927224033</v>
      </c>
      <c r="AY1171">
        <v>304.85209991038948</v>
      </c>
      <c r="AZ1171">
        <v>9.7443329413121962E-2</v>
      </c>
      <c r="BA1171">
        <v>561.36760864233622</v>
      </c>
      <c r="BB1171">
        <v>378.93755710832403</v>
      </c>
      <c r="BC1171">
        <v>1</v>
      </c>
      <c r="BD1171">
        <v>35.918416836888824</v>
      </c>
      <c r="BE1171">
        <v>97.39755322230171</v>
      </c>
      <c r="BF1171">
        <v>24.300714310496698</v>
      </c>
      <c r="BG1171">
        <v>2.8423051717173733</v>
      </c>
      <c r="BH1171">
        <v>460.47783063216747</v>
      </c>
      <c r="BI1171">
        <v>0.19999999999999996</v>
      </c>
      <c r="BJ1171">
        <v>2454.3912746230976</v>
      </c>
      <c r="BK1171">
        <v>675.07817669683368</v>
      </c>
      <c r="BL1171">
        <v>842.02357163082843</v>
      </c>
      <c r="BM1171">
        <v>805.08285104106176</v>
      </c>
      <c r="BN1171">
        <v>177.73457435525438</v>
      </c>
      <c r="BO1171">
        <v>27.424280070692678</v>
      </c>
      <c r="BP1171">
        <v>6.8675017362440874E-2</v>
      </c>
      <c r="BQ1171">
        <v>100</v>
      </c>
      <c r="BR1171">
        <v>337.43681771879795</v>
      </c>
      <c r="BS1171">
        <v>4.9824291449562359E-2</v>
      </c>
      <c r="BT1171">
        <v>2.897877885945182E-4</v>
      </c>
      <c r="BU1171">
        <v>6.4399618406604766</v>
      </c>
      <c r="BV1171">
        <v>0.60006221476650901</v>
      </c>
      <c r="BW1171">
        <v>15.431435785189649</v>
      </c>
      <c r="BX1171">
        <v>35.690141243568604</v>
      </c>
      <c r="BY1171">
        <v>34.694259079997067</v>
      </c>
      <c r="BZ1171">
        <v>956.02757664064916</v>
      </c>
      <c r="CA1171">
        <v>358.86174383678434</v>
      </c>
      <c r="CB1171">
        <v>230.45258035780972</v>
      </c>
      <c r="CC1171" s="156">
        <v>1.18</v>
      </c>
      <c r="CD1171">
        <v>1070</v>
      </c>
      <c r="CE1171">
        <v>0.18816264296183505</v>
      </c>
      <c r="CF1171">
        <v>6.3726950370171718</v>
      </c>
      <c r="CG1171">
        <v>0.2266896029919109</v>
      </c>
      <c r="CH1171">
        <v>21.529204924031031</v>
      </c>
      <c r="CI1171">
        <v>7</v>
      </c>
    </row>
    <row r="1172" spans="47:87" x14ac:dyDescent="0.3">
      <c r="AU1172">
        <v>0.3</v>
      </c>
      <c r="AV1172">
        <v>18.144999920599997</v>
      </c>
      <c r="AW1172">
        <v>0.29162674605478817</v>
      </c>
      <c r="AX1172">
        <v>0.95182903486984816</v>
      </c>
      <c r="AY1172">
        <v>327.52602494611455</v>
      </c>
      <c r="AZ1172">
        <v>0.11294865253594448</v>
      </c>
      <c r="BA1172">
        <v>463.88505930570909</v>
      </c>
      <c r="BB1172">
        <v>275.95367442410407</v>
      </c>
      <c r="BC1172">
        <v>1</v>
      </c>
      <c r="BD1172">
        <v>52.877311055339867</v>
      </c>
      <c r="BE1172">
        <v>93.178081091439793</v>
      </c>
      <c r="BF1172">
        <v>15.825022809999844</v>
      </c>
      <c r="BG1172">
        <v>5.2581778639220351</v>
      </c>
      <c r="BH1172">
        <v>375.07293023281466</v>
      </c>
      <c r="BI1172">
        <v>0.2</v>
      </c>
      <c r="BJ1172">
        <v>2559.0229461514359</v>
      </c>
      <c r="BK1172">
        <v>694.00413217630148</v>
      </c>
      <c r="BL1172">
        <v>857.98127948151728</v>
      </c>
      <c r="BM1172">
        <v>1113.7452916559728</v>
      </c>
      <c r="BN1172">
        <v>204.01364062490634</v>
      </c>
      <c r="BO1172">
        <v>26.177571038889525</v>
      </c>
      <c r="BP1172">
        <v>6.5891232425243335E-2</v>
      </c>
      <c r="BQ1172">
        <v>100</v>
      </c>
      <c r="BR1172">
        <v>285.55238767748489</v>
      </c>
      <c r="BS1172">
        <v>5.3530469552197903E-2</v>
      </c>
      <c r="BT1172">
        <v>2.8281101130291574E-4</v>
      </c>
      <c r="BU1172">
        <v>0</v>
      </c>
      <c r="BV1172">
        <v>0.54474201713537784</v>
      </c>
      <c r="BW1172">
        <v>14.153028512411538</v>
      </c>
      <c r="BX1172">
        <v>38.121112278626164</v>
      </c>
      <c r="BY1172">
        <v>34.484151026701014</v>
      </c>
      <c r="BZ1172">
        <v>1022.5185994390675</v>
      </c>
      <c r="CA1172">
        <v>391.23626806168932</v>
      </c>
      <c r="CB1172">
        <v>241.94170449598701</v>
      </c>
      <c r="CC1172" s="156">
        <v>0.87</v>
      </c>
      <c r="CD1172">
        <v>1910</v>
      </c>
      <c r="CE1172">
        <v>4.4973908821494657E-2</v>
      </c>
      <c r="CF1172">
        <v>2.6014295151683555</v>
      </c>
      <c r="CG1172">
        <v>8.1041365288599329E-2</v>
      </c>
      <c r="CH1172">
        <v>-8.7079894701253249</v>
      </c>
      <c r="CI1172" t="s">
        <v>479</v>
      </c>
    </row>
    <row r="1173" spans="47:87" x14ac:dyDescent="0.3">
      <c r="AU1173">
        <v>0.3</v>
      </c>
      <c r="AV1173">
        <v>20.828755742842315</v>
      </c>
      <c r="AW1173">
        <v>0.25636695012850202</v>
      </c>
      <c r="AX1173">
        <v>1.6633500993436852</v>
      </c>
      <c r="AY1173">
        <v>319.67265440681183</v>
      </c>
      <c r="AZ1173">
        <v>9.5435202048169521E-2</v>
      </c>
      <c r="BA1173">
        <v>409.41815373895821</v>
      </c>
      <c r="BB1173">
        <v>392.88255114319492</v>
      </c>
      <c r="BC1173">
        <v>1</v>
      </c>
      <c r="BD1173">
        <v>35.155953671156112</v>
      </c>
      <c r="BE1173">
        <v>112.77192370207972</v>
      </c>
      <c r="BF1173">
        <v>16.683862605514697</v>
      </c>
      <c r="BG1173">
        <v>5.0701296636721604</v>
      </c>
      <c r="BH1173">
        <v>415.92413807837261</v>
      </c>
      <c r="BI1173">
        <v>0.20000000000000004</v>
      </c>
      <c r="BJ1173">
        <v>2717.1808159798911</v>
      </c>
      <c r="BK1173">
        <v>683.90119824801957</v>
      </c>
      <c r="BL1173">
        <v>874.28210889090144</v>
      </c>
      <c r="BM1173">
        <v>913.11098674074105</v>
      </c>
      <c r="BN1173">
        <v>149.22081142304987</v>
      </c>
      <c r="BO1173">
        <v>22.932449227493908</v>
      </c>
      <c r="BP1173">
        <v>6.7658386388548694E-2</v>
      </c>
      <c r="BQ1173">
        <v>100</v>
      </c>
      <c r="BR1173">
        <v>360.79357994548826</v>
      </c>
      <c r="BS1173">
        <v>5.963217707582253E-2</v>
      </c>
      <c r="BT1173">
        <v>2.9135191195085508E-4</v>
      </c>
      <c r="BU1173">
        <v>0</v>
      </c>
      <c r="BV1173">
        <v>0.53276144110885137</v>
      </c>
      <c r="BW1173">
        <v>14.933551474470899</v>
      </c>
      <c r="BX1173">
        <v>35.890857405793639</v>
      </c>
      <c r="BY1173">
        <v>34.149236063182535</v>
      </c>
      <c r="BZ1173">
        <v>898.90303539832075</v>
      </c>
      <c r="CA1173">
        <v>187.39401870998623</v>
      </c>
      <c r="CB1173">
        <v>232.49531043632169</v>
      </c>
      <c r="CC1173" s="156">
        <v>1.01</v>
      </c>
      <c r="CD1173">
        <v>1510</v>
      </c>
      <c r="CE1173">
        <v>0.15498841461273583</v>
      </c>
      <c r="CF1173">
        <v>5.0505517807565417</v>
      </c>
      <c r="CG1173">
        <v>0.20197105033859808</v>
      </c>
      <c r="CH1173">
        <v>14.178540990793204</v>
      </c>
      <c r="CI1173">
        <v>8</v>
      </c>
    </row>
    <row r="1174" spans="47:87" x14ac:dyDescent="0.3">
      <c r="AU1174">
        <v>0.3</v>
      </c>
      <c r="AV1174">
        <v>21.228124779684308</v>
      </c>
      <c r="AW1174">
        <v>0.29163641639938398</v>
      </c>
      <c r="AX1174">
        <v>1.694813663002481</v>
      </c>
      <c r="AY1174">
        <v>331.47882831710552</v>
      </c>
      <c r="AZ1174">
        <v>9.4037419649542708E-2</v>
      </c>
      <c r="BA1174">
        <v>373.40615406316419</v>
      </c>
      <c r="BB1174">
        <v>393.4420311903425</v>
      </c>
      <c r="BC1174">
        <v>1</v>
      </c>
      <c r="BD1174">
        <v>41.10768504719703</v>
      </c>
      <c r="BE1174">
        <v>101.52504972252513</v>
      </c>
      <c r="BF1174">
        <v>12.619124736882696</v>
      </c>
      <c r="BG1174">
        <v>6.8193890842219993</v>
      </c>
      <c r="BH1174">
        <v>456.04742604838304</v>
      </c>
      <c r="BI1174">
        <v>0.20000000000000004</v>
      </c>
      <c r="BJ1174">
        <v>3200.8150602423307</v>
      </c>
      <c r="BK1174">
        <v>678.28083063999657</v>
      </c>
      <c r="BL1174">
        <v>810.34873626898525</v>
      </c>
      <c r="BM1174">
        <v>841.23891058165975</v>
      </c>
      <c r="BN1174">
        <v>139.41707091084973</v>
      </c>
      <c r="BO1174">
        <v>26.093217279169799</v>
      </c>
      <c r="BP1174">
        <v>7.6326375058365259E-2</v>
      </c>
      <c r="BQ1174">
        <v>100</v>
      </c>
      <c r="BR1174">
        <v>333.13938159084796</v>
      </c>
      <c r="BS1174">
        <v>5.7602332396780337E-2</v>
      </c>
      <c r="BT1174">
        <v>3.2616651379628424E-4</v>
      </c>
      <c r="BU1174">
        <v>0</v>
      </c>
      <c r="BV1174">
        <v>0.54837044601152596</v>
      </c>
      <c r="BW1174">
        <v>15.472751157254441</v>
      </c>
      <c r="BX1174">
        <v>36.269334815032302</v>
      </c>
      <c r="BY1174">
        <v>33.145338642420462</v>
      </c>
      <c r="BZ1174">
        <v>953.87534842422008</v>
      </c>
      <c r="CA1174">
        <v>295.984483693149</v>
      </c>
      <c r="CB1174">
        <v>231.11611974435587</v>
      </c>
      <c r="CC1174" s="156">
        <v>0.97</v>
      </c>
      <c r="CD1174">
        <v>2020</v>
      </c>
      <c r="CE1174">
        <v>0.11409822887717058</v>
      </c>
      <c r="CF1174">
        <v>2.8794081465897072</v>
      </c>
      <c r="CG1174">
        <v>0.12891588221902101</v>
      </c>
      <c r="CH1174">
        <v>2.6097560068125607</v>
      </c>
      <c r="CI1174">
        <v>15</v>
      </c>
    </row>
    <row r="1175" spans="47:87" x14ac:dyDescent="0.3">
      <c r="AU1175">
        <v>0.3</v>
      </c>
      <c r="AV1175">
        <v>19.526104741924716</v>
      </c>
      <c r="AW1175">
        <v>0.33956158946494708</v>
      </c>
      <c r="AX1175">
        <v>1.591672128036363</v>
      </c>
      <c r="AY1175">
        <v>322.81211442858802</v>
      </c>
      <c r="AZ1175">
        <v>7.3985872760909815E-2</v>
      </c>
      <c r="BA1175">
        <v>412.86001253480345</v>
      </c>
      <c r="BB1175">
        <v>311.61496618886292</v>
      </c>
      <c r="BC1175">
        <v>1</v>
      </c>
      <c r="BD1175">
        <v>33.3202791781397</v>
      </c>
      <c r="BE1175">
        <v>109.61963190342971</v>
      </c>
      <c r="BF1175">
        <v>12.430328152528693</v>
      </c>
      <c r="BG1175">
        <v>4.8571252753652852</v>
      </c>
      <c r="BH1175">
        <v>422.11856427802519</v>
      </c>
      <c r="BI1175">
        <v>0.19999999999999998</v>
      </c>
      <c r="BJ1175">
        <v>2997.1643388953316</v>
      </c>
      <c r="BK1175">
        <v>698.9523860127216</v>
      </c>
      <c r="BL1175">
        <v>791.63348202610644</v>
      </c>
      <c r="BM1175">
        <v>961.03185680420074</v>
      </c>
      <c r="BN1175">
        <v>99.737921260645876</v>
      </c>
      <c r="BO1175">
        <v>30.826324624291853</v>
      </c>
      <c r="BP1175">
        <v>3.5024181908846298E-2</v>
      </c>
      <c r="BQ1175">
        <v>100</v>
      </c>
      <c r="BR1175">
        <v>340.38371979171291</v>
      </c>
      <c r="BS1175">
        <v>5.371040144344566E-2</v>
      </c>
      <c r="BT1175">
        <v>3.1425478278932482E-4</v>
      </c>
      <c r="BU1175">
        <v>30.650661101222415</v>
      </c>
      <c r="BV1175">
        <v>0.576708734572149</v>
      </c>
      <c r="BW1175">
        <v>15.763882057806384</v>
      </c>
      <c r="BX1175">
        <v>36.361650569675255</v>
      </c>
      <c r="BY1175">
        <v>35.894749664657205</v>
      </c>
      <c r="BZ1175">
        <v>884.00019249670413</v>
      </c>
      <c r="CA1175">
        <v>259.90013544158603</v>
      </c>
      <c r="CB1175">
        <v>211.13448001161234</v>
      </c>
      <c r="CC1175" s="156">
        <v>0.89</v>
      </c>
      <c r="CD1175">
        <v>2850</v>
      </c>
      <c r="CE1175">
        <v>3.9232493584571371E-2</v>
      </c>
      <c r="CF1175">
        <v>2.2709126483280766</v>
      </c>
      <c r="CG1175">
        <v>8.2531925472791284E-2</v>
      </c>
      <c r="CH1175">
        <v>-8.9540586148841275</v>
      </c>
      <c r="CI1175" t="s">
        <v>479</v>
      </c>
    </row>
    <row r="1176" spans="47:87" x14ac:dyDescent="0.3">
      <c r="AU1176">
        <v>0.3</v>
      </c>
      <c r="AV1176">
        <v>21.890211790340942</v>
      </c>
      <c r="AW1176">
        <v>0.31400233058376426</v>
      </c>
      <c r="AX1176">
        <v>1.0643710007405514</v>
      </c>
      <c r="AY1176">
        <v>307.51229936599481</v>
      </c>
      <c r="AZ1176">
        <v>8.565014967544167E-2</v>
      </c>
      <c r="BA1176">
        <v>461.77320235305211</v>
      </c>
      <c r="BB1176">
        <v>402.22600704765671</v>
      </c>
      <c r="BC1176">
        <v>1</v>
      </c>
      <c r="BD1176">
        <v>47.957601298823008</v>
      </c>
      <c r="BE1176">
        <v>88.488567384224908</v>
      </c>
      <c r="BF1176">
        <v>17.374750174746218</v>
      </c>
      <c r="BG1176">
        <v>3.625376870390332</v>
      </c>
      <c r="BH1176">
        <v>424.39908998516609</v>
      </c>
      <c r="BI1176">
        <v>0.19999999999999996</v>
      </c>
      <c r="BJ1176">
        <v>2909.4270072311806</v>
      </c>
      <c r="BK1176">
        <v>692.41202754458573</v>
      </c>
      <c r="BL1176">
        <v>884.02807040690777</v>
      </c>
      <c r="BM1176">
        <v>990.41967707644358</v>
      </c>
      <c r="BN1176">
        <v>248.70415236176891</v>
      </c>
      <c r="BO1176">
        <v>28.284232983637587</v>
      </c>
      <c r="BP1176">
        <v>5.9212585206938569E-2</v>
      </c>
      <c r="BQ1176">
        <v>100</v>
      </c>
      <c r="BR1176">
        <v>333.42041388724158</v>
      </c>
      <c r="BS1176">
        <v>5.2809163365820602E-2</v>
      </c>
      <c r="BT1176">
        <v>3.2484435764562939E-4</v>
      </c>
      <c r="BU1176">
        <v>46.892714893036384</v>
      </c>
      <c r="BV1176">
        <v>0.62067930936908133</v>
      </c>
      <c r="BW1176">
        <v>14.414351160002312</v>
      </c>
      <c r="BX1176">
        <v>34.911330606778868</v>
      </c>
      <c r="BY1176">
        <v>36.51346479126731</v>
      </c>
      <c r="BZ1176">
        <v>786.20145906266873</v>
      </c>
      <c r="CA1176">
        <v>387.01974008337544</v>
      </c>
      <c r="CB1176">
        <v>237.66126237224563</v>
      </c>
      <c r="CC1176" s="156">
        <v>0.95</v>
      </c>
      <c r="CD1176">
        <v>1630</v>
      </c>
      <c r="CE1176">
        <v>9.8904809939249327E-2</v>
      </c>
      <c r="CF1176">
        <v>4.7555109820096799</v>
      </c>
      <c r="CG1176">
        <v>0.12852155053477274</v>
      </c>
      <c r="CH1176">
        <v>1.9052005539164247</v>
      </c>
      <c r="CI1176">
        <v>16</v>
      </c>
    </row>
    <row r="1177" spans="47:87" x14ac:dyDescent="0.3">
      <c r="AU1177">
        <v>0.3</v>
      </c>
      <c r="AV1177">
        <v>21.435111742144649</v>
      </c>
      <c r="AW1177">
        <v>0.3585978149725807</v>
      </c>
      <c r="AX1177">
        <v>0.68935799590538016</v>
      </c>
      <c r="AY1177">
        <v>322.81387034839611</v>
      </c>
      <c r="AZ1177">
        <v>8.4860870271006889E-2</v>
      </c>
      <c r="BA1177">
        <v>395.06932334061406</v>
      </c>
      <c r="BB1177">
        <v>335.27118401724272</v>
      </c>
      <c r="BC1177">
        <v>1</v>
      </c>
      <c r="BD1177">
        <v>40.891547599017045</v>
      </c>
      <c r="BE1177">
        <v>113.31382991457859</v>
      </c>
      <c r="BF1177">
        <v>11.954601827142099</v>
      </c>
      <c r="BG1177">
        <v>5.5603870633988102</v>
      </c>
      <c r="BH1177">
        <v>395.10462536625135</v>
      </c>
      <c r="BI1177">
        <v>0.2</v>
      </c>
      <c r="BJ1177">
        <v>2122.6863025606067</v>
      </c>
      <c r="BK1177">
        <v>692.27038101656274</v>
      </c>
      <c r="BL1177">
        <v>905.86829094759173</v>
      </c>
      <c r="BM1177">
        <v>845.54900563095407</v>
      </c>
      <c r="BN1177">
        <v>142.12967061437863</v>
      </c>
      <c r="BO1177">
        <v>32.552218051969483</v>
      </c>
      <c r="BP1177">
        <v>3.7230104732874622E-2</v>
      </c>
      <c r="BQ1177">
        <v>100</v>
      </c>
      <c r="BR1177">
        <v>311.52808680207971</v>
      </c>
      <c r="BS1177">
        <v>5.821813951474044E-2</v>
      </c>
      <c r="BT1177">
        <v>3.1541301118350547E-4</v>
      </c>
      <c r="BU1177">
        <v>0</v>
      </c>
      <c r="BV1177">
        <v>0.50763792918942496</v>
      </c>
      <c r="BW1177">
        <v>13.083811979467024</v>
      </c>
      <c r="BX1177">
        <v>37.314529328743916</v>
      </c>
      <c r="BY1177">
        <v>43.354785562634291</v>
      </c>
      <c r="BZ1177">
        <v>1033.797521790392</v>
      </c>
      <c r="CA1177">
        <v>219.28845727867133</v>
      </c>
      <c r="CB1177">
        <v>233.00404927442563</v>
      </c>
      <c r="CC1177" s="156">
        <v>0.87</v>
      </c>
      <c r="CD1177">
        <v>1840</v>
      </c>
      <c r="CE1177">
        <v>9.9331342762018604E-2</v>
      </c>
      <c r="CF1177">
        <v>4.5332147626562787</v>
      </c>
      <c r="CG1177">
        <v>0.13449327266091973</v>
      </c>
      <c r="CH1177">
        <v>-1.3191646959472472</v>
      </c>
      <c r="CI1177" t="s">
        <v>479</v>
      </c>
    </row>
    <row r="1178" spans="47:87" x14ac:dyDescent="0.3">
      <c r="AU1178">
        <v>0.3</v>
      </c>
      <c r="AV1178">
        <v>21.922142201304126</v>
      </c>
      <c r="AW1178">
        <v>0.34143471875740311</v>
      </c>
      <c r="AX1178">
        <v>0.50225721791343647</v>
      </c>
      <c r="AY1178">
        <v>341.87629864516049</v>
      </c>
      <c r="AZ1178">
        <v>0.11076010371651433</v>
      </c>
      <c r="BA1178">
        <v>438.8534017904044</v>
      </c>
      <c r="BB1178">
        <v>337.75723734930347</v>
      </c>
      <c r="BC1178">
        <v>1</v>
      </c>
      <c r="BD1178">
        <v>43.314755660291993</v>
      </c>
      <c r="BE1178">
        <v>114.08264442709213</v>
      </c>
      <c r="BF1178">
        <v>9.97698847513443</v>
      </c>
      <c r="BG1178">
        <v>6.5588779329019085</v>
      </c>
      <c r="BH1178">
        <v>408.04417223770247</v>
      </c>
      <c r="BI1178">
        <v>0.2</v>
      </c>
      <c r="BJ1178">
        <v>2585.6262546600346</v>
      </c>
      <c r="BK1178">
        <v>685.55984135735036</v>
      </c>
      <c r="BL1178">
        <v>891.66317945393303</v>
      </c>
      <c r="BM1178">
        <v>1044.6389235852873</v>
      </c>
      <c r="BN1178">
        <v>163.60621622351275</v>
      </c>
      <c r="BO1178">
        <v>30.487569903144053</v>
      </c>
      <c r="BP1178">
        <v>9.6781045717905231E-2</v>
      </c>
      <c r="BQ1178">
        <v>100</v>
      </c>
      <c r="BR1178">
        <v>358.64618216657033</v>
      </c>
      <c r="BS1178">
        <v>5.2578693522199287E-2</v>
      </c>
      <c r="BT1178">
        <v>3.0523574650452535E-4</v>
      </c>
      <c r="BU1178">
        <v>0</v>
      </c>
      <c r="BV1178">
        <v>0.52902788506938125</v>
      </c>
      <c r="BW1178">
        <v>14.147020773389359</v>
      </c>
      <c r="BX1178">
        <v>34.57349497176439</v>
      </c>
      <c r="BY1178">
        <v>37.872602651732656</v>
      </c>
      <c r="BZ1178">
        <v>979.34581714176261</v>
      </c>
      <c r="CA1178">
        <v>281.50387290143385</v>
      </c>
      <c r="CB1178">
        <v>231.46642907618329</v>
      </c>
      <c r="CC1178" s="156">
        <v>1.1499999999999999</v>
      </c>
      <c r="CD1178">
        <v>1730</v>
      </c>
      <c r="CE1178">
        <v>4.3321041222405876E-2</v>
      </c>
      <c r="CF1178">
        <v>2.3429766356168846</v>
      </c>
      <c r="CG1178">
        <v>8.8246442719556062E-2</v>
      </c>
      <c r="CH1178">
        <v>-8.9864285717088475</v>
      </c>
      <c r="CI1178" t="s">
        <v>479</v>
      </c>
    </row>
    <row r="1179" spans="47:87" x14ac:dyDescent="0.3">
      <c r="AU1179">
        <v>0.3</v>
      </c>
      <c r="AV1179">
        <v>19.403849396298071</v>
      </c>
      <c r="AW1179">
        <v>0.3596148835745524</v>
      </c>
      <c r="AX1179">
        <v>1.5467014546132225</v>
      </c>
      <c r="AY1179">
        <v>348.38167276810952</v>
      </c>
      <c r="AZ1179">
        <v>0.109225887856644</v>
      </c>
      <c r="BA1179">
        <v>363.50371484292185</v>
      </c>
      <c r="BB1179">
        <v>416.90119745409595</v>
      </c>
      <c r="BC1179">
        <v>1</v>
      </c>
      <c r="BD1179">
        <v>33.255764646083961</v>
      </c>
      <c r="BE1179">
        <v>87.497379602908836</v>
      </c>
      <c r="BF1179">
        <v>13.425857557047456</v>
      </c>
      <c r="BG1179">
        <v>5.3635973971576938</v>
      </c>
      <c r="BH1179">
        <v>422.6271935904374</v>
      </c>
      <c r="BI1179">
        <v>0.2</v>
      </c>
      <c r="BJ1179">
        <v>2276.2336539960088</v>
      </c>
      <c r="BK1179">
        <v>690.64800430592004</v>
      </c>
      <c r="BL1179">
        <v>913.84090085133869</v>
      </c>
      <c r="BM1179">
        <v>1004.2301066717598</v>
      </c>
      <c r="BN1179">
        <v>248.68819175941098</v>
      </c>
      <c r="BO1179">
        <v>32.454595147351803</v>
      </c>
      <c r="BP1179">
        <v>6.0267764250330036E-2</v>
      </c>
      <c r="BQ1179">
        <v>100</v>
      </c>
      <c r="BR1179">
        <v>317.88897612381732</v>
      </c>
      <c r="BS1179">
        <v>5.6064619189997583E-2</v>
      </c>
      <c r="BT1179">
        <v>2.970095921996322E-4</v>
      </c>
      <c r="BU1179">
        <v>51.283714618794278</v>
      </c>
      <c r="BV1179">
        <v>0.5241838587051727</v>
      </c>
      <c r="BW1179">
        <v>15.750284422142363</v>
      </c>
      <c r="BX1179">
        <v>35.73193268182434</v>
      </c>
      <c r="BY1179">
        <v>26.635640358775511</v>
      </c>
      <c r="BZ1179">
        <v>1072.2314834076049</v>
      </c>
      <c r="CA1179">
        <v>260.16371109471487</v>
      </c>
      <c r="CB1179">
        <v>243.94462573383191</v>
      </c>
      <c r="CC1179" s="156">
        <v>1</v>
      </c>
      <c r="CD1179">
        <v>1060</v>
      </c>
      <c r="CE1179">
        <v>0.12742295120683411</v>
      </c>
      <c r="CF1179">
        <v>5.2990683236285658</v>
      </c>
      <c r="CG1179">
        <v>0.17884632717419746</v>
      </c>
      <c r="CH1179">
        <v>6.4261784507641817</v>
      </c>
      <c r="CI1179">
        <v>12</v>
      </c>
    </row>
    <row r="1180" spans="47:87" x14ac:dyDescent="0.3">
      <c r="AU1180">
        <v>0.3</v>
      </c>
      <c r="AV1180">
        <v>20.360077781803341</v>
      </c>
      <c r="AW1180">
        <v>0.29124793292984702</v>
      </c>
      <c r="AX1180">
        <v>1.4935727216123966</v>
      </c>
      <c r="AY1180">
        <v>320.85071976227732</v>
      </c>
      <c r="AZ1180">
        <v>0.11996572436140507</v>
      </c>
      <c r="BA1180">
        <v>383.34793377804368</v>
      </c>
      <c r="BB1180">
        <v>372.46983100983107</v>
      </c>
      <c r="BC1180">
        <v>1</v>
      </c>
      <c r="BD1180">
        <v>36.963799401885161</v>
      </c>
      <c r="BE1180">
        <v>102.70722874466337</v>
      </c>
      <c r="BF1180">
        <v>17.89988030661593</v>
      </c>
      <c r="BG1180">
        <v>3.9208532455842739</v>
      </c>
      <c r="BH1180">
        <v>406.11175594399532</v>
      </c>
      <c r="BI1180">
        <v>0.2</v>
      </c>
      <c r="BJ1180">
        <v>2872.4906004403902</v>
      </c>
      <c r="BK1180">
        <v>688.20551741739871</v>
      </c>
      <c r="BL1180">
        <v>899.41177228177662</v>
      </c>
      <c r="BM1180">
        <v>843.29769363895048</v>
      </c>
      <c r="BN1180">
        <v>149.36352350009221</v>
      </c>
      <c r="BO1180">
        <v>26.400961397701916</v>
      </c>
      <c r="BP1180">
        <v>3.453763031004671E-2</v>
      </c>
      <c r="BQ1180">
        <v>100</v>
      </c>
      <c r="BR1180">
        <v>391.45811759275438</v>
      </c>
      <c r="BS1180">
        <v>5.2092462635820458E-2</v>
      </c>
      <c r="BT1180">
        <v>3.1105251544802359E-4</v>
      </c>
      <c r="BU1180">
        <v>25.724277807624368</v>
      </c>
      <c r="BV1180">
        <v>0.51134651632265204</v>
      </c>
      <c r="BW1180">
        <v>14.215076823514069</v>
      </c>
      <c r="BX1180">
        <v>39.464129599785785</v>
      </c>
      <c r="BY1180">
        <v>39.831104713064356</v>
      </c>
      <c r="BZ1180">
        <v>928.23238983818624</v>
      </c>
      <c r="CA1180">
        <v>242.48993102678537</v>
      </c>
      <c r="CB1180">
        <v>230.17373569604976</v>
      </c>
      <c r="CC1180" s="156">
        <v>1.22</v>
      </c>
      <c r="CD1180">
        <v>-390</v>
      </c>
      <c r="CE1180">
        <v>0.37728633566546188</v>
      </c>
      <c r="CF1180">
        <v>11.633120422223637</v>
      </c>
      <c r="CG1180">
        <v>0.47802783821506151</v>
      </c>
      <c r="CH1180">
        <v>53.087509805150624</v>
      </c>
      <c r="CI1180">
        <v>3</v>
      </c>
    </row>
    <row r="1181" spans="47:87" x14ac:dyDescent="0.3">
      <c r="AU1181">
        <v>0.3</v>
      </c>
      <c r="AV1181">
        <v>18.930681432448765</v>
      </c>
      <c r="AW1181">
        <v>0.31745197607935344</v>
      </c>
      <c r="AX1181">
        <v>1.800535737267273</v>
      </c>
      <c r="AY1181">
        <v>338.36417086704699</v>
      </c>
      <c r="AZ1181">
        <v>0.10250630429174126</v>
      </c>
      <c r="BA1181">
        <v>473.52783618882648</v>
      </c>
      <c r="BB1181">
        <v>391.00798541911882</v>
      </c>
      <c r="BC1181">
        <v>1</v>
      </c>
      <c r="BD1181">
        <v>31.125032063563612</v>
      </c>
      <c r="BE1181">
        <v>95.778901645317831</v>
      </c>
      <c r="BF1181">
        <v>19.143294749871902</v>
      </c>
      <c r="BG1181">
        <v>7.0403950957324204</v>
      </c>
      <c r="BH1181">
        <v>449.5632957910338</v>
      </c>
      <c r="BI1181">
        <v>0.20000000000000004</v>
      </c>
      <c r="BJ1181">
        <v>2832.3621933023246</v>
      </c>
      <c r="BK1181">
        <v>689.64026033555501</v>
      </c>
      <c r="BL1181">
        <v>947.17346524909044</v>
      </c>
      <c r="BM1181">
        <v>1024.5575896094997</v>
      </c>
      <c r="BN1181">
        <v>168.95341238657213</v>
      </c>
      <c r="BO1181">
        <v>28.68360607556178</v>
      </c>
      <c r="BP1181">
        <v>4.9029790715006932E-2</v>
      </c>
      <c r="BQ1181">
        <v>100</v>
      </c>
      <c r="BR1181">
        <v>293.83454843673258</v>
      </c>
      <c r="BS1181">
        <v>5.5343627341528992E-2</v>
      </c>
      <c r="BT1181">
        <v>2.9296528425215161E-4</v>
      </c>
      <c r="BU1181">
        <v>13.300826572430502</v>
      </c>
      <c r="BV1181">
        <v>0.50212365060802622</v>
      </c>
      <c r="BW1181">
        <v>13.473274966651918</v>
      </c>
      <c r="BX1181">
        <v>35.773653769290327</v>
      </c>
      <c r="BY1181">
        <v>30.478025086372586</v>
      </c>
      <c r="BZ1181">
        <v>931.84449530931329</v>
      </c>
      <c r="CA1181">
        <v>260.59787738590393</v>
      </c>
      <c r="CB1181">
        <v>194.28644335293879</v>
      </c>
      <c r="CC1181" s="156">
        <v>0.89</v>
      </c>
      <c r="CD1181">
        <v>2000</v>
      </c>
      <c r="CE1181">
        <v>8.0862267908740959E-2</v>
      </c>
      <c r="CF1181">
        <v>3.3487565356402644</v>
      </c>
      <c r="CG1181">
        <v>0.11265381403501881</v>
      </c>
      <c r="CH1181">
        <v>-5.7149735413107168</v>
      </c>
      <c r="CI1181" t="s">
        <v>479</v>
      </c>
    </row>
    <row r="1182" spans="47:87" x14ac:dyDescent="0.3">
      <c r="AU1182">
        <v>0.3</v>
      </c>
      <c r="AV1182">
        <v>18.472991856739288</v>
      </c>
      <c r="AW1182">
        <v>0.33987341309758606</v>
      </c>
      <c r="AX1182">
        <v>1.1189928809222018</v>
      </c>
      <c r="AY1182">
        <v>341.96467468117436</v>
      </c>
      <c r="AZ1182">
        <v>0.10616751912105118</v>
      </c>
      <c r="BA1182">
        <v>427.7712135151462</v>
      </c>
      <c r="BB1182">
        <v>305.01839987564949</v>
      </c>
      <c r="BC1182">
        <v>1</v>
      </c>
      <c r="BD1182">
        <v>43.843762541420411</v>
      </c>
      <c r="BE1182">
        <v>96.63544426049036</v>
      </c>
      <c r="BF1182">
        <v>16.782641811324147</v>
      </c>
      <c r="BG1182">
        <v>4.8566253428671882</v>
      </c>
      <c r="BH1182">
        <v>420.71350907151646</v>
      </c>
      <c r="BI1182">
        <v>0.2</v>
      </c>
      <c r="BJ1182">
        <v>2406.8506938627556</v>
      </c>
      <c r="BK1182">
        <v>682.93637698588623</v>
      </c>
      <c r="BL1182">
        <v>847.87281230363328</v>
      </c>
      <c r="BM1182">
        <v>892.08951203889978</v>
      </c>
      <c r="BN1182">
        <v>160.80327169059225</v>
      </c>
      <c r="BO1182">
        <v>30.645270271582774</v>
      </c>
      <c r="BP1182">
        <v>6.0305388447589918E-2</v>
      </c>
      <c r="BQ1182">
        <v>100</v>
      </c>
      <c r="BR1182">
        <v>290.31310461389467</v>
      </c>
      <c r="BS1182">
        <v>5.4028893611827444E-2</v>
      </c>
      <c r="BT1182">
        <v>3.0056331245944802E-4</v>
      </c>
      <c r="BU1182">
        <v>0</v>
      </c>
      <c r="BV1182">
        <v>0.54181147209998615</v>
      </c>
      <c r="BW1182">
        <v>15.939549970353406</v>
      </c>
      <c r="BX1182">
        <v>36.76019105077502</v>
      </c>
      <c r="BY1182">
        <v>30.893893242747687</v>
      </c>
      <c r="BZ1182">
        <v>906.20809625434731</v>
      </c>
      <c r="CA1182">
        <v>271.43382815133162</v>
      </c>
      <c r="CB1182">
        <v>223.55420850044376</v>
      </c>
      <c r="CC1182" s="156">
        <v>1.17</v>
      </c>
      <c r="CD1182">
        <v>1870</v>
      </c>
      <c r="CE1182" t="s">
        <v>479</v>
      </c>
      <c r="CF1182">
        <v>-1.2392753368367053</v>
      </c>
      <c r="CG1182">
        <v>-3.9501722381642401E-2</v>
      </c>
      <c r="CH1182">
        <v>-34.858065761004269</v>
      </c>
      <c r="CI1182" t="s">
        <v>479</v>
      </c>
    </row>
    <row r="1183" spans="47:87" x14ac:dyDescent="0.3">
      <c r="AU1183">
        <v>0.3</v>
      </c>
      <c r="AV1183">
        <v>20.246089358471579</v>
      </c>
      <c r="AW1183">
        <v>0.29974866110298065</v>
      </c>
      <c r="AX1183">
        <v>2.1348570126729665</v>
      </c>
      <c r="AY1183">
        <v>327.69494637091799</v>
      </c>
      <c r="AZ1183">
        <v>0.10833277901709244</v>
      </c>
      <c r="BA1183">
        <v>370.21093970455456</v>
      </c>
      <c r="BB1183">
        <v>395.6466210507441</v>
      </c>
      <c r="BC1183">
        <v>1</v>
      </c>
      <c r="BD1183">
        <v>45.372397091676561</v>
      </c>
      <c r="BE1183">
        <v>96.833771084142882</v>
      </c>
      <c r="BF1183">
        <v>2.6948630705788164</v>
      </c>
      <c r="BG1183">
        <v>3.8080318309845622</v>
      </c>
      <c r="BH1183">
        <v>418.45829862892401</v>
      </c>
      <c r="BI1183">
        <v>0.2</v>
      </c>
      <c r="BJ1183">
        <v>2567.5338212146207</v>
      </c>
      <c r="BK1183">
        <v>675.12442903322938</v>
      </c>
      <c r="BL1183">
        <v>842.90406118036549</v>
      </c>
      <c r="BM1183">
        <v>819.86870733850128</v>
      </c>
      <c r="BN1183">
        <v>105.20974094791205</v>
      </c>
      <c r="BO1183">
        <v>27.029587147674356</v>
      </c>
      <c r="BP1183">
        <v>5.2843427849832161E-2</v>
      </c>
      <c r="BQ1183">
        <v>100</v>
      </c>
      <c r="BR1183">
        <v>349.97199428835637</v>
      </c>
      <c r="BS1183">
        <v>5.4325407487051822E-2</v>
      </c>
      <c r="BT1183">
        <v>3.1501960927873851E-4</v>
      </c>
      <c r="BU1183">
        <v>0</v>
      </c>
      <c r="BV1183">
        <v>0.49069685577433042</v>
      </c>
      <c r="BW1183">
        <v>14.098863493087356</v>
      </c>
      <c r="BX1183">
        <v>38.251316423149838</v>
      </c>
      <c r="BY1183">
        <v>41.491256663412024</v>
      </c>
      <c r="BZ1183">
        <v>915.97444131382463</v>
      </c>
      <c r="CA1183">
        <v>334.07161018560282</v>
      </c>
      <c r="CB1183">
        <v>250.58198311410868</v>
      </c>
      <c r="CC1183" s="156">
        <v>1.1000000000000001</v>
      </c>
      <c r="CD1183">
        <v>710</v>
      </c>
      <c r="CE1183">
        <v>0.13663852941090715</v>
      </c>
      <c r="CF1183">
        <v>5.7867503221447478</v>
      </c>
      <c r="CG1183">
        <v>0.17965798864950919</v>
      </c>
      <c r="CH1183">
        <v>8.0243901838482952</v>
      </c>
      <c r="CI1183">
        <v>11</v>
      </c>
    </row>
    <row r="1184" spans="47:87" x14ac:dyDescent="0.3">
      <c r="AU1184">
        <v>0.3</v>
      </c>
      <c r="AV1184">
        <v>19.990263813600823</v>
      </c>
      <c r="AW1184">
        <v>0.30287609157188727</v>
      </c>
      <c r="AX1184">
        <v>0.96711170368645738</v>
      </c>
      <c r="AY1184">
        <v>316.6949511510918</v>
      </c>
      <c r="AZ1184">
        <v>0.10325616070886574</v>
      </c>
      <c r="BA1184">
        <v>436.05643764736283</v>
      </c>
      <c r="BB1184">
        <v>333.60178852551445</v>
      </c>
      <c r="BC1184">
        <v>1</v>
      </c>
      <c r="BD1184">
        <v>38.238241114987787</v>
      </c>
      <c r="BE1184">
        <v>95.676409764471813</v>
      </c>
      <c r="BF1184">
        <v>20.205098378588591</v>
      </c>
      <c r="BG1184">
        <v>4.4003342423225815</v>
      </c>
      <c r="BH1184">
        <v>390.15880696281226</v>
      </c>
      <c r="BI1184">
        <v>0.2</v>
      </c>
      <c r="BJ1184">
        <v>2928.9094519070973</v>
      </c>
      <c r="BK1184">
        <v>660.48911193498179</v>
      </c>
      <c r="BL1184">
        <v>812.50574133165719</v>
      </c>
      <c r="BM1184">
        <v>756.62504371373666</v>
      </c>
      <c r="BN1184">
        <v>135.05891628273292</v>
      </c>
      <c r="BO1184">
        <v>27.402524915297299</v>
      </c>
      <c r="BP1184">
        <v>4.2391769500023907E-2</v>
      </c>
      <c r="BQ1184">
        <v>100</v>
      </c>
      <c r="BR1184">
        <v>362.64602739961833</v>
      </c>
      <c r="BS1184">
        <v>5.6506062321282795E-2</v>
      </c>
      <c r="BT1184">
        <v>3.0974475127720904E-4</v>
      </c>
      <c r="BU1184">
        <v>0</v>
      </c>
      <c r="BV1184">
        <v>0.56666294110849857</v>
      </c>
      <c r="BW1184">
        <v>15.447938650690121</v>
      </c>
      <c r="BX1184">
        <v>35.847560031354753</v>
      </c>
      <c r="BY1184">
        <v>32.674224828814246</v>
      </c>
      <c r="BZ1184">
        <v>901.44985376376042</v>
      </c>
      <c r="CA1184">
        <v>257.82326163622895</v>
      </c>
      <c r="CB1184">
        <v>235.62974684177163</v>
      </c>
      <c r="CC1184" s="156">
        <v>1.1000000000000001</v>
      </c>
      <c r="CD1184">
        <v>1120</v>
      </c>
      <c r="CE1184">
        <v>0.25642934632640779</v>
      </c>
      <c r="CF1184">
        <v>7.2688230869830779</v>
      </c>
      <c r="CG1184">
        <v>0.2439428805075313</v>
      </c>
      <c r="CH1184">
        <v>25.809954769797585</v>
      </c>
      <c r="CI1184">
        <v>6</v>
      </c>
    </row>
    <row r="1185" spans="47:87" x14ac:dyDescent="0.3">
      <c r="AU1185">
        <v>0.3</v>
      </c>
      <c r="AV1185">
        <v>17.30485846808833</v>
      </c>
      <c r="AW1185">
        <v>0.2878928363198488</v>
      </c>
      <c r="AX1185">
        <v>0.96622063284191972</v>
      </c>
      <c r="AY1185">
        <v>357.17549923214574</v>
      </c>
      <c r="AZ1185">
        <v>9.0018671279016541E-2</v>
      </c>
      <c r="BA1185">
        <v>420.1176555506961</v>
      </c>
      <c r="BB1185">
        <v>344.80720576354418</v>
      </c>
      <c r="BC1185">
        <v>1</v>
      </c>
      <c r="BD1185">
        <v>39.005170418873575</v>
      </c>
      <c r="BE1185">
        <v>101.16557684074652</v>
      </c>
      <c r="BF1185">
        <v>12.893094940067288</v>
      </c>
      <c r="BG1185">
        <v>5.9677520903867922</v>
      </c>
      <c r="BH1185">
        <v>388.41722151717568</v>
      </c>
      <c r="BI1185">
        <v>0.20000000000000004</v>
      </c>
      <c r="BJ1185">
        <v>2654.0137155174471</v>
      </c>
      <c r="BK1185">
        <v>696.12754393367163</v>
      </c>
      <c r="BL1185">
        <v>910.8142846216557</v>
      </c>
      <c r="BM1185">
        <v>967.9856275718131</v>
      </c>
      <c r="BN1185">
        <v>84.185847985079263</v>
      </c>
      <c r="BO1185">
        <v>26.020404285855875</v>
      </c>
      <c r="BP1185">
        <v>4.3552148175216077E-2</v>
      </c>
      <c r="BQ1185">
        <v>100</v>
      </c>
      <c r="BR1185">
        <v>373.3654838844102</v>
      </c>
      <c r="BS1185">
        <v>6.1982205387432009E-2</v>
      </c>
      <c r="BT1185">
        <v>3.0283570760458262E-4</v>
      </c>
      <c r="BU1185">
        <v>18.601756280631658</v>
      </c>
      <c r="BV1185">
        <v>0.49868350490799995</v>
      </c>
      <c r="BW1185">
        <v>14.446846344998955</v>
      </c>
      <c r="BX1185">
        <v>36.093716773822891</v>
      </c>
      <c r="BY1185">
        <v>32.315545217815682</v>
      </c>
      <c r="BZ1185">
        <v>901.46616633257406</v>
      </c>
      <c r="CA1185">
        <v>258.89741675558719</v>
      </c>
      <c r="CB1185">
        <v>204.78776644081884</v>
      </c>
      <c r="CC1185" s="156">
        <v>0.73</v>
      </c>
      <c r="CD1185">
        <v>1720</v>
      </c>
      <c r="CE1185">
        <v>0.26379612335955049</v>
      </c>
      <c r="CF1185">
        <v>6.7657832974013274</v>
      </c>
      <c r="CG1185">
        <v>0.24944436431201372</v>
      </c>
      <c r="CH1185">
        <v>29.307994159663338</v>
      </c>
      <c r="CI1185">
        <v>6</v>
      </c>
    </row>
    <row r="1186" spans="47:87" x14ac:dyDescent="0.3">
      <c r="AU1186">
        <v>0.3</v>
      </c>
      <c r="AV1186">
        <v>21.788319981650165</v>
      </c>
      <c r="AW1186">
        <v>0.27471109242884578</v>
      </c>
      <c r="AX1186">
        <v>1.7125619203375337</v>
      </c>
      <c r="AY1186">
        <v>327.31663137182898</v>
      </c>
      <c r="AZ1186">
        <v>9.6372525648824023E-2</v>
      </c>
      <c r="BA1186">
        <v>423.86069689958913</v>
      </c>
      <c r="BB1186">
        <v>306.0503600331142</v>
      </c>
      <c r="BC1186">
        <v>1</v>
      </c>
      <c r="BD1186">
        <v>36.404712106344718</v>
      </c>
      <c r="BE1186">
        <v>105.64491970241815</v>
      </c>
      <c r="BF1186">
        <v>19.981088793643533</v>
      </c>
      <c r="BG1186">
        <v>6.2009170664886</v>
      </c>
      <c r="BH1186">
        <v>402.58135192226825</v>
      </c>
      <c r="BI1186">
        <v>0.19999999999999998</v>
      </c>
      <c r="BJ1186">
        <v>2980.5673013943479</v>
      </c>
      <c r="BK1186">
        <v>663.24774234660754</v>
      </c>
      <c r="BL1186">
        <v>799.33078242078602</v>
      </c>
      <c r="BM1186">
        <v>945.9614490591905</v>
      </c>
      <c r="BN1186">
        <v>59.057952173151278</v>
      </c>
      <c r="BO1186">
        <v>24.58810544953317</v>
      </c>
      <c r="BP1186">
        <v>7.0739339943814913E-2</v>
      </c>
      <c r="BQ1186">
        <v>100</v>
      </c>
      <c r="BR1186">
        <v>309.72208921870794</v>
      </c>
      <c r="BS1186">
        <v>5.8994131351287234E-2</v>
      </c>
      <c r="BT1186">
        <v>3.1174670175287446E-4</v>
      </c>
      <c r="BU1186">
        <v>0</v>
      </c>
      <c r="BV1186">
        <v>0.55975434523086665</v>
      </c>
      <c r="BW1186">
        <v>15.851115354033062</v>
      </c>
      <c r="BX1186">
        <v>36.792766190607018</v>
      </c>
      <c r="BY1186">
        <v>34.357056200145031</v>
      </c>
      <c r="BZ1186">
        <v>995.14033387104166</v>
      </c>
      <c r="CA1186">
        <v>163.35347064040718</v>
      </c>
      <c r="CB1186">
        <v>221.90095102318685</v>
      </c>
      <c r="CC1186" s="156">
        <v>0.94</v>
      </c>
      <c r="CD1186">
        <v>1080</v>
      </c>
      <c r="CE1186">
        <v>0.2824408591017562</v>
      </c>
      <c r="CF1186">
        <v>8.5070447863050997</v>
      </c>
      <c r="CG1186">
        <v>0.39588353525837122</v>
      </c>
      <c r="CH1186">
        <v>41.546523843716649</v>
      </c>
      <c r="CI1186">
        <v>4</v>
      </c>
    </row>
    <row r="1187" spans="47:87" x14ac:dyDescent="0.3">
      <c r="AU1187">
        <v>0.3</v>
      </c>
      <c r="AV1187">
        <v>20.155596890538138</v>
      </c>
      <c r="AW1187">
        <v>0.35106733091631614</v>
      </c>
      <c r="AX1187">
        <v>0.43692567903512786</v>
      </c>
      <c r="AY1187">
        <v>336.95148446627525</v>
      </c>
      <c r="AZ1187">
        <v>9.0190214420754894E-2</v>
      </c>
      <c r="BA1187">
        <v>422.25768904524455</v>
      </c>
      <c r="BB1187">
        <v>392.67661278203587</v>
      </c>
      <c r="BC1187">
        <v>1</v>
      </c>
      <c r="BD1187">
        <v>29.288662982165469</v>
      </c>
      <c r="BE1187">
        <v>98.670439281457675</v>
      </c>
      <c r="BF1187">
        <v>10.902932718760306</v>
      </c>
      <c r="BG1187">
        <v>4.3130849493981307</v>
      </c>
      <c r="BH1187">
        <v>408.37948915339518</v>
      </c>
      <c r="BI1187">
        <v>0.2</v>
      </c>
      <c r="BJ1187">
        <v>2071.4513952753309</v>
      </c>
      <c r="BK1187">
        <v>668.81911297601255</v>
      </c>
      <c r="BL1187">
        <v>921.13642842764</v>
      </c>
      <c r="BM1187">
        <v>771.96867100366148</v>
      </c>
      <c r="BN1187">
        <v>98.330626343952773</v>
      </c>
      <c r="BO1187">
        <v>31.769356649741059</v>
      </c>
      <c r="BP1187">
        <v>4.8459733347754066E-2</v>
      </c>
      <c r="BQ1187">
        <v>100</v>
      </c>
      <c r="BR1187">
        <v>305.95591487017134</v>
      </c>
      <c r="BS1187">
        <v>5.0788311320805336E-2</v>
      </c>
      <c r="BT1187">
        <v>2.8524883615302826E-4</v>
      </c>
      <c r="BU1187">
        <v>14.208534003686239</v>
      </c>
      <c r="BV1187">
        <v>0.53527756008071636</v>
      </c>
      <c r="BW1187">
        <v>15.918520141468239</v>
      </c>
      <c r="BX1187">
        <v>36.608613552124773</v>
      </c>
      <c r="BY1187">
        <v>30.935251661469803</v>
      </c>
      <c r="BZ1187">
        <v>960.02978427924586</v>
      </c>
      <c r="CA1187">
        <v>203.59466789551064</v>
      </c>
      <c r="CB1187">
        <v>228.46057767648747</v>
      </c>
      <c r="CC1187" s="156">
        <v>0.89</v>
      </c>
      <c r="CD1187">
        <v>2030</v>
      </c>
      <c r="CE1187">
        <v>0.14764978667717354</v>
      </c>
      <c r="CF1187">
        <v>5.7565144583011953</v>
      </c>
      <c r="CG1187">
        <v>0.18129986076665017</v>
      </c>
      <c r="CH1187">
        <v>7.4229523049191117</v>
      </c>
      <c r="CI1187">
        <v>11</v>
      </c>
    </row>
    <row r="1188" spans="47:87" x14ac:dyDescent="0.3">
      <c r="AU1188">
        <v>0.3</v>
      </c>
      <c r="AV1188">
        <v>19.707674749097482</v>
      </c>
      <c r="AW1188">
        <v>0.25385606460099136</v>
      </c>
      <c r="AX1188">
        <v>1.3016501719914548</v>
      </c>
      <c r="AY1188">
        <v>305.87059775526586</v>
      </c>
      <c r="AZ1188">
        <v>8.6749086635673864E-2</v>
      </c>
      <c r="BA1188">
        <v>428.94685487809573</v>
      </c>
      <c r="BB1188">
        <v>163.85825478966396</v>
      </c>
      <c r="BC1188">
        <v>1</v>
      </c>
      <c r="BD1188">
        <v>38.815034763225626</v>
      </c>
      <c r="BE1188">
        <v>93.953017184475939</v>
      </c>
      <c r="BF1188">
        <v>21.943471309548929</v>
      </c>
      <c r="BG1188">
        <v>4.5183786229150673</v>
      </c>
      <c r="BH1188">
        <v>408.81936298522595</v>
      </c>
      <c r="BI1188">
        <v>0.2</v>
      </c>
      <c r="BJ1188">
        <v>2452.405605916354</v>
      </c>
      <c r="BK1188">
        <v>679.10669973429481</v>
      </c>
      <c r="BL1188">
        <v>904.80383954854619</v>
      </c>
      <c r="BM1188">
        <v>985.99245519290366</v>
      </c>
      <c r="BN1188">
        <v>152.64089168020482</v>
      </c>
      <c r="BO1188">
        <v>22.861770853470261</v>
      </c>
      <c r="BP1188">
        <v>4.8355530344941673E-2</v>
      </c>
      <c r="BQ1188">
        <v>100</v>
      </c>
      <c r="BR1188">
        <v>302.45168305499675</v>
      </c>
      <c r="BS1188">
        <v>5.5602468806024943E-2</v>
      </c>
      <c r="BT1188">
        <v>3.1008576494002683E-4</v>
      </c>
      <c r="BU1188">
        <v>0</v>
      </c>
      <c r="BV1188">
        <v>0.51018419107190627</v>
      </c>
      <c r="BW1188">
        <v>13.684447777917336</v>
      </c>
      <c r="BX1188">
        <v>34.789939088464891</v>
      </c>
      <c r="BY1188">
        <v>38.125733600035218</v>
      </c>
      <c r="BZ1188">
        <v>1256.8574054846845</v>
      </c>
      <c r="CA1188">
        <v>260.82956698145466</v>
      </c>
      <c r="CB1188">
        <v>208.87141426517283</v>
      </c>
      <c r="CC1188" s="156">
        <v>1.01</v>
      </c>
      <c r="CD1188">
        <v>1810</v>
      </c>
      <c r="CE1188">
        <v>6.9493896314803072E-2</v>
      </c>
      <c r="CF1188">
        <v>2.899469311417417</v>
      </c>
      <c r="CG1188">
        <v>0.10552466174638177</v>
      </c>
      <c r="CH1188">
        <v>-8.1904284379408008</v>
      </c>
      <c r="CI1188" t="s">
        <v>479</v>
      </c>
    </row>
    <row r="1189" spans="47:87" x14ac:dyDescent="0.3">
      <c r="AU1189">
        <v>0.3</v>
      </c>
      <c r="AV1189">
        <v>19.17851380303587</v>
      </c>
      <c r="AW1189">
        <v>0.34922356542311334</v>
      </c>
      <c r="AX1189">
        <v>1.3347166271725381</v>
      </c>
      <c r="AY1189">
        <v>321.17301208021451</v>
      </c>
      <c r="AZ1189">
        <v>0.11320498121005036</v>
      </c>
      <c r="BA1189">
        <v>402.19113620117162</v>
      </c>
      <c r="BB1189">
        <v>347.54762766581359</v>
      </c>
      <c r="BC1189">
        <v>1</v>
      </c>
      <c r="BD1189">
        <v>41.428021985666426</v>
      </c>
      <c r="BE1189">
        <v>126.47359454792438</v>
      </c>
      <c r="BF1189">
        <v>7.3613358252370187</v>
      </c>
      <c r="BG1189">
        <v>5.9831832705842265</v>
      </c>
      <c r="BH1189">
        <v>374.14355362192305</v>
      </c>
      <c r="BI1189">
        <v>0.2</v>
      </c>
      <c r="BJ1189">
        <v>2828.4631981540347</v>
      </c>
      <c r="BK1189">
        <v>691.34665350352532</v>
      </c>
      <c r="BL1189">
        <v>870.28219582490033</v>
      </c>
      <c r="BM1189">
        <v>969.15534042343234</v>
      </c>
      <c r="BN1189">
        <v>108.45163962179195</v>
      </c>
      <c r="BO1189">
        <v>31.659303576937727</v>
      </c>
      <c r="BP1189">
        <v>4.1199382399129882E-2</v>
      </c>
      <c r="BQ1189">
        <v>100</v>
      </c>
      <c r="BR1189">
        <v>360.33827971124754</v>
      </c>
      <c r="BS1189">
        <v>5.0249702511710459E-2</v>
      </c>
      <c r="BT1189">
        <v>3.0089384246136569E-4</v>
      </c>
      <c r="BU1189">
        <v>0</v>
      </c>
      <c r="BV1189">
        <v>0.53354674058063278</v>
      </c>
      <c r="BW1189">
        <v>13.754511009260105</v>
      </c>
      <c r="BX1189">
        <v>37.19588889640066</v>
      </c>
      <c r="BY1189">
        <v>35.229104547774988</v>
      </c>
      <c r="BZ1189">
        <v>1014.6711659071534</v>
      </c>
      <c r="CA1189">
        <v>254.98124869124905</v>
      </c>
      <c r="CB1189">
        <v>253.09459733963513</v>
      </c>
      <c r="CC1189" s="156">
        <v>1.02</v>
      </c>
      <c r="CD1189">
        <v>2060</v>
      </c>
      <c r="CE1189">
        <v>9.417043058240071E-2</v>
      </c>
      <c r="CF1189">
        <v>3.4131854640315726</v>
      </c>
      <c r="CG1189">
        <v>0.12996417028425139</v>
      </c>
      <c r="CH1189">
        <v>-3.1122901796554223</v>
      </c>
      <c r="CI1189" t="s">
        <v>479</v>
      </c>
    </row>
    <row r="1190" spans="47:87" x14ac:dyDescent="0.3">
      <c r="AU1190">
        <v>0.3</v>
      </c>
      <c r="AV1190">
        <v>20.699887749113071</v>
      </c>
      <c r="AW1190">
        <v>0.249803945014617</v>
      </c>
      <c r="AX1190">
        <v>0.76733114159318827</v>
      </c>
      <c r="AY1190">
        <v>332.94156114642362</v>
      </c>
      <c r="AZ1190">
        <v>0.10253478844773792</v>
      </c>
      <c r="BA1190">
        <v>405.0134307440556</v>
      </c>
      <c r="BB1190">
        <v>362.66776279125645</v>
      </c>
      <c r="BC1190">
        <v>1</v>
      </c>
      <c r="BD1190">
        <v>41.343182422184661</v>
      </c>
      <c r="BE1190">
        <v>103.96548705075632</v>
      </c>
      <c r="BF1190">
        <v>9.0566222415037778</v>
      </c>
      <c r="BG1190">
        <v>4.5014865098642822</v>
      </c>
      <c r="BH1190">
        <v>424.95547907578339</v>
      </c>
      <c r="BI1190">
        <v>0.19999999999999998</v>
      </c>
      <c r="BJ1190">
        <v>2514.7475836545977</v>
      </c>
      <c r="BK1190">
        <v>680.55819338435219</v>
      </c>
      <c r="BL1190">
        <v>844.09472736553948</v>
      </c>
      <c r="BM1190">
        <v>1045.3209018015755</v>
      </c>
      <c r="BN1190">
        <v>120.19886663580024</v>
      </c>
      <c r="BO1190">
        <v>22.416181164907421</v>
      </c>
      <c r="BP1190">
        <v>5.7288415753883687E-2</v>
      </c>
      <c r="BQ1190">
        <v>100</v>
      </c>
      <c r="BR1190">
        <v>285.59074679047427</v>
      </c>
      <c r="BS1190">
        <v>5.3866891813087736E-2</v>
      </c>
      <c r="BT1190">
        <v>3.2054710070896246E-4</v>
      </c>
      <c r="BU1190">
        <v>0</v>
      </c>
      <c r="BV1190">
        <v>0.53425602489731383</v>
      </c>
      <c r="BW1190">
        <v>15.63555023296705</v>
      </c>
      <c r="BX1190">
        <v>37.437390101298959</v>
      </c>
      <c r="BY1190">
        <v>33.868099237528803</v>
      </c>
      <c r="BZ1190">
        <v>1205.8387030361378</v>
      </c>
      <c r="CA1190">
        <v>353.25959681720451</v>
      </c>
      <c r="CB1190">
        <v>223.82882842471858</v>
      </c>
      <c r="CC1190" s="156">
        <v>0.9</v>
      </c>
      <c r="CD1190">
        <v>2830</v>
      </c>
      <c r="CE1190">
        <v>5.6931633990902952E-2</v>
      </c>
      <c r="CF1190">
        <v>2.3454076521544756</v>
      </c>
      <c r="CG1190">
        <v>8.3756258002688821E-2</v>
      </c>
      <c r="CH1190">
        <v>-8.8648663745734648</v>
      </c>
      <c r="CI1190" t="s">
        <v>479</v>
      </c>
    </row>
    <row r="1191" spans="47:87" x14ac:dyDescent="0.3">
      <c r="AU1191">
        <v>0.3</v>
      </c>
      <c r="AV1191">
        <v>21.927560145454311</v>
      </c>
      <c r="AW1191">
        <v>0.26565191991524134</v>
      </c>
      <c r="AX1191">
        <v>0.85459091863195358</v>
      </c>
      <c r="AY1191">
        <v>317.61097760524029</v>
      </c>
      <c r="AZ1191">
        <v>0.11388380337715949</v>
      </c>
      <c r="BA1191">
        <v>480.99288078379578</v>
      </c>
      <c r="BB1191">
        <v>290.60454938575936</v>
      </c>
      <c r="BC1191">
        <v>1</v>
      </c>
      <c r="BD1191">
        <v>33.902059715786564</v>
      </c>
      <c r="BE1191">
        <v>94.773136537313206</v>
      </c>
      <c r="BF1191">
        <v>11.003907998447918</v>
      </c>
      <c r="BG1191">
        <v>5.2495253078362225</v>
      </c>
      <c r="BH1191">
        <v>380.96388435814703</v>
      </c>
      <c r="BI1191">
        <v>0.19999999999999998</v>
      </c>
      <c r="BJ1191">
        <v>2771.1713548453154</v>
      </c>
      <c r="BK1191">
        <v>682.16931074784611</v>
      </c>
      <c r="BL1191">
        <v>867.44548945213637</v>
      </c>
      <c r="BM1191">
        <v>1028.7748608405318</v>
      </c>
      <c r="BN1191">
        <v>96.33794246090163</v>
      </c>
      <c r="BO1191">
        <v>23.715527387057914</v>
      </c>
      <c r="BP1191">
        <v>7.5797191685765666E-2</v>
      </c>
      <c r="BQ1191">
        <v>100</v>
      </c>
      <c r="BR1191">
        <v>312.23922748294706</v>
      </c>
      <c r="BS1191">
        <v>5.091358125408009E-2</v>
      </c>
      <c r="BT1191">
        <v>3.1403328542546237E-4</v>
      </c>
      <c r="BU1191">
        <v>16.907142860896258</v>
      </c>
      <c r="BV1191">
        <v>0.510332485067999</v>
      </c>
      <c r="BW1191">
        <v>13.655458262748096</v>
      </c>
      <c r="BX1191">
        <v>34.195832651082178</v>
      </c>
      <c r="BY1191">
        <v>31.186643843989678</v>
      </c>
      <c r="BZ1191">
        <v>1028.3725143458844</v>
      </c>
      <c r="CA1191">
        <v>233.19854846978521</v>
      </c>
      <c r="CB1191">
        <v>211.09922530075031</v>
      </c>
      <c r="CC1191" s="156">
        <v>1.02</v>
      </c>
      <c r="CD1191">
        <v>2570</v>
      </c>
      <c r="CE1191">
        <v>-8.9190475591250151E-2</v>
      </c>
      <c r="CF1191">
        <v>0.46141131053908779</v>
      </c>
      <c r="CG1191">
        <v>1.3892852639195766E-2</v>
      </c>
      <c r="CH1191">
        <v>-27.533722569145926</v>
      </c>
      <c r="CI1191" t="s">
        <v>479</v>
      </c>
    </row>
    <row r="1192" spans="47:87" x14ac:dyDescent="0.3">
      <c r="AU1192">
        <v>0.3</v>
      </c>
      <c r="AV1192">
        <v>21.159815844880928</v>
      </c>
      <c r="AW1192">
        <v>0.26476629052856054</v>
      </c>
      <c r="AX1192">
        <v>1.621717081376655</v>
      </c>
      <c r="AY1192">
        <v>357.92875194676429</v>
      </c>
      <c r="AZ1192">
        <v>0.10183676493338265</v>
      </c>
      <c r="BA1192">
        <v>414.55609326909291</v>
      </c>
      <c r="BB1192">
        <v>238.93287665436804</v>
      </c>
      <c r="BC1192">
        <v>1</v>
      </c>
      <c r="BD1192">
        <v>35.83208000975479</v>
      </c>
      <c r="BE1192">
        <v>90.042530972636754</v>
      </c>
      <c r="BF1192">
        <v>21.2278873485057</v>
      </c>
      <c r="BG1192">
        <v>5.8096751447151709</v>
      </c>
      <c r="BH1192">
        <v>369.57348506551773</v>
      </c>
      <c r="BI1192">
        <v>0.19999999999999993</v>
      </c>
      <c r="BJ1192">
        <v>3189.2535109832334</v>
      </c>
      <c r="BK1192">
        <v>682.9501169666994</v>
      </c>
      <c r="BL1192">
        <v>916.43099711941841</v>
      </c>
      <c r="BM1192">
        <v>982.19898807083746</v>
      </c>
      <c r="BN1192">
        <v>206.16251974428587</v>
      </c>
      <c r="BO1192">
        <v>23.870675067516526</v>
      </c>
      <c r="BP1192">
        <v>4.7181084336619855E-2</v>
      </c>
      <c r="BQ1192">
        <v>100</v>
      </c>
      <c r="BR1192">
        <v>341.80615688004519</v>
      </c>
      <c r="BS1192">
        <v>5.3898142124350956E-2</v>
      </c>
      <c r="BT1192">
        <v>2.9766186956549443E-4</v>
      </c>
      <c r="BU1192">
        <v>24.240827459906225</v>
      </c>
      <c r="BV1192">
        <v>0.5293842633816116</v>
      </c>
      <c r="BW1192">
        <v>15.112544687604821</v>
      </c>
      <c r="BX1192">
        <v>34.195938092542576</v>
      </c>
      <c r="BY1192">
        <v>30.035853435138364</v>
      </c>
      <c r="BZ1192">
        <v>856.89288020297158</v>
      </c>
      <c r="CA1192">
        <v>328.5585364782695</v>
      </c>
      <c r="CB1192">
        <v>229.38631645149854</v>
      </c>
      <c r="CC1192" s="156">
        <v>0.94</v>
      </c>
      <c r="CD1192">
        <v>1840</v>
      </c>
      <c r="CE1192">
        <v>9.1412742507447575E-2</v>
      </c>
      <c r="CF1192">
        <v>3.8636446276825156</v>
      </c>
      <c r="CG1192">
        <v>0.13013068729508431</v>
      </c>
      <c r="CH1192">
        <v>0.78925982601735434</v>
      </c>
      <c r="CI1192">
        <v>17</v>
      </c>
    </row>
    <row r="1193" spans="47:87" x14ac:dyDescent="0.3">
      <c r="AU1193">
        <v>0.3</v>
      </c>
      <c r="AV1193">
        <v>18.394737098340613</v>
      </c>
      <c r="AW1193">
        <v>0.29526809490558253</v>
      </c>
      <c r="AX1193">
        <v>1.7601707590137246</v>
      </c>
      <c r="AY1193">
        <v>338.28331085536382</v>
      </c>
      <c r="AZ1193">
        <v>8.9669063432330193E-2</v>
      </c>
      <c r="BA1193">
        <v>455.03270783231312</v>
      </c>
      <c r="BB1193">
        <v>346.34898140700386</v>
      </c>
      <c r="BC1193">
        <v>1</v>
      </c>
      <c r="BD1193">
        <v>41.836888149152287</v>
      </c>
      <c r="BE1193">
        <v>116.84089354413356</v>
      </c>
      <c r="BF1193">
        <v>15.505129266833565</v>
      </c>
      <c r="BG1193">
        <v>4.2695332178905554</v>
      </c>
      <c r="BH1193">
        <v>411.62322161508541</v>
      </c>
      <c r="BI1193">
        <v>0.20000000000000004</v>
      </c>
      <c r="BJ1193">
        <v>2492.6746785161513</v>
      </c>
      <c r="BK1193">
        <v>683.10035909008434</v>
      </c>
      <c r="BL1193">
        <v>890.42394265867426</v>
      </c>
      <c r="BM1193">
        <v>924.46855289206826</v>
      </c>
      <c r="BN1193">
        <v>195.76643587298662</v>
      </c>
      <c r="BO1193">
        <v>26.782896286125418</v>
      </c>
      <c r="BP1193">
        <v>3.3043927601431211E-2</v>
      </c>
      <c r="BQ1193">
        <v>100</v>
      </c>
      <c r="BR1193">
        <v>311.88163161893976</v>
      </c>
      <c r="BS1193">
        <v>5.5487250801197048E-2</v>
      </c>
      <c r="BT1193">
        <v>2.9024929494331258E-4</v>
      </c>
      <c r="BU1193">
        <v>0</v>
      </c>
      <c r="BV1193">
        <v>0.52775951316137959</v>
      </c>
      <c r="BW1193">
        <v>14.664514901624113</v>
      </c>
      <c r="BX1193">
        <v>36.201790061334627</v>
      </c>
      <c r="BY1193">
        <v>34.55145833260125</v>
      </c>
      <c r="BZ1193">
        <v>916.89872127801709</v>
      </c>
      <c r="CA1193">
        <v>340.51021162824202</v>
      </c>
      <c r="CB1193">
        <v>213.66680098981209</v>
      </c>
      <c r="CC1193" s="156">
        <v>1.02</v>
      </c>
      <c r="CD1193">
        <v>1470</v>
      </c>
      <c r="CE1193">
        <v>0.18530406966453405</v>
      </c>
      <c r="CF1193">
        <v>4.5911610851255507</v>
      </c>
      <c r="CG1193">
        <v>0.19127087949644586</v>
      </c>
      <c r="CH1193">
        <v>9.3403663598928688</v>
      </c>
      <c r="CI1193">
        <v>8</v>
      </c>
    </row>
    <row r="1194" spans="47:87" x14ac:dyDescent="0.3">
      <c r="AU1194">
        <v>0.3</v>
      </c>
      <c r="AV1194">
        <v>21.009523678287067</v>
      </c>
      <c r="AW1194">
        <v>0.31689869573805829</v>
      </c>
      <c r="AX1194">
        <v>1.7976488395199124</v>
      </c>
      <c r="AY1194">
        <v>352.1999906553267</v>
      </c>
      <c r="AZ1194">
        <v>9.4943498748123009E-2</v>
      </c>
      <c r="BA1194">
        <v>497.67715288376439</v>
      </c>
      <c r="BB1194">
        <v>336.41383618873795</v>
      </c>
      <c r="BC1194">
        <v>1</v>
      </c>
      <c r="BD1194">
        <v>34.284202054887544</v>
      </c>
      <c r="BE1194">
        <v>116.56784857702068</v>
      </c>
      <c r="BF1194">
        <v>14.617179084604324</v>
      </c>
      <c r="BG1194">
        <v>6.6056832653106117</v>
      </c>
      <c r="BH1194">
        <v>431.78831585018452</v>
      </c>
      <c r="BI1194">
        <v>0.19999999999999998</v>
      </c>
      <c r="BJ1194">
        <v>2551.9878695209109</v>
      </c>
      <c r="BK1194">
        <v>688.57485672616269</v>
      </c>
      <c r="BL1194">
        <v>833.24728100458913</v>
      </c>
      <c r="BM1194">
        <v>901.05591483033879</v>
      </c>
      <c r="BN1194">
        <v>148.36875574137693</v>
      </c>
      <c r="BO1194">
        <v>28.575249424057866</v>
      </c>
      <c r="BP1194">
        <v>5.6062371423037563E-2</v>
      </c>
      <c r="BQ1194">
        <v>100</v>
      </c>
      <c r="BR1194">
        <v>409.49730480766533</v>
      </c>
      <c r="BS1194">
        <v>5.8204652122766438E-2</v>
      </c>
      <c r="BT1194">
        <v>2.9340592853280891E-4</v>
      </c>
      <c r="BU1194">
        <v>93.613206548570403</v>
      </c>
      <c r="BV1194">
        <v>0.52372493534981757</v>
      </c>
      <c r="BW1194">
        <v>14.079668103029332</v>
      </c>
      <c r="BX1194">
        <v>36.241052472657692</v>
      </c>
      <c r="BY1194">
        <v>34.832879399594788</v>
      </c>
      <c r="BZ1194">
        <v>1142.8405987826566</v>
      </c>
      <c r="CA1194">
        <v>272.92009958389457</v>
      </c>
      <c r="CB1194">
        <v>217.55977451293816</v>
      </c>
      <c r="CC1194" s="156">
        <v>1.05</v>
      </c>
      <c r="CD1194">
        <v>1870</v>
      </c>
      <c r="CE1194">
        <v>7.6789906097855631E-2</v>
      </c>
      <c r="CF1194">
        <v>3.7569446808500153</v>
      </c>
      <c r="CG1194">
        <v>0.11210407057495422</v>
      </c>
      <c r="CH1194">
        <v>-5.5916589391868428</v>
      </c>
      <c r="CI1194" t="s">
        <v>479</v>
      </c>
    </row>
    <row r="1195" spans="47:87" x14ac:dyDescent="0.3">
      <c r="AU1195">
        <v>0.3</v>
      </c>
      <c r="AV1195">
        <v>20.019683097528215</v>
      </c>
      <c r="AW1195">
        <v>0.38271622683955359</v>
      </c>
      <c r="AX1195">
        <v>0</v>
      </c>
      <c r="AY1195">
        <v>338.77614884601189</v>
      </c>
      <c r="AZ1195">
        <v>8.6571650225351501E-2</v>
      </c>
      <c r="BA1195">
        <v>391.81631858294259</v>
      </c>
      <c r="BB1195">
        <v>381.96489041524984</v>
      </c>
      <c r="BC1195">
        <v>1</v>
      </c>
      <c r="BD1195">
        <v>37.419385515693115</v>
      </c>
      <c r="BE1195">
        <v>89.975948796701175</v>
      </c>
      <c r="BF1195">
        <v>3.7942002091258722</v>
      </c>
      <c r="BG1195">
        <v>3.2340249958440435</v>
      </c>
      <c r="BH1195">
        <v>415.56893533144097</v>
      </c>
      <c r="BI1195">
        <v>0.2</v>
      </c>
      <c r="BJ1195">
        <v>2710.7256348528153</v>
      </c>
      <c r="BK1195">
        <v>687.88421152509727</v>
      </c>
      <c r="BL1195">
        <v>924.39205472863671</v>
      </c>
      <c r="BM1195">
        <v>834.32783588210134</v>
      </c>
      <c r="BN1195">
        <v>99.726526065820963</v>
      </c>
      <c r="BO1195">
        <v>34.472107076436707</v>
      </c>
      <c r="BP1195">
        <v>7.2454943324507193E-2</v>
      </c>
      <c r="BQ1195">
        <v>100</v>
      </c>
      <c r="BR1195">
        <v>365.66782966952564</v>
      </c>
      <c r="BS1195">
        <v>5.5751564973775342E-2</v>
      </c>
      <c r="BT1195">
        <v>2.9010601126342237E-4</v>
      </c>
      <c r="BU1195">
        <v>24.387388084651683</v>
      </c>
      <c r="BV1195">
        <v>0.53810913493060808</v>
      </c>
      <c r="BW1195">
        <v>14.699654046203275</v>
      </c>
      <c r="BX1195">
        <v>32.17344424239014</v>
      </c>
      <c r="BY1195">
        <v>31.622234355603076</v>
      </c>
      <c r="BZ1195">
        <v>1313.5026775300598</v>
      </c>
      <c r="CA1195">
        <v>251.10870608102394</v>
      </c>
      <c r="CB1195">
        <v>221.85042341146487</v>
      </c>
      <c r="CC1195" s="156">
        <v>1</v>
      </c>
      <c r="CD1195">
        <v>1400</v>
      </c>
      <c r="CE1195">
        <v>0.13413232927375263</v>
      </c>
      <c r="CF1195">
        <v>6.0437269717161488</v>
      </c>
      <c r="CG1195">
        <v>0.17359970227997479</v>
      </c>
      <c r="CH1195">
        <v>6.6477114870672027</v>
      </c>
      <c r="CI1195">
        <v>13</v>
      </c>
    </row>
    <row r="1196" spans="47:87" x14ac:dyDescent="0.3">
      <c r="AU1196">
        <v>0.3</v>
      </c>
      <c r="AV1196">
        <v>20.946798441409637</v>
      </c>
      <c r="AW1196">
        <v>0.37251249425143884</v>
      </c>
      <c r="AX1196">
        <v>1.4877036210611676</v>
      </c>
      <c r="AY1196">
        <v>338.62520989454345</v>
      </c>
      <c r="AZ1196">
        <v>0.1000036707282063</v>
      </c>
      <c r="BA1196">
        <v>400.51584296423215</v>
      </c>
      <c r="BB1196">
        <v>342.14189040912464</v>
      </c>
      <c r="BC1196">
        <v>1</v>
      </c>
      <c r="BD1196">
        <v>41.703258072420887</v>
      </c>
      <c r="BE1196">
        <v>116.12455602542133</v>
      </c>
      <c r="BF1196">
        <v>10.8668851144078</v>
      </c>
      <c r="BG1196">
        <v>3.8198051420430832</v>
      </c>
      <c r="BH1196">
        <v>431.87810721734263</v>
      </c>
      <c r="BI1196">
        <v>0.19999999999999998</v>
      </c>
      <c r="BJ1196">
        <v>2704.8919491320626</v>
      </c>
      <c r="BK1196">
        <v>690.79575414261933</v>
      </c>
      <c r="BL1196">
        <v>942.39152662161939</v>
      </c>
      <c r="BM1196">
        <v>1021.7833436439834</v>
      </c>
      <c r="BN1196">
        <v>131.01106470913024</v>
      </c>
      <c r="BO1196">
        <v>33.82948611551322</v>
      </c>
      <c r="BP1196">
        <v>3.6900993648172307E-2</v>
      </c>
      <c r="BQ1196">
        <v>100</v>
      </c>
      <c r="BR1196">
        <v>309.78313528987428</v>
      </c>
      <c r="BS1196">
        <v>5.7501145919497246E-2</v>
      </c>
      <c r="BT1196">
        <v>2.897781647863621E-4</v>
      </c>
      <c r="BU1196">
        <v>12.204335412611661</v>
      </c>
      <c r="BV1196">
        <v>0.55927983064457631</v>
      </c>
      <c r="BW1196">
        <v>15.37796342781105</v>
      </c>
      <c r="BX1196">
        <v>34.241966320459049</v>
      </c>
      <c r="BY1196">
        <v>37.129250056084182</v>
      </c>
      <c r="BZ1196">
        <v>1240.0635401341428</v>
      </c>
      <c r="CA1196">
        <v>302.84875798789705</v>
      </c>
      <c r="CB1196">
        <v>226.04104267275312</v>
      </c>
      <c r="CC1196" s="156">
        <v>0.96</v>
      </c>
      <c r="CD1196">
        <v>1720</v>
      </c>
      <c r="CE1196">
        <v>0.13091995657252387</v>
      </c>
      <c r="CF1196">
        <v>4.535388922983616</v>
      </c>
      <c r="CG1196">
        <v>0.16488320843867144</v>
      </c>
      <c r="CH1196">
        <v>5.8016289254055051</v>
      </c>
      <c r="CI1196">
        <v>12</v>
      </c>
    </row>
    <row r="1197" spans="47:87" x14ac:dyDescent="0.3">
      <c r="AU1197">
        <v>0.3</v>
      </c>
      <c r="AV1197">
        <v>19.61230699178466</v>
      </c>
      <c r="AW1197">
        <v>0.27702235511395007</v>
      </c>
      <c r="AX1197">
        <v>1.5416376498905056</v>
      </c>
      <c r="AY1197">
        <v>328.86459603674427</v>
      </c>
      <c r="AZ1197">
        <v>9.4488476622513196E-2</v>
      </c>
      <c r="BA1197">
        <v>399.83270460617268</v>
      </c>
      <c r="BB1197">
        <v>282.66036537729372</v>
      </c>
      <c r="BC1197">
        <v>1</v>
      </c>
      <c r="BD1197">
        <v>51.275999787926921</v>
      </c>
      <c r="BE1197">
        <v>98.867809939831091</v>
      </c>
      <c r="BF1197">
        <v>16.325684539919546</v>
      </c>
      <c r="BG1197">
        <v>5.0660099539616645</v>
      </c>
      <c r="BH1197">
        <v>438.1254566118518</v>
      </c>
      <c r="BI1197">
        <v>0.19999999999999998</v>
      </c>
      <c r="BJ1197">
        <v>3019.3106957873965</v>
      </c>
      <c r="BK1197">
        <v>697.88991029711485</v>
      </c>
      <c r="BL1197">
        <v>918.63266202091052</v>
      </c>
      <c r="BM1197">
        <v>999.39498868457906</v>
      </c>
      <c r="BN1197">
        <v>212.3474762570188</v>
      </c>
      <c r="BO1197">
        <v>24.873322048247886</v>
      </c>
      <c r="BP1197">
        <v>6.1840724525126657E-2</v>
      </c>
      <c r="BQ1197">
        <v>100</v>
      </c>
      <c r="BR1197">
        <v>367.04522679569374</v>
      </c>
      <c r="BS1197">
        <v>5.550107053550573E-2</v>
      </c>
      <c r="BT1197">
        <v>3.017795983024491E-4</v>
      </c>
      <c r="BU1197">
        <v>0</v>
      </c>
      <c r="BV1197">
        <v>0.51377087553515133</v>
      </c>
      <c r="BW1197">
        <v>14.739992802124394</v>
      </c>
      <c r="BX1197">
        <v>36.722006082984855</v>
      </c>
      <c r="BY1197">
        <v>33.397455363507866</v>
      </c>
      <c r="BZ1197">
        <v>1105.6046839438623</v>
      </c>
      <c r="CA1197">
        <v>237.50933664784077</v>
      </c>
      <c r="CB1197">
        <v>234.77577049065681</v>
      </c>
      <c r="CC1197" s="156">
        <v>0.91</v>
      </c>
      <c r="CD1197">
        <v>1470</v>
      </c>
      <c r="CE1197">
        <v>0.12239146191287964</v>
      </c>
      <c r="CF1197">
        <v>4.4193708503895204</v>
      </c>
      <c r="CG1197">
        <v>0.16002892441863409</v>
      </c>
      <c r="CH1197">
        <v>3.5480519573595313</v>
      </c>
      <c r="CI1197">
        <v>13</v>
      </c>
    </row>
    <row r="1198" spans="47:87" x14ac:dyDescent="0.3">
      <c r="AU1198">
        <v>0.3</v>
      </c>
      <c r="AV1198">
        <v>18.663334203677667</v>
      </c>
      <c r="AW1198">
        <v>0.30347325135319958</v>
      </c>
      <c r="AX1198">
        <v>1.2711478040310988</v>
      </c>
      <c r="AY1198">
        <v>318.32806020866997</v>
      </c>
      <c r="AZ1198">
        <v>8.969791658696695E-2</v>
      </c>
      <c r="BA1198">
        <v>412.82364390325978</v>
      </c>
      <c r="BB1198">
        <v>383.77051808648935</v>
      </c>
      <c r="BC1198">
        <v>1</v>
      </c>
      <c r="BD1198">
        <v>34.862553341340664</v>
      </c>
      <c r="BE1198">
        <v>92.724541743658548</v>
      </c>
      <c r="BF1198">
        <v>14.333188419324983</v>
      </c>
      <c r="BG1198">
        <v>5.7631166198966906</v>
      </c>
      <c r="BH1198">
        <v>414.90200504206894</v>
      </c>
      <c r="BI1198">
        <v>0.19999999999999998</v>
      </c>
      <c r="BJ1198">
        <v>2703.8769179745232</v>
      </c>
      <c r="BK1198">
        <v>683.33234717640187</v>
      </c>
      <c r="BL1198">
        <v>884.95925434228832</v>
      </c>
      <c r="BM1198">
        <v>970.95876562715944</v>
      </c>
      <c r="BN1198">
        <v>194.05258189458726</v>
      </c>
      <c r="BO1198">
        <v>27.460258719880596</v>
      </c>
      <c r="BP1198">
        <v>4.2092420893694527E-2</v>
      </c>
      <c r="BQ1198">
        <v>100</v>
      </c>
      <c r="BR1198">
        <v>285.18985027310634</v>
      </c>
      <c r="BS1198">
        <v>5.3743194415355376E-2</v>
      </c>
      <c r="BT1198">
        <v>2.8318077250183362E-4</v>
      </c>
      <c r="BU1198">
        <v>0</v>
      </c>
      <c r="BV1198">
        <v>0.56383924590769641</v>
      </c>
      <c r="BW1198">
        <v>15.091747611371813</v>
      </c>
      <c r="BX1198">
        <v>36.645554750884557</v>
      </c>
      <c r="BY1198">
        <v>30.370101936716789</v>
      </c>
      <c r="BZ1198">
        <v>1037.6803620516432</v>
      </c>
      <c r="CA1198">
        <v>189.78093912880121</v>
      </c>
      <c r="CB1198">
        <v>252.82526668896503</v>
      </c>
      <c r="CC1198" s="156">
        <v>0.93</v>
      </c>
      <c r="CD1198">
        <v>1600</v>
      </c>
      <c r="CE1198">
        <v>0.17580340527084704</v>
      </c>
      <c r="CF1198">
        <v>6.0543434220560668</v>
      </c>
      <c r="CG1198">
        <v>0.21021138497322714</v>
      </c>
      <c r="CH1198">
        <v>14.787869189234124</v>
      </c>
      <c r="CI1198">
        <v>8</v>
      </c>
    </row>
    <row r="1199" spans="47:87" x14ac:dyDescent="0.3">
      <c r="AU1199">
        <v>0.3</v>
      </c>
      <c r="AV1199">
        <v>19.634822089616282</v>
      </c>
      <c r="AW1199">
        <v>0.31051738405629892</v>
      </c>
      <c r="AX1199">
        <v>0.77216796148109079</v>
      </c>
      <c r="AY1199">
        <v>331.73460352218694</v>
      </c>
      <c r="AZ1199">
        <v>7.0182170123485349E-2</v>
      </c>
      <c r="BA1199">
        <v>454.60425728359343</v>
      </c>
      <c r="BB1199">
        <v>357.67233976695519</v>
      </c>
      <c r="BC1199">
        <v>1</v>
      </c>
      <c r="BD1199">
        <v>44.84969934991846</v>
      </c>
      <c r="BE1199">
        <v>107.67175035778035</v>
      </c>
      <c r="BF1199">
        <v>12.120517216390873</v>
      </c>
      <c r="BG1199">
        <v>5.3887454152508036</v>
      </c>
      <c r="BH1199">
        <v>417.04854703604411</v>
      </c>
      <c r="BI1199">
        <v>0.2</v>
      </c>
      <c r="BJ1199">
        <v>2636.2091830823547</v>
      </c>
      <c r="BK1199">
        <v>693.80340137046744</v>
      </c>
      <c r="BL1199">
        <v>949.96073300277124</v>
      </c>
      <c r="BM1199">
        <v>1092.8794378113485</v>
      </c>
      <c r="BN1199">
        <v>180.13579758935322</v>
      </c>
      <c r="BO1199">
        <v>28.243518798550944</v>
      </c>
      <c r="BP1199">
        <v>2.5474967521847303E-2</v>
      </c>
      <c r="BQ1199">
        <v>100</v>
      </c>
      <c r="BR1199">
        <v>361.50488596405114</v>
      </c>
      <c r="BS1199">
        <v>5.5584409413734742E-2</v>
      </c>
      <c r="BT1199">
        <v>3.0929041161991707E-4</v>
      </c>
      <c r="BU1199">
        <v>0</v>
      </c>
      <c r="BV1199">
        <v>0.56870605575776512</v>
      </c>
      <c r="BW1199">
        <v>15.891420305604486</v>
      </c>
      <c r="BX1199">
        <v>38.676407149631949</v>
      </c>
      <c r="BY1199">
        <v>31.629416177745082</v>
      </c>
      <c r="BZ1199">
        <v>1011.3040243949216</v>
      </c>
      <c r="CA1199">
        <v>302.14195514369663</v>
      </c>
      <c r="CB1199">
        <v>258.54932360831577</v>
      </c>
      <c r="CC1199" s="156">
        <v>0.86</v>
      </c>
      <c r="CD1199">
        <v>2390</v>
      </c>
      <c r="CE1199">
        <v>7.8351621595343257E-2</v>
      </c>
      <c r="CF1199">
        <v>3.0517157036599909</v>
      </c>
      <c r="CG1199">
        <v>0.11326798019615848</v>
      </c>
      <c r="CH1199">
        <v>-3.1059279570680136</v>
      </c>
      <c r="CI1199" t="s">
        <v>479</v>
      </c>
    </row>
    <row r="1200" spans="47:87" x14ac:dyDescent="0.3">
      <c r="AU1200">
        <v>0.3</v>
      </c>
      <c r="AV1200">
        <v>17.765052534855592</v>
      </c>
      <c r="AW1200">
        <v>0.29402333844136452</v>
      </c>
      <c r="AX1200">
        <v>1.2521013198706112</v>
      </c>
      <c r="AY1200">
        <v>352.87875630636273</v>
      </c>
      <c r="AZ1200">
        <v>8.4564765439296669E-2</v>
      </c>
      <c r="BA1200">
        <v>484.23359511763186</v>
      </c>
      <c r="BB1200">
        <v>355.08541484898177</v>
      </c>
      <c r="BC1200">
        <v>1</v>
      </c>
      <c r="BD1200">
        <v>43.942190471054928</v>
      </c>
      <c r="BE1200">
        <v>85.898302128671389</v>
      </c>
      <c r="BF1200">
        <v>10.719069988872114</v>
      </c>
      <c r="BG1200">
        <v>3.4138942549838549</v>
      </c>
      <c r="BH1200">
        <v>350.73989344255932</v>
      </c>
      <c r="BI1200">
        <v>0.19999999999999998</v>
      </c>
      <c r="BJ1200">
        <v>2339.8626842163267</v>
      </c>
      <c r="BK1200">
        <v>670.6017283235675</v>
      </c>
      <c r="BL1200">
        <v>851.08509218115819</v>
      </c>
      <c r="BM1200">
        <v>907.46592017759531</v>
      </c>
      <c r="BN1200">
        <v>106.24431529128231</v>
      </c>
      <c r="BO1200">
        <v>26.263881324516014</v>
      </c>
      <c r="BP1200">
        <v>8.2206202096167413E-2</v>
      </c>
      <c r="BQ1200">
        <v>100</v>
      </c>
      <c r="BR1200">
        <v>343.62236739919979</v>
      </c>
      <c r="BS1200">
        <v>5.0366723083245094E-2</v>
      </c>
      <c r="BT1200">
        <v>3.0822976585466558E-4</v>
      </c>
      <c r="BU1200">
        <v>0</v>
      </c>
      <c r="BV1200">
        <v>0.50183078675615989</v>
      </c>
      <c r="BW1200">
        <v>13.933274980754609</v>
      </c>
      <c r="BX1200">
        <v>35.268855732230186</v>
      </c>
      <c r="BY1200">
        <v>36.389935417472095</v>
      </c>
      <c r="BZ1200">
        <v>691.11519775684349</v>
      </c>
      <c r="CA1200">
        <v>223.76394440814587</v>
      </c>
      <c r="CB1200">
        <v>213.44196461486089</v>
      </c>
      <c r="CC1200" s="156">
        <v>0.91</v>
      </c>
      <c r="CD1200">
        <v>1650</v>
      </c>
      <c r="CE1200">
        <v>8.4906794582275902E-2</v>
      </c>
      <c r="CF1200">
        <v>3.459125383447859</v>
      </c>
      <c r="CG1200">
        <v>0.12131259700264058</v>
      </c>
      <c r="CH1200">
        <v>-0.97185170029713774</v>
      </c>
      <c r="CI1200" t="s">
        <v>479</v>
      </c>
    </row>
    <row r="1201" spans="47:87" x14ac:dyDescent="0.3">
      <c r="AU1201">
        <v>0.3</v>
      </c>
      <c r="AV1201">
        <v>22.109067863920483</v>
      </c>
      <c r="AW1201">
        <v>0.31669013263680862</v>
      </c>
      <c r="AX1201">
        <v>1.1381439841532912</v>
      </c>
      <c r="AY1201">
        <v>349.21269218339813</v>
      </c>
      <c r="AZ1201">
        <v>0.10283858134321343</v>
      </c>
      <c r="BA1201">
        <v>367.41077903070948</v>
      </c>
      <c r="BB1201">
        <v>332.00510436745321</v>
      </c>
      <c r="BC1201">
        <v>1</v>
      </c>
      <c r="BD1201">
        <v>28.639131772421337</v>
      </c>
      <c r="BE1201">
        <v>102.95197417462809</v>
      </c>
      <c r="BF1201">
        <v>11.866587607291896</v>
      </c>
      <c r="BG1201">
        <v>7.5174072040133693</v>
      </c>
      <c r="BH1201">
        <v>420.22269657272767</v>
      </c>
      <c r="BI1201">
        <v>0.19999999999999996</v>
      </c>
      <c r="BJ1201">
        <v>2281.3668600794704</v>
      </c>
      <c r="BK1201">
        <v>690.67473064743103</v>
      </c>
      <c r="BL1201">
        <v>944.75197526047623</v>
      </c>
      <c r="BM1201">
        <v>926.7932997035175</v>
      </c>
      <c r="BN1201">
        <v>145.14738470842033</v>
      </c>
      <c r="BO1201">
        <v>28.850340909076724</v>
      </c>
      <c r="BP1201">
        <v>2.032408932339071E-2</v>
      </c>
      <c r="BQ1201">
        <v>100</v>
      </c>
      <c r="BR1201">
        <v>315.61221315221024</v>
      </c>
      <c r="BS1201">
        <v>5.1797756723722388E-2</v>
      </c>
      <c r="BT1201">
        <v>2.9722059053533261E-4</v>
      </c>
      <c r="BU1201">
        <v>128.51545120777064</v>
      </c>
      <c r="BV1201">
        <v>0.56833800229396847</v>
      </c>
      <c r="BW1201">
        <v>13.818457570412484</v>
      </c>
      <c r="BX1201">
        <v>37.085030528387506</v>
      </c>
      <c r="BY1201">
        <v>30.154209923193047</v>
      </c>
      <c r="BZ1201">
        <v>1270.1796447648658</v>
      </c>
      <c r="CA1201">
        <v>190.40500940109661</v>
      </c>
      <c r="CB1201">
        <v>230.828093280893</v>
      </c>
      <c r="CC1201" s="156">
        <v>1.08</v>
      </c>
      <c r="CD1201">
        <v>960</v>
      </c>
      <c r="CE1201">
        <v>0.1555081582893556</v>
      </c>
      <c r="CF1201">
        <v>4.9004998050623234</v>
      </c>
      <c r="CG1201">
        <v>0.1895703221055757</v>
      </c>
      <c r="CH1201">
        <v>8.6061405771463928</v>
      </c>
      <c r="CI1201">
        <v>10</v>
      </c>
    </row>
    <row r="1202" spans="47:87" x14ac:dyDescent="0.3">
      <c r="AU1202">
        <v>0.3</v>
      </c>
      <c r="AV1202">
        <v>20.143258054976361</v>
      </c>
      <c r="AW1202">
        <v>0.3311562259477619</v>
      </c>
      <c r="AX1202">
        <v>4.9562094139569357E-2</v>
      </c>
      <c r="AY1202">
        <v>342.16000273221243</v>
      </c>
      <c r="AZ1202">
        <v>7.2547187465404006E-2</v>
      </c>
      <c r="BA1202">
        <v>407.14746748560719</v>
      </c>
      <c r="BB1202">
        <v>251.99788345696271</v>
      </c>
      <c r="BC1202">
        <v>1</v>
      </c>
      <c r="BD1202">
        <v>40.364662382004823</v>
      </c>
      <c r="BE1202">
        <v>103.06611249095461</v>
      </c>
      <c r="BF1202">
        <v>13.22557021950197</v>
      </c>
      <c r="BG1202">
        <v>5.6968942495797679</v>
      </c>
      <c r="BH1202">
        <v>396.68414962949026</v>
      </c>
      <c r="BI1202">
        <v>0.20000000000000004</v>
      </c>
      <c r="BJ1202">
        <v>2323.2887769192926</v>
      </c>
      <c r="BK1202">
        <v>692.81532050160399</v>
      </c>
      <c r="BL1202">
        <v>857.21128823627942</v>
      </c>
      <c r="BM1202">
        <v>982.5977700532776</v>
      </c>
      <c r="BN1202">
        <v>141.04505174695069</v>
      </c>
      <c r="BO1202">
        <v>29.876233101292403</v>
      </c>
      <c r="BP1202">
        <v>5.6850249993203275E-2</v>
      </c>
      <c r="BQ1202">
        <v>100</v>
      </c>
      <c r="BR1202">
        <v>297.52619464468694</v>
      </c>
      <c r="BS1202">
        <v>5.2645460586620459E-2</v>
      </c>
      <c r="BT1202">
        <v>2.8941958018791606E-4</v>
      </c>
      <c r="BU1202">
        <v>0</v>
      </c>
      <c r="BV1202">
        <v>0.57897260734073175</v>
      </c>
      <c r="BW1202">
        <v>14.106751232397142</v>
      </c>
      <c r="BX1202">
        <v>35.524612243900535</v>
      </c>
      <c r="BY1202">
        <v>27.502762483408372</v>
      </c>
      <c r="BZ1202">
        <v>972.32865166090528</v>
      </c>
      <c r="CA1202">
        <v>144.74412599382953</v>
      </c>
      <c r="CB1202">
        <v>222.29321476426668</v>
      </c>
      <c r="CC1202" s="156">
        <v>0.86</v>
      </c>
      <c r="CD1202">
        <v>1210</v>
      </c>
      <c r="CE1202">
        <v>0.23018528583412201</v>
      </c>
      <c r="CF1202">
        <v>7.7186136481054337</v>
      </c>
      <c r="CG1202">
        <v>0.27622408010526756</v>
      </c>
      <c r="CH1202">
        <v>32.759350912985354</v>
      </c>
      <c r="CI1202">
        <v>6</v>
      </c>
    </row>
    <row r="1203" spans="47:87" x14ac:dyDescent="0.3">
      <c r="AU1203">
        <v>0.3</v>
      </c>
      <c r="AV1203">
        <v>20.232475452041324</v>
      </c>
      <c r="AW1203">
        <v>0.33177596498262846</v>
      </c>
      <c r="AX1203">
        <v>2.0393454215480653</v>
      </c>
      <c r="AY1203">
        <v>328.81801767980511</v>
      </c>
      <c r="AZ1203">
        <v>0.10216487286202675</v>
      </c>
      <c r="BA1203">
        <v>368.36523622478552</v>
      </c>
      <c r="BB1203">
        <v>335.67625824079539</v>
      </c>
      <c r="BC1203">
        <v>1</v>
      </c>
      <c r="BD1203">
        <v>40.624136690210818</v>
      </c>
      <c r="BE1203">
        <v>103.53920611032216</v>
      </c>
      <c r="BF1203">
        <v>13.918752070332639</v>
      </c>
      <c r="BG1203">
        <v>3.7568651526021988</v>
      </c>
      <c r="BH1203">
        <v>394.8387125769263</v>
      </c>
      <c r="BI1203">
        <v>0.2</v>
      </c>
      <c r="BJ1203">
        <v>2279.2450256798734</v>
      </c>
      <c r="BK1203">
        <v>695.70334256806382</v>
      </c>
      <c r="BL1203">
        <v>843.78045714725999</v>
      </c>
      <c r="BM1203">
        <v>957.57658149496422</v>
      </c>
      <c r="BN1203">
        <v>109.83829757685797</v>
      </c>
      <c r="BO1203">
        <v>29.924316361450732</v>
      </c>
      <c r="BP1203">
        <v>5.7763479250632084E-2</v>
      </c>
      <c r="BQ1203">
        <v>100</v>
      </c>
      <c r="BR1203">
        <v>378.13543036975489</v>
      </c>
      <c r="BS1203">
        <v>5.4623544100275659E-2</v>
      </c>
      <c r="BT1203">
        <v>2.765601300094023E-4</v>
      </c>
      <c r="BU1203">
        <v>0</v>
      </c>
      <c r="BV1203">
        <v>0.60736713924926355</v>
      </c>
      <c r="BW1203">
        <v>14.789080365135522</v>
      </c>
      <c r="BX1203">
        <v>33.699557552081849</v>
      </c>
      <c r="BY1203">
        <v>37.426657577634252</v>
      </c>
      <c r="BZ1203">
        <v>842.51475658806635</v>
      </c>
      <c r="CA1203">
        <v>317.85949960687407</v>
      </c>
      <c r="CB1203">
        <v>237.04846607498197</v>
      </c>
      <c r="CC1203" s="156">
        <v>0.91</v>
      </c>
      <c r="CD1203">
        <v>2100</v>
      </c>
      <c r="CE1203">
        <v>0.11502403904087188</v>
      </c>
      <c r="CF1203">
        <v>3.2368335569823401</v>
      </c>
      <c r="CG1203">
        <v>0.15448553891672345</v>
      </c>
      <c r="CH1203">
        <v>4.2992766548452268</v>
      </c>
      <c r="CI1203">
        <v>13</v>
      </c>
    </row>
    <row r="1204" spans="47:87" x14ac:dyDescent="0.3">
      <c r="AU1204">
        <v>0.3</v>
      </c>
      <c r="AV1204">
        <v>18.077995171003842</v>
      </c>
      <c r="AW1204">
        <v>0.24173870852883983</v>
      </c>
      <c r="AX1204">
        <v>0.54571690447342625</v>
      </c>
      <c r="AY1204">
        <v>326.58840221946116</v>
      </c>
      <c r="AZ1204">
        <v>8.5435835159689444E-2</v>
      </c>
      <c r="BA1204">
        <v>471.27403076280825</v>
      </c>
      <c r="BB1204">
        <v>349.96630033176211</v>
      </c>
      <c r="BC1204">
        <v>1</v>
      </c>
      <c r="BD1204">
        <v>36.629268526458475</v>
      </c>
      <c r="BE1204">
        <v>106.99072088581691</v>
      </c>
      <c r="BF1204">
        <v>13.883681797323776</v>
      </c>
      <c r="BG1204">
        <v>5.0107012459200453</v>
      </c>
      <c r="BH1204">
        <v>419.77396838223558</v>
      </c>
      <c r="BI1204">
        <v>0.2</v>
      </c>
      <c r="BJ1204">
        <v>2771.8882033478981</v>
      </c>
      <c r="BK1204">
        <v>672.00295090117254</v>
      </c>
      <c r="BL1204">
        <v>840.56439043073203</v>
      </c>
      <c r="BM1204">
        <v>804.06881443720931</v>
      </c>
      <c r="BN1204">
        <v>199.83111494630484</v>
      </c>
      <c r="BO1204">
        <v>21.639681435866912</v>
      </c>
      <c r="BP1204">
        <v>6.1908418302834251E-2</v>
      </c>
      <c r="BQ1204">
        <v>100</v>
      </c>
      <c r="BR1204">
        <v>403.31599655314739</v>
      </c>
      <c r="BS1204">
        <v>5.6555807737525672E-2</v>
      </c>
      <c r="BT1204">
        <v>3.0537673104866881E-4</v>
      </c>
      <c r="BU1204">
        <v>82.922511773720714</v>
      </c>
      <c r="BV1204">
        <v>0.57577909353107348</v>
      </c>
      <c r="BW1204">
        <v>14.945810108558296</v>
      </c>
      <c r="BX1204">
        <v>35.196972455267783</v>
      </c>
      <c r="BY1204">
        <v>24.083772278387087</v>
      </c>
      <c r="BZ1204">
        <v>1048.7705544361552</v>
      </c>
      <c r="CA1204">
        <v>288.02768744391369</v>
      </c>
      <c r="CB1204">
        <v>239.19243598148074</v>
      </c>
      <c r="CC1204" s="156">
        <v>1.22</v>
      </c>
      <c r="CD1204">
        <v>710</v>
      </c>
      <c r="CE1204">
        <v>0.22472856046776002</v>
      </c>
      <c r="CF1204">
        <v>7.6130955066430888</v>
      </c>
      <c r="CG1204">
        <v>0.30103496118808709</v>
      </c>
      <c r="CH1204">
        <v>25.88271017233998</v>
      </c>
      <c r="CI1204">
        <v>5</v>
      </c>
    </row>
    <row r="1205" spans="47:87" x14ac:dyDescent="0.3">
      <c r="AU1205">
        <v>0.3</v>
      </c>
      <c r="AV1205">
        <v>21.338674278174825</v>
      </c>
      <c r="AW1205">
        <v>0.26833778754713045</v>
      </c>
      <c r="AX1205">
        <v>0.82199226283063398</v>
      </c>
      <c r="AY1205">
        <v>344.54553962655672</v>
      </c>
      <c r="AZ1205">
        <v>0.1109543240259461</v>
      </c>
      <c r="BA1205">
        <v>483.94085038520944</v>
      </c>
      <c r="BB1205">
        <v>460.80654578925743</v>
      </c>
      <c r="BC1205">
        <v>1</v>
      </c>
      <c r="BD1205">
        <v>38.276637490603015</v>
      </c>
      <c r="BE1205">
        <v>73.148870842309151</v>
      </c>
      <c r="BF1205">
        <v>22.397184609088509</v>
      </c>
      <c r="BG1205">
        <v>4.6976391441897549</v>
      </c>
      <c r="BH1205">
        <v>407.30160927211267</v>
      </c>
      <c r="BI1205">
        <v>0.19999999999999998</v>
      </c>
      <c r="BJ1205">
        <v>2362.4691861545475</v>
      </c>
      <c r="BK1205">
        <v>680.47933525675217</v>
      </c>
      <c r="BL1205">
        <v>817.6079059510663</v>
      </c>
      <c r="BM1205">
        <v>881.91265100965427</v>
      </c>
      <c r="BN1205">
        <v>91.241462574455028</v>
      </c>
      <c r="BO1205">
        <v>24.054254979680842</v>
      </c>
      <c r="BP1205">
        <v>6.4576070931311944E-2</v>
      </c>
      <c r="BQ1205">
        <v>100</v>
      </c>
      <c r="BR1205">
        <v>351.21295204588392</v>
      </c>
      <c r="BS1205">
        <v>5.1411285377820796E-2</v>
      </c>
      <c r="BT1205">
        <v>2.8932533856986821E-4</v>
      </c>
      <c r="BU1205">
        <v>0</v>
      </c>
      <c r="BV1205">
        <v>0.58771320855380593</v>
      </c>
      <c r="BW1205">
        <v>13.680633276249109</v>
      </c>
      <c r="BX1205">
        <v>34.504367333269833</v>
      </c>
      <c r="BY1205">
        <v>32.29085774259169</v>
      </c>
      <c r="BZ1205">
        <v>1079.2278181800934</v>
      </c>
      <c r="CA1205">
        <v>249.95770671147281</v>
      </c>
      <c r="CB1205">
        <v>242.81312892885057</v>
      </c>
      <c r="CC1205" s="156">
        <v>1.01</v>
      </c>
      <c r="CD1205">
        <v>1600</v>
      </c>
      <c r="CE1205">
        <v>0.11766803344385135</v>
      </c>
      <c r="CF1205">
        <v>3.7328204014662836</v>
      </c>
      <c r="CG1205">
        <v>0.15534441328996593</v>
      </c>
      <c r="CH1205">
        <v>5.8307160976683763</v>
      </c>
      <c r="CI1205">
        <v>12</v>
      </c>
    </row>
    <row r="1206" spans="47:87" x14ac:dyDescent="0.3">
      <c r="AU1206">
        <v>0.3</v>
      </c>
      <c r="AV1206">
        <v>17.709012413698765</v>
      </c>
      <c r="AW1206">
        <v>0.26579010357206451</v>
      </c>
      <c r="AX1206">
        <v>1.9511577917958491</v>
      </c>
      <c r="AY1206">
        <v>311.21608431345095</v>
      </c>
      <c r="AZ1206">
        <v>9.332934788846943E-2</v>
      </c>
      <c r="BA1206">
        <v>385.01340865931297</v>
      </c>
      <c r="BB1206">
        <v>292.49590908159234</v>
      </c>
      <c r="BC1206">
        <v>1</v>
      </c>
      <c r="BD1206">
        <v>44.638741589886074</v>
      </c>
      <c r="BE1206">
        <v>104.34792765175875</v>
      </c>
      <c r="BF1206">
        <v>26.79168221210092</v>
      </c>
      <c r="BG1206">
        <v>4.6327667400078365</v>
      </c>
      <c r="BH1206">
        <v>420.33174260227952</v>
      </c>
      <c r="BI1206">
        <v>0.19999999999999993</v>
      </c>
      <c r="BJ1206">
        <v>2287.5787277199915</v>
      </c>
      <c r="BK1206">
        <v>699.55815027999802</v>
      </c>
      <c r="BL1206">
        <v>901.17829402564371</v>
      </c>
      <c r="BM1206">
        <v>1039.3858170412757</v>
      </c>
      <c r="BN1206">
        <v>216.28980474827722</v>
      </c>
      <c r="BO1206">
        <v>23.937722882743827</v>
      </c>
      <c r="BP1206">
        <v>5.0471469380337475E-2</v>
      </c>
      <c r="BQ1206">
        <v>100</v>
      </c>
      <c r="BR1206">
        <v>284.52287612547451</v>
      </c>
      <c r="BS1206">
        <v>5.7312673737311241E-2</v>
      </c>
      <c r="BT1206">
        <v>2.9032655670816019E-4</v>
      </c>
      <c r="BU1206">
        <v>0</v>
      </c>
      <c r="BV1206">
        <v>0.52726220155153181</v>
      </c>
      <c r="BW1206">
        <v>16.067650604926484</v>
      </c>
      <c r="BX1206">
        <v>38.765735540096365</v>
      </c>
      <c r="BY1206">
        <v>33.785890591189087</v>
      </c>
      <c r="BZ1206">
        <v>1150.4343175522752</v>
      </c>
      <c r="CA1206">
        <v>319.65226692763179</v>
      </c>
      <c r="CB1206">
        <v>237.74469536115015</v>
      </c>
      <c r="CC1206" s="156">
        <v>1.19</v>
      </c>
      <c r="CD1206">
        <v>2370</v>
      </c>
      <c r="CE1206">
        <v>-1.1734648995927133E-2</v>
      </c>
      <c r="CF1206">
        <v>1.1946518385437059</v>
      </c>
      <c r="CG1206">
        <v>4.6973619088115044E-2</v>
      </c>
      <c r="CH1206">
        <v>-14.092987397460277</v>
      </c>
      <c r="CI1206" t="s">
        <v>479</v>
      </c>
    </row>
    <row r="1207" spans="47:87" x14ac:dyDescent="0.3">
      <c r="AU1207">
        <v>0.3</v>
      </c>
      <c r="AV1207">
        <v>19.650376259181201</v>
      </c>
      <c r="AW1207">
        <v>0.26176290722260087</v>
      </c>
      <c r="AX1207">
        <v>1.9463347972900586</v>
      </c>
      <c r="AY1207">
        <v>348.73394687306705</v>
      </c>
      <c r="AZ1207">
        <v>0.11026059142161458</v>
      </c>
      <c r="BA1207">
        <v>495.44634757664062</v>
      </c>
      <c r="BB1207">
        <v>292.30277155598725</v>
      </c>
      <c r="BC1207">
        <v>1</v>
      </c>
      <c r="BD1207">
        <v>44.130522807344398</v>
      </c>
      <c r="BE1207">
        <v>107.97312623827236</v>
      </c>
      <c r="BF1207">
        <v>18.59065465015005</v>
      </c>
      <c r="BG1207">
        <v>5.1899789529534033</v>
      </c>
      <c r="BH1207">
        <v>411.30541533068487</v>
      </c>
      <c r="BI1207">
        <v>0.2</v>
      </c>
      <c r="BJ1207">
        <v>2839.5273556176567</v>
      </c>
      <c r="BK1207">
        <v>681.0641192777997</v>
      </c>
      <c r="BL1207">
        <v>951.67461482943406</v>
      </c>
      <c r="BM1207">
        <v>993.45089368717174</v>
      </c>
      <c r="BN1207">
        <v>113.40919152882284</v>
      </c>
      <c r="BO1207">
        <v>23.840537287610957</v>
      </c>
      <c r="BP1207">
        <v>1.7399183316616898E-2</v>
      </c>
      <c r="BQ1207">
        <v>100</v>
      </c>
      <c r="BR1207">
        <v>331.71755233655762</v>
      </c>
      <c r="BS1207">
        <v>5.5785389905600752E-2</v>
      </c>
      <c r="BT1207">
        <v>3.4052713837562983E-4</v>
      </c>
      <c r="BU1207">
        <v>151.03995553973985</v>
      </c>
      <c r="BV1207">
        <v>0.58836439415602859</v>
      </c>
      <c r="BW1207">
        <v>14.696016856858533</v>
      </c>
      <c r="BX1207">
        <v>35.450310824313057</v>
      </c>
      <c r="BY1207">
        <v>35.493114824929322</v>
      </c>
      <c r="BZ1207">
        <v>790.9695608007255</v>
      </c>
      <c r="CA1207">
        <v>376.26795557318627</v>
      </c>
      <c r="CB1207">
        <v>216.40264240244238</v>
      </c>
      <c r="CC1207" s="156">
        <v>0.91</v>
      </c>
      <c r="CD1207">
        <v>2610</v>
      </c>
      <c r="CE1207">
        <v>0.10450859419470193</v>
      </c>
      <c r="CF1207">
        <v>2.9682212233478098</v>
      </c>
      <c r="CG1207">
        <v>0.12604406433143264</v>
      </c>
      <c r="CH1207">
        <v>1.3014297760688072</v>
      </c>
      <c r="CI1207">
        <v>16</v>
      </c>
    </row>
    <row r="1208" spans="47:87" x14ac:dyDescent="0.3">
      <c r="AU1208">
        <v>0.3</v>
      </c>
      <c r="AV1208">
        <v>20.633884103470546</v>
      </c>
      <c r="AW1208">
        <v>0.31492287246369893</v>
      </c>
      <c r="AX1208">
        <v>0.83361300334389177</v>
      </c>
      <c r="AY1208">
        <v>327.62016101670798</v>
      </c>
      <c r="AZ1208">
        <v>9.563416894284274E-2</v>
      </c>
      <c r="BA1208">
        <v>363.41811027565268</v>
      </c>
      <c r="BB1208">
        <v>310.59438732981232</v>
      </c>
      <c r="BC1208">
        <v>1</v>
      </c>
      <c r="BD1208">
        <v>51.654681720124636</v>
      </c>
      <c r="BE1208">
        <v>85.893170475677152</v>
      </c>
      <c r="BF1208">
        <v>27.598914091289988</v>
      </c>
      <c r="BG1208">
        <v>4.9803115332062502</v>
      </c>
      <c r="BH1208">
        <v>369.99642176621103</v>
      </c>
      <c r="BI1208">
        <v>0.2</v>
      </c>
      <c r="BJ1208">
        <v>2971.3516794830634</v>
      </c>
      <c r="BK1208">
        <v>667.42814044843226</v>
      </c>
      <c r="BL1208">
        <v>851.81271468234911</v>
      </c>
      <c r="BM1208">
        <v>840.30489254329621</v>
      </c>
      <c r="BN1208">
        <v>85.064237120700611</v>
      </c>
      <c r="BO1208">
        <v>28.443065970297219</v>
      </c>
      <c r="BP1208">
        <v>5.0127252737776323E-2</v>
      </c>
      <c r="BQ1208">
        <v>100</v>
      </c>
      <c r="BR1208">
        <v>325.16579998337374</v>
      </c>
      <c r="BS1208">
        <v>5.8027983524472013E-2</v>
      </c>
      <c r="BT1208">
        <v>3.0402775904828322E-4</v>
      </c>
      <c r="BU1208">
        <v>0</v>
      </c>
      <c r="BV1208">
        <v>0.52848196405632053</v>
      </c>
      <c r="BW1208">
        <v>13.967966310249039</v>
      </c>
      <c r="BX1208">
        <v>37.339523925774529</v>
      </c>
      <c r="BY1208">
        <v>39.201867889592116</v>
      </c>
      <c r="BZ1208">
        <v>909.59024896722076</v>
      </c>
      <c r="CA1208">
        <v>303.14877466309002</v>
      </c>
      <c r="CB1208">
        <v>233.57198186016606</v>
      </c>
      <c r="CC1208" s="156">
        <v>1</v>
      </c>
      <c r="CD1208">
        <v>950</v>
      </c>
      <c r="CE1208">
        <v>0.31406496335451384</v>
      </c>
      <c r="CF1208">
        <v>9.6797327964432966</v>
      </c>
      <c r="CG1208">
        <v>0.39137952610564952</v>
      </c>
      <c r="CH1208">
        <v>44.160062874741946</v>
      </c>
      <c r="CI1208">
        <v>4</v>
      </c>
    </row>
    <row r="1209" spans="47:87" x14ac:dyDescent="0.3">
      <c r="AU1209">
        <v>0.3</v>
      </c>
      <c r="AV1209">
        <v>18.603564969403138</v>
      </c>
      <c r="AW1209">
        <v>0.29090376757666048</v>
      </c>
      <c r="AX1209">
        <v>0</v>
      </c>
      <c r="AY1209">
        <v>317.17242737514874</v>
      </c>
      <c r="AZ1209">
        <v>8.2709097060655171E-2</v>
      </c>
      <c r="BA1209">
        <v>489.28755052787244</v>
      </c>
      <c r="BB1209">
        <v>258.68808467607545</v>
      </c>
      <c r="BC1209">
        <v>1</v>
      </c>
      <c r="BD1209">
        <v>42.98823005292045</v>
      </c>
      <c r="BE1209">
        <v>103.60652779045628</v>
      </c>
      <c r="BF1209">
        <v>14.588358723262093</v>
      </c>
      <c r="BG1209">
        <v>5.7834146748623585</v>
      </c>
      <c r="BH1209">
        <v>409.66893740927668</v>
      </c>
      <c r="BI1209">
        <v>0.19999999999999998</v>
      </c>
      <c r="BJ1209">
        <v>2812.9332161879911</v>
      </c>
      <c r="BK1209">
        <v>688.1868552190881</v>
      </c>
      <c r="BL1209">
        <v>845.37846194097119</v>
      </c>
      <c r="BM1209">
        <v>791.61901069155294</v>
      </c>
      <c r="BN1209">
        <v>220.4645683510729</v>
      </c>
      <c r="BO1209">
        <v>26.527500561200281</v>
      </c>
      <c r="BP1209">
        <v>1.5536502763743479E-2</v>
      </c>
      <c r="BQ1209">
        <v>100</v>
      </c>
      <c r="BR1209">
        <v>339.60558549076183</v>
      </c>
      <c r="BS1209">
        <v>5.4060129540061466E-2</v>
      </c>
      <c r="BT1209">
        <v>3.2448096416236218E-4</v>
      </c>
      <c r="BU1209">
        <v>0</v>
      </c>
      <c r="BV1209">
        <v>0.54511986236222421</v>
      </c>
      <c r="BW1209">
        <v>14.281903447944066</v>
      </c>
      <c r="BX1209">
        <v>33.143210193268331</v>
      </c>
      <c r="BY1209">
        <v>30.910466132758025</v>
      </c>
      <c r="BZ1209">
        <v>992.11119645593442</v>
      </c>
      <c r="CA1209">
        <v>303.10220022584036</v>
      </c>
      <c r="CB1209">
        <v>228.74482231308562</v>
      </c>
      <c r="CC1209" s="156">
        <v>0.98</v>
      </c>
      <c r="CD1209">
        <v>1320</v>
      </c>
      <c r="CE1209">
        <v>0.18817052176122151</v>
      </c>
      <c r="CF1209">
        <v>6.5008744131577592</v>
      </c>
      <c r="CG1209">
        <v>0.24868880869634649</v>
      </c>
      <c r="CH1209">
        <v>17.458517076598682</v>
      </c>
      <c r="CI1209">
        <v>7</v>
      </c>
    </row>
    <row r="1210" spans="47:87" x14ac:dyDescent="0.3">
      <c r="AU1210">
        <v>0.3</v>
      </c>
      <c r="AV1210">
        <v>17.872022979685379</v>
      </c>
      <c r="AW1210">
        <v>0.37685406711594449</v>
      </c>
      <c r="AX1210">
        <v>0.79001001086054645</v>
      </c>
      <c r="AY1210">
        <v>362.85291147100958</v>
      </c>
      <c r="AZ1210">
        <v>8.5210261175432442E-2</v>
      </c>
      <c r="BA1210">
        <v>460.78714215979397</v>
      </c>
      <c r="BB1210">
        <v>270.21003791163173</v>
      </c>
      <c r="BC1210">
        <v>1</v>
      </c>
      <c r="BD1210">
        <v>37.330362796758564</v>
      </c>
      <c r="BE1210">
        <v>103.36484915420132</v>
      </c>
      <c r="BF1210">
        <v>11.25170635713701</v>
      </c>
      <c r="BG1210">
        <v>4.9191277386640877</v>
      </c>
      <c r="BH1210">
        <v>391.55801860587997</v>
      </c>
      <c r="BI1210">
        <v>0.20000000000000004</v>
      </c>
      <c r="BJ1210">
        <v>2901.3507468723437</v>
      </c>
      <c r="BK1210">
        <v>700.65677398556613</v>
      </c>
      <c r="BL1210">
        <v>864.58691120244862</v>
      </c>
      <c r="BM1210">
        <v>939.86832069537309</v>
      </c>
      <c r="BN1210">
        <v>160.2385012796864</v>
      </c>
      <c r="BO1210">
        <v>34.083138281121705</v>
      </c>
      <c r="BP1210">
        <v>5.4472530260963825E-2</v>
      </c>
      <c r="BQ1210">
        <v>100</v>
      </c>
      <c r="BR1210">
        <v>283.67557855899776</v>
      </c>
      <c r="BS1210">
        <v>5.8506690969526466E-2</v>
      </c>
      <c r="BT1210">
        <v>2.9912446086155644E-4</v>
      </c>
      <c r="BU1210">
        <v>0</v>
      </c>
      <c r="BV1210">
        <v>0.57153641490291496</v>
      </c>
      <c r="BW1210">
        <v>14.243613601751854</v>
      </c>
      <c r="BX1210">
        <v>36.369829429598276</v>
      </c>
      <c r="BY1210">
        <v>32.383252900396236</v>
      </c>
      <c r="BZ1210">
        <v>1169.5405499168533</v>
      </c>
      <c r="CA1210">
        <v>222.54640897607558</v>
      </c>
      <c r="CB1210">
        <v>240.93736445513832</v>
      </c>
      <c r="CC1210" s="156">
        <v>0.87</v>
      </c>
      <c r="CD1210">
        <v>2030</v>
      </c>
      <c r="CE1210">
        <v>0.14932237230453649</v>
      </c>
      <c r="CF1210">
        <v>6.6511312443667592</v>
      </c>
      <c r="CG1210">
        <v>0.18164606632798594</v>
      </c>
      <c r="CH1210">
        <v>13.868221131885656</v>
      </c>
      <c r="CI1210">
        <v>10</v>
      </c>
    </row>
    <row r="1211" spans="47:87" x14ac:dyDescent="0.3">
      <c r="AU1211">
        <v>0.3</v>
      </c>
      <c r="AV1211">
        <v>21.413116504433514</v>
      </c>
      <c r="AW1211">
        <v>0.29968591772406955</v>
      </c>
      <c r="AX1211">
        <v>2.1908595712182555</v>
      </c>
      <c r="AY1211">
        <v>309.64872026659958</v>
      </c>
      <c r="AZ1211">
        <v>9.2423807396816285E-2</v>
      </c>
      <c r="BA1211">
        <v>445.50398866444652</v>
      </c>
      <c r="BB1211">
        <v>369.54642799004887</v>
      </c>
      <c r="BC1211">
        <v>1</v>
      </c>
      <c r="BD1211">
        <v>42.62839976653207</v>
      </c>
      <c r="BE1211">
        <v>106.05049064655358</v>
      </c>
      <c r="BF1211">
        <v>27.343943974120158</v>
      </c>
      <c r="BG1211">
        <v>4.8977386525476847</v>
      </c>
      <c r="BH1211">
        <v>448.73036728413604</v>
      </c>
      <c r="BI1211">
        <v>0.20000000000000004</v>
      </c>
      <c r="BJ1211">
        <v>2377.8269076704446</v>
      </c>
      <c r="BK1211">
        <v>682.6709902020358</v>
      </c>
      <c r="BL1211">
        <v>904.49484014565007</v>
      </c>
      <c r="BM1211">
        <v>789.31738976930478</v>
      </c>
      <c r="BN1211">
        <v>146.7347103952456</v>
      </c>
      <c r="BO1211">
        <v>27.127957430948975</v>
      </c>
      <c r="BP1211">
        <v>4.0286274244292576E-2</v>
      </c>
      <c r="BQ1211">
        <v>100</v>
      </c>
      <c r="BR1211">
        <v>350.22037890795536</v>
      </c>
      <c r="BS1211">
        <v>5.044335740595892E-2</v>
      </c>
      <c r="BT1211">
        <v>2.9857727772196279E-4</v>
      </c>
      <c r="BU1211">
        <v>0</v>
      </c>
      <c r="BV1211">
        <v>0.57579552085639696</v>
      </c>
      <c r="BW1211">
        <v>14.090369733905309</v>
      </c>
      <c r="BX1211">
        <v>37.617985085202676</v>
      </c>
      <c r="BY1211">
        <v>34.860543147220639</v>
      </c>
      <c r="BZ1211">
        <v>1046.1228053323457</v>
      </c>
      <c r="CA1211">
        <v>253.16679850362519</v>
      </c>
      <c r="CB1211">
        <v>240.24984440855934</v>
      </c>
      <c r="CC1211" s="156">
        <v>1.18</v>
      </c>
      <c r="CD1211">
        <v>1220</v>
      </c>
      <c r="CE1211">
        <v>5.562573007768723E-2</v>
      </c>
      <c r="CF1211">
        <v>3.6349354064258828</v>
      </c>
      <c r="CG1211">
        <v>0.1020485366322164</v>
      </c>
      <c r="CH1211">
        <v>-7.898227001371616</v>
      </c>
      <c r="CI1211" t="s">
        <v>479</v>
      </c>
    </row>
    <row r="1212" spans="47:87" x14ac:dyDescent="0.3">
      <c r="AU1212">
        <v>0.3</v>
      </c>
      <c r="AV1212">
        <v>21.010869031074481</v>
      </c>
      <c r="AW1212">
        <v>0.33438405865205378</v>
      </c>
      <c r="AX1212">
        <v>1.1553923078855646</v>
      </c>
      <c r="AY1212">
        <v>339.2085068345545</v>
      </c>
      <c r="AZ1212">
        <v>7.968769357080821E-2</v>
      </c>
      <c r="BA1212">
        <v>387.34847126450211</v>
      </c>
      <c r="BB1212">
        <v>259.18572982802954</v>
      </c>
      <c r="BC1212">
        <v>1</v>
      </c>
      <c r="BD1212">
        <v>36.809151511561936</v>
      </c>
      <c r="BE1212">
        <v>94.698767335626698</v>
      </c>
      <c r="BF1212">
        <v>19.292473260177445</v>
      </c>
      <c r="BG1212">
        <v>3.4425743649660818</v>
      </c>
      <c r="BH1212">
        <v>402.13036570023297</v>
      </c>
      <c r="BI1212">
        <v>0.20000000000000004</v>
      </c>
      <c r="BJ1212">
        <v>2848.7856012377929</v>
      </c>
      <c r="BK1212">
        <v>679.33006165171412</v>
      </c>
      <c r="BL1212">
        <v>903.60545706091068</v>
      </c>
      <c r="BM1212">
        <v>891.04302593360103</v>
      </c>
      <c r="BN1212">
        <v>142.45721789809764</v>
      </c>
      <c r="BO1212">
        <v>30.00831009054777</v>
      </c>
      <c r="BP1212">
        <v>7.6682807604532305E-2</v>
      </c>
      <c r="BQ1212">
        <v>100</v>
      </c>
      <c r="BR1212">
        <v>266.21207266030763</v>
      </c>
      <c r="BS1212">
        <v>5.4993579705356989E-2</v>
      </c>
      <c r="BT1212">
        <v>2.9733685859861477E-4</v>
      </c>
      <c r="BU1212">
        <v>0</v>
      </c>
      <c r="BV1212">
        <v>0.5461259634315786</v>
      </c>
      <c r="BW1212">
        <v>16.105816802914024</v>
      </c>
      <c r="BX1212">
        <v>34.68715283465626</v>
      </c>
      <c r="BY1212">
        <v>34.026584913317109</v>
      </c>
      <c r="BZ1212">
        <v>845.60564844520013</v>
      </c>
      <c r="CA1212">
        <v>317.78720892954493</v>
      </c>
      <c r="CB1212">
        <v>236.17478555475839</v>
      </c>
      <c r="CC1212" s="156">
        <v>0.95</v>
      </c>
      <c r="CD1212">
        <v>2040</v>
      </c>
      <c r="CE1212">
        <v>0.15142696657031762</v>
      </c>
      <c r="CF1212">
        <v>4.9917254000216911</v>
      </c>
      <c r="CG1212">
        <v>0.19937571145521926</v>
      </c>
      <c r="CH1212">
        <v>8.4018605161122437</v>
      </c>
      <c r="CI1212">
        <v>9</v>
      </c>
    </row>
    <row r="1213" spans="47:87" x14ac:dyDescent="0.3">
      <c r="AU1213">
        <v>0.3</v>
      </c>
      <c r="AV1213">
        <v>20.687058453531726</v>
      </c>
      <c r="AW1213">
        <v>0.39407488346377506</v>
      </c>
      <c r="AX1213">
        <v>1.081207779662698</v>
      </c>
      <c r="AY1213">
        <v>329.60990064857589</v>
      </c>
      <c r="AZ1213">
        <v>0.11269346734995078</v>
      </c>
      <c r="BA1213">
        <v>435.24391502702019</v>
      </c>
      <c r="BB1213">
        <v>375.19181355413502</v>
      </c>
      <c r="BC1213">
        <v>1</v>
      </c>
      <c r="BD1213">
        <v>41.096151313591491</v>
      </c>
      <c r="BE1213">
        <v>100.14591681039876</v>
      </c>
      <c r="BF1213">
        <v>10.533495343661302</v>
      </c>
      <c r="BG1213">
        <v>4.4620994774769374</v>
      </c>
      <c r="BH1213">
        <v>414.84027154591939</v>
      </c>
      <c r="BI1213">
        <v>0.19999999999999996</v>
      </c>
      <c r="BJ1213">
        <v>2829.5044367145392</v>
      </c>
      <c r="BK1213">
        <v>668.67626706269311</v>
      </c>
      <c r="BL1213">
        <v>857.25313529465791</v>
      </c>
      <c r="BM1213">
        <v>1003.2184731728507</v>
      </c>
      <c r="BN1213">
        <v>135.57074854711226</v>
      </c>
      <c r="BO1213">
        <v>35.497997196083368</v>
      </c>
      <c r="BP1213">
        <v>7.4152422033041385E-2</v>
      </c>
      <c r="BQ1213">
        <v>100</v>
      </c>
      <c r="BR1213">
        <v>348.36050845162293</v>
      </c>
      <c r="BS1213">
        <v>5.0455448045676171E-2</v>
      </c>
      <c r="BT1213">
        <v>2.8279881944929137E-4</v>
      </c>
      <c r="BU1213">
        <v>0</v>
      </c>
      <c r="BV1213">
        <v>0.53101603032600253</v>
      </c>
      <c r="BW1213">
        <v>13.392004684715703</v>
      </c>
      <c r="BX1213">
        <v>36.278318415469357</v>
      </c>
      <c r="BY1213">
        <v>37.233645612375966</v>
      </c>
      <c r="BZ1213">
        <v>1261.0222616382957</v>
      </c>
      <c r="CA1213">
        <v>282.42029714163112</v>
      </c>
      <c r="CB1213">
        <v>212.9790027629268</v>
      </c>
      <c r="CC1213" s="156">
        <v>0.99</v>
      </c>
      <c r="CD1213">
        <v>1360</v>
      </c>
      <c r="CE1213">
        <v>0.25044200528454308</v>
      </c>
      <c r="CF1213">
        <v>9.5617907017586017</v>
      </c>
      <c r="CG1213">
        <v>0.33997746968056303</v>
      </c>
      <c r="CH1213">
        <v>33.940174211564425</v>
      </c>
      <c r="CI1213">
        <v>5</v>
      </c>
    </row>
    <row r="1214" spans="47:87" x14ac:dyDescent="0.3">
      <c r="AU1214">
        <v>0.3</v>
      </c>
      <c r="AV1214">
        <v>18.841636091598421</v>
      </c>
      <c r="AW1214">
        <v>0.28578342798599032</v>
      </c>
      <c r="AX1214">
        <v>1.5481206743908311</v>
      </c>
      <c r="AY1214">
        <v>335.52822397264276</v>
      </c>
      <c r="AZ1214">
        <v>0.10541612940829226</v>
      </c>
      <c r="BA1214">
        <v>355.7297038298293</v>
      </c>
      <c r="BB1214">
        <v>350.75638776497539</v>
      </c>
      <c r="BC1214">
        <v>1</v>
      </c>
      <c r="BD1214">
        <v>35.768007132004044</v>
      </c>
      <c r="BE1214">
        <v>85.939965001693153</v>
      </c>
      <c r="BF1214">
        <v>18.047624717995312</v>
      </c>
      <c r="BG1214">
        <v>4.2676009089425664</v>
      </c>
      <c r="BH1214">
        <v>428.63980846176639</v>
      </c>
      <c r="BI1214">
        <v>0.19999999999999998</v>
      </c>
      <c r="BJ1214">
        <v>2354.3905693467309</v>
      </c>
      <c r="BK1214">
        <v>694.98365255628471</v>
      </c>
      <c r="BL1214">
        <v>886.50639967284417</v>
      </c>
      <c r="BM1214">
        <v>903.17397513640276</v>
      </c>
      <c r="BN1214">
        <v>209.28621107260679</v>
      </c>
      <c r="BO1214">
        <v>25.93945053055263</v>
      </c>
      <c r="BP1214">
        <v>2.9843749958541142E-2</v>
      </c>
      <c r="BQ1214">
        <v>100</v>
      </c>
      <c r="BR1214">
        <v>308.82326155489812</v>
      </c>
      <c r="BS1214">
        <v>5.8809916961788208E-2</v>
      </c>
      <c r="BT1214">
        <v>3.1719619751875044E-4</v>
      </c>
      <c r="BU1214">
        <v>0</v>
      </c>
      <c r="BV1214">
        <v>0.54448432092282351</v>
      </c>
      <c r="BW1214">
        <v>14.58056520967463</v>
      </c>
      <c r="BX1214">
        <v>33.281643406261431</v>
      </c>
      <c r="BY1214">
        <v>39.611684537069422</v>
      </c>
      <c r="BZ1214">
        <v>1050.9234654785425</v>
      </c>
      <c r="CA1214">
        <v>280.44407523615007</v>
      </c>
      <c r="CB1214">
        <v>244.79292961578884</v>
      </c>
      <c r="CC1214" s="156">
        <v>1.03</v>
      </c>
      <c r="CD1214">
        <v>1260</v>
      </c>
      <c r="CE1214">
        <v>0.15532102621968669</v>
      </c>
      <c r="CF1214">
        <v>4.7739010338619661</v>
      </c>
      <c r="CG1214">
        <v>0.18816001578238273</v>
      </c>
      <c r="CH1214">
        <v>4.7355393839660103</v>
      </c>
      <c r="CI1214">
        <v>12</v>
      </c>
    </row>
    <row r="1215" spans="47:87" x14ac:dyDescent="0.3">
      <c r="AU1215">
        <v>0.3</v>
      </c>
      <c r="AV1215">
        <v>21.613019006624672</v>
      </c>
      <c r="AW1215">
        <v>0.3230472144595295</v>
      </c>
      <c r="AX1215">
        <v>1.4048195834894726</v>
      </c>
      <c r="AY1215">
        <v>338.48664579533232</v>
      </c>
      <c r="AZ1215">
        <v>0.10581517719921468</v>
      </c>
      <c r="BA1215">
        <v>401.0704063727697</v>
      </c>
      <c r="BB1215">
        <v>280.30824801569076</v>
      </c>
      <c r="BC1215">
        <v>1</v>
      </c>
      <c r="BD1215">
        <v>37.620302343235139</v>
      </c>
      <c r="BE1215">
        <v>88.330009524854432</v>
      </c>
      <c r="BF1215">
        <v>18.474807077535491</v>
      </c>
      <c r="BG1215">
        <v>3.8246032377527195</v>
      </c>
      <c r="BH1215">
        <v>398.11045401770866</v>
      </c>
      <c r="BI1215">
        <v>0.2</v>
      </c>
      <c r="BJ1215">
        <v>2654.3855728777562</v>
      </c>
      <c r="BK1215">
        <v>698.95289065374061</v>
      </c>
      <c r="BL1215">
        <v>928.68038809499024</v>
      </c>
      <c r="BM1215">
        <v>905.58103376303779</v>
      </c>
      <c r="BN1215">
        <v>122.61636953937931</v>
      </c>
      <c r="BO1215">
        <v>29.320531514290419</v>
      </c>
      <c r="BP1215">
        <v>3.3946486065602681E-2</v>
      </c>
      <c r="BQ1215">
        <v>100</v>
      </c>
      <c r="BR1215">
        <v>318.92709020390231</v>
      </c>
      <c r="BS1215">
        <v>4.9563389123911956E-2</v>
      </c>
      <c r="BT1215">
        <v>2.8696099747453158E-4</v>
      </c>
      <c r="BU1215">
        <v>0</v>
      </c>
      <c r="BV1215">
        <v>0.55025820783262691</v>
      </c>
      <c r="BW1215">
        <v>14.554446635188663</v>
      </c>
      <c r="BX1215">
        <v>37.822081400502995</v>
      </c>
      <c r="BY1215">
        <v>35.421380578966954</v>
      </c>
      <c r="BZ1215">
        <v>1231.5141635233745</v>
      </c>
      <c r="CA1215">
        <v>268.25406281546543</v>
      </c>
      <c r="CB1215">
        <v>231.43924363519784</v>
      </c>
      <c r="CC1215" s="156">
        <v>1</v>
      </c>
      <c r="CD1215">
        <v>1770</v>
      </c>
      <c r="CE1215">
        <v>0.14127388455299017</v>
      </c>
      <c r="CF1215">
        <v>4.1964121208187386</v>
      </c>
      <c r="CG1215">
        <v>0.17449976553619809</v>
      </c>
      <c r="CH1215">
        <v>6.2136576469697591</v>
      </c>
      <c r="CI1215">
        <v>11</v>
      </c>
    </row>
    <row r="1216" spans="47:87" x14ac:dyDescent="0.3">
      <c r="AU1216">
        <v>0.3</v>
      </c>
      <c r="AV1216">
        <v>21.060850722292997</v>
      </c>
      <c r="AW1216">
        <v>0.3806218322165153</v>
      </c>
      <c r="AX1216">
        <v>1.7571559612008036</v>
      </c>
      <c r="AY1216">
        <v>362.68564793856615</v>
      </c>
      <c r="AZ1216">
        <v>0.10919903049236691</v>
      </c>
      <c r="BA1216">
        <v>321.50745939559056</v>
      </c>
      <c r="BB1216">
        <v>348.78384321320414</v>
      </c>
      <c r="BC1216">
        <v>1</v>
      </c>
      <c r="BD1216">
        <v>34.771883427477036</v>
      </c>
      <c r="BE1216">
        <v>98.807508482571805</v>
      </c>
      <c r="BF1216">
        <v>8.4940027713889599</v>
      </c>
      <c r="BG1216">
        <v>4.7211763862846459</v>
      </c>
      <c r="BH1216">
        <v>404.72597726295595</v>
      </c>
      <c r="BI1216">
        <v>0.19999999999999998</v>
      </c>
      <c r="BJ1216">
        <v>2809.0168474898528</v>
      </c>
      <c r="BK1216">
        <v>667.59290181273514</v>
      </c>
      <c r="BL1216">
        <v>869.43034823050118</v>
      </c>
      <c r="BM1216">
        <v>856.10372578781255</v>
      </c>
      <c r="BN1216">
        <v>155.73270156902376</v>
      </c>
      <c r="BO1216">
        <v>34.411163966401155</v>
      </c>
      <c r="BP1216">
        <v>5.6450238626357702E-2</v>
      </c>
      <c r="BQ1216">
        <v>100</v>
      </c>
      <c r="BR1216">
        <v>336.96272750296333</v>
      </c>
      <c r="BS1216">
        <v>4.8669819524400186E-2</v>
      </c>
      <c r="BT1216">
        <v>2.9929704445856434E-4</v>
      </c>
      <c r="BU1216">
        <v>0</v>
      </c>
      <c r="BV1216">
        <v>0.55851907498595332</v>
      </c>
      <c r="BW1216">
        <v>14.701111611308635</v>
      </c>
      <c r="BX1216">
        <v>34.029980211782352</v>
      </c>
      <c r="BY1216">
        <v>36.850461458361728</v>
      </c>
      <c r="BZ1216">
        <v>1173.6013624560615</v>
      </c>
      <c r="CA1216">
        <v>353.78807860516599</v>
      </c>
      <c r="CB1216">
        <v>228.11837722965691</v>
      </c>
      <c r="CC1216" s="156">
        <v>0.92</v>
      </c>
      <c r="CD1216">
        <v>1220</v>
      </c>
      <c r="CE1216">
        <v>0.24928988647763206</v>
      </c>
      <c r="CF1216">
        <v>7.1193056420140381</v>
      </c>
      <c r="CG1216">
        <v>0.30422923550238756</v>
      </c>
      <c r="CH1216">
        <v>26.868684563513515</v>
      </c>
      <c r="CI1216">
        <v>5</v>
      </c>
    </row>
    <row r="1217" spans="47:87" x14ac:dyDescent="0.3">
      <c r="AU1217">
        <v>0.3</v>
      </c>
      <c r="AV1217">
        <v>22.390017526912359</v>
      </c>
      <c r="AW1217">
        <v>0.26711854657511497</v>
      </c>
      <c r="AX1217">
        <v>1.8498338339589544</v>
      </c>
      <c r="AY1217">
        <v>333.47232510536048</v>
      </c>
      <c r="AZ1217">
        <v>0.10508580619038971</v>
      </c>
      <c r="BA1217">
        <v>388.74996215438387</v>
      </c>
      <c r="BB1217">
        <v>366.323140353903</v>
      </c>
      <c r="BC1217">
        <v>1</v>
      </c>
      <c r="BD1217">
        <v>28.396350152661668</v>
      </c>
      <c r="BE1217">
        <v>88.136342941545223</v>
      </c>
      <c r="BF1217">
        <v>15.778806633057396</v>
      </c>
      <c r="BG1217">
        <v>5.2281832010620279</v>
      </c>
      <c r="BH1217">
        <v>410.16041290846562</v>
      </c>
      <c r="BI1217">
        <v>0.20000000000000004</v>
      </c>
      <c r="BJ1217">
        <v>2357.2456642180155</v>
      </c>
      <c r="BK1217">
        <v>671.4075561696053</v>
      </c>
      <c r="BL1217">
        <v>817.074590753856</v>
      </c>
      <c r="BM1217">
        <v>978.37608662633795</v>
      </c>
      <c r="BN1217">
        <v>123.78475249434251</v>
      </c>
      <c r="BO1217">
        <v>23.989320505949749</v>
      </c>
      <c r="BP1217">
        <v>5.89258272971225E-2</v>
      </c>
      <c r="BQ1217">
        <v>100</v>
      </c>
      <c r="BR1217">
        <v>355.25255773022326</v>
      </c>
      <c r="BS1217">
        <v>6.1035858172727206E-2</v>
      </c>
      <c r="BT1217">
        <v>3.0323813700051347E-4</v>
      </c>
      <c r="BU1217">
        <v>0</v>
      </c>
      <c r="BV1217">
        <v>0.56396786977112356</v>
      </c>
      <c r="BW1217">
        <v>14.453987520645796</v>
      </c>
      <c r="BX1217">
        <v>36.428254376352115</v>
      </c>
      <c r="BY1217">
        <v>36.902252273977496</v>
      </c>
      <c r="BZ1217">
        <v>1191.9499343313719</v>
      </c>
      <c r="CA1217">
        <v>169.33249916182604</v>
      </c>
      <c r="CB1217">
        <v>237.44038282118294</v>
      </c>
      <c r="CC1217" s="156">
        <v>0.88</v>
      </c>
      <c r="CD1217">
        <v>1220</v>
      </c>
      <c r="CE1217">
        <v>0.31298349919573654</v>
      </c>
      <c r="CF1217">
        <v>8.8426613467797583</v>
      </c>
      <c r="CG1217">
        <v>0.38951640050469072</v>
      </c>
      <c r="CH1217">
        <v>43.237010694126369</v>
      </c>
      <c r="CI1217">
        <v>4</v>
      </c>
    </row>
    <row r="1218" spans="47:87" x14ac:dyDescent="0.3">
      <c r="AU1218">
        <v>0.3</v>
      </c>
      <c r="AV1218">
        <v>18.39183418104567</v>
      </c>
      <c r="AW1218">
        <v>0.30606984657527009</v>
      </c>
      <c r="AX1218">
        <v>0.83289791508191113</v>
      </c>
      <c r="AY1218">
        <v>321.7956717278085</v>
      </c>
      <c r="AZ1218">
        <v>0.10252173325748003</v>
      </c>
      <c r="BA1218">
        <v>394.26456337040827</v>
      </c>
      <c r="BB1218">
        <v>349.1868389983955</v>
      </c>
      <c r="BC1218">
        <v>1</v>
      </c>
      <c r="BD1218">
        <v>36.919589110765941</v>
      </c>
      <c r="BE1218">
        <v>96.541745476512503</v>
      </c>
      <c r="BF1218">
        <v>14.876733182072483</v>
      </c>
      <c r="BG1218">
        <v>3.4061506107225004</v>
      </c>
      <c r="BH1218">
        <v>419.37867389785731</v>
      </c>
      <c r="BI1218">
        <v>0.2</v>
      </c>
      <c r="BJ1218">
        <v>2653.5261949764395</v>
      </c>
      <c r="BK1218">
        <v>700.09701391489841</v>
      </c>
      <c r="BL1218">
        <v>872.32308307435346</v>
      </c>
      <c r="BM1218">
        <v>953.22062537564045</v>
      </c>
      <c r="BN1218">
        <v>133.64346231025704</v>
      </c>
      <c r="BO1218">
        <v>27.67278356518127</v>
      </c>
      <c r="BP1218">
        <v>4.5116075399530803E-2</v>
      </c>
      <c r="BQ1218">
        <v>100</v>
      </c>
      <c r="BR1218">
        <v>335.20343265965454</v>
      </c>
      <c r="BS1218">
        <v>5.7654009500989825E-2</v>
      </c>
      <c r="BT1218">
        <v>3.2268442476644365E-4</v>
      </c>
      <c r="BU1218">
        <v>0</v>
      </c>
      <c r="BV1218">
        <v>0.54380498660466459</v>
      </c>
      <c r="BW1218">
        <v>15.029569232550623</v>
      </c>
      <c r="BX1218">
        <v>35.617129771610642</v>
      </c>
      <c r="BY1218">
        <v>37.591302464715312</v>
      </c>
      <c r="BZ1218">
        <v>963.38883629812415</v>
      </c>
      <c r="CA1218">
        <v>244.73271338968061</v>
      </c>
      <c r="CB1218">
        <v>229.64945860863867</v>
      </c>
      <c r="CC1218" s="156">
        <v>0.73</v>
      </c>
      <c r="CD1218">
        <v>1810</v>
      </c>
      <c r="CE1218">
        <v>0.19681402943256709</v>
      </c>
      <c r="CF1218">
        <v>7.2179375950104365</v>
      </c>
      <c r="CG1218">
        <v>0.23503923003196919</v>
      </c>
      <c r="CH1218">
        <v>27.375100236895694</v>
      </c>
      <c r="CI1218">
        <v>7</v>
      </c>
    </row>
    <row r="1219" spans="47:87" x14ac:dyDescent="0.3">
      <c r="AU1219">
        <v>0.3</v>
      </c>
      <c r="AV1219">
        <v>20.307403126484008</v>
      </c>
      <c r="AW1219">
        <v>0.33183527570583993</v>
      </c>
      <c r="AX1219">
        <v>2.3452816860263286</v>
      </c>
      <c r="AY1219">
        <v>325.83090852838734</v>
      </c>
      <c r="AZ1219">
        <v>0.11435799242727919</v>
      </c>
      <c r="BA1219">
        <v>385.90976617501747</v>
      </c>
      <c r="BB1219">
        <v>302.04107756450935</v>
      </c>
      <c r="BC1219">
        <v>1</v>
      </c>
      <c r="BD1219">
        <v>38.837569600166809</v>
      </c>
      <c r="BE1219">
        <v>100.73351482762513</v>
      </c>
      <c r="BF1219">
        <v>14.927352538099919</v>
      </c>
      <c r="BG1219">
        <v>5.0895801361666839</v>
      </c>
      <c r="BH1219">
        <v>428.1758618902731</v>
      </c>
      <c r="BI1219">
        <v>0.2</v>
      </c>
      <c r="BJ1219">
        <v>2434.5426826573812</v>
      </c>
      <c r="BK1219">
        <v>698.25229716460763</v>
      </c>
      <c r="BL1219">
        <v>925.28430079429529</v>
      </c>
      <c r="BM1219">
        <v>1033.6084703418423</v>
      </c>
      <c r="BN1219">
        <v>215.90583374900271</v>
      </c>
      <c r="BO1219">
        <v>29.808665835117559</v>
      </c>
      <c r="BP1219">
        <v>7.23973497060834E-2</v>
      </c>
      <c r="BQ1219">
        <v>100</v>
      </c>
      <c r="BR1219">
        <v>354.43958628503731</v>
      </c>
      <c r="BS1219">
        <v>5.5821579825228562E-2</v>
      </c>
      <c r="BT1219">
        <v>2.9087516446276693E-4</v>
      </c>
      <c r="BU1219">
        <v>0</v>
      </c>
      <c r="BV1219">
        <v>0.52879964772696142</v>
      </c>
      <c r="BW1219">
        <v>15.041908184461793</v>
      </c>
      <c r="BX1219">
        <v>33.063375369433587</v>
      </c>
      <c r="BY1219">
        <v>32.211215489567202</v>
      </c>
      <c r="BZ1219">
        <v>1070.4313831733868</v>
      </c>
      <c r="CA1219">
        <v>356.11889862886721</v>
      </c>
      <c r="CB1219">
        <v>218.61165126812941</v>
      </c>
      <c r="CC1219" s="156">
        <v>1.1499999999999999</v>
      </c>
      <c r="CD1219">
        <v>860</v>
      </c>
      <c r="CE1219">
        <v>0.14039706673838426</v>
      </c>
      <c r="CF1219">
        <v>4.7910428484714522</v>
      </c>
      <c r="CG1219">
        <v>0.18466994919285898</v>
      </c>
      <c r="CH1219">
        <v>9.6133680472386409</v>
      </c>
      <c r="CI1219">
        <v>10</v>
      </c>
    </row>
    <row r="1220" spans="47:87" x14ac:dyDescent="0.3">
      <c r="AU1220">
        <v>0.3</v>
      </c>
      <c r="AV1220">
        <v>18.676965221967397</v>
      </c>
      <c r="AW1220">
        <v>0.35429166123987482</v>
      </c>
      <c r="AX1220">
        <v>0.79108570780760079</v>
      </c>
      <c r="AY1220">
        <v>355.71015884255581</v>
      </c>
      <c r="AZ1220">
        <v>9.9439556791356742E-2</v>
      </c>
      <c r="BA1220">
        <v>489.98353457128854</v>
      </c>
      <c r="BB1220">
        <v>403.24374392442172</v>
      </c>
      <c r="BC1220">
        <v>1</v>
      </c>
      <c r="BD1220">
        <v>33.254482080566284</v>
      </c>
      <c r="BE1220">
        <v>94.326170440093478</v>
      </c>
      <c r="BF1220">
        <v>16.967789182336173</v>
      </c>
      <c r="BG1220">
        <v>3.8977243951475944</v>
      </c>
      <c r="BH1220">
        <v>425.72268727605729</v>
      </c>
      <c r="BI1220">
        <v>0.2</v>
      </c>
      <c r="BJ1220">
        <v>2613.4350679380732</v>
      </c>
      <c r="BK1220">
        <v>687.48896772156638</v>
      </c>
      <c r="BL1220">
        <v>823.87275561501258</v>
      </c>
      <c r="BM1220">
        <v>881.99943411371692</v>
      </c>
      <c r="BN1220">
        <v>164.27179549828864</v>
      </c>
      <c r="BO1220">
        <v>32.051575775434159</v>
      </c>
      <c r="BP1220">
        <v>5.0024255181827161E-2</v>
      </c>
      <c r="BQ1220">
        <v>100</v>
      </c>
      <c r="BR1220">
        <v>333.77144489614125</v>
      </c>
      <c r="BS1220">
        <v>5.6476074980552696E-2</v>
      </c>
      <c r="BT1220">
        <v>2.9099655073308079E-4</v>
      </c>
      <c r="BU1220">
        <v>0</v>
      </c>
      <c r="BV1220">
        <v>0.57004987803360985</v>
      </c>
      <c r="BW1220">
        <v>14.465933651817167</v>
      </c>
      <c r="BX1220">
        <v>36.928322240203244</v>
      </c>
      <c r="BY1220">
        <v>36.735466632432292</v>
      </c>
      <c r="BZ1220">
        <v>1000.9051577165633</v>
      </c>
      <c r="CA1220">
        <v>348.58202955554799</v>
      </c>
      <c r="CB1220">
        <v>227.94599723456363</v>
      </c>
      <c r="CC1220" s="156">
        <v>0.8</v>
      </c>
      <c r="CD1220">
        <v>1180</v>
      </c>
      <c r="CE1220">
        <v>0.29068867808844145</v>
      </c>
      <c r="CF1220">
        <v>10.211945204582539</v>
      </c>
      <c r="CG1220">
        <v>0.35286146675224206</v>
      </c>
      <c r="CH1220">
        <v>45.503704591768539</v>
      </c>
      <c r="CI1220">
        <v>4</v>
      </c>
    </row>
    <row r="1221" spans="47:87" x14ac:dyDescent="0.3">
      <c r="AU1221">
        <v>0.3</v>
      </c>
      <c r="AV1221">
        <v>20.313465593847383</v>
      </c>
      <c r="AW1221">
        <v>0.37821222179745878</v>
      </c>
      <c r="AX1221">
        <v>1.2742741295806448</v>
      </c>
      <c r="AY1221">
        <v>323.87123581841263</v>
      </c>
      <c r="AZ1221">
        <v>0.12199659979952736</v>
      </c>
      <c r="BA1221">
        <v>386.19045737554671</v>
      </c>
      <c r="BB1221">
        <v>336.54006523718658</v>
      </c>
      <c r="BC1221">
        <v>1</v>
      </c>
      <c r="BD1221">
        <v>43.899271271715037</v>
      </c>
      <c r="BE1221">
        <v>94.585731697494595</v>
      </c>
      <c r="BF1221">
        <v>15.139316923881355</v>
      </c>
      <c r="BG1221">
        <v>3.7796153815291755</v>
      </c>
      <c r="BH1221">
        <v>378.07119400998147</v>
      </c>
      <c r="BI1221">
        <v>0.2</v>
      </c>
      <c r="BJ1221">
        <v>2335.2748001853192</v>
      </c>
      <c r="BK1221">
        <v>688.37871670129232</v>
      </c>
      <c r="BL1221">
        <v>864.4566384448226</v>
      </c>
      <c r="BM1221">
        <v>906.45086773249386</v>
      </c>
      <c r="BN1221">
        <v>125.52451958557573</v>
      </c>
      <c r="BO1221">
        <v>34.240151000158562</v>
      </c>
      <c r="BP1221">
        <v>5.0344316430025092E-2</v>
      </c>
      <c r="BQ1221">
        <v>100</v>
      </c>
      <c r="BR1221">
        <v>330.39744031493348</v>
      </c>
      <c r="BS1221">
        <v>5.2575979070934163E-2</v>
      </c>
      <c r="BT1221">
        <v>3.1652833813697047E-4</v>
      </c>
      <c r="BU1221">
        <v>57.072249912424084</v>
      </c>
      <c r="BV1221">
        <v>0.54210905115575969</v>
      </c>
      <c r="BW1221">
        <v>14.047737135694902</v>
      </c>
      <c r="BX1221">
        <v>37.575454996021953</v>
      </c>
      <c r="BY1221">
        <v>37.64286689926228</v>
      </c>
      <c r="BZ1221">
        <v>989.58757730245804</v>
      </c>
      <c r="CA1221">
        <v>288.87909449705825</v>
      </c>
      <c r="CB1221">
        <v>241.01706479882284</v>
      </c>
      <c r="CC1221" s="156">
        <v>0.95</v>
      </c>
      <c r="CD1221">
        <v>1380</v>
      </c>
      <c r="CE1221">
        <v>0.20983192016111563</v>
      </c>
      <c r="CF1221">
        <v>6.4784455503879208</v>
      </c>
      <c r="CG1221">
        <v>0.25366171525218534</v>
      </c>
      <c r="CH1221">
        <v>17.786869748274913</v>
      </c>
      <c r="CI1221">
        <v>7</v>
      </c>
    </row>
    <row r="1222" spans="47:87" x14ac:dyDescent="0.3">
      <c r="AU1222">
        <v>0.3</v>
      </c>
      <c r="AV1222">
        <v>22.125231307126924</v>
      </c>
      <c r="AW1222">
        <v>0.31359058339431406</v>
      </c>
      <c r="AX1222">
        <v>1.1983400479436475</v>
      </c>
      <c r="AY1222">
        <v>331.16342839774035</v>
      </c>
      <c r="AZ1222">
        <v>8.993084181856846E-2</v>
      </c>
      <c r="BA1222">
        <v>453.04436331930629</v>
      </c>
      <c r="BB1222">
        <v>313.28966628468288</v>
      </c>
      <c r="BC1222">
        <v>1</v>
      </c>
      <c r="BD1222">
        <v>38.546929497834988</v>
      </c>
      <c r="BE1222">
        <v>99.970971984287161</v>
      </c>
      <c r="BF1222">
        <v>11.369542218289691</v>
      </c>
      <c r="BG1222">
        <v>4.1039985899053919</v>
      </c>
      <c r="BH1222">
        <v>431.09636517028355</v>
      </c>
      <c r="BI1222">
        <v>0.19999999999999998</v>
      </c>
      <c r="BJ1222">
        <v>2311.8194583151953</v>
      </c>
      <c r="BK1222">
        <v>698.78887761702163</v>
      </c>
      <c r="BL1222">
        <v>903.63885230053654</v>
      </c>
      <c r="BM1222">
        <v>861.37244562909848</v>
      </c>
      <c r="BN1222">
        <v>110.80798612145504</v>
      </c>
      <c r="BO1222">
        <v>28.18923383173934</v>
      </c>
      <c r="BP1222">
        <v>6.6140702835783993E-2</v>
      </c>
      <c r="BQ1222">
        <v>100</v>
      </c>
      <c r="BR1222">
        <v>375.53330822603914</v>
      </c>
      <c r="BS1222">
        <v>5.5439884145116934E-2</v>
      </c>
      <c r="BT1222">
        <v>3.2797948590777517E-4</v>
      </c>
      <c r="BU1222">
        <v>14.01536438789357</v>
      </c>
      <c r="BV1222">
        <v>0.55736948323725932</v>
      </c>
      <c r="BW1222">
        <v>15.081790346234609</v>
      </c>
      <c r="BX1222">
        <v>35.611742327626253</v>
      </c>
      <c r="BY1222">
        <v>37.09342688850807</v>
      </c>
      <c r="BZ1222">
        <v>810.66258918103858</v>
      </c>
      <c r="CA1222">
        <v>276.35612626118592</v>
      </c>
      <c r="CB1222">
        <v>235.16409871397391</v>
      </c>
      <c r="CC1222" s="156">
        <v>0.94</v>
      </c>
      <c r="CD1222">
        <v>1850</v>
      </c>
      <c r="CE1222">
        <v>9.5600275913849009E-2</v>
      </c>
      <c r="CF1222">
        <v>3.3672736842656921</v>
      </c>
      <c r="CG1222">
        <v>0.12193169360262725</v>
      </c>
      <c r="CH1222">
        <v>-1.194905326393999</v>
      </c>
      <c r="CI1222" t="s">
        <v>479</v>
      </c>
    </row>
    <row r="1223" spans="47:87" x14ac:dyDescent="0.3">
      <c r="AU1223">
        <v>0.3</v>
      </c>
      <c r="AV1223">
        <v>18.669391908787258</v>
      </c>
      <c r="AW1223">
        <v>0.32383327827487535</v>
      </c>
      <c r="AX1223">
        <v>0.90242965788295548</v>
      </c>
      <c r="AY1223">
        <v>315.98435772302958</v>
      </c>
      <c r="AZ1223">
        <v>0.1045803598343702</v>
      </c>
      <c r="BA1223">
        <v>471.37240128534683</v>
      </c>
      <c r="BB1223">
        <v>373.24087650355676</v>
      </c>
      <c r="BC1223">
        <v>1</v>
      </c>
      <c r="BD1223">
        <v>40.023756506448017</v>
      </c>
      <c r="BE1223">
        <v>95.633025574934791</v>
      </c>
      <c r="BF1223">
        <v>2.7973583162786295</v>
      </c>
      <c r="BG1223">
        <v>5.3277771307398156</v>
      </c>
      <c r="BH1223">
        <v>448.50827009364281</v>
      </c>
      <c r="BI1223">
        <v>0.20000000000000009</v>
      </c>
      <c r="BJ1223">
        <v>2399.4883951607849</v>
      </c>
      <c r="BK1223">
        <v>694.3542608297231</v>
      </c>
      <c r="BL1223">
        <v>897.72275766307257</v>
      </c>
      <c r="BM1223">
        <v>1010.9029377559231</v>
      </c>
      <c r="BN1223">
        <v>146.47474213754396</v>
      </c>
      <c r="BO1223">
        <v>29.336282880182146</v>
      </c>
      <c r="BP1223">
        <v>4.0782288208792219E-2</v>
      </c>
      <c r="BQ1223">
        <v>100</v>
      </c>
      <c r="BR1223">
        <v>306.86502261337114</v>
      </c>
      <c r="BS1223">
        <v>5.5045602917583446E-2</v>
      </c>
      <c r="BT1223">
        <v>3.273866407998762E-4</v>
      </c>
      <c r="BU1223">
        <v>5.6761943281201912</v>
      </c>
      <c r="BV1223">
        <v>0.54857619317957185</v>
      </c>
      <c r="BW1223">
        <v>14.051219738975162</v>
      </c>
      <c r="BX1223">
        <v>35.793585723608722</v>
      </c>
      <c r="BY1223">
        <v>31.76442903929658</v>
      </c>
      <c r="BZ1223">
        <v>847.95389664142897</v>
      </c>
      <c r="CA1223">
        <v>300.2644513296753</v>
      </c>
      <c r="CB1223">
        <v>229.37560607379933</v>
      </c>
      <c r="CC1223" s="156">
        <v>0.89</v>
      </c>
      <c r="CD1223">
        <v>2150</v>
      </c>
      <c r="CE1223">
        <v>0.12181197110929243</v>
      </c>
      <c r="CF1223">
        <v>4.653552801263606</v>
      </c>
      <c r="CG1223">
        <v>0.15400953654100785</v>
      </c>
      <c r="CH1223">
        <v>3.9740644819620532</v>
      </c>
      <c r="CI1223">
        <v>14</v>
      </c>
    </row>
    <row r="1224" spans="47:87" x14ac:dyDescent="0.3">
      <c r="AU1224">
        <v>0.3</v>
      </c>
      <c r="AV1224">
        <v>19.123307653552605</v>
      </c>
      <c r="AW1224">
        <v>0.33992115129186384</v>
      </c>
      <c r="AX1224">
        <v>0.60660939511640177</v>
      </c>
      <c r="AY1224">
        <v>325.51095396720876</v>
      </c>
      <c r="AZ1224">
        <v>0.10556284918768691</v>
      </c>
      <c r="BA1224">
        <v>456.31205415282034</v>
      </c>
      <c r="BB1224">
        <v>311.40443609482026</v>
      </c>
      <c r="BC1224">
        <v>1</v>
      </c>
      <c r="BD1224">
        <v>31.649130254995722</v>
      </c>
      <c r="BE1224">
        <v>87.600563067506513</v>
      </c>
      <c r="BF1224">
        <v>15.056324480195032</v>
      </c>
      <c r="BG1224">
        <v>3.0008415607178534</v>
      </c>
      <c r="BH1224">
        <v>375.36506759918558</v>
      </c>
      <c r="BI1224">
        <v>0.20000000000000004</v>
      </c>
      <c r="BJ1224">
        <v>2976.1819953284962</v>
      </c>
      <c r="BK1224">
        <v>692.63397857167865</v>
      </c>
      <c r="BL1224">
        <v>921.74668539933839</v>
      </c>
      <c r="BM1224">
        <v>918.51705472067465</v>
      </c>
      <c r="BN1224">
        <v>216.74727670732031</v>
      </c>
      <c r="BO1224">
        <v>30.758819853011428</v>
      </c>
      <c r="BP1224">
        <v>4.7060613210880328E-2</v>
      </c>
      <c r="BQ1224">
        <v>100</v>
      </c>
      <c r="BR1224">
        <v>366.82106611673919</v>
      </c>
      <c r="BS1224">
        <v>5.9834164785310728E-2</v>
      </c>
      <c r="BT1224">
        <v>3.2198784475172889E-4</v>
      </c>
      <c r="BU1224">
        <v>60.309215524144001</v>
      </c>
      <c r="BV1224">
        <v>0.54104164409385747</v>
      </c>
      <c r="BW1224">
        <v>15.266043064036191</v>
      </c>
      <c r="BX1224">
        <v>35.534546477487432</v>
      </c>
      <c r="BY1224">
        <v>38.348205976513654</v>
      </c>
      <c r="BZ1224">
        <v>1240.359173328221</v>
      </c>
      <c r="CA1224">
        <v>276.91759672384705</v>
      </c>
      <c r="CB1224">
        <v>233.28130703353793</v>
      </c>
      <c r="CC1224" s="156">
        <v>1.1499999999999999</v>
      </c>
      <c r="CD1224">
        <v>1040</v>
      </c>
      <c r="CE1224">
        <v>0.14475008664777511</v>
      </c>
      <c r="CF1224">
        <v>4.8462829786338766</v>
      </c>
      <c r="CG1224">
        <v>0.18968993849031965</v>
      </c>
      <c r="CH1224">
        <v>6.1464796474107306</v>
      </c>
      <c r="CI1224">
        <v>11</v>
      </c>
    </row>
    <row r="1225" spans="47:87" x14ac:dyDescent="0.3">
      <c r="AU1225">
        <v>0.3</v>
      </c>
      <c r="AV1225">
        <v>20.565478480306595</v>
      </c>
      <c r="AW1225">
        <v>0.31935455953517822</v>
      </c>
      <c r="AX1225">
        <v>0.21027786068812904</v>
      </c>
      <c r="AY1225">
        <v>321.89143275998026</v>
      </c>
      <c r="AZ1225">
        <v>9.2542213563350892E-2</v>
      </c>
      <c r="BA1225">
        <v>497.87937368049876</v>
      </c>
      <c r="BB1225">
        <v>362.44899231312047</v>
      </c>
      <c r="BC1225">
        <v>1</v>
      </c>
      <c r="BD1225">
        <v>38.953973048984388</v>
      </c>
      <c r="BE1225">
        <v>94.362076560429074</v>
      </c>
      <c r="BF1225">
        <v>11.141168947647344</v>
      </c>
      <c r="BG1225">
        <v>5.1272159905200549</v>
      </c>
      <c r="BH1225">
        <v>421.06251928757308</v>
      </c>
      <c r="BI1225">
        <v>0.19999999999999998</v>
      </c>
      <c r="BJ1225">
        <v>2728.7616363294878</v>
      </c>
      <c r="BK1225">
        <v>675.20396962247673</v>
      </c>
      <c r="BL1225">
        <v>912.22145387622459</v>
      </c>
      <c r="BM1225">
        <v>929.01394534201586</v>
      </c>
      <c r="BN1225">
        <v>177.89862434887175</v>
      </c>
      <c r="BO1225">
        <v>28.831140789721644</v>
      </c>
      <c r="BP1225">
        <v>5.2332694019836389E-2</v>
      </c>
      <c r="BQ1225">
        <v>100</v>
      </c>
      <c r="BR1225">
        <v>366.79190768859991</v>
      </c>
      <c r="BS1225">
        <v>5.7236510088434327E-2</v>
      </c>
      <c r="BT1225">
        <v>2.9836695894807811E-4</v>
      </c>
      <c r="BU1225">
        <v>82.281940526316177</v>
      </c>
      <c r="BV1225">
        <v>0.52903355231790472</v>
      </c>
      <c r="BW1225">
        <v>14.156981713724306</v>
      </c>
      <c r="BX1225">
        <v>36.247565698039416</v>
      </c>
      <c r="BY1225">
        <v>31.822776912971023</v>
      </c>
      <c r="BZ1225">
        <v>942.34009767142788</v>
      </c>
      <c r="CA1225">
        <v>304.27887676906056</v>
      </c>
      <c r="CB1225">
        <v>219.10976438956726</v>
      </c>
      <c r="CC1225" s="156">
        <v>1.04</v>
      </c>
      <c r="CD1225">
        <v>1590</v>
      </c>
      <c r="CE1225">
        <v>0.15337364059321845</v>
      </c>
      <c r="CF1225">
        <v>5.7359226743210243</v>
      </c>
      <c r="CG1225">
        <v>0.19118922022455637</v>
      </c>
      <c r="CH1225">
        <v>9.7841294170236051</v>
      </c>
      <c r="CI1225">
        <v>10</v>
      </c>
    </row>
    <row r="1226" spans="47:87" x14ac:dyDescent="0.3">
      <c r="AU1226">
        <v>0.3</v>
      </c>
      <c r="AV1226">
        <v>19.607966610074804</v>
      </c>
      <c r="AW1226">
        <v>0.31035420416914927</v>
      </c>
      <c r="AX1226">
        <v>1.7808323320598787</v>
      </c>
      <c r="AY1226">
        <v>353.99663201892383</v>
      </c>
      <c r="AZ1226">
        <v>8.1211899384754399E-2</v>
      </c>
      <c r="BA1226">
        <v>454.00588338165733</v>
      </c>
      <c r="BB1226">
        <v>382.50523358599582</v>
      </c>
      <c r="BC1226">
        <v>1</v>
      </c>
      <c r="BD1226">
        <v>39.79621784481354</v>
      </c>
      <c r="BE1226">
        <v>99.389506960636666</v>
      </c>
      <c r="BF1226">
        <v>10.003154604918393</v>
      </c>
      <c r="BG1226">
        <v>4.5893325732374404</v>
      </c>
      <c r="BH1226">
        <v>414.14549925272473</v>
      </c>
      <c r="BI1226">
        <v>0.19999999999999998</v>
      </c>
      <c r="BJ1226">
        <v>2504.5158832680636</v>
      </c>
      <c r="BK1226">
        <v>696.15191935978703</v>
      </c>
      <c r="BL1226">
        <v>906.30572529827498</v>
      </c>
      <c r="BM1226">
        <v>1025.1227211189187</v>
      </c>
      <c r="BN1226">
        <v>110.62637717586438</v>
      </c>
      <c r="BO1226">
        <v>27.979120282300862</v>
      </c>
      <c r="BP1226">
        <v>5.5690039040796897E-2</v>
      </c>
      <c r="BQ1226">
        <v>100</v>
      </c>
      <c r="BR1226">
        <v>421.24967867052953</v>
      </c>
      <c r="BS1226">
        <v>5.0053001524241261E-2</v>
      </c>
      <c r="BT1226">
        <v>3.0783186835574636E-4</v>
      </c>
      <c r="BU1226">
        <v>0</v>
      </c>
      <c r="BV1226">
        <v>0.53858235729249815</v>
      </c>
      <c r="BW1226">
        <v>13.898017142019118</v>
      </c>
      <c r="BX1226">
        <v>35.895768523058884</v>
      </c>
      <c r="BY1226">
        <v>31.201615981994156</v>
      </c>
      <c r="BZ1226">
        <v>962.0357623422384</v>
      </c>
      <c r="CA1226">
        <v>274.40232715600081</v>
      </c>
      <c r="CB1226">
        <v>253.37966457435849</v>
      </c>
      <c r="CC1226" s="156">
        <v>0.87</v>
      </c>
      <c r="CD1226">
        <v>2190</v>
      </c>
      <c r="CE1226">
        <v>8.6150840632439163E-2</v>
      </c>
      <c r="CF1226">
        <v>3.0007888747370233</v>
      </c>
      <c r="CG1226">
        <v>0.12598859646305011</v>
      </c>
      <c r="CH1226">
        <v>-2.6889468907817915</v>
      </c>
      <c r="CI1226" t="s">
        <v>479</v>
      </c>
    </row>
    <row r="1227" spans="47:87" x14ac:dyDescent="0.3">
      <c r="AU1227">
        <v>0.3</v>
      </c>
      <c r="AV1227">
        <v>20.687072764944684</v>
      </c>
      <c r="AW1227">
        <v>0.32889643912659589</v>
      </c>
      <c r="AX1227">
        <v>0.66876955590708398</v>
      </c>
      <c r="AY1227">
        <v>319.77112103933206</v>
      </c>
      <c r="AZ1227">
        <v>0.10104173588115468</v>
      </c>
      <c r="BA1227">
        <v>372.68317563573697</v>
      </c>
      <c r="BB1227">
        <v>280.31212237292243</v>
      </c>
      <c r="BC1227">
        <v>1</v>
      </c>
      <c r="BD1227">
        <v>35.467227143499002</v>
      </c>
      <c r="BE1227">
        <v>108.46147467842884</v>
      </c>
      <c r="BF1227">
        <v>14.7854753265637</v>
      </c>
      <c r="BG1227">
        <v>5.6987277763544135</v>
      </c>
      <c r="BH1227">
        <v>417.04186451734461</v>
      </c>
      <c r="BI1227">
        <v>0.20000000000000009</v>
      </c>
      <c r="BJ1227">
        <v>2694.6711234222216</v>
      </c>
      <c r="BK1227">
        <v>687.39946570005759</v>
      </c>
      <c r="BL1227">
        <v>896.49918768834937</v>
      </c>
      <c r="BM1227">
        <v>818.92828693935928</v>
      </c>
      <c r="BN1227">
        <v>167.30622403671038</v>
      </c>
      <c r="BO1227">
        <v>29.594854456516781</v>
      </c>
      <c r="BP1227">
        <v>6.5726424706389175E-2</v>
      </c>
      <c r="BQ1227">
        <v>100</v>
      </c>
      <c r="BR1227">
        <v>329.07482639443441</v>
      </c>
      <c r="BS1227">
        <v>5.7272751804895224E-2</v>
      </c>
      <c r="BT1227">
        <v>2.9819996557629082E-4</v>
      </c>
      <c r="BU1227">
        <v>0</v>
      </c>
      <c r="BV1227">
        <v>0.49057704997107526</v>
      </c>
      <c r="BW1227">
        <v>14.000815535810695</v>
      </c>
      <c r="BX1227">
        <v>34.346966213297208</v>
      </c>
      <c r="BY1227">
        <v>34.912687982914377</v>
      </c>
      <c r="BZ1227">
        <v>926.74116739161525</v>
      </c>
      <c r="CA1227">
        <v>318.67555563641332</v>
      </c>
      <c r="CB1227">
        <v>224.4305461287974</v>
      </c>
      <c r="CC1227" s="156">
        <v>1.05</v>
      </c>
      <c r="CD1227">
        <v>1800</v>
      </c>
      <c r="CE1227">
        <v>8.5730289352453415E-2</v>
      </c>
      <c r="CF1227">
        <v>3.3017891850995689</v>
      </c>
      <c r="CG1227">
        <v>0.12039408946955601</v>
      </c>
      <c r="CH1227">
        <v>-5.5076012962641148</v>
      </c>
      <c r="CI1227" t="s">
        <v>479</v>
      </c>
    </row>
    <row r="1228" spans="47:87" x14ac:dyDescent="0.3">
      <c r="AU1228">
        <v>0.3</v>
      </c>
      <c r="AV1228">
        <v>18.382075690067069</v>
      </c>
      <c r="AW1228">
        <v>0.27637467380190828</v>
      </c>
      <c r="AX1228">
        <v>1.3509857939584253</v>
      </c>
      <c r="AY1228">
        <v>338.06869568707941</v>
      </c>
      <c r="AZ1228">
        <v>9.4961240798369553E-2</v>
      </c>
      <c r="BA1228">
        <v>506.35191728954595</v>
      </c>
      <c r="BB1228">
        <v>229.89736056605506</v>
      </c>
      <c r="BC1228">
        <v>1</v>
      </c>
      <c r="BD1228">
        <v>36.516760167160342</v>
      </c>
      <c r="BE1228">
        <v>115.4390387689907</v>
      </c>
      <c r="BF1228">
        <v>15.148275478948101</v>
      </c>
      <c r="BG1228">
        <v>3.3826305014733555</v>
      </c>
      <c r="BH1228">
        <v>385.75057479810658</v>
      </c>
      <c r="BI1228">
        <v>0.19999999999999998</v>
      </c>
      <c r="BJ1228">
        <v>2569.9946759396348</v>
      </c>
      <c r="BK1228">
        <v>672.67188753868459</v>
      </c>
      <c r="BL1228">
        <v>891.00026800515923</v>
      </c>
      <c r="BM1228">
        <v>754.21469597204816</v>
      </c>
      <c r="BN1228">
        <v>163.87922467484043</v>
      </c>
      <c r="BO1228">
        <v>24.78149011350294</v>
      </c>
      <c r="BP1228">
        <v>6.5779378279725534E-2</v>
      </c>
      <c r="BQ1228">
        <v>100</v>
      </c>
      <c r="BR1228">
        <v>357.08364518247055</v>
      </c>
      <c r="BS1228">
        <v>5.404026882122883E-2</v>
      </c>
      <c r="BT1228">
        <v>2.8740153400517619E-4</v>
      </c>
      <c r="BU1228">
        <v>0</v>
      </c>
      <c r="BV1228">
        <v>0.57932827804997944</v>
      </c>
      <c r="BW1228">
        <v>16.108475515000066</v>
      </c>
      <c r="BX1228">
        <v>38.501331451658324</v>
      </c>
      <c r="BY1228">
        <v>30.387503002132135</v>
      </c>
      <c r="BZ1228">
        <v>1172.3857211242225</v>
      </c>
      <c r="CA1228">
        <v>286.5366190728414</v>
      </c>
      <c r="CB1228">
        <v>209.87984439070817</v>
      </c>
      <c r="CC1228" s="156">
        <v>1.05</v>
      </c>
      <c r="CD1228">
        <v>1600</v>
      </c>
      <c r="CE1228">
        <v>0.15602895296409924</v>
      </c>
      <c r="CF1228">
        <v>5.3813537782281546</v>
      </c>
      <c r="CG1228">
        <v>0.19275041959180125</v>
      </c>
      <c r="CH1228">
        <v>12.831107192444861</v>
      </c>
      <c r="CI1228">
        <v>9</v>
      </c>
    </row>
    <row r="1229" spans="47:87" x14ac:dyDescent="0.3">
      <c r="AU1229">
        <v>0.3</v>
      </c>
      <c r="AV1229">
        <v>18.32606275293541</v>
      </c>
      <c r="AW1229">
        <v>0.32535566076334477</v>
      </c>
      <c r="AX1229">
        <v>0.92407581791916571</v>
      </c>
      <c r="AY1229">
        <v>330.02810183723261</v>
      </c>
      <c r="AZ1229">
        <v>8.5414139599193528E-2</v>
      </c>
      <c r="BA1229">
        <v>453.78323167133397</v>
      </c>
      <c r="BB1229">
        <v>454.35025613762144</v>
      </c>
      <c r="BC1229">
        <v>1</v>
      </c>
      <c r="BD1229">
        <v>56.38812152546366</v>
      </c>
      <c r="BE1229">
        <v>126.78789953405195</v>
      </c>
      <c r="BF1229">
        <v>26.2041309828662</v>
      </c>
      <c r="BG1229">
        <v>6.3181488543616959</v>
      </c>
      <c r="BH1229">
        <v>385.33391346587598</v>
      </c>
      <c r="BI1229">
        <v>0.2</v>
      </c>
      <c r="BJ1229">
        <v>2406.8637673968788</v>
      </c>
      <c r="BK1229">
        <v>684.04242368523524</v>
      </c>
      <c r="BL1229">
        <v>861.52876106952363</v>
      </c>
      <c r="BM1229">
        <v>988.79096384846775</v>
      </c>
      <c r="BN1229">
        <v>107.686339792014</v>
      </c>
      <c r="BO1229">
        <v>29.480903033083994</v>
      </c>
      <c r="BP1229">
        <v>4.0255626287019508E-2</v>
      </c>
      <c r="BQ1229">
        <v>100</v>
      </c>
      <c r="BR1229">
        <v>337.21948258030119</v>
      </c>
      <c r="BS1229">
        <v>5.5912921974835987E-2</v>
      </c>
      <c r="BT1229">
        <v>3.1702175534851113E-4</v>
      </c>
      <c r="BU1229">
        <v>0</v>
      </c>
      <c r="BV1229">
        <v>0.56742945322548888</v>
      </c>
      <c r="BW1229">
        <v>15.355697211238343</v>
      </c>
      <c r="BX1229">
        <v>35.896493071216426</v>
      </c>
      <c r="BY1229">
        <v>33.644238612391916</v>
      </c>
      <c r="BZ1229">
        <v>870.18984073201409</v>
      </c>
      <c r="CA1229">
        <v>356.73249193450852</v>
      </c>
      <c r="CB1229">
        <v>225.48866781374028</v>
      </c>
      <c r="CC1229" s="156">
        <v>0.97</v>
      </c>
      <c r="CD1229">
        <v>1570</v>
      </c>
      <c r="CE1229">
        <v>0.17198655408463792</v>
      </c>
      <c r="CF1229">
        <v>6.7805958585533173</v>
      </c>
      <c r="CG1229">
        <v>0.229371976194302</v>
      </c>
      <c r="CH1229">
        <v>16.073241703055611</v>
      </c>
      <c r="CI1229">
        <v>8</v>
      </c>
    </row>
    <row r="1230" spans="47:87" x14ac:dyDescent="0.3">
      <c r="AU1230">
        <v>0.3</v>
      </c>
      <c r="AV1230">
        <v>22.026255893837728</v>
      </c>
      <c r="AW1230">
        <v>0.35839702345622992</v>
      </c>
      <c r="AX1230">
        <v>1.2475612764472399</v>
      </c>
      <c r="AY1230">
        <v>300.43115434474981</v>
      </c>
      <c r="AZ1230">
        <v>0.10657831164385703</v>
      </c>
      <c r="BA1230">
        <v>370.44070577667253</v>
      </c>
      <c r="BB1230">
        <v>386.23194258512581</v>
      </c>
      <c r="BC1230">
        <v>1</v>
      </c>
      <c r="BD1230">
        <v>39.215700359561843</v>
      </c>
      <c r="BE1230">
        <v>109.38262337439501</v>
      </c>
      <c r="BF1230">
        <v>16.41267590225414</v>
      </c>
      <c r="BG1230">
        <v>4.4880591719979499</v>
      </c>
      <c r="BH1230">
        <v>440.42496275062427</v>
      </c>
      <c r="BI1230">
        <v>0.20000000000000009</v>
      </c>
      <c r="BJ1230">
        <v>3030.3688350073712</v>
      </c>
      <c r="BK1230">
        <v>692.3444978279623</v>
      </c>
      <c r="BL1230">
        <v>904.27182524583259</v>
      </c>
      <c r="BM1230">
        <v>939.65173022618501</v>
      </c>
      <c r="BN1230">
        <v>131.55258771325811</v>
      </c>
      <c r="BO1230">
        <v>32.307983980801446</v>
      </c>
      <c r="BP1230">
        <v>6.4528224201026538E-2</v>
      </c>
      <c r="BQ1230">
        <v>100</v>
      </c>
      <c r="BR1230">
        <v>358.20005934838758</v>
      </c>
      <c r="BS1230">
        <v>5.7659493243378865E-2</v>
      </c>
      <c r="BT1230">
        <v>2.8040256983216373E-4</v>
      </c>
      <c r="BU1230">
        <v>0</v>
      </c>
      <c r="BV1230">
        <v>0.56063958615652054</v>
      </c>
      <c r="BW1230">
        <v>16.477292386665745</v>
      </c>
      <c r="BX1230">
        <v>35.177166767753789</v>
      </c>
      <c r="BY1230">
        <v>34.213261320065925</v>
      </c>
      <c r="BZ1230">
        <v>802.011610778967</v>
      </c>
      <c r="CA1230">
        <v>261.68826057681963</v>
      </c>
      <c r="CB1230">
        <v>231.62319197784839</v>
      </c>
      <c r="CC1230" s="156">
        <v>0.85</v>
      </c>
      <c r="CD1230">
        <v>560</v>
      </c>
      <c r="CE1230">
        <v>0.31359648454505717</v>
      </c>
      <c r="CF1230">
        <v>11.331956057676312</v>
      </c>
      <c r="CG1230">
        <v>0.44746907408041403</v>
      </c>
      <c r="CH1230">
        <v>47.577289427583437</v>
      </c>
      <c r="CI1230">
        <v>3</v>
      </c>
    </row>
    <row r="1231" spans="47:87" x14ac:dyDescent="0.3">
      <c r="AU1231">
        <v>0.3</v>
      </c>
      <c r="AV1231">
        <v>19.955695806751951</v>
      </c>
      <c r="AW1231">
        <v>0.30890078359308226</v>
      </c>
      <c r="AX1231">
        <v>1.6186449484131176</v>
      </c>
      <c r="AY1231">
        <v>328.80460384300324</v>
      </c>
      <c r="AZ1231">
        <v>9.6736713734151256E-2</v>
      </c>
      <c r="BA1231">
        <v>344.47454866218089</v>
      </c>
      <c r="BB1231">
        <v>317.40779279282589</v>
      </c>
      <c r="BC1231">
        <v>1</v>
      </c>
      <c r="BD1231">
        <v>36.144237657293388</v>
      </c>
      <c r="BE1231">
        <v>92.033610136495554</v>
      </c>
      <c r="BF1231">
        <v>18.983207488258827</v>
      </c>
      <c r="BG1231">
        <v>6.1634618783471451</v>
      </c>
      <c r="BH1231">
        <v>434.49562838808771</v>
      </c>
      <c r="BI1231">
        <v>0.20000000000000004</v>
      </c>
      <c r="BJ1231">
        <v>2983.0140914403996</v>
      </c>
      <c r="BK1231">
        <v>672.94367160310946</v>
      </c>
      <c r="BL1231">
        <v>859.26870600973257</v>
      </c>
      <c r="BM1231">
        <v>803.19181448387315</v>
      </c>
      <c r="BN1231">
        <v>210.56766272146615</v>
      </c>
      <c r="BO1231">
        <v>28.035723345667595</v>
      </c>
      <c r="BP1231">
        <v>3.2584001067167127E-2</v>
      </c>
      <c r="BQ1231">
        <v>100</v>
      </c>
      <c r="BR1231">
        <v>386.65901771575409</v>
      </c>
      <c r="BS1231">
        <v>5.5600292205286068E-2</v>
      </c>
      <c r="BT1231">
        <v>3.0424917622253313E-4</v>
      </c>
      <c r="BU1231">
        <v>0</v>
      </c>
      <c r="BV1231">
        <v>0.53725602236997216</v>
      </c>
      <c r="BW1231">
        <v>14.149225931946463</v>
      </c>
      <c r="BX1231">
        <v>35.394741243671277</v>
      </c>
      <c r="BY1231">
        <v>31.917029679679587</v>
      </c>
      <c r="BZ1231">
        <v>1094.4164751401586</v>
      </c>
      <c r="CA1231">
        <v>315.87867702817107</v>
      </c>
      <c r="CB1231">
        <v>239.96953014689527</v>
      </c>
      <c r="CC1231" s="156">
        <v>0.88</v>
      </c>
      <c r="CD1231">
        <v>1340</v>
      </c>
      <c r="CE1231">
        <v>0.24414039325423609</v>
      </c>
      <c r="CF1231">
        <v>8.8095323566534596</v>
      </c>
      <c r="CG1231">
        <v>0.33093531054496422</v>
      </c>
      <c r="CH1231">
        <v>46.910794579820063</v>
      </c>
      <c r="CI1231">
        <v>4</v>
      </c>
    </row>
    <row r="1232" spans="47:87" x14ac:dyDescent="0.3">
      <c r="AU1232">
        <v>0.3</v>
      </c>
      <c r="AV1232">
        <v>19.750822204428562</v>
      </c>
      <c r="AW1232">
        <v>0.30273222381745163</v>
      </c>
      <c r="AX1232">
        <v>0.96543464955770775</v>
      </c>
      <c r="AY1232">
        <v>326.77354102520997</v>
      </c>
      <c r="AZ1232">
        <v>0.10779559464509973</v>
      </c>
      <c r="BA1232">
        <v>373.88313314465256</v>
      </c>
      <c r="BB1232">
        <v>380.08170587586193</v>
      </c>
      <c r="BC1232">
        <v>1</v>
      </c>
      <c r="BD1232">
        <v>39.277118621875999</v>
      </c>
      <c r="BE1232">
        <v>126.38865402582968</v>
      </c>
      <c r="BF1232">
        <v>21.751736765781594</v>
      </c>
      <c r="BG1232">
        <v>4.1660937675397696</v>
      </c>
      <c r="BH1232">
        <v>445.28311405563716</v>
      </c>
      <c r="BI1232">
        <v>0.20000000000000004</v>
      </c>
      <c r="BJ1232">
        <v>2487.3097185993033</v>
      </c>
      <c r="BK1232">
        <v>678.59878945068294</v>
      </c>
      <c r="BL1232">
        <v>888.55361480418173</v>
      </c>
      <c r="BM1232">
        <v>948.04301602706551</v>
      </c>
      <c r="BN1232">
        <v>100.94764034793351</v>
      </c>
      <c r="BO1232">
        <v>27.088698037923063</v>
      </c>
      <c r="BP1232">
        <v>7.8850930912262251E-2</v>
      </c>
      <c r="BQ1232">
        <v>100</v>
      </c>
      <c r="BR1232">
        <v>326.93057078617062</v>
      </c>
      <c r="BS1232">
        <v>5.0829984052025275E-2</v>
      </c>
      <c r="BT1232">
        <v>2.8401827267116774E-4</v>
      </c>
      <c r="BU1232">
        <v>18.36263718465645</v>
      </c>
      <c r="BV1232">
        <v>0.48877787245420717</v>
      </c>
      <c r="BW1232">
        <v>13.494295956724057</v>
      </c>
      <c r="BX1232">
        <v>36.850861473114414</v>
      </c>
      <c r="BY1232">
        <v>30.464813623179946</v>
      </c>
      <c r="BZ1232">
        <v>873.45251828681285</v>
      </c>
      <c r="CA1232">
        <v>185.69785998800583</v>
      </c>
      <c r="CB1232">
        <v>223.2731253724526</v>
      </c>
      <c r="CC1232" s="156">
        <v>1.04</v>
      </c>
      <c r="CD1232">
        <v>770</v>
      </c>
      <c r="CE1232">
        <v>0.20618285423145233</v>
      </c>
      <c r="CF1232">
        <v>7.1355244434487179</v>
      </c>
      <c r="CG1232">
        <v>0.24974196001481455</v>
      </c>
      <c r="CH1232">
        <v>20.244443584293414</v>
      </c>
      <c r="CI1232">
        <v>7</v>
      </c>
    </row>
    <row r="1233" spans="47:87" x14ac:dyDescent="0.3">
      <c r="AU1233">
        <v>0.3</v>
      </c>
      <c r="AV1233">
        <v>19.644712864461312</v>
      </c>
      <c r="AW1233">
        <v>0.35676655296301996</v>
      </c>
      <c r="AX1233">
        <v>2.0316265211102302</v>
      </c>
      <c r="AY1233">
        <v>330.37703875364753</v>
      </c>
      <c r="AZ1233">
        <v>0.1031871157911754</v>
      </c>
      <c r="BA1233">
        <v>394.85111492006246</v>
      </c>
      <c r="BB1233">
        <v>351.43525834604191</v>
      </c>
      <c r="BC1233">
        <v>1</v>
      </c>
      <c r="BD1233">
        <v>34.932459908542249</v>
      </c>
      <c r="BE1233">
        <v>105.12635545830898</v>
      </c>
      <c r="BF1233">
        <v>21.610694622864983</v>
      </c>
      <c r="BG1233">
        <v>3.7592634526381108</v>
      </c>
      <c r="BH1233">
        <v>410.21975207161887</v>
      </c>
      <c r="BI1233">
        <v>0.2</v>
      </c>
      <c r="BJ1233">
        <v>2552.1904006550512</v>
      </c>
      <c r="BK1233">
        <v>704.86603823323765</v>
      </c>
      <c r="BL1233">
        <v>838.58892730184664</v>
      </c>
      <c r="BM1233">
        <v>1006.2134759278615</v>
      </c>
      <c r="BN1233">
        <v>112.42887100618853</v>
      </c>
      <c r="BO1233">
        <v>32.107923951992277</v>
      </c>
      <c r="BP1233">
        <v>7.0689706979046224E-2</v>
      </c>
      <c r="BQ1233">
        <v>100</v>
      </c>
      <c r="BR1233">
        <v>290.93478422701639</v>
      </c>
      <c r="BS1233">
        <v>5.2365897955897953E-2</v>
      </c>
      <c r="BT1233">
        <v>2.9749258036642045E-4</v>
      </c>
      <c r="BU1233">
        <v>0</v>
      </c>
      <c r="BV1233">
        <v>0.52985876093649931</v>
      </c>
      <c r="BW1233">
        <v>15.68228005405366</v>
      </c>
      <c r="BX1233">
        <v>36.200185400439508</v>
      </c>
      <c r="BY1233">
        <v>39.444743997124384</v>
      </c>
      <c r="BZ1233">
        <v>829.34105010387452</v>
      </c>
      <c r="CA1233">
        <v>254.66344908759658</v>
      </c>
      <c r="CB1233">
        <v>241.83964858120879</v>
      </c>
      <c r="CC1233" s="156">
        <v>1.08</v>
      </c>
      <c r="CD1233">
        <v>1520</v>
      </c>
      <c r="CE1233">
        <v>0.1164264903551806</v>
      </c>
      <c r="CF1233">
        <v>5.2110510224484212</v>
      </c>
      <c r="CG1233">
        <v>0.15646560556486838</v>
      </c>
      <c r="CH1233">
        <v>2.4055797119680506</v>
      </c>
      <c r="CI1233">
        <v>16</v>
      </c>
    </row>
    <row r="1234" spans="47:87" x14ac:dyDescent="0.3">
      <c r="AU1234">
        <v>0.3</v>
      </c>
      <c r="AV1234">
        <v>20.350121722395681</v>
      </c>
      <c r="AW1234">
        <v>0.22827865127972335</v>
      </c>
      <c r="AX1234">
        <v>1.2837418551180446</v>
      </c>
      <c r="AY1234">
        <v>311.58730249776596</v>
      </c>
      <c r="AZ1234">
        <v>8.7924279024716709E-2</v>
      </c>
      <c r="BA1234">
        <v>327.23694949184932</v>
      </c>
      <c r="BB1234">
        <v>322.14690710811203</v>
      </c>
      <c r="BC1234">
        <v>1</v>
      </c>
      <c r="BD1234">
        <v>50.079068729664115</v>
      </c>
      <c r="BE1234">
        <v>108.22510495036266</v>
      </c>
      <c r="BF1234">
        <v>18.161104175719348</v>
      </c>
      <c r="BG1234">
        <v>5.0672946170579438</v>
      </c>
      <c r="BH1234">
        <v>474.30606901557053</v>
      </c>
      <c r="BI1234">
        <v>0.19999999999999998</v>
      </c>
      <c r="BJ1234">
        <v>2691.7647058715261</v>
      </c>
      <c r="BK1234">
        <v>682.92095203229667</v>
      </c>
      <c r="BL1234">
        <v>850.94723468423854</v>
      </c>
      <c r="BM1234">
        <v>894.22933670321345</v>
      </c>
      <c r="BN1234">
        <v>145.04467278750229</v>
      </c>
      <c r="BO1234">
        <v>20.651438849143741</v>
      </c>
      <c r="BP1234">
        <v>3.2135903438142696E-2</v>
      </c>
      <c r="BQ1234">
        <v>100</v>
      </c>
      <c r="BR1234">
        <v>268.23664055089728</v>
      </c>
      <c r="BS1234">
        <v>5.3768857070938744E-2</v>
      </c>
      <c r="BT1234">
        <v>2.7483877478621502E-4</v>
      </c>
      <c r="BU1234">
        <v>18.401673721168489</v>
      </c>
      <c r="BV1234">
        <v>0.5429800086937614</v>
      </c>
      <c r="BW1234">
        <v>16.075990065067376</v>
      </c>
      <c r="BX1234">
        <v>33.856036376007239</v>
      </c>
      <c r="BY1234">
        <v>32.706143453754848</v>
      </c>
      <c r="BZ1234">
        <v>941.55340918118509</v>
      </c>
      <c r="CA1234">
        <v>364.06741529669375</v>
      </c>
      <c r="CB1234">
        <v>231.82672612833861</v>
      </c>
      <c r="CC1234" s="156">
        <v>0.9</v>
      </c>
      <c r="CD1234">
        <v>1590</v>
      </c>
      <c r="CE1234">
        <v>0.23575013995738403</v>
      </c>
      <c r="CF1234">
        <v>6.837446631267432</v>
      </c>
      <c r="CG1234">
        <v>0.22899053061763247</v>
      </c>
      <c r="CH1234">
        <v>27.183926474164878</v>
      </c>
      <c r="CI1234">
        <v>6</v>
      </c>
    </row>
    <row r="1235" spans="47:87" x14ac:dyDescent="0.3">
      <c r="AU1235">
        <v>0.3</v>
      </c>
      <c r="AV1235">
        <v>20.563107871894339</v>
      </c>
      <c r="AW1235">
        <v>0.35384292118690597</v>
      </c>
      <c r="AX1235">
        <v>1.2815310380193625</v>
      </c>
      <c r="AY1235">
        <v>296.06654359869134</v>
      </c>
      <c r="AZ1235">
        <v>0.10453806068512415</v>
      </c>
      <c r="BA1235">
        <v>446.34107292882339</v>
      </c>
      <c r="BB1235">
        <v>308.01327819540739</v>
      </c>
      <c r="BC1235">
        <v>1</v>
      </c>
      <c r="BD1235">
        <v>41.009780471073853</v>
      </c>
      <c r="BE1235">
        <v>108.92678537747564</v>
      </c>
      <c r="BF1235">
        <v>19.636663365954647</v>
      </c>
      <c r="BG1235">
        <v>5.7920201530200863</v>
      </c>
      <c r="BH1235">
        <v>435.98682514440242</v>
      </c>
      <c r="BI1235">
        <v>0.19999999999999998</v>
      </c>
      <c r="BJ1235">
        <v>3269.554932050924</v>
      </c>
      <c r="BK1235">
        <v>689.74789710800201</v>
      </c>
      <c r="BL1235">
        <v>940.19463757933897</v>
      </c>
      <c r="BM1235">
        <v>978.56299425003556</v>
      </c>
      <c r="BN1235">
        <v>169.89340321298133</v>
      </c>
      <c r="BO1235">
        <v>32.228865804893452</v>
      </c>
      <c r="BP1235">
        <v>2.3496367159677376E-2</v>
      </c>
      <c r="BQ1235">
        <v>100</v>
      </c>
      <c r="BR1235">
        <v>337.52622457338941</v>
      </c>
      <c r="BS1235">
        <v>5.6571684703374793E-2</v>
      </c>
      <c r="BT1235">
        <v>2.9366352749233762E-4</v>
      </c>
      <c r="BU1235">
        <v>27.890828531391278</v>
      </c>
      <c r="BV1235">
        <v>0.51394047156093459</v>
      </c>
      <c r="BW1235">
        <v>15.243337069296841</v>
      </c>
      <c r="BX1235">
        <v>36.246051891130818</v>
      </c>
      <c r="BY1235">
        <v>26.914317798758347</v>
      </c>
      <c r="BZ1235">
        <v>964.10806593151619</v>
      </c>
      <c r="CA1235">
        <v>287.42661117235332</v>
      </c>
      <c r="CB1235">
        <v>206.36968169332428</v>
      </c>
      <c r="CC1235" s="156">
        <v>0.92</v>
      </c>
      <c r="CD1235">
        <v>1070</v>
      </c>
      <c r="CE1235">
        <v>0.27077263410078878</v>
      </c>
      <c r="CF1235">
        <v>9.1676467985931573</v>
      </c>
      <c r="CG1235">
        <v>0.32790862231912243</v>
      </c>
      <c r="CH1235">
        <v>33.638921751410408</v>
      </c>
      <c r="CI1235">
        <v>5</v>
      </c>
    </row>
    <row r="1236" spans="47:87" x14ac:dyDescent="0.3">
      <c r="AU1236">
        <v>0.3</v>
      </c>
      <c r="AV1236">
        <v>18.587787019880498</v>
      </c>
      <c r="AW1236">
        <v>0.33407715989817838</v>
      </c>
      <c r="AX1236">
        <v>0.67637233762060811</v>
      </c>
      <c r="AY1236">
        <v>322.45664540329642</v>
      </c>
      <c r="AZ1236">
        <v>9.8871474595762482E-2</v>
      </c>
      <c r="BA1236">
        <v>445.85779493485967</v>
      </c>
      <c r="BB1236">
        <v>322.16538030023554</v>
      </c>
      <c r="BC1236">
        <v>1</v>
      </c>
      <c r="BD1236">
        <v>43.751098200932958</v>
      </c>
      <c r="BE1236">
        <v>112.44158762593554</v>
      </c>
      <c r="BF1236">
        <v>18.2020066850706</v>
      </c>
      <c r="BG1236">
        <v>5.9561201310422556</v>
      </c>
      <c r="BH1236">
        <v>396.38967757111027</v>
      </c>
      <c r="BI1236">
        <v>0.2</v>
      </c>
      <c r="BJ1236">
        <v>2396.6815158191112</v>
      </c>
      <c r="BK1236">
        <v>694.26324485389239</v>
      </c>
      <c r="BL1236">
        <v>893.95067128687833</v>
      </c>
      <c r="BM1236">
        <v>873.22819411116677</v>
      </c>
      <c r="BN1236">
        <v>129.7556366241412</v>
      </c>
      <c r="BO1236">
        <v>30.154831324242561</v>
      </c>
      <c r="BP1236">
        <v>5.539746642949233E-2</v>
      </c>
      <c r="BQ1236">
        <v>100</v>
      </c>
      <c r="BR1236">
        <v>338.74346817232333</v>
      </c>
      <c r="BS1236">
        <v>5.7844916711864869E-2</v>
      </c>
      <c r="BT1236">
        <v>3.1052267215950539E-4</v>
      </c>
      <c r="BU1236">
        <v>95.537477949454612</v>
      </c>
      <c r="BV1236">
        <v>0.54345323646572863</v>
      </c>
      <c r="BW1236">
        <v>14.009897361914899</v>
      </c>
      <c r="BX1236">
        <v>35.334453935057155</v>
      </c>
      <c r="BY1236">
        <v>26.758601808218433</v>
      </c>
      <c r="BZ1236">
        <v>981.26185481852235</v>
      </c>
      <c r="CA1236">
        <v>364.73087816497457</v>
      </c>
      <c r="CB1236">
        <v>249.03569466231104</v>
      </c>
      <c r="CC1236" s="156">
        <v>1</v>
      </c>
      <c r="CD1236">
        <v>1830</v>
      </c>
      <c r="CE1236">
        <v>8.0777363137407798E-2</v>
      </c>
      <c r="CF1236">
        <v>3.9145935044393445</v>
      </c>
      <c r="CG1236">
        <v>0.1181623808718819</v>
      </c>
      <c r="CH1236">
        <v>-8.5245626564252941</v>
      </c>
      <c r="CI1236" t="s">
        <v>479</v>
      </c>
    </row>
    <row r="1237" spans="47:87" x14ac:dyDescent="0.3">
      <c r="AU1237">
        <v>0.3</v>
      </c>
      <c r="AV1237">
        <v>18.75293366023498</v>
      </c>
      <c r="AW1237">
        <v>0.33620291007513425</v>
      </c>
      <c r="AX1237">
        <v>1.5174677871295899</v>
      </c>
      <c r="AY1237">
        <v>376.36265664429061</v>
      </c>
      <c r="AZ1237">
        <v>0.12530190900791655</v>
      </c>
      <c r="BA1237">
        <v>497.61989033632517</v>
      </c>
      <c r="BB1237">
        <v>421.86922443284294</v>
      </c>
      <c r="BC1237">
        <v>1</v>
      </c>
      <c r="BD1237">
        <v>30.272086942507155</v>
      </c>
      <c r="BE1237">
        <v>104.95416819654557</v>
      </c>
      <c r="BF1237">
        <v>12.156694888574659</v>
      </c>
      <c r="BG1237">
        <v>4.5996125681317022</v>
      </c>
      <c r="BH1237">
        <v>418.26053505221455</v>
      </c>
      <c r="BI1237">
        <v>0.20000000000000004</v>
      </c>
      <c r="BJ1237">
        <v>2974.1510529363545</v>
      </c>
      <c r="BK1237">
        <v>695.69952888099078</v>
      </c>
      <c r="BL1237">
        <v>891.88179642682621</v>
      </c>
      <c r="BM1237">
        <v>841.6614576820989</v>
      </c>
      <c r="BN1237">
        <v>145.55107266149869</v>
      </c>
      <c r="BO1237">
        <v>30.375320480318202</v>
      </c>
      <c r="BP1237">
        <v>5.2152797926040315E-2</v>
      </c>
      <c r="BQ1237">
        <v>100</v>
      </c>
      <c r="BR1237">
        <v>377.61999993554349</v>
      </c>
      <c r="BS1237">
        <v>5.9704200426247633E-2</v>
      </c>
      <c r="BT1237">
        <v>2.9747375486634909E-4</v>
      </c>
      <c r="BU1237">
        <v>34.158348797520624</v>
      </c>
      <c r="BV1237">
        <v>0.57352681331831545</v>
      </c>
      <c r="BW1237">
        <v>15.132732924835986</v>
      </c>
      <c r="BX1237">
        <v>37.145475908181865</v>
      </c>
      <c r="BY1237">
        <v>33.467204825949558</v>
      </c>
      <c r="BZ1237">
        <v>1063.6316726328091</v>
      </c>
      <c r="CA1237">
        <v>409.24573945007535</v>
      </c>
      <c r="CB1237">
        <v>247.43449201350091</v>
      </c>
      <c r="CC1237" s="156">
        <v>0.99</v>
      </c>
      <c r="CD1237">
        <v>1610</v>
      </c>
      <c r="CE1237">
        <v>6.9168375066068766E-2</v>
      </c>
      <c r="CF1237">
        <v>3.78494642914437</v>
      </c>
      <c r="CG1237">
        <v>0.1057679899765324</v>
      </c>
      <c r="CH1237">
        <v>-9.3646064817663603</v>
      </c>
      <c r="CI1237" t="s">
        <v>479</v>
      </c>
    </row>
    <row r="1238" spans="47:87" x14ac:dyDescent="0.3">
      <c r="AU1238">
        <v>0.3</v>
      </c>
      <c r="AV1238">
        <v>19.592337678996852</v>
      </c>
      <c r="AW1238">
        <v>0.33378429612048299</v>
      </c>
      <c r="AX1238">
        <v>2.3476133182632384</v>
      </c>
      <c r="AY1238">
        <v>303.04451868138449</v>
      </c>
      <c r="AZ1238">
        <v>0.10913747877231164</v>
      </c>
      <c r="BA1238">
        <v>379.73546861068826</v>
      </c>
      <c r="BB1238">
        <v>258.48907801912253</v>
      </c>
      <c r="BC1238">
        <v>1</v>
      </c>
      <c r="BD1238">
        <v>41.632707521161848</v>
      </c>
      <c r="BE1238">
        <v>112.52888637638441</v>
      </c>
      <c r="BF1238">
        <v>17.903890401993426</v>
      </c>
      <c r="BG1238">
        <v>4.491002677923408</v>
      </c>
      <c r="BH1238">
        <v>402.9353242038178</v>
      </c>
      <c r="BI1238">
        <v>0.2</v>
      </c>
      <c r="BJ1238">
        <v>2061.8798884730932</v>
      </c>
      <c r="BK1238">
        <v>688.61540452676786</v>
      </c>
      <c r="BL1238">
        <v>858.02908351438691</v>
      </c>
      <c r="BM1238">
        <v>1004.0073951331013</v>
      </c>
      <c r="BN1238">
        <v>132.44495904741922</v>
      </c>
      <c r="BO1238">
        <v>29.984121829814377</v>
      </c>
      <c r="BP1238">
        <v>7.2805535938331417E-2</v>
      </c>
      <c r="BQ1238">
        <v>100</v>
      </c>
      <c r="BR1238">
        <v>373.67196072653672</v>
      </c>
      <c r="BS1238">
        <v>5.2657084419660584E-2</v>
      </c>
      <c r="BT1238">
        <v>2.6478874239103901E-4</v>
      </c>
      <c r="BU1238">
        <v>10.590127467706804</v>
      </c>
      <c r="BV1238">
        <v>0.57748880105445</v>
      </c>
      <c r="BW1238">
        <v>16.155430223415788</v>
      </c>
      <c r="BX1238">
        <v>35.520153885578523</v>
      </c>
      <c r="BY1238">
        <v>33.144406729933081</v>
      </c>
      <c r="BZ1238">
        <v>1089.4958716550902</v>
      </c>
      <c r="CA1238">
        <v>252.42842010594404</v>
      </c>
      <c r="CB1238">
        <v>225.8372069018798</v>
      </c>
      <c r="CC1238" s="156">
        <v>0.87</v>
      </c>
      <c r="CD1238">
        <v>1100</v>
      </c>
      <c r="CE1238">
        <v>0.32092272097938457</v>
      </c>
      <c r="CF1238">
        <v>9.3051193738297719</v>
      </c>
      <c r="CG1238">
        <v>0.29336410161443582</v>
      </c>
      <c r="CH1238">
        <v>44.86926841657084</v>
      </c>
      <c r="CI1238">
        <v>4</v>
      </c>
    </row>
    <row r="1239" spans="47:87" x14ac:dyDescent="0.3">
      <c r="AU1239">
        <v>0.3</v>
      </c>
      <c r="AV1239">
        <v>17.985484768104985</v>
      </c>
      <c r="AW1239">
        <v>0.42817116756112511</v>
      </c>
      <c r="AX1239">
        <v>1.1558969542608764</v>
      </c>
      <c r="AY1239">
        <v>331.95931210868196</v>
      </c>
      <c r="AZ1239">
        <v>9.5680142505898597E-2</v>
      </c>
      <c r="BA1239">
        <v>466.15448987543584</v>
      </c>
      <c r="BB1239">
        <v>383.41343002794315</v>
      </c>
      <c r="BC1239">
        <v>1</v>
      </c>
      <c r="BD1239">
        <v>31.834397047767688</v>
      </c>
      <c r="BE1239">
        <v>101.36376516410338</v>
      </c>
      <c r="BF1239">
        <v>8.1439121929318645</v>
      </c>
      <c r="BG1239">
        <v>5.1490702703067184</v>
      </c>
      <c r="BH1239">
        <v>454.12608977821799</v>
      </c>
      <c r="BI1239">
        <v>0.2</v>
      </c>
      <c r="BJ1239">
        <v>2384.601400644</v>
      </c>
      <c r="BK1239">
        <v>702.99748276578521</v>
      </c>
      <c r="BL1239">
        <v>968.80659696191935</v>
      </c>
      <c r="BM1239">
        <v>1135.22130942013</v>
      </c>
      <c r="BN1239">
        <v>222.0857615329335</v>
      </c>
      <c r="BO1239">
        <v>39.064816402528137</v>
      </c>
      <c r="BP1239">
        <v>2.0578350984261858E-2</v>
      </c>
      <c r="BQ1239">
        <v>100</v>
      </c>
      <c r="BR1239">
        <v>336.10155675123491</v>
      </c>
      <c r="BS1239">
        <v>5.1266245806585467E-2</v>
      </c>
      <c r="BT1239">
        <v>3.0942245395783991E-4</v>
      </c>
      <c r="BU1239">
        <v>0</v>
      </c>
      <c r="BV1239">
        <v>0.53078261853424746</v>
      </c>
      <c r="BW1239">
        <v>15.38245626608534</v>
      </c>
      <c r="BX1239">
        <v>36.319612629664242</v>
      </c>
      <c r="BY1239">
        <v>38.110880473324173</v>
      </c>
      <c r="BZ1239">
        <v>1084.6311476340147</v>
      </c>
      <c r="CA1239">
        <v>218.79359778013549</v>
      </c>
      <c r="CB1239">
        <v>227.66261764312816</v>
      </c>
      <c r="CC1239" s="156">
        <v>1.03</v>
      </c>
      <c r="CD1239">
        <v>2280</v>
      </c>
      <c r="CE1239">
        <v>9.7090985264728591E-2</v>
      </c>
      <c r="CF1239">
        <v>4.7586214012467307</v>
      </c>
      <c r="CG1239">
        <v>0.1284162792623556</v>
      </c>
      <c r="CH1239">
        <v>-1.0293924197090751</v>
      </c>
      <c r="CI1239" t="s">
        <v>479</v>
      </c>
    </row>
    <row r="1240" spans="47:87" x14ac:dyDescent="0.3">
      <c r="AU1240">
        <v>0.3</v>
      </c>
      <c r="AV1240">
        <v>18.707102987934938</v>
      </c>
      <c r="AW1240">
        <v>0.32246125022084093</v>
      </c>
      <c r="AX1240">
        <v>2.1590626915218154</v>
      </c>
      <c r="AY1240">
        <v>316.67180919045757</v>
      </c>
      <c r="AZ1240">
        <v>0.10922991581941784</v>
      </c>
      <c r="BA1240">
        <v>402.14622402120602</v>
      </c>
      <c r="BB1240">
        <v>472.85801804241612</v>
      </c>
      <c r="BC1240">
        <v>1</v>
      </c>
      <c r="BD1240">
        <v>35.623049706119957</v>
      </c>
      <c r="BE1240">
        <v>101.1107738627904</v>
      </c>
      <c r="BF1240">
        <v>15.881911248525251</v>
      </c>
      <c r="BG1240">
        <v>4.9056854249047905</v>
      </c>
      <c r="BH1240">
        <v>421.9594195854412</v>
      </c>
      <c r="BI1240">
        <v>0.2</v>
      </c>
      <c r="BJ1240">
        <v>2521.2381556824416</v>
      </c>
      <c r="BK1240">
        <v>689.90512475593619</v>
      </c>
      <c r="BL1240">
        <v>829.79757478837212</v>
      </c>
      <c r="BM1240">
        <v>922.64273834679443</v>
      </c>
      <c r="BN1240">
        <v>214.01194316750164</v>
      </c>
      <c r="BO1240">
        <v>28.949793146168584</v>
      </c>
      <c r="BP1240">
        <v>7.2400799283686423E-2</v>
      </c>
      <c r="BQ1240">
        <v>100</v>
      </c>
      <c r="BR1240">
        <v>306.40790142842417</v>
      </c>
      <c r="BS1240">
        <v>5.4699685537041874E-2</v>
      </c>
      <c r="BT1240">
        <v>2.8198408063960289E-4</v>
      </c>
      <c r="BU1240">
        <v>29.364378693808366</v>
      </c>
      <c r="BV1240">
        <v>0.58230653394897192</v>
      </c>
      <c r="BW1240">
        <v>15.106446640550141</v>
      </c>
      <c r="BX1240">
        <v>37.126068721164444</v>
      </c>
      <c r="BY1240">
        <v>28.558167900766442</v>
      </c>
      <c r="BZ1240">
        <v>1041.190597412249</v>
      </c>
      <c r="CA1240">
        <v>245.09182660290878</v>
      </c>
      <c r="CB1240">
        <v>234.77131269336783</v>
      </c>
      <c r="CC1240" s="156">
        <v>0.79</v>
      </c>
      <c r="CD1240">
        <v>1580</v>
      </c>
      <c r="CE1240">
        <v>0.25795930323979155</v>
      </c>
      <c r="CF1240">
        <v>7.9618927805187951</v>
      </c>
      <c r="CG1240">
        <v>0.31316603282978622</v>
      </c>
      <c r="CH1240">
        <v>39.063929682000222</v>
      </c>
      <c r="CI1240">
        <v>5</v>
      </c>
    </row>
    <row r="1241" spans="47:87" x14ac:dyDescent="0.3">
      <c r="AU1241">
        <v>0.3</v>
      </c>
      <c r="AV1241">
        <v>18.273572623227512</v>
      </c>
      <c r="AW1241">
        <v>0.30976821632752283</v>
      </c>
      <c r="AX1241">
        <v>1.3040035851993359</v>
      </c>
      <c r="AY1241">
        <v>354.42769442267581</v>
      </c>
      <c r="AZ1241">
        <v>9.6387512603283182E-2</v>
      </c>
      <c r="BA1241">
        <v>406.39737476277458</v>
      </c>
      <c r="BB1241">
        <v>366.5791755870531</v>
      </c>
      <c r="BC1241">
        <v>1</v>
      </c>
      <c r="BD1241">
        <v>36.623520185985797</v>
      </c>
      <c r="BE1241">
        <v>98.064204275118783</v>
      </c>
      <c r="BF1241">
        <v>11.746868696462089</v>
      </c>
      <c r="BG1241">
        <v>5.9122476857803061</v>
      </c>
      <c r="BH1241">
        <v>403.48410495033716</v>
      </c>
      <c r="BI1241">
        <v>0.20000000000000015</v>
      </c>
      <c r="BJ1241">
        <v>2459.0421050735094</v>
      </c>
      <c r="BK1241">
        <v>680.16123539599334</v>
      </c>
      <c r="BL1241">
        <v>866.15469979389206</v>
      </c>
      <c r="BM1241">
        <v>850.72947629720727</v>
      </c>
      <c r="BN1241">
        <v>113.64298615116584</v>
      </c>
      <c r="BO1241">
        <v>27.718894148796235</v>
      </c>
      <c r="BP1241">
        <v>8.0677009993272722E-2</v>
      </c>
      <c r="BQ1241">
        <v>100</v>
      </c>
      <c r="BR1241">
        <v>354.20906656582565</v>
      </c>
      <c r="BS1241">
        <v>5.6030162663589407E-2</v>
      </c>
      <c r="BT1241">
        <v>3.0669779612747919E-4</v>
      </c>
      <c r="BU1241">
        <v>0</v>
      </c>
      <c r="BV1241">
        <v>0.58617241316599222</v>
      </c>
      <c r="BW1241">
        <v>14.091364684520011</v>
      </c>
      <c r="BX1241">
        <v>36.510244622625073</v>
      </c>
      <c r="BY1241">
        <v>29.553999424040029</v>
      </c>
      <c r="BZ1241">
        <v>1022.6778394081067</v>
      </c>
      <c r="CA1241">
        <v>287.94734763509393</v>
      </c>
      <c r="CB1241">
        <v>236.33885729638632</v>
      </c>
      <c r="CC1241" s="156">
        <v>0.95</v>
      </c>
      <c r="CD1241">
        <v>1580</v>
      </c>
      <c r="CE1241">
        <v>0.11856535648837396</v>
      </c>
      <c r="CF1241">
        <v>5.0030806699077655</v>
      </c>
      <c r="CG1241">
        <v>0.15658840096824098</v>
      </c>
      <c r="CH1241">
        <v>6.2205094290098133</v>
      </c>
      <c r="CI1241">
        <v>13</v>
      </c>
    </row>
    <row r="1242" spans="47:87" x14ac:dyDescent="0.3">
      <c r="AU1242">
        <v>0.3</v>
      </c>
      <c r="AV1242">
        <v>20.653563330947019</v>
      </c>
      <c r="AW1242">
        <v>0.25498096902579748</v>
      </c>
      <c r="AX1242">
        <v>1.9221267120275847</v>
      </c>
      <c r="AY1242">
        <v>284.0869935142548</v>
      </c>
      <c r="AZ1242">
        <v>0.10709569818595051</v>
      </c>
      <c r="BA1242">
        <v>454.13822105915114</v>
      </c>
      <c r="BB1242">
        <v>346.06309741411712</v>
      </c>
      <c r="BC1242">
        <v>1</v>
      </c>
      <c r="BD1242">
        <v>36.065278930331928</v>
      </c>
      <c r="BE1242">
        <v>100.06069043388</v>
      </c>
      <c r="BF1242">
        <v>6.1688764810085157</v>
      </c>
      <c r="BG1242">
        <v>5.388432948842639</v>
      </c>
      <c r="BH1242">
        <v>446.06296785131997</v>
      </c>
      <c r="BI1242">
        <v>0.20000000000000004</v>
      </c>
      <c r="BJ1242">
        <v>2719.8209018154525</v>
      </c>
      <c r="BK1242">
        <v>683.97997769668837</v>
      </c>
      <c r="BL1242">
        <v>922.22470974744988</v>
      </c>
      <c r="BM1242">
        <v>1007.6513598024727</v>
      </c>
      <c r="BN1242">
        <v>214.77087275704261</v>
      </c>
      <c r="BO1242">
        <v>22.718660273922655</v>
      </c>
      <c r="BP1242">
        <v>7.813150058594813E-2</v>
      </c>
      <c r="BQ1242">
        <v>100</v>
      </c>
      <c r="BR1242">
        <v>362.73350592831878</v>
      </c>
      <c r="BS1242">
        <v>5.7125157217238424E-2</v>
      </c>
      <c r="BT1242">
        <v>3.0011750440920773E-4</v>
      </c>
      <c r="BU1242">
        <v>32.497164807639258</v>
      </c>
      <c r="BV1242">
        <v>0.51791088556017939</v>
      </c>
      <c r="BW1242">
        <v>14.538754295386806</v>
      </c>
      <c r="BX1242">
        <v>33.7343982612351</v>
      </c>
      <c r="BY1242">
        <v>34.482356913378773</v>
      </c>
      <c r="BZ1242">
        <v>1077.7726862164952</v>
      </c>
      <c r="CA1242">
        <v>292.98934843258957</v>
      </c>
      <c r="CB1242">
        <v>233.66690460539701</v>
      </c>
      <c r="CC1242" s="156">
        <v>1.0900000000000001</v>
      </c>
      <c r="CD1242">
        <v>2170</v>
      </c>
      <c r="CE1242">
        <v>1.7630271377376383E-2</v>
      </c>
      <c r="CF1242">
        <v>1.9801506360888295</v>
      </c>
      <c r="CG1242">
        <v>6.1069611508087672E-2</v>
      </c>
      <c r="CH1242">
        <v>-15.091500926561377</v>
      </c>
      <c r="CI1242" t="s">
        <v>479</v>
      </c>
    </row>
    <row r="1243" spans="47:87" x14ac:dyDescent="0.3">
      <c r="AU1243">
        <v>0.3</v>
      </c>
      <c r="AV1243">
        <v>18.523829168165491</v>
      </c>
      <c r="AW1243">
        <v>0.32712112629873769</v>
      </c>
      <c r="AX1243">
        <v>0.94093295250287268</v>
      </c>
      <c r="AY1243">
        <v>353.30801226242221</v>
      </c>
      <c r="AZ1243">
        <v>9.6444760208072397E-2</v>
      </c>
      <c r="BA1243">
        <v>459.01062931914652</v>
      </c>
      <c r="BB1243">
        <v>309.74996440860576</v>
      </c>
      <c r="BC1243">
        <v>1</v>
      </c>
      <c r="BD1243">
        <v>38.122152409855147</v>
      </c>
      <c r="BE1243">
        <v>95.149573584004358</v>
      </c>
      <c r="BF1243">
        <v>26.847458717979386</v>
      </c>
      <c r="BG1243">
        <v>4.3275532549865252</v>
      </c>
      <c r="BH1243">
        <v>386.44654357537388</v>
      </c>
      <c r="BI1243">
        <v>0.19999999999999996</v>
      </c>
      <c r="BJ1243">
        <v>3128.1660050859969</v>
      </c>
      <c r="BK1243">
        <v>709.69371909054576</v>
      </c>
      <c r="BL1243">
        <v>938.81002605932599</v>
      </c>
      <c r="BM1243">
        <v>1025.1855547226107</v>
      </c>
      <c r="BN1243">
        <v>213.16542485854021</v>
      </c>
      <c r="BO1243">
        <v>29.472220651674558</v>
      </c>
      <c r="BP1243">
        <v>6.0887880440362883E-2</v>
      </c>
      <c r="BQ1243">
        <v>100</v>
      </c>
      <c r="BR1243">
        <v>356.56800905684008</v>
      </c>
      <c r="BS1243">
        <v>5.6663079801863067E-2</v>
      </c>
      <c r="BT1243">
        <v>2.9633856024404863E-4</v>
      </c>
      <c r="BU1243">
        <v>11.316953313386378</v>
      </c>
      <c r="BV1243">
        <v>0.54593772553646758</v>
      </c>
      <c r="BW1243">
        <v>15.569121436440112</v>
      </c>
      <c r="BX1243">
        <v>35.638478092899952</v>
      </c>
      <c r="BY1243">
        <v>31.191754002737078</v>
      </c>
      <c r="BZ1243">
        <v>1185.862195776539</v>
      </c>
      <c r="CA1243">
        <v>345.20344977585097</v>
      </c>
      <c r="CB1243">
        <v>223.43830887965746</v>
      </c>
      <c r="CC1243" s="156">
        <v>0.94</v>
      </c>
      <c r="CD1243">
        <v>790</v>
      </c>
      <c r="CE1243">
        <v>0.32330661331463451</v>
      </c>
      <c r="CF1243">
        <v>9.9249881161510416</v>
      </c>
      <c r="CG1243">
        <v>0.39744526492356075</v>
      </c>
      <c r="CH1243">
        <v>46.256194829927416</v>
      </c>
      <c r="CI1243">
        <v>4</v>
      </c>
    </row>
    <row r="1244" spans="47:87" x14ac:dyDescent="0.3">
      <c r="AU1244">
        <v>0.3</v>
      </c>
      <c r="AV1244">
        <v>19.276906367625816</v>
      </c>
      <c r="AW1244">
        <v>0.31204764627716453</v>
      </c>
      <c r="AX1244">
        <v>1.7719920580071973</v>
      </c>
      <c r="AY1244">
        <v>300.97998539805366</v>
      </c>
      <c r="AZ1244">
        <v>9.6418039548696599E-2</v>
      </c>
      <c r="BA1244">
        <v>405.40508739314691</v>
      </c>
      <c r="BB1244">
        <v>324.40006237720763</v>
      </c>
      <c r="BC1244">
        <v>1</v>
      </c>
      <c r="BD1244">
        <v>34.597691871887726</v>
      </c>
      <c r="BE1244">
        <v>99.832636860103705</v>
      </c>
      <c r="BF1244">
        <v>17.108610297423503</v>
      </c>
      <c r="BG1244">
        <v>6.4588840208976031</v>
      </c>
      <c r="BH1244">
        <v>321.35377235770119</v>
      </c>
      <c r="BI1244">
        <v>0.20000000000000004</v>
      </c>
      <c r="BJ1244">
        <v>2800.9083471301433</v>
      </c>
      <c r="BK1244">
        <v>678.86687686994583</v>
      </c>
      <c r="BL1244">
        <v>802.62319217320885</v>
      </c>
      <c r="BM1244">
        <v>743.57375361180812</v>
      </c>
      <c r="BN1244">
        <v>191.74999683205618</v>
      </c>
      <c r="BO1244">
        <v>28.191073798452294</v>
      </c>
      <c r="BP1244">
        <v>4.872826523309725E-2</v>
      </c>
      <c r="BQ1244">
        <v>100</v>
      </c>
      <c r="BR1244">
        <v>404.89096665919817</v>
      </c>
      <c r="BS1244">
        <v>5.503472537117219E-2</v>
      </c>
      <c r="BT1244">
        <v>3.0984436604068592E-4</v>
      </c>
      <c r="BU1244">
        <v>36.705534060942099</v>
      </c>
      <c r="BV1244">
        <v>0.57180987617481716</v>
      </c>
      <c r="BW1244">
        <v>14.721704387454666</v>
      </c>
      <c r="BX1244">
        <v>35.181637894134759</v>
      </c>
      <c r="BY1244">
        <v>33.168427604694102</v>
      </c>
      <c r="BZ1244">
        <v>834.3344778799559</v>
      </c>
      <c r="CA1244">
        <v>333.00428296011978</v>
      </c>
      <c r="CB1244">
        <v>243.51626317994911</v>
      </c>
      <c r="CC1244" s="156">
        <v>0.96</v>
      </c>
      <c r="CD1244">
        <v>980</v>
      </c>
      <c r="CE1244">
        <v>0.17093250217046685</v>
      </c>
      <c r="CF1244">
        <v>6.1108148557223387</v>
      </c>
      <c r="CG1244">
        <v>0.21970575032295075</v>
      </c>
      <c r="CH1244">
        <v>12.440502025629096</v>
      </c>
      <c r="CI1244">
        <v>9</v>
      </c>
    </row>
    <row r="1245" spans="47:87" x14ac:dyDescent="0.3">
      <c r="AU1245">
        <v>0.3</v>
      </c>
      <c r="AV1245">
        <v>19.07089037933914</v>
      </c>
      <c r="AW1245">
        <v>0.32309906619754009</v>
      </c>
      <c r="AX1245">
        <v>2.0676831406051495</v>
      </c>
      <c r="AY1245">
        <v>304.0464766311033</v>
      </c>
      <c r="AZ1245">
        <v>0.11018792055579948</v>
      </c>
      <c r="BA1245">
        <v>498.5165315059358</v>
      </c>
      <c r="BB1245">
        <v>341.7041932516114</v>
      </c>
      <c r="BC1245">
        <v>1</v>
      </c>
      <c r="BD1245">
        <v>40.689077126464667</v>
      </c>
      <c r="BE1245">
        <v>94.276205261569345</v>
      </c>
      <c r="BF1245">
        <v>20.547907559981425</v>
      </c>
      <c r="BG1245">
        <v>5.6991774459030404</v>
      </c>
      <c r="BH1245">
        <v>363.08381874972082</v>
      </c>
      <c r="BI1245">
        <v>0.2</v>
      </c>
      <c r="BJ1245">
        <v>3100.2801539128577</v>
      </c>
      <c r="BK1245">
        <v>671.2504340452474</v>
      </c>
      <c r="BL1245">
        <v>891.53886073434694</v>
      </c>
      <c r="BM1245">
        <v>847.53035660181297</v>
      </c>
      <c r="BN1245">
        <v>135.55304247424266</v>
      </c>
      <c r="BO1245">
        <v>29.111098754284615</v>
      </c>
      <c r="BP1245">
        <v>5.9915281183651657E-2</v>
      </c>
      <c r="BQ1245">
        <v>100</v>
      </c>
      <c r="BR1245">
        <v>362.94577312618736</v>
      </c>
      <c r="BS1245">
        <v>5.0902615246761686E-2</v>
      </c>
      <c r="BT1245">
        <v>3.1535976760873664E-4</v>
      </c>
      <c r="BU1245">
        <v>40.726403485367761</v>
      </c>
      <c r="BV1245">
        <v>0.60695471651230737</v>
      </c>
      <c r="BW1245">
        <v>14.212021256083418</v>
      </c>
      <c r="BX1245">
        <v>35.460120682617038</v>
      </c>
      <c r="BY1245">
        <v>40.534863149086249</v>
      </c>
      <c r="BZ1245">
        <v>783.54000899421794</v>
      </c>
      <c r="CA1245">
        <v>262.68021894777729</v>
      </c>
      <c r="CB1245">
        <v>244.29295915126633</v>
      </c>
      <c r="CC1245" s="156">
        <v>0.93</v>
      </c>
      <c r="CD1245">
        <v>2120</v>
      </c>
      <c r="CE1245">
        <v>1.2767578536320379E-2</v>
      </c>
      <c r="CF1245">
        <v>2.1016835916416845</v>
      </c>
      <c r="CG1245">
        <v>5.7194772425198562E-2</v>
      </c>
      <c r="CH1245">
        <v>-19.980260332791243</v>
      </c>
      <c r="CI1245" t="s">
        <v>479</v>
      </c>
    </row>
    <row r="1246" spans="47:87" x14ac:dyDescent="0.3">
      <c r="AU1246">
        <v>0.3</v>
      </c>
      <c r="AV1246">
        <v>18.619165681944001</v>
      </c>
      <c r="AW1246">
        <v>0.31128020414354124</v>
      </c>
      <c r="AX1246">
        <v>1.3140079102439772</v>
      </c>
      <c r="AY1246">
        <v>329.82179998365547</v>
      </c>
      <c r="AZ1246">
        <v>0.10445010615952353</v>
      </c>
      <c r="BA1246">
        <v>415.61445283898246</v>
      </c>
      <c r="BB1246">
        <v>427.52114015210452</v>
      </c>
      <c r="BC1246">
        <v>1</v>
      </c>
      <c r="BD1246">
        <v>43.048026550142879</v>
      </c>
      <c r="BE1246">
        <v>87.800388812156896</v>
      </c>
      <c r="BF1246">
        <v>12.904995559011406</v>
      </c>
      <c r="BG1246">
        <v>5.3541351262131824</v>
      </c>
      <c r="BH1246">
        <v>382.85855964189471</v>
      </c>
      <c r="BI1246">
        <v>0.2</v>
      </c>
      <c r="BJ1246">
        <v>2793.5777507295743</v>
      </c>
      <c r="BK1246">
        <v>681.54896024648463</v>
      </c>
      <c r="BL1246">
        <v>876.00383929882219</v>
      </c>
      <c r="BM1246">
        <v>1000.6660942859245</v>
      </c>
      <c r="BN1246">
        <v>199.27750061660927</v>
      </c>
      <c r="BO1246">
        <v>28.073107241965936</v>
      </c>
      <c r="BP1246">
        <v>5.4469754927417645E-2</v>
      </c>
      <c r="BQ1246">
        <v>100</v>
      </c>
      <c r="BR1246">
        <v>346.22569585683772</v>
      </c>
      <c r="BS1246">
        <v>5.7167929604607141E-2</v>
      </c>
      <c r="BT1246">
        <v>2.872191648076581E-4</v>
      </c>
      <c r="BU1246">
        <v>62.704181344739233</v>
      </c>
      <c r="BV1246">
        <v>0.57407730410828706</v>
      </c>
      <c r="BW1246">
        <v>14.50843288080697</v>
      </c>
      <c r="BX1246">
        <v>37.331173494577151</v>
      </c>
      <c r="BY1246">
        <v>30.816833183881933</v>
      </c>
      <c r="BZ1246">
        <v>1222.0012134542014</v>
      </c>
      <c r="CA1246">
        <v>278.35932956586498</v>
      </c>
      <c r="CB1246">
        <v>236.61851085364697</v>
      </c>
      <c r="CC1246" s="156">
        <v>1.08</v>
      </c>
      <c r="CD1246">
        <v>570</v>
      </c>
      <c r="CE1246">
        <v>0.2194519371934609</v>
      </c>
      <c r="CF1246">
        <v>8.1515813418041052</v>
      </c>
      <c r="CG1246">
        <v>0.26406850079078953</v>
      </c>
      <c r="CH1246">
        <v>30.877033274384562</v>
      </c>
      <c r="CI1246">
        <v>6</v>
      </c>
    </row>
    <row r="1247" spans="47:87" x14ac:dyDescent="0.3">
      <c r="AU1247">
        <v>0.3</v>
      </c>
      <c r="AV1247">
        <v>20.749882243099549</v>
      </c>
      <c r="AW1247">
        <v>0.33932335576664452</v>
      </c>
      <c r="AX1247">
        <v>1.1762519266113693</v>
      </c>
      <c r="AY1247">
        <v>322.33588169479452</v>
      </c>
      <c r="AZ1247">
        <v>0.11046496596977091</v>
      </c>
      <c r="BA1247">
        <v>450.63971966190218</v>
      </c>
      <c r="BB1247">
        <v>479.87990007104111</v>
      </c>
      <c r="BC1247">
        <v>1</v>
      </c>
      <c r="BD1247">
        <v>38.877393438583496</v>
      </c>
      <c r="BE1247">
        <v>97.140469716345578</v>
      </c>
      <c r="BF1247">
        <v>14.586941957981225</v>
      </c>
      <c r="BG1247">
        <v>3.514486876517291</v>
      </c>
      <c r="BH1247">
        <v>434.84912264342699</v>
      </c>
      <c r="BI1247">
        <v>0.20000000000000004</v>
      </c>
      <c r="BJ1247">
        <v>2407.1456341433359</v>
      </c>
      <c r="BK1247">
        <v>689.39795599845706</v>
      </c>
      <c r="BL1247">
        <v>861.8087253080646</v>
      </c>
      <c r="BM1247">
        <v>898.81062668305083</v>
      </c>
      <c r="BN1247">
        <v>121.73658650864905</v>
      </c>
      <c r="BO1247">
        <v>30.866372119411448</v>
      </c>
      <c r="BP1247">
        <v>2.7338422053533651E-2</v>
      </c>
      <c r="BQ1247">
        <v>100</v>
      </c>
      <c r="BR1247">
        <v>368.737644871008</v>
      </c>
      <c r="BS1247">
        <v>5.3957085324162088E-2</v>
      </c>
      <c r="BT1247">
        <v>3.1713765852457807E-4</v>
      </c>
      <c r="BU1247">
        <v>36.683794533201102</v>
      </c>
      <c r="BV1247">
        <v>0.51738522247208296</v>
      </c>
      <c r="BW1247">
        <v>14.222533311772322</v>
      </c>
      <c r="BX1247">
        <v>36.226039371934199</v>
      </c>
      <c r="BY1247">
        <v>33.550058314516541</v>
      </c>
      <c r="BZ1247">
        <v>870.02737494042253</v>
      </c>
      <c r="CA1247">
        <v>323.62881232627615</v>
      </c>
      <c r="CB1247">
        <v>239.87064430272602</v>
      </c>
      <c r="CC1247" s="156">
        <v>0.99</v>
      </c>
      <c r="CD1247">
        <v>1180</v>
      </c>
      <c r="CE1247">
        <v>0.15902458973230615</v>
      </c>
      <c r="CF1247">
        <v>5.2280665510629447</v>
      </c>
      <c r="CG1247">
        <v>0.19403036955026004</v>
      </c>
      <c r="CH1247">
        <v>10.190826859446142</v>
      </c>
      <c r="CI1247">
        <v>10</v>
      </c>
    </row>
    <row r="1248" spans="47:87" x14ac:dyDescent="0.3">
      <c r="AU1248">
        <v>0.3</v>
      </c>
      <c r="AV1248">
        <v>21.387337659875516</v>
      </c>
      <c r="AW1248">
        <v>0.31349921052220764</v>
      </c>
      <c r="AX1248">
        <v>7.6963698359845512E-2</v>
      </c>
      <c r="AY1248">
        <v>316.85672744090868</v>
      </c>
      <c r="AZ1248">
        <v>0.10024404791542028</v>
      </c>
      <c r="BA1248">
        <v>388.67150032546954</v>
      </c>
      <c r="BB1248">
        <v>403.3785854092589</v>
      </c>
      <c r="BC1248">
        <v>1</v>
      </c>
      <c r="BD1248">
        <v>39.581972390140137</v>
      </c>
      <c r="BE1248">
        <v>103.07374066521396</v>
      </c>
      <c r="BF1248">
        <v>19.361938045065724</v>
      </c>
      <c r="BG1248">
        <v>4.6843297383887137</v>
      </c>
      <c r="BH1248">
        <v>472.54520317205231</v>
      </c>
      <c r="BI1248">
        <v>0.20000000000000004</v>
      </c>
      <c r="BJ1248">
        <v>2396.5194053267192</v>
      </c>
      <c r="BK1248">
        <v>695.15297596860717</v>
      </c>
      <c r="BL1248">
        <v>919.97983503622356</v>
      </c>
      <c r="BM1248">
        <v>929.41012536270443</v>
      </c>
      <c r="BN1248">
        <v>144.33438879927218</v>
      </c>
      <c r="BO1248">
        <v>28.484922440824143</v>
      </c>
      <c r="BP1248">
        <v>2.9194519037033816E-2</v>
      </c>
      <c r="BQ1248">
        <v>100</v>
      </c>
      <c r="BR1248">
        <v>364.34687240571822</v>
      </c>
      <c r="BS1248">
        <v>5.6878124799345307E-2</v>
      </c>
      <c r="BT1248">
        <v>2.8859951115445389E-4</v>
      </c>
      <c r="BU1248">
        <v>58.499025380517885</v>
      </c>
      <c r="BV1248">
        <v>0.52012120627975023</v>
      </c>
      <c r="BW1248">
        <v>16.042658375986861</v>
      </c>
      <c r="BX1248">
        <v>35.729396635528289</v>
      </c>
      <c r="BY1248">
        <v>35.616581411760521</v>
      </c>
      <c r="BZ1248">
        <v>856.30368153422364</v>
      </c>
      <c r="CA1248">
        <v>324.03375958628089</v>
      </c>
      <c r="CB1248">
        <v>232.80661848555667</v>
      </c>
      <c r="CC1248" s="156">
        <v>0.94</v>
      </c>
      <c r="CD1248">
        <v>1300</v>
      </c>
      <c r="CE1248">
        <v>0.18732689622053811</v>
      </c>
      <c r="CF1248">
        <v>9.2221434523802266</v>
      </c>
      <c r="CG1248">
        <v>0.26693380199986932</v>
      </c>
      <c r="CH1248">
        <v>22.831429495941819</v>
      </c>
      <c r="CI1248">
        <v>7</v>
      </c>
    </row>
    <row r="1249" spans="47:87" x14ac:dyDescent="0.3">
      <c r="AU1249">
        <v>0.3</v>
      </c>
      <c r="AV1249">
        <v>20.75928994176402</v>
      </c>
      <c r="AW1249">
        <v>0.25936372729274382</v>
      </c>
      <c r="AX1249">
        <v>0.50730301902321784</v>
      </c>
      <c r="AY1249">
        <v>326.36781705928939</v>
      </c>
      <c r="AZ1249">
        <v>9.8944757736530178E-2</v>
      </c>
      <c r="BA1249">
        <v>499.65452928544687</v>
      </c>
      <c r="BB1249">
        <v>236.87428487634298</v>
      </c>
      <c r="BC1249">
        <v>1</v>
      </c>
      <c r="BD1249">
        <v>31.034926053117939</v>
      </c>
      <c r="BE1249">
        <v>98.078392514239539</v>
      </c>
      <c r="BF1249">
        <v>13.820537842988125</v>
      </c>
      <c r="BG1249">
        <v>6.1057206337994376</v>
      </c>
      <c r="BH1249">
        <v>413.95834410741315</v>
      </c>
      <c r="BI1249">
        <v>0.19999999999999998</v>
      </c>
      <c r="BJ1249">
        <v>2857.2119834041227</v>
      </c>
      <c r="BK1249">
        <v>693.22362901392557</v>
      </c>
      <c r="BL1249">
        <v>834.51622722913214</v>
      </c>
      <c r="BM1249">
        <v>828.91563361110809</v>
      </c>
      <c r="BN1249">
        <v>191.00281402491987</v>
      </c>
      <c r="BO1249">
        <v>23.455741886012138</v>
      </c>
      <c r="BP1249">
        <v>3.7467503019538079E-2</v>
      </c>
      <c r="BQ1249">
        <v>100</v>
      </c>
      <c r="BR1249">
        <v>318.52561888713029</v>
      </c>
      <c r="BS1249">
        <v>5.8347456707148339E-2</v>
      </c>
      <c r="BT1249">
        <v>3.1155673141021299E-4</v>
      </c>
      <c r="BU1249">
        <v>4.9141602399593438</v>
      </c>
      <c r="BV1249">
        <v>0.57111050761846982</v>
      </c>
      <c r="BW1249">
        <v>14.268415409030959</v>
      </c>
      <c r="BX1249">
        <v>36.366126698941308</v>
      </c>
      <c r="BY1249">
        <v>31.328972356398911</v>
      </c>
      <c r="BZ1249">
        <v>1029.8099413472664</v>
      </c>
      <c r="CA1249">
        <v>402.1566395541181</v>
      </c>
      <c r="CB1249">
        <v>243.73084456810687</v>
      </c>
      <c r="CC1249" s="156">
        <v>0.86</v>
      </c>
      <c r="CD1249">
        <v>1830</v>
      </c>
      <c r="CE1249">
        <v>0.12526437557217873</v>
      </c>
      <c r="CF1249">
        <v>4.6754968242174897</v>
      </c>
      <c r="CG1249">
        <v>0.16442956270941117</v>
      </c>
      <c r="CH1249">
        <v>5.0382482103622461</v>
      </c>
      <c r="CI1249">
        <v>13</v>
      </c>
    </row>
    <row r="1250" spans="47:87" x14ac:dyDescent="0.3">
      <c r="AU1250">
        <v>0.3</v>
      </c>
      <c r="AV1250">
        <v>17.570088283595741</v>
      </c>
      <c r="AW1250">
        <v>0.3304079547012238</v>
      </c>
      <c r="AX1250">
        <v>1.958049790099051</v>
      </c>
      <c r="AY1250">
        <v>318.75396399179255</v>
      </c>
      <c r="AZ1250">
        <v>8.4470189235157672E-2</v>
      </c>
      <c r="BA1250">
        <v>339.14691741382683</v>
      </c>
      <c r="BB1250">
        <v>273.05766247641287</v>
      </c>
      <c r="BC1250">
        <v>1</v>
      </c>
      <c r="BD1250">
        <v>36.7758306292382</v>
      </c>
      <c r="BE1250">
        <v>89.015919169678938</v>
      </c>
      <c r="BF1250">
        <v>14.232331048818974</v>
      </c>
      <c r="BG1250">
        <v>5.8836538122748161</v>
      </c>
      <c r="BH1250">
        <v>414.92838475812374</v>
      </c>
      <c r="BI1250">
        <v>0.20000000000000007</v>
      </c>
      <c r="BJ1250">
        <v>2770.2390111247455</v>
      </c>
      <c r="BK1250">
        <v>679.71316916433807</v>
      </c>
      <c r="BL1250">
        <v>899.59001481729842</v>
      </c>
      <c r="BM1250">
        <v>1123.0943718743622</v>
      </c>
      <c r="BN1250">
        <v>271.03389646188879</v>
      </c>
      <c r="BO1250">
        <v>30.089767790578808</v>
      </c>
      <c r="BP1250">
        <v>2.2560337120704509E-2</v>
      </c>
      <c r="BQ1250">
        <v>100</v>
      </c>
      <c r="BR1250">
        <v>297.66719266848492</v>
      </c>
      <c r="BS1250">
        <v>5.5414956492004709E-2</v>
      </c>
      <c r="BT1250">
        <v>3.0464002722891602E-4</v>
      </c>
      <c r="BU1250">
        <v>11.756789842460726</v>
      </c>
      <c r="BV1250">
        <v>0.52840130004731933</v>
      </c>
      <c r="BW1250">
        <v>14.343516869192367</v>
      </c>
      <c r="BX1250">
        <v>37.476930056790287</v>
      </c>
      <c r="BY1250">
        <v>33.336953932660251</v>
      </c>
      <c r="BZ1250">
        <v>705.11558311415479</v>
      </c>
      <c r="CA1250">
        <v>337.28401043838528</v>
      </c>
      <c r="CB1250">
        <v>216.26656348938286</v>
      </c>
      <c r="CC1250" s="156">
        <v>1.03</v>
      </c>
      <c r="CD1250">
        <v>1990</v>
      </c>
      <c r="CE1250">
        <v>5.9273731031884491E-2</v>
      </c>
      <c r="CF1250">
        <v>2.9979948847749047</v>
      </c>
      <c r="CG1250">
        <v>9.7632780408274597E-2</v>
      </c>
      <c r="CH1250">
        <v>-8.4294388325592333</v>
      </c>
      <c r="CI1250" t="s">
        <v>479</v>
      </c>
    </row>
    <row r="1251" spans="47:87" x14ac:dyDescent="0.3">
      <c r="AU1251">
        <v>0.3</v>
      </c>
      <c r="AV1251">
        <v>21.881326336267207</v>
      </c>
      <c r="AW1251">
        <v>0.28324919639270146</v>
      </c>
      <c r="AX1251">
        <v>1.3258530753341733</v>
      </c>
      <c r="AY1251">
        <v>362.49359868822057</v>
      </c>
      <c r="AZ1251">
        <v>9.1679605892455038E-2</v>
      </c>
      <c r="BA1251">
        <v>446.86480568223931</v>
      </c>
      <c r="BB1251">
        <v>307.92933597440827</v>
      </c>
      <c r="BC1251">
        <v>1</v>
      </c>
      <c r="BD1251">
        <v>43.011200870260524</v>
      </c>
      <c r="BE1251">
        <v>109.70799070459782</v>
      </c>
      <c r="BF1251">
        <v>17.9128015670031</v>
      </c>
      <c r="BG1251">
        <v>4.2621026692479385</v>
      </c>
      <c r="BH1251">
        <v>396.83742122932625</v>
      </c>
      <c r="BI1251">
        <v>0.20000000000000007</v>
      </c>
      <c r="BJ1251">
        <v>3210.702168206964</v>
      </c>
      <c r="BK1251">
        <v>676.34379263119808</v>
      </c>
      <c r="BL1251">
        <v>841.78870089170982</v>
      </c>
      <c r="BM1251">
        <v>1020.1330459803306</v>
      </c>
      <c r="BN1251">
        <v>144.38870738227024</v>
      </c>
      <c r="BO1251">
        <v>25.413093985138143</v>
      </c>
      <c r="BP1251">
        <v>6.5599625499397518E-2</v>
      </c>
      <c r="BQ1251">
        <v>100</v>
      </c>
      <c r="BR1251">
        <v>315.1601402635772</v>
      </c>
      <c r="BS1251">
        <v>5.4466989257339719E-2</v>
      </c>
      <c r="BT1251">
        <v>3.3156405638452E-4</v>
      </c>
      <c r="BU1251">
        <v>51.334048049502407</v>
      </c>
      <c r="BV1251">
        <v>0.4741813359139404</v>
      </c>
      <c r="BW1251">
        <v>15.374394936191973</v>
      </c>
      <c r="BX1251">
        <v>34.600804579924016</v>
      </c>
      <c r="BY1251">
        <v>38.989718064747521</v>
      </c>
      <c r="BZ1251">
        <v>1153.5771342497021</v>
      </c>
      <c r="CA1251">
        <v>264.61828596532575</v>
      </c>
      <c r="CB1251">
        <v>243.12675297064902</v>
      </c>
      <c r="CC1251" s="156">
        <v>1.1200000000000001</v>
      </c>
      <c r="CD1251">
        <v>2000</v>
      </c>
      <c r="CE1251">
        <v>8.048749951708789E-3</v>
      </c>
      <c r="CF1251">
        <v>1.9239621795681778</v>
      </c>
      <c r="CG1251">
        <v>5.6070785555217592E-2</v>
      </c>
      <c r="CH1251">
        <v>-18.214100439406522</v>
      </c>
      <c r="CI1251" t="s">
        <v>479</v>
      </c>
    </row>
    <row r="1252" spans="47:87" x14ac:dyDescent="0.3">
      <c r="AU1252">
        <v>0.3</v>
      </c>
      <c r="AV1252">
        <v>20.273448622963464</v>
      </c>
      <c r="AW1252">
        <v>0.28802872111132494</v>
      </c>
      <c r="AX1252">
        <v>0.87339821797997241</v>
      </c>
      <c r="AY1252">
        <v>310.96098677730771</v>
      </c>
      <c r="AZ1252">
        <v>8.7793442161696225E-2</v>
      </c>
      <c r="BA1252">
        <v>433.91228482242514</v>
      </c>
      <c r="BB1252">
        <v>433.44139672975854</v>
      </c>
      <c r="BC1252">
        <v>1</v>
      </c>
      <c r="BD1252">
        <v>39.02480454575997</v>
      </c>
      <c r="BE1252">
        <v>95.099958978979018</v>
      </c>
      <c r="BF1252">
        <v>14.061949877443634</v>
      </c>
      <c r="BG1252">
        <v>4.4722589156081494</v>
      </c>
      <c r="BH1252">
        <v>433.60455279195526</v>
      </c>
      <c r="BI1252">
        <v>0.20000000000000004</v>
      </c>
      <c r="BJ1252">
        <v>2414.6663055968229</v>
      </c>
      <c r="BK1252">
        <v>680.15560546469464</v>
      </c>
      <c r="BL1252">
        <v>884.70272959896329</v>
      </c>
      <c r="BM1252">
        <v>976.23842375948232</v>
      </c>
      <c r="BN1252">
        <v>179.20378467816047</v>
      </c>
      <c r="BO1252">
        <v>26.319237602583254</v>
      </c>
      <c r="BP1252">
        <v>8.8123629769921389E-3</v>
      </c>
      <c r="BQ1252">
        <v>100</v>
      </c>
      <c r="BR1252">
        <v>350.01883137204067</v>
      </c>
      <c r="BS1252">
        <v>5.3772872485206763E-2</v>
      </c>
      <c r="BT1252">
        <v>2.7564516907268167E-4</v>
      </c>
      <c r="BU1252">
        <v>28.012092619744717</v>
      </c>
      <c r="BV1252">
        <v>0.56437975430431631</v>
      </c>
      <c r="BW1252">
        <v>15.134247525116495</v>
      </c>
      <c r="BX1252">
        <v>35.281649474759774</v>
      </c>
      <c r="BY1252">
        <v>35.23484393428172</v>
      </c>
      <c r="BZ1252">
        <v>999.16144571049301</v>
      </c>
      <c r="CA1252">
        <v>320.12281014117281</v>
      </c>
      <c r="CB1252">
        <v>237.92311255886472</v>
      </c>
      <c r="CC1252" s="156">
        <v>0.95</v>
      </c>
      <c r="CD1252">
        <v>1730</v>
      </c>
      <c r="CE1252">
        <v>0.15353101356990351</v>
      </c>
      <c r="CF1252">
        <v>5.7960138641825303</v>
      </c>
      <c r="CG1252">
        <v>0.18701703202226708</v>
      </c>
      <c r="CH1252">
        <v>16.955192830186988</v>
      </c>
      <c r="CI1252">
        <v>9</v>
      </c>
    </row>
    <row r="1253" spans="47:87" x14ac:dyDescent="0.3">
      <c r="AU1253">
        <v>0.3</v>
      </c>
      <c r="AV1253">
        <v>20.181216091296701</v>
      </c>
      <c r="AW1253">
        <v>0.3650037042600664</v>
      </c>
      <c r="AX1253">
        <v>1.2373973659209518</v>
      </c>
      <c r="AY1253">
        <v>337.09735761065286</v>
      </c>
      <c r="AZ1253">
        <v>9.3559922726114811E-2</v>
      </c>
      <c r="BA1253">
        <v>357.42894057760969</v>
      </c>
      <c r="BB1253">
        <v>337.81006714147037</v>
      </c>
      <c r="BC1253">
        <v>1</v>
      </c>
      <c r="BD1253">
        <v>33.537594711373224</v>
      </c>
      <c r="BE1253">
        <v>101.64886962649297</v>
      </c>
      <c r="BF1253">
        <v>9.9316431602329622</v>
      </c>
      <c r="BG1253">
        <v>5.3637049305857154</v>
      </c>
      <c r="BH1253">
        <v>410.32353828923738</v>
      </c>
      <c r="BI1253">
        <v>0.19999999999999998</v>
      </c>
      <c r="BJ1253">
        <v>2525.6078014682216</v>
      </c>
      <c r="BK1253">
        <v>709.84299501273813</v>
      </c>
      <c r="BL1253">
        <v>891.28890417680191</v>
      </c>
      <c r="BM1253">
        <v>1019.8723797012882</v>
      </c>
      <c r="BN1253">
        <v>94.377137072858346</v>
      </c>
      <c r="BO1253">
        <v>32.836988590851959</v>
      </c>
      <c r="BP1253">
        <v>7.3867095985171632E-2</v>
      </c>
      <c r="BQ1253">
        <v>100</v>
      </c>
      <c r="BR1253">
        <v>310.1259421463144</v>
      </c>
      <c r="BS1253">
        <v>5.6056396288179364E-2</v>
      </c>
      <c r="BT1253">
        <v>3.0338526660677825E-4</v>
      </c>
      <c r="BU1253">
        <v>90.107828185471575</v>
      </c>
      <c r="BV1253">
        <v>0.56050143244973261</v>
      </c>
      <c r="BW1253">
        <v>14.574270281017832</v>
      </c>
      <c r="BX1253">
        <v>35.344838049303839</v>
      </c>
      <c r="BY1253">
        <v>40.136134709135419</v>
      </c>
      <c r="BZ1253">
        <v>802.33877843761479</v>
      </c>
      <c r="CA1253">
        <v>264.6545670174271</v>
      </c>
      <c r="CB1253">
        <v>216.82833734174824</v>
      </c>
      <c r="CC1253" s="156">
        <v>1.1599999999999999</v>
      </c>
      <c r="CD1253">
        <v>1140</v>
      </c>
      <c r="CE1253">
        <v>0.19908189886504624</v>
      </c>
      <c r="CF1253">
        <v>7.3757561576595654</v>
      </c>
      <c r="CG1253">
        <v>0.26201371256624295</v>
      </c>
      <c r="CH1253">
        <v>19.268866386908613</v>
      </c>
      <c r="CI1253">
        <v>7</v>
      </c>
    </row>
    <row r="1254" spans="47:87" x14ac:dyDescent="0.3">
      <c r="AU1254">
        <v>0.3</v>
      </c>
      <c r="AV1254">
        <v>20.711278357659857</v>
      </c>
      <c r="AW1254">
        <v>0.27108168122564003</v>
      </c>
      <c r="AX1254">
        <v>2.0302540703202379</v>
      </c>
      <c r="AY1254">
        <v>338.32209621353451</v>
      </c>
      <c r="AZ1254">
        <v>0.10283605703091396</v>
      </c>
      <c r="BA1254">
        <v>352.7567542514206</v>
      </c>
      <c r="BB1254">
        <v>359.7362632265037</v>
      </c>
      <c r="BC1254">
        <v>1</v>
      </c>
      <c r="BD1254">
        <v>35.810714034475403</v>
      </c>
      <c r="BE1254">
        <v>79.831609992474483</v>
      </c>
      <c r="BF1254">
        <v>15.831261398106742</v>
      </c>
      <c r="BG1254">
        <v>3.12231133833758</v>
      </c>
      <c r="BH1254">
        <v>392.61229107933769</v>
      </c>
      <c r="BI1254">
        <v>0.2</v>
      </c>
      <c r="BJ1254">
        <v>2613.3484941171596</v>
      </c>
      <c r="BK1254">
        <v>690.62832742974092</v>
      </c>
      <c r="BL1254">
        <v>938.97932288202435</v>
      </c>
      <c r="BM1254">
        <v>896.66101848640221</v>
      </c>
      <c r="BN1254">
        <v>117.59898980070548</v>
      </c>
      <c r="BO1254">
        <v>24.540061524046141</v>
      </c>
      <c r="BP1254">
        <v>3.617823572708237E-2</v>
      </c>
      <c r="BQ1254">
        <v>100</v>
      </c>
      <c r="BR1254">
        <v>339.8975156408577</v>
      </c>
      <c r="BS1254">
        <v>5.7451256610650391E-2</v>
      </c>
      <c r="BT1254">
        <v>3.1236755370010879E-4</v>
      </c>
      <c r="BU1254">
        <v>0</v>
      </c>
      <c r="BV1254">
        <v>0.54443362343475021</v>
      </c>
      <c r="BW1254">
        <v>15.065185694604537</v>
      </c>
      <c r="BX1254">
        <v>37.973030834878848</v>
      </c>
      <c r="BY1254">
        <v>40.426194164457911</v>
      </c>
      <c r="BZ1254">
        <v>1212.8097791678824</v>
      </c>
      <c r="CA1254">
        <v>310.5822036561442</v>
      </c>
      <c r="CB1254">
        <v>245.7306339560632</v>
      </c>
      <c r="CC1254" s="156">
        <v>1.26</v>
      </c>
      <c r="CD1254">
        <v>1180</v>
      </c>
      <c r="CE1254">
        <v>0.15132230039697658</v>
      </c>
      <c r="CF1254">
        <v>5.0753536959445844</v>
      </c>
      <c r="CG1254">
        <v>0.18796597047179095</v>
      </c>
      <c r="CH1254">
        <v>6.7254145137697696</v>
      </c>
      <c r="CI1254">
        <v>11</v>
      </c>
    </row>
    <row r="1255" spans="47:87" x14ac:dyDescent="0.3">
      <c r="AU1255">
        <v>0.3</v>
      </c>
      <c r="AV1255">
        <v>20.292598335564119</v>
      </c>
      <c r="AW1255">
        <v>0.26889681117002057</v>
      </c>
      <c r="AX1255">
        <v>1.5070028526056718</v>
      </c>
      <c r="AY1255">
        <v>326.19626279114442</v>
      </c>
      <c r="AZ1255">
        <v>0.10688700144424761</v>
      </c>
      <c r="BA1255">
        <v>491.92128673568419</v>
      </c>
      <c r="BB1255">
        <v>364.87302896684116</v>
      </c>
      <c r="BC1255">
        <v>1</v>
      </c>
      <c r="BD1255">
        <v>40.890646429326992</v>
      </c>
      <c r="BE1255">
        <v>114.94982553194428</v>
      </c>
      <c r="BF1255">
        <v>12.434008898738304</v>
      </c>
      <c r="BG1255">
        <v>4.1237714720225309</v>
      </c>
      <c r="BH1255">
        <v>412.20960561238417</v>
      </c>
      <c r="BI1255">
        <v>0.19999999999999998</v>
      </c>
      <c r="BJ1255">
        <v>2641.4840796357857</v>
      </c>
      <c r="BK1255">
        <v>680.20139491091959</v>
      </c>
      <c r="BL1255">
        <v>891.00561089462144</v>
      </c>
      <c r="BM1255">
        <v>1022.9867036693563</v>
      </c>
      <c r="BN1255">
        <v>224.55110293210072</v>
      </c>
      <c r="BO1255">
        <v>24.384538782274774</v>
      </c>
      <c r="BP1255">
        <v>3.0734261906031971E-2</v>
      </c>
      <c r="BQ1255">
        <v>100</v>
      </c>
      <c r="BR1255">
        <v>343.21658250059915</v>
      </c>
      <c r="BS1255">
        <v>5.3594158232901111E-2</v>
      </c>
      <c r="BT1255">
        <v>3.0185205475205963E-4</v>
      </c>
      <c r="BU1255">
        <v>44.905976897092046</v>
      </c>
      <c r="BV1255">
        <v>0.50985236289793245</v>
      </c>
      <c r="BW1255">
        <v>14.575945510607365</v>
      </c>
      <c r="BX1255">
        <v>37.2621425340689</v>
      </c>
      <c r="BY1255">
        <v>28.114597093554423</v>
      </c>
      <c r="BZ1255">
        <v>1172.8400829895013</v>
      </c>
      <c r="CA1255">
        <v>268.92792154493048</v>
      </c>
      <c r="CB1255">
        <v>221.36730479481028</v>
      </c>
      <c r="CC1255" s="156">
        <v>1.07</v>
      </c>
      <c r="CD1255">
        <v>1280</v>
      </c>
      <c r="CE1255">
        <v>0.14000108195254213</v>
      </c>
      <c r="CF1255">
        <v>5.0509811066425856</v>
      </c>
      <c r="CG1255">
        <v>0.16859890315447873</v>
      </c>
      <c r="CH1255">
        <v>5.4083415736681921</v>
      </c>
      <c r="CI1255">
        <v>13</v>
      </c>
    </row>
    <row r="1256" spans="47:87" x14ac:dyDescent="0.3">
      <c r="AU1256">
        <v>0.3</v>
      </c>
      <c r="AV1256">
        <v>20.402960114249414</v>
      </c>
      <c r="AW1256">
        <v>0.30325702976017554</v>
      </c>
      <c r="AX1256">
        <v>2.4948323165523165</v>
      </c>
      <c r="AY1256">
        <v>344.95762895618259</v>
      </c>
      <c r="AZ1256">
        <v>0.12160561910059685</v>
      </c>
      <c r="BA1256">
        <v>444.54739730559919</v>
      </c>
      <c r="BB1256">
        <v>329.32997544191369</v>
      </c>
      <c r="BC1256">
        <v>1</v>
      </c>
      <c r="BD1256">
        <v>34.333264516711054</v>
      </c>
      <c r="BE1256">
        <v>101.75175362674149</v>
      </c>
      <c r="BF1256">
        <v>14.11226422662009</v>
      </c>
      <c r="BG1256">
        <v>3.8561565398033171</v>
      </c>
      <c r="BH1256">
        <v>344.16722996402069</v>
      </c>
      <c r="BI1256">
        <v>0.19999999999999996</v>
      </c>
      <c r="BJ1256">
        <v>2625.9847297426095</v>
      </c>
      <c r="BK1256">
        <v>699.75203965910839</v>
      </c>
      <c r="BL1256">
        <v>954.16437469586504</v>
      </c>
      <c r="BM1256">
        <v>932.92391446406657</v>
      </c>
      <c r="BN1256">
        <v>153.96400295765318</v>
      </c>
      <c r="BO1256">
        <v>27.490396071937276</v>
      </c>
      <c r="BP1256">
        <v>3.5876161707965808E-2</v>
      </c>
      <c r="BQ1256">
        <v>100</v>
      </c>
      <c r="BR1256">
        <v>336.88839071605628</v>
      </c>
      <c r="BS1256">
        <v>5.5054837365278914E-2</v>
      </c>
      <c r="BT1256">
        <v>3.1552511259862203E-4</v>
      </c>
      <c r="BU1256">
        <v>0</v>
      </c>
      <c r="BV1256">
        <v>0.57706734584187092</v>
      </c>
      <c r="BW1256">
        <v>13.364507871889995</v>
      </c>
      <c r="BX1256">
        <v>35.688568919915937</v>
      </c>
      <c r="BY1256">
        <v>40.970772964941048</v>
      </c>
      <c r="BZ1256">
        <v>937.37694881940854</v>
      </c>
      <c r="CA1256">
        <v>199.59117763658944</v>
      </c>
      <c r="CB1256">
        <v>210.56125683579029</v>
      </c>
      <c r="CC1256" s="156">
        <v>0.82</v>
      </c>
      <c r="CD1256">
        <v>1650</v>
      </c>
      <c r="CE1256">
        <v>0.22201689708128214</v>
      </c>
      <c r="CF1256">
        <v>6.9016551216104691</v>
      </c>
      <c r="CG1256">
        <v>0.2676542429663506</v>
      </c>
      <c r="CH1256">
        <v>18.964661366766048</v>
      </c>
      <c r="CI1256">
        <v>6</v>
      </c>
    </row>
    <row r="1257" spans="47:87" x14ac:dyDescent="0.3">
      <c r="AU1257">
        <v>0.3</v>
      </c>
      <c r="AV1257">
        <v>19.624893771950685</v>
      </c>
      <c r="AW1257">
        <v>0.28566082313742658</v>
      </c>
      <c r="AX1257">
        <v>1.4335935592027349</v>
      </c>
      <c r="AY1257">
        <v>337.61934917763796</v>
      </c>
      <c r="AZ1257">
        <v>8.1238273829977142E-2</v>
      </c>
      <c r="BA1257">
        <v>386.65167650558948</v>
      </c>
      <c r="BB1257">
        <v>379.44069217511645</v>
      </c>
      <c r="BC1257">
        <v>1</v>
      </c>
      <c r="BD1257">
        <v>47.051083169069415</v>
      </c>
      <c r="BE1257">
        <v>103.20353099450585</v>
      </c>
      <c r="BF1257">
        <v>12.33768462636035</v>
      </c>
      <c r="BG1257">
        <v>3.0214733204590427</v>
      </c>
      <c r="BH1257">
        <v>444.35540883387063</v>
      </c>
      <c r="BI1257">
        <v>0.1999999999999999</v>
      </c>
      <c r="BJ1257">
        <v>2629.4287378628583</v>
      </c>
      <c r="BK1257">
        <v>681.35270632067352</v>
      </c>
      <c r="BL1257">
        <v>847.61003238198225</v>
      </c>
      <c r="BM1257">
        <v>794.64148800277701</v>
      </c>
      <c r="BN1257">
        <v>195.49123371135184</v>
      </c>
      <c r="BO1257">
        <v>26.042764779010859</v>
      </c>
      <c r="BP1257">
        <v>1.6061138201426284E-2</v>
      </c>
      <c r="BQ1257">
        <v>100</v>
      </c>
      <c r="BR1257">
        <v>343.73803555070685</v>
      </c>
      <c r="BS1257">
        <v>5.5669034339741123E-2</v>
      </c>
      <c r="BT1257">
        <v>3.04134833153356E-4</v>
      </c>
      <c r="BU1257">
        <v>27.122109748375877</v>
      </c>
      <c r="BV1257">
        <v>0.51443614754870626</v>
      </c>
      <c r="BW1257">
        <v>15.953886912790562</v>
      </c>
      <c r="BX1257">
        <v>35.65366298743929</v>
      </c>
      <c r="BY1257">
        <v>27.93222886897377</v>
      </c>
      <c r="BZ1257">
        <v>984.47373130990752</v>
      </c>
      <c r="CA1257">
        <v>280.26779439230006</v>
      </c>
      <c r="CB1257">
        <v>243.33396768864347</v>
      </c>
      <c r="CC1257" s="156">
        <v>0.94</v>
      </c>
      <c r="CD1257">
        <v>2070</v>
      </c>
      <c r="CE1257">
        <v>9.6273871794371191E-2</v>
      </c>
      <c r="CF1257">
        <v>3.9607038461171573</v>
      </c>
      <c r="CG1257">
        <v>0.12739060292507853</v>
      </c>
      <c r="CH1257">
        <v>-3.1053189401979457</v>
      </c>
      <c r="CI1257" t="s">
        <v>479</v>
      </c>
    </row>
    <row r="1258" spans="47:87" x14ac:dyDescent="0.3">
      <c r="AU1258">
        <v>0.3</v>
      </c>
      <c r="AV1258">
        <v>20.963682457660461</v>
      </c>
      <c r="AW1258">
        <v>0.26856991879234071</v>
      </c>
      <c r="AX1258">
        <v>0.97524113996972761</v>
      </c>
      <c r="AY1258">
        <v>336.15965745275582</v>
      </c>
      <c r="AZ1258">
        <v>0.1008545014162141</v>
      </c>
      <c r="BA1258">
        <v>411.48767788378126</v>
      </c>
      <c r="BB1258">
        <v>395.19759152037477</v>
      </c>
      <c r="BC1258">
        <v>1</v>
      </c>
      <c r="BD1258">
        <v>42.409295284352552</v>
      </c>
      <c r="BE1258">
        <v>107.3270972496729</v>
      </c>
      <c r="BF1258">
        <v>15.514561679381288</v>
      </c>
      <c r="BG1258">
        <v>4.1303837323895642</v>
      </c>
      <c r="BH1258">
        <v>379.1963021683174</v>
      </c>
      <c r="BI1258">
        <v>0.19999999999999998</v>
      </c>
      <c r="BJ1258">
        <v>2736.6676963219029</v>
      </c>
      <c r="BK1258">
        <v>687.83167589201378</v>
      </c>
      <c r="BL1258">
        <v>895.38338176620368</v>
      </c>
      <c r="BM1258">
        <v>999.50456360747853</v>
      </c>
      <c r="BN1258">
        <v>225.19802877458761</v>
      </c>
      <c r="BO1258">
        <v>24.027399955841037</v>
      </c>
      <c r="BP1258">
        <v>7.0465118073551297E-2</v>
      </c>
      <c r="BQ1258">
        <v>100</v>
      </c>
      <c r="BR1258">
        <v>292.70437380543405</v>
      </c>
      <c r="BS1258">
        <v>5.6569669637259574E-2</v>
      </c>
      <c r="BT1258">
        <v>2.9953369725038107E-4</v>
      </c>
      <c r="BU1258">
        <v>0</v>
      </c>
      <c r="BV1258">
        <v>0.56822156386677536</v>
      </c>
      <c r="BW1258">
        <v>14.141425515080625</v>
      </c>
      <c r="BX1258">
        <v>36.477317977464445</v>
      </c>
      <c r="BY1258">
        <v>40.25377043314041</v>
      </c>
      <c r="BZ1258">
        <v>1156.2639248317241</v>
      </c>
      <c r="CA1258">
        <v>169.58392553251889</v>
      </c>
      <c r="CB1258">
        <v>239.20300966066682</v>
      </c>
      <c r="CC1258" s="156">
        <v>0.89</v>
      </c>
      <c r="CD1258">
        <v>2620</v>
      </c>
      <c r="CE1258">
        <v>0.15049183563832691</v>
      </c>
      <c r="CF1258">
        <v>4.4269286733833964</v>
      </c>
      <c r="CG1258">
        <v>0.18295034760795614</v>
      </c>
      <c r="CH1258">
        <v>10.363583017210431</v>
      </c>
      <c r="CI1258">
        <v>9</v>
      </c>
    </row>
    <row r="1259" spans="47:87" x14ac:dyDescent="0.3">
      <c r="AU1259">
        <v>0.3</v>
      </c>
      <c r="AV1259">
        <v>18.70475552340741</v>
      </c>
      <c r="AW1259">
        <v>0.28625860052557378</v>
      </c>
      <c r="AX1259">
        <v>0.11991552891824586</v>
      </c>
      <c r="AY1259">
        <v>360.58228265308423</v>
      </c>
      <c r="AZ1259">
        <v>0.10309206303464889</v>
      </c>
      <c r="BA1259">
        <v>409.46940558757672</v>
      </c>
      <c r="BB1259">
        <v>349.52353745616108</v>
      </c>
      <c r="BC1259">
        <v>1</v>
      </c>
      <c r="BD1259">
        <v>45.362665901805514</v>
      </c>
      <c r="BE1259">
        <v>114.70858329556879</v>
      </c>
      <c r="BF1259">
        <v>24.211267156785254</v>
      </c>
      <c r="BG1259">
        <v>4.0349481562972285</v>
      </c>
      <c r="BH1259">
        <v>416.20713925710987</v>
      </c>
      <c r="BI1259">
        <v>0.2</v>
      </c>
      <c r="BJ1259">
        <v>2768.9159263996221</v>
      </c>
      <c r="BK1259">
        <v>685.16334885609126</v>
      </c>
      <c r="BL1259">
        <v>904.72897047673405</v>
      </c>
      <c r="BM1259">
        <v>928.33326892200012</v>
      </c>
      <c r="BN1259">
        <v>140.14877556422573</v>
      </c>
      <c r="BO1259">
        <v>25.866963106094179</v>
      </c>
      <c r="BP1259">
        <v>4.3934934088194211E-2</v>
      </c>
      <c r="BQ1259">
        <v>100</v>
      </c>
      <c r="BR1259">
        <v>366.77464569791925</v>
      </c>
      <c r="BS1259">
        <v>5.5558604122098482E-2</v>
      </c>
      <c r="BT1259">
        <v>3.3180100643567079E-4</v>
      </c>
      <c r="BU1259">
        <v>60.766305623252123</v>
      </c>
      <c r="BV1259">
        <v>0.57917087534910217</v>
      </c>
      <c r="BW1259">
        <v>14.94875894509652</v>
      </c>
      <c r="BX1259">
        <v>34.253868916953316</v>
      </c>
      <c r="BY1259">
        <v>35.556978570722528</v>
      </c>
      <c r="BZ1259">
        <v>1004.7749173054176</v>
      </c>
      <c r="CA1259">
        <v>261.84403405290305</v>
      </c>
      <c r="CB1259">
        <v>227.40903752094911</v>
      </c>
      <c r="CC1259" s="156">
        <v>0.98</v>
      </c>
      <c r="CD1259">
        <v>1640</v>
      </c>
      <c r="CE1259">
        <v>0.10790836277162619</v>
      </c>
      <c r="CF1259">
        <v>4.8508584239551293</v>
      </c>
      <c r="CG1259">
        <v>0.14633786133740478</v>
      </c>
      <c r="CH1259">
        <v>0.62675154337015782</v>
      </c>
      <c r="CI1259">
        <v>18</v>
      </c>
    </row>
    <row r="1260" spans="47:87" x14ac:dyDescent="0.3">
      <c r="AU1260">
        <v>0.3</v>
      </c>
      <c r="AV1260">
        <v>16.920287860612859</v>
      </c>
      <c r="AW1260">
        <v>0.33602548304596103</v>
      </c>
      <c r="AX1260">
        <v>0.94979692975377494</v>
      </c>
      <c r="AY1260">
        <v>317.03231103948519</v>
      </c>
      <c r="AZ1260">
        <v>0.10186251894155918</v>
      </c>
      <c r="BA1260">
        <v>417.35384729636695</v>
      </c>
      <c r="BB1260">
        <v>324.32141613949887</v>
      </c>
      <c r="BC1260">
        <v>1</v>
      </c>
      <c r="BD1260">
        <v>37.492863882578625</v>
      </c>
      <c r="BE1260">
        <v>114.86691216078226</v>
      </c>
      <c r="BF1260">
        <v>20.27144202507553</v>
      </c>
      <c r="BG1260">
        <v>6.2505137944251459</v>
      </c>
      <c r="BH1260">
        <v>430.50135796635976</v>
      </c>
      <c r="BI1260">
        <v>0.19999999999999998</v>
      </c>
      <c r="BJ1260">
        <v>2552.5825028969102</v>
      </c>
      <c r="BK1260">
        <v>696.20052236946356</v>
      </c>
      <c r="BL1260">
        <v>894.49747036752558</v>
      </c>
      <c r="BM1260">
        <v>1180.2956398415965</v>
      </c>
      <c r="BN1260">
        <v>192.94381460389721</v>
      </c>
      <c r="BO1260">
        <v>30.562260414092655</v>
      </c>
      <c r="BP1260">
        <v>2.7609492716250975E-2</v>
      </c>
      <c r="BQ1260">
        <v>100</v>
      </c>
      <c r="BR1260">
        <v>294.38573251342592</v>
      </c>
      <c r="BS1260">
        <v>5.8079920591286416E-2</v>
      </c>
      <c r="BT1260">
        <v>3.2386423478989666E-4</v>
      </c>
      <c r="BU1260">
        <v>0</v>
      </c>
      <c r="BV1260">
        <v>0.54691879000056887</v>
      </c>
      <c r="BW1260">
        <v>13.982421897137669</v>
      </c>
      <c r="BX1260">
        <v>34.871553947390609</v>
      </c>
      <c r="BY1260">
        <v>37.883362270500541</v>
      </c>
      <c r="BZ1260">
        <v>909.99560522256877</v>
      </c>
      <c r="CA1260">
        <v>338.81938948467388</v>
      </c>
      <c r="CB1260">
        <v>218.83899256570533</v>
      </c>
      <c r="CC1260" s="156">
        <v>0.97</v>
      </c>
      <c r="CD1260">
        <v>1530</v>
      </c>
      <c r="CE1260">
        <v>0.13441577070821364</v>
      </c>
      <c r="CF1260">
        <v>4.7887859552006971</v>
      </c>
      <c r="CG1260">
        <v>0.16596574541206552</v>
      </c>
      <c r="CH1260">
        <v>8.638819998018322</v>
      </c>
      <c r="CI1260">
        <v>11</v>
      </c>
    </row>
    <row r="1261" spans="47:87" x14ac:dyDescent="0.3">
      <c r="AU1261">
        <v>0.3</v>
      </c>
      <c r="AV1261">
        <v>20.20687362550132</v>
      </c>
      <c r="AW1261">
        <v>0.33406418467452109</v>
      </c>
      <c r="AX1261">
        <v>2.2456755325963398</v>
      </c>
      <c r="AY1261">
        <v>328.8881536520845</v>
      </c>
      <c r="AZ1261">
        <v>8.9070263148816858E-2</v>
      </c>
      <c r="BA1261">
        <v>409.19450657548509</v>
      </c>
      <c r="BB1261">
        <v>395.33412003837236</v>
      </c>
      <c r="BC1261">
        <v>1</v>
      </c>
      <c r="BD1261">
        <v>36.844329503548288</v>
      </c>
      <c r="BE1261">
        <v>85.025732446524842</v>
      </c>
      <c r="BF1261">
        <v>12.905778201433806</v>
      </c>
      <c r="BG1261">
        <v>4.9324399694312131</v>
      </c>
      <c r="BH1261">
        <v>444.69438433189561</v>
      </c>
      <c r="BI1261">
        <v>0.19999999999999996</v>
      </c>
      <c r="BJ1261">
        <v>2624.9555853785942</v>
      </c>
      <c r="BK1261">
        <v>701.16132009813316</v>
      </c>
      <c r="BL1261">
        <v>918.18306241833534</v>
      </c>
      <c r="BM1261">
        <v>945.8137671821604</v>
      </c>
      <c r="BN1261">
        <v>191.37416746592541</v>
      </c>
      <c r="BO1261">
        <v>30.441779988849476</v>
      </c>
      <c r="BP1261">
        <v>2.0481236013307254E-2</v>
      </c>
      <c r="BQ1261">
        <v>100</v>
      </c>
      <c r="BR1261">
        <v>357.55949635949423</v>
      </c>
      <c r="BS1261">
        <v>5.1850122500641256E-2</v>
      </c>
      <c r="BT1261">
        <v>3.3468114632375875E-4</v>
      </c>
      <c r="BU1261">
        <v>91.177609859541377</v>
      </c>
      <c r="BV1261">
        <v>0.51895662629111672</v>
      </c>
      <c r="BW1261">
        <v>15.898799889635452</v>
      </c>
      <c r="BX1261">
        <v>34.518680834233997</v>
      </c>
      <c r="BY1261">
        <v>33.282454704353988</v>
      </c>
      <c r="BZ1261">
        <v>1123.5144708098535</v>
      </c>
      <c r="CA1261">
        <v>247.70491301450781</v>
      </c>
      <c r="CB1261">
        <v>220.94626019971864</v>
      </c>
      <c r="CC1261" s="156">
        <v>1.1299999999999999</v>
      </c>
      <c r="CD1261">
        <v>1100</v>
      </c>
      <c r="CE1261">
        <v>7.8672392718913464E-2</v>
      </c>
      <c r="CF1261">
        <v>3.3997731145323034</v>
      </c>
      <c r="CG1261">
        <v>0.11361175838632456</v>
      </c>
      <c r="CH1261">
        <v>-4.5896233000829127</v>
      </c>
      <c r="CI1261" t="s">
        <v>479</v>
      </c>
    </row>
    <row r="1262" spans="47:87" x14ac:dyDescent="0.3">
      <c r="AU1262">
        <v>0.3</v>
      </c>
      <c r="AV1262">
        <v>20.101011434993342</v>
      </c>
      <c r="AW1262">
        <v>0.33762320702169057</v>
      </c>
      <c r="AX1262">
        <v>1.1791777282151543</v>
      </c>
      <c r="AY1262">
        <v>365.96172687784667</v>
      </c>
      <c r="AZ1262">
        <v>0.11601374177961825</v>
      </c>
      <c r="BA1262">
        <v>434.43202541343953</v>
      </c>
      <c r="BB1262">
        <v>349.47172911544948</v>
      </c>
      <c r="BC1262">
        <v>1</v>
      </c>
      <c r="BD1262">
        <v>36.736546388298429</v>
      </c>
      <c r="BE1262">
        <v>96.492593556229082</v>
      </c>
      <c r="BF1262">
        <v>23.483769744482277</v>
      </c>
      <c r="BG1262">
        <v>3.4312629801158288</v>
      </c>
      <c r="BH1262">
        <v>400.54259084053598</v>
      </c>
      <c r="BI1262">
        <v>0.20000000000000007</v>
      </c>
      <c r="BJ1262">
        <v>2918.4747075062314</v>
      </c>
      <c r="BK1262">
        <v>686.14938899582762</v>
      </c>
      <c r="BL1262">
        <v>930.88357307789909</v>
      </c>
      <c r="BM1262">
        <v>1055.4997729325955</v>
      </c>
      <c r="BN1262">
        <v>163.37645257444132</v>
      </c>
      <c r="BO1262">
        <v>30.653110275190617</v>
      </c>
      <c r="BP1262">
        <v>3.428364647979925E-2</v>
      </c>
      <c r="BQ1262">
        <v>100</v>
      </c>
      <c r="BR1262">
        <v>354.2595968048941</v>
      </c>
      <c r="BS1262">
        <v>5.5359782204539909E-2</v>
      </c>
      <c r="BT1262">
        <v>2.9455320727659234E-4</v>
      </c>
      <c r="BU1262">
        <v>0</v>
      </c>
      <c r="BV1262">
        <v>0.57545796496608559</v>
      </c>
      <c r="BW1262">
        <v>15.184413144899006</v>
      </c>
      <c r="BX1262">
        <v>31.979798905747188</v>
      </c>
      <c r="BY1262">
        <v>29.618059330449817</v>
      </c>
      <c r="BZ1262">
        <v>901.28344606806468</v>
      </c>
      <c r="CA1262">
        <v>310.30167958641073</v>
      </c>
      <c r="CB1262">
        <v>222.51942528748225</v>
      </c>
      <c r="CC1262" s="156">
        <v>0.94</v>
      </c>
      <c r="CD1262">
        <v>1060</v>
      </c>
      <c r="CE1262">
        <v>0.25393724466090339</v>
      </c>
      <c r="CF1262">
        <v>9.921622926775381</v>
      </c>
      <c r="CG1262">
        <v>0.30807939757100355</v>
      </c>
      <c r="CH1262">
        <v>42.5922972740128</v>
      </c>
      <c r="CI1262">
        <v>5</v>
      </c>
    </row>
    <row r="1263" spans="47:87" x14ac:dyDescent="0.3">
      <c r="AU1263">
        <v>0.3</v>
      </c>
      <c r="AV1263">
        <v>19.289051840911529</v>
      </c>
      <c r="AW1263">
        <v>0.31573893334721975</v>
      </c>
      <c r="AX1263">
        <v>1.7507625767807744</v>
      </c>
      <c r="AY1263">
        <v>338.00337116735506</v>
      </c>
      <c r="AZ1263">
        <v>9.2210495823011315E-2</v>
      </c>
      <c r="BA1263">
        <v>490.03841593843322</v>
      </c>
      <c r="BB1263">
        <v>364.03356078005299</v>
      </c>
      <c r="BC1263">
        <v>1</v>
      </c>
      <c r="BD1263">
        <v>36.931174290937875</v>
      </c>
      <c r="BE1263">
        <v>99.643840809550511</v>
      </c>
      <c r="BF1263">
        <v>17.031873438585354</v>
      </c>
      <c r="BG1263">
        <v>5.4238143446600464</v>
      </c>
      <c r="BH1263">
        <v>398.40563617613935</v>
      </c>
      <c r="BI1263">
        <v>0.20000000000000004</v>
      </c>
      <c r="BJ1263">
        <v>2575.4780605112146</v>
      </c>
      <c r="BK1263">
        <v>680.8607181936768</v>
      </c>
      <c r="BL1263">
        <v>914.9742139046424</v>
      </c>
      <c r="BM1263">
        <v>871.64259277535837</v>
      </c>
      <c r="BN1263">
        <v>207.16326397513771</v>
      </c>
      <c r="BO1263">
        <v>28.523759063397446</v>
      </c>
      <c r="BP1263">
        <v>4.9426957805948787E-2</v>
      </c>
      <c r="BQ1263">
        <v>100</v>
      </c>
      <c r="BR1263">
        <v>368.20936340520171</v>
      </c>
      <c r="BS1263">
        <v>5.8534889317381114E-2</v>
      </c>
      <c r="BT1263">
        <v>2.8720147140965551E-4</v>
      </c>
      <c r="BU1263">
        <v>0</v>
      </c>
      <c r="BV1263">
        <v>0.53774239890490716</v>
      </c>
      <c r="BW1263">
        <v>14.141495820062568</v>
      </c>
      <c r="BX1263">
        <v>35.210947941396398</v>
      </c>
      <c r="BY1263">
        <v>36.313834471145938</v>
      </c>
      <c r="BZ1263">
        <v>1026.4447296973253</v>
      </c>
      <c r="CA1263">
        <v>262.01101845156143</v>
      </c>
      <c r="CB1263">
        <v>243.28320505717656</v>
      </c>
      <c r="CC1263" s="156">
        <v>1</v>
      </c>
      <c r="CD1263">
        <v>1690</v>
      </c>
      <c r="CE1263">
        <v>0.13321090626337106</v>
      </c>
      <c r="CF1263">
        <v>4.9954372647862781</v>
      </c>
      <c r="CG1263">
        <v>0.16377957969514992</v>
      </c>
      <c r="CH1263">
        <v>5.9843713534634935</v>
      </c>
      <c r="CI1263">
        <v>13</v>
      </c>
    </row>
    <row r="1264" spans="47:87" x14ac:dyDescent="0.3">
      <c r="AU1264">
        <v>0.3</v>
      </c>
      <c r="AV1264">
        <v>20.018360385741026</v>
      </c>
      <c r="AW1264">
        <v>0.36068602052051996</v>
      </c>
      <c r="AX1264">
        <v>1.7640320308472139</v>
      </c>
      <c r="AY1264">
        <v>317.54980153049689</v>
      </c>
      <c r="AZ1264">
        <v>0.11390967145997501</v>
      </c>
      <c r="BA1264">
        <v>425.91799746540943</v>
      </c>
      <c r="BB1264">
        <v>409.53866601229697</v>
      </c>
      <c r="BC1264">
        <v>1</v>
      </c>
      <c r="BD1264">
        <v>41.318349899379641</v>
      </c>
      <c r="BE1264">
        <v>98.511500844402164</v>
      </c>
      <c r="BF1264">
        <v>25.369848338430142</v>
      </c>
      <c r="BG1264">
        <v>3.4939031059206398</v>
      </c>
      <c r="BH1264">
        <v>393.40578394575994</v>
      </c>
      <c r="BI1264">
        <v>0.20000000000000004</v>
      </c>
      <c r="BJ1264">
        <v>2560.926017548732</v>
      </c>
      <c r="BK1264">
        <v>682.38504942482791</v>
      </c>
      <c r="BL1264">
        <v>806.53978467145134</v>
      </c>
      <c r="BM1264">
        <v>826.7102835203641</v>
      </c>
      <c r="BN1264">
        <v>162.35577931971488</v>
      </c>
      <c r="BO1264">
        <v>32.686331480080447</v>
      </c>
      <c r="BP1264">
        <v>4.4036407162539822E-2</v>
      </c>
      <c r="BQ1264">
        <v>100</v>
      </c>
      <c r="BR1264">
        <v>349.47225756781648</v>
      </c>
      <c r="BS1264">
        <v>4.9660341781146942E-2</v>
      </c>
      <c r="BT1264">
        <v>3.0928226680459792E-4</v>
      </c>
      <c r="BU1264">
        <v>10.43262602234859</v>
      </c>
      <c r="BV1264">
        <v>0.54118058331506291</v>
      </c>
      <c r="BW1264">
        <v>14.571846299141836</v>
      </c>
      <c r="BX1264">
        <v>37.039009086592301</v>
      </c>
      <c r="BY1264">
        <v>31.371221326633147</v>
      </c>
      <c r="BZ1264">
        <v>1180.1807317586051</v>
      </c>
      <c r="CA1264">
        <v>360.08183367250126</v>
      </c>
      <c r="CB1264">
        <v>203.48347301183489</v>
      </c>
      <c r="CC1264" s="156">
        <v>1.1399999999999999</v>
      </c>
      <c r="CD1264">
        <v>1860</v>
      </c>
      <c r="CE1264">
        <v>7.3221315338849235E-2</v>
      </c>
      <c r="CF1264">
        <v>3.1080988781042111</v>
      </c>
      <c r="CG1264">
        <v>0.10027222605393936</v>
      </c>
      <c r="CH1264">
        <v>-4.7059436732874058</v>
      </c>
      <c r="CI1264" t="s">
        <v>479</v>
      </c>
    </row>
    <row r="1265" spans="47:87" x14ac:dyDescent="0.3">
      <c r="AU1265">
        <v>0.3</v>
      </c>
      <c r="AV1265">
        <v>19.629847574990894</v>
      </c>
      <c r="AW1265">
        <v>0.33619521304412675</v>
      </c>
      <c r="AX1265">
        <v>2.1399844717595005</v>
      </c>
      <c r="AY1265">
        <v>360.24007030643224</v>
      </c>
      <c r="AZ1265">
        <v>0.1109108217495518</v>
      </c>
      <c r="BA1265">
        <v>477.87478296645236</v>
      </c>
      <c r="BB1265">
        <v>251.08895870569461</v>
      </c>
      <c r="BC1265">
        <v>1</v>
      </c>
      <c r="BD1265">
        <v>49.532371628701817</v>
      </c>
      <c r="BE1265">
        <v>99.890880915448193</v>
      </c>
      <c r="BF1265">
        <v>19.500518562443883</v>
      </c>
      <c r="BG1265">
        <v>4.7815761782103507</v>
      </c>
      <c r="BH1265">
        <v>409.21792360009528</v>
      </c>
      <c r="BI1265">
        <v>0.20000000000000004</v>
      </c>
      <c r="BJ1265">
        <v>2609.2247945991412</v>
      </c>
      <c r="BK1265">
        <v>689.49998235479256</v>
      </c>
      <c r="BL1265">
        <v>885.65502652446139</v>
      </c>
      <c r="BM1265">
        <v>996.59918208464512</v>
      </c>
      <c r="BN1265">
        <v>173.43995622234672</v>
      </c>
      <c r="BO1265">
        <v>30.464817219418382</v>
      </c>
      <c r="BP1265">
        <v>4.1277152796264621E-2</v>
      </c>
      <c r="BQ1265">
        <v>100</v>
      </c>
      <c r="BR1265">
        <v>259.55238158112184</v>
      </c>
      <c r="BS1265">
        <v>5.3637251401271582E-2</v>
      </c>
      <c r="BT1265">
        <v>2.9285247106867058E-4</v>
      </c>
      <c r="BU1265">
        <v>73.128335851820353</v>
      </c>
      <c r="BV1265">
        <v>0.60583173738859586</v>
      </c>
      <c r="BW1265">
        <v>14.294634553845711</v>
      </c>
      <c r="BX1265">
        <v>36.602108606409736</v>
      </c>
      <c r="BY1265">
        <v>36.09871192419682</v>
      </c>
      <c r="BZ1265">
        <v>734.62164867111437</v>
      </c>
      <c r="CA1265">
        <v>399.06129520618759</v>
      </c>
      <c r="CB1265">
        <v>259.21507309560297</v>
      </c>
      <c r="CC1265" s="156">
        <v>1.02</v>
      </c>
      <c r="CD1265">
        <v>1450</v>
      </c>
      <c r="CE1265">
        <v>0.17902363541672028</v>
      </c>
      <c r="CF1265">
        <v>5.8499581837165167</v>
      </c>
      <c r="CG1265">
        <v>0.23048325363699179</v>
      </c>
      <c r="CH1265">
        <v>16.915549617924629</v>
      </c>
      <c r="CI1265">
        <v>7</v>
      </c>
    </row>
    <row r="1266" spans="47:87" x14ac:dyDescent="0.3">
      <c r="AU1266">
        <v>0.3</v>
      </c>
      <c r="AV1266">
        <v>20.004659981474212</v>
      </c>
      <c r="AW1266">
        <v>0.37180365552899974</v>
      </c>
      <c r="AX1266">
        <v>2.1545481701826072</v>
      </c>
      <c r="AY1266">
        <v>356.81011395074285</v>
      </c>
      <c r="AZ1266">
        <v>0.11139487377258489</v>
      </c>
      <c r="BA1266">
        <v>409.75231721390577</v>
      </c>
      <c r="BB1266">
        <v>252.58132202453115</v>
      </c>
      <c r="BC1266">
        <v>1</v>
      </c>
      <c r="BD1266">
        <v>45.863458193000568</v>
      </c>
      <c r="BE1266">
        <v>116.33278431159341</v>
      </c>
      <c r="BF1266">
        <v>25.403436016228504</v>
      </c>
      <c r="BG1266">
        <v>6.0521209475315478</v>
      </c>
      <c r="BH1266">
        <v>405.8181945333784</v>
      </c>
      <c r="BI1266">
        <v>0.19999999999999998</v>
      </c>
      <c r="BJ1266">
        <v>2719.203240520776</v>
      </c>
      <c r="BK1266">
        <v>702.3469216137205</v>
      </c>
      <c r="BL1266">
        <v>854.56113717228561</v>
      </c>
      <c r="BM1266">
        <v>852.58062510459547</v>
      </c>
      <c r="BN1266">
        <v>179.74120369319851</v>
      </c>
      <c r="BO1266">
        <v>33.594279639908514</v>
      </c>
      <c r="BP1266">
        <v>5.7504225105485036E-2</v>
      </c>
      <c r="BQ1266">
        <v>100</v>
      </c>
      <c r="BR1266">
        <v>406.60849566005652</v>
      </c>
      <c r="BS1266">
        <v>5.4691585610827612E-2</v>
      </c>
      <c r="BT1266">
        <v>3.0921448410974658E-4</v>
      </c>
      <c r="BU1266">
        <v>135.87144701310029</v>
      </c>
      <c r="BV1266">
        <v>0.55246917166615028</v>
      </c>
      <c r="BW1266">
        <v>14.304042267529704</v>
      </c>
      <c r="BX1266">
        <v>36.202313519823633</v>
      </c>
      <c r="BY1266">
        <v>31.803127230029244</v>
      </c>
      <c r="BZ1266">
        <v>1129.690893251797</v>
      </c>
      <c r="CA1266">
        <v>254.52529573955826</v>
      </c>
      <c r="CB1266">
        <v>252.12351780860405</v>
      </c>
      <c r="CC1266" s="156">
        <v>0.79</v>
      </c>
      <c r="CD1266">
        <v>1060</v>
      </c>
      <c r="CE1266">
        <v>0.28481386010306742</v>
      </c>
      <c r="CF1266">
        <v>9.6741989603937029</v>
      </c>
      <c r="CG1266">
        <v>0.34941028996855567</v>
      </c>
      <c r="CH1266">
        <v>34.8161772943401</v>
      </c>
      <c r="CI1266">
        <v>5</v>
      </c>
    </row>
    <row r="1267" spans="47:87" x14ac:dyDescent="0.3">
      <c r="AU1267">
        <v>0.3</v>
      </c>
      <c r="AV1267">
        <v>22.602555385860821</v>
      </c>
      <c r="AW1267">
        <v>0.29836617849416197</v>
      </c>
      <c r="AX1267">
        <v>1.5204238372769585</v>
      </c>
      <c r="AY1267">
        <v>364.49437467641093</v>
      </c>
      <c r="AZ1267">
        <v>0.10542443183762633</v>
      </c>
      <c r="BA1267">
        <v>415.02563876983862</v>
      </c>
      <c r="BB1267">
        <v>428.19177583972595</v>
      </c>
      <c r="BC1267">
        <v>1</v>
      </c>
      <c r="BD1267">
        <v>35.01517115771874</v>
      </c>
      <c r="BE1267">
        <v>94.180069377911195</v>
      </c>
      <c r="BF1267">
        <v>12.844572876098617</v>
      </c>
      <c r="BG1267">
        <v>4.7585586561307087</v>
      </c>
      <c r="BH1267">
        <v>398.77135851208493</v>
      </c>
      <c r="BI1267">
        <v>0.20000000000000007</v>
      </c>
      <c r="BJ1267">
        <v>2661.479826070029</v>
      </c>
      <c r="BK1267">
        <v>715.60507472278573</v>
      </c>
      <c r="BL1267">
        <v>912.47454129786593</v>
      </c>
      <c r="BM1267">
        <v>1008.4724481007154</v>
      </c>
      <c r="BN1267">
        <v>128.01447786948398</v>
      </c>
      <c r="BO1267">
        <v>27.240371030512232</v>
      </c>
      <c r="BP1267">
        <v>1.1906766523445562E-2</v>
      </c>
      <c r="BQ1267">
        <v>100</v>
      </c>
      <c r="BR1267">
        <v>352.53043063306069</v>
      </c>
      <c r="BS1267">
        <v>5.5168383516291698E-2</v>
      </c>
      <c r="BT1267">
        <v>2.9247876017274131E-4</v>
      </c>
      <c r="BU1267">
        <v>59.910179678329584</v>
      </c>
      <c r="BV1267">
        <v>0.5913818309872263</v>
      </c>
      <c r="BW1267">
        <v>14.327246967697912</v>
      </c>
      <c r="BX1267">
        <v>36.559720646139134</v>
      </c>
      <c r="BY1267">
        <v>32.974552813555235</v>
      </c>
      <c r="BZ1267">
        <v>864.37631303796047</v>
      </c>
      <c r="CA1267">
        <v>296.51864591025713</v>
      </c>
      <c r="CB1267">
        <v>228.94304437398668</v>
      </c>
      <c r="CC1267" s="156">
        <v>0.94</v>
      </c>
      <c r="CD1267">
        <v>1790</v>
      </c>
      <c r="CE1267">
        <v>0.10493181892901471</v>
      </c>
      <c r="CF1267">
        <v>5.1144921918369697</v>
      </c>
      <c r="CG1267">
        <v>0.14282628593456903</v>
      </c>
      <c r="CH1267">
        <v>1.9367851087488721</v>
      </c>
      <c r="CI1267">
        <v>17</v>
      </c>
    </row>
    <row r="1268" spans="47:87" x14ac:dyDescent="0.3">
      <c r="AU1268">
        <v>0.3</v>
      </c>
      <c r="AV1268">
        <v>18.96144651073465</v>
      </c>
      <c r="AW1268">
        <v>0.30431861879605732</v>
      </c>
      <c r="AX1268">
        <v>0.92896932079090555</v>
      </c>
      <c r="AY1268">
        <v>361.72018289758324</v>
      </c>
      <c r="AZ1268">
        <v>0.10101299173732556</v>
      </c>
      <c r="BA1268">
        <v>451.14434953007623</v>
      </c>
      <c r="BB1268">
        <v>315.62127124080808</v>
      </c>
      <c r="BC1268">
        <v>1</v>
      </c>
      <c r="BD1268">
        <v>41.799802079239427</v>
      </c>
      <c r="BE1268">
        <v>98.035001423381004</v>
      </c>
      <c r="BF1268">
        <v>15.100134264208137</v>
      </c>
      <c r="BG1268">
        <v>4.8180912008793166</v>
      </c>
      <c r="BH1268">
        <v>450.52233705859391</v>
      </c>
      <c r="BI1268">
        <v>0.20000000000000007</v>
      </c>
      <c r="BJ1268">
        <v>2621.3609057216022</v>
      </c>
      <c r="BK1268">
        <v>671.77307075012902</v>
      </c>
      <c r="BL1268">
        <v>906.65081924833157</v>
      </c>
      <c r="BM1268">
        <v>856.70834993584776</v>
      </c>
      <c r="BN1268">
        <v>120.33869510411142</v>
      </c>
      <c r="BO1268">
        <v>27.507961672900009</v>
      </c>
      <c r="BP1268">
        <v>4.5649645623788593E-2</v>
      </c>
      <c r="BQ1268">
        <v>100</v>
      </c>
      <c r="BR1268">
        <v>312.97861627774176</v>
      </c>
      <c r="BS1268">
        <v>5.3498949072445366E-2</v>
      </c>
      <c r="BT1268">
        <v>3.1959423335889311E-4</v>
      </c>
      <c r="BU1268">
        <v>46.962073874451825</v>
      </c>
      <c r="BV1268">
        <v>0.55522906714165532</v>
      </c>
      <c r="BW1268">
        <v>14.669104519942305</v>
      </c>
      <c r="BX1268">
        <v>36.243147190237913</v>
      </c>
      <c r="BY1268">
        <v>30.664500320458544</v>
      </c>
      <c r="BZ1268">
        <v>970.05424125114553</v>
      </c>
      <c r="CA1268">
        <v>306.49212707000044</v>
      </c>
      <c r="CB1268">
        <v>239.05774294318476</v>
      </c>
      <c r="CC1268" s="156">
        <v>1.01</v>
      </c>
      <c r="CD1268">
        <v>2110</v>
      </c>
      <c r="CE1268">
        <v>7.8254061362722727E-2</v>
      </c>
      <c r="CF1268">
        <v>2.8030572183158808</v>
      </c>
      <c r="CG1268">
        <v>0.10441184359596528</v>
      </c>
      <c r="CH1268">
        <v>-4.0503564072570883</v>
      </c>
      <c r="CI1268" t="s">
        <v>479</v>
      </c>
    </row>
    <row r="1269" spans="47:87" x14ac:dyDescent="0.3">
      <c r="AU1269">
        <v>0.3</v>
      </c>
      <c r="AV1269">
        <v>20.552533212857043</v>
      </c>
      <c r="AW1269">
        <v>0.29003624895585284</v>
      </c>
      <c r="AX1269">
        <v>1.0604019062360073</v>
      </c>
      <c r="AY1269">
        <v>308.09872776581977</v>
      </c>
      <c r="AZ1269">
        <v>8.7466405687842447E-2</v>
      </c>
      <c r="BA1269">
        <v>485.27182972450174</v>
      </c>
      <c r="BB1269">
        <v>256.83879430026252</v>
      </c>
      <c r="BC1269">
        <v>1</v>
      </c>
      <c r="BD1269">
        <v>40.052589057115974</v>
      </c>
      <c r="BE1269">
        <v>88.32280413563916</v>
      </c>
      <c r="BF1269">
        <v>18.575311003379799</v>
      </c>
      <c r="BG1269">
        <v>5.774320954263958</v>
      </c>
      <c r="BH1269">
        <v>429.93730190083255</v>
      </c>
      <c r="BI1269">
        <v>0.19999999999999996</v>
      </c>
      <c r="BJ1269">
        <v>2530.8904862153067</v>
      </c>
      <c r="BK1269">
        <v>685.51736338610999</v>
      </c>
      <c r="BL1269">
        <v>926.43311533498013</v>
      </c>
      <c r="BM1269">
        <v>874.83300785082713</v>
      </c>
      <c r="BN1269">
        <v>164.48136586539133</v>
      </c>
      <c r="BO1269">
        <v>26.290629814168494</v>
      </c>
      <c r="BP1269">
        <v>3.4609335972449431E-2</v>
      </c>
      <c r="BQ1269">
        <v>100</v>
      </c>
      <c r="BR1269">
        <v>374.03831436213443</v>
      </c>
      <c r="BS1269">
        <v>5.5502207089880906E-2</v>
      </c>
      <c r="BT1269">
        <v>3.1206391256788433E-4</v>
      </c>
      <c r="BU1269">
        <v>24.562978156346002</v>
      </c>
      <c r="BV1269">
        <v>0.54534150900017353</v>
      </c>
      <c r="BW1269">
        <v>15.598016771930808</v>
      </c>
      <c r="BX1269">
        <v>39.063424705906677</v>
      </c>
      <c r="BY1269">
        <v>32.377367683166348</v>
      </c>
      <c r="BZ1269">
        <v>748.78899375961203</v>
      </c>
      <c r="CA1269">
        <v>230.4071475961143</v>
      </c>
      <c r="CB1269">
        <v>236.599384806286</v>
      </c>
      <c r="CC1269" s="156">
        <v>0.86</v>
      </c>
      <c r="CD1269">
        <v>1740</v>
      </c>
      <c r="CE1269">
        <v>0.19606454007055674</v>
      </c>
      <c r="CF1269">
        <v>7.292225369466248</v>
      </c>
      <c r="CG1269">
        <v>0.25781499114541234</v>
      </c>
      <c r="CH1269">
        <v>18.910825808180793</v>
      </c>
      <c r="CI1269">
        <v>7</v>
      </c>
    </row>
    <row r="1270" spans="47:87" x14ac:dyDescent="0.3">
      <c r="AU1270">
        <v>0.3</v>
      </c>
      <c r="AV1270">
        <v>18.871458851158316</v>
      </c>
      <c r="AW1270">
        <v>0.28564472656885187</v>
      </c>
      <c r="AX1270">
        <v>0.98014786703111989</v>
      </c>
      <c r="AY1270">
        <v>318.11209811713172</v>
      </c>
      <c r="AZ1270">
        <v>0.10540926638133657</v>
      </c>
      <c r="BA1270">
        <v>296.19814218965485</v>
      </c>
      <c r="BB1270">
        <v>378.00262174374734</v>
      </c>
      <c r="BC1270">
        <v>1</v>
      </c>
      <c r="BD1270">
        <v>43.958462468377149</v>
      </c>
      <c r="BE1270">
        <v>96.189937723984514</v>
      </c>
      <c r="BF1270">
        <v>12.014892540357245</v>
      </c>
      <c r="BG1270">
        <v>4.834827841816538</v>
      </c>
      <c r="BH1270">
        <v>438.99572438787459</v>
      </c>
      <c r="BI1270">
        <v>0.2</v>
      </c>
      <c r="BJ1270">
        <v>2424.1464428576464</v>
      </c>
      <c r="BK1270">
        <v>703.87874553316476</v>
      </c>
      <c r="BL1270">
        <v>915.39417640019747</v>
      </c>
      <c r="BM1270">
        <v>1049.5974747784062</v>
      </c>
      <c r="BN1270">
        <v>114.24864401697658</v>
      </c>
      <c r="BO1270">
        <v>25.632847667642359</v>
      </c>
      <c r="BP1270">
        <v>6.5505834891546891E-2</v>
      </c>
      <c r="BQ1270">
        <v>100</v>
      </c>
      <c r="BR1270">
        <v>344.35344793148994</v>
      </c>
      <c r="BS1270">
        <v>5.8354461358167443E-2</v>
      </c>
      <c r="BT1270">
        <v>3.2326370473613063E-4</v>
      </c>
      <c r="BU1270">
        <v>0</v>
      </c>
      <c r="BV1270">
        <v>0.54980067570669111</v>
      </c>
      <c r="BW1270">
        <v>14.574372535284208</v>
      </c>
      <c r="BX1270">
        <v>35.544936025166699</v>
      </c>
      <c r="BY1270">
        <v>36.151079694768484</v>
      </c>
      <c r="BZ1270">
        <v>1200.7856368531934</v>
      </c>
      <c r="CA1270">
        <v>186.00083211896072</v>
      </c>
      <c r="CB1270">
        <v>224.85780774324851</v>
      </c>
      <c r="CC1270" s="156">
        <v>1.1399999999999999</v>
      </c>
      <c r="CD1270">
        <v>1810</v>
      </c>
      <c r="CE1270">
        <v>1.6762199840818282E-2</v>
      </c>
      <c r="CF1270">
        <v>2.0264428878259002</v>
      </c>
      <c r="CG1270">
        <v>6.5910395230582799E-2</v>
      </c>
      <c r="CH1270">
        <v>-13.896225770059708</v>
      </c>
      <c r="CI1270" t="s">
        <v>479</v>
      </c>
    </row>
    <row r="1271" spans="47:87" x14ac:dyDescent="0.3">
      <c r="AU1271">
        <v>0.3</v>
      </c>
      <c r="AV1271">
        <v>20.442778832548587</v>
      </c>
      <c r="AW1271">
        <v>0.36472995390272422</v>
      </c>
      <c r="AX1271">
        <v>1.2804090648737874</v>
      </c>
      <c r="AY1271">
        <v>302.61234022599211</v>
      </c>
      <c r="AZ1271">
        <v>8.0328857316933566E-2</v>
      </c>
      <c r="BA1271">
        <v>419.90941786813767</v>
      </c>
      <c r="BB1271">
        <v>209.69910608654507</v>
      </c>
      <c r="BC1271">
        <v>1</v>
      </c>
      <c r="BD1271">
        <v>38.067777127142328</v>
      </c>
      <c r="BE1271">
        <v>89.380595899046071</v>
      </c>
      <c r="BF1271">
        <v>21.50888881091419</v>
      </c>
      <c r="BG1271">
        <v>5.330192664784863</v>
      </c>
      <c r="BH1271">
        <v>418.89327723777018</v>
      </c>
      <c r="BI1271">
        <v>0.2</v>
      </c>
      <c r="BJ1271">
        <v>2262.0068901738391</v>
      </c>
      <c r="BK1271">
        <v>693.04689057006806</v>
      </c>
      <c r="BL1271">
        <v>916.79923041727795</v>
      </c>
      <c r="BM1271">
        <v>1024.4182508262038</v>
      </c>
      <c r="BN1271">
        <v>128.64292680147929</v>
      </c>
      <c r="BO1271">
        <v>32.816026295639631</v>
      </c>
      <c r="BP1271">
        <v>7.3430815392594703E-2</v>
      </c>
      <c r="BQ1271">
        <v>100</v>
      </c>
      <c r="BR1271">
        <v>316.33108823779651</v>
      </c>
      <c r="BS1271">
        <v>5.7773705115155061E-2</v>
      </c>
      <c r="BT1271">
        <v>3.0616705399554971E-4</v>
      </c>
      <c r="BU1271">
        <v>0</v>
      </c>
      <c r="BV1271">
        <v>0.50717276715959148</v>
      </c>
      <c r="BW1271">
        <v>14.448698885727739</v>
      </c>
      <c r="BX1271">
        <v>37.17541931416644</v>
      </c>
      <c r="BY1271">
        <v>36.015337270198103</v>
      </c>
      <c r="BZ1271">
        <v>900.15863459274613</v>
      </c>
      <c r="CA1271">
        <v>240.0254700763515</v>
      </c>
      <c r="CB1271">
        <v>241.85866470207657</v>
      </c>
      <c r="CC1271" s="156">
        <v>1.04</v>
      </c>
      <c r="CD1271">
        <v>1160</v>
      </c>
      <c r="CE1271">
        <v>0.15783966080424472</v>
      </c>
      <c r="CF1271">
        <v>5.1167964517224984</v>
      </c>
      <c r="CG1271">
        <v>0.19111502996930785</v>
      </c>
      <c r="CH1271">
        <v>10.845975642385456</v>
      </c>
      <c r="CI1271">
        <v>10</v>
      </c>
    </row>
    <row r="1272" spans="47:87" x14ac:dyDescent="0.3">
      <c r="AU1272">
        <v>0.3</v>
      </c>
      <c r="AV1272">
        <v>19.013194266746144</v>
      </c>
      <c r="AW1272">
        <v>0.39475567083216778</v>
      </c>
      <c r="AX1272">
        <v>1.2332913878244001</v>
      </c>
      <c r="AY1272">
        <v>332.41790644263108</v>
      </c>
      <c r="AZ1272">
        <v>9.3452706610987341E-2</v>
      </c>
      <c r="BA1272">
        <v>433.41299261610556</v>
      </c>
      <c r="BB1272">
        <v>352.95349366718506</v>
      </c>
      <c r="BC1272">
        <v>1</v>
      </c>
      <c r="BD1272">
        <v>49.318706881440505</v>
      </c>
      <c r="BE1272">
        <v>106.34244244431531</v>
      </c>
      <c r="BF1272">
        <v>13.990831434712399</v>
      </c>
      <c r="BG1272">
        <v>5.1809084494347717</v>
      </c>
      <c r="BH1272">
        <v>437.05504283268112</v>
      </c>
      <c r="BI1272">
        <v>0.19999999999999996</v>
      </c>
      <c r="BJ1272">
        <v>2595.3291632070327</v>
      </c>
      <c r="BK1272">
        <v>702.66209318416543</v>
      </c>
      <c r="BL1272">
        <v>946.44200142960835</v>
      </c>
      <c r="BM1272">
        <v>1068.0692196510017</v>
      </c>
      <c r="BN1272">
        <v>188.51746592314709</v>
      </c>
      <c r="BO1272">
        <v>35.730052969089463</v>
      </c>
      <c r="BP1272">
        <v>5.3657670169342336E-2</v>
      </c>
      <c r="BQ1272">
        <v>100</v>
      </c>
      <c r="BR1272">
        <v>341.029458962673</v>
      </c>
      <c r="BS1272">
        <v>6.1096876700774912E-2</v>
      </c>
      <c r="BT1272">
        <v>2.8031686674961958E-4</v>
      </c>
      <c r="BU1272">
        <v>0</v>
      </c>
      <c r="BV1272">
        <v>0.56371544423376563</v>
      </c>
      <c r="BW1272">
        <v>15.237025942285717</v>
      </c>
      <c r="BX1272">
        <v>37.610697711471424</v>
      </c>
      <c r="BY1272">
        <v>31.081078500842789</v>
      </c>
      <c r="BZ1272">
        <v>865.62075629753667</v>
      </c>
      <c r="CA1272">
        <v>241.00394913071875</v>
      </c>
      <c r="CB1272">
        <v>247.52836197359187</v>
      </c>
      <c r="CC1272" s="156">
        <v>1.17</v>
      </c>
      <c r="CD1272">
        <v>970</v>
      </c>
      <c r="CE1272">
        <v>0.14616381339743234</v>
      </c>
      <c r="CF1272">
        <v>5.8116079684370066</v>
      </c>
      <c r="CG1272">
        <v>0.17552608361405378</v>
      </c>
      <c r="CH1272">
        <v>9.9521539065832236</v>
      </c>
      <c r="CI1272">
        <v>11</v>
      </c>
    </row>
    <row r="1273" spans="47:87" x14ac:dyDescent="0.3">
      <c r="AU1273">
        <v>0.3</v>
      </c>
      <c r="AV1273">
        <v>21.968671203744407</v>
      </c>
      <c r="AW1273">
        <v>0.39019705306260449</v>
      </c>
      <c r="AX1273">
        <v>0.75622072834419296</v>
      </c>
      <c r="AY1273">
        <v>333.61101182558866</v>
      </c>
      <c r="AZ1273">
        <v>9.3023835123228635E-2</v>
      </c>
      <c r="BA1273">
        <v>424.66086350558066</v>
      </c>
      <c r="BB1273">
        <v>350.72973730402782</v>
      </c>
      <c r="BC1273">
        <v>1</v>
      </c>
      <c r="BD1273">
        <v>31.214779864264564</v>
      </c>
      <c r="BE1273">
        <v>101.17113348036163</v>
      </c>
      <c r="BF1273">
        <v>15.752738941732376</v>
      </c>
      <c r="BG1273">
        <v>3.1299259796850527</v>
      </c>
      <c r="BH1273">
        <v>449.55305574556087</v>
      </c>
      <c r="BI1273">
        <v>0.19999999999999998</v>
      </c>
      <c r="BJ1273">
        <v>2764.611220986119</v>
      </c>
      <c r="BK1273">
        <v>677.18328583719517</v>
      </c>
      <c r="BL1273">
        <v>912.84985936100725</v>
      </c>
      <c r="BM1273">
        <v>883.59728695737726</v>
      </c>
      <c r="BN1273">
        <v>160.19439233577293</v>
      </c>
      <c r="BO1273">
        <v>35.533843590593406</v>
      </c>
      <c r="BP1273">
        <v>2.6776099838228571E-2</v>
      </c>
      <c r="BQ1273">
        <v>100</v>
      </c>
      <c r="BR1273">
        <v>401.87950983126314</v>
      </c>
      <c r="BS1273">
        <v>5.2898555459239834E-2</v>
      </c>
      <c r="BT1273">
        <v>3.0072940202022035E-4</v>
      </c>
      <c r="BU1273">
        <v>43.956306209777736</v>
      </c>
      <c r="BV1273">
        <v>0.58144963724300724</v>
      </c>
      <c r="BW1273">
        <v>15.580969744556077</v>
      </c>
      <c r="BX1273">
        <v>36.196145419086655</v>
      </c>
      <c r="BY1273">
        <v>30.864690691994522</v>
      </c>
      <c r="BZ1273">
        <v>1215.1847287026558</v>
      </c>
      <c r="CA1273">
        <v>250.89174803531773</v>
      </c>
      <c r="CB1273">
        <v>242.56830688311135</v>
      </c>
      <c r="CC1273" s="156">
        <v>1.22</v>
      </c>
      <c r="CD1273">
        <v>120</v>
      </c>
      <c r="CE1273">
        <v>0.23568881778337492</v>
      </c>
      <c r="CF1273">
        <v>7.9001126754605195</v>
      </c>
      <c r="CG1273">
        <v>0.31759744790006894</v>
      </c>
      <c r="CH1273">
        <v>29.489591906085408</v>
      </c>
      <c r="CI1273">
        <v>5</v>
      </c>
    </row>
    <row r="1274" spans="47:87" x14ac:dyDescent="0.3">
      <c r="AU1274">
        <v>0.3</v>
      </c>
      <c r="AV1274">
        <v>18.209434350490579</v>
      </c>
      <c r="AW1274">
        <v>0.32201641176067419</v>
      </c>
      <c r="AX1274">
        <v>1.9613894506821323</v>
      </c>
      <c r="AY1274">
        <v>313.6612825416492</v>
      </c>
      <c r="AZ1274">
        <v>0.1072702691327139</v>
      </c>
      <c r="BA1274">
        <v>445.84434450709574</v>
      </c>
      <c r="BB1274">
        <v>275.45760219890116</v>
      </c>
      <c r="BC1274">
        <v>1</v>
      </c>
      <c r="BD1274">
        <v>36.832314885795611</v>
      </c>
      <c r="BE1274">
        <v>96.192426622234152</v>
      </c>
      <c r="BF1274">
        <v>7.7701839336308698</v>
      </c>
      <c r="BG1274">
        <v>4.9324248580939285</v>
      </c>
      <c r="BH1274">
        <v>393.1299966820896</v>
      </c>
      <c r="BI1274">
        <v>0.20000000000000004</v>
      </c>
      <c r="BJ1274">
        <v>2660.6773406935858</v>
      </c>
      <c r="BK1274">
        <v>669.76094273836861</v>
      </c>
      <c r="BL1274">
        <v>785.93314159222666</v>
      </c>
      <c r="BM1274">
        <v>883.17298508921988</v>
      </c>
      <c r="BN1274">
        <v>153.19214928852284</v>
      </c>
      <c r="BO1274">
        <v>29.110523532720023</v>
      </c>
      <c r="BP1274">
        <v>4.7959966433095469E-2</v>
      </c>
      <c r="BQ1274">
        <v>100</v>
      </c>
      <c r="BR1274">
        <v>355.1535543778848</v>
      </c>
      <c r="BS1274">
        <v>5.4290469718572661E-2</v>
      </c>
      <c r="BT1274">
        <v>3.0665797534683948E-4</v>
      </c>
      <c r="BU1274">
        <v>0</v>
      </c>
      <c r="BV1274">
        <v>0.55371341580159328</v>
      </c>
      <c r="BW1274">
        <v>14.223752467820203</v>
      </c>
      <c r="BX1274">
        <v>35.298593921820462</v>
      </c>
      <c r="BY1274">
        <v>35.629653094810223</v>
      </c>
      <c r="BZ1274">
        <v>1112.7141917723579</v>
      </c>
      <c r="CA1274">
        <v>222.66118548014018</v>
      </c>
      <c r="CB1274">
        <v>225.81715770556877</v>
      </c>
      <c r="CC1274" s="156">
        <v>0.98</v>
      </c>
      <c r="CD1274">
        <v>1450</v>
      </c>
      <c r="CE1274">
        <v>0.13438732223658767</v>
      </c>
      <c r="CF1274">
        <v>5.462468899149008</v>
      </c>
      <c r="CG1274">
        <v>0.16126875270261357</v>
      </c>
      <c r="CH1274">
        <v>8.8979349723140526</v>
      </c>
      <c r="CI1274">
        <v>13</v>
      </c>
    </row>
    <row r="1275" spans="47:87" x14ac:dyDescent="0.3">
      <c r="AU1275">
        <v>0.3</v>
      </c>
      <c r="AV1275">
        <v>22.295355299132897</v>
      </c>
      <c r="AW1275">
        <v>0.34536419542375657</v>
      </c>
      <c r="AX1275">
        <v>2.1690053977065293</v>
      </c>
      <c r="AY1275">
        <v>319.32226000510053</v>
      </c>
      <c r="AZ1275">
        <v>0.10370244001831382</v>
      </c>
      <c r="BA1275">
        <v>393.84153166131784</v>
      </c>
      <c r="BB1275">
        <v>414.24240990437238</v>
      </c>
      <c r="BC1275">
        <v>1</v>
      </c>
      <c r="BD1275">
        <v>39.7966067518297</v>
      </c>
      <c r="BE1275">
        <v>90.445570865087973</v>
      </c>
      <c r="BF1275">
        <v>26.000632827993631</v>
      </c>
      <c r="BG1275">
        <v>4.4438727147789114</v>
      </c>
      <c r="BH1275">
        <v>410.9858607103173</v>
      </c>
      <c r="BI1275">
        <v>0.20000000000000004</v>
      </c>
      <c r="BJ1275">
        <v>2433.509794558242</v>
      </c>
      <c r="BK1275">
        <v>687.52443238610317</v>
      </c>
      <c r="BL1275">
        <v>850.18585678927741</v>
      </c>
      <c r="BM1275">
        <v>1114.6252363008555</v>
      </c>
      <c r="BN1275">
        <v>220.69139207186603</v>
      </c>
      <c r="BO1275">
        <v>31.271837300329903</v>
      </c>
      <c r="BP1275">
        <v>4.5345471008019979E-2</v>
      </c>
      <c r="BQ1275">
        <v>100</v>
      </c>
      <c r="BR1275">
        <v>306.48664547147183</v>
      </c>
      <c r="BS1275">
        <v>5.3101782245692314E-2</v>
      </c>
      <c r="BT1275">
        <v>2.8369816527736084E-4</v>
      </c>
      <c r="BU1275">
        <v>2.9126025667792295</v>
      </c>
      <c r="BV1275">
        <v>0.55008697867800949</v>
      </c>
      <c r="BW1275">
        <v>13.356641263944391</v>
      </c>
      <c r="BX1275">
        <v>36.125485517026171</v>
      </c>
      <c r="BY1275">
        <v>39.619967305650242</v>
      </c>
      <c r="BZ1275">
        <v>822.58503039209154</v>
      </c>
      <c r="CA1275">
        <v>198.30547006688215</v>
      </c>
      <c r="CB1275">
        <v>225.65225058915181</v>
      </c>
      <c r="CC1275" s="156">
        <v>0.94</v>
      </c>
      <c r="CD1275">
        <v>1580</v>
      </c>
      <c r="CE1275">
        <v>0.19355990138939583</v>
      </c>
      <c r="CF1275">
        <v>7.0861839598457479</v>
      </c>
      <c r="CG1275">
        <v>0.25724387546488031</v>
      </c>
      <c r="CH1275">
        <v>27.154948035710611</v>
      </c>
      <c r="CI1275">
        <v>6</v>
      </c>
    </row>
    <row r="1276" spans="47:87" x14ac:dyDescent="0.3">
      <c r="AU1276">
        <v>0.3</v>
      </c>
      <c r="AV1276">
        <v>20.189306375825716</v>
      </c>
      <c r="AW1276">
        <v>0.28949424950522012</v>
      </c>
      <c r="AX1276">
        <v>1.3640599761421961</v>
      </c>
      <c r="AY1276">
        <v>320.39944041928567</v>
      </c>
      <c r="AZ1276">
        <v>0.10496133278121639</v>
      </c>
      <c r="BA1276">
        <v>405.91210449666539</v>
      </c>
      <c r="BB1276">
        <v>297.28124884618023</v>
      </c>
      <c r="BC1276">
        <v>1</v>
      </c>
      <c r="BD1276">
        <v>36.826437621630362</v>
      </c>
      <c r="BE1276">
        <v>97.478772519693379</v>
      </c>
      <c r="BF1276">
        <v>13.882498625354151</v>
      </c>
      <c r="BG1276">
        <v>4.7664700271773714</v>
      </c>
      <c r="BH1276">
        <v>429.01280870800463</v>
      </c>
      <c r="BI1276">
        <v>0.20000000000000004</v>
      </c>
      <c r="BJ1276">
        <v>2711.2482390745158</v>
      </c>
      <c r="BK1276">
        <v>682.08634261283407</v>
      </c>
      <c r="BL1276">
        <v>926.5254721530091</v>
      </c>
      <c r="BM1276">
        <v>1026.9226578313076</v>
      </c>
      <c r="BN1276">
        <v>93.280649700094813</v>
      </c>
      <c r="BO1276">
        <v>26.116862431203689</v>
      </c>
      <c r="BP1276">
        <v>4.9582953554978298E-2</v>
      </c>
      <c r="BQ1276">
        <v>100</v>
      </c>
      <c r="BR1276">
        <v>281.42703207213083</v>
      </c>
      <c r="BS1276">
        <v>5.9037161840142661E-2</v>
      </c>
      <c r="BT1276">
        <v>3.1001719626144557E-4</v>
      </c>
      <c r="BU1276">
        <v>0</v>
      </c>
      <c r="BV1276">
        <v>0.52922971712066191</v>
      </c>
      <c r="BW1276">
        <v>15.070702999924867</v>
      </c>
      <c r="BX1276">
        <v>34.415681998698638</v>
      </c>
      <c r="BY1276">
        <v>35.09230633097868</v>
      </c>
      <c r="BZ1276">
        <v>1224.0981767490196</v>
      </c>
      <c r="CA1276">
        <v>364.22596546247252</v>
      </c>
      <c r="CB1276">
        <v>221.32432172563688</v>
      </c>
      <c r="CC1276" s="156">
        <v>1.03</v>
      </c>
      <c r="CD1276">
        <v>2120</v>
      </c>
      <c r="CE1276">
        <v>9.2653635527069733E-2</v>
      </c>
      <c r="CF1276">
        <v>3.3910629935994558</v>
      </c>
      <c r="CG1276">
        <v>0.12441559701445884</v>
      </c>
      <c r="CH1276">
        <v>-2.3594571105984445</v>
      </c>
      <c r="CI1276" t="s">
        <v>479</v>
      </c>
    </row>
    <row r="1277" spans="47:87" x14ac:dyDescent="0.3">
      <c r="AU1277">
        <v>0.3</v>
      </c>
      <c r="AV1277">
        <v>18.850253191659483</v>
      </c>
      <c r="AW1277">
        <v>0.31391417412720957</v>
      </c>
      <c r="AX1277">
        <v>0.24392168817786758</v>
      </c>
      <c r="AY1277">
        <v>337.52280103458037</v>
      </c>
      <c r="AZ1277">
        <v>0.11125786551663114</v>
      </c>
      <c r="BA1277">
        <v>412.95114472862105</v>
      </c>
      <c r="BB1277">
        <v>348.1094921357336</v>
      </c>
      <c r="BC1277">
        <v>1</v>
      </c>
      <c r="BD1277">
        <v>40.212878845745486</v>
      </c>
      <c r="BE1277">
        <v>99.455960228192268</v>
      </c>
      <c r="BF1277">
        <v>12.621577782666373</v>
      </c>
      <c r="BG1277">
        <v>3.4093494204864525</v>
      </c>
      <c r="BH1277">
        <v>382.08226982300044</v>
      </c>
      <c r="BI1277">
        <v>0.2</v>
      </c>
      <c r="BJ1277">
        <v>2638.1572246937794</v>
      </c>
      <c r="BK1277">
        <v>686.57788259839788</v>
      </c>
      <c r="BL1277">
        <v>907.85136898565156</v>
      </c>
      <c r="BM1277">
        <v>881.02740635541716</v>
      </c>
      <c r="BN1277">
        <v>180.82537845824351</v>
      </c>
      <c r="BO1277">
        <v>28.247103852288966</v>
      </c>
      <c r="BP1277">
        <v>6.2613391399706286E-2</v>
      </c>
      <c r="BQ1277">
        <v>100</v>
      </c>
      <c r="BR1277">
        <v>337.46157400046292</v>
      </c>
      <c r="BS1277">
        <v>5.7730976372977423E-2</v>
      </c>
      <c r="BT1277">
        <v>3.0874236216994153E-4</v>
      </c>
      <c r="BU1277">
        <v>52.883124988916038</v>
      </c>
      <c r="BV1277">
        <v>0.60536554516288754</v>
      </c>
      <c r="BW1277">
        <v>14.397278038584364</v>
      </c>
      <c r="BX1277">
        <v>36.175799481223521</v>
      </c>
      <c r="BY1277">
        <v>30.096206992682642</v>
      </c>
      <c r="BZ1277">
        <v>1279.8086955786214</v>
      </c>
      <c r="CA1277">
        <v>306.1377068819944</v>
      </c>
      <c r="CB1277">
        <v>243.73281241043279</v>
      </c>
      <c r="CC1277" s="156">
        <v>0.87</v>
      </c>
      <c r="CD1277">
        <v>1330</v>
      </c>
      <c r="CE1277">
        <v>0.18148064319486279</v>
      </c>
      <c r="CF1277">
        <v>7.6141005249245302</v>
      </c>
      <c r="CG1277">
        <v>0.26249254529884325</v>
      </c>
      <c r="CH1277">
        <v>21.001754364955968</v>
      </c>
      <c r="CI1277">
        <v>7</v>
      </c>
    </row>
    <row r="1278" spans="47:87" x14ac:dyDescent="0.3">
      <c r="AU1278">
        <v>0.3</v>
      </c>
      <c r="AV1278">
        <v>20.009427336782917</v>
      </c>
      <c r="AW1278">
        <v>0.33025862776163711</v>
      </c>
      <c r="AX1278">
        <v>1.049779824084967</v>
      </c>
      <c r="AY1278">
        <v>342.51621543883437</v>
      </c>
      <c r="AZ1278">
        <v>9.6168491693843061E-2</v>
      </c>
      <c r="BA1278">
        <v>438.03918533259849</v>
      </c>
      <c r="BB1278">
        <v>370.27751346368581</v>
      </c>
      <c r="BC1278">
        <v>1</v>
      </c>
      <c r="BD1278">
        <v>38.521095473173062</v>
      </c>
      <c r="BE1278">
        <v>105.77079515661381</v>
      </c>
      <c r="BF1278">
        <v>27.287468560012837</v>
      </c>
      <c r="BG1278">
        <v>4.9525501704934838</v>
      </c>
      <c r="BH1278">
        <v>433.43865070149997</v>
      </c>
      <c r="BI1278">
        <v>0.19999999999999996</v>
      </c>
      <c r="BJ1278">
        <v>3442.7834980376215</v>
      </c>
      <c r="BK1278">
        <v>707.11785837493164</v>
      </c>
      <c r="BL1278">
        <v>990.42862712655301</v>
      </c>
      <c r="BM1278">
        <v>1153.6015465167727</v>
      </c>
      <c r="BN1278">
        <v>141.81129682249806</v>
      </c>
      <c r="BO1278">
        <v>29.938728815062213</v>
      </c>
      <c r="BP1278">
        <v>3.9170705502681757E-2</v>
      </c>
      <c r="BQ1278">
        <v>100</v>
      </c>
      <c r="BR1278">
        <v>409.24655973765084</v>
      </c>
      <c r="BS1278">
        <v>5.5346656635417026E-2</v>
      </c>
      <c r="BT1278">
        <v>3.1134761759188021E-4</v>
      </c>
      <c r="BU1278">
        <v>11.992418531323867</v>
      </c>
      <c r="BV1278">
        <v>0.56239224651354869</v>
      </c>
      <c r="BW1278">
        <v>15.108701714538633</v>
      </c>
      <c r="BX1278">
        <v>34.101794215436271</v>
      </c>
      <c r="BY1278">
        <v>37.864396224580673</v>
      </c>
      <c r="BZ1278">
        <v>549.80181301330094</v>
      </c>
      <c r="CA1278">
        <v>274.86981768291878</v>
      </c>
      <c r="CB1278">
        <v>245.66889971874815</v>
      </c>
      <c r="CC1278" s="156">
        <v>0.97</v>
      </c>
      <c r="CD1278">
        <v>1580</v>
      </c>
      <c r="CE1278">
        <v>0.1865535649650214</v>
      </c>
      <c r="CF1278">
        <v>7.1170455753204909</v>
      </c>
      <c r="CG1278">
        <v>0.24726381165826958</v>
      </c>
      <c r="CH1278">
        <v>16.149883487433499</v>
      </c>
      <c r="CI1278">
        <v>8</v>
      </c>
    </row>
    <row r="1279" spans="47:87" x14ac:dyDescent="0.3">
      <c r="AU1279">
        <v>0.3</v>
      </c>
      <c r="AV1279">
        <v>20.926746834601317</v>
      </c>
      <c r="AW1279">
        <v>0.34302501995524687</v>
      </c>
      <c r="AX1279">
        <v>0.86765880603333723</v>
      </c>
      <c r="AY1279">
        <v>340.71369351192357</v>
      </c>
      <c r="AZ1279">
        <v>0.10114889618445184</v>
      </c>
      <c r="BA1279">
        <v>418.73405654775297</v>
      </c>
      <c r="BB1279">
        <v>380.14645392315794</v>
      </c>
      <c r="BC1279">
        <v>1</v>
      </c>
      <c r="BD1279">
        <v>41.288717914131482</v>
      </c>
      <c r="BE1279">
        <v>107.85379037834419</v>
      </c>
      <c r="BF1279">
        <v>14.287656954984442</v>
      </c>
      <c r="BG1279">
        <v>4.8206711459738134</v>
      </c>
      <c r="BH1279">
        <v>389.55306404307919</v>
      </c>
      <c r="BI1279">
        <v>0.19999999999999998</v>
      </c>
      <c r="BJ1279">
        <v>2654.4508629056454</v>
      </c>
      <c r="BK1279">
        <v>680.01160940076829</v>
      </c>
      <c r="BL1279">
        <v>861.23989908795807</v>
      </c>
      <c r="BM1279">
        <v>807.20411127586283</v>
      </c>
      <c r="BN1279">
        <v>183.23985100836398</v>
      </c>
      <c r="BO1279">
        <v>30.862052110359514</v>
      </c>
      <c r="BP1279">
        <v>6.9070885603613685E-2</v>
      </c>
      <c r="BQ1279">
        <v>100</v>
      </c>
      <c r="BR1279">
        <v>330.15086612481906</v>
      </c>
      <c r="BS1279">
        <v>5.8722184884515416E-2</v>
      </c>
      <c r="BT1279">
        <v>3.0226069331058716E-4</v>
      </c>
      <c r="BU1279">
        <v>0</v>
      </c>
      <c r="BV1279">
        <v>0.54037665148178915</v>
      </c>
      <c r="BW1279">
        <v>14.736247745633253</v>
      </c>
      <c r="BX1279">
        <v>33.787589534701333</v>
      </c>
      <c r="BY1279">
        <v>36.636911012740349</v>
      </c>
      <c r="BZ1279">
        <v>912.0223161668805</v>
      </c>
      <c r="CA1279">
        <v>281.79246401193615</v>
      </c>
      <c r="CB1279">
        <v>226.30027974858911</v>
      </c>
      <c r="CC1279" s="156">
        <v>1.01</v>
      </c>
      <c r="CD1279">
        <v>1310</v>
      </c>
      <c r="CE1279">
        <v>0.12809759568840695</v>
      </c>
      <c r="CF1279">
        <v>5.275176554980785</v>
      </c>
      <c r="CG1279">
        <v>0.16838287149734837</v>
      </c>
      <c r="CH1279">
        <v>2.5024545210988496</v>
      </c>
      <c r="CI1279">
        <v>15</v>
      </c>
    </row>
    <row r="1280" spans="47:87" x14ac:dyDescent="0.3">
      <c r="AU1280">
        <v>0.3</v>
      </c>
      <c r="AV1280">
        <v>20.077420014907325</v>
      </c>
      <c r="AW1280">
        <v>0.31346913417304928</v>
      </c>
      <c r="AX1280">
        <v>1.1595684097571359</v>
      </c>
      <c r="AY1280">
        <v>355.27272628141259</v>
      </c>
      <c r="AZ1280">
        <v>0.10723052051223882</v>
      </c>
      <c r="BA1280">
        <v>460.81393482838337</v>
      </c>
      <c r="BB1280">
        <v>341.45100445527919</v>
      </c>
      <c r="BC1280">
        <v>1</v>
      </c>
      <c r="BD1280">
        <v>44.659100631823335</v>
      </c>
      <c r="BE1280">
        <v>120.59375179599168</v>
      </c>
      <c r="BF1280">
        <v>5.3936187354575358</v>
      </c>
      <c r="BG1280">
        <v>5.918206477220382</v>
      </c>
      <c r="BH1280">
        <v>389.51357306668802</v>
      </c>
      <c r="BI1280">
        <v>0.19999999999999998</v>
      </c>
      <c r="BJ1280">
        <v>2642.6953417728155</v>
      </c>
      <c r="BK1280">
        <v>693.80674177796038</v>
      </c>
      <c r="BL1280">
        <v>895.24981843065621</v>
      </c>
      <c r="BM1280">
        <v>1099.6970656772332</v>
      </c>
      <c r="BN1280">
        <v>201.0833910221871</v>
      </c>
      <c r="BO1280">
        <v>28.269215767369442</v>
      </c>
      <c r="BP1280">
        <v>5.5000878932284704E-2</v>
      </c>
      <c r="BQ1280">
        <v>100</v>
      </c>
      <c r="BR1280">
        <v>301.72003120261962</v>
      </c>
      <c r="BS1280">
        <v>5.5201488747777257E-2</v>
      </c>
      <c r="BT1280">
        <v>3.1647993134298926E-4</v>
      </c>
      <c r="BU1280">
        <v>0</v>
      </c>
      <c r="BV1280">
        <v>0.57350526090644616</v>
      </c>
      <c r="BW1280">
        <v>13.963736715028851</v>
      </c>
      <c r="BX1280">
        <v>38.558664480208151</v>
      </c>
      <c r="BY1280">
        <v>33.240135539082942</v>
      </c>
      <c r="BZ1280">
        <v>851.17716058724932</v>
      </c>
      <c r="CA1280">
        <v>262.40411442284756</v>
      </c>
      <c r="CB1280">
        <v>246.22184251685954</v>
      </c>
      <c r="CC1280" s="156">
        <v>1.02</v>
      </c>
      <c r="CD1280">
        <v>1900</v>
      </c>
      <c r="CE1280">
        <v>9.279023432613398E-2</v>
      </c>
      <c r="CF1280">
        <v>3.6658091757760638</v>
      </c>
      <c r="CG1280">
        <v>0.12604110682446648</v>
      </c>
      <c r="CH1280">
        <v>-2.2152028083744857</v>
      </c>
      <c r="CI1280" t="s">
        <v>479</v>
      </c>
    </row>
    <row r="1281" spans="47:87" x14ac:dyDescent="0.3">
      <c r="AU1281">
        <v>0.3</v>
      </c>
      <c r="AV1281">
        <v>20.761231821383518</v>
      </c>
      <c r="AW1281">
        <v>0.34237579528854023</v>
      </c>
      <c r="AX1281">
        <v>1.2630811316401216</v>
      </c>
      <c r="AY1281">
        <v>297.94594034746552</v>
      </c>
      <c r="AZ1281">
        <v>0.10222390918696586</v>
      </c>
      <c r="BA1281">
        <v>406.28344053112266</v>
      </c>
      <c r="BB1281">
        <v>440.25012699596209</v>
      </c>
      <c r="BC1281">
        <v>1</v>
      </c>
      <c r="BD1281">
        <v>41.058753692844491</v>
      </c>
      <c r="BE1281">
        <v>96.851749854839852</v>
      </c>
      <c r="BF1281">
        <v>10.201311650294166</v>
      </c>
      <c r="BG1281">
        <v>3.8678985289935359</v>
      </c>
      <c r="BH1281">
        <v>399.7588473291454</v>
      </c>
      <c r="BI1281">
        <v>0.20000000000000004</v>
      </c>
      <c r="BJ1281">
        <v>2464.4950533003812</v>
      </c>
      <c r="BK1281">
        <v>693.06460382308865</v>
      </c>
      <c r="BL1281">
        <v>944.88675701504724</v>
      </c>
      <c r="BM1281">
        <v>1008.6961233480112</v>
      </c>
      <c r="BN1281">
        <v>136.72435168779708</v>
      </c>
      <c r="BO1281">
        <v>30.975147111230481</v>
      </c>
      <c r="BP1281">
        <v>4.8122790930524323E-2</v>
      </c>
      <c r="BQ1281">
        <v>100</v>
      </c>
      <c r="BR1281">
        <v>393.16713322393474</v>
      </c>
      <c r="BS1281">
        <v>5.7251830151011714E-2</v>
      </c>
      <c r="BT1281">
        <v>3.042016662171815E-4</v>
      </c>
      <c r="BU1281">
        <v>38.130560056111591</v>
      </c>
      <c r="BV1281">
        <v>0.57357429647899583</v>
      </c>
      <c r="BW1281">
        <v>15.009466301043664</v>
      </c>
      <c r="BX1281">
        <v>37.864696644393128</v>
      </c>
      <c r="BY1281">
        <v>28.910190395157073</v>
      </c>
      <c r="BZ1281">
        <v>1068.338125199869</v>
      </c>
      <c r="CA1281">
        <v>271.71486324131683</v>
      </c>
      <c r="CB1281">
        <v>216.41257915506151</v>
      </c>
      <c r="CC1281" s="156">
        <v>1.18</v>
      </c>
      <c r="CD1281">
        <v>2250</v>
      </c>
      <c r="CE1281">
        <v>-4.5830609121724208E-3</v>
      </c>
      <c r="CF1281">
        <v>1.3700348179631303</v>
      </c>
      <c r="CG1281">
        <v>4.8565626193680267E-2</v>
      </c>
      <c r="CH1281">
        <v>-16.369216023241581</v>
      </c>
      <c r="CI1281" t="s">
        <v>479</v>
      </c>
    </row>
    <row r="1282" spans="47:87" x14ac:dyDescent="0.3">
      <c r="AU1282">
        <v>0.3</v>
      </c>
      <c r="AV1282">
        <v>18.832186950962235</v>
      </c>
      <c r="AW1282">
        <v>0.31106367881352887</v>
      </c>
      <c r="AX1282">
        <v>1.2072633428781669</v>
      </c>
      <c r="AY1282">
        <v>309.86158921014442</v>
      </c>
      <c r="AZ1282">
        <v>0.10438902381063568</v>
      </c>
      <c r="BA1282">
        <v>349.54951520140821</v>
      </c>
      <c r="BB1282">
        <v>390.0487548867959</v>
      </c>
      <c r="BC1282">
        <v>1</v>
      </c>
      <c r="BD1282">
        <v>37.588477150942275</v>
      </c>
      <c r="BE1282">
        <v>104.26312332364729</v>
      </c>
      <c r="BF1282">
        <v>11.879343358203499</v>
      </c>
      <c r="BG1282">
        <v>5.8397164479659809</v>
      </c>
      <c r="BH1282">
        <v>403.9781527830952</v>
      </c>
      <c r="BI1282">
        <v>0.2</v>
      </c>
      <c r="BJ1282">
        <v>2702.984841990627</v>
      </c>
      <c r="BK1282">
        <v>677.04327806984111</v>
      </c>
      <c r="BL1282">
        <v>834.9433278727829</v>
      </c>
      <c r="BM1282">
        <v>824.67826595063502</v>
      </c>
      <c r="BN1282">
        <v>149.75242159273228</v>
      </c>
      <c r="BO1282">
        <v>28.1005960075594</v>
      </c>
      <c r="BP1282">
        <v>4.8726660270234444E-2</v>
      </c>
      <c r="BQ1282">
        <v>100</v>
      </c>
      <c r="BR1282">
        <v>366.19826646713659</v>
      </c>
      <c r="BS1282">
        <v>5.4263229882886718E-2</v>
      </c>
      <c r="BT1282">
        <v>3.1865758456243434E-4</v>
      </c>
      <c r="BU1282">
        <v>0</v>
      </c>
      <c r="BV1282">
        <v>0.53072888152325781</v>
      </c>
      <c r="BW1282">
        <v>15.284380964523709</v>
      </c>
      <c r="BX1282">
        <v>34.587104280325335</v>
      </c>
      <c r="BY1282">
        <v>33.883883438699129</v>
      </c>
      <c r="BZ1282">
        <v>948.12646424254945</v>
      </c>
      <c r="CA1282">
        <v>183.6527431250509</v>
      </c>
      <c r="CB1282">
        <v>236.4715995077436</v>
      </c>
      <c r="CC1282" s="156">
        <v>1</v>
      </c>
      <c r="CD1282">
        <v>1140</v>
      </c>
      <c r="CE1282">
        <v>0.12776940760104405</v>
      </c>
      <c r="CF1282">
        <v>4.7827260315692888</v>
      </c>
      <c r="CG1282">
        <v>0.16894829416522264</v>
      </c>
      <c r="CH1282">
        <v>4.5798804587869038</v>
      </c>
      <c r="CI1282">
        <v>13</v>
      </c>
    </row>
    <row r="1283" spans="47:87" x14ac:dyDescent="0.3">
      <c r="AU1283">
        <v>0.3</v>
      </c>
      <c r="AV1283">
        <v>18.950966858439664</v>
      </c>
      <c r="AW1283">
        <v>0.28478840098423541</v>
      </c>
      <c r="AX1283">
        <v>1.2578014142970311</v>
      </c>
      <c r="AY1283">
        <v>336.0474701742483</v>
      </c>
      <c r="AZ1283">
        <v>8.9040910787462929E-2</v>
      </c>
      <c r="BA1283">
        <v>346.41185517151672</v>
      </c>
      <c r="BB1283">
        <v>275.28861535687025</v>
      </c>
      <c r="BC1283">
        <v>1</v>
      </c>
      <c r="BD1283">
        <v>38.221064202151155</v>
      </c>
      <c r="BE1283">
        <v>121.4379411107609</v>
      </c>
      <c r="BF1283">
        <v>14.653846283726679</v>
      </c>
      <c r="BG1283">
        <v>6.4370510895918063</v>
      </c>
      <c r="BH1283">
        <v>474.45683137128896</v>
      </c>
      <c r="BI1283">
        <v>0.20000000000000007</v>
      </c>
      <c r="BJ1283">
        <v>2617.9506066496519</v>
      </c>
      <c r="BK1283">
        <v>670.82350380230866</v>
      </c>
      <c r="BL1283">
        <v>964.39138331352251</v>
      </c>
      <c r="BM1283">
        <v>850.41690647021039</v>
      </c>
      <c r="BN1283">
        <v>108.93792883042229</v>
      </c>
      <c r="BO1283">
        <v>25.68123592783504</v>
      </c>
      <c r="BP1283">
        <v>5.0191182300976717E-2</v>
      </c>
      <c r="BQ1283">
        <v>100</v>
      </c>
      <c r="BR1283">
        <v>353.58787235761622</v>
      </c>
      <c r="BS1283">
        <v>5.4648898287128142E-2</v>
      </c>
      <c r="BT1283">
        <v>3.0436096520191264E-4</v>
      </c>
      <c r="BU1283">
        <v>40.161012480991786</v>
      </c>
      <c r="BV1283">
        <v>0.52239131788434801</v>
      </c>
      <c r="BW1283">
        <v>15.13928648425903</v>
      </c>
      <c r="BX1283">
        <v>35.936898538724208</v>
      </c>
      <c r="BY1283">
        <v>37.996264343147516</v>
      </c>
      <c r="BZ1283">
        <v>1257.7583001469011</v>
      </c>
      <c r="CA1283">
        <v>309.91894269235831</v>
      </c>
      <c r="CB1283">
        <v>242.12709124517801</v>
      </c>
      <c r="CC1283" s="156">
        <v>1.1599999999999999</v>
      </c>
      <c r="CD1283">
        <v>1800</v>
      </c>
      <c r="CE1283">
        <v>0.1746393993730222</v>
      </c>
      <c r="CF1283">
        <v>3.6028652509783301</v>
      </c>
      <c r="CG1283">
        <v>0.176826889658076</v>
      </c>
      <c r="CH1283">
        <v>8.221743458333</v>
      </c>
      <c r="CI1283">
        <v>9</v>
      </c>
    </row>
    <row r="1284" spans="47:87" x14ac:dyDescent="0.3">
      <c r="AU1284">
        <v>0.3</v>
      </c>
      <c r="AV1284">
        <v>19.394491321476831</v>
      </c>
      <c r="AW1284">
        <v>0.29774871975505585</v>
      </c>
      <c r="AX1284">
        <v>1.6032187765301875</v>
      </c>
      <c r="AY1284">
        <v>329.11011113441458</v>
      </c>
      <c r="AZ1284">
        <v>0.10583995176217621</v>
      </c>
      <c r="BA1284">
        <v>412.61912076032638</v>
      </c>
      <c r="BB1284">
        <v>353.10586688385956</v>
      </c>
      <c r="BC1284">
        <v>1</v>
      </c>
      <c r="BD1284">
        <v>54.678119381446116</v>
      </c>
      <c r="BE1284">
        <v>90.313746744793434</v>
      </c>
      <c r="BF1284">
        <v>12.350824888305164</v>
      </c>
      <c r="BG1284">
        <v>5.1749799818699307</v>
      </c>
      <c r="BH1284">
        <v>419.59356537115332</v>
      </c>
      <c r="BI1284">
        <v>0.19999999999999998</v>
      </c>
      <c r="BJ1284">
        <v>2597.1738298904816</v>
      </c>
      <c r="BK1284">
        <v>661.92316313185916</v>
      </c>
      <c r="BL1284">
        <v>827.51876225534363</v>
      </c>
      <c r="BM1284">
        <v>858.57618652787028</v>
      </c>
      <c r="BN1284">
        <v>165.24508720432092</v>
      </c>
      <c r="BO1284">
        <v>27.003464583161911</v>
      </c>
      <c r="BP1284">
        <v>3.3785705646059101E-2</v>
      </c>
      <c r="BQ1284">
        <v>100</v>
      </c>
      <c r="BR1284">
        <v>244.86995113715153</v>
      </c>
      <c r="BS1284">
        <v>5.5867013213010464E-2</v>
      </c>
      <c r="BT1284">
        <v>3.1185658594801868E-4</v>
      </c>
      <c r="BU1284">
        <v>0</v>
      </c>
      <c r="BV1284">
        <v>0.5844431966060798</v>
      </c>
      <c r="BW1284">
        <v>15.040235497005751</v>
      </c>
      <c r="BX1284">
        <v>36.857600586882491</v>
      </c>
      <c r="BY1284">
        <v>33.46931979851302</v>
      </c>
      <c r="BZ1284">
        <v>1041.4621989703282</v>
      </c>
      <c r="CA1284">
        <v>342.54707289107489</v>
      </c>
      <c r="CB1284">
        <v>229.68611772968046</v>
      </c>
      <c r="CC1284" s="156">
        <v>0.59</v>
      </c>
      <c r="CD1284">
        <v>2680</v>
      </c>
      <c r="CE1284">
        <v>0.11854909661822433</v>
      </c>
      <c r="CF1284">
        <v>4.3069119260161912</v>
      </c>
      <c r="CG1284">
        <v>0.15726004564561655</v>
      </c>
      <c r="CH1284">
        <v>1.0740120986360211</v>
      </c>
      <c r="CI1284">
        <v>18</v>
      </c>
    </row>
    <row r="1285" spans="47:87" x14ac:dyDescent="0.3">
      <c r="AU1285">
        <v>0.3</v>
      </c>
      <c r="AV1285">
        <v>20.351400507976269</v>
      </c>
      <c r="AW1285">
        <v>0.3661332567612065</v>
      </c>
      <c r="AX1285">
        <v>1.9096665283318914</v>
      </c>
      <c r="AY1285">
        <v>348.7964639492123</v>
      </c>
      <c r="AZ1285">
        <v>0.10389318367386807</v>
      </c>
      <c r="BA1285">
        <v>466.68518082913653</v>
      </c>
      <c r="BB1285">
        <v>338.26721252756187</v>
      </c>
      <c r="BC1285">
        <v>1</v>
      </c>
      <c r="BD1285">
        <v>31.03016444488685</v>
      </c>
      <c r="BE1285">
        <v>87.681504757954656</v>
      </c>
      <c r="BF1285">
        <v>16.271865170998247</v>
      </c>
      <c r="BG1285">
        <v>4.9249002745160588</v>
      </c>
      <c r="BH1285">
        <v>427.64183493326794</v>
      </c>
      <c r="BI1285">
        <v>0.20000000000000004</v>
      </c>
      <c r="BJ1285">
        <v>1960.9729175920515</v>
      </c>
      <c r="BK1285">
        <v>680.81105192245309</v>
      </c>
      <c r="BL1285">
        <v>897.23380295697336</v>
      </c>
      <c r="BM1285">
        <v>807.52856758347082</v>
      </c>
      <c r="BN1285">
        <v>128.66558073392383</v>
      </c>
      <c r="BO1285">
        <v>33.220862855984073</v>
      </c>
      <c r="BP1285">
        <v>3.9796878047709587E-2</v>
      </c>
      <c r="BQ1285">
        <v>100</v>
      </c>
      <c r="BR1285">
        <v>360.01645350278307</v>
      </c>
      <c r="BS1285">
        <v>5.8977785685949413E-2</v>
      </c>
      <c r="BT1285">
        <v>3.0154432412137297E-4</v>
      </c>
      <c r="BU1285">
        <v>0</v>
      </c>
      <c r="BV1285">
        <v>0.55159974841036219</v>
      </c>
      <c r="BW1285">
        <v>15.067569296578036</v>
      </c>
      <c r="BX1285">
        <v>34.522137932270276</v>
      </c>
      <c r="BY1285">
        <v>31.335646048600427</v>
      </c>
      <c r="BZ1285">
        <v>599.77890051553936</v>
      </c>
      <c r="CA1285">
        <v>202.02988924500619</v>
      </c>
      <c r="CB1285">
        <v>233.70656934575453</v>
      </c>
      <c r="CC1285" s="156">
        <v>0.93</v>
      </c>
      <c r="CD1285">
        <v>2000</v>
      </c>
      <c r="CE1285">
        <v>8.024796006090007E-2</v>
      </c>
      <c r="CF1285">
        <v>3.8124414019922512</v>
      </c>
      <c r="CG1285">
        <v>0.12309471708733544</v>
      </c>
      <c r="CH1285">
        <v>-1.979684873117306</v>
      </c>
      <c r="CI1285" t="s">
        <v>479</v>
      </c>
    </row>
    <row r="1286" spans="47:87" x14ac:dyDescent="0.3">
      <c r="AU1286">
        <v>0.3</v>
      </c>
      <c r="AV1286">
        <v>19.408483590237545</v>
      </c>
      <c r="AW1286">
        <v>0.40226122415183829</v>
      </c>
      <c r="AX1286">
        <v>0.93850601220587249</v>
      </c>
      <c r="AY1286">
        <v>348.83215798115828</v>
      </c>
      <c r="AZ1286">
        <v>8.7567540980704683E-2</v>
      </c>
      <c r="BA1286">
        <v>336.94964258451586</v>
      </c>
      <c r="BB1286">
        <v>332.19866148253516</v>
      </c>
      <c r="BC1286">
        <v>1</v>
      </c>
      <c r="BD1286">
        <v>49.096069171864684</v>
      </c>
      <c r="BE1286">
        <v>94.123548341034294</v>
      </c>
      <c r="BF1286">
        <v>16.317472202589325</v>
      </c>
      <c r="BG1286">
        <v>6.0340655940643062</v>
      </c>
      <c r="BH1286">
        <v>414.10586066152268</v>
      </c>
      <c r="BI1286">
        <v>0.19999999999999998</v>
      </c>
      <c r="BJ1286">
        <v>2161.6428650222883</v>
      </c>
      <c r="BK1286">
        <v>676.88347457471036</v>
      </c>
      <c r="BL1286">
        <v>892.31453448546245</v>
      </c>
      <c r="BM1286">
        <v>971.78697869092002</v>
      </c>
      <c r="BN1286">
        <v>193.28514380170253</v>
      </c>
      <c r="BO1286">
        <v>36.344784264796154</v>
      </c>
      <c r="BP1286">
        <v>6.2555092845190272E-2</v>
      </c>
      <c r="BQ1286">
        <v>100</v>
      </c>
      <c r="BR1286">
        <v>333.79158625851687</v>
      </c>
      <c r="BS1286">
        <v>5.6452391498667029E-2</v>
      </c>
      <c r="BT1286">
        <v>3.4127107591393489E-4</v>
      </c>
      <c r="BU1286">
        <v>49.191631054073156</v>
      </c>
      <c r="BV1286">
        <v>0.56852785222441082</v>
      </c>
      <c r="BW1286">
        <v>14.553478966511067</v>
      </c>
      <c r="BX1286">
        <v>33.955490953283231</v>
      </c>
      <c r="BY1286">
        <v>31.863601783378435</v>
      </c>
      <c r="BZ1286">
        <v>1013.7889499962257</v>
      </c>
      <c r="CA1286">
        <v>278.31240085907558</v>
      </c>
      <c r="CB1286">
        <v>247.70595303399165</v>
      </c>
      <c r="CC1286" s="156">
        <v>0.84</v>
      </c>
      <c r="CD1286">
        <v>2160</v>
      </c>
      <c r="CE1286">
        <v>0.14340644758408705</v>
      </c>
      <c r="CF1286">
        <v>5.9396130451865687</v>
      </c>
      <c r="CG1286">
        <v>0.18920114317855968</v>
      </c>
      <c r="CH1286">
        <v>6.604394978441106</v>
      </c>
      <c r="CI1286">
        <v>11</v>
      </c>
    </row>
    <row r="1287" spans="47:87" x14ac:dyDescent="0.3">
      <c r="AU1287">
        <v>0.3</v>
      </c>
      <c r="AV1287">
        <v>19.682733870558035</v>
      </c>
      <c r="AW1287">
        <v>0.31086653251728696</v>
      </c>
      <c r="AX1287">
        <v>0.72932932657826777</v>
      </c>
      <c r="AY1287">
        <v>293.44447704729737</v>
      </c>
      <c r="AZ1287">
        <v>9.3124654756031169E-2</v>
      </c>
      <c r="BA1287">
        <v>381.15262102700103</v>
      </c>
      <c r="BB1287">
        <v>309.37595756615576</v>
      </c>
      <c r="BC1287">
        <v>1</v>
      </c>
      <c r="BD1287">
        <v>41.921715618790358</v>
      </c>
      <c r="BE1287">
        <v>104.14937503247631</v>
      </c>
      <c r="BF1287">
        <v>11.90440786731831</v>
      </c>
      <c r="BG1287">
        <v>5.8866286375695775</v>
      </c>
      <c r="BH1287">
        <v>439.69098719504188</v>
      </c>
      <c r="BI1287">
        <v>0.20000000000000004</v>
      </c>
      <c r="BJ1287">
        <v>2124.3675420860036</v>
      </c>
      <c r="BK1287">
        <v>704.12757257611179</v>
      </c>
      <c r="BL1287">
        <v>878.51413043406296</v>
      </c>
      <c r="BM1287">
        <v>1014.7293630222035</v>
      </c>
      <c r="BN1287">
        <v>228.85048386365324</v>
      </c>
      <c r="BO1287">
        <v>27.92091224203698</v>
      </c>
      <c r="BP1287">
        <v>6.839258831992566E-2</v>
      </c>
      <c r="BQ1287">
        <v>100</v>
      </c>
      <c r="BR1287">
        <v>297.4899972933103</v>
      </c>
      <c r="BS1287">
        <v>5.97882349462798E-2</v>
      </c>
      <c r="BT1287">
        <v>3.0260772198875929E-4</v>
      </c>
      <c r="BU1287">
        <v>26.241071861297417</v>
      </c>
      <c r="BV1287">
        <v>0.53891997817645221</v>
      </c>
      <c r="BW1287">
        <v>13.885387242564164</v>
      </c>
      <c r="BX1287">
        <v>38.098072398446938</v>
      </c>
      <c r="BY1287">
        <v>27.480267731491317</v>
      </c>
      <c r="BZ1287">
        <v>1142.2084019399551</v>
      </c>
      <c r="CA1287">
        <v>225.49984389054129</v>
      </c>
      <c r="CB1287">
        <v>218.3027038856082</v>
      </c>
      <c r="CC1287" s="156">
        <v>1.1399999999999999</v>
      </c>
      <c r="CD1287">
        <v>1770</v>
      </c>
      <c r="CE1287">
        <v>3.2609354465845897E-2</v>
      </c>
      <c r="CF1287">
        <v>2.0404187605482074</v>
      </c>
      <c r="CG1287">
        <v>7.4296007136764389E-2</v>
      </c>
      <c r="CH1287">
        <v>-10.765156218258966</v>
      </c>
      <c r="CI1287" t="s">
        <v>479</v>
      </c>
    </row>
    <row r="1288" spans="47:87" x14ac:dyDescent="0.3">
      <c r="AU1288">
        <v>0.3</v>
      </c>
      <c r="AV1288">
        <v>21.486901547497283</v>
      </c>
      <c r="AW1288">
        <v>0.30499035492224974</v>
      </c>
      <c r="AX1288">
        <v>1.5091201453309673</v>
      </c>
      <c r="AY1288">
        <v>317.80091760397869</v>
      </c>
      <c r="AZ1288">
        <v>0.10474080269056356</v>
      </c>
      <c r="BA1288">
        <v>441.03332275817706</v>
      </c>
      <c r="BB1288">
        <v>326.85343183896867</v>
      </c>
      <c r="BC1288">
        <v>1</v>
      </c>
      <c r="BD1288">
        <v>39.039854257939538</v>
      </c>
      <c r="BE1288">
        <v>108.00527271159822</v>
      </c>
      <c r="BF1288">
        <v>20.988135796721675</v>
      </c>
      <c r="BG1288">
        <v>5.2678121572299661</v>
      </c>
      <c r="BH1288">
        <v>418.36428442585617</v>
      </c>
      <c r="BI1288">
        <v>0.2</v>
      </c>
      <c r="BJ1288">
        <v>2509.4915479104952</v>
      </c>
      <c r="BK1288">
        <v>697.32369082981597</v>
      </c>
      <c r="BL1288">
        <v>893.59775145835806</v>
      </c>
      <c r="BM1288">
        <v>1091.8998245844775</v>
      </c>
      <c r="BN1288">
        <v>216.76840442438035</v>
      </c>
      <c r="BO1288">
        <v>27.373052205989207</v>
      </c>
      <c r="BP1288">
        <v>6.9471817318128307E-2</v>
      </c>
      <c r="BQ1288">
        <v>100</v>
      </c>
      <c r="BR1288">
        <v>281.51120812390354</v>
      </c>
      <c r="BS1288">
        <v>5.1985479444245322E-2</v>
      </c>
      <c r="BT1288">
        <v>2.9424989708956985E-4</v>
      </c>
      <c r="BU1288">
        <v>0</v>
      </c>
      <c r="BV1288">
        <v>0.53433964458884153</v>
      </c>
      <c r="BW1288">
        <v>15.419806296854642</v>
      </c>
      <c r="BX1288">
        <v>34.476956708203318</v>
      </c>
      <c r="BY1288">
        <v>32.542832801635946</v>
      </c>
      <c r="BZ1288">
        <v>1071.1748202038182</v>
      </c>
      <c r="CA1288">
        <v>320.98835522345473</v>
      </c>
      <c r="CB1288">
        <v>235.15584768716298</v>
      </c>
      <c r="CC1288" s="156">
        <v>0.89</v>
      </c>
      <c r="CD1288">
        <v>1570</v>
      </c>
      <c r="CE1288">
        <v>0.15275849385850448</v>
      </c>
      <c r="CF1288">
        <v>4.7907320427849003</v>
      </c>
      <c r="CG1288">
        <v>0.18410543851627273</v>
      </c>
      <c r="CH1288">
        <v>13.735980522747754</v>
      </c>
      <c r="CI1288">
        <v>9</v>
      </c>
    </row>
    <row r="1289" spans="47:87" x14ac:dyDescent="0.3">
      <c r="AU1289">
        <v>0.3</v>
      </c>
      <c r="AV1289">
        <v>18.144663842684192</v>
      </c>
      <c r="AW1289">
        <v>0.28743624563377901</v>
      </c>
      <c r="AX1289">
        <v>1.8202590774232439</v>
      </c>
      <c r="AY1289">
        <v>339.4679909622111</v>
      </c>
      <c r="AZ1289">
        <v>0.11701194362032322</v>
      </c>
      <c r="BA1289">
        <v>315.27959716004187</v>
      </c>
      <c r="BB1289">
        <v>343.45954539489179</v>
      </c>
      <c r="BC1289">
        <v>1</v>
      </c>
      <c r="BD1289">
        <v>43.328816063372017</v>
      </c>
      <c r="BE1289">
        <v>83.913581577896437</v>
      </c>
      <c r="BF1289">
        <v>19.808805032798389</v>
      </c>
      <c r="BG1289">
        <v>5.7073103491031061</v>
      </c>
      <c r="BH1289">
        <v>432.92796089424439</v>
      </c>
      <c r="BI1289">
        <v>0.20000000000000009</v>
      </c>
      <c r="BJ1289">
        <v>2569.9609000475598</v>
      </c>
      <c r="BK1289">
        <v>671.95246096295932</v>
      </c>
      <c r="BL1289">
        <v>788.17209204561516</v>
      </c>
      <c r="BM1289">
        <v>890.0370567535698</v>
      </c>
      <c r="BN1289">
        <v>135.54035804498474</v>
      </c>
      <c r="BO1289">
        <v>25.911998307205277</v>
      </c>
      <c r="BP1289">
        <v>5.1498208773567013E-2</v>
      </c>
      <c r="BQ1289">
        <v>100</v>
      </c>
      <c r="BR1289">
        <v>318.56976207123893</v>
      </c>
      <c r="BS1289">
        <v>5.5532678927013732E-2</v>
      </c>
      <c r="BT1289">
        <v>2.8419680396853586E-4</v>
      </c>
      <c r="BU1289">
        <v>7.7687317082130969</v>
      </c>
      <c r="BV1289">
        <v>0.53618692453369732</v>
      </c>
      <c r="BW1289">
        <v>14.368811157277777</v>
      </c>
      <c r="BX1289">
        <v>35.273618339677505</v>
      </c>
      <c r="BY1289">
        <v>35.568259123160843</v>
      </c>
      <c r="BZ1289">
        <v>1192.6811613892576</v>
      </c>
      <c r="CA1289">
        <v>298.1789612339619</v>
      </c>
      <c r="CB1289">
        <v>248.00767845350421</v>
      </c>
      <c r="CC1289" s="156">
        <v>0.8</v>
      </c>
      <c r="CD1289">
        <v>1880</v>
      </c>
      <c r="CE1289">
        <v>0.17356213907232743</v>
      </c>
      <c r="CF1289">
        <v>5.0498960996686861</v>
      </c>
      <c r="CG1289">
        <v>0.20528736185261753</v>
      </c>
      <c r="CH1289">
        <v>15.391748141850401</v>
      </c>
      <c r="CI1289">
        <v>8</v>
      </c>
    </row>
    <row r="1290" spans="47:87" x14ac:dyDescent="0.3">
      <c r="AU1290">
        <v>0.3</v>
      </c>
      <c r="AV1290">
        <v>21.257229608553935</v>
      </c>
      <c r="AW1290">
        <v>0.28101682525465455</v>
      </c>
      <c r="AX1290">
        <v>1.4912908291724216</v>
      </c>
      <c r="AY1290">
        <v>335.68943034960751</v>
      </c>
      <c r="AZ1290">
        <v>9.9614794191976275E-2</v>
      </c>
      <c r="BA1290">
        <v>415.21312173701421</v>
      </c>
      <c r="BB1290">
        <v>466.01282030438836</v>
      </c>
      <c r="BC1290">
        <v>1</v>
      </c>
      <c r="BD1290">
        <v>44.941719008871019</v>
      </c>
      <c r="BE1290">
        <v>110.13631959164172</v>
      </c>
      <c r="BF1290">
        <v>17.500904979242456</v>
      </c>
      <c r="BG1290">
        <v>2.724573920124028</v>
      </c>
      <c r="BH1290">
        <v>380.44396591722608</v>
      </c>
      <c r="BI1290">
        <v>0.19999999999999993</v>
      </c>
      <c r="BJ1290">
        <v>2454.5481643511616</v>
      </c>
      <c r="BK1290">
        <v>694.98165693439125</v>
      </c>
      <c r="BL1290">
        <v>898.02169193966915</v>
      </c>
      <c r="BM1290">
        <v>930.3949978700191</v>
      </c>
      <c r="BN1290">
        <v>110.00163104060987</v>
      </c>
      <c r="BO1290">
        <v>25.165836345996066</v>
      </c>
      <c r="BP1290">
        <v>7.0740065100999727E-2</v>
      </c>
      <c r="BQ1290">
        <v>100</v>
      </c>
      <c r="BR1290">
        <v>370.74145837722773</v>
      </c>
      <c r="BS1290">
        <v>5.6578619463895051E-2</v>
      </c>
      <c r="BT1290">
        <v>3.0036889194390591E-4</v>
      </c>
      <c r="BU1290">
        <v>73.409107525890306</v>
      </c>
      <c r="BV1290">
        <v>0.51861730954600249</v>
      </c>
      <c r="BW1290">
        <v>14.434151804597834</v>
      </c>
      <c r="BX1290">
        <v>35.408976348566178</v>
      </c>
      <c r="BY1290">
        <v>27.379105229104972</v>
      </c>
      <c r="BZ1290">
        <v>884.6084722245389</v>
      </c>
      <c r="CA1290">
        <v>195.5951089661063</v>
      </c>
      <c r="CB1290">
        <v>235.9615964974096</v>
      </c>
      <c r="CC1290" s="156">
        <v>1.1299999999999999</v>
      </c>
      <c r="CD1290">
        <v>1770</v>
      </c>
      <c r="CE1290">
        <v>8.8834471029056061E-2</v>
      </c>
      <c r="CF1290">
        <v>4.2699104059122526</v>
      </c>
      <c r="CG1290">
        <v>0.1330491923571871</v>
      </c>
      <c r="CH1290">
        <v>-3.3179475351801457</v>
      </c>
      <c r="CI1290" t="s">
        <v>479</v>
      </c>
    </row>
    <row r="1291" spans="47:87" x14ac:dyDescent="0.3">
      <c r="AU1291">
        <v>0.3</v>
      </c>
      <c r="AV1291">
        <v>22.107140005842542</v>
      </c>
      <c r="AW1291">
        <v>0.28986316908926035</v>
      </c>
      <c r="AX1291">
        <v>1.649572152152448</v>
      </c>
      <c r="AY1291">
        <v>365.90516311672138</v>
      </c>
      <c r="AZ1291">
        <v>9.076099707040583E-2</v>
      </c>
      <c r="BA1291">
        <v>482.84282520117773</v>
      </c>
      <c r="BB1291">
        <v>425.42634433559442</v>
      </c>
      <c r="BC1291">
        <v>1</v>
      </c>
      <c r="BD1291">
        <v>34.484802655291929</v>
      </c>
      <c r="BE1291">
        <v>96.099248608445649</v>
      </c>
      <c r="BF1291">
        <v>16.520691351194301</v>
      </c>
      <c r="BG1291">
        <v>5.6786525187689731</v>
      </c>
      <c r="BH1291">
        <v>422.17134819238282</v>
      </c>
      <c r="BI1291">
        <v>0.2</v>
      </c>
      <c r="BJ1291">
        <v>2428.4031042106881</v>
      </c>
      <c r="BK1291">
        <v>692.28839456898913</v>
      </c>
      <c r="BL1291">
        <v>882.96218331301725</v>
      </c>
      <c r="BM1291">
        <v>1140.1027962477551</v>
      </c>
      <c r="BN1291">
        <v>179.65899271781242</v>
      </c>
      <c r="BO1291">
        <v>26.010657546334581</v>
      </c>
      <c r="BP1291">
        <v>6.6641640711648881E-2</v>
      </c>
      <c r="BQ1291">
        <v>100</v>
      </c>
      <c r="BR1291">
        <v>332.98439341647799</v>
      </c>
      <c r="BS1291">
        <v>5.6461560873203177E-2</v>
      </c>
      <c r="BT1291">
        <v>3.3026369758746568E-4</v>
      </c>
      <c r="BU1291">
        <v>96.732358553826117</v>
      </c>
      <c r="BV1291">
        <v>0.54466800663286097</v>
      </c>
      <c r="BW1291">
        <v>15.437602548931039</v>
      </c>
      <c r="BX1291">
        <v>35.409498674351248</v>
      </c>
      <c r="BY1291">
        <v>34.33959238840535</v>
      </c>
      <c r="BZ1291">
        <v>934.79037119600139</v>
      </c>
      <c r="CA1291">
        <v>306.92539651280538</v>
      </c>
      <c r="CB1291">
        <v>225.91635350784063</v>
      </c>
      <c r="CC1291" s="156">
        <v>0.97</v>
      </c>
      <c r="CD1291">
        <v>1520</v>
      </c>
      <c r="CE1291">
        <v>0.14076493573886539</v>
      </c>
      <c r="CF1291">
        <v>5.1563758641904345</v>
      </c>
      <c r="CG1291">
        <v>0.17516825875555678</v>
      </c>
      <c r="CH1291">
        <v>10.08974176101459</v>
      </c>
      <c r="CI1291">
        <v>10</v>
      </c>
    </row>
    <row r="1292" spans="47:87" x14ac:dyDescent="0.3">
      <c r="AU1292">
        <v>0.3</v>
      </c>
      <c r="AV1292">
        <v>18.843976825893563</v>
      </c>
      <c r="AW1292">
        <v>0.31443086578408658</v>
      </c>
      <c r="AX1292">
        <v>1.301973549618618</v>
      </c>
      <c r="AY1292">
        <v>340.5110421845319</v>
      </c>
      <c r="AZ1292">
        <v>9.4683254741524947E-2</v>
      </c>
      <c r="BA1292">
        <v>425.51522417734589</v>
      </c>
      <c r="BB1292">
        <v>325.25209030446428</v>
      </c>
      <c r="BC1292">
        <v>1</v>
      </c>
      <c r="BD1292">
        <v>38.67850558851346</v>
      </c>
      <c r="BE1292">
        <v>118.3433212554242</v>
      </c>
      <c r="BF1292">
        <v>17.654152686580748</v>
      </c>
      <c r="BG1292">
        <v>5.33129134567361</v>
      </c>
      <c r="BH1292">
        <v>418.40695205774455</v>
      </c>
      <c r="BI1292">
        <v>0.20000000000000004</v>
      </c>
      <c r="BJ1292">
        <v>2700.4449739848142</v>
      </c>
      <c r="BK1292">
        <v>687.59555669782924</v>
      </c>
      <c r="BL1292">
        <v>844.2762712929316</v>
      </c>
      <c r="BM1292">
        <v>827.2359967023566</v>
      </c>
      <c r="BN1292">
        <v>140.43296867803764</v>
      </c>
      <c r="BO1292">
        <v>28.351718356318734</v>
      </c>
      <c r="BP1292">
        <v>5.5745171004365851E-2</v>
      </c>
      <c r="BQ1292">
        <v>100</v>
      </c>
      <c r="BR1292">
        <v>337.03411846614961</v>
      </c>
      <c r="BS1292">
        <v>5.4825284035268228E-2</v>
      </c>
      <c r="BT1292">
        <v>3.0291268362019882E-4</v>
      </c>
      <c r="BU1292">
        <v>0</v>
      </c>
      <c r="BV1292">
        <v>0.51897734235208548</v>
      </c>
      <c r="BW1292">
        <v>15.516546960509245</v>
      </c>
      <c r="BX1292">
        <v>34.940765723716595</v>
      </c>
      <c r="BY1292">
        <v>30.745540843875141</v>
      </c>
      <c r="BZ1292">
        <v>874.66432920326679</v>
      </c>
      <c r="CA1292">
        <v>318.24899035300371</v>
      </c>
      <c r="CB1292">
        <v>252.36046518400775</v>
      </c>
      <c r="CC1292" s="156">
        <v>0.98</v>
      </c>
      <c r="CD1292">
        <v>1610</v>
      </c>
      <c r="CE1292">
        <v>0.13637854088702972</v>
      </c>
      <c r="CF1292">
        <v>4.5240158350305704</v>
      </c>
      <c r="CG1292">
        <v>0.16950757204348996</v>
      </c>
      <c r="CH1292">
        <v>7.0636995383631236</v>
      </c>
      <c r="CI1292">
        <v>12</v>
      </c>
    </row>
    <row r="1293" spans="47:87" x14ac:dyDescent="0.3">
      <c r="AU1293">
        <v>0.3</v>
      </c>
      <c r="AV1293">
        <v>21.023020519852331</v>
      </c>
      <c r="AW1293">
        <v>0.36831729199630581</v>
      </c>
      <c r="AX1293">
        <v>1.6436455395539677</v>
      </c>
      <c r="AY1293">
        <v>356.31980130923023</v>
      </c>
      <c r="AZ1293">
        <v>0.10752751700336373</v>
      </c>
      <c r="BA1293">
        <v>314.38224629598704</v>
      </c>
      <c r="BB1293">
        <v>337.91546675252056</v>
      </c>
      <c r="BC1293">
        <v>1</v>
      </c>
      <c r="BD1293">
        <v>37.706937143864536</v>
      </c>
      <c r="BE1293">
        <v>101.68074827636768</v>
      </c>
      <c r="BF1293">
        <v>11.959639512862516</v>
      </c>
      <c r="BG1293">
        <v>4.4309865345135062</v>
      </c>
      <c r="BH1293">
        <v>413.19756417137415</v>
      </c>
      <c r="BI1293">
        <v>0.19999999999999998</v>
      </c>
      <c r="BJ1293">
        <v>2705.5342418191576</v>
      </c>
      <c r="BK1293">
        <v>714.27508364075061</v>
      </c>
      <c r="BL1293">
        <v>911.66828789526585</v>
      </c>
      <c r="BM1293">
        <v>1040.7753944958743</v>
      </c>
      <c r="BN1293">
        <v>190.7845043329269</v>
      </c>
      <c r="BO1293">
        <v>33.578046725193779</v>
      </c>
      <c r="BP1293">
        <v>2.0723893233804802E-2</v>
      </c>
      <c r="BQ1293">
        <v>100</v>
      </c>
      <c r="BR1293">
        <v>393.13137419867962</v>
      </c>
      <c r="BS1293">
        <v>5.1684247681707131E-2</v>
      </c>
      <c r="BT1293">
        <v>3.093127272269339E-4</v>
      </c>
      <c r="BU1293">
        <v>14.025930520559026</v>
      </c>
      <c r="BV1293">
        <v>0.55758044548749597</v>
      </c>
      <c r="BW1293">
        <v>13.798477987551543</v>
      </c>
      <c r="BX1293">
        <v>36.867373085274281</v>
      </c>
      <c r="BY1293">
        <v>35.093970299745379</v>
      </c>
      <c r="BZ1293">
        <v>1237.5228958260482</v>
      </c>
      <c r="CA1293">
        <v>356.32665036249011</v>
      </c>
      <c r="CB1293">
        <v>245.1289030420011</v>
      </c>
      <c r="CC1293" s="156">
        <v>1.1499999999999999</v>
      </c>
      <c r="CD1293">
        <v>1620</v>
      </c>
      <c r="CE1293">
        <v>8.9310142961062766E-2</v>
      </c>
      <c r="CF1293">
        <v>3.3045137707323011</v>
      </c>
      <c r="CG1293">
        <v>0.11939338000523579</v>
      </c>
      <c r="CH1293">
        <v>-0.73383596438978937</v>
      </c>
      <c r="CI1293" t="s">
        <v>479</v>
      </c>
    </row>
    <row r="1294" spans="47:87" x14ac:dyDescent="0.3">
      <c r="AU1294">
        <v>0.3</v>
      </c>
      <c r="AV1294">
        <v>18.631029883188759</v>
      </c>
      <c r="AW1294">
        <v>0.3097942403465247</v>
      </c>
      <c r="AX1294">
        <v>0.28356869934183193</v>
      </c>
      <c r="AY1294">
        <v>336.48843040892893</v>
      </c>
      <c r="AZ1294">
        <v>9.9309370356290838E-2</v>
      </c>
      <c r="BA1294">
        <v>387.78443288736781</v>
      </c>
      <c r="BB1294">
        <v>373.64016180897897</v>
      </c>
      <c r="BC1294">
        <v>1</v>
      </c>
      <c r="BD1294">
        <v>41.128753929193991</v>
      </c>
      <c r="BE1294">
        <v>104.56204460635911</v>
      </c>
      <c r="BF1294">
        <v>17.918628899929761</v>
      </c>
      <c r="BG1294">
        <v>5.388061554041049</v>
      </c>
      <c r="BH1294">
        <v>424.43964903427104</v>
      </c>
      <c r="BI1294">
        <v>0.2</v>
      </c>
      <c r="BJ1294">
        <v>2574.4535709724287</v>
      </c>
      <c r="BK1294">
        <v>695.52769586473028</v>
      </c>
      <c r="BL1294">
        <v>857.63934469561582</v>
      </c>
      <c r="BM1294">
        <v>855.95973120662109</v>
      </c>
      <c r="BN1294">
        <v>165.34947271807818</v>
      </c>
      <c r="BO1294">
        <v>27.821843077923589</v>
      </c>
      <c r="BP1294">
        <v>6.8459980945165741E-2</v>
      </c>
      <c r="BQ1294">
        <v>100</v>
      </c>
      <c r="BR1294">
        <v>374.64187023562937</v>
      </c>
      <c r="BS1294">
        <v>5.4889411673871617E-2</v>
      </c>
      <c r="BT1294">
        <v>2.8330052734548559E-4</v>
      </c>
      <c r="BU1294">
        <v>64.265998052112394</v>
      </c>
      <c r="BV1294">
        <v>0.55419765409471133</v>
      </c>
      <c r="BW1294">
        <v>15.196030788345205</v>
      </c>
      <c r="BX1294">
        <v>36.884591540700626</v>
      </c>
      <c r="BY1294">
        <v>29.197852667407972</v>
      </c>
      <c r="BZ1294">
        <v>1057.9880201200292</v>
      </c>
      <c r="CA1294">
        <v>238.72767455327826</v>
      </c>
      <c r="CB1294">
        <v>224.66368542698817</v>
      </c>
      <c r="CC1294" s="156">
        <v>1.19</v>
      </c>
      <c r="CD1294">
        <v>1380</v>
      </c>
      <c r="CE1294">
        <v>0.10521842880871191</v>
      </c>
      <c r="CF1294">
        <v>2.9983494299794531</v>
      </c>
      <c r="CG1294">
        <v>0.13845276420789682</v>
      </c>
      <c r="CH1294">
        <v>1.0897936620173116</v>
      </c>
      <c r="CI1294">
        <v>17</v>
      </c>
    </row>
    <row r="1295" spans="47:87" x14ac:dyDescent="0.3">
      <c r="AU1295">
        <v>0.3</v>
      </c>
      <c r="AV1295">
        <v>20.309019631108491</v>
      </c>
      <c r="AW1295">
        <v>0.29871679848738103</v>
      </c>
      <c r="AX1295">
        <v>1.4746418223821236</v>
      </c>
      <c r="AY1295">
        <v>307.70773648893515</v>
      </c>
      <c r="AZ1295">
        <v>9.7849257853850277E-2</v>
      </c>
      <c r="BA1295">
        <v>530.13788414116914</v>
      </c>
      <c r="BB1295">
        <v>395.6467552003798</v>
      </c>
      <c r="BC1295">
        <v>1</v>
      </c>
      <c r="BD1295">
        <v>47.055000637325179</v>
      </c>
      <c r="BE1295">
        <v>97.102610532950806</v>
      </c>
      <c r="BF1295">
        <v>16.816552020399801</v>
      </c>
      <c r="BG1295">
        <v>5.3313732466055521</v>
      </c>
      <c r="BH1295">
        <v>404.36257037749596</v>
      </c>
      <c r="BI1295">
        <v>0.19999999999999996</v>
      </c>
      <c r="BJ1295">
        <v>2421.9216314757227</v>
      </c>
      <c r="BK1295">
        <v>679.10694120479616</v>
      </c>
      <c r="BL1295">
        <v>835.47336019845011</v>
      </c>
      <c r="BM1295">
        <v>922.96838649150936</v>
      </c>
      <c r="BN1295">
        <v>201.05604573949552</v>
      </c>
      <c r="BO1295">
        <v>27.137238307785243</v>
      </c>
      <c r="BP1295">
        <v>2.8357017545553E-2</v>
      </c>
      <c r="BQ1295">
        <v>100</v>
      </c>
      <c r="BR1295">
        <v>314.5690332094934</v>
      </c>
      <c r="BS1295">
        <v>5.2932053079925254E-2</v>
      </c>
      <c r="BT1295">
        <v>2.8119594819381685E-4</v>
      </c>
      <c r="BU1295">
        <v>0</v>
      </c>
      <c r="BV1295">
        <v>0.52864091488118847</v>
      </c>
      <c r="BW1295">
        <v>13.425743260116741</v>
      </c>
      <c r="BX1295">
        <v>36.436375374753645</v>
      </c>
      <c r="BY1295">
        <v>37.166708713226434</v>
      </c>
      <c r="BZ1295">
        <v>962.37323894409144</v>
      </c>
      <c r="CA1295">
        <v>362.62533375442769</v>
      </c>
      <c r="CB1295">
        <v>237.83047230817681</v>
      </c>
      <c r="CC1295" s="156">
        <v>1</v>
      </c>
      <c r="CD1295">
        <v>2790</v>
      </c>
      <c r="CE1295">
        <v>6.8849317684926969E-3</v>
      </c>
      <c r="CF1295">
        <v>1.5549347390121118</v>
      </c>
      <c r="CG1295">
        <v>5.3632129449595153E-2</v>
      </c>
      <c r="CH1295">
        <v>-17.144207613496945</v>
      </c>
      <c r="CI1295" t="s">
        <v>479</v>
      </c>
    </row>
    <row r="1296" spans="47:87" x14ac:dyDescent="0.3">
      <c r="AU1296">
        <v>0.3</v>
      </c>
      <c r="AV1296">
        <v>20.50782938189862</v>
      </c>
      <c r="AW1296">
        <v>0.365315125965326</v>
      </c>
      <c r="AX1296">
        <v>0.60491878124408416</v>
      </c>
      <c r="AY1296">
        <v>352.50274392064051</v>
      </c>
      <c r="AZ1296">
        <v>8.2598404803153516E-2</v>
      </c>
      <c r="BA1296">
        <v>462.79596570581924</v>
      </c>
      <c r="BB1296">
        <v>363.27297085320726</v>
      </c>
      <c r="BC1296">
        <v>1</v>
      </c>
      <c r="BD1296">
        <v>41.051077410897754</v>
      </c>
      <c r="BE1296">
        <v>100.79661956637965</v>
      </c>
      <c r="BF1296">
        <v>13.07348075704693</v>
      </c>
      <c r="BG1296">
        <v>4.4838289892192851</v>
      </c>
      <c r="BH1296">
        <v>395.30059094049051</v>
      </c>
      <c r="BI1296">
        <v>0.20000000000000007</v>
      </c>
      <c r="BJ1296">
        <v>2230.032715156648</v>
      </c>
      <c r="BK1296">
        <v>689.6063433485192</v>
      </c>
      <c r="BL1296">
        <v>805.90391727112751</v>
      </c>
      <c r="BM1296">
        <v>910.28043609979181</v>
      </c>
      <c r="BN1296">
        <v>186.34520163273569</v>
      </c>
      <c r="BO1296">
        <v>33.002922222754087</v>
      </c>
      <c r="BP1296">
        <v>5.7248291290559083E-2</v>
      </c>
      <c r="BQ1296">
        <v>100</v>
      </c>
      <c r="BR1296">
        <v>362.40346709063851</v>
      </c>
      <c r="BS1296">
        <v>5.3817530375898232E-2</v>
      </c>
      <c r="BT1296">
        <v>3.1690169173387018E-4</v>
      </c>
      <c r="BU1296">
        <v>99.777975891168836</v>
      </c>
      <c r="BV1296">
        <v>0.4854053234910547</v>
      </c>
      <c r="BW1296">
        <v>16.213388861455567</v>
      </c>
      <c r="BX1296">
        <v>32.983697990651017</v>
      </c>
      <c r="BY1296">
        <v>31.485093834403699</v>
      </c>
      <c r="BZ1296">
        <v>1221.4439358607083</v>
      </c>
      <c r="CA1296">
        <v>305.59267782369523</v>
      </c>
      <c r="CB1296">
        <v>226.43052362881272</v>
      </c>
      <c r="CC1296" s="156">
        <v>0.79</v>
      </c>
      <c r="CD1296">
        <v>1980</v>
      </c>
      <c r="CE1296">
        <v>0.17754688530921103</v>
      </c>
      <c r="CF1296">
        <v>5.7219348184445131</v>
      </c>
      <c r="CG1296">
        <v>0.21088067107477912</v>
      </c>
      <c r="CH1296">
        <v>26.835936339972577</v>
      </c>
      <c r="CI1296">
        <v>7</v>
      </c>
    </row>
    <row r="1297" spans="47:87" x14ac:dyDescent="0.3">
      <c r="AU1297">
        <v>0.3</v>
      </c>
      <c r="AV1297">
        <v>19.627016460013401</v>
      </c>
      <c r="AW1297">
        <v>0.34865580936320634</v>
      </c>
      <c r="AX1297">
        <v>1.0541004785589563</v>
      </c>
      <c r="AY1297">
        <v>333.94852922024842</v>
      </c>
      <c r="AZ1297">
        <v>9.8116330002629176E-2</v>
      </c>
      <c r="BA1297">
        <v>402.21351282388912</v>
      </c>
      <c r="BB1297">
        <v>374.92457700438871</v>
      </c>
      <c r="BC1297">
        <v>1</v>
      </c>
      <c r="BD1297">
        <v>45.182515185131201</v>
      </c>
      <c r="BE1297">
        <v>102.7205527597558</v>
      </c>
      <c r="BF1297">
        <v>12.03546986823482</v>
      </c>
      <c r="BG1297">
        <v>5.3292638433203958</v>
      </c>
      <c r="BH1297">
        <v>388.30586217285838</v>
      </c>
      <c r="BI1297">
        <v>0.2</v>
      </c>
      <c r="BJ1297">
        <v>2839.0402904049929</v>
      </c>
      <c r="BK1297">
        <v>660.46487463965605</v>
      </c>
      <c r="BL1297">
        <v>800.0813200812571</v>
      </c>
      <c r="BM1297">
        <v>975.33324674915855</v>
      </c>
      <c r="BN1297">
        <v>235.82472041395582</v>
      </c>
      <c r="BO1297">
        <v>31.454432631014434</v>
      </c>
      <c r="BP1297">
        <v>5.9818950552063918E-2</v>
      </c>
      <c r="BQ1297">
        <v>100</v>
      </c>
      <c r="BR1297">
        <v>347.10451201439275</v>
      </c>
      <c r="BS1297">
        <v>5.8729135037244216E-2</v>
      </c>
      <c r="BT1297">
        <v>3.1391258913321136E-4</v>
      </c>
      <c r="BU1297">
        <v>149.76196165795056</v>
      </c>
      <c r="BV1297">
        <v>0.52457635579711792</v>
      </c>
      <c r="BW1297">
        <v>15.694389107885865</v>
      </c>
      <c r="BX1297">
        <v>32.947594474396453</v>
      </c>
      <c r="BY1297">
        <v>28.800538919341996</v>
      </c>
      <c r="BZ1297">
        <v>1130.0592192845304</v>
      </c>
      <c r="CA1297">
        <v>313.42092354925001</v>
      </c>
      <c r="CB1297">
        <v>246.7121484078551</v>
      </c>
      <c r="CC1297" s="156">
        <v>0.74</v>
      </c>
      <c r="CD1297">
        <v>1760</v>
      </c>
      <c r="CE1297">
        <v>0.17058918353080332</v>
      </c>
      <c r="CF1297">
        <v>4.978074612853284</v>
      </c>
      <c r="CG1297">
        <v>0.17271827588577043</v>
      </c>
      <c r="CH1297">
        <v>9.7443115886978831</v>
      </c>
      <c r="CI1297">
        <v>10</v>
      </c>
    </row>
    <row r="1298" spans="47:87" x14ac:dyDescent="0.3">
      <c r="AU1298">
        <v>0.3</v>
      </c>
      <c r="AV1298">
        <v>21.425435652717219</v>
      </c>
      <c r="AW1298">
        <v>0.30234818583588408</v>
      </c>
      <c r="AX1298">
        <v>1.4507632611246559</v>
      </c>
      <c r="AY1298">
        <v>334.29594956063562</v>
      </c>
      <c r="AZ1298">
        <v>8.2838140553384843E-2</v>
      </c>
      <c r="BA1298">
        <v>372.0672592476372</v>
      </c>
      <c r="BB1298">
        <v>272.08905252561499</v>
      </c>
      <c r="BC1298">
        <v>1</v>
      </c>
      <c r="BD1298">
        <v>48.363397367301665</v>
      </c>
      <c r="BE1298">
        <v>117.92808196170303</v>
      </c>
      <c r="BF1298">
        <v>10.965535123494931</v>
      </c>
      <c r="BG1298">
        <v>4.9973679152429122</v>
      </c>
      <c r="BH1298">
        <v>420.42633969760226</v>
      </c>
      <c r="BI1298">
        <v>0.2</v>
      </c>
      <c r="BJ1298">
        <v>2566.3936380750356</v>
      </c>
      <c r="BK1298">
        <v>687.16780947795746</v>
      </c>
      <c r="BL1298">
        <v>871.90842545179407</v>
      </c>
      <c r="BM1298">
        <v>1024.7318610220414</v>
      </c>
      <c r="BN1298">
        <v>206.30430881137235</v>
      </c>
      <c r="BO1298">
        <v>27.12584384790728</v>
      </c>
      <c r="BP1298">
        <v>7.0194074297170977E-2</v>
      </c>
      <c r="BQ1298">
        <v>100</v>
      </c>
      <c r="BR1298">
        <v>405.10073810371171</v>
      </c>
      <c r="BS1298">
        <v>5.9252932079698548E-2</v>
      </c>
      <c r="BT1298">
        <v>2.9097227142560396E-4</v>
      </c>
      <c r="BU1298">
        <v>0</v>
      </c>
      <c r="BV1298">
        <v>0.52774007385494204</v>
      </c>
      <c r="BW1298">
        <v>14.266440729867551</v>
      </c>
      <c r="BX1298">
        <v>32.755077521948003</v>
      </c>
      <c r="BY1298">
        <v>39.939751526669205</v>
      </c>
      <c r="BZ1298">
        <v>1279.5046624365057</v>
      </c>
      <c r="CA1298">
        <v>293.15958903151056</v>
      </c>
      <c r="CB1298">
        <v>243.98485197088826</v>
      </c>
      <c r="CC1298" s="156">
        <v>1.08</v>
      </c>
      <c r="CD1298">
        <v>930</v>
      </c>
      <c r="CE1298">
        <v>0.17634876784224862</v>
      </c>
      <c r="CF1298">
        <v>6.4471027843873827</v>
      </c>
      <c r="CG1298">
        <v>0.22282272852942869</v>
      </c>
      <c r="CH1298">
        <v>27.636392861391478</v>
      </c>
      <c r="CI1298">
        <v>7</v>
      </c>
    </row>
    <row r="1299" spans="47:87" x14ac:dyDescent="0.3">
      <c r="AU1299">
        <v>0.3</v>
      </c>
      <c r="AV1299">
        <v>17.998272379061689</v>
      </c>
      <c r="AW1299">
        <v>0.3227471144515518</v>
      </c>
      <c r="AX1299">
        <v>0.8440524704318475</v>
      </c>
      <c r="AY1299">
        <v>332.70411906114668</v>
      </c>
      <c r="AZ1299">
        <v>9.7396606471688657E-2</v>
      </c>
      <c r="BA1299">
        <v>418.27190824995313</v>
      </c>
      <c r="BB1299">
        <v>400.62327921711244</v>
      </c>
      <c r="BC1299">
        <v>1</v>
      </c>
      <c r="BD1299">
        <v>48.424875283865077</v>
      </c>
      <c r="BE1299">
        <v>95.876733782713089</v>
      </c>
      <c r="BF1299">
        <v>17.515510732887073</v>
      </c>
      <c r="BG1299">
        <v>4.5306371462660877</v>
      </c>
      <c r="BH1299">
        <v>389.69658088507271</v>
      </c>
      <c r="BI1299">
        <v>0.20000000000000009</v>
      </c>
      <c r="BJ1299">
        <v>2664.4053608172749</v>
      </c>
      <c r="BK1299">
        <v>676.72740147819991</v>
      </c>
      <c r="BL1299">
        <v>855.72437984343617</v>
      </c>
      <c r="BM1299">
        <v>921.40158150571324</v>
      </c>
      <c r="BN1299">
        <v>215.15521141411426</v>
      </c>
      <c r="BO1299">
        <v>29.231603659072281</v>
      </c>
      <c r="BP1299">
        <v>4.1441053334123498E-2</v>
      </c>
      <c r="BQ1299">
        <v>100</v>
      </c>
      <c r="BR1299">
        <v>341.72535778858293</v>
      </c>
      <c r="BS1299">
        <v>5.6038040160272633E-2</v>
      </c>
      <c r="BT1299">
        <v>3.1066818216378146E-4</v>
      </c>
      <c r="BU1299">
        <v>0</v>
      </c>
      <c r="BV1299">
        <v>0.59382993918292604</v>
      </c>
      <c r="BW1299">
        <v>16.139348795820641</v>
      </c>
      <c r="BX1299">
        <v>37.559069056461873</v>
      </c>
      <c r="BY1299">
        <v>40.915293421911478</v>
      </c>
      <c r="BZ1299">
        <v>921.87666128083561</v>
      </c>
      <c r="CA1299">
        <v>273.30516015567389</v>
      </c>
      <c r="CB1299">
        <v>231.1274219802867</v>
      </c>
      <c r="CC1299" s="156">
        <v>1.1499999999999999</v>
      </c>
      <c r="CD1299">
        <v>1810</v>
      </c>
      <c r="CE1299">
        <v>2.9142988807669301E-2</v>
      </c>
      <c r="CF1299">
        <v>2.4091538524676093</v>
      </c>
      <c r="CG1299">
        <v>7.6168930979657962E-2</v>
      </c>
      <c r="CH1299">
        <v>-12.650702019897588</v>
      </c>
      <c r="CI1299" t="s">
        <v>479</v>
      </c>
    </row>
    <row r="1300" spans="47:87" x14ac:dyDescent="0.3">
      <c r="AU1300">
        <v>0.3</v>
      </c>
      <c r="AV1300">
        <v>18.833745674430837</v>
      </c>
      <c r="AW1300">
        <v>0.43171923258669803</v>
      </c>
      <c r="AX1300">
        <v>2.2566663251056371</v>
      </c>
      <c r="AY1300">
        <v>296.68731785072907</v>
      </c>
      <c r="AZ1300">
        <v>0.10634249264213873</v>
      </c>
      <c r="BA1300">
        <v>394.98365166614263</v>
      </c>
      <c r="BB1300">
        <v>375.97479191802887</v>
      </c>
      <c r="BC1300">
        <v>1</v>
      </c>
      <c r="BD1300">
        <v>47.725618125049635</v>
      </c>
      <c r="BE1300">
        <v>118.42452661388373</v>
      </c>
      <c r="BF1300">
        <v>12.501001257852762</v>
      </c>
      <c r="BG1300">
        <v>6.0695418327903097</v>
      </c>
      <c r="BH1300">
        <v>438.31285531097092</v>
      </c>
      <c r="BI1300">
        <v>0.19999999999999996</v>
      </c>
      <c r="BJ1300">
        <v>2634.1875599164919</v>
      </c>
      <c r="BK1300">
        <v>707.66710534662172</v>
      </c>
      <c r="BL1300">
        <v>968.44305774627981</v>
      </c>
      <c r="BM1300">
        <v>1109.0805863882117</v>
      </c>
      <c r="BN1300">
        <v>285.64964341309258</v>
      </c>
      <c r="BO1300">
        <v>39.293645130268644</v>
      </c>
      <c r="BP1300">
        <v>3.2214598883518894E-2</v>
      </c>
      <c r="BQ1300">
        <v>100</v>
      </c>
      <c r="BR1300">
        <v>303.98159860222671</v>
      </c>
      <c r="BS1300">
        <v>5.3947856072517696E-2</v>
      </c>
      <c r="BT1300">
        <v>2.6628622395709578E-4</v>
      </c>
      <c r="BU1300">
        <v>40.361139757540208</v>
      </c>
      <c r="BV1300">
        <v>0.50960051500199233</v>
      </c>
      <c r="BW1300">
        <v>15.728439505462065</v>
      </c>
      <c r="BX1300">
        <v>36.442258484620027</v>
      </c>
      <c r="BY1300">
        <v>33.970707005155901</v>
      </c>
      <c r="BZ1300">
        <v>1115.3944300777089</v>
      </c>
      <c r="CA1300">
        <v>286.27152306875115</v>
      </c>
      <c r="CB1300">
        <v>240.83499077103269</v>
      </c>
      <c r="CC1300" s="156">
        <v>0.96</v>
      </c>
      <c r="CD1300">
        <v>1880</v>
      </c>
      <c r="CE1300">
        <v>8.279369602465203E-2</v>
      </c>
      <c r="CF1300">
        <v>3.5254125558763092</v>
      </c>
      <c r="CG1300">
        <v>0.1032090509708626</v>
      </c>
      <c r="CH1300">
        <v>-1.185361928208168</v>
      </c>
      <c r="CI1300" t="s">
        <v>479</v>
      </c>
    </row>
    <row r="1301" spans="47:87" x14ac:dyDescent="0.3">
      <c r="AU1301">
        <v>0.3</v>
      </c>
      <c r="AV1301">
        <v>20.898786870407719</v>
      </c>
      <c r="AW1301">
        <v>0.31817370385984334</v>
      </c>
      <c r="AX1301">
        <v>1.542944067865248</v>
      </c>
      <c r="AY1301">
        <v>335.43068261305353</v>
      </c>
      <c r="AZ1301">
        <v>9.3006803436072844E-2</v>
      </c>
      <c r="BA1301">
        <v>395.28154680505514</v>
      </c>
      <c r="BB1301">
        <v>317.25509297757867</v>
      </c>
      <c r="BC1301">
        <v>1</v>
      </c>
      <c r="BD1301">
        <v>46.88043462414435</v>
      </c>
      <c r="BE1301">
        <v>105.99802956506254</v>
      </c>
      <c r="BF1301">
        <v>18.059782506726112</v>
      </c>
      <c r="BG1301">
        <v>5.4720305956224449</v>
      </c>
      <c r="BH1301">
        <v>444.44361800544107</v>
      </c>
      <c r="BI1301">
        <v>0.19999999999999998</v>
      </c>
      <c r="BJ1301">
        <v>2359.507272884071</v>
      </c>
      <c r="BK1301">
        <v>688.16515987328773</v>
      </c>
      <c r="BL1301">
        <v>848.54457548677749</v>
      </c>
      <c r="BM1301">
        <v>983.70578727538577</v>
      </c>
      <c r="BN1301">
        <v>141.98541233387917</v>
      </c>
      <c r="BO1301">
        <v>29.055132914952107</v>
      </c>
      <c r="BP1301">
        <v>1.2019042260514912E-2</v>
      </c>
      <c r="BQ1301">
        <v>100</v>
      </c>
      <c r="BR1301">
        <v>336.46600785986408</v>
      </c>
      <c r="BS1301">
        <v>5.3427827017644369E-2</v>
      </c>
      <c r="BT1301">
        <v>2.9091983304253203E-4</v>
      </c>
      <c r="BU1301">
        <v>0</v>
      </c>
      <c r="BV1301">
        <v>0.58218275528804775</v>
      </c>
      <c r="BW1301">
        <v>13.70410824495776</v>
      </c>
      <c r="BX1301">
        <v>37.069830220550259</v>
      </c>
      <c r="BY1301">
        <v>31.94351229629903</v>
      </c>
      <c r="BZ1301">
        <v>1002.2929335411399</v>
      </c>
      <c r="CA1301">
        <v>224.50497565448251</v>
      </c>
      <c r="CB1301">
        <v>218.91479750484368</v>
      </c>
      <c r="CC1301" s="156">
        <v>1.1100000000000001</v>
      </c>
      <c r="CD1301">
        <v>1460</v>
      </c>
      <c r="CE1301">
        <v>0.12284688735890947</v>
      </c>
      <c r="CF1301">
        <v>3.7806400136730067</v>
      </c>
      <c r="CG1301">
        <v>0.16018196708418703</v>
      </c>
      <c r="CH1301">
        <v>0.75594173954209376</v>
      </c>
      <c r="CI1301">
        <v>18</v>
      </c>
    </row>
    <row r="1302" spans="47:87" x14ac:dyDescent="0.3">
      <c r="AU1302">
        <v>0.3</v>
      </c>
      <c r="AV1302">
        <v>19.688921851967439</v>
      </c>
      <c r="AW1302">
        <v>0.2933142850867948</v>
      </c>
      <c r="AX1302">
        <v>1.7771892460918308</v>
      </c>
      <c r="AY1302">
        <v>330.59630991335996</v>
      </c>
      <c r="AZ1302">
        <v>0.11534954248395046</v>
      </c>
      <c r="BA1302">
        <v>389.11157143065407</v>
      </c>
      <c r="BB1302">
        <v>308.75629759942797</v>
      </c>
      <c r="BC1302">
        <v>1</v>
      </c>
      <c r="BD1302">
        <v>28.856096800903789</v>
      </c>
      <c r="BE1302">
        <v>100.76686479916013</v>
      </c>
      <c r="BF1302">
        <v>8.4762142665394773</v>
      </c>
      <c r="BG1302">
        <v>5.5477579255947438</v>
      </c>
      <c r="BH1302">
        <v>386.25990412178135</v>
      </c>
      <c r="BI1302">
        <v>0.20000000000000007</v>
      </c>
      <c r="BJ1302">
        <v>2941.4692139736912</v>
      </c>
      <c r="BK1302">
        <v>708.34630986378886</v>
      </c>
      <c r="BL1302">
        <v>929.49269428674825</v>
      </c>
      <c r="BM1302">
        <v>1243.457658335547</v>
      </c>
      <c r="BN1302">
        <v>124.97952045781703</v>
      </c>
      <c r="BO1302">
        <v>26.493312830234242</v>
      </c>
      <c r="BP1302">
        <v>4.6331873297232408E-2</v>
      </c>
      <c r="BQ1302">
        <v>100</v>
      </c>
      <c r="BR1302">
        <v>313.91067269542845</v>
      </c>
      <c r="BS1302">
        <v>5.1480392099206261E-2</v>
      </c>
      <c r="BT1302">
        <v>3.0703733218887474E-4</v>
      </c>
      <c r="BU1302">
        <v>0</v>
      </c>
      <c r="BV1302">
        <v>0.52640324005279893</v>
      </c>
      <c r="BW1302">
        <v>13.784290511929038</v>
      </c>
      <c r="BX1302">
        <v>36.758373914820382</v>
      </c>
      <c r="BY1302">
        <v>29.814119510749645</v>
      </c>
      <c r="BZ1302">
        <v>762.06559515872164</v>
      </c>
      <c r="CA1302">
        <v>423.56991625868773</v>
      </c>
      <c r="CB1302">
        <v>209.10219066827671</v>
      </c>
      <c r="CC1302" s="156">
        <v>1.03</v>
      </c>
      <c r="CD1302">
        <v>2150</v>
      </c>
      <c r="CE1302">
        <v>9.9092074687318954E-2</v>
      </c>
      <c r="CF1302">
        <v>3.6604798783032395</v>
      </c>
      <c r="CG1302">
        <v>0.12753818148988857</v>
      </c>
      <c r="CH1302">
        <v>-2.0210486940660086</v>
      </c>
      <c r="CI1302" t="s">
        <v>479</v>
      </c>
    </row>
    <row r="1303" spans="47:87" x14ac:dyDescent="0.3">
      <c r="AU1303">
        <v>0.3</v>
      </c>
      <c r="AV1303">
        <v>18.820839964736813</v>
      </c>
      <c r="AW1303">
        <v>0.31231209188329662</v>
      </c>
      <c r="AX1303">
        <v>1.2931213152622014</v>
      </c>
      <c r="AY1303">
        <v>315.43490905687679</v>
      </c>
      <c r="AZ1303">
        <v>0.11278011580402217</v>
      </c>
      <c r="BA1303">
        <v>394.85642948397754</v>
      </c>
      <c r="BB1303">
        <v>372.56933584014905</v>
      </c>
      <c r="BC1303">
        <v>1</v>
      </c>
      <c r="BD1303">
        <v>44.662318071635873</v>
      </c>
      <c r="BE1303">
        <v>94.491545527396283</v>
      </c>
      <c r="BF1303">
        <v>15.257289994095117</v>
      </c>
      <c r="BG1303">
        <v>5.3261762226227365</v>
      </c>
      <c r="BH1303">
        <v>403.46876904389967</v>
      </c>
      <c r="BI1303">
        <v>0.19999999999999998</v>
      </c>
      <c r="BJ1303">
        <v>2605.6179680799523</v>
      </c>
      <c r="BK1303">
        <v>696.93543039525593</v>
      </c>
      <c r="BL1303">
        <v>857.94214457375722</v>
      </c>
      <c r="BM1303">
        <v>976.33793794857695</v>
      </c>
      <c r="BN1303">
        <v>161.93469115762122</v>
      </c>
      <c r="BO1303">
        <v>28.51075376079141</v>
      </c>
      <c r="BP1303">
        <v>1.2798270150805868E-2</v>
      </c>
      <c r="BQ1303">
        <v>100</v>
      </c>
      <c r="BR1303">
        <v>355.5621979787943</v>
      </c>
      <c r="BS1303">
        <v>5.2794562786947732E-2</v>
      </c>
      <c r="BT1303">
        <v>3.2064266641258202E-4</v>
      </c>
      <c r="BU1303">
        <v>15.701787618997438</v>
      </c>
      <c r="BV1303">
        <v>0.59762261962094354</v>
      </c>
      <c r="BW1303">
        <v>15.261025225209684</v>
      </c>
      <c r="BX1303">
        <v>35.952313949212844</v>
      </c>
      <c r="BY1303">
        <v>32.629661438630222</v>
      </c>
      <c r="BZ1303">
        <v>1016.2303930991515</v>
      </c>
      <c r="CA1303">
        <v>278.500074048964</v>
      </c>
      <c r="CB1303">
        <v>240.534301391947</v>
      </c>
      <c r="CC1303" s="156">
        <v>0.81</v>
      </c>
      <c r="CD1303">
        <v>2260</v>
      </c>
      <c r="CE1303">
        <v>0.14566336326055862</v>
      </c>
      <c r="CF1303">
        <v>4.7877205793693749</v>
      </c>
      <c r="CG1303">
        <v>0.15584789767529234</v>
      </c>
      <c r="CH1303">
        <v>5.9023859370040874</v>
      </c>
      <c r="CI1303">
        <v>12</v>
      </c>
    </row>
    <row r="1304" spans="47:87" x14ac:dyDescent="0.3">
      <c r="AU1304">
        <v>0.3</v>
      </c>
      <c r="AV1304">
        <v>20.837266566381526</v>
      </c>
      <c r="AW1304">
        <v>0.32543333757997878</v>
      </c>
      <c r="AX1304">
        <v>1.110415996511964</v>
      </c>
      <c r="AY1304">
        <v>368.06954573914464</v>
      </c>
      <c r="AZ1304">
        <v>0.1028964681183776</v>
      </c>
      <c r="BA1304">
        <v>492.13068946858544</v>
      </c>
      <c r="BB1304">
        <v>465.95641183712235</v>
      </c>
      <c r="BC1304">
        <v>1</v>
      </c>
      <c r="BD1304">
        <v>43.816718424097026</v>
      </c>
      <c r="BE1304">
        <v>99.08098910498596</v>
      </c>
      <c r="BF1304">
        <v>13.326156448503967</v>
      </c>
      <c r="BG1304">
        <v>5.858361264669548</v>
      </c>
      <c r="BH1304">
        <v>375.77125883724892</v>
      </c>
      <c r="BI1304">
        <v>0.19999999999999998</v>
      </c>
      <c r="BJ1304">
        <v>2635.6941602866427</v>
      </c>
      <c r="BK1304">
        <v>702.0194774114243</v>
      </c>
      <c r="BL1304">
        <v>932.39223542843138</v>
      </c>
      <c r="BM1304">
        <v>1125.0798231178985</v>
      </c>
      <c r="BN1304">
        <v>86.050966303455724</v>
      </c>
      <c r="BO1304">
        <v>28.942464211819395</v>
      </c>
      <c r="BP1304">
        <v>0.10637090238974468</v>
      </c>
      <c r="BQ1304">
        <v>100</v>
      </c>
      <c r="BR1304">
        <v>426.92155084323974</v>
      </c>
      <c r="BS1304">
        <v>5.370625932189256E-2</v>
      </c>
      <c r="BT1304">
        <v>3.0728120699115606E-4</v>
      </c>
      <c r="BU1304">
        <v>102.82731893398123</v>
      </c>
      <c r="BV1304">
        <v>0.53176641458747143</v>
      </c>
      <c r="BW1304">
        <v>14.445687004722098</v>
      </c>
      <c r="BX1304">
        <v>36.149723772415271</v>
      </c>
      <c r="BY1304">
        <v>30.811841858738944</v>
      </c>
      <c r="BZ1304">
        <v>848.43001741662363</v>
      </c>
      <c r="CA1304">
        <v>391.55438997029273</v>
      </c>
      <c r="CB1304">
        <v>225.40172377510854</v>
      </c>
      <c r="CC1304" s="156">
        <v>0.66</v>
      </c>
      <c r="CD1304">
        <v>2430</v>
      </c>
      <c r="CE1304">
        <v>0.16449680690538182</v>
      </c>
      <c r="CF1304">
        <v>6.2088134642857096</v>
      </c>
      <c r="CG1304">
        <v>0.19835423960860551</v>
      </c>
      <c r="CH1304">
        <v>11.892510206699662</v>
      </c>
      <c r="CI1304">
        <v>9</v>
      </c>
    </row>
    <row r="1305" spans="47:87" x14ac:dyDescent="0.3">
      <c r="AU1305">
        <v>0.3</v>
      </c>
      <c r="AV1305">
        <v>19.941979734624113</v>
      </c>
      <c r="AW1305">
        <v>0.28273568392760901</v>
      </c>
      <c r="AX1305">
        <v>1.6483150871417624</v>
      </c>
      <c r="AY1305">
        <v>343.55998844352092</v>
      </c>
      <c r="AZ1305">
        <v>9.3802316968394556E-2</v>
      </c>
      <c r="BA1305">
        <v>451.7553790784807</v>
      </c>
      <c r="BB1305">
        <v>424.70873873034265</v>
      </c>
      <c r="BC1305">
        <v>1</v>
      </c>
      <c r="BD1305">
        <v>36.152704672883885</v>
      </c>
      <c r="BE1305">
        <v>98.066210003730973</v>
      </c>
      <c r="BF1305">
        <v>13.228637745726962</v>
      </c>
      <c r="BG1305">
        <v>3.4995281978849051</v>
      </c>
      <c r="BH1305">
        <v>471.9137895130105</v>
      </c>
      <c r="BI1305">
        <v>0.19999999999999998</v>
      </c>
      <c r="BJ1305">
        <v>2862.8740964743356</v>
      </c>
      <c r="BK1305">
        <v>693.55015032019003</v>
      </c>
      <c r="BL1305">
        <v>926.47974335503216</v>
      </c>
      <c r="BM1305">
        <v>766.39867987146749</v>
      </c>
      <c r="BN1305">
        <v>137.57131742557436</v>
      </c>
      <c r="BO1305">
        <v>25.418235806051662</v>
      </c>
      <c r="BP1305">
        <v>5.9255060986928156E-2</v>
      </c>
      <c r="BQ1305">
        <v>100</v>
      </c>
      <c r="BR1305">
        <v>336.30524025838179</v>
      </c>
      <c r="BS1305">
        <v>5.3333894485391213E-2</v>
      </c>
      <c r="BT1305">
        <v>3.1117612933868129E-4</v>
      </c>
      <c r="BU1305">
        <v>108.22237075302967</v>
      </c>
      <c r="BV1305">
        <v>0.55233812880915156</v>
      </c>
      <c r="BW1305">
        <v>14.225617985986489</v>
      </c>
      <c r="BX1305">
        <v>34.487297442453112</v>
      </c>
      <c r="BY1305">
        <v>33.752986872538052</v>
      </c>
      <c r="BZ1305">
        <v>1168.6862569788755</v>
      </c>
      <c r="CA1305">
        <v>340.29452710868952</v>
      </c>
      <c r="CB1305">
        <v>238.56388239863369</v>
      </c>
      <c r="CC1305" s="156">
        <v>0.78</v>
      </c>
      <c r="CD1305">
        <v>1010</v>
      </c>
      <c r="CE1305">
        <v>0.3608475152700128</v>
      </c>
      <c r="CF1305">
        <v>8.4212598590046106</v>
      </c>
      <c r="CG1305">
        <v>0.32004992271819993</v>
      </c>
      <c r="CH1305">
        <v>38.289960761568516</v>
      </c>
      <c r="CI1305">
        <v>4</v>
      </c>
    </row>
    <row r="1306" spans="47:87" x14ac:dyDescent="0.3">
      <c r="AU1306">
        <v>0.3</v>
      </c>
      <c r="AV1306">
        <v>20.300790548212884</v>
      </c>
      <c r="AW1306">
        <v>0.32943081834020643</v>
      </c>
      <c r="AX1306">
        <v>0.9903195719075486</v>
      </c>
      <c r="AY1306">
        <v>304.83071185119877</v>
      </c>
      <c r="AZ1306">
        <v>9.8952011296479805E-2</v>
      </c>
      <c r="BA1306">
        <v>437.3232055517895</v>
      </c>
      <c r="BB1306">
        <v>346.44076961164461</v>
      </c>
      <c r="BC1306">
        <v>1</v>
      </c>
      <c r="BD1306">
        <v>45.810916029184298</v>
      </c>
      <c r="BE1306">
        <v>94.300144392570886</v>
      </c>
      <c r="BF1306">
        <v>14.728999004625303</v>
      </c>
      <c r="BG1306">
        <v>6.0286229751922003</v>
      </c>
      <c r="BH1306">
        <v>420.59911653847331</v>
      </c>
      <c r="BI1306">
        <v>0.2</v>
      </c>
      <c r="BJ1306">
        <v>2549.1215005828053</v>
      </c>
      <c r="BK1306">
        <v>695.64952375327255</v>
      </c>
      <c r="BL1306">
        <v>922.84026647831308</v>
      </c>
      <c r="BM1306">
        <v>946.76738826208805</v>
      </c>
      <c r="BN1306">
        <v>172.07746696597607</v>
      </c>
      <c r="BO1306">
        <v>29.701808194676996</v>
      </c>
      <c r="BP1306">
        <v>5.8700741863573429E-2</v>
      </c>
      <c r="BQ1306">
        <v>100</v>
      </c>
      <c r="BR1306">
        <v>382.95001759137483</v>
      </c>
      <c r="BS1306">
        <v>5.2961769341596597E-2</v>
      </c>
      <c r="BT1306">
        <v>2.970764664498158E-4</v>
      </c>
      <c r="BU1306">
        <v>0.3307352030262774</v>
      </c>
      <c r="BV1306">
        <v>0.59109644825249741</v>
      </c>
      <c r="BW1306">
        <v>14.73183132908667</v>
      </c>
      <c r="BX1306">
        <v>35.070996362279523</v>
      </c>
      <c r="BY1306">
        <v>34.847633580234195</v>
      </c>
      <c r="BZ1306">
        <v>971.18846099417397</v>
      </c>
      <c r="CA1306">
        <v>244.65653523730225</v>
      </c>
      <c r="CB1306">
        <v>242.74135585141369</v>
      </c>
      <c r="CC1306" s="156">
        <v>0.95</v>
      </c>
      <c r="CD1306">
        <v>1860</v>
      </c>
      <c r="CE1306">
        <v>3.1718702853631653E-2</v>
      </c>
      <c r="CF1306">
        <v>2.3257795102579184</v>
      </c>
      <c r="CG1306">
        <v>7.2615407173094879E-2</v>
      </c>
      <c r="CH1306">
        <v>-14.849781850655214</v>
      </c>
      <c r="CI1306" t="s">
        <v>479</v>
      </c>
    </row>
    <row r="1307" spans="47:87" x14ac:dyDescent="0.3">
      <c r="AU1307">
        <v>0.3</v>
      </c>
      <c r="AV1307">
        <v>18.164896608581632</v>
      </c>
      <c r="AW1307">
        <v>0.3379063748878427</v>
      </c>
      <c r="AX1307">
        <v>1.7744774084115271</v>
      </c>
      <c r="AY1307">
        <v>334.81467816989999</v>
      </c>
      <c r="AZ1307">
        <v>0.10226834472715163</v>
      </c>
      <c r="BA1307">
        <v>502.56352371712501</v>
      </c>
      <c r="BB1307">
        <v>359.5816437417194</v>
      </c>
      <c r="BC1307">
        <v>1</v>
      </c>
      <c r="BD1307">
        <v>41.049126417937572</v>
      </c>
      <c r="BE1307">
        <v>111.12779580507578</v>
      </c>
      <c r="BF1307">
        <v>16.975854367305445</v>
      </c>
      <c r="BG1307">
        <v>6.9321980584938432</v>
      </c>
      <c r="BH1307">
        <v>410.3326619636756</v>
      </c>
      <c r="BI1307">
        <v>0.20000000000000004</v>
      </c>
      <c r="BJ1307">
        <v>2867.6946854890593</v>
      </c>
      <c r="BK1307">
        <v>678.10413200722508</v>
      </c>
      <c r="BL1307">
        <v>897.83939450551122</v>
      </c>
      <c r="BM1307">
        <v>798.98271975569003</v>
      </c>
      <c r="BN1307">
        <v>193.09410194710557</v>
      </c>
      <c r="BO1307">
        <v>30.449805670288114</v>
      </c>
      <c r="BP1307">
        <v>6.2169026935712066E-2</v>
      </c>
      <c r="BQ1307">
        <v>100</v>
      </c>
      <c r="BR1307">
        <v>370.56420798834932</v>
      </c>
      <c r="BS1307">
        <v>5.1237825828315452E-2</v>
      </c>
      <c r="BT1307">
        <v>3.1021936664559928E-4</v>
      </c>
      <c r="BU1307">
        <v>65.650002828564226</v>
      </c>
      <c r="BV1307">
        <v>0.58658146197188799</v>
      </c>
      <c r="BW1307">
        <v>14.067649697526747</v>
      </c>
      <c r="BX1307">
        <v>35.824825983005368</v>
      </c>
      <c r="BY1307">
        <v>34.047990677588778</v>
      </c>
      <c r="BZ1307">
        <v>1087.8886496199834</v>
      </c>
      <c r="CA1307">
        <v>297.9931194596976</v>
      </c>
      <c r="CB1307">
        <v>246.17845359579016</v>
      </c>
      <c r="CC1307" s="156">
        <v>1.04</v>
      </c>
      <c r="CD1307">
        <v>890</v>
      </c>
      <c r="CE1307">
        <v>0.15200455301437854</v>
      </c>
      <c r="CF1307">
        <v>5.2932119509540714</v>
      </c>
      <c r="CG1307">
        <v>0.19900086622672511</v>
      </c>
      <c r="CH1307">
        <v>4.766285686909721</v>
      </c>
      <c r="CI1307">
        <v>12</v>
      </c>
    </row>
    <row r="1308" spans="47:87" x14ac:dyDescent="0.3">
      <c r="AU1308">
        <v>0.3</v>
      </c>
      <c r="AV1308">
        <v>20.745113968370028</v>
      </c>
      <c r="AW1308">
        <v>0.38555735025625609</v>
      </c>
      <c r="AX1308">
        <v>1.3607194532302826</v>
      </c>
      <c r="AY1308">
        <v>337.08409402794547</v>
      </c>
      <c r="AZ1308">
        <v>9.3393063411146643E-2</v>
      </c>
      <c r="BA1308">
        <v>359.45718953274684</v>
      </c>
      <c r="BB1308">
        <v>297.96746401309042</v>
      </c>
      <c r="BC1308">
        <v>1</v>
      </c>
      <c r="BD1308">
        <v>40.381074744319186</v>
      </c>
      <c r="BE1308">
        <v>91.653302576625848</v>
      </c>
      <c r="BF1308">
        <v>16.361605311648042</v>
      </c>
      <c r="BG1308">
        <v>5.8958205878342209</v>
      </c>
      <c r="BH1308">
        <v>396.75700271168733</v>
      </c>
      <c r="BI1308">
        <v>0.2</v>
      </c>
      <c r="BJ1308">
        <v>2659.7671896773231</v>
      </c>
      <c r="BK1308">
        <v>697.97770894062216</v>
      </c>
      <c r="BL1308">
        <v>903.39880362273823</v>
      </c>
      <c r="BM1308">
        <v>927.83736956684766</v>
      </c>
      <c r="BN1308">
        <v>202.51426394683085</v>
      </c>
      <c r="BO1308">
        <v>34.928417971730141</v>
      </c>
      <c r="BP1308">
        <v>4.8644932548563342E-2</v>
      </c>
      <c r="BQ1308">
        <v>100</v>
      </c>
      <c r="BR1308">
        <v>352.84065726040512</v>
      </c>
      <c r="BS1308">
        <v>5.5206188026300798E-2</v>
      </c>
      <c r="BT1308">
        <v>2.8898055701557363E-4</v>
      </c>
      <c r="BU1308">
        <v>104.23903691789315</v>
      </c>
      <c r="BV1308">
        <v>0.5376021047494316</v>
      </c>
      <c r="BW1308">
        <v>14.847890394865559</v>
      </c>
      <c r="BX1308">
        <v>36.723150186789105</v>
      </c>
      <c r="BY1308">
        <v>34.230258221010153</v>
      </c>
      <c r="BZ1308">
        <v>1096.1967844221563</v>
      </c>
      <c r="CA1308">
        <v>402.79522001366433</v>
      </c>
      <c r="CB1308">
        <v>234.73952165932812</v>
      </c>
      <c r="CC1308" s="156">
        <v>0.71</v>
      </c>
      <c r="CD1308">
        <v>2170</v>
      </c>
      <c r="CE1308">
        <v>0.17202464215573698</v>
      </c>
      <c r="CF1308">
        <v>6.0350445220751974</v>
      </c>
      <c r="CG1308">
        <v>0.20818331088252134</v>
      </c>
      <c r="CH1308">
        <v>16.355932117400318</v>
      </c>
      <c r="CI1308">
        <v>8</v>
      </c>
    </row>
    <row r="1309" spans="47:87" x14ac:dyDescent="0.3">
      <c r="AU1309">
        <v>0.3</v>
      </c>
      <c r="AV1309">
        <v>21.25315676830925</v>
      </c>
      <c r="AW1309">
        <v>0.35166081229929758</v>
      </c>
      <c r="AX1309">
        <v>0.25179764797353965</v>
      </c>
      <c r="AY1309">
        <v>342.57914209364475</v>
      </c>
      <c r="AZ1309">
        <v>0.10809418029529988</v>
      </c>
      <c r="BA1309">
        <v>346.14908985528865</v>
      </c>
      <c r="BB1309">
        <v>330.6012732264773</v>
      </c>
      <c r="BC1309">
        <v>1</v>
      </c>
      <c r="BD1309">
        <v>42.779268963306613</v>
      </c>
      <c r="BE1309">
        <v>102.53625204736582</v>
      </c>
      <c r="BF1309">
        <v>10.014796346480939</v>
      </c>
      <c r="BG1309">
        <v>5.1893573674490359</v>
      </c>
      <c r="BH1309">
        <v>409.08548578093712</v>
      </c>
      <c r="BI1309">
        <v>0.19999999999999998</v>
      </c>
      <c r="BJ1309">
        <v>2831.5945082814919</v>
      </c>
      <c r="BK1309">
        <v>674.74038145306713</v>
      </c>
      <c r="BL1309">
        <v>860.03799354701675</v>
      </c>
      <c r="BM1309">
        <v>916.7718559997553</v>
      </c>
      <c r="BN1309">
        <v>123.65082164226926</v>
      </c>
      <c r="BO1309">
        <v>31.682588112625737</v>
      </c>
      <c r="BP1309">
        <v>6.5501285627755937E-2</v>
      </c>
      <c r="BQ1309">
        <v>100</v>
      </c>
      <c r="BR1309">
        <v>350.37174042877132</v>
      </c>
      <c r="BS1309">
        <v>5.3692281979873462E-2</v>
      </c>
      <c r="BT1309">
        <v>2.9722355987528263E-4</v>
      </c>
      <c r="BU1309">
        <v>11.899780937881964</v>
      </c>
      <c r="BV1309">
        <v>0.55841442845159039</v>
      </c>
      <c r="BW1309">
        <v>14.142613712750777</v>
      </c>
      <c r="BX1309">
        <v>37.379619091189184</v>
      </c>
      <c r="BY1309">
        <v>34.661599553398105</v>
      </c>
      <c r="BZ1309">
        <v>1096.8781964742184</v>
      </c>
      <c r="CA1309">
        <v>287.67161988114424</v>
      </c>
      <c r="CB1309">
        <v>251.77484376089456</v>
      </c>
      <c r="CC1309" s="156">
        <v>0.98</v>
      </c>
      <c r="CD1309">
        <v>1870</v>
      </c>
      <c r="CE1309">
        <v>0.16512722935479074</v>
      </c>
      <c r="CF1309">
        <v>6.4491507407001638</v>
      </c>
      <c r="CG1309">
        <v>0.2120426925138055</v>
      </c>
      <c r="CH1309">
        <v>19.007462066549614</v>
      </c>
      <c r="CI1309">
        <v>8</v>
      </c>
    </row>
    <row r="1310" spans="47:87" x14ac:dyDescent="0.3">
      <c r="AU1310">
        <v>0.3</v>
      </c>
      <c r="AV1310">
        <v>22.809742968467827</v>
      </c>
      <c r="AW1310">
        <v>0.36229048335814273</v>
      </c>
      <c r="AX1310">
        <v>1.2855578894726432</v>
      </c>
      <c r="AY1310">
        <v>356.40015018027259</v>
      </c>
      <c r="AZ1310">
        <v>9.0701555470134795E-2</v>
      </c>
      <c r="BA1310">
        <v>456.64719631527066</v>
      </c>
      <c r="BB1310">
        <v>336.23840777148121</v>
      </c>
      <c r="BC1310">
        <v>1</v>
      </c>
      <c r="BD1310">
        <v>33.551768143675623</v>
      </c>
      <c r="BE1310">
        <v>103.73062539892268</v>
      </c>
      <c r="BF1310">
        <v>28.618578479257263</v>
      </c>
      <c r="BG1310">
        <v>5.8277332369405555</v>
      </c>
      <c r="BH1310">
        <v>396.51393014374929</v>
      </c>
      <c r="BI1310">
        <v>0.20000000000000007</v>
      </c>
      <c r="BJ1310">
        <v>2549.5705054364666</v>
      </c>
      <c r="BK1310">
        <v>687.28522972124711</v>
      </c>
      <c r="BL1310">
        <v>906.23552643754238</v>
      </c>
      <c r="BM1310">
        <v>904.31589621554087</v>
      </c>
      <c r="BN1310">
        <v>146.85888620608497</v>
      </c>
      <c r="BO1310">
        <v>33.177029379695881</v>
      </c>
      <c r="BP1310">
        <v>2.4476333117094667E-3</v>
      </c>
      <c r="BQ1310">
        <v>100</v>
      </c>
      <c r="BR1310">
        <v>320.90167866732895</v>
      </c>
      <c r="BS1310">
        <v>5.1084866940835326E-2</v>
      </c>
      <c r="BT1310">
        <v>3.1368968622364754E-4</v>
      </c>
      <c r="BU1310">
        <v>0</v>
      </c>
      <c r="BV1310">
        <v>0.55164138814750696</v>
      </c>
      <c r="BW1310">
        <v>15.327701884427869</v>
      </c>
      <c r="BX1310">
        <v>34.268592799321333</v>
      </c>
      <c r="BY1310">
        <v>31.686367606941513</v>
      </c>
      <c r="BZ1310">
        <v>893.73104428092404</v>
      </c>
      <c r="CA1310">
        <v>419.39134704412754</v>
      </c>
      <c r="CB1310">
        <v>219.96017644158334</v>
      </c>
      <c r="CC1310" s="156">
        <v>0.99</v>
      </c>
      <c r="CD1310">
        <v>1130</v>
      </c>
      <c r="CE1310">
        <v>0.20811776847879648</v>
      </c>
      <c r="CF1310">
        <v>7.4917394950658558</v>
      </c>
      <c r="CG1310">
        <v>0.2511368729665916</v>
      </c>
      <c r="CH1310">
        <v>23.41264491485023</v>
      </c>
      <c r="CI1310">
        <v>7</v>
      </c>
    </row>
    <row r="1311" spans="47:87" x14ac:dyDescent="0.3">
      <c r="AU1311">
        <v>0.3</v>
      </c>
      <c r="AV1311">
        <v>20.985030535657586</v>
      </c>
      <c r="AW1311">
        <v>0.36200576861146205</v>
      </c>
      <c r="AX1311">
        <v>2.6896170685271685</v>
      </c>
      <c r="AY1311">
        <v>334.78099861163702</v>
      </c>
      <c r="AZ1311">
        <v>0.10070164170685798</v>
      </c>
      <c r="BA1311">
        <v>510.85759419417644</v>
      </c>
      <c r="BB1311">
        <v>379.00853934594693</v>
      </c>
      <c r="BC1311">
        <v>1</v>
      </c>
      <c r="BD1311">
        <v>40.31549156520056</v>
      </c>
      <c r="BE1311">
        <v>94.88029726836146</v>
      </c>
      <c r="BF1311">
        <v>14.380787901489239</v>
      </c>
      <c r="BG1311">
        <v>5.8356525635540724</v>
      </c>
      <c r="BH1311">
        <v>406.10493041354812</v>
      </c>
      <c r="BI1311">
        <v>0.20000000000000004</v>
      </c>
      <c r="BJ1311">
        <v>2501.167069674887</v>
      </c>
      <c r="BK1311">
        <v>698.02514534813952</v>
      </c>
      <c r="BL1311">
        <v>925.4878992485443</v>
      </c>
      <c r="BM1311">
        <v>1044.3573766959782</v>
      </c>
      <c r="BN1311">
        <v>227.85040562954916</v>
      </c>
      <c r="BO1311">
        <v>32.883948079007716</v>
      </c>
      <c r="BP1311">
        <v>3.4796701725159765E-2</v>
      </c>
      <c r="BQ1311">
        <v>100</v>
      </c>
      <c r="BR1311">
        <v>392.24915431987</v>
      </c>
      <c r="BS1311">
        <v>5.4652607613958688E-2</v>
      </c>
      <c r="BT1311">
        <v>2.8045056274617807E-4</v>
      </c>
      <c r="BU1311">
        <v>22.973712615551467</v>
      </c>
      <c r="BV1311">
        <v>0.53718586515664057</v>
      </c>
      <c r="BW1311">
        <v>14.705067466455334</v>
      </c>
      <c r="BX1311">
        <v>39.300700260230911</v>
      </c>
      <c r="BY1311">
        <v>33.443838991639943</v>
      </c>
      <c r="BZ1311">
        <v>1070.8833544023216</v>
      </c>
      <c r="CA1311">
        <v>219.46098357294611</v>
      </c>
      <c r="CB1311">
        <v>237.02872516048362</v>
      </c>
      <c r="CC1311" s="156">
        <v>0.79</v>
      </c>
      <c r="CD1311">
        <v>1050</v>
      </c>
      <c r="CE1311">
        <v>0.27446999629867919</v>
      </c>
      <c r="CF1311">
        <v>7.5419784003444938</v>
      </c>
      <c r="CG1311">
        <v>0.33320949243419917</v>
      </c>
      <c r="CH1311">
        <v>30.223907989211366</v>
      </c>
      <c r="CI1311">
        <v>4</v>
      </c>
    </row>
    <row r="1312" spans="47:87" x14ac:dyDescent="0.3">
      <c r="AU1312">
        <v>0.3</v>
      </c>
      <c r="AV1312">
        <v>18.834892017242058</v>
      </c>
      <c r="AW1312">
        <v>0.26643320230885392</v>
      </c>
      <c r="AX1312">
        <v>1.307555237857349</v>
      </c>
      <c r="AY1312">
        <v>330.66166390336201</v>
      </c>
      <c r="AZ1312">
        <v>8.8264752071984032E-2</v>
      </c>
      <c r="BA1312">
        <v>439.83641335779129</v>
      </c>
      <c r="BB1312">
        <v>352.08629446795396</v>
      </c>
      <c r="BC1312">
        <v>1</v>
      </c>
      <c r="BD1312">
        <v>41.839949630874884</v>
      </c>
      <c r="BE1312">
        <v>95.461607372490107</v>
      </c>
      <c r="BF1312">
        <v>18.217470236540109</v>
      </c>
      <c r="BG1312">
        <v>4.8307094375377133</v>
      </c>
      <c r="BH1312">
        <v>432.6428140370968</v>
      </c>
      <c r="BI1312">
        <v>0.2</v>
      </c>
      <c r="BJ1312">
        <v>2661.7882012289665</v>
      </c>
      <c r="BK1312">
        <v>705.45782047905209</v>
      </c>
      <c r="BL1312">
        <v>906.87460711816425</v>
      </c>
      <c r="BM1312">
        <v>1060.189243924141</v>
      </c>
      <c r="BN1312">
        <v>261.05300920129122</v>
      </c>
      <c r="BO1312">
        <v>24.032285033472093</v>
      </c>
      <c r="BP1312">
        <v>4.6172846498059007E-2</v>
      </c>
      <c r="BQ1312">
        <v>100</v>
      </c>
      <c r="BR1312">
        <v>330.3789784538676</v>
      </c>
      <c r="BS1312">
        <v>5.4379843784330813E-2</v>
      </c>
      <c r="BT1312">
        <v>2.9987224000473946E-4</v>
      </c>
      <c r="BU1312">
        <v>0.3258806956305591</v>
      </c>
      <c r="BV1312">
        <v>0.47320424334379274</v>
      </c>
      <c r="BW1312">
        <v>14.09149337035173</v>
      </c>
      <c r="BX1312">
        <v>34.477150225297883</v>
      </c>
      <c r="BY1312">
        <v>34.999318517165555</v>
      </c>
      <c r="BZ1312">
        <v>1037.4229559195949</v>
      </c>
      <c r="CA1312">
        <v>306.11698490357298</v>
      </c>
      <c r="CB1312">
        <v>243.76308657098789</v>
      </c>
      <c r="CC1312" s="156">
        <v>0.89</v>
      </c>
      <c r="CD1312">
        <v>1570</v>
      </c>
      <c r="CE1312">
        <v>0.21630405051129453</v>
      </c>
      <c r="CF1312">
        <v>6.903937540717676</v>
      </c>
      <c r="CG1312">
        <v>0.256608482871237</v>
      </c>
      <c r="CH1312">
        <v>30.68336485083713</v>
      </c>
      <c r="CI1312">
        <v>6</v>
      </c>
    </row>
    <row r="1313" spans="47:87" x14ac:dyDescent="0.3">
      <c r="AU1313">
        <v>0.3</v>
      </c>
      <c r="AV1313">
        <v>20.655707354975917</v>
      </c>
      <c r="AW1313">
        <v>0.30165636008495372</v>
      </c>
      <c r="AX1313">
        <v>2.0275681083232051</v>
      </c>
      <c r="AY1313">
        <v>324.93925168819095</v>
      </c>
      <c r="AZ1313">
        <v>9.9556328906809335E-2</v>
      </c>
      <c r="BA1313">
        <v>377.03611624298873</v>
      </c>
      <c r="BB1313">
        <v>275.84609864309408</v>
      </c>
      <c r="BC1313">
        <v>1</v>
      </c>
      <c r="BD1313">
        <v>41.746321479017467</v>
      </c>
      <c r="BE1313">
        <v>106.81685682980019</v>
      </c>
      <c r="BF1313">
        <v>13.750197368816206</v>
      </c>
      <c r="BG1313">
        <v>4.2191149355480784</v>
      </c>
      <c r="BH1313">
        <v>410.15131832799466</v>
      </c>
      <c r="BI1313">
        <v>0.20000000000000009</v>
      </c>
      <c r="BJ1313">
        <v>2716.8372382312441</v>
      </c>
      <c r="BK1313">
        <v>705.01585713384645</v>
      </c>
      <c r="BL1313">
        <v>904.36443478070544</v>
      </c>
      <c r="BM1313">
        <v>994.34273869787603</v>
      </c>
      <c r="BN1313">
        <v>147.82873951743755</v>
      </c>
      <c r="BO1313">
        <v>27.383649006541923</v>
      </c>
      <c r="BP1313">
        <v>3.1136613562357036E-2</v>
      </c>
      <c r="BQ1313">
        <v>100</v>
      </c>
      <c r="BR1313">
        <v>367.74690925806982</v>
      </c>
      <c r="BS1313">
        <v>5.8275518480865186E-2</v>
      </c>
      <c r="BT1313">
        <v>2.8932123940630364E-4</v>
      </c>
      <c r="BU1313">
        <v>0</v>
      </c>
      <c r="BV1313">
        <v>0.55254414536815899</v>
      </c>
      <c r="BW1313">
        <v>15.526030280570851</v>
      </c>
      <c r="BX1313">
        <v>39.198642176344208</v>
      </c>
      <c r="BY1313">
        <v>37.936916261553129</v>
      </c>
      <c r="BZ1313">
        <v>1155.7758821191155</v>
      </c>
      <c r="CA1313">
        <v>318.37304664938739</v>
      </c>
      <c r="CB1313">
        <v>245.99782075773766</v>
      </c>
      <c r="CC1313" s="156">
        <v>1</v>
      </c>
      <c r="CD1313">
        <v>1430</v>
      </c>
      <c r="CE1313">
        <v>0.18437742009553881</v>
      </c>
      <c r="CF1313">
        <v>5.3586388776756344</v>
      </c>
      <c r="CG1313">
        <v>0.22271847162331518</v>
      </c>
      <c r="CH1313">
        <v>11.306846418459688</v>
      </c>
      <c r="CI1313">
        <v>8</v>
      </c>
    </row>
    <row r="1314" spans="47:87" x14ac:dyDescent="0.3">
      <c r="AU1314">
        <v>0.3</v>
      </c>
      <c r="AV1314">
        <v>19.716443489869217</v>
      </c>
      <c r="AW1314">
        <v>0.292148271188992</v>
      </c>
      <c r="AX1314">
        <v>0.80374449884992627</v>
      </c>
      <c r="AY1314">
        <v>319.14650228485317</v>
      </c>
      <c r="AZ1314">
        <v>0.10565358555686481</v>
      </c>
      <c r="BA1314">
        <v>420.39521555742584</v>
      </c>
      <c r="BB1314">
        <v>307.04881960272735</v>
      </c>
      <c r="BC1314">
        <v>1</v>
      </c>
      <c r="BD1314">
        <v>38.174465497808413</v>
      </c>
      <c r="BE1314">
        <v>103.69461395045415</v>
      </c>
      <c r="BF1314">
        <v>15.795798451133729</v>
      </c>
      <c r="BG1314">
        <v>3.2053887878869394</v>
      </c>
      <c r="BH1314">
        <v>421.74313353036644</v>
      </c>
      <c r="BI1314">
        <v>0.19999999999999998</v>
      </c>
      <c r="BJ1314">
        <v>2543.6375953356569</v>
      </c>
      <c r="BK1314">
        <v>689.24973594150231</v>
      </c>
      <c r="BL1314">
        <v>880.02227878479914</v>
      </c>
      <c r="BM1314">
        <v>879.25985191802124</v>
      </c>
      <c r="BN1314">
        <v>107.8774681479147</v>
      </c>
      <c r="BO1314">
        <v>26.181749030746225</v>
      </c>
      <c r="BP1314">
        <v>7.1219097847332588E-2</v>
      </c>
      <c r="BQ1314">
        <v>100</v>
      </c>
      <c r="BR1314">
        <v>313.47922979347607</v>
      </c>
      <c r="BS1314">
        <v>5.3143236762860924E-2</v>
      </c>
      <c r="BT1314">
        <v>2.9852384114185531E-4</v>
      </c>
      <c r="BU1314">
        <v>0</v>
      </c>
      <c r="BV1314">
        <v>0.53476367955618342</v>
      </c>
      <c r="BW1314">
        <v>14.777242092393484</v>
      </c>
      <c r="BX1314">
        <v>38.037637791229763</v>
      </c>
      <c r="BY1314">
        <v>34.305918994670456</v>
      </c>
      <c r="BZ1314">
        <v>1111.5824842683685</v>
      </c>
      <c r="CA1314">
        <v>350.53827036764437</v>
      </c>
      <c r="CB1314">
        <v>219.73775589856362</v>
      </c>
      <c r="CC1314" s="156">
        <v>1.1599999999999999</v>
      </c>
      <c r="CD1314">
        <v>980</v>
      </c>
      <c r="CE1314">
        <v>0.20473382847732946</v>
      </c>
      <c r="CF1314">
        <v>5.1894674744195282</v>
      </c>
      <c r="CG1314">
        <v>0.20394132668661194</v>
      </c>
      <c r="CH1314">
        <v>13.19882880042239</v>
      </c>
      <c r="CI1314">
        <v>8</v>
      </c>
    </row>
    <row r="1315" spans="47:87" x14ac:dyDescent="0.3">
      <c r="AU1315">
        <v>0.3</v>
      </c>
      <c r="AV1315">
        <v>22.962186510624822</v>
      </c>
      <c r="AW1315">
        <v>0.34983916460723696</v>
      </c>
      <c r="AX1315">
        <v>0.89585192212438147</v>
      </c>
      <c r="AY1315">
        <v>323.83184621478381</v>
      </c>
      <c r="AZ1315">
        <v>0.11108886870873109</v>
      </c>
      <c r="BA1315">
        <v>483.62902343456273</v>
      </c>
      <c r="BB1315">
        <v>412.87328674323845</v>
      </c>
      <c r="BC1315">
        <v>1</v>
      </c>
      <c r="BD1315">
        <v>41.419404839433867</v>
      </c>
      <c r="BE1315">
        <v>93.400104665158921</v>
      </c>
      <c r="BF1315">
        <v>13.351994422167524</v>
      </c>
      <c r="BG1315">
        <v>5.0451191192563076</v>
      </c>
      <c r="BH1315">
        <v>439.60837155875186</v>
      </c>
      <c r="BI1315">
        <v>0.19999999999999998</v>
      </c>
      <c r="BJ1315">
        <v>2492.4365139679412</v>
      </c>
      <c r="BK1315">
        <v>695.66005439249409</v>
      </c>
      <c r="BL1315">
        <v>867.85151627522134</v>
      </c>
      <c r="BM1315">
        <v>974.5010688772378</v>
      </c>
      <c r="BN1315">
        <v>143.54508033851258</v>
      </c>
      <c r="BO1315">
        <v>31.620733523696948</v>
      </c>
      <c r="BP1315">
        <v>5.2735450941751388E-2</v>
      </c>
      <c r="BQ1315">
        <v>100</v>
      </c>
      <c r="BR1315">
        <v>395.77855491557887</v>
      </c>
      <c r="BS1315">
        <v>5.144882851888976E-2</v>
      </c>
      <c r="BT1315">
        <v>2.8929949422309915E-4</v>
      </c>
      <c r="BU1315">
        <v>0</v>
      </c>
      <c r="BV1315">
        <v>0.50424481710422975</v>
      </c>
      <c r="BW1315">
        <v>14.976739134705621</v>
      </c>
      <c r="BX1315">
        <v>35.456473588123259</v>
      </c>
      <c r="BY1315">
        <v>34.589460156993013</v>
      </c>
      <c r="BZ1315">
        <v>1109.5164203437207</v>
      </c>
      <c r="CA1315">
        <v>258.29419354750053</v>
      </c>
      <c r="CB1315">
        <v>221.46291164781155</v>
      </c>
      <c r="CC1315" s="156">
        <v>1.0900000000000001</v>
      </c>
      <c r="CD1315">
        <v>850</v>
      </c>
      <c r="CE1315">
        <v>0.16786093873812802</v>
      </c>
      <c r="CF1315">
        <v>6.0727025058004251</v>
      </c>
      <c r="CG1315">
        <v>0.22076318658546304</v>
      </c>
      <c r="CH1315">
        <v>14.011108413100237</v>
      </c>
      <c r="CI1315">
        <v>8</v>
      </c>
    </row>
    <row r="1316" spans="47:87" x14ac:dyDescent="0.3">
      <c r="AU1316">
        <v>0.3</v>
      </c>
      <c r="AV1316">
        <v>20.953148691360543</v>
      </c>
      <c r="AW1316">
        <v>0.34237165491413585</v>
      </c>
      <c r="AX1316">
        <v>1.2440881261317844</v>
      </c>
      <c r="AY1316">
        <v>334.08371429650782</v>
      </c>
      <c r="AZ1316">
        <v>8.7251835710603548E-2</v>
      </c>
      <c r="BA1316">
        <v>462.49628128197901</v>
      </c>
      <c r="BB1316">
        <v>311.08548036352664</v>
      </c>
      <c r="BC1316">
        <v>1</v>
      </c>
      <c r="BD1316">
        <v>43.144188966103719</v>
      </c>
      <c r="BE1316">
        <v>116.12419710849873</v>
      </c>
      <c r="BF1316">
        <v>12.629795647379332</v>
      </c>
      <c r="BG1316">
        <v>3.4185002572162508</v>
      </c>
      <c r="BH1316">
        <v>439.86050376084836</v>
      </c>
      <c r="BI1316">
        <v>0.19999999999999998</v>
      </c>
      <c r="BJ1316">
        <v>2218.5778426111392</v>
      </c>
      <c r="BK1316">
        <v>712.530050531965</v>
      </c>
      <c r="BL1316">
        <v>997.40993912314764</v>
      </c>
      <c r="BM1316">
        <v>933.88000116012131</v>
      </c>
      <c r="BN1316">
        <v>182.67909329149001</v>
      </c>
      <c r="BO1316">
        <v>31.03366232481838</v>
      </c>
      <c r="BP1316">
        <v>4.1048939617723518E-2</v>
      </c>
      <c r="BQ1316">
        <v>100</v>
      </c>
      <c r="BR1316">
        <v>314.72304143155361</v>
      </c>
      <c r="BS1316">
        <v>5.340466450194685E-2</v>
      </c>
      <c r="BT1316">
        <v>3.1426081759917713E-4</v>
      </c>
      <c r="BU1316">
        <v>6.6495477340230753</v>
      </c>
      <c r="BV1316">
        <v>0.54212210951965123</v>
      </c>
      <c r="BW1316">
        <v>16.767344237879719</v>
      </c>
      <c r="BX1316">
        <v>37.529448248431351</v>
      </c>
      <c r="BY1316">
        <v>35.532957957009089</v>
      </c>
      <c r="BZ1316">
        <v>1262.5239310976513</v>
      </c>
      <c r="CA1316">
        <v>322.00517672680058</v>
      </c>
      <c r="CB1316">
        <v>218.54201165464295</v>
      </c>
      <c r="CC1316" s="156">
        <v>0.93</v>
      </c>
      <c r="CD1316">
        <v>1880</v>
      </c>
      <c r="CE1316">
        <v>0.13746497201516616</v>
      </c>
      <c r="CF1316">
        <v>5.4299748545729107</v>
      </c>
      <c r="CG1316">
        <v>0.16647442401707527</v>
      </c>
      <c r="CH1316">
        <v>10.601351851264864</v>
      </c>
      <c r="CI1316">
        <v>11</v>
      </c>
    </row>
    <row r="1317" spans="47:87" x14ac:dyDescent="0.3">
      <c r="AU1317">
        <v>0.3</v>
      </c>
      <c r="AV1317">
        <v>17.772991149197889</v>
      </c>
      <c r="AW1317">
        <v>0.32284206360962259</v>
      </c>
      <c r="AX1317">
        <v>1.6227142477286436</v>
      </c>
      <c r="AY1317">
        <v>291.55919960712646</v>
      </c>
      <c r="AZ1317">
        <v>0.10054506045625736</v>
      </c>
      <c r="BA1317">
        <v>357.40799196795069</v>
      </c>
      <c r="BB1317">
        <v>215.36870681800704</v>
      </c>
      <c r="BC1317">
        <v>1</v>
      </c>
      <c r="BD1317">
        <v>51.871999440793218</v>
      </c>
      <c r="BE1317">
        <v>103.25952352038379</v>
      </c>
      <c r="BF1317">
        <v>7.4970252460473175</v>
      </c>
      <c r="BG1317">
        <v>3.6860307917956412</v>
      </c>
      <c r="BH1317">
        <v>430.82171734563366</v>
      </c>
      <c r="BI1317">
        <v>0.2</v>
      </c>
      <c r="BJ1317">
        <v>2097.7781338114687</v>
      </c>
      <c r="BK1317">
        <v>699.67191603972526</v>
      </c>
      <c r="BL1317">
        <v>904.97077448975278</v>
      </c>
      <c r="BM1317">
        <v>946.17229358018415</v>
      </c>
      <c r="BN1317">
        <v>163.28385616534379</v>
      </c>
      <c r="BO1317">
        <v>29.188322882167419</v>
      </c>
      <c r="BP1317">
        <v>4.7733486106824735E-2</v>
      </c>
      <c r="BQ1317">
        <v>100</v>
      </c>
      <c r="BR1317">
        <v>369.90007803458479</v>
      </c>
      <c r="BS1317">
        <v>5.1829954208334729E-2</v>
      </c>
      <c r="BT1317">
        <v>3.1351494729203613E-4</v>
      </c>
      <c r="BU1317">
        <v>33.61866228181978</v>
      </c>
      <c r="BV1317">
        <v>0.54347955863245567</v>
      </c>
      <c r="BW1317">
        <v>14.109615398929737</v>
      </c>
      <c r="BX1317">
        <v>35.660748362040721</v>
      </c>
      <c r="BY1317">
        <v>31.591372501695812</v>
      </c>
      <c r="BZ1317">
        <v>950.11401327177202</v>
      </c>
      <c r="CA1317">
        <v>296.15859845248605</v>
      </c>
      <c r="CB1317">
        <v>233.04059656340681</v>
      </c>
      <c r="CC1317" s="156">
        <v>1.03</v>
      </c>
      <c r="CD1317">
        <v>1330</v>
      </c>
      <c r="CE1317">
        <v>0.13325893468637529</v>
      </c>
      <c r="CF1317">
        <v>5.4325041440656303</v>
      </c>
      <c r="CG1317">
        <v>0.16318385555135798</v>
      </c>
      <c r="CH1317">
        <v>7.4613107304209638</v>
      </c>
      <c r="CI1317">
        <v>13</v>
      </c>
    </row>
    <row r="1318" spans="47:87" x14ac:dyDescent="0.3">
      <c r="AU1318">
        <v>0.3</v>
      </c>
      <c r="AV1318">
        <v>19.200601788804565</v>
      </c>
      <c r="AW1318">
        <v>0.34327261305152595</v>
      </c>
      <c r="AX1318">
        <v>1.5207999212379666</v>
      </c>
      <c r="AY1318">
        <v>308.66077459475559</v>
      </c>
      <c r="AZ1318">
        <v>0.11053646835906954</v>
      </c>
      <c r="BA1318">
        <v>463.21863892635747</v>
      </c>
      <c r="BB1318">
        <v>313.02196754992269</v>
      </c>
      <c r="BC1318">
        <v>1</v>
      </c>
      <c r="BD1318">
        <v>39.635695729090131</v>
      </c>
      <c r="BE1318">
        <v>93.172356520817772</v>
      </c>
      <c r="BF1318">
        <v>21.045441421611997</v>
      </c>
      <c r="BG1318">
        <v>4.6812223232130066</v>
      </c>
      <c r="BH1318">
        <v>421.82020310279893</v>
      </c>
      <c r="BI1318">
        <v>0.20000000000000004</v>
      </c>
      <c r="BJ1318">
        <v>2666.7980663855656</v>
      </c>
      <c r="BK1318">
        <v>701.43602229504472</v>
      </c>
      <c r="BL1318">
        <v>937.67178521774792</v>
      </c>
      <c r="BM1318">
        <v>960.10450043345168</v>
      </c>
      <c r="BN1318">
        <v>138.87629935347266</v>
      </c>
      <c r="BO1318">
        <v>31.206529022639991</v>
      </c>
      <c r="BP1318">
        <v>2.9978374849192128E-2</v>
      </c>
      <c r="BQ1318">
        <v>100</v>
      </c>
      <c r="BR1318">
        <v>416.14774690991555</v>
      </c>
      <c r="BS1318">
        <v>5.6231990576566991E-2</v>
      </c>
      <c r="BT1318">
        <v>3.0096087325419966E-4</v>
      </c>
      <c r="BU1318">
        <v>84.592392180769309</v>
      </c>
      <c r="BV1318">
        <v>0.50891586151128332</v>
      </c>
      <c r="BW1318">
        <v>14.808408657052865</v>
      </c>
      <c r="BX1318">
        <v>34.761571755590744</v>
      </c>
      <c r="BY1318">
        <v>31.307809329083177</v>
      </c>
      <c r="BZ1318">
        <v>1094.5235652622123</v>
      </c>
      <c r="CA1318">
        <v>323.86170558130391</v>
      </c>
      <c r="CB1318">
        <v>222.89826264889945</v>
      </c>
      <c r="CC1318" s="156">
        <v>1.1200000000000001</v>
      </c>
      <c r="CD1318">
        <v>960</v>
      </c>
      <c r="CE1318">
        <v>0.16435360253251075</v>
      </c>
      <c r="CF1318">
        <v>6.4517049030888387</v>
      </c>
      <c r="CG1318">
        <v>0.214516416198967</v>
      </c>
      <c r="CH1318">
        <v>15.721593581508259</v>
      </c>
      <c r="CI1318">
        <v>8</v>
      </c>
    </row>
    <row r="1319" spans="47:87" x14ac:dyDescent="0.3">
      <c r="AU1319">
        <v>0.3</v>
      </c>
      <c r="AV1319">
        <v>20.993019373795587</v>
      </c>
      <c r="AW1319">
        <v>0.29183698833022292</v>
      </c>
      <c r="AX1319">
        <v>1.9196212312714425</v>
      </c>
      <c r="AY1319">
        <v>344.09604341780494</v>
      </c>
      <c r="AZ1319">
        <v>9.3905931786089511E-2</v>
      </c>
      <c r="BA1319">
        <v>498.00386012320394</v>
      </c>
      <c r="BB1319">
        <v>352.57499142874605</v>
      </c>
      <c r="BC1319">
        <v>1</v>
      </c>
      <c r="BD1319">
        <v>38.867349650375559</v>
      </c>
      <c r="BE1319">
        <v>76.121539584223981</v>
      </c>
      <c r="BF1319">
        <v>15.485843807784134</v>
      </c>
      <c r="BG1319">
        <v>5.1941702429633558</v>
      </c>
      <c r="BH1319">
        <v>390.99825738819771</v>
      </c>
      <c r="BI1319">
        <v>0.2</v>
      </c>
      <c r="BJ1319">
        <v>2752.204469685862</v>
      </c>
      <c r="BK1319">
        <v>678.65527398315623</v>
      </c>
      <c r="BL1319">
        <v>826.16064806624388</v>
      </c>
      <c r="BM1319">
        <v>793.82341328739733</v>
      </c>
      <c r="BN1319">
        <v>113.41231801055122</v>
      </c>
      <c r="BO1319">
        <v>26.319047676509072</v>
      </c>
      <c r="BP1319">
        <v>5.1154228345164136E-2</v>
      </c>
      <c r="BQ1319">
        <v>100</v>
      </c>
      <c r="BR1319">
        <v>369.56598084246735</v>
      </c>
      <c r="BS1319">
        <v>5.8683631887671575E-2</v>
      </c>
      <c r="BT1319">
        <v>2.9314265440456822E-4</v>
      </c>
      <c r="BU1319">
        <v>39.814477842770543</v>
      </c>
      <c r="BV1319">
        <v>0.57749402840754105</v>
      </c>
      <c r="BW1319">
        <v>13.947025086928278</v>
      </c>
      <c r="BX1319">
        <v>37.240468019861538</v>
      </c>
      <c r="BY1319">
        <v>31.375821139881115</v>
      </c>
      <c r="BZ1319">
        <v>973.61033820571572</v>
      </c>
      <c r="CA1319">
        <v>244.48707907905009</v>
      </c>
      <c r="CB1319">
        <v>228.75813210016048</v>
      </c>
      <c r="CC1319" s="156">
        <v>1.0900000000000001</v>
      </c>
      <c r="CD1319">
        <v>1710</v>
      </c>
      <c r="CE1319">
        <v>-1.9714048994609712E-2</v>
      </c>
      <c r="CF1319">
        <v>1.5998332110613305</v>
      </c>
      <c r="CG1319">
        <v>4.0151036372284302E-2</v>
      </c>
      <c r="CH1319">
        <v>-24.97849986124163</v>
      </c>
      <c r="CI1319" t="s">
        <v>479</v>
      </c>
    </row>
    <row r="1320" spans="47:87" x14ac:dyDescent="0.3">
      <c r="AU1320">
        <v>0.3</v>
      </c>
      <c r="AV1320">
        <v>21.592190879074526</v>
      </c>
      <c r="AW1320">
        <v>0.30595998400688207</v>
      </c>
      <c r="AX1320">
        <v>2.2274134373873267</v>
      </c>
      <c r="AY1320">
        <v>367.58769926110347</v>
      </c>
      <c r="AZ1320">
        <v>0.10908920102248573</v>
      </c>
      <c r="BA1320">
        <v>443.95858920137016</v>
      </c>
      <c r="BB1320">
        <v>300.45400480954993</v>
      </c>
      <c r="BC1320">
        <v>1</v>
      </c>
      <c r="BD1320">
        <v>32.953476011611883</v>
      </c>
      <c r="BE1320">
        <v>108.01320617626645</v>
      </c>
      <c r="BF1320">
        <v>15.223303693653307</v>
      </c>
      <c r="BG1320">
        <v>6.0656686573712451</v>
      </c>
      <c r="BH1320">
        <v>378.37226040138341</v>
      </c>
      <c r="BI1320">
        <v>0.2</v>
      </c>
      <c r="BJ1320">
        <v>2811.4397965170347</v>
      </c>
      <c r="BK1320">
        <v>692.38792495387656</v>
      </c>
      <c r="BL1320">
        <v>924.22284924333223</v>
      </c>
      <c r="BM1320">
        <v>1030.8687514856838</v>
      </c>
      <c r="BN1320">
        <v>90.98842371114219</v>
      </c>
      <c r="BO1320">
        <v>27.887080979508468</v>
      </c>
      <c r="BP1320">
        <v>1.7858799210816585E-2</v>
      </c>
      <c r="BQ1320">
        <v>100</v>
      </c>
      <c r="BR1320">
        <v>332.97529627668627</v>
      </c>
      <c r="BS1320">
        <v>5.6185191189184136E-2</v>
      </c>
      <c r="BT1320">
        <v>2.9148097975329108E-4</v>
      </c>
      <c r="BU1320">
        <v>15.087363532599333</v>
      </c>
      <c r="BV1320">
        <v>0.51760673380602795</v>
      </c>
      <c r="BW1320">
        <v>14.891881531632604</v>
      </c>
      <c r="BX1320">
        <v>37.68849329453338</v>
      </c>
      <c r="BY1320">
        <v>30.488656130705326</v>
      </c>
      <c r="BZ1320">
        <v>1270.159185017018</v>
      </c>
      <c r="CA1320">
        <v>204.62037217817854</v>
      </c>
      <c r="CB1320">
        <v>222.96724677045037</v>
      </c>
      <c r="CC1320" s="156">
        <v>0.8</v>
      </c>
      <c r="CD1320">
        <v>1370</v>
      </c>
      <c r="CE1320">
        <v>0.16970150447662169</v>
      </c>
      <c r="CF1320">
        <v>7.3837151067882161</v>
      </c>
      <c r="CG1320">
        <v>0.22231321366209864</v>
      </c>
      <c r="CH1320">
        <v>30.045647883282964</v>
      </c>
      <c r="CI1320">
        <v>7</v>
      </c>
    </row>
    <row r="1321" spans="47:87" x14ac:dyDescent="0.3">
      <c r="AU1321">
        <v>0.3</v>
      </c>
      <c r="AV1321">
        <v>19.080794473706781</v>
      </c>
      <c r="AW1321">
        <v>0.25185428137744109</v>
      </c>
      <c r="AX1321">
        <v>2.229898080942633</v>
      </c>
      <c r="AY1321">
        <v>322.64681770403797</v>
      </c>
      <c r="AZ1321">
        <v>8.8838720263379925E-2</v>
      </c>
      <c r="BA1321">
        <v>422.12569949065971</v>
      </c>
      <c r="BB1321">
        <v>376.45168651615126</v>
      </c>
      <c r="BC1321">
        <v>1</v>
      </c>
      <c r="BD1321">
        <v>37.008210226547781</v>
      </c>
      <c r="BE1321">
        <v>91.367611108095005</v>
      </c>
      <c r="BF1321">
        <v>14.859727860458706</v>
      </c>
      <c r="BG1321">
        <v>7.6901957165977777</v>
      </c>
      <c r="BH1321">
        <v>404.76155836551305</v>
      </c>
      <c r="BI1321">
        <v>0.19999999999999998</v>
      </c>
      <c r="BJ1321">
        <v>3170.0795159276936</v>
      </c>
      <c r="BK1321">
        <v>715.82133966732079</v>
      </c>
      <c r="BL1321">
        <v>894.77598169009309</v>
      </c>
      <c r="BM1321">
        <v>1049.1838544118807</v>
      </c>
      <c r="BN1321">
        <v>144.09414677192464</v>
      </c>
      <c r="BO1321">
        <v>22.736459132053923</v>
      </c>
      <c r="BP1321">
        <v>4.1291099964814761E-2</v>
      </c>
      <c r="BQ1321">
        <v>100</v>
      </c>
      <c r="BR1321">
        <v>404.54739030938163</v>
      </c>
      <c r="BS1321">
        <v>6.040770068158674E-2</v>
      </c>
      <c r="BT1321">
        <v>3.0970946347805056E-4</v>
      </c>
      <c r="BU1321">
        <v>60.706806130909492</v>
      </c>
      <c r="BV1321">
        <v>0.56922237985997348</v>
      </c>
      <c r="BW1321">
        <v>14.594473318355634</v>
      </c>
      <c r="BX1321">
        <v>37.566097474240088</v>
      </c>
      <c r="BY1321">
        <v>43.312353620647656</v>
      </c>
      <c r="BZ1321">
        <v>878.7803073991663</v>
      </c>
      <c r="CA1321">
        <v>200.67095520016352</v>
      </c>
      <c r="CB1321">
        <v>237.91514115484765</v>
      </c>
      <c r="CC1321" s="156">
        <v>1.03</v>
      </c>
      <c r="CD1321">
        <v>1700</v>
      </c>
      <c r="CE1321">
        <v>0.13775463620778416</v>
      </c>
      <c r="CF1321">
        <v>5.3220118252770039</v>
      </c>
      <c r="CG1321">
        <v>0.18076298250031467</v>
      </c>
      <c r="CH1321">
        <v>11.853199518058563</v>
      </c>
      <c r="CI1321">
        <v>10</v>
      </c>
    </row>
    <row r="1322" spans="47:87" x14ac:dyDescent="0.3">
      <c r="AU1322">
        <v>0.3</v>
      </c>
      <c r="AV1322">
        <v>18.515224843663276</v>
      </c>
      <c r="AW1322">
        <v>0.32188326697311592</v>
      </c>
      <c r="AX1322">
        <v>1.088657607548448</v>
      </c>
      <c r="AY1322">
        <v>329.70959372550777</v>
      </c>
      <c r="AZ1322">
        <v>8.8804320268055528E-2</v>
      </c>
      <c r="BA1322">
        <v>522.47861028742307</v>
      </c>
      <c r="BB1322">
        <v>442.52418945909699</v>
      </c>
      <c r="BC1322">
        <v>1</v>
      </c>
      <c r="BD1322">
        <v>42.101053404511653</v>
      </c>
      <c r="BE1322">
        <v>99.876136425443377</v>
      </c>
      <c r="BF1322">
        <v>7.8170895025111857</v>
      </c>
      <c r="BG1322">
        <v>5.6247411054728484</v>
      </c>
      <c r="BH1322">
        <v>438.03351107019569</v>
      </c>
      <c r="BI1322">
        <v>0.2</v>
      </c>
      <c r="BJ1322">
        <v>2730.6051108756756</v>
      </c>
      <c r="BK1322">
        <v>684.1463419925758</v>
      </c>
      <c r="BL1322">
        <v>921.49284544484055</v>
      </c>
      <c r="BM1322">
        <v>840.70376682125982</v>
      </c>
      <c r="BN1322">
        <v>151.77389893525176</v>
      </c>
      <c r="BO1322">
        <v>29.36177629880898</v>
      </c>
      <c r="BP1322">
        <v>1.6080969711145591E-2</v>
      </c>
      <c r="BQ1322">
        <v>100</v>
      </c>
      <c r="BR1322">
        <v>290.23688249500395</v>
      </c>
      <c r="BS1322">
        <v>5.0676971345941089E-2</v>
      </c>
      <c r="BT1322">
        <v>3.2037971544746243E-4</v>
      </c>
      <c r="BU1322">
        <v>24.970203459809643</v>
      </c>
      <c r="BV1322">
        <v>0.56231505281872629</v>
      </c>
      <c r="BW1322">
        <v>13.89625717512693</v>
      </c>
      <c r="BX1322">
        <v>35.098642201156011</v>
      </c>
      <c r="BY1322">
        <v>31.924485290693205</v>
      </c>
      <c r="BZ1322">
        <v>888.90408795463043</v>
      </c>
      <c r="CA1322">
        <v>406.96751643016017</v>
      </c>
      <c r="CB1322">
        <v>240.8760233284313</v>
      </c>
      <c r="CC1322" s="156">
        <v>0.91</v>
      </c>
      <c r="CD1322">
        <v>2710</v>
      </c>
      <c r="CE1322">
        <v>-0.15355167046952822</v>
      </c>
      <c r="CF1322">
        <v>0.21346876026606765</v>
      </c>
      <c r="CG1322">
        <v>6.2821822802296753E-3</v>
      </c>
      <c r="CH1322">
        <v>-30.138675459853633</v>
      </c>
      <c r="CI1322" t="s">
        <v>479</v>
      </c>
    </row>
    <row r="1323" spans="47:87" x14ac:dyDescent="0.3">
      <c r="AU1323">
        <v>0.3</v>
      </c>
      <c r="AV1323">
        <v>19.586254972929776</v>
      </c>
      <c r="AW1323">
        <v>0.31732471873163842</v>
      </c>
      <c r="AX1323">
        <v>1.8292922261928348</v>
      </c>
      <c r="AY1323">
        <v>369.87619748946503</v>
      </c>
      <c r="AZ1323">
        <v>0.10228198945829525</v>
      </c>
      <c r="BA1323">
        <v>502.0153438016319</v>
      </c>
      <c r="BB1323">
        <v>377.76453877007475</v>
      </c>
      <c r="BC1323">
        <v>1</v>
      </c>
      <c r="BD1323">
        <v>47.205508645751905</v>
      </c>
      <c r="BE1323">
        <v>98.281293203386383</v>
      </c>
      <c r="BF1323">
        <v>18.245176941786863</v>
      </c>
      <c r="BG1323">
        <v>6.3829893737533139</v>
      </c>
      <c r="BH1323">
        <v>410.31953682373933</v>
      </c>
      <c r="BI1323">
        <v>0.20000000000000004</v>
      </c>
      <c r="BJ1323">
        <v>2365.2949411093714</v>
      </c>
      <c r="BK1323">
        <v>685.54635995137915</v>
      </c>
      <c r="BL1323">
        <v>905.18953999221958</v>
      </c>
      <c r="BM1323">
        <v>914.78778629122223</v>
      </c>
      <c r="BN1323">
        <v>156.67892098404937</v>
      </c>
      <c r="BO1323">
        <v>28.458190977962559</v>
      </c>
      <c r="BP1323">
        <v>7.4968538878091226E-2</v>
      </c>
      <c r="BQ1323">
        <v>100</v>
      </c>
      <c r="BR1323">
        <v>357.41054362891481</v>
      </c>
      <c r="BS1323">
        <v>5.0621836981105943E-2</v>
      </c>
      <c r="BT1323">
        <v>3.066946604814274E-4</v>
      </c>
      <c r="BU1323">
        <v>0</v>
      </c>
      <c r="BV1323">
        <v>0.56097453211999015</v>
      </c>
      <c r="BW1323">
        <v>14.931225181136549</v>
      </c>
      <c r="BX1323">
        <v>37.218910749970028</v>
      </c>
      <c r="BY1323">
        <v>29.610745144882426</v>
      </c>
      <c r="BZ1323">
        <v>911.58136961502703</v>
      </c>
      <c r="CA1323">
        <v>203.32026122353543</v>
      </c>
      <c r="CB1323">
        <v>238.98897130780807</v>
      </c>
      <c r="CC1323" s="156">
        <v>0.87</v>
      </c>
      <c r="CD1323">
        <v>890</v>
      </c>
      <c r="CE1323">
        <v>0.38631100573143695</v>
      </c>
      <c r="CF1323">
        <v>9.1168687389282894</v>
      </c>
      <c r="CG1323">
        <v>0.34647735709127608</v>
      </c>
      <c r="CH1323">
        <v>45.079436827693151</v>
      </c>
      <c r="CI1323">
        <v>4</v>
      </c>
    </row>
    <row r="1324" spans="47:87" x14ac:dyDescent="0.3">
      <c r="AU1324">
        <v>0.3</v>
      </c>
      <c r="AV1324">
        <v>20.502351201951345</v>
      </c>
      <c r="AW1324">
        <v>0.32554003545961674</v>
      </c>
      <c r="AX1324">
        <v>1.0296622518977443</v>
      </c>
      <c r="AY1324">
        <v>326.96817200508389</v>
      </c>
      <c r="AZ1324">
        <v>8.767740085353079E-2</v>
      </c>
      <c r="BA1324">
        <v>454.95944409452352</v>
      </c>
      <c r="BB1324">
        <v>288.32217769138265</v>
      </c>
      <c r="BC1324">
        <v>1</v>
      </c>
      <c r="BD1324">
        <v>33.867434392221412</v>
      </c>
      <c r="BE1324">
        <v>107.86952894264492</v>
      </c>
      <c r="BF1324">
        <v>11.912962210832704</v>
      </c>
      <c r="BG1324">
        <v>3.9698209577789285</v>
      </c>
      <c r="BH1324">
        <v>400.85824923277664</v>
      </c>
      <c r="BI1324">
        <v>0.20000000000000004</v>
      </c>
      <c r="BJ1324">
        <v>3117.1608507572078</v>
      </c>
      <c r="BK1324">
        <v>709.60303519694526</v>
      </c>
      <c r="BL1324">
        <v>919.97307081590986</v>
      </c>
      <c r="BM1324">
        <v>1028.8445298422803</v>
      </c>
      <c r="BN1324">
        <v>121.99806306071541</v>
      </c>
      <c r="BO1324">
        <v>29.335795288807937</v>
      </c>
      <c r="BP1324">
        <v>5.9902876157493005E-2</v>
      </c>
      <c r="BQ1324">
        <v>100</v>
      </c>
      <c r="BR1324">
        <v>366.87301457515173</v>
      </c>
      <c r="BS1324">
        <v>5.6472893784262471E-2</v>
      </c>
      <c r="BT1324">
        <v>2.9258076629622837E-4</v>
      </c>
      <c r="BU1324">
        <v>0</v>
      </c>
      <c r="BV1324">
        <v>0.57264974005743108</v>
      </c>
      <c r="BW1324">
        <v>14.544215697693691</v>
      </c>
      <c r="BX1324">
        <v>35.711196515934766</v>
      </c>
      <c r="BY1324">
        <v>34.641940822340793</v>
      </c>
      <c r="BZ1324">
        <v>1118.1487299892483</v>
      </c>
      <c r="CA1324">
        <v>412.25721839361967</v>
      </c>
      <c r="CB1324">
        <v>218.37541850057161</v>
      </c>
      <c r="CC1324" s="156">
        <v>1.17</v>
      </c>
      <c r="CD1324">
        <v>810</v>
      </c>
      <c r="CE1324">
        <v>0.30690821778087729</v>
      </c>
      <c r="CF1324">
        <v>8.0738366015620056</v>
      </c>
      <c r="CG1324">
        <v>0.37738194548252763</v>
      </c>
      <c r="CH1324">
        <v>40.629110081538364</v>
      </c>
      <c r="CI1324">
        <v>4</v>
      </c>
    </row>
    <row r="1325" spans="47:87" x14ac:dyDescent="0.3">
      <c r="AU1325">
        <v>0.3</v>
      </c>
      <c r="AV1325">
        <v>19.069079041503155</v>
      </c>
      <c r="AW1325">
        <v>0.36598122527300331</v>
      </c>
      <c r="AX1325">
        <v>0.53486175008932813</v>
      </c>
      <c r="AY1325">
        <v>306.8083242628494</v>
      </c>
      <c r="AZ1325">
        <v>0.11415244729137738</v>
      </c>
      <c r="BA1325">
        <v>431.0006473959844</v>
      </c>
      <c r="BB1325">
        <v>401.43069615689649</v>
      </c>
      <c r="BC1325">
        <v>1</v>
      </c>
      <c r="BD1325">
        <v>54.176299599484423</v>
      </c>
      <c r="BE1325">
        <v>114.13410266505035</v>
      </c>
      <c r="BF1325">
        <v>13.149594048674937</v>
      </c>
      <c r="BG1325">
        <v>4.4286987039669814</v>
      </c>
      <c r="BH1325">
        <v>414.74454836571942</v>
      </c>
      <c r="BI1325">
        <v>0.19999999999999998</v>
      </c>
      <c r="BJ1325">
        <v>2320.9420987834601</v>
      </c>
      <c r="BK1325">
        <v>698.34504250920781</v>
      </c>
      <c r="BL1325">
        <v>867.54789766244357</v>
      </c>
      <c r="BM1325">
        <v>787.85206055709477</v>
      </c>
      <c r="BN1325">
        <v>124.559747435227</v>
      </c>
      <c r="BO1325">
        <v>32.968450491305852</v>
      </c>
      <c r="BP1325">
        <v>6.8685212517161531E-2</v>
      </c>
      <c r="BQ1325">
        <v>100</v>
      </c>
      <c r="BR1325">
        <v>304.02918129397972</v>
      </c>
      <c r="BS1325">
        <v>5.7870581885386893E-2</v>
      </c>
      <c r="BT1325">
        <v>2.8018071578408976E-4</v>
      </c>
      <c r="BU1325">
        <v>0</v>
      </c>
      <c r="BV1325">
        <v>0.52113985330213264</v>
      </c>
      <c r="BW1325">
        <v>15.645429942924856</v>
      </c>
      <c r="BX1325">
        <v>35.910873514984928</v>
      </c>
      <c r="BY1325">
        <v>36.546645798933966</v>
      </c>
      <c r="BZ1325">
        <v>1176.9921095032087</v>
      </c>
      <c r="CA1325">
        <v>276.87498248976385</v>
      </c>
      <c r="CB1325">
        <v>231.74049961579669</v>
      </c>
      <c r="CC1325" s="156">
        <v>0.86</v>
      </c>
      <c r="CD1325">
        <v>2520</v>
      </c>
      <c r="CE1325">
        <v>6.2445973517947451E-2</v>
      </c>
      <c r="CF1325">
        <v>3.3232290880639148</v>
      </c>
      <c r="CG1325">
        <v>0.10377092331089985</v>
      </c>
      <c r="CH1325">
        <v>-6.8702798300404817</v>
      </c>
      <c r="CI1325" t="s">
        <v>479</v>
      </c>
    </row>
    <row r="1326" spans="47:87" x14ac:dyDescent="0.3">
      <c r="AU1326">
        <v>0.3</v>
      </c>
      <c r="AV1326">
        <v>19.892149664807327</v>
      </c>
      <c r="AW1326">
        <v>0.33181943592951207</v>
      </c>
      <c r="AX1326">
        <v>0.97085198691492869</v>
      </c>
      <c r="AY1326">
        <v>318.35828016882499</v>
      </c>
      <c r="AZ1326">
        <v>0.10567364056332014</v>
      </c>
      <c r="BA1326">
        <v>372.66453386647078</v>
      </c>
      <c r="BB1326">
        <v>298.84897590582472</v>
      </c>
      <c r="BC1326">
        <v>1</v>
      </c>
      <c r="BD1326">
        <v>36.213884153833952</v>
      </c>
      <c r="BE1326">
        <v>105.89001791441345</v>
      </c>
      <c r="BF1326">
        <v>18.983261954885759</v>
      </c>
      <c r="BG1326">
        <v>4.8887151679171401</v>
      </c>
      <c r="BH1326">
        <v>437.99856572638316</v>
      </c>
      <c r="BI1326">
        <v>0.19999999999999996</v>
      </c>
      <c r="BJ1326">
        <v>2554.0905228958991</v>
      </c>
      <c r="BK1326">
        <v>689.58173393853826</v>
      </c>
      <c r="BL1326">
        <v>918.40812325368734</v>
      </c>
      <c r="BM1326">
        <v>1074.7190802157581</v>
      </c>
      <c r="BN1326">
        <v>180.42573092984489</v>
      </c>
      <c r="BO1326">
        <v>29.90793190161531</v>
      </c>
      <c r="BP1326">
        <v>6.021801025383601E-2</v>
      </c>
      <c r="BQ1326">
        <v>100</v>
      </c>
      <c r="BR1326">
        <v>369.37484017663655</v>
      </c>
      <c r="BS1326">
        <v>5.1064843473470713E-2</v>
      </c>
      <c r="BT1326">
        <v>2.9618980799309597E-4</v>
      </c>
      <c r="BU1326">
        <v>0</v>
      </c>
      <c r="BV1326">
        <v>0.54818333376208062</v>
      </c>
      <c r="BW1326">
        <v>15.077146529333966</v>
      </c>
      <c r="BX1326">
        <v>36.328684613418815</v>
      </c>
      <c r="BY1326">
        <v>27.220995626208815</v>
      </c>
      <c r="BZ1326">
        <v>984.79377452712174</v>
      </c>
      <c r="CA1326">
        <v>239.07876358571519</v>
      </c>
      <c r="CB1326">
        <v>239.10997346998539</v>
      </c>
      <c r="CC1326" s="156">
        <v>0.95</v>
      </c>
      <c r="CD1326">
        <v>1360</v>
      </c>
      <c r="CE1326">
        <v>0.20516565754380878</v>
      </c>
      <c r="CF1326">
        <v>6.3904241747077473</v>
      </c>
      <c r="CG1326">
        <v>0.27384596614000783</v>
      </c>
      <c r="CH1326">
        <v>15.044819233175673</v>
      </c>
      <c r="CI1326">
        <v>6</v>
      </c>
    </row>
    <row r="1327" spans="47:87" x14ac:dyDescent="0.3">
      <c r="AU1327">
        <v>0.3</v>
      </c>
      <c r="AV1327">
        <v>20.016202682737511</v>
      </c>
      <c r="AW1327">
        <v>0.29440746344001933</v>
      </c>
      <c r="AX1327">
        <v>2.0211396979221319</v>
      </c>
      <c r="AY1327">
        <v>335.85289129037142</v>
      </c>
      <c r="AZ1327">
        <v>0.10520007138421655</v>
      </c>
      <c r="BA1327">
        <v>442.5138561196668</v>
      </c>
      <c r="BB1327">
        <v>341.57463776601634</v>
      </c>
      <c r="BC1327">
        <v>1</v>
      </c>
      <c r="BD1327">
        <v>38.869723353079863</v>
      </c>
      <c r="BE1327">
        <v>98.399618153168817</v>
      </c>
      <c r="BF1327">
        <v>19.524042917183699</v>
      </c>
      <c r="BG1327">
        <v>3.738101343037775</v>
      </c>
      <c r="BH1327">
        <v>367.28492001352771</v>
      </c>
      <c r="BI1327">
        <v>0.2</v>
      </c>
      <c r="BJ1327">
        <v>2213.2675110178811</v>
      </c>
      <c r="BK1327">
        <v>669.09877416628854</v>
      </c>
      <c r="BL1327">
        <v>926.7334983390482</v>
      </c>
      <c r="BM1327">
        <v>931.57374260671656</v>
      </c>
      <c r="BN1327">
        <v>173.32545829767955</v>
      </c>
      <c r="BO1327">
        <v>26.591656149377066</v>
      </c>
      <c r="BP1327">
        <v>4.6604056896255554E-2</v>
      </c>
      <c r="BQ1327">
        <v>100</v>
      </c>
      <c r="BR1327">
        <v>413.28878976896749</v>
      </c>
      <c r="BS1327">
        <v>5.6891592377959134E-2</v>
      </c>
      <c r="BT1327">
        <v>3.1613542397319552E-4</v>
      </c>
      <c r="BU1327">
        <v>55.693585376090482</v>
      </c>
      <c r="BV1327">
        <v>0.53090705758038914</v>
      </c>
      <c r="BW1327">
        <v>15.796053990902031</v>
      </c>
      <c r="BX1327">
        <v>35.215043520189084</v>
      </c>
      <c r="BY1327">
        <v>33.06937758767878</v>
      </c>
      <c r="BZ1327">
        <v>958.28178830129718</v>
      </c>
      <c r="CA1327">
        <v>238.47599221203347</v>
      </c>
      <c r="CB1327">
        <v>227.77701348366739</v>
      </c>
      <c r="CC1327" s="156">
        <v>1.01</v>
      </c>
      <c r="CD1327">
        <v>1060</v>
      </c>
      <c r="CE1327">
        <v>0.17144264311606117</v>
      </c>
      <c r="CF1327">
        <v>5.8508183745724702</v>
      </c>
      <c r="CG1327">
        <v>0.20873301159768731</v>
      </c>
      <c r="CH1327">
        <v>14.794248942661925</v>
      </c>
      <c r="CI1327">
        <v>9</v>
      </c>
    </row>
    <row r="1328" spans="47:87" x14ac:dyDescent="0.3">
      <c r="AU1328">
        <v>0.3</v>
      </c>
      <c r="AV1328">
        <v>20.839554703628757</v>
      </c>
      <c r="AW1328">
        <v>0.19662052453700207</v>
      </c>
      <c r="AX1328">
        <v>1.1817594084086889</v>
      </c>
      <c r="AY1328">
        <v>352.13088076919462</v>
      </c>
      <c r="AZ1328">
        <v>9.7186596861694841E-2</v>
      </c>
      <c r="BA1328">
        <v>449.70538046315841</v>
      </c>
      <c r="BB1328">
        <v>361.42046400873045</v>
      </c>
      <c r="BC1328">
        <v>1</v>
      </c>
      <c r="BD1328">
        <v>42.32818996634996</v>
      </c>
      <c r="BE1328">
        <v>111.50031618971747</v>
      </c>
      <c r="BF1328">
        <v>14.37979796708767</v>
      </c>
      <c r="BG1328">
        <v>6.1693298633148999</v>
      </c>
      <c r="BH1328">
        <v>409.49131623770393</v>
      </c>
      <c r="BI1328">
        <v>0.20000000000000004</v>
      </c>
      <c r="BJ1328">
        <v>2507.206750957258</v>
      </c>
      <c r="BK1328">
        <v>697.79337074714147</v>
      </c>
      <c r="BL1328">
        <v>922.58049911280921</v>
      </c>
      <c r="BM1328">
        <v>987.22228813874017</v>
      </c>
      <c r="BN1328">
        <v>137.20526314535738</v>
      </c>
      <c r="BO1328">
        <v>17.54728514828232</v>
      </c>
      <c r="BP1328">
        <v>5.6718551826547906E-2</v>
      </c>
      <c r="BQ1328">
        <v>100</v>
      </c>
      <c r="BR1328">
        <v>332.95992890701922</v>
      </c>
      <c r="BS1328">
        <v>5.8164694919218093E-2</v>
      </c>
      <c r="BT1328">
        <v>2.9670726038826678E-4</v>
      </c>
      <c r="BU1328">
        <v>43.188770633221594</v>
      </c>
      <c r="BV1328">
        <v>0.57724728109180967</v>
      </c>
      <c r="BW1328">
        <v>13.233487179982472</v>
      </c>
      <c r="BX1328">
        <v>38.369413904773971</v>
      </c>
      <c r="BY1328">
        <v>33.923055789900687</v>
      </c>
      <c r="BZ1328">
        <v>1156.248614648598</v>
      </c>
      <c r="CA1328">
        <v>310.24766166857228</v>
      </c>
      <c r="CB1328">
        <v>247.17501651704259</v>
      </c>
      <c r="CC1328" s="156">
        <v>1.08</v>
      </c>
      <c r="CD1328">
        <v>830</v>
      </c>
      <c r="CE1328">
        <v>0.23174280936373481</v>
      </c>
      <c r="CF1328">
        <v>8.195407360388284</v>
      </c>
      <c r="CG1328">
        <v>0.28082260974577122</v>
      </c>
      <c r="CH1328">
        <v>39.48779829195761</v>
      </c>
      <c r="CI1328">
        <v>5</v>
      </c>
    </row>
    <row r="1329" spans="47:87" x14ac:dyDescent="0.3">
      <c r="AU1329">
        <v>0.3</v>
      </c>
      <c r="AV1329">
        <v>19.419620073833922</v>
      </c>
      <c r="AW1329">
        <v>0.3137121958128164</v>
      </c>
      <c r="AX1329">
        <v>2.0736634453219254</v>
      </c>
      <c r="AY1329">
        <v>347.37340885532558</v>
      </c>
      <c r="AZ1329">
        <v>9.8165365952351175E-2</v>
      </c>
      <c r="BA1329">
        <v>372.40891334048064</v>
      </c>
      <c r="BB1329">
        <v>323.75591194365114</v>
      </c>
      <c r="BC1329">
        <v>1</v>
      </c>
      <c r="BD1329">
        <v>41.14402894037034</v>
      </c>
      <c r="BE1329">
        <v>102.22389810320824</v>
      </c>
      <c r="BF1329">
        <v>14.59778662091478</v>
      </c>
      <c r="BG1329">
        <v>4.1820182385426357</v>
      </c>
      <c r="BH1329">
        <v>383.07582805809426</v>
      </c>
      <c r="BI1329">
        <v>0.19999999999999998</v>
      </c>
      <c r="BJ1329">
        <v>2773.3809267961306</v>
      </c>
      <c r="BK1329">
        <v>668.26154414231257</v>
      </c>
      <c r="BL1329">
        <v>852.49398997580624</v>
      </c>
      <c r="BM1329">
        <v>910.32543099454199</v>
      </c>
      <c r="BN1329">
        <v>137.8474678585423</v>
      </c>
      <c r="BO1329">
        <v>28.435116066899838</v>
      </c>
      <c r="BP1329">
        <v>3.7616741579126256E-2</v>
      </c>
      <c r="BQ1329">
        <v>100</v>
      </c>
      <c r="BR1329">
        <v>406.88967308019892</v>
      </c>
      <c r="BS1329">
        <v>5.4176406334021827E-2</v>
      </c>
      <c r="BT1329">
        <v>3.0755586795727234E-4</v>
      </c>
      <c r="BU1329">
        <v>0</v>
      </c>
      <c r="BV1329">
        <v>0.5931866584863188</v>
      </c>
      <c r="BW1329">
        <v>15.659361920149154</v>
      </c>
      <c r="BX1329">
        <v>31.507449318517665</v>
      </c>
      <c r="BY1329">
        <v>34.07604585868603</v>
      </c>
      <c r="BZ1329">
        <v>1276.3761628563821</v>
      </c>
      <c r="CA1329">
        <v>320.81344530399775</v>
      </c>
      <c r="CB1329">
        <v>232.87571208242812</v>
      </c>
      <c r="CC1329" s="156">
        <v>0.76</v>
      </c>
      <c r="CD1329">
        <v>1690</v>
      </c>
      <c r="CE1329">
        <v>0.12204045569356037</v>
      </c>
      <c r="CF1329">
        <v>4.450684077052621</v>
      </c>
      <c r="CG1329">
        <v>0.16231986165609144</v>
      </c>
      <c r="CH1329">
        <v>3.0117711587135862</v>
      </c>
      <c r="CI1329">
        <v>14</v>
      </c>
    </row>
    <row r="1330" spans="47:87" x14ac:dyDescent="0.3">
      <c r="AU1330">
        <v>0.3</v>
      </c>
      <c r="AV1330">
        <v>20.035331306372946</v>
      </c>
      <c r="AW1330">
        <v>0.36239201892030137</v>
      </c>
      <c r="AX1330">
        <v>0.76660352586130998</v>
      </c>
      <c r="AY1330">
        <v>292.64377098938712</v>
      </c>
      <c r="AZ1330">
        <v>8.5602963531974136E-2</v>
      </c>
      <c r="BA1330">
        <v>426.31172836461087</v>
      </c>
      <c r="BB1330">
        <v>330.57015410157283</v>
      </c>
      <c r="BC1330">
        <v>1</v>
      </c>
      <c r="BD1330">
        <v>44.094907212379255</v>
      </c>
      <c r="BE1330">
        <v>101.19293325053752</v>
      </c>
      <c r="BF1330">
        <v>10.849119759764042</v>
      </c>
      <c r="BG1330">
        <v>2.7593695551407218</v>
      </c>
      <c r="BH1330">
        <v>409.98761658285105</v>
      </c>
      <c r="BI1330">
        <v>0.20000000000000004</v>
      </c>
      <c r="BJ1330">
        <v>2493.3318567923397</v>
      </c>
      <c r="BK1330">
        <v>690.65695932967867</v>
      </c>
      <c r="BL1330">
        <v>886.70376585972792</v>
      </c>
      <c r="BM1330">
        <v>1002.2909051474479</v>
      </c>
      <c r="BN1330">
        <v>231.55009061552002</v>
      </c>
      <c r="BO1330">
        <v>32.883783283924004</v>
      </c>
      <c r="BP1330">
        <v>3.9185135521409925E-2</v>
      </c>
      <c r="BQ1330">
        <v>100</v>
      </c>
      <c r="BR1330">
        <v>374.55064542834913</v>
      </c>
      <c r="BS1330">
        <v>5.7495337768757593E-2</v>
      </c>
      <c r="BT1330">
        <v>2.6236042638724772E-4</v>
      </c>
      <c r="BU1330">
        <v>0</v>
      </c>
      <c r="BV1330">
        <v>0.60187538287378184</v>
      </c>
      <c r="BW1330">
        <v>14.731766175872494</v>
      </c>
      <c r="BX1330">
        <v>37.44863171962664</v>
      </c>
      <c r="BY1330">
        <v>32.401734634228269</v>
      </c>
      <c r="BZ1330">
        <v>1036.8670045710617</v>
      </c>
      <c r="CA1330">
        <v>231.8297207145776</v>
      </c>
      <c r="CB1330">
        <v>236.92733406597642</v>
      </c>
      <c r="CC1330" s="156">
        <v>1.27</v>
      </c>
      <c r="CD1330">
        <v>1350</v>
      </c>
      <c r="CE1330">
        <v>7.7491812326538678E-2</v>
      </c>
      <c r="CF1330">
        <v>3.0806748242502722</v>
      </c>
      <c r="CG1330">
        <v>0.11240184020892711</v>
      </c>
      <c r="CH1330">
        <v>-4.2894812074114448</v>
      </c>
      <c r="CI1330" t="s">
        <v>479</v>
      </c>
    </row>
    <row r="1331" spans="47:87" x14ac:dyDescent="0.3">
      <c r="AU1331">
        <v>0.3</v>
      </c>
      <c r="AV1331">
        <v>19.018777402275987</v>
      </c>
      <c r="AW1331">
        <v>0.30461089436732397</v>
      </c>
      <c r="AX1331">
        <v>1.3235834720304203</v>
      </c>
      <c r="AY1331">
        <v>348.12775757027742</v>
      </c>
      <c r="AZ1331">
        <v>9.6314902168921315E-2</v>
      </c>
      <c r="BA1331">
        <v>380.9688978169147</v>
      </c>
      <c r="BB1331">
        <v>352.22685727920214</v>
      </c>
      <c r="BC1331">
        <v>1</v>
      </c>
      <c r="BD1331">
        <v>42.292809440294597</v>
      </c>
      <c r="BE1331">
        <v>90.49533490364405</v>
      </c>
      <c r="BF1331">
        <v>26.56647909910529</v>
      </c>
      <c r="BG1331">
        <v>5.7322392650100502</v>
      </c>
      <c r="BH1331">
        <v>427.14290765680272</v>
      </c>
      <c r="BI1331">
        <v>0.20000000000000004</v>
      </c>
      <c r="BJ1331">
        <v>2423.4909931390512</v>
      </c>
      <c r="BK1331">
        <v>694.83087642697637</v>
      </c>
      <c r="BL1331">
        <v>884.41356659199676</v>
      </c>
      <c r="BM1331">
        <v>1002.6402958291143</v>
      </c>
      <c r="BN1331">
        <v>167.96082176406094</v>
      </c>
      <c r="BO1331">
        <v>27.358749061901054</v>
      </c>
      <c r="BP1331">
        <v>6.7028655070389742E-2</v>
      </c>
      <c r="BQ1331">
        <v>100</v>
      </c>
      <c r="BR1331">
        <v>300.02561947860158</v>
      </c>
      <c r="BS1331">
        <v>5.3172195697508404E-2</v>
      </c>
      <c r="BT1331">
        <v>3.0354877982766544E-4</v>
      </c>
      <c r="BU1331">
        <v>0</v>
      </c>
      <c r="BV1331">
        <v>0.50805961393722709</v>
      </c>
      <c r="BW1331">
        <v>15.48637020336845</v>
      </c>
      <c r="BX1331">
        <v>37.012446319826907</v>
      </c>
      <c r="BY1331">
        <v>36.03491115711433</v>
      </c>
      <c r="BZ1331">
        <v>762.23923064925566</v>
      </c>
      <c r="CA1331">
        <v>164.16049999373698</v>
      </c>
      <c r="CB1331">
        <v>237.15626722465319</v>
      </c>
      <c r="CC1331" s="156">
        <v>0.95</v>
      </c>
      <c r="CD1331">
        <v>2160</v>
      </c>
      <c r="CE1331">
        <v>0.1212517784715994</v>
      </c>
      <c r="CF1331">
        <v>3.3075669721981198</v>
      </c>
      <c r="CG1331">
        <v>0.15327034614583501</v>
      </c>
      <c r="CH1331">
        <v>2.502033566140125</v>
      </c>
      <c r="CI1331">
        <v>14</v>
      </c>
    </row>
    <row r="1332" spans="47:87" x14ac:dyDescent="0.3">
      <c r="AU1332">
        <v>0.3</v>
      </c>
      <c r="AV1332">
        <v>20.408498713382862</v>
      </c>
      <c r="AW1332">
        <v>0.30119424168636477</v>
      </c>
      <c r="AX1332">
        <v>0.28499073848981293</v>
      </c>
      <c r="AY1332">
        <v>352.86781806762929</v>
      </c>
      <c r="AZ1332">
        <v>9.8417677754759333E-2</v>
      </c>
      <c r="BA1332">
        <v>440.74352677337362</v>
      </c>
      <c r="BB1332">
        <v>274.19338760605939</v>
      </c>
      <c r="BC1332">
        <v>1</v>
      </c>
      <c r="BD1332">
        <v>46.125691454880887</v>
      </c>
      <c r="BE1332">
        <v>108.03918845385363</v>
      </c>
      <c r="BF1332">
        <v>19.586248516267407</v>
      </c>
      <c r="BG1332">
        <v>6.6875573289208701</v>
      </c>
      <c r="BH1332">
        <v>408.43175392130979</v>
      </c>
      <c r="BI1332">
        <v>0.20000000000000004</v>
      </c>
      <c r="BJ1332">
        <v>2457.3855212508461</v>
      </c>
      <c r="BK1332">
        <v>680.5038156522877</v>
      </c>
      <c r="BL1332">
        <v>898.54253710563489</v>
      </c>
      <c r="BM1332">
        <v>928.75981705808681</v>
      </c>
      <c r="BN1332">
        <v>170.37135012348594</v>
      </c>
      <c r="BO1332">
        <v>27.326818939542861</v>
      </c>
      <c r="BP1332">
        <v>3.289930621823129E-2</v>
      </c>
      <c r="BQ1332">
        <v>100</v>
      </c>
      <c r="BR1332">
        <v>281.06725897443323</v>
      </c>
      <c r="BS1332">
        <v>5.396986756961708E-2</v>
      </c>
      <c r="BT1332">
        <v>3.176609897891083E-4</v>
      </c>
      <c r="BU1332">
        <v>0</v>
      </c>
      <c r="BV1332">
        <v>0.53181965211091098</v>
      </c>
      <c r="BW1332">
        <v>13.42103255663033</v>
      </c>
      <c r="BX1332">
        <v>36.529348572390937</v>
      </c>
      <c r="BY1332">
        <v>36.444224603914115</v>
      </c>
      <c r="BZ1332">
        <v>1010.8971049955961</v>
      </c>
      <c r="CA1332">
        <v>258.26664123358591</v>
      </c>
      <c r="CB1332">
        <v>232.61291003979403</v>
      </c>
      <c r="CC1332" s="156">
        <v>0.95</v>
      </c>
      <c r="CD1332">
        <v>2410</v>
      </c>
      <c r="CE1332">
        <v>5.9053992670587974E-4</v>
      </c>
      <c r="CF1332">
        <v>1.3907194605065818</v>
      </c>
      <c r="CG1332">
        <v>5.8429371967939313E-2</v>
      </c>
      <c r="CH1332">
        <v>-12.748276843225101</v>
      </c>
      <c r="CI1332" t="s">
        <v>479</v>
      </c>
    </row>
    <row r="1333" spans="47:87" x14ac:dyDescent="0.3">
      <c r="AU1333">
        <v>0.3</v>
      </c>
      <c r="AV1333">
        <v>21.410796881479484</v>
      </c>
      <c r="AW1333">
        <v>0.39787836934121551</v>
      </c>
      <c r="AX1333">
        <v>0.80374049967851946</v>
      </c>
      <c r="AY1333">
        <v>302.92016107655172</v>
      </c>
      <c r="AZ1333">
        <v>7.9969621689828255E-2</v>
      </c>
      <c r="BA1333">
        <v>355.1684533153396</v>
      </c>
      <c r="BB1333">
        <v>399.92556813374415</v>
      </c>
      <c r="BC1333">
        <v>1</v>
      </c>
      <c r="BD1333">
        <v>35.636394399602224</v>
      </c>
      <c r="BE1333">
        <v>89.197438974137881</v>
      </c>
      <c r="BF1333">
        <v>13.544547700791744</v>
      </c>
      <c r="BG1333">
        <v>4.5524568469815705</v>
      </c>
      <c r="BH1333">
        <v>433.28273018335221</v>
      </c>
      <c r="BI1333">
        <v>0.2</v>
      </c>
      <c r="BJ1333">
        <v>2554.669617147561</v>
      </c>
      <c r="BK1333">
        <v>695.5297876019763</v>
      </c>
      <c r="BL1333">
        <v>845.68486894463911</v>
      </c>
      <c r="BM1333">
        <v>1044.6665123980895</v>
      </c>
      <c r="BN1333">
        <v>173.91269752149583</v>
      </c>
      <c r="BO1333">
        <v>36.0282112725057</v>
      </c>
      <c r="BP1333">
        <v>5.2268232924078742E-2</v>
      </c>
      <c r="BQ1333">
        <v>100</v>
      </c>
      <c r="BR1333">
        <v>356.90247990913588</v>
      </c>
      <c r="BS1333">
        <v>5.79885642494204E-2</v>
      </c>
      <c r="BT1333">
        <v>2.9915409682659605E-4</v>
      </c>
      <c r="BU1333">
        <v>0</v>
      </c>
      <c r="BV1333">
        <v>0.55494277174115125</v>
      </c>
      <c r="BW1333">
        <v>13.842048328234057</v>
      </c>
      <c r="BX1333">
        <v>35.222565352293088</v>
      </c>
      <c r="BY1333">
        <v>31.157746274249281</v>
      </c>
      <c r="BZ1333">
        <v>1043.7297399885197</v>
      </c>
      <c r="CA1333">
        <v>244.7804050664102</v>
      </c>
      <c r="CB1333">
        <v>232.39624524037862</v>
      </c>
      <c r="CC1333" s="156">
        <v>0.96</v>
      </c>
      <c r="CD1333">
        <v>1480</v>
      </c>
      <c r="CE1333">
        <v>0.16446161548982463</v>
      </c>
      <c r="CF1333">
        <v>5.3365890804570935</v>
      </c>
      <c r="CG1333">
        <v>0.19700726338417546</v>
      </c>
      <c r="CH1333">
        <v>14.901704297888303</v>
      </c>
      <c r="CI1333">
        <v>9</v>
      </c>
    </row>
    <row r="1334" spans="47:87" x14ac:dyDescent="0.3">
      <c r="AU1334">
        <v>0.3</v>
      </c>
      <c r="AV1334">
        <v>21.372737696732099</v>
      </c>
      <c r="AW1334">
        <v>0.30614828807014666</v>
      </c>
      <c r="AX1334">
        <v>0.74467174005180059</v>
      </c>
      <c r="AY1334">
        <v>361.37576488393955</v>
      </c>
      <c r="AZ1334">
        <v>0.10057008405643478</v>
      </c>
      <c r="BA1334">
        <v>386.19878430410967</v>
      </c>
      <c r="BB1334">
        <v>281.88399997103636</v>
      </c>
      <c r="BC1334">
        <v>1</v>
      </c>
      <c r="BD1334">
        <v>42.013395703464212</v>
      </c>
      <c r="BE1334">
        <v>91.855510876287767</v>
      </c>
      <c r="BF1334">
        <v>15.719794279349159</v>
      </c>
      <c r="BG1334">
        <v>4.9114845830554161</v>
      </c>
      <c r="BH1334">
        <v>433.11180130194913</v>
      </c>
      <c r="BI1334">
        <v>0.20000000000000004</v>
      </c>
      <c r="BJ1334">
        <v>2874.9018856907073</v>
      </c>
      <c r="BK1334">
        <v>687.25781711030652</v>
      </c>
      <c r="BL1334">
        <v>867.38849845908737</v>
      </c>
      <c r="BM1334">
        <v>896.92940687966245</v>
      </c>
      <c r="BN1334">
        <v>193.58428782155298</v>
      </c>
      <c r="BO1334">
        <v>27.575133574180885</v>
      </c>
      <c r="BP1334">
        <v>5.7847072894167809E-2</v>
      </c>
      <c r="BQ1334">
        <v>100</v>
      </c>
      <c r="BR1334">
        <v>334.00424089124476</v>
      </c>
      <c r="BS1334">
        <v>5.7736382688973839E-2</v>
      </c>
      <c r="BT1334">
        <v>2.8529611792274447E-4</v>
      </c>
      <c r="BU1334">
        <v>30.391458337353189</v>
      </c>
      <c r="BV1334">
        <v>0.55292756019135869</v>
      </c>
      <c r="BW1334">
        <v>14.800410294523992</v>
      </c>
      <c r="BX1334">
        <v>33.91965347952884</v>
      </c>
      <c r="BY1334">
        <v>33.165712861176161</v>
      </c>
      <c r="BZ1334">
        <v>1130.7630882240678</v>
      </c>
      <c r="CA1334">
        <v>340.3951816654025</v>
      </c>
      <c r="CB1334">
        <v>241.23766757637486</v>
      </c>
      <c r="CC1334" s="156">
        <v>0.99</v>
      </c>
      <c r="CD1334">
        <v>1470</v>
      </c>
      <c r="CE1334">
        <v>0.15207275948657673</v>
      </c>
      <c r="CF1334">
        <v>6.1163011503862741</v>
      </c>
      <c r="CG1334">
        <v>0.1809525923430737</v>
      </c>
      <c r="CH1334">
        <v>20.036760278632268</v>
      </c>
      <c r="CI1334">
        <v>9</v>
      </c>
    </row>
    <row r="1335" spans="47:87" x14ac:dyDescent="0.3">
      <c r="AU1335">
        <v>0.3</v>
      </c>
      <c r="AV1335">
        <v>19.5332146410265</v>
      </c>
      <c r="AW1335">
        <v>0.32126197422879782</v>
      </c>
      <c r="AX1335">
        <v>2.4572739820578851</v>
      </c>
      <c r="AY1335">
        <v>304.69859934328605</v>
      </c>
      <c r="AZ1335">
        <v>9.8500298491393287E-2</v>
      </c>
      <c r="BA1335">
        <v>434.92723962491607</v>
      </c>
      <c r="BB1335">
        <v>323.6486534238112</v>
      </c>
      <c r="BC1335">
        <v>1</v>
      </c>
      <c r="BD1335">
        <v>49.484307056027973</v>
      </c>
      <c r="BE1335">
        <v>106.74122915400476</v>
      </c>
      <c r="BF1335">
        <v>14.179255925826798</v>
      </c>
      <c r="BG1335">
        <v>4.7789383342476146</v>
      </c>
      <c r="BH1335">
        <v>404.74657899374949</v>
      </c>
      <c r="BI1335">
        <v>0.19999999999999998</v>
      </c>
      <c r="BJ1335">
        <v>2558.4126646860705</v>
      </c>
      <c r="BK1335">
        <v>676.65330243717324</v>
      </c>
      <c r="BL1335">
        <v>892.00290083822142</v>
      </c>
      <c r="BM1335">
        <v>855.84083492642867</v>
      </c>
      <c r="BN1335">
        <v>183.46611309331024</v>
      </c>
      <c r="BO1335">
        <v>29.106982239874132</v>
      </c>
      <c r="BP1335">
        <v>4.0042789061540351E-2</v>
      </c>
      <c r="BQ1335">
        <v>100</v>
      </c>
      <c r="BR1335">
        <v>382.99133259481897</v>
      </c>
      <c r="BS1335">
        <v>5.6520762490467585E-2</v>
      </c>
      <c r="BT1335">
        <v>3.11781196349269E-4</v>
      </c>
      <c r="BU1335">
        <v>0</v>
      </c>
      <c r="BV1335">
        <v>0.56140414972150243</v>
      </c>
      <c r="BW1335">
        <v>14.87747398352376</v>
      </c>
      <c r="BX1335">
        <v>35.414921201629483</v>
      </c>
      <c r="BY1335">
        <v>32.798749825517902</v>
      </c>
      <c r="BZ1335">
        <v>1056.734041564469</v>
      </c>
      <c r="CA1335">
        <v>301.4139280186796</v>
      </c>
      <c r="CB1335">
        <v>230.02449651623621</v>
      </c>
      <c r="CC1335" s="156">
        <v>1.1100000000000001</v>
      </c>
      <c r="CD1335">
        <v>1330</v>
      </c>
      <c r="CE1335">
        <v>0.11671580871353227</v>
      </c>
      <c r="CF1335">
        <v>4.659238927490426</v>
      </c>
      <c r="CG1335">
        <v>0.15125305154668114</v>
      </c>
      <c r="CH1335">
        <v>0.47678271646981507</v>
      </c>
      <c r="CI1335">
        <v>21</v>
      </c>
    </row>
    <row r="1336" spans="47:87" x14ac:dyDescent="0.3">
      <c r="AU1336">
        <v>0.3</v>
      </c>
      <c r="AV1336">
        <v>19.054004553223379</v>
      </c>
      <c r="AW1336">
        <v>0.33175840905326892</v>
      </c>
      <c r="AX1336">
        <v>2.0105765668985844</v>
      </c>
      <c r="AY1336">
        <v>307.47712283339376</v>
      </c>
      <c r="AZ1336">
        <v>6.5804651580436399E-2</v>
      </c>
      <c r="BA1336">
        <v>479.28693622540959</v>
      </c>
      <c r="BB1336">
        <v>351.55090703689905</v>
      </c>
      <c r="BC1336">
        <v>1</v>
      </c>
      <c r="BD1336">
        <v>40.779059789754527</v>
      </c>
      <c r="BE1336">
        <v>101.18999205616618</v>
      </c>
      <c r="BF1336">
        <v>25.383209877834805</v>
      </c>
      <c r="BG1336">
        <v>3.7871545639194117</v>
      </c>
      <c r="BH1336">
        <v>436.80800422931316</v>
      </c>
      <c r="BI1336">
        <v>0.20000000000000004</v>
      </c>
      <c r="BJ1336">
        <v>2427.9025283244096</v>
      </c>
      <c r="BK1336">
        <v>707.29803042073809</v>
      </c>
      <c r="BL1336">
        <v>925.76424073228588</v>
      </c>
      <c r="BM1336">
        <v>1111.8478285799799</v>
      </c>
      <c r="BN1336">
        <v>147.05185040790258</v>
      </c>
      <c r="BO1336">
        <v>29.957797235567192</v>
      </c>
      <c r="BP1336">
        <v>5.3682014674417522E-2</v>
      </c>
      <c r="BQ1336">
        <v>100</v>
      </c>
      <c r="BR1336">
        <v>362.19535000311294</v>
      </c>
      <c r="BS1336">
        <v>5.8774170144103174E-2</v>
      </c>
      <c r="BT1336">
        <v>3.0932832479260182E-4</v>
      </c>
      <c r="BU1336">
        <v>2.2856665928353728</v>
      </c>
      <c r="BV1336">
        <v>0.50888959527443045</v>
      </c>
      <c r="BW1336">
        <v>15.309519297514381</v>
      </c>
      <c r="BX1336">
        <v>35.497885431849753</v>
      </c>
      <c r="BY1336">
        <v>37.287434356699855</v>
      </c>
      <c r="BZ1336">
        <v>909.73368276373435</v>
      </c>
      <c r="CA1336">
        <v>337.42820264421294</v>
      </c>
      <c r="CB1336">
        <v>210.70416527011366</v>
      </c>
      <c r="CC1336" s="156">
        <v>0.9</v>
      </c>
      <c r="CD1336">
        <v>1870</v>
      </c>
      <c r="CE1336">
        <v>0.24154929925425983</v>
      </c>
      <c r="CF1336">
        <v>7.4817405492679772</v>
      </c>
      <c r="CG1336">
        <v>0.29519553719813918</v>
      </c>
      <c r="CH1336">
        <v>35.695479238919617</v>
      </c>
      <c r="CI1336">
        <v>5</v>
      </c>
    </row>
    <row r="1337" spans="47:87" x14ac:dyDescent="0.3">
      <c r="AU1337">
        <v>0.3</v>
      </c>
      <c r="AV1337">
        <v>20.012494150537972</v>
      </c>
      <c r="AW1337">
        <v>0.24986337678617818</v>
      </c>
      <c r="AX1337">
        <v>2.3590689813739085</v>
      </c>
      <c r="AY1337">
        <v>333.51388923276437</v>
      </c>
      <c r="AZ1337">
        <v>0.11490496123748487</v>
      </c>
      <c r="BA1337">
        <v>484.59639850725119</v>
      </c>
      <c r="BB1337">
        <v>376.56364510956263</v>
      </c>
      <c r="BC1337">
        <v>1</v>
      </c>
      <c r="BD1337">
        <v>40.962377416942516</v>
      </c>
      <c r="BE1337">
        <v>86.997078729576657</v>
      </c>
      <c r="BF1337">
        <v>16.625037238214411</v>
      </c>
      <c r="BG1337">
        <v>4.8166311065782494</v>
      </c>
      <c r="BH1337">
        <v>404.71665740816059</v>
      </c>
      <c r="BI1337">
        <v>0.20000000000000007</v>
      </c>
      <c r="BJ1337">
        <v>3196.9259337579456</v>
      </c>
      <c r="BK1337">
        <v>701.79554044664542</v>
      </c>
      <c r="BL1337">
        <v>920.00331163115607</v>
      </c>
      <c r="BM1337">
        <v>935.67459672292841</v>
      </c>
      <c r="BN1337">
        <v>179.05238390754715</v>
      </c>
      <c r="BO1337">
        <v>22.643841298420952</v>
      </c>
      <c r="BP1337">
        <v>3.0264068931621323E-2</v>
      </c>
      <c r="BQ1337">
        <v>100</v>
      </c>
      <c r="BR1337">
        <v>317.85388403102269</v>
      </c>
      <c r="BS1337">
        <v>5.4441742225453664E-2</v>
      </c>
      <c r="BT1337">
        <v>3.0741461676883045E-4</v>
      </c>
      <c r="BU1337">
        <v>77.680821262815982</v>
      </c>
      <c r="BV1337">
        <v>0.53518929294588824</v>
      </c>
      <c r="BW1337">
        <v>15.794601793724482</v>
      </c>
      <c r="BX1337">
        <v>36.04855504918207</v>
      </c>
      <c r="BY1337">
        <v>39.082334792791954</v>
      </c>
      <c r="BZ1337">
        <v>1121.9718248922097</v>
      </c>
      <c r="CA1337">
        <v>248.86514816181534</v>
      </c>
      <c r="CB1337">
        <v>233.07771872640799</v>
      </c>
      <c r="CC1337" s="156">
        <v>1.05</v>
      </c>
      <c r="CD1337">
        <v>1480</v>
      </c>
      <c r="CE1337">
        <v>0.18590049621850135</v>
      </c>
      <c r="CF1337">
        <v>5.8084112761732278</v>
      </c>
      <c r="CG1337">
        <v>0.22710465861571391</v>
      </c>
      <c r="CH1337">
        <v>13.68995564262242</v>
      </c>
      <c r="CI1337">
        <v>8</v>
      </c>
    </row>
    <row r="1338" spans="47:87" x14ac:dyDescent="0.3">
      <c r="AU1338">
        <v>0.3</v>
      </c>
      <c r="AV1338">
        <v>20.540467863179433</v>
      </c>
      <c r="AW1338">
        <v>0.25705762844358815</v>
      </c>
      <c r="AX1338">
        <v>1.6088766639458292</v>
      </c>
      <c r="AY1338">
        <v>317.69986635728344</v>
      </c>
      <c r="AZ1338">
        <v>9.9123632420165267E-2</v>
      </c>
      <c r="BA1338">
        <v>358.73632903176195</v>
      </c>
      <c r="BB1338">
        <v>376.4415835634137</v>
      </c>
      <c r="BC1338">
        <v>1</v>
      </c>
      <c r="BD1338">
        <v>37.668590728622235</v>
      </c>
      <c r="BE1338">
        <v>113.15833325932817</v>
      </c>
      <c r="BF1338">
        <v>14.196818834013548</v>
      </c>
      <c r="BG1338">
        <v>4.825307327960191</v>
      </c>
      <c r="BH1338">
        <v>448.9637636419456</v>
      </c>
      <c r="BI1338">
        <v>0.20000000000000007</v>
      </c>
      <c r="BJ1338">
        <v>2489.3339112389085</v>
      </c>
      <c r="BK1338">
        <v>691.83432046371536</v>
      </c>
      <c r="BL1338">
        <v>867.75739308872028</v>
      </c>
      <c r="BM1338">
        <v>925.13442761542797</v>
      </c>
      <c r="BN1338">
        <v>201.38852198484389</v>
      </c>
      <c r="BO1338">
        <v>23.205362351540852</v>
      </c>
      <c r="BP1338">
        <v>4.2204546367866962E-2</v>
      </c>
      <c r="BQ1338">
        <v>100</v>
      </c>
      <c r="BR1338">
        <v>329.87236988226192</v>
      </c>
      <c r="BS1338">
        <v>5.3047585603423708E-2</v>
      </c>
      <c r="BT1338">
        <v>2.7854873428002512E-4</v>
      </c>
      <c r="BU1338">
        <v>0</v>
      </c>
      <c r="BV1338">
        <v>0.52590638883715413</v>
      </c>
      <c r="BW1338">
        <v>15.693985015791927</v>
      </c>
      <c r="BX1338">
        <v>36.834160180372805</v>
      </c>
      <c r="BY1338">
        <v>32.796718666972559</v>
      </c>
      <c r="BZ1338">
        <v>1250.3894129579573</v>
      </c>
      <c r="CA1338">
        <v>276.01638063354869</v>
      </c>
      <c r="CB1338">
        <v>220.87479967312143</v>
      </c>
      <c r="CC1338" s="156">
        <v>1.1000000000000001</v>
      </c>
      <c r="CD1338">
        <v>1240</v>
      </c>
      <c r="CE1338">
        <v>0.13393605924015994</v>
      </c>
      <c r="CF1338">
        <v>4.579725396920276</v>
      </c>
      <c r="CG1338">
        <v>0.16232316636469477</v>
      </c>
      <c r="CH1338">
        <v>7.7421606058080581</v>
      </c>
      <c r="CI1338">
        <v>12</v>
      </c>
    </row>
    <row r="1339" spans="47:87" x14ac:dyDescent="0.3">
      <c r="AU1339">
        <v>0.3</v>
      </c>
      <c r="AV1339">
        <v>19.650274644633754</v>
      </c>
      <c r="AW1339">
        <v>0.28859716176525324</v>
      </c>
      <c r="AX1339">
        <v>1.3009854038866613</v>
      </c>
      <c r="AY1339">
        <v>326.0917402977106</v>
      </c>
      <c r="AZ1339">
        <v>9.5315818165808947E-2</v>
      </c>
      <c r="BA1339">
        <v>406.92093922875716</v>
      </c>
      <c r="BB1339">
        <v>353.99350243433867</v>
      </c>
      <c r="BC1339">
        <v>1</v>
      </c>
      <c r="BD1339">
        <v>44.090656077326244</v>
      </c>
      <c r="BE1339">
        <v>94.677183218749263</v>
      </c>
      <c r="BF1339">
        <v>10.207881118246503</v>
      </c>
      <c r="BG1339">
        <v>4.1828262202094786</v>
      </c>
      <c r="BH1339">
        <v>434.18388788781414</v>
      </c>
      <c r="BI1339">
        <v>0.19999999999999998</v>
      </c>
      <c r="BJ1339">
        <v>2584.0362589824322</v>
      </c>
      <c r="BK1339">
        <v>689.46939631466364</v>
      </c>
      <c r="BL1339">
        <v>839.33852935346056</v>
      </c>
      <c r="BM1339">
        <v>846.18757171579875</v>
      </c>
      <c r="BN1339">
        <v>228.83773217899858</v>
      </c>
      <c r="BO1339">
        <v>25.759929457524436</v>
      </c>
      <c r="BP1339">
        <v>8.2965710314080246E-2</v>
      </c>
      <c r="BQ1339">
        <v>100</v>
      </c>
      <c r="BR1339">
        <v>367.6860403164614</v>
      </c>
      <c r="BS1339">
        <v>5.6876327956914205E-2</v>
      </c>
      <c r="BT1339">
        <v>3.1944319360918916E-4</v>
      </c>
      <c r="BU1339">
        <v>0.3681125579029515</v>
      </c>
      <c r="BV1339">
        <v>0.59145870631173336</v>
      </c>
      <c r="BW1339">
        <v>16.033342322738044</v>
      </c>
      <c r="BX1339">
        <v>37.26888837864189</v>
      </c>
      <c r="BY1339">
        <v>33.972306179674575</v>
      </c>
      <c r="BZ1339">
        <v>939.85592344241923</v>
      </c>
      <c r="CA1339">
        <v>317.55727301257463</v>
      </c>
      <c r="CB1339">
        <v>241.8043537751777</v>
      </c>
      <c r="CC1339" s="156">
        <v>1.04</v>
      </c>
      <c r="CD1339">
        <v>920</v>
      </c>
      <c r="CE1339">
        <v>0.17169354783334567</v>
      </c>
      <c r="CF1339">
        <v>6.4513192792934015</v>
      </c>
      <c r="CG1339">
        <v>0.20460712598587816</v>
      </c>
      <c r="CH1339">
        <v>23.257781116581175</v>
      </c>
      <c r="CI1339">
        <v>8</v>
      </c>
    </row>
    <row r="1340" spans="47:87" x14ac:dyDescent="0.3">
      <c r="AU1340">
        <v>0.3</v>
      </c>
      <c r="AV1340">
        <v>20.624534675798575</v>
      </c>
      <c r="AW1340">
        <v>0.3121771749047611</v>
      </c>
      <c r="AX1340">
        <v>1.1208670693355227</v>
      </c>
      <c r="AY1340">
        <v>363.19689417360064</v>
      </c>
      <c r="AZ1340">
        <v>0.10203278191018116</v>
      </c>
      <c r="BA1340">
        <v>316.42094989093187</v>
      </c>
      <c r="BB1340">
        <v>394.19369394540036</v>
      </c>
      <c r="BC1340">
        <v>1</v>
      </c>
      <c r="BD1340">
        <v>44.030983533128563</v>
      </c>
      <c r="BE1340">
        <v>99.91223989354782</v>
      </c>
      <c r="BF1340">
        <v>13.230420420257062</v>
      </c>
      <c r="BG1340">
        <v>4.9103406224212218</v>
      </c>
      <c r="BH1340">
        <v>448.41517008102613</v>
      </c>
      <c r="BI1340">
        <v>0.19999999999999996</v>
      </c>
      <c r="BJ1340">
        <v>2946.4672320279842</v>
      </c>
      <c r="BK1340">
        <v>681.59081695403347</v>
      </c>
      <c r="BL1340">
        <v>907.54932710949743</v>
      </c>
      <c r="BM1340">
        <v>881.60821315446537</v>
      </c>
      <c r="BN1340">
        <v>132.84799972084147</v>
      </c>
      <c r="BO1340">
        <v>28.427647482015459</v>
      </c>
      <c r="BP1340">
        <v>2.1434585081385456E-2</v>
      </c>
      <c r="BQ1340">
        <v>100</v>
      </c>
      <c r="BR1340">
        <v>291.77136900444077</v>
      </c>
      <c r="BS1340">
        <v>5.4786666727295312E-2</v>
      </c>
      <c r="BT1340">
        <v>3.1757728982749055E-4</v>
      </c>
      <c r="BU1340">
        <v>128.15433520222879</v>
      </c>
      <c r="BV1340">
        <v>0.5190674760430265</v>
      </c>
      <c r="BW1340">
        <v>16.008556795189659</v>
      </c>
      <c r="BX1340">
        <v>34.775487003716627</v>
      </c>
      <c r="BY1340">
        <v>35.912417231151586</v>
      </c>
      <c r="BZ1340">
        <v>832.90497304976543</v>
      </c>
      <c r="CA1340">
        <v>300.09975282819238</v>
      </c>
      <c r="CB1340">
        <v>230.94596529008743</v>
      </c>
      <c r="CC1340" s="156">
        <v>0.82</v>
      </c>
      <c r="CD1340">
        <v>2280</v>
      </c>
      <c r="CE1340">
        <v>8.2402601186240432E-2</v>
      </c>
      <c r="CF1340">
        <v>3.2169883846690959</v>
      </c>
      <c r="CG1340">
        <v>0.11471151166484546</v>
      </c>
      <c r="CH1340">
        <v>-2.3135427134121258</v>
      </c>
      <c r="CI1340" t="s">
        <v>479</v>
      </c>
    </row>
    <row r="1341" spans="47:87" x14ac:dyDescent="0.3">
      <c r="AU1341">
        <v>0.3</v>
      </c>
      <c r="AV1341">
        <v>22.138497366573962</v>
      </c>
      <c r="AW1341">
        <v>0.36593410924003389</v>
      </c>
      <c r="AX1341">
        <v>1.8881340165811906</v>
      </c>
      <c r="AY1341">
        <v>324.5532666024173</v>
      </c>
      <c r="AZ1341">
        <v>0.10381792240214802</v>
      </c>
      <c r="BA1341">
        <v>415.81794291168956</v>
      </c>
      <c r="BB1341">
        <v>280.05123585418653</v>
      </c>
      <c r="BC1341">
        <v>1</v>
      </c>
      <c r="BD1341">
        <v>52.741639953067022</v>
      </c>
      <c r="BE1341">
        <v>102.05937043525927</v>
      </c>
      <c r="BF1341">
        <v>11.549487721919913</v>
      </c>
      <c r="BG1341">
        <v>4.4397868050713258</v>
      </c>
      <c r="BH1341">
        <v>433.7284399351534</v>
      </c>
      <c r="BI1341">
        <v>0.2</v>
      </c>
      <c r="BJ1341">
        <v>2499.6512854274479</v>
      </c>
      <c r="BK1341">
        <v>679.35651126948358</v>
      </c>
      <c r="BL1341">
        <v>829.3448219853251</v>
      </c>
      <c r="BM1341">
        <v>789.17166106153638</v>
      </c>
      <c r="BN1341">
        <v>173.4069395330441</v>
      </c>
      <c r="BO1341">
        <v>33.067269749357237</v>
      </c>
      <c r="BP1341">
        <v>5.6220302767690078E-2</v>
      </c>
      <c r="BQ1341">
        <v>100</v>
      </c>
      <c r="BR1341">
        <v>384.47087204322128</v>
      </c>
      <c r="BS1341">
        <v>5.2473210678033011E-2</v>
      </c>
      <c r="BT1341">
        <v>3.1210163174302677E-4</v>
      </c>
      <c r="BU1341">
        <v>0</v>
      </c>
      <c r="BV1341">
        <v>0.54571705370910983</v>
      </c>
      <c r="BW1341">
        <v>14.404142091981871</v>
      </c>
      <c r="BX1341">
        <v>35.256892846720817</v>
      </c>
      <c r="BY1341">
        <v>34.972556354149631</v>
      </c>
      <c r="BZ1341">
        <v>1014.4237879504676</v>
      </c>
      <c r="CA1341">
        <v>195.47305333241559</v>
      </c>
      <c r="CB1341">
        <v>250.79801940177995</v>
      </c>
      <c r="CC1341" s="156">
        <v>1.1599999999999999</v>
      </c>
      <c r="CD1341">
        <v>1100</v>
      </c>
      <c r="CE1341">
        <v>0.22062551871353198</v>
      </c>
      <c r="CF1341">
        <v>5.4933770836347087</v>
      </c>
      <c r="CG1341">
        <v>0.26347461943636874</v>
      </c>
      <c r="CH1341">
        <v>24.997027565226634</v>
      </c>
      <c r="CI1341">
        <v>6</v>
      </c>
    </row>
    <row r="1342" spans="47:87" x14ac:dyDescent="0.3">
      <c r="AU1342">
        <v>0.3</v>
      </c>
      <c r="AV1342">
        <v>19.410620375721631</v>
      </c>
      <c r="AW1342">
        <v>0.34392734569818262</v>
      </c>
      <c r="AX1342">
        <v>1.5499043983504543</v>
      </c>
      <c r="AY1342">
        <v>328.97353519495431</v>
      </c>
      <c r="AZ1342">
        <v>7.9593340830545117E-2</v>
      </c>
      <c r="BA1342">
        <v>404.11112017306493</v>
      </c>
      <c r="BB1342">
        <v>311.31546652410049</v>
      </c>
      <c r="BC1342">
        <v>1</v>
      </c>
      <c r="BD1342">
        <v>35.584271185104036</v>
      </c>
      <c r="BE1342">
        <v>113.6380809579223</v>
      </c>
      <c r="BF1342">
        <v>12.335070253523076</v>
      </c>
      <c r="BG1342">
        <v>5.4660716928457056</v>
      </c>
      <c r="BH1342">
        <v>380.57641889689415</v>
      </c>
      <c r="BI1342">
        <v>0.20000000000000004</v>
      </c>
      <c r="BJ1342">
        <v>2716.0965642880437</v>
      </c>
      <c r="BK1342">
        <v>664.58979915103441</v>
      </c>
      <c r="BL1342">
        <v>894.57494697749473</v>
      </c>
      <c r="BM1342">
        <v>936.2126188840947</v>
      </c>
      <c r="BN1342">
        <v>140.97447762543467</v>
      </c>
      <c r="BO1342">
        <v>31.027880848581496</v>
      </c>
      <c r="BP1342">
        <v>5.9087163132711618E-2</v>
      </c>
      <c r="BQ1342">
        <v>100</v>
      </c>
      <c r="BR1342">
        <v>340.47203668158528</v>
      </c>
      <c r="BS1342">
        <v>5.4095327820679315E-2</v>
      </c>
      <c r="BT1342">
        <v>3.1768436742169858E-4</v>
      </c>
      <c r="BU1342">
        <v>0</v>
      </c>
      <c r="BV1342">
        <v>0.56883752399544829</v>
      </c>
      <c r="BW1342">
        <v>14.344649905052654</v>
      </c>
      <c r="BX1342">
        <v>35.124221899275291</v>
      </c>
      <c r="BY1342">
        <v>35.787816352052246</v>
      </c>
      <c r="BZ1342">
        <v>1207.2233056643527</v>
      </c>
      <c r="CA1342">
        <v>414.50276841151356</v>
      </c>
      <c r="CB1342">
        <v>229.48587754402749</v>
      </c>
      <c r="CC1342" s="156">
        <v>0.93</v>
      </c>
      <c r="CD1342">
        <v>2360</v>
      </c>
      <c r="CE1342">
        <v>7.4403473788412278E-2</v>
      </c>
      <c r="CF1342">
        <v>1.8220042577786517</v>
      </c>
      <c r="CG1342">
        <v>0.11399034978233111</v>
      </c>
      <c r="CH1342">
        <v>-4.2412825965681078</v>
      </c>
      <c r="CI1342" t="s">
        <v>479</v>
      </c>
    </row>
    <row r="1343" spans="47:87" x14ac:dyDescent="0.3">
      <c r="AU1343">
        <v>0.3</v>
      </c>
      <c r="AV1343">
        <v>18.930549354798295</v>
      </c>
      <c r="AW1343">
        <v>0.28748282462629127</v>
      </c>
      <c r="AX1343">
        <v>2.327055060728112</v>
      </c>
      <c r="AY1343">
        <v>319.30160456231823</v>
      </c>
      <c r="AZ1343">
        <v>9.0649690308390762E-2</v>
      </c>
      <c r="BA1343">
        <v>430.61396391871443</v>
      </c>
      <c r="BB1343">
        <v>371.10490137737429</v>
      </c>
      <c r="BC1343">
        <v>1</v>
      </c>
      <c r="BD1343">
        <v>42.43719784895805</v>
      </c>
      <c r="BE1343">
        <v>91.485581022964013</v>
      </c>
      <c r="BF1343">
        <v>21.281584616194298</v>
      </c>
      <c r="BG1343">
        <v>5.5058438686165569</v>
      </c>
      <c r="BH1343">
        <v>377.39308328743834</v>
      </c>
      <c r="BI1343">
        <v>0.19999999999999998</v>
      </c>
      <c r="BJ1343">
        <v>2863.0284908746835</v>
      </c>
      <c r="BK1343">
        <v>671.0711724578897</v>
      </c>
      <c r="BL1343">
        <v>845.86977541160559</v>
      </c>
      <c r="BM1343">
        <v>815.41309414084105</v>
      </c>
      <c r="BN1343">
        <v>156.36804379372566</v>
      </c>
      <c r="BO1343">
        <v>26.135913303500363</v>
      </c>
      <c r="BP1343">
        <v>2.4973364735300648E-2</v>
      </c>
      <c r="BQ1343">
        <v>100</v>
      </c>
      <c r="BR1343">
        <v>252.0884456318467</v>
      </c>
      <c r="BS1343">
        <v>5.8453253508198348E-2</v>
      </c>
      <c r="BT1343">
        <v>2.9550343929895932E-4</v>
      </c>
      <c r="BU1343">
        <v>0</v>
      </c>
      <c r="BV1343">
        <v>0.51922734486253785</v>
      </c>
      <c r="BW1343">
        <v>15.330705994748664</v>
      </c>
      <c r="BX1343">
        <v>36.165469046342466</v>
      </c>
      <c r="BY1343">
        <v>39.721398703415908</v>
      </c>
      <c r="BZ1343">
        <v>852.59779581542477</v>
      </c>
      <c r="CA1343">
        <v>248.3131552233325</v>
      </c>
      <c r="CB1343">
        <v>236.66265672945582</v>
      </c>
      <c r="CC1343" s="156">
        <v>0.89</v>
      </c>
      <c r="CD1343">
        <v>1370</v>
      </c>
      <c r="CE1343">
        <v>0.184018276308485</v>
      </c>
      <c r="CF1343">
        <v>7.2662646695198507</v>
      </c>
      <c r="CG1343">
        <v>0.24303055712272015</v>
      </c>
      <c r="CH1343">
        <v>29.823450407263167</v>
      </c>
      <c r="CI1343">
        <v>6</v>
      </c>
    </row>
    <row r="1344" spans="47:87" x14ac:dyDescent="0.3">
      <c r="AU1344">
        <v>0.3</v>
      </c>
      <c r="AV1344">
        <v>21.543685764346225</v>
      </c>
      <c r="AW1344">
        <v>0.32554867064723575</v>
      </c>
      <c r="AX1344">
        <v>1.8583777250262226</v>
      </c>
      <c r="AY1344">
        <v>373.75188948660536</v>
      </c>
      <c r="AZ1344">
        <v>0.10958657248382767</v>
      </c>
      <c r="BA1344">
        <v>401.62955308610617</v>
      </c>
      <c r="BB1344">
        <v>369.00743110255979</v>
      </c>
      <c r="BC1344">
        <v>1</v>
      </c>
      <c r="BD1344">
        <v>34.567371915129605</v>
      </c>
      <c r="BE1344">
        <v>98.2348428420283</v>
      </c>
      <c r="BF1344">
        <v>12.38733082088314</v>
      </c>
      <c r="BG1344">
        <v>5.9611219533313333</v>
      </c>
      <c r="BH1344">
        <v>428.17786977838591</v>
      </c>
      <c r="BI1344">
        <v>0.20000000000000004</v>
      </c>
      <c r="BJ1344">
        <v>2880.6881143586334</v>
      </c>
      <c r="BK1344">
        <v>680.04405144003613</v>
      </c>
      <c r="BL1344">
        <v>927.24582361532362</v>
      </c>
      <c r="BM1344">
        <v>930.63255440030059</v>
      </c>
      <c r="BN1344">
        <v>167.48460770719919</v>
      </c>
      <c r="BO1344">
        <v>29.544408606944572</v>
      </c>
      <c r="BP1344">
        <v>3.4578586589808613E-2</v>
      </c>
      <c r="BQ1344">
        <v>100</v>
      </c>
      <c r="BR1344">
        <v>395.08859842300103</v>
      </c>
      <c r="BS1344">
        <v>5.4353778623556906E-2</v>
      </c>
      <c r="BT1344">
        <v>3.0938458156220205E-4</v>
      </c>
      <c r="BU1344">
        <v>0</v>
      </c>
      <c r="BV1344">
        <v>0.54843545112842107</v>
      </c>
      <c r="BW1344">
        <v>14.587081361860795</v>
      </c>
      <c r="BX1344">
        <v>33.615202962258991</v>
      </c>
      <c r="BY1344">
        <v>39.925721824652967</v>
      </c>
      <c r="BZ1344">
        <v>1058.8519640802606</v>
      </c>
      <c r="CA1344">
        <v>257.40026238321491</v>
      </c>
      <c r="CB1344">
        <v>219.48627541194935</v>
      </c>
      <c r="CC1344" s="156">
        <v>1.1299999999999999</v>
      </c>
      <c r="CD1344">
        <v>1520</v>
      </c>
      <c r="CE1344">
        <v>0.12762973922709109</v>
      </c>
      <c r="CF1344">
        <v>4.594797044310214</v>
      </c>
      <c r="CG1344">
        <v>0.15954872523881614</v>
      </c>
      <c r="CH1344">
        <v>3.4084544676573678</v>
      </c>
      <c r="CI1344">
        <v>14</v>
      </c>
    </row>
    <row r="1345" spans="47:87" x14ac:dyDescent="0.3">
      <c r="AU1345">
        <v>0.3</v>
      </c>
      <c r="AV1345">
        <v>20.299683230075885</v>
      </c>
      <c r="AW1345">
        <v>0.27405480525705395</v>
      </c>
      <c r="AX1345">
        <v>0.52491845239174217</v>
      </c>
      <c r="AY1345">
        <v>371.64102102384453</v>
      </c>
      <c r="AZ1345">
        <v>0.10783143938343277</v>
      </c>
      <c r="BA1345">
        <v>454.59920762142281</v>
      </c>
      <c r="BB1345">
        <v>367.87384832514886</v>
      </c>
      <c r="BC1345">
        <v>1</v>
      </c>
      <c r="BD1345">
        <v>32.43229340966267</v>
      </c>
      <c r="BE1345">
        <v>91.351924031796969</v>
      </c>
      <c r="BF1345">
        <v>16.965353146457982</v>
      </c>
      <c r="BG1345">
        <v>5.3819894276332416</v>
      </c>
      <c r="BH1345">
        <v>392.56098853139429</v>
      </c>
      <c r="BI1345">
        <v>0.2</v>
      </c>
      <c r="BJ1345">
        <v>2493.2684614001769</v>
      </c>
      <c r="BK1345">
        <v>686.96574194757272</v>
      </c>
      <c r="BL1345">
        <v>865.15731906572933</v>
      </c>
      <c r="BM1345">
        <v>1025.9242391404143</v>
      </c>
      <c r="BN1345">
        <v>161.65215292366452</v>
      </c>
      <c r="BO1345">
        <v>24.909095148405623</v>
      </c>
      <c r="BP1345">
        <v>2.443553017020153E-2</v>
      </c>
      <c r="BQ1345">
        <v>100</v>
      </c>
      <c r="BR1345">
        <v>346.95740293623254</v>
      </c>
      <c r="BS1345">
        <v>5.6028106267922984E-2</v>
      </c>
      <c r="BT1345">
        <v>3.1346423285126567E-4</v>
      </c>
      <c r="BU1345">
        <v>11.192540869900224</v>
      </c>
      <c r="BV1345">
        <v>0.54956496880293015</v>
      </c>
      <c r="BW1345">
        <v>15.92774588375055</v>
      </c>
      <c r="BX1345">
        <v>40.439223805163898</v>
      </c>
      <c r="BY1345">
        <v>35.58926143065689</v>
      </c>
      <c r="BZ1345">
        <v>814.28904801883243</v>
      </c>
      <c r="CA1345">
        <v>331.5910995027408</v>
      </c>
      <c r="CB1345">
        <v>230.77014900428392</v>
      </c>
      <c r="CC1345" s="156">
        <v>0.86</v>
      </c>
      <c r="CD1345">
        <v>2740</v>
      </c>
      <c r="CE1345">
        <v>5.5684613275536421E-2</v>
      </c>
      <c r="CF1345">
        <v>2.8778771079747938</v>
      </c>
      <c r="CG1345">
        <v>8.9769789856718199E-2</v>
      </c>
      <c r="CH1345">
        <v>-9.0508832426708121</v>
      </c>
      <c r="CI1345" t="s">
        <v>479</v>
      </c>
    </row>
    <row r="1346" spans="47:87" x14ac:dyDescent="0.3">
      <c r="AU1346">
        <v>0.3</v>
      </c>
      <c r="AV1346">
        <v>18.564500151355666</v>
      </c>
      <c r="AW1346">
        <v>0.32208287065765373</v>
      </c>
      <c r="AX1346">
        <v>1.0384391554733436</v>
      </c>
      <c r="AY1346">
        <v>292.71434726519414</v>
      </c>
      <c r="AZ1346">
        <v>0.10222638898900842</v>
      </c>
      <c r="BA1346">
        <v>451.55844363671093</v>
      </c>
      <c r="BB1346">
        <v>404.09186453758258</v>
      </c>
      <c r="BC1346">
        <v>1</v>
      </c>
      <c r="BD1346">
        <v>37.945021454387572</v>
      </c>
      <c r="BE1346">
        <v>115.87038957447616</v>
      </c>
      <c r="BF1346">
        <v>17.723115051875929</v>
      </c>
      <c r="BG1346">
        <v>5.3523154149721277</v>
      </c>
      <c r="BH1346">
        <v>445.44707522940001</v>
      </c>
      <c r="BI1346">
        <v>0.20000000000000004</v>
      </c>
      <c r="BJ1346">
        <v>2792.2539777025554</v>
      </c>
      <c r="BK1346">
        <v>697.57167865053646</v>
      </c>
      <c r="BL1346">
        <v>957.71671751707629</v>
      </c>
      <c r="BM1346">
        <v>1125.1275594999408</v>
      </c>
      <c r="BN1346">
        <v>217.27780683299537</v>
      </c>
      <c r="BO1346">
        <v>28.828859335986426</v>
      </c>
      <c r="BP1346">
        <v>8.2901751029840931E-2</v>
      </c>
      <c r="BQ1346">
        <v>100</v>
      </c>
      <c r="BR1346">
        <v>339.27056492181464</v>
      </c>
      <c r="BS1346">
        <v>5.2801660074671367E-2</v>
      </c>
      <c r="BT1346">
        <v>2.7933831164205799E-4</v>
      </c>
      <c r="BU1346">
        <v>0</v>
      </c>
      <c r="BV1346">
        <v>0.56806619183182216</v>
      </c>
      <c r="BW1346">
        <v>14.600565771218688</v>
      </c>
      <c r="BX1346">
        <v>34.50449410955224</v>
      </c>
      <c r="BY1346">
        <v>31.985546060409739</v>
      </c>
      <c r="BZ1346">
        <v>906.81772241492229</v>
      </c>
      <c r="CA1346">
        <v>244.83354190851298</v>
      </c>
      <c r="CB1346">
        <v>208.57147553939049</v>
      </c>
      <c r="CC1346" s="156">
        <v>0.95</v>
      </c>
      <c r="CD1346">
        <v>1810</v>
      </c>
      <c r="CE1346">
        <v>0.19114065423611182</v>
      </c>
      <c r="CF1346">
        <v>5.6349076552369315</v>
      </c>
      <c r="CG1346">
        <v>0.24652733713924335</v>
      </c>
      <c r="CH1346">
        <v>22.00185205800225</v>
      </c>
      <c r="CI1346">
        <v>6</v>
      </c>
    </row>
    <row r="1347" spans="47:87" x14ac:dyDescent="0.3">
      <c r="AU1347">
        <v>0.3</v>
      </c>
      <c r="AV1347">
        <v>20.73222415995065</v>
      </c>
      <c r="AW1347">
        <v>0.32596712438016884</v>
      </c>
      <c r="AX1347">
        <v>1.0004878771764982</v>
      </c>
      <c r="AY1347">
        <v>316.70686548156323</v>
      </c>
      <c r="AZ1347">
        <v>0.11540814968109214</v>
      </c>
      <c r="BA1347">
        <v>407.20187870390987</v>
      </c>
      <c r="BB1347">
        <v>381.62574700164629</v>
      </c>
      <c r="BC1347">
        <v>1</v>
      </c>
      <c r="BD1347">
        <v>41.359049531533813</v>
      </c>
      <c r="BE1347">
        <v>92.320077808321884</v>
      </c>
      <c r="BF1347">
        <v>17.24158925582833</v>
      </c>
      <c r="BG1347">
        <v>5.7374328634235141</v>
      </c>
      <c r="BH1347">
        <v>425.77517856260334</v>
      </c>
      <c r="BI1347">
        <v>0.2</v>
      </c>
      <c r="BJ1347">
        <v>2803.6263684664859</v>
      </c>
      <c r="BK1347">
        <v>685.91074034280837</v>
      </c>
      <c r="BL1347">
        <v>868.01952178108172</v>
      </c>
      <c r="BM1347">
        <v>814.27111856854481</v>
      </c>
      <c r="BN1347">
        <v>164.87300596591396</v>
      </c>
      <c r="BO1347">
        <v>29.154911470416888</v>
      </c>
      <c r="BP1347">
        <v>8.6466757345273496E-2</v>
      </c>
      <c r="BQ1347">
        <v>100</v>
      </c>
      <c r="BR1347">
        <v>333.49172133995324</v>
      </c>
      <c r="BS1347">
        <v>5.0528268133414822E-2</v>
      </c>
      <c r="BT1347">
        <v>3.145592343409896E-4</v>
      </c>
      <c r="BU1347">
        <v>0</v>
      </c>
      <c r="BV1347">
        <v>0.59920973715406567</v>
      </c>
      <c r="BW1347">
        <v>14.434332450497756</v>
      </c>
      <c r="BX1347">
        <v>35.692171829197228</v>
      </c>
      <c r="BY1347">
        <v>29.941761924955816</v>
      </c>
      <c r="BZ1347">
        <v>1192.8879382419927</v>
      </c>
      <c r="CA1347">
        <v>351.02807281147466</v>
      </c>
      <c r="CB1347">
        <v>258.00526192873622</v>
      </c>
      <c r="CC1347" s="156">
        <v>1.1100000000000001</v>
      </c>
      <c r="CD1347">
        <v>820</v>
      </c>
      <c r="CE1347">
        <v>0.15547368592965793</v>
      </c>
      <c r="CF1347">
        <v>5.8832020821713691</v>
      </c>
      <c r="CG1347">
        <v>0.18554377433634314</v>
      </c>
      <c r="CH1347">
        <v>11.066527704780521</v>
      </c>
      <c r="CI1347">
        <v>10</v>
      </c>
    </row>
    <row r="1348" spans="47:87" x14ac:dyDescent="0.3">
      <c r="AU1348">
        <v>0.3</v>
      </c>
      <c r="AV1348">
        <v>18.728562326368717</v>
      </c>
      <c r="AW1348">
        <v>0.24709333394041799</v>
      </c>
      <c r="AX1348">
        <v>0.93285556279211546</v>
      </c>
      <c r="AY1348">
        <v>313.15857633964811</v>
      </c>
      <c r="AZ1348">
        <v>9.9879559624999392E-2</v>
      </c>
      <c r="BA1348">
        <v>409.47532806017443</v>
      </c>
      <c r="BB1348">
        <v>331.59461033007261</v>
      </c>
      <c r="BC1348">
        <v>1</v>
      </c>
      <c r="BD1348">
        <v>38.568718948212762</v>
      </c>
      <c r="BE1348">
        <v>118.63122480731741</v>
      </c>
      <c r="BF1348">
        <v>13.473041452119007</v>
      </c>
      <c r="BG1348">
        <v>5.1144964101186075</v>
      </c>
      <c r="BH1348">
        <v>424.99625674600236</v>
      </c>
      <c r="BI1348">
        <v>0.20000000000000007</v>
      </c>
      <c r="BJ1348">
        <v>2708.1579013683404</v>
      </c>
      <c r="BK1348">
        <v>685.96745415998464</v>
      </c>
      <c r="BL1348">
        <v>897.09723532210523</v>
      </c>
      <c r="BM1348">
        <v>917.69926205692138</v>
      </c>
      <c r="BN1348">
        <v>139.43311578896356</v>
      </c>
      <c r="BO1348">
        <v>22.507991698103513</v>
      </c>
      <c r="BP1348">
        <v>1.6018252115924451E-2</v>
      </c>
      <c r="BQ1348">
        <v>100</v>
      </c>
      <c r="BR1348">
        <v>349.24264630305805</v>
      </c>
      <c r="BS1348">
        <v>5.3051616675819965E-2</v>
      </c>
      <c r="BT1348">
        <v>3.333623876843799E-4</v>
      </c>
      <c r="BU1348">
        <v>0</v>
      </c>
      <c r="BV1348">
        <v>0.54217045183300805</v>
      </c>
      <c r="BW1348">
        <v>15.551595115853679</v>
      </c>
      <c r="BX1348">
        <v>37.012529490634002</v>
      </c>
      <c r="BY1348">
        <v>30.501166007410504</v>
      </c>
      <c r="BZ1348">
        <v>859.74255936343013</v>
      </c>
      <c r="CA1348">
        <v>323.15764401774771</v>
      </c>
      <c r="CB1348">
        <v>208.18215311722423</v>
      </c>
      <c r="CC1348" s="156">
        <v>1.0900000000000001</v>
      </c>
      <c r="CD1348">
        <v>810</v>
      </c>
      <c r="CE1348">
        <v>0.15491044596232406</v>
      </c>
      <c r="CF1348">
        <v>6.8616285709129672</v>
      </c>
      <c r="CG1348">
        <v>0.18836444367154795</v>
      </c>
      <c r="CH1348">
        <v>18.271773665000925</v>
      </c>
      <c r="CI1348">
        <v>9</v>
      </c>
    </row>
    <row r="1349" spans="47:87" x14ac:dyDescent="0.3">
      <c r="AU1349">
        <v>0.3</v>
      </c>
      <c r="AV1349">
        <v>20.576884684703074</v>
      </c>
      <c r="AW1349">
        <v>0.35064865250536664</v>
      </c>
      <c r="AX1349">
        <v>1.2933775973408363</v>
      </c>
      <c r="AY1349">
        <v>339.11321452076453</v>
      </c>
      <c r="AZ1349">
        <v>9.5708304215608067E-2</v>
      </c>
      <c r="BA1349">
        <v>406.59143411157334</v>
      </c>
      <c r="BB1349">
        <v>313.82762395335101</v>
      </c>
      <c r="BC1349">
        <v>1</v>
      </c>
      <c r="BD1349">
        <v>36.289165727064578</v>
      </c>
      <c r="BE1349">
        <v>98.248293955606982</v>
      </c>
      <c r="BF1349">
        <v>29.944141868831132</v>
      </c>
      <c r="BG1349">
        <v>6.0726461847587645</v>
      </c>
      <c r="BH1349">
        <v>450.34224984504931</v>
      </c>
      <c r="BI1349">
        <v>0.20000000000000004</v>
      </c>
      <c r="BJ1349">
        <v>2353.1729133144258</v>
      </c>
      <c r="BK1349">
        <v>688.86585892859114</v>
      </c>
      <c r="BL1349">
        <v>863.72615632866291</v>
      </c>
      <c r="BM1349">
        <v>821.06677389819458</v>
      </c>
      <c r="BN1349">
        <v>89.357330881985149</v>
      </c>
      <c r="BO1349">
        <v>31.787005234432133</v>
      </c>
      <c r="BP1349">
        <v>4.1635637419333335E-2</v>
      </c>
      <c r="BQ1349">
        <v>100</v>
      </c>
      <c r="BR1349">
        <v>358.85202745692999</v>
      </c>
      <c r="BS1349">
        <v>5.3309294508441442E-2</v>
      </c>
      <c r="BT1349">
        <v>2.9257591075345014E-4</v>
      </c>
      <c r="BU1349">
        <v>3.5356403831875567</v>
      </c>
      <c r="BV1349">
        <v>0.5232497448706358</v>
      </c>
      <c r="BW1349">
        <v>13.166252671389451</v>
      </c>
      <c r="BX1349">
        <v>37.699925952193013</v>
      </c>
      <c r="BY1349">
        <v>27.11270647008832</v>
      </c>
      <c r="BZ1349">
        <v>1235.5079215347232</v>
      </c>
      <c r="CA1349">
        <v>284.22050887608214</v>
      </c>
      <c r="CB1349">
        <v>239.81628016802449</v>
      </c>
      <c r="CC1349" s="156">
        <v>0.99</v>
      </c>
      <c r="CD1349">
        <v>2010</v>
      </c>
      <c r="CE1349">
        <v>0.1424780096080549</v>
      </c>
      <c r="CF1349">
        <v>4.847467245629403</v>
      </c>
      <c r="CG1349">
        <v>0.17355513960843558</v>
      </c>
      <c r="CH1349">
        <v>7.3855819589534395</v>
      </c>
      <c r="CI1349">
        <v>11</v>
      </c>
    </row>
    <row r="1350" spans="47:87" x14ac:dyDescent="0.3">
      <c r="AU1350">
        <v>0.3</v>
      </c>
      <c r="AV1350">
        <v>19.84828443339217</v>
      </c>
      <c r="AW1350">
        <v>0.34275662982985805</v>
      </c>
      <c r="AX1350">
        <v>1.3677733599153952</v>
      </c>
      <c r="AY1350">
        <v>338.50762279254536</v>
      </c>
      <c r="AZ1350">
        <v>0.10106016038209552</v>
      </c>
      <c r="BA1350">
        <v>432.92277633649758</v>
      </c>
      <c r="BB1350">
        <v>387.61750194671225</v>
      </c>
      <c r="BC1350">
        <v>1</v>
      </c>
      <c r="BD1350">
        <v>39.823645593485033</v>
      </c>
      <c r="BE1350">
        <v>92.226567940702296</v>
      </c>
      <c r="BF1350">
        <v>12.810938038100435</v>
      </c>
      <c r="BG1350">
        <v>4.5900388991994703</v>
      </c>
      <c r="BH1350">
        <v>392.16055547467676</v>
      </c>
      <c r="BI1350">
        <v>0.19999999999999996</v>
      </c>
      <c r="BJ1350">
        <v>2750.2138149633788</v>
      </c>
      <c r="BK1350">
        <v>680.63007492795168</v>
      </c>
      <c r="BL1350">
        <v>884.6522076398312</v>
      </c>
      <c r="BM1350">
        <v>837.387148237563</v>
      </c>
      <c r="BN1350">
        <v>150.15363994655812</v>
      </c>
      <c r="BO1350">
        <v>31.098650869285326</v>
      </c>
      <c r="BP1350">
        <v>3.7376928712352119E-2</v>
      </c>
      <c r="BQ1350">
        <v>100</v>
      </c>
      <c r="BR1350">
        <v>329.92011628104035</v>
      </c>
      <c r="BS1350">
        <v>5.6039178997966968E-2</v>
      </c>
      <c r="BT1350">
        <v>2.9653296320964579E-4</v>
      </c>
      <c r="BU1350">
        <v>61.39034601739089</v>
      </c>
      <c r="BV1350">
        <v>0.58950347220552701</v>
      </c>
      <c r="BW1350">
        <v>16.605663036131823</v>
      </c>
      <c r="BX1350">
        <v>38.238801660354945</v>
      </c>
      <c r="BY1350">
        <v>30.702530211989718</v>
      </c>
      <c r="BZ1350">
        <v>881.33063891391885</v>
      </c>
      <c r="CA1350">
        <v>224.18137569790349</v>
      </c>
      <c r="CB1350">
        <v>221.55861839278782</v>
      </c>
      <c r="CC1350" s="156">
        <v>1.1200000000000001</v>
      </c>
      <c r="CD1350">
        <v>1560</v>
      </c>
      <c r="CE1350">
        <v>0.12571741282791526</v>
      </c>
      <c r="CF1350">
        <v>3.9073482850466172</v>
      </c>
      <c r="CG1350">
        <v>0.14372606244893008</v>
      </c>
      <c r="CH1350">
        <v>2.203391038162485</v>
      </c>
      <c r="CI1350">
        <v>15</v>
      </c>
    </row>
    <row r="1351" spans="47:87" x14ac:dyDescent="0.3">
      <c r="AU1351">
        <v>0.3</v>
      </c>
      <c r="AV1351">
        <v>20.1772799675907</v>
      </c>
      <c r="AW1351">
        <v>0.28882642080487519</v>
      </c>
      <c r="AX1351">
        <v>1.3750305071722277</v>
      </c>
      <c r="AY1351">
        <v>319.12668077771502</v>
      </c>
      <c r="AZ1351">
        <v>0.11038677126587813</v>
      </c>
      <c r="BA1351">
        <v>419.89072842228416</v>
      </c>
      <c r="BB1351">
        <v>348.1930314625709</v>
      </c>
      <c r="BC1351">
        <v>1</v>
      </c>
      <c r="BD1351">
        <v>41.455796940908066</v>
      </c>
      <c r="BE1351">
        <v>94.163600481418214</v>
      </c>
      <c r="BF1351">
        <v>16.112031987899865</v>
      </c>
      <c r="BG1351">
        <v>4.9207882683646158</v>
      </c>
      <c r="BH1351">
        <v>456.50490268145768</v>
      </c>
      <c r="BI1351">
        <v>0.20000000000000004</v>
      </c>
      <c r="BJ1351">
        <v>2694.1183952746674</v>
      </c>
      <c r="BK1351">
        <v>685.62647455197805</v>
      </c>
      <c r="BL1351">
        <v>936.00638234680946</v>
      </c>
      <c r="BM1351">
        <v>997.91701960689682</v>
      </c>
      <c r="BN1351">
        <v>189.7195176396834</v>
      </c>
      <c r="BO1351">
        <v>26.144083188451368</v>
      </c>
      <c r="BP1351">
        <v>3.8827193763811385E-2</v>
      </c>
      <c r="BQ1351">
        <v>100</v>
      </c>
      <c r="BR1351">
        <v>312.28620031248562</v>
      </c>
      <c r="BS1351">
        <v>5.4760794759100936E-2</v>
      </c>
      <c r="BT1351">
        <v>3.1145411652749898E-4</v>
      </c>
      <c r="BU1351">
        <v>0</v>
      </c>
      <c r="BV1351">
        <v>0.59085279693850445</v>
      </c>
      <c r="BW1351">
        <v>14.623390298748843</v>
      </c>
      <c r="BX1351">
        <v>36.085879393352556</v>
      </c>
      <c r="BY1351">
        <v>36.639582123654236</v>
      </c>
      <c r="BZ1351">
        <v>896.35696306285013</v>
      </c>
      <c r="CA1351">
        <v>243.1372841671521</v>
      </c>
      <c r="CB1351">
        <v>217.58638978869152</v>
      </c>
      <c r="CC1351" s="156">
        <v>1.03</v>
      </c>
      <c r="CD1351">
        <v>1470</v>
      </c>
      <c r="CE1351">
        <v>0.13352609937418625</v>
      </c>
      <c r="CF1351">
        <v>5.050600731948518</v>
      </c>
      <c r="CG1351">
        <v>0.17332850518584356</v>
      </c>
      <c r="CH1351">
        <v>8.9877617694957532</v>
      </c>
      <c r="CI1351">
        <v>11</v>
      </c>
    </row>
    <row r="1352" spans="47:87" x14ac:dyDescent="0.3">
      <c r="AU1352">
        <v>0.3</v>
      </c>
      <c r="AV1352">
        <v>20.099177503287045</v>
      </c>
      <c r="AW1352">
        <v>0.37472074334085714</v>
      </c>
      <c r="AX1352">
        <v>1.1386226434057245</v>
      </c>
      <c r="AY1352">
        <v>310.12430205970855</v>
      </c>
      <c r="AZ1352">
        <v>0.10646455515118797</v>
      </c>
      <c r="BA1352">
        <v>416.03053517440162</v>
      </c>
      <c r="BB1352">
        <v>339.27223426861855</v>
      </c>
      <c r="BC1352">
        <v>1</v>
      </c>
      <c r="BD1352">
        <v>38.047739241251385</v>
      </c>
      <c r="BE1352">
        <v>97.196355096081732</v>
      </c>
      <c r="BF1352">
        <v>12.063920613541926</v>
      </c>
      <c r="BG1352">
        <v>4.058217486303433</v>
      </c>
      <c r="BH1352">
        <v>391.9053419614213</v>
      </c>
      <c r="BI1352">
        <v>0.19999999999999998</v>
      </c>
      <c r="BJ1352">
        <v>2203.389182977869</v>
      </c>
      <c r="BK1352">
        <v>671.49952103464943</v>
      </c>
      <c r="BL1352">
        <v>858.56184211218692</v>
      </c>
      <c r="BM1352">
        <v>725.43865504190512</v>
      </c>
      <c r="BN1352">
        <v>243.1257515615261</v>
      </c>
      <c r="BO1352">
        <v>33.957500636310954</v>
      </c>
      <c r="BP1352">
        <v>4.5891888170397674E-2</v>
      </c>
      <c r="BQ1352">
        <v>100</v>
      </c>
      <c r="BR1352">
        <v>429.80997654953245</v>
      </c>
      <c r="BS1352">
        <v>5.2086377743093319E-2</v>
      </c>
      <c r="BT1352">
        <v>2.9451067247632343E-4</v>
      </c>
      <c r="BU1352">
        <v>57.596691933637253</v>
      </c>
      <c r="BV1352">
        <v>0.59089414645369753</v>
      </c>
      <c r="BW1352">
        <v>15.197457399565497</v>
      </c>
      <c r="BX1352">
        <v>34.74901421079791</v>
      </c>
      <c r="BY1352">
        <v>33.614631394272614</v>
      </c>
      <c r="BZ1352">
        <v>819.81391869554886</v>
      </c>
      <c r="CA1352">
        <v>416.85156093401361</v>
      </c>
      <c r="CB1352">
        <v>251.82628618931869</v>
      </c>
      <c r="CC1352" s="156">
        <v>1</v>
      </c>
      <c r="CD1352">
        <v>1720</v>
      </c>
      <c r="CE1352">
        <v>0.12063635651773774</v>
      </c>
      <c r="CF1352">
        <v>3.4055816324041488</v>
      </c>
      <c r="CG1352">
        <v>0.13622461026740904</v>
      </c>
      <c r="CH1352">
        <v>3.937933958433478</v>
      </c>
      <c r="CI1352">
        <v>13</v>
      </c>
    </row>
    <row r="1353" spans="47:87" x14ac:dyDescent="0.3">
      <c r="AU1353">
        <v>0.3</v>
      </c>
      <c r="AV1353">
        <v>20.585875477850838</v>
      </c>
      <c r="AW1353">
        <v>0.29351995465139713</v>
      </c>
      <c r="AX1353">
        <v>0</v>
      </c>
      <c r="AY1353">
        <v>356.94967154840856</v>
      </c>
      <c r="AZ1353">
        <v>0.10498477510189824</v>
      </c>
      <c r="BA1353">
        <v>366.84001245398548</v>
      </c>
      <c r="BB1353">
        <v>392.33750366897334</v>
      </c>
      <c r="BC1353">
        <v>1</v>
      </c>
      <c r="BD1353">
        <v>26.995628323895392</v>
      </c>
      <c r="BE1353">
        <v>96.440863485565913</v>
      </c>
      <c r="BF1353">
        <v>7.6578866318249039</v>
      </c>
      <c r="BG1353">
        <v>4.6901684082385895</v>
      </c>
      <c r="BH1353">
        <v>376.4777597485346</v>
      </c>
      <c r="BI1353">
        <v>0.20000000000000007</v>
      </c>
      <c r="BJ1353">
        <v>2906.5249241772449</v>
      </c>
      <c r="BK1353">
        <v>668.76562076433925</v>
      </c>
      <c r="BL1353">
        <v>848.49257178762002</v>
      </c>
      <c r="BM1353">
        <v>850.12757385913369</v>
      </c>
      <c r="BN1353">
        <v>122.8572709408878</v>
      </c>
      <c r="BO1353">
        <v>26.563131038708452</v>
      </c>
      <c r="BP1353">
        <v>4.01972275199785E-2</v>
      </c>
      <c r="BQ1353">
        <v>100</v>
      </c>
      <c r="BR1353">
        <v>330.02356243872168</v>
      </c>
      <c r="BS1353">
        <v>5.3333753561985449E-2</v>
      </c>
      <c r="BT1353">
        <v>3.1385531110376703E-4</v>
      </c>
      <c r="BU1353">
        <v>33.08263906460963</v>
      </c>
      <c r="BV1353">
        <v>0.56888746863049322</v>
      </c>
      <c r="BW1353">
        <v>14.814689605922471</v>
      </c>
      <c r="BX1353">
        <v>34.444180144347975</v>
      </c>
      <c r="BY1353">
        <v>41.882023332188623</v>
      </c>
      <c r="BZ1353">
        <v>1081.3708700384145</v>
      </c>
      <c r="CA1353">
        <v>386.96916441842427</v>
      </c>
      <c r="CB1353">
        <v>246.10092138066338</v>
      </c>
      <c r="CC1353" s="156">
        <v>0.81</v>
      </c>
      <c r="CD1353">
        <v>1920</v>
      </c>
      <c r="CE1353">
        <v>0.19350186277174908</v>
      </c>
      <c r="CF1353">
        <v>7.0377006445336354</v>
      </c>
      <c r="CG1353">
        <v>0.2533038958653443</v>
      </c>
      <c r="CH1353">
        <v>14.593107712404111</v>
      </c>
      <c r="CI1353">
        <v>7</v>
      </c>
    </row>
    <row r="1354" spans="47:87" x14ac:dyDescent="0.3">
      <c r="AU1354">
        <v>0.3</v>
      </c>
      <c r="AV1354">
        <v>19.149120003841677</v>
      </c>
      <c r="AW1354">
        <v>0.28569981583096543</v>
      </c>
      <c r="AX1354">
        <v>1.1615635086339566</v>
      </c>
      <c r="AY1354">
        <v>347.9114320787358</v>
      </c>
      <c r="AZ1354">
        <v>8.4264579556149619E-2</v>
      </c>
      <c r="BA1354">
        <v>368.17497236628907</v>
      </c>
      <c r="BB1354">
        <v>385.73043080318911</v>
      </c>
      <c r="BC1354">
        <v>1</v>
      </c>
      <c r="BD1354">
        <v>36.954445097185648</v>
      </c>
      <c r="BE1354">
        <v>87.011390807055406</v>
      </c>
      <c r="BF1354">
        <v>12.342670451778066</v>
      </c>
      <c r="BG1354">
        <v>5.3584776516129464</v>
      </c>
      <c r="BH1354">
        <v>414.28693929788045</v>
      </c>
      <c r="BI1354">
        <v>0.20000000000000004</v>
      </c>
      <c r="BJ1354">
        <v>2849.1273060099998</v>
      </c>
      <c r="BK1354">
        <v>680.85706579201587</v>
      </c>
      <c r="BL1354">
        <v>923.22402620433422</v>
      </c>
      <c r="BM1354">
        <v>834.41937101110386</v>
      </c>
      <c r="BN1354">
        <v>103.72427372226421</v>
      </c>
      <c r="BO1354">
        <v>25.712443717574583</v>
      </c>
      <c r="BP1354">
        <v>5.6562548911489596E-2</v>
      </c>
      <c r="BQ1354">
        <v>100</v>
      </c>
      <c r="BR1354">
        <v>334.90550034209616</v>
      </c>
      <c r="BS1354">
        <v>5.7785398479797516E-2</v>
      </c>
      <c r="BT1354">
        <v>2.9398296329126596E-4</v>
      </c>
      <c r="BU1354">
        <v>83.96769024195234</v>
      </c>
      <c r="BV1354">
        <v>0.52456367445053975</v>
      </c>
      <c r="BW1354">
        <v>14.634278590715668</v>
      </c>
      <c r="BX1354">
        <v>33.242199726698637</v>
      </c>
      <c r="BY1354">
        <v>38.883075384726304</v>
      </c>
      <c r="BZ1354">
        <v>1180.8166945385324</v>
      </c>
      <c r="CA1354">
        <v>254.74720991164736</v>
      </c>
      <c r="CB1354">
        <v>235.3105418259093</v>
      </c>
      <c r="CC1354" s="156">
        <v>0.89</v>
      </c>
      <c r="CD1354">
        <v>2300</v>
      </c>
      <c r="CE1354">
        <v>0.13108752199243878</v>
      </c>
      <c r="CF1354">
        <v>4.0548838449069216</v>
      </c>
      <c r="CG1354">
        <v>0.16230196813087525</v>
      </c>
      <c r="CH1354">
        <v>3.9738477642573962</v>
      </c>
      <c r="CI1354">
        <v>13</v>
      </c>
    </row>
    <row r="1355" spans="47:87" x14ac:dyDescent="0.3">
      <c r="AU1355">
        <v>0.3</v>
      </c>
      <c r="AV1355">
        <v>20.668401274809966</v>
      </c>
      <c r="AW1355">
        <v>0.28013844301659463</v>
      </c>
      <c r="AX1355">
        <v>1.0533878343002332</v>
      </c>
      <c r="AY1355">
        <v>339.28905448291943</v>
      </c>
      <c r="AZ1355">
        <v>0.11489353726195614</v>
      </c>
      <c r="BA1355">
        <v>371.3909126087965</v>
      </c>
      <c r="BB1355">
        <v>362.65808909654623</v>
      </c>
      <c r="BC1355">
        <v>1</v>
      </c>
      <c r="BD1355">
        <v>36.374441046409387</v>
      </c>
      <c r="BE1355">
        <v>106.55723262657335</v>
      </c>
      <c r="BF1355">
        <v>21.300577449935979</v>
      </c>
      <c r="BG1355">
        <v>5.8510030234723933</v>
      </c>
      <c r="BH1355">
        <v>414.33518013639235</v>
      </c>
      <c r="BI1355">
        <v>0.2</v>
      </c>
      <c r="BJ1355">
        <v>3070.4208984213947</v>
      </c>
      <c r="BK1355">
        <v>673.29055115087397</v>
      </c>
      <c r="BL1355">
        <v>858.64007949072777</v>
      </c>
      <c r="BM1355">
        <v>868.92436448290607</v>
      </c>
      <c r="BN1355">
        <v>222.01713978347723</v>
      </c>
      <c r="BO1355">
        <v>25.289753314363288</v>
      </c>
      <c r="BP1355">
        <v>4.5861589661604168E-2</v>
      </c>
      <c r="BQ1355">
        <v>100</v>
      </c>
      <c r="BR1355">
        <v>394.50550587420872</v>
      </c>
      <c r="BS1355">
        <v>5.6129150006717136E-2</v>
      </c>
      <c r="BT1355">
        <v>3.01813363292235E-4</v>
      </c>
      <c r="BU1355">
        <v>4.6339048130766551</v>
      </c>
      <c r="BV1355">
        <v>0.52872810564597272</v>
      </c>
      <c r="BW1355">
        <v>16.268338444679859</v>
      </c>
      <c r="BX1355">
        <v>35.126839649033421</v>
      </c>
      <c r="BY1355">
        <v>31.987405291715234</v>
      </c>
      <c r="BZ1355">
        <v>1103.3213861515519</v>
      </c>
      <c r="CA1355">
        <v>269.30069470522534</v>
      </c>
      <c r="CB1355">
        <v>255.90139632171793</v>
      </c>
      <c r="CC1355" s="156">
        <v>0.97</v>
      </c>
      <c r="CD1355">
        <v>1630</v>
      </c>
      <c r="CE1355">
        <v>8.8586268128346468E-2</v>
      </c>
      <c r="CF1355">
        <v>3.9929017722242452</v>
      </c>
      <c r="CG1355">
        <v>0.11985635542202462</v>
      </c>
      <c r="CH1355">
        <v>-4.7513243750224516</v>
      </c>
      <c r="CI1355" t="s">
        <v>479</v>
      </c>
    </row>
    <row r="1356" spans="47:87" x14ac:dyDescent="0.3">
      <c r="AU1356">
        <v>0.3</v>
      </c>
      <c r="AV1356">
        <v>18.607544353162481</v>
      </c>
      <c r="AW1356">
        <v>0.33160810327958135</v>
      </c>
      <c r="AX1356">
        <v>1.3173530036532135</v>
      </c>
      <c r="AY1356">
        <v>329.26422193401504</v>
      </c>
      <c r="AZ1356">
        <v>0.10174877632368855</v>
      </c>
      <c r="BA1356">
        <v>403.27652265364867</v>
      </c>
      <c r="BB1356">
        <v>390.73310517434948</v>
      </c>
      <c r="BC1356">
        <v>1</v>
      </c>
      <c r="BD1356">
        <v>35.39116587072926</v>
      </c>
      <c r="BE1356">
        <v>88.560660080158442</v>
      </c>
      <c r="BF1356">
        <v>21.775454419521623</v>
      </c>
      <c r="BG1356">
        <v>4.5445567147671868</v>
      </c>
      <c r="BH1356">
        <v>357.68682051090514</v>
      </c>
      <c r="BI1356">
        <v>0.19999999999999998</v>
      </c>
      <c r="BJ1356">
        <v>2678.1459290309458</v>
      </c>
      <c r="BK1356">
        <v>694.13828587782882</v>
      </c>
      <c r="BL1356">
        <v>833.43775693544126</v>
      </c>
      <c r="BM1356">
        <v>943.74739644739145</v>
      </c>
      <c r="BN1356">
        <v>229.5669239363572</v>
      </c>
      <c r="BO1356">
        <v>29.869296184428944</v>
      </c>
      <c r="BP1356">
        <v>6.2575222981032949E-2</v>
      </c>
      <c r="BQ1356">
        <v>100</v>
      </c>
      <c r="BR1356">
        <v>314.93683479870543</v>
      </c>
      <c r="BS1356">
        <v>6.39397968664355E-2</v>
      </c>
      <c r="BT1356">
        <v>3.1098165145313774E-4</v>
      </c>
      <c r="BU1356">
        <v>86.139851355665371</v>
      </c>
      <c r="BV1356">
        <v>0.54051950863102227</v>
      </c>
      <c r="BW1356">
        <v>15.09236074630981</v>
      </c>
      <c r="BX1356">
        <v>35.411975824509369</v>
      </c>
      <c r="BY1356">
        <v>31.548420959514694</v>
      </c>
      <c r="BZ1356">
        <v>1101.6639036787078</v>
      </c>
      <c r="CA1356">
        <v>282.81289260246444</v>
      </c>
      <c r="CB1356">
        <v>230.59612019578091</v>
      </c>
      <c r="CC1356" s="156">
        <v>0.91</v>
      </c>
      <c r="CD1356">
        <v>1850</v>
      </c>
      <c r="CE1356">
        <v>0.15187970121934846</v>
      </c>
      <c r="CF1356">
        <v>6.3597021081677756</v>
      </c>
      <c r="CG1356">
        <v>0.1994709348232046</v>
      </c>
      <c r="CH1356">
        <v>12.078223848747689</v>
      </c>
      <c r="CI1356">
        <v>9</v>
      </c>
    </row>
    <row r="1357" spans="47:87" x14ac:dyDescent="0.3">
      <c r="AU1357">
        <v>0.3</v>
      </c>
      <c r="AV1357">
        <v>20.371577701167123</v>
      </c>
      <c r="AW1357">
        <v>0.32399743931867309</v>
      </c>
      <c r="AX1357">
        <v>1.6278866311097935</v>
      </c>
      <c r="AY1357">
        <v>315.43479650163715</v>
      </c>
      <c r="AZ1357">
        <v>9.4841557182414701E-2</v>
      </c>
      <c r="BA1357">
        <v>369.37822658898727</v>
      </c>
      <c r="BB1357">
        <v>332.25535298269079</v>
      </c>
      <c r="BC1357">
        <v>1</v>
      </c>
      <c r="BD1357">
        <v>28.523644762197016</v>
      </c>
      <c r="BE1357">
        <v>106.37967543234502</v>
      </c>
      <c r="BF1357">
        <v>10.123016760987685</v>
      </c>
      <c r="BG1357">
        <v>6.3249823708323136</v>
      </c>
      <c r="BH1357">
        <v>404.6542001265189</v>
      </c>
      <c r="BI1357">
        <v>0.2</v>
      </c>
      <c r="BJ1357">
        <v>2371.9133383612284</v>
      </c>
      <c r="BK1357">
        <v>699.49927025805039</v>
      </c>
      <c r="BL1357">
        <v>930.21293372566015</v>
      </c>
      <c r="BM1357">
        <v>980.06304944722399</v>
      </c>
      <c r="BN1357">
        <v>165.30839471368429</v>
      </c>
      <c r="BO1357">
        <v>29.220821112731787</v>
      </c>
      <c r="BP1357">
        <v>5.6665645392853362E-2</v>
      </c>
      <c r="BQ1357">
        <v>100</v>
      </c>
      <c r="BR1357">
        <v>377.04991051403346</v>
      </c>
      <c r="BS1357">
        <v>5.0840045313083171E-2</v>
      </c>
      <c r="BT1357">
        <v>3.0449685596675155E-4</v>
      </c>
      <c r="BU1357">
        <v>25.257277875616861</v>
      </c>
      <c r="BV1357">
        <v>0.540581232176923</v>
      </c>
      <c r="BW1357">
        <v>15.11915767563441</v>
      </c>
      <c r="BX1357">
        <v>36.002582505673914</v>
      </c>
      <c r="BY1357">
        <v>35.161542584321303</v>
      </c>
      <c r="BZ1357">
        <v>859.83225867098747</v>
      </c>
      <c r="CA1357">
        <v>292.94796820085514</v>
      </c>
      <c r="CB1357">
        <v>226.31879312756075</v>
      </c>
      <c r="CC1357" s="156">
        <v>1.03</v>
      </c>
      <c r="CD1357">
        <v>1930</v>
      </c>
      <c r="CE1357">
        <v>0.15688780055499651</v>
      </c>
      <c r="CF1357">
        <v>4.4747788403560183</v>
      </c>
      <c r="CG1357">
        <v>0.16006123255622259</v>
      </c>
      <c r="CH1357">
        <v>10.242597233002813</v>
      </c>
      <c r="CI1357">
        <v>10</v>
      </c>
    </row>
    <row r="1358" spans="47:87" x14ac:dyDescent="0.3">
      <c r="AU1358">
        <v>0.3</v>
      </c>
      <c r="AV1358">
        <v>20.722900592369836</v>
      </c>
      <c r="AW1358">
        <v>0.3810646769869413</v>
      </c>
      <c r="AX1358">
        <v>0.91668753835441552</v>
      </c>
      <c r="AY1358">
        <v>301.00234451850162</v>
      </c>
      <c r="AZ1358">
        <v>9.7103808074789022E-2</v>
      </c>
      <c r="BA1358">
        <v>410.28287222516093</v>
      </c>
      <c r="BB1358">
        <v>359.90577097701708</v>
      </c>
      <c r="BC1358">
        <v>1</v>
      </c>
      <c r="BD1358">
        <v>43.032173819558864</v>
      </c>
      <c r="BE1358">
        <v>94.573856904735635</v>
      </c>
      <c r="BF1358">
        <v>9.735778133488548</v>
      </c>
      <c r="BG1358">
        <v>5.6893351590344601</v>
      </c>
      <c r="BH1358">
        <v>405.42614060423273</v>
      </c>
      <c r="BI1358">
        <v>0.20000000000000012</v>
      </c>
      <c r="BJ1358">
        <v>2538.3596639942093</v>
      </c>
      <c r="BK1358">
        <v>679.04068580556202</v>
      </c>
      <c r="BL1358">
        <v>862.84983655211136</v>
      </c>
      <c r="BM1358">
        <v>909.33953806235331</v>
      </c>
      <c r="BN1358">
        <v>140.94736858454695</v>
      </c>
      <c r="BO1358">
        <v>34.317018521618124</v>
      </c>
      <c r="BP1358">
        <v>7.2857426746031642E-2</v>
      </c>
      <c r="BQ1358">
        <v>100</v>
      </c>
      <c r="BR1358">
        <v>310.85340424463715</v>
      </c>
      <c r="BS1358">
        <v>5.2518220231997044E-2</v>
      </c>
      <c r="BT1358">
        <v>3.1072744464769085E-4</v>
      </c>
      <c r="BU1358">
        <v>0</v>
      </c>
      <c r="BV1358">
        <v>0.54630807782415125</v>
      </c>
      <c r="BW1358">
        <v>15.360578297694417</v>
      </c>
      <c r="BX1358">
        <v>36.152543991609967</v>
      </c>
      <c r="BY1358">
        <v>30.836723310627619</v>
      </c>
      <c r="BZ1358">
        <v>902.96238458364201</v>
      </c>
      <c r="CA1358">
        <v>336.55683183824016</v>
      </c>
      <c r="CB1358">
        <v>238.28403657591059</v>
      </c>
      <c r="CC1358" s="156">
        <v>1.01</v>
      </c>
      <c r="CD1358">
        <v>1030</v>
      </c>
      <c r="CE1358">
        <v>0.32885579124254249</v>
      </c>
      <c r="CF1358">
        <v>8.2125349487043913</v>
      </c>
      <c r="CG1358">
        <v>0.40511603008211267</v>
      </c>
      <c r="CH1358">
        <v>41.867274090126777</v>
      </c>
      <c r="CI1358">
        <v>4</v>
      </c>
    </row>
    <row r="1359" spans="47:87" x14ac:dyDescent="0.3">
      <c r="AU1359">
        <v>0.3</v>
      </c>
      <c r="AV1359">
        <v>18.598432739773617</v>
      </c>
      <c r="AW1359">
        <v>0.32517421019694981</v>
      </c>
      <c r="AX1359">
        <v>1.226770535928065</v>
      </c>
      <c r="AY1359">
        <v>338.88720266981539</v>
      </c>
      <c r="AZ1359">
        <v>0.10356815490797899</v>
      </c>
      <c r="BA1359">
        <v>465.14547769457818</v>
      </c>
      <c r="BB1359">
        <v>398.46533627853069</v>
      </c>
      <c r="BC1359">
        <v>1</v>
      </c>
      <c r="BD1359">
        <v>39.550054048357211</v>
      </c>
      <c r="BE1359">
        <v>91.604615332732209</v>
      </c>
      <c r="BF1359">
        <v>17.313508882104372</v>
      </c>
      <c r="BG1359">
        <v>5.7515063960170094</v>
      </c>
      <c r="BH1359">
        <v>420.05843046682128</v>
      </c>
      <c r="BI1359">
        <v>0.20000000000000007</v>
      </c>
      <c r="BJ1359">
        <v>2565.0931790099739</v>
      </c>
      <c r="BK1359">
        <v>681.48920854235871</v>
      </c>
      <c r="BL1359">
        <v>861.87651962556356</v>
      </c>
      <c r="BM1359">
        <v>934.29288280106687</v>
      </c>
      <c r="BN1359">
        <v>236.59467257731339</v>
      </c>
      <c r="BO1359">
        <v>29.73519379083341</v>
      </c>
      <c r="BP1359">
        <v>7.2930949096274792E-3</v>
      </c>
      <c r="BQ1359">
        <v>100</v>
      </c>
      <c r="BR1359">
        <v>370.27081191662313</v>
      </c>
      <c r="BS1359">
        <v>5.1766482366807982E-2</v>
      </c>
      <c r="BT1359">
        <v>2.8774240450686606E-4</v>
      </c>
      <c r="BU1359">
        <v>0</v>
      </c>
      <c r="BV1359">
        <v>0.5519600999162233</v>
      </c>
      <c r="BW1359">
        <v>15.594718160382344</v>
      </c>
      <c r="BX1359">
        <v>35.62129288127683</v>
      </c>
      <c r="BY1359">
        <v>33.596161054031136</v>
      </c>
      <c r="BZ1359">
        <v>999.95256123584056</v>
      </c>
      <c r="CA1359">
        <v>304.64906340446009</v>
      </c>
      <c r="CB1359">
        <v>225.67032613608083</v>
      </c>
      <c r="CC1359" s="156">
        <v>1.01</v>
      </c>
      <c r="CD1359">
        <v>1030</v>
      </c>
      <c r="CE1359">
        <v>0.17144540894132887</v>
      </c>
      <c r="CF1359">
        <v>5.7436560621759369</v>
      </c>
      <c r="CG1359">
        <v>0.22541040910119309</v>
      </c>
      <c r="CH1359">
        <v>13.691289412946254</v>
      </c>
      <c r="CI1359">
        <v>8</v>
      </c>
    </row>
    <row r="1360" spans="47:87" x14ac:dyDescent="0.3">
      <c r="AU1360">
        <v>0.3</v>
      </c>
      <c r="AV1360">
        <v>20.430246308272498</v>
      </c>
      <c r="AW1360">
        <v>0.28052274323903065</v>
      </c>
      <c r="AX1360">
        <v>1.1673480544010602</v>
      </c>
      <c r="AY1360">
        <v>318.09783953702885</v>
      </c>
      <c r="AZ1360">
        <v>8.0524855695944503E-2</v>
      </c>
      <c r="BA1360">
        <v>448.45231874827499</v>
      </c>
      <c r="BB1360">
        <v>313.56001752554909</v>
      </c>
      <c r="BC1360">
        <v>1</v>
      </c>
      <c r="BD1360">
        <v>43.046614039726578</v>
      </c>
      <c r="BE1360">
        <v>86.800821700074948</v>
      </c>
      <c r="BF1360">
        <v>23.689975773491817</v>
      </c>
      <c r="BG1360">
        <v>6.0070823450300983</v>
      </c>
      <c r="BH1360">
        <v>466.60778267373172</v>
      </c>
      <c r="BI1360">
        <v>0.19999999999999996</v>
      </c>
      <c r="BJ1360">
        <v>2487.426479169741</v>
      </c>
      <c r="BK1360">
        <v>688.1077640366675</v>
      </c>
      <c r="BL1360">
        <v>863.09398884623306</v>
      </c>
      <c r="BM1360">
        <v>875.94061588175282</v>
      </c>
      <c r="BN1360">
        <v>207.60091522217527</v>
      </c>
      <c r="BO1360">
        <v>25.059212121633117</v>
      </c>
      <c r="BP1360">
        <v>7.8276663919422326E-2</v>
      </c>
      <c r="BQ1360">
        <v>100</v>
      </c>
      <c r="BR1360">
        <v>388.89529032976577</v>
      </c>
      <c r="BS1360">
        <v>6.112768740749272E-2</v>
      </c>
      <c r="BT1360">
        <v>2.7804284276508438E-4</v>
      </c>
      <c r="BU1360">
        <v>21.465305285221813</v>
      </c>
      <c r="BV1360">
        <v>0.563666035061968</v>
      </c>
      <c r="BW1360">
        <v>15.397423930032668</v>
      </c>
      <c r="BX1360">
        <v>37.342088001132645</v>
      </c>
      <c r="BY1360">
        <v>36.672723893680313</v>
      </c>
      <c r="BZ1360">
        <v>1035.2011808253878</v>
      </c>
      <c r="CA1360">
        <v>316.64697896183822</v>
      </c>
      <c r="CB1360">
        <v>221.9929975768317</v>
      </c>
      <c r="CC1360" s="156">
        <v>0.88</v>
      </c>
      <c r="CD1360">
        <v>1950</v>
      </c>
      <c r="CE1360">
        <v>0.13722261584713702</v>
      </c>
      <c r="CF1360">
        <v>5.6003412087515407</v>
      </c>
      <c r="CG1360">
        <v>0.1693278357642081</v>
      </c>
      <c r="CH1360">
        <v>12.845210626137858</v>
      </c>
      <c r="CI1360">
        <v>10</v>
      </c>
    </row>
    <row r="1361" spans="47:87" x14ac:dyDescent="0.3">
      <c r="AU1361">
        <v>0.3</v>
      </c>
      <c r="AV1361">
        <v>21.103722579003065</v>
      </c>
      <c r="AW1361">
        <v>0.36091468737678334</v>
      </c>
      <c r="AX1361">
        <v>0.16212151700078903</v>
      </c>
      <c r="AY1361">
        <v>355.15875971508456</v>
      </c>
      <c r="AZ1361">
        <v>9.5015514778371127E-2</v>
      </c>
      <c r="BA1361">
        <v>440.85285483286515</v>
      </c>
      <c r="BB1361">
        <v>326.07380111876375</v>
      </c>
      <c r="BC1361">
        <v>1</v>
      </c>
      <c r="BD1361">
        <v>28.558610547103957</v>
      </c>
      <c r="BE1361">
        <v>95.101077610208378</v>
      </c>
      <c r="BF1361">
        <v>16.572554209656374</v>
      </c>
      <c r="BG1361">
        <v>4.1241764067495073</v>
      </c>
      <c r="BH1361">
        <v>414.56529487439798</v>
      </c>
      <c r="BI1361">
        <v>0.20000000000000004</v>
      </c>
      <c r="BJ1361">
        <v>2565.6525656347999</v>
      </c>
      <c r="BK1361">
        <v>699.75710592077417</v>
      </c>
      <c r="BL1361">
        <v>843.47697873713867</v>
      </c>
      <c r="BM1361">
        <v>783.51202012677004</v>
      </c>
      <c r="BN1361">
        <v>126.70177635298596</v>
      </c>
      <c r="BO1361">
        <v>32.690802864432044</v>
      </c>
      <c r="BP1361">
        <v>4.6128337663880047E-2</v>
      </c>
      <c r="BQ1361">
        <v>100</v>
      </c>
      <c r="BR1361">
        <v>326.8384456359222</v>
      </c>
      <c r="BS1361">
        <v>5.6481444072087938E-2</v>
      </c>
      <c r="BT1361">
        <v>3.0017746814370403E-4</v>
      </c>
      <c r="BU1361">
        <v>16.654509432915461</v>
      </c>
      <c r="BV1361">
        <v>0.52164076589271946</v>
      </c>
      <c r="BW1361">
        <v>14.743947006482566</v>
      </c>
      <c r="BX1361">
        <v>36.944669290051856</v>
      </c>
      <c r="BY1361">
        <v>36.590122444850984</v>
      </c>
      <c r="BZ1361">
        <v>1168.5853804603971</v>
      </c>
      <c r="CA1361">
        <v>313.96958128463655</v>
      </c>
      <c r="CB1361">
        <v>227.03678284557546</v>
      </c>
      <c r="CC1361" s="156">
        <v>1.05</v>
      </c>
      <c r="CD1361">
        <v>2660</v>
      </c>
      <c r="CE1361">
        <v>1.6682065609868957E-2</v>
      </c>
      <c r="CF1361">
        <v>2.0836694075531867</v>
      </c>
      <c r="CG1361">
        <v>6.6635223838748106E-2</v>
      </c>
      <c r="CH1361">
        <v>-13.249440992459292</v>
      </c>
      <c r="CI1361" t="s">
        <v>479</v>
      </c>
    </row>
    <row r="1362" spans="47:87" x14ac:dyDescent="0.3">
      <c r="AU1362">
        <v>0.3</v>
      </c>
      <c r="AV1362">
        <v>18.347539308925171</v>
      </c>
      <c r="AW1362">
        <v>0.27558431715174597</v>
      </c>
      <c r="AX1362">
        <v>1.0587987053611747</v>
      </c>
      <c r="AY1362">
        <v>295.81348398332483</v>
      </c>
      <c r="AZ1362">
        <v>9.2358610814771466E-2</v>
      </c>
      <c r="BA1362">
        <v>414.07831186264934</v>
      </c>
      <c r="BB1362">
        <v>369.95196889887518</v>
      </c>
      <c r="BC1362">
        <v>1</v>
      </c>
      <c r="BD1362">
        <v>40.341694867718381</v>
      </c>
      <c r="BE1362">
        <v>94.795179671097301</v>
      </c>
      <c r="BF1362">
        <v>13.112076767332876</v>
      </c>
      <c r="BG1362">
        <v>4.6152559123873012</v>
      </c>
      <c r="BH1362">
        <v>405.57679510884719</v>
      </c>
      <c r="BI1362">
        <v>0.19999999999999998</v>
      </c>
      <c r="BJ1362">
        <v>2786.2999474070225</v>
      </c>
      <c r="BK1362">
        <v>678.92443125784018</v>
      </c>
      <c r="BL1362">
        <v>907.5001496783409</v>
      </c>
      <c r="BM1362">
        <v>971.7781096671107</v>
      </c>
      <c r="BN1362">
        <v>188.81015761032779</v>
      </c>
      <c r="BO1362">
        <v>24.852203742476334</v>
      </c>
      <c r="BP1362">
        <v>4.8422451006488357E-2</v>
      </c>
      <c r="BQ1362">
        <v>100</v>
      </c>
      <c r="BR1362">
        <v>302.53580129772729</v>
      </c>
      <c r="BS1362">
        <v>5.4259520450019076E-2</v>
      </c>
      <c r="BT1362">
        <v>3.2610700717822461E-4</v>
      </c>
      <c r="BU1362">
        <v>0</v>
      </c>
      <c r="BV1362">
        <v>0.5211812283091436</v>
      </c>
      <c r="BW1362">
        <v>13.704090292083329</v>
      </c>
      <c r="BX1362">
        <v>35.492172291600198</v>
      </c>
      <c r="BY1362">
        <v>34.226445030876093</v>
      </c>
      <c r="BZ1362">
        <v>1165.73696113144</v>
      </c>
      <c r="CA1362">
        <v>335.5599692822874</v>
      </c>
      <c r="CB1362">
        <v>246.17824382325776</v>
      </c>
      <c r="CC1362" s="156">
        <v>0.95</v>
      </c>
      <c r="CD1362">
        <v>1790</v>
      </c>
      <c r="CE1362">
        <v>0.16225760279072921</v>
      </c>
      <c r="CF1362">
        <v>5.5352536751899306</v>
      </c>
      <c r="CG1362">
        <v>0.19948766535305007</v>
      </c>
      <c r="CH1362">
        <v>11.103795167524858</v>
      </c>
      <c r="CI1362">
        <v>9</v>
      </c>
    </row>
    <row r="1363" spans="47:87" x14ac:dyDescent="0.3">
      <c r="AU1363">
        <v>0.3</v>
      </c>
      <c r="AV1363">
        <v>20.052754134922431</v>
      </c>
      <c r="AW1363">
        <v>0.31893259162601023</v>
      </c>
      <c r="AX1363">
        <v>0.44565719646321872</v>
      </c>
      <c r="AY1363">
        <v>307.75443692871386</v>
      </c>
      <c r="AZ1363">
        <v>0.10248514349508256</v>
      </c>
      <c r="BA1363">
        <v>447.70851708800916</v>
      </c>
      <c r="BB1363">
        <v>306.73028391506369</v>
      </c>
      <c r="BC1363">
        <v>1</v>
      </c>
      <c r="BD1363">
        <v>36.554719425366663</v>
      </c>
      <c r="BE1363">
        <v>100.169417977821</v>
      </c>
      <c r="BF1363">
        <v>19.490937307836056</v>
      </c>
      <c r="BG1363">
        <v>3.6313384850207275</v>
      </c>
      <c r="BH1363">
        <v>421.58064278025256</v>
      </c>
      <c r="BI1363">
        <v>0.20000000000000004</v>
      </c>
      <c r="BJ1363">
        <v>2645.7858575568994</v>
      </c>
      <c r="BK1363">
        <v>663.4619102311766</v>
      </c>
      <c r="BL1363">
        <v>861.15174486917522</v>
      </c>
      <c r="BM1363">
        <v>738.97980044813607</v>
      </c>
      <c r="BN1363">
        <v>61.831706308598271</v>
      </c>
      <c r="BO1363">
        <v>28.85730443233674</v>
      </c>
      <c r="BP1363">
        <v>4.4417292047610642E-2</v>
      </c>
      <c r="BQ1363">
        <v>100</v>
      </c>
      <c r="BR1363">
        <v>452.25419846321199</v>
      </c>
      <c r="BS1363">
        <v>5.6211050616972381E-2</v>
      </c>
      <c r="BT1363">
        <v>2.9980727700962121E-4</v>
      </c>
      <c r="BU1363">
        <v>16.263182979537689</v>
      </c>
      <c r="BV1363">
        <v>0.54334089479962622</v>
      </c>
      <c r="BW1363">
        <v>13.822748391957614</v>
      </c>
      <c r="BX1363">
        <v>35.445831783760418</v>
      </c>
      <c r="BY1363">
        <v>32.540662282593836</v>
      </c>
      <c r="BZ1363">
        <v>1201.1809885658961</v>
      </c>
      <c r="CA1363">
        <v>293.17476334223193</v>
      </c>
      <c r="CB1363">
        <v>218.32557047925127</v>
      </c>
      <c r="CC1363" s="156">
        <v>0.84</v>
      </c>
      <c r="CD1363">
        <v>1540</v>
      </c>
      <c r="CE1363">
        <v>0.2577262027610363</v>
      </c>
      <c r="CF1363">
        <v>7.5183320549080577</v>
      </c>
      <c r="CG1363">
        <v>0.31438673247285331</v>
      </c>
      <c r="CH1363">
        <v>21.167570511414777</v>
      </c>
      <c r="CI1363">
        <v>5</v>
      </c>
    </row>
    <row r="1364" spans="47:87" x14ac:dyDescent="0.3">
      <c r="AU1364">
        <v>0.3</v>
      </c>
      <c r="AV1364">
        <v>19.899283295713985</v>
      </c>
      <c r="AW1364">
        <v>0.34081320696479012</v>
      </c>
      <c r="AX1364">
        <v>1.4906963530365607</v>
      </c>
      <c r="AY1364">
        <v>344.61267606904704</v>
      </c>
      <c r="AZ1364">
        <v>0.1090977408954342</v>
      </c>
      <c r="BA1364">
        <v>458.80199934555304</v>
      </c>
      <c r="BB1364">
        <v>391.20341931649455</v>
      </c>
      <c r="BC1364">
        <v>1</v>
      </c>
      <c r="BD1364">
        <v>40.391696184275716</v>
      </c>
      <c r="BE1364">
        <v>87.005932049713081</v>
      </c>
      <c r="BF1364">
        <v>11.561036424955592</v>
      </c>
      <c r="BG1364">
        <v>4.2781421079024469</v>
      </c>
      <c r="BH1364">
        <v>409.43653386383306</v>
      </c>
      <c r="BI1364">
        <v>0.20000000000000004</v>
      </c>
      <c r="BJ1364">
        <v>2982.5757010421585</v>
      </c>
      <c r="BK1364">
        <v>683.88086759639646</v>
      </c>
      <c r="BL1364">
        <v>788.69277879057881</v>
      </c>
      <c r="BM1364">
        <v>772.33794618856939</v>
      </c>
      <c r="BN1364">
        <v>205.53864614754002</v>
      </c>
      <c r="BO1364">
        <v>30.736141391346806</v>
      </c>
      <c r="BP1364">
        <v>5.9715142406219474E-2</v>
      </c>
      <c r="BQ1364">
        <v>100</v>
      </c>
      <c r="BR1364">
        <v>373.28862167711526</v>
      </c>
      <c r="BS1364">
        <v>5.7408749151233389E-2</v>
      </c>
      <c r="BT1364">
        <v>3.223049270511942E-4</v>
      </c>
      <c r="BU1364">
        <v>0</v>
      </c>
      <c r="BV1364">
        <v>0.60922729558263866</v>
      </c>
      <c r="BW1364">
        <v>15.804317315620034</v>
      </c>
      <c r="BX1364">
        <v>35.357750738556547</v>
      </c>
      <c r="BY1364">
        <v>35.082851976006118</v>
      </c>
      <c r="BZ1364">
        <v>882.15334677190867</v>
      </c>
      <c r="CA1364">
        <v>289.51064195562907</v>
      </c>
      <c r="CB1364">
        <v>255.04280402866129</v>
      </c>
      <c r="CC1364" s="156">
        <v>1.1000000000000001</v>
      </c>
      <c r="CD1364">
        <v>630</v>
      </c>
      <c r="CE1364">
        <v>0.17549859242900601</v>
      </c>
      <c r="CF1364">
        <v>6.3295007659702174</v>
      </c>
      <c r="CG1364">
        <v>0.22753187365162128</v>
      </c>
      <c r="CH1364">
        <v>18.454253061233363</v>
      </c>
      <c r="CI1364">
        <v>8</v>
      </c>
    </row>
    <row r="1365" spans="47:87" x14ac:dyDescent="0.3">
      <c r="AU1365">
        <v>0.3</v>
      </c>
      <c r="AV1365">
        <v>20.376604847840785</v>
      </c>
      <c r="AW1365">
        <v>0.32899560127278482</v>
      </c>
      <c r="AX1365">
        <v>1.0205380170831158</v>
      </c>
      <c r="AY1365">
        <v>332.2339215742133</v>
      </c>
      <c r="AZ1365">
        <v>0.10019066464272508</v>
      </c>
      <c r="BA1365">
        <v>443.45526641795107</v>
      </c>
      <c r="BB1365">
        <v>334.93945659320156</v>
      </c>
      <c r="BC1365">
        <v>1</v>
      </c>
      <c r="BD1365">
        <v>37.834421412546192</v>
      </c>
      <c r="BE1365">
        <v>107.57867355844749</v>
      </c>
      <c r="BF1365">
        <v>17.53087983667276</v>
      </c>
      <c r="BG1365">
        <v>3.823786238483343</v>
      </c>
      <c r="BH1365">
        <v>428.20550724289262</v>
      </c>
      <c r="BI1365">
        <v>0.2</v>
      </c>
      <c r="BJ1365">
        <v>2675.1399638851681</v>
      </c>
      <c r="BK1365">
        <v>683.65924564661748</v>
      </c>
      <c r="BL1365">
        <v>897.21033884031556</v>
      </c>
      <c r="BM1365">
        <v>1028.2247280970259</v>
      </c>
      <c r="BN1365">
        <v>122.5135952184088</v>
      </c>
      <c r="BO1365">
        <v>29.567640577407062</v>
      </c>
      <c r="BP1365">
        <v>7.0135494777739518E-2</v>
      </c>
      <c r="BQ1365">
        <v>100</v>
      </c>
      <c r="BR1365">
        <v>382.5930581073668</v>
      </c>
      <c r="BS1365">
        <v>5.3541928015776667E-2</v>
      </c>
      <c r="BT1365">
        <v>2.9277930848562405E-4</v>
      </c>
      <c r="BU1365">
        <v>62.187683990667075</v>
      </c>
      <c r="BV1365">
        <v>0.57256567378690792</v>
      </c>
      <c r="BW1365">
        <v>15.646646241508973</v>
      </c>
      <c r="BX1365">
        <v>35.407624898590683</v>
      </c>
      <c r="BY1365">
        <v>32.629333724813435</v>
      </c>
      <c r="BZ1365">
        <v>1026.576343740476</v>
      </c>
      <c r="CA1365">
        <v>167.56360170279396</v>
      </c>
      <c r="CB1365">
        <v>227.80100342955251</v>
      </c>
      <c r="CC1365" s="156">
        <v>1.1200000000000001</v>
      </c>
      <c r="CD1365">
        <v>1520</v>
      </c>
      <c r="CE1365">
        <v>0.13031434208271131</v>
      </c>
      <c r="CF1365">
        <v>3.8469610506105516</v>
      </c>
      <c r="CG1365">
        <v>0.16441485884076693</v>
      </c>
      <c r="CH1365">
        <v>5.4701094918772046</v>
      </c>
      <c r="CI1365">
        <v>11</v>
      </c>
    </row>
    <row r="1366" spans="47:87" x14ac:dyDescent="0.3">
      <c r="AU1366">
        <v>0.3</v>
      </c>
      <c r="AV1366">
        <v>21.940846511677186</v>
      </c>
      <c r="AW1366">
        <v>0.30591401993833212</v>
      </c>
      <c r="AX1366">
        <v>0.23327865089891459</v>
      </c>
      <c r="AY1366">
        <v>357.78285043080245</v>
      </c>
      <c r="AZ1366">
        <v>0.10376840806878902</v>
      </c>
      <c r="BA1366">
        <v>436.99426348878035</v>
      </c>
      <c r="BB1366">
        <v>352.84405917877461</v>
      </c>
      <c r="BC1366">
        <v>1</v>
      </c>
      <c r="BD1366">
        <v>42.603545002105768</v>
      </c>
      <c r="BE1366">
        <v>107.4780893017568</v>
      </c>
      <c r="BF1366">
        <v>22.323586024259853</v>
      </c>
      <c r="BG1366">
        <v>4.9464394222042145</v>
      </c>
      <c r="BH1366">
        <v>402.60848911749849</v>
      </c>
      <c r="BI1366">
        <v>0.19999999999999998</v>
      </c>
      <c r="BJ1366">
        <v>2716.2367526432004</v>
      </c>
      <c r="BK1366">
        <v>691.62936496508655</v>
      </c>
      <c r="BL1366">
        <v>944.82800378055254</v>
      </c>
      <c r="BM1366">
        <v>1028.2213552600213</v>
      </c>
      <c r="BN1366">
        <v>100.94415278307814</v>
      </c>
      <c r="BO1366">
        <v>27.57669501740143</v>
      </c>
      <c r="BP1366">
        <v>5.5036983215996198E-2</v>
      </c>
      <c r="BQ1366">
        <v>100</v>
      </c>
      <c r="BR1366">
        <v>351.35914850675857</v>
      </c>
      <c r="BS1366">
        <v>5.2809555399352649E-2</v>
      </c>
      <c r="BT1366">
        <v>3.301376068370977E-4</v>
      </c>
      <c r="BU1366">
        <v>0</v>
      </c>
      <c r="BV1366">
        <v>0.5462351573640909</v>
      </c>
      <c r="BW1366">
        <v>13.966812269158774</v>
      </c>
      <c r="BX1366">
        <v>33.253798623453299</v>
      </c>
      <c r="BY1366">
        <v>36.290344664903273</v>
      </c>
      <c r="BZ1366">
        <v>886.07394659262695</v>
      </c>
      <c r="CA1366">
        <v>309.11530050538738</v>
      </c>
      <c r="CB1366">
        <v>261.82449084619969</v>
      </c>
      <c r="CC1366" s="156">
        <v>0.86</v>
      </c>
      <c r="CD1366">
        <v>1330</v>
      </c>
      <c r="CE1366">
        <v>0.2242455280463318</v>
      </c>
      <c r="CF1366">
        <v>7.3589737411152756</v>
      </c>
      <c r="CG1366">
        <v>0.26796283013224492</v>
      </c>
      <c r="CH1366">
        <v>27.600073452224688</v>
      </c>
      <c r="CI1366">
        <v>6</v>
      </c>
    </row>
    <row r="1367" spans="47:87" x14ac:dyDescent="0.3">
      <c r="AU1367">
        <v>0.3</v>
      </c>
      <c r="AV1367">
        <v>20.014126222621815</v>
      </c>
      <c r="AW1367">
        <v>0.33813859248483807</v>
      </c>
      <c r="AX1367">
        <v>2.4617034913135303</v>
      </c>
      <c r="AY1367">
        <v>331.15553326092828</v>
      </c>
      <c r="AZ1367">
        <v>8.7729182292472604E-2</v>
      </c>
      <c r="BA1367">
        <v>439.30496260170304</v>
      </c>
      <c r="BB1367">
        <v>389.62700769069693</v>
      </c>
      <c r="BC1367">
        <v>1</v>
      </c>
      <c r="BD1367">
        <v>30.356156490767745</v>
      </c>
      <c r="BE1367">
        <v>105.46344530339897</v>
      </c>
      <c r="BF1367">
        <v>13.21138442090913</v>
      </c>
      <c r="BG1367">
        <v>3.9141318679623867</v>
      </c>
      <c r="BH1367">
        <v>382.5252911379626</v>
      </c>
      <c r="BI1367">
        <v>0.19999999999999996</v>
      </c>
      <c r="BJ1367">
        <v>2495.8897758490552</v>
      </c>
      <c r="BK1367">
        <v>677.96331761898966</v>
      </c>
      <c r="BL1367">
        <v>857.27153366364792</v>
      </c>
      <c r="BM1367">
        <v>920.5660232087198</v>
      </c>
      <c r="BN1367">
        <v>190.6998111919379</v>
      </c>
      <c r="BO1367">
        <v>30.690987816947313</v>
      </c>
      <c r="BP1367">
        <v>3.5555865056547155E-2</v>
      </c>
      <c r="BQ1367">
        <v>100</v>
      </c>
      <c r="BR1367">
        <v>330.44731796384502</v>
      </c>
      <c r="BS1367">
        <v>5.4237682239115952E-2</v>
      </c>
      <c r="BT1367">
        <v>3.0732809665395469E-4</v>
      </c>
      <c r="BU1367">
        <v>0</v>
      </c>
      <c r="BV1367">
        <v>0.53790279657470863</v>
      </c>
      <c r="BW1367">
        <v>16.799439743256837</v>
      </c>
      <c r="BX1367">
        <v>36.960434286191528</v>
      </c>
      <c r="BY1367">
        <v>36.927132707406209</v>
      </c>
      <c r="BZ1367">
        <v>746.97954377958331</v>
      </c>
      <c r="CA1367">
        <v>300.27246827365229</v>
      </c>
      <c r="CB1367">
        <v>231.66362228009851</v>
      </c>
      <c r="CC1367" s="156">
        <v>0.67</v>
      </c>
      <c r="CD1367">
        <v>1750</v>
      </c>
      <c r="CE1367">
        <v>0.26026094673627265</v>
      </c>
      <c r="CF1367">
        <v>8.8120000876797775</v>
      </c>
      <c r="CG1367">
        <v>0.35517133466683692</v>
      </c>
      <c r="CH1367">
        <v>33.18719458314601</v>
      </c>
      <c r="CI1367">
        <v>4</v>
      </c>
    </row>
    <row r="1368" spans="47:87" x14ac:dyDescent="0.3">
      <c r="AU1368">
        <v>0.3</v>
      </c>
      <c r="AV1368">
        <v>21.544701828735985</v>
      </c>
      <c r="AW1368">
        <v>0.34251506853559222</v>
      </c>
      <c r="AX1368">
        <v>1.2852086747903735</v>
      </c>
      <c r="AY1368">
        <v>361.82295244228487</v>
      </c>
      <c r="AZ1368">
        <v>0.10210273315876808</v>
      </c>
      <c r="BA1368">
        <v>397.63883371899806</v>
      </c>
      <c r="BB1368">
        <v>335.38593497283466</v>
      </c>
      <c r="BC1368">
        <v>1</v>
      </c>
      <c r="BD1368">
        <v>47.850961075692354</v>
      </c>
      <c r="BE1368">
        <v>110.77934595098301</v>
      </c>
      <c r="BF1368">
        <v>18.357691545014909</v>
      </c>
      <c r="BG1368">
        <v>8.2831118282125615</v>
      </c>
      <c r="BH1368">
        <v>412.92798163780628</v>
      </c>
      <c r="BI1368">
        <v>0.19999999999999998</v>
      </c>
      <c r="BJ1368">
        <v>2455.9911041247015</v>
      </c>
      <c r="BK1368">
        <v>691.48395669337935</v>
      </c>
      <c r="BL1368">
        <v>892.27889196747731</v>
      </c>
      <c r="BM1368">
        <v>995.37988187797282</v>
      </c>
      <c r="BN1368">
        <v>165.0400912071361</v>
      </c>
      <c r="BO1368">
        <v>31.025420896930527</v>
      </c>
      <c r="BP1368">
        <v>4.3571693248854002E-2</v>
      </c>
      <c r="BQ1368">
        <v>100</v>
      </c>
      <c r="BR1368">
        <v>331.12196527254093</v>
      </c>
      <c r="BS1368">
        <v>5.1433509716164193E-2</v>
      </c>
      <c r="BT1368">
        <v>3.1567772100521272E-4</v>
      </c>
      <c r="BU1368">
        <v>0</v>
      </c>
      <c r="BV1368">
        <v>0.55898947384250486</v>
      </c>
      <c r="BW1368">
        <v>14.195160959911099</v>
      </c>
      <c r="BX1368">
        <v>36.515401607551276</v>
      </c>
      <c r="BY1368">
        <v>27.924867840589027</v>
      </c>
      <c r="BZ1368">
        <v>963.95416945159832</v>
      </c>
      <c r="CA1368">
        <v>305.08798422305125</v>
      </c>
      <c r="CB1368">
        <v>235.03464573688095</v>
      </c>
      <c r="CC1368" s="156">
        <v>1.22</v>
      </c>
      <c r="CD1368">
        <v>850</v>
      </c>
      <c r="CE1368">
        <v>0.10217800010339007</v>
      </c>
      <c r="CF1368">
        <v>4.3367685234319246</v>
      </c>
      <c r="CG1368">
        <v>0.13699871662700377</v>
      </c>
      <c r="CH1368">
        <v>0.60377808626316298</v>
      </c>
      <c r="CI1368">
        <v>20</v>
      </c>
    </row>
    <row r="1369" spans="47:87" x14ac:dyDescent="0.3">
      <c r="AU1369">
        <v>0.3</v>
      </c>
      <c r="AV1369">
        <v>20.110057570717657</v>
      </c>
      <c r="AW1369">
        <v>0.29083799301220437</v>
      </c>
      <c r="AX1369">
        <v>1.4791060568358751</v>
      </c>
      <c r="AY1369">
        <v>362.47573807931917</v>
      </c>
      <c r="AZ1369">
        <v>0.11583299222570075</v>
      </c>
      <c r="BA1369">
        <v>515.57180844164088</v>
      </c>
      <c r="BB1369">
        <v>269.2454381961108</v>
      </c>
      <c r="BC1369">
        <v>1</v>
      </c>
      <c r="BD1369">
        <v>33.675109169517</v>
      </c>
      <c r="BE1369">
        <v>119.7209824255826</v>
      </c>
      <c r="BF1369">
        <v>12.159412295857081</v>
      </c>
      <c r="BG1369">
        <v>4.3105663454672589</v>
      </c>
      <c r="BH1369">
        <v>432.24944456129458</v>
      </c>
      <c r="BI1369">
        <v>0.19999999999999998</v>
      </c>
      <c r="BJ1369">
        <v>2852.240351973694</v>
      </c>
      <c r="BK1369">
        <v>697.02185255560585</v>
      </c>
      <c r="BL1369">
        <v>887.55764518275805</v>
      </c>
      <c r="BM1369">
        <v>898.83212500096499</v>
      </c>
      <c r="BN1369">
        <v>200.53970185233362</v>
      </c>
      <c r="BO1369">
        <v>26.359850933942859</v>
      </c>
      <c r="BP1369">
        <v>3.4987605979487593E-2</v>
      </c>
      <c r="BQ1369">
        <v>100</v>
      </c>
      <c r="BR1369">
        <v>291.16985346512575</v>
      </c>
      <c r="BS1369">
        <v>5.7564775173355016E-2</v>
      </c>
      <c r="BT1369">
        <v>2.8957130939466513E-4</v>
      </c>
      <c r="BU1369">
        <v>0</v>
      </c>
      <c r="BV1369">
        <v>0.53933067856304528</v>
      </c>
      <c r="BW1369">
        <v>14.391340015844575</v>
      </c>
      <c r="BX1369">
        <v>32.970449883878047</v>
      </c>
      <c r="BY1369">
        <v>27.486676531711375</v>
      </c>
      <c r="BZ1369">
        <v>1142.8251856265317</v>
      </c>
      <c r="CA1369">
        <v>275.18313201577774</v>
      </c>
      <c r="CB1369">
        <v>216.88572521568068</v>
      </c>
      <c r="CC1369" s="156">
        <v>1.05</v>
      </c>
      <c r="CD1369">
        <v>2600</v>
      </c>
      <c r="CE1369">
        <v>5.8216811004477176E-2</v>
      </c>
      <c r="CF1369">
        <v>1.8421563436189954</v>
      </c>
      <c r="CG1369">
        <v>8.7591375050772774E-2</v>
      </c>
      <c r="CH1369">
        <v>-6.367331479728672</v>
      </c>
      <c r="CI1369" t="s">
        <v>479</v>
      </c>
    </row>
    <row r="1370" spans="47:87" x14ac:dyDescent="0.3">
      <c r="AU1370">
        <v>0.3</v>
      </c>
      <c r="AV1370">
        <v>18.548222900138978</v>
      </c>
      <c r="AW1370">
        <v>0.22484721506330355</v>
      </c>
      <c r="AX1370">
        <v>0.69772746173300415</v>
      </c>
      <c r="AY1370">
        <v>338.77270836419797</v>
      </c>
      <c r="AZ1370">
        <v>9.9453594916448687E-2</v>
      </c>
      <c r="BA1370">
        <v>443.99102580428041</v>
      </c>
      <c r="BB1370">
        <v>265.68505782282193</v>
      </c>
      <c r="BC1370">
        <v>1</v>
      </c>
      <c r="BD1370">
        <v>39.610859955470431</v>
      </c>
      <c r="BE1370">
        <v>102.21049463536897</v>
      </c>
      <c r="BF1370">
        <v>12.489879015904764</v>
      </c>
      <c r="BG1370">
        <v>4.8966667450951054</v>
      </c>
      <c r="BH1370">
        <v>368.00525200195221</v>
      </c>
      <c r="BI1370">
        <v>0.2</v>
      </c>
      <c r="BJ1370">
        <v>2925.96730515837</v>
      </c>
      <c r="BK1370">
        <v>674.33239300521996</v>
      </c>
      <c r="BL1370">
        <v>895.99492894229616</v>
      </c>
      <c r="BM1370">
        <v>757.56605618845992</v>
      </c>
      <c r="BN1370">
        <v>187.96172477349737</v>
      </c>
      <c r="BO1370">
        <v>20.359678752929788</v>
      </c>
      <c r="BP1370">
        <v>2.9325230313052279E-2</v>
      </c>
      <c r="BQ1370">
        <v>100</v>
      </c>
      <c r="BR1370">
        <v>334.61121514452645</v>
      </c>
      <c r="BS1370">
        <v>5.356469760816681E-2</v>
      </c>
      <c r="BT1370">
        <v>3.1839494489676045E-4</v>
      </c>
      <c r="BU1370">
        <v>0</v>
      </c>
      <c r="BV1370">
        <v>0.5512322176170884</v>
      </c>
      <c r="BW1370">
        <v>14.09110755687815</v>
      </c>
      <c r="BX1370">
        <v>38.313371720598489</v>
      </c>
      <c r="BY1370">
        <v>35.119732286678811</v>
      </c>
      <c r="BZ1370">
        <v>1108.0105358561277</v>
      </c>
      <c r="CA1370">
        <v>234.08597416789229</v>
      </c>
      <c r="CB1370">
        <v>239.60976459419953</v>
      </c>
      <c r="CC1370" s="156">
        <v>0.86</v>
      </c>
      <c r="CD1370">
        <v>1810</v>
      </c>
      <c r="CE1370">
        <v>0.17530465846680143</v>
      </c>
      <c r="CF1370">
        <v>6.5798936280504643</v>
      </c>
      <c r="CG1370">
        <v>0.21284907570482314</v>
      </c>
      <c r="CH1370">
        <v>13.826243984308253</v>
      </c>
      <c r="CI1370">
        <v>9</v>
      </c>
    </row>
    <row r="1371" spans="47:87" x14ac:dyDescent="0.3">
      <c r="AU1371">
        <v>0.3</v>
      </c>
      <c r="AV1371">
        <v>20.697751936951889</v>
      </c>
      <c r="AW1371">
        <v>0.24617417996139787</v>
      </c>
      <c r="AX1371">
        <v>1.9496694997909316</v>
      </c>
      <c r="AY1371">
        <v>290.79909851674313</v>
      </c>
      <c r="AZ1371">
        <v>0.10544995260919639</v>
      </c>
      <c r="BA1371">
        <v>400.88693852138744</v>
      </c>
      <c r="BB1371">
        <v>348.31078532690645</v>
      </c>
      <c r="BC1371">
        <v>1</v>
      </c>
      <c r="BD1371">
        <v>43.245367004144363</v>
      </c>
      <c r="BE1371">
        <v>119.27285316608312</v>
      </c>
      <c r="BF1371">
        <v>22.801885525616783</v>
      </c>
      <c r="BG1371">
        <v>3.3610586179626538</v>
      </c>
      <c r="BH1371">
        <v>434.49106705282259</v>
      </c>
      <c r="BI1371">
        <v>0.19999999999999998</v>
      </c>
      <c r="BJ1371">
        <v>2248.1059372658842</v>
      </c>
      <c r="BK1371">
        <v>684.25446539247935</v>
      </c>
      <c r="BL1371">
        <v>910.65723084150602</v>
      </c>
      <c r="BM1371">
        <v>962.05235492729344</v>
      </c>
      <c r="BN1371">
        <v>179.14713965240907</v>
      </c>
      <c r="BO1371">
        <v>22.257043131374481</v>
      </c>
      <c r="BP1371">
        <v>3.6221206141906825E-2</v>
      </c>
      <c r="BQ1371">
        <v>100</v>
      </c>
      <c r="BR1371">
        <v>387.40460477265572</v>
      </c>
      <c r="BS1371">
        <v>5.59309813775982E-2</v>
      </c>
      <c r="BT1371">
        <v>3.0511444750667705E-4</v>
      </c>
      <c r="BU1371">
        <v>4.9647428613004765</v>
      </c>
      <c r="BV1371">
        <v>0.55786640913285623</v>
      </c>
      <c r="BW1371">
        <v>15.550314995284069</v>
      </c>
      <c r="BX1371">
        <v>34.261199829626726</v>
      </c>
      <c r="BY1371">
        <v>35.306220942115466</v>
      </c>
      <c r="BZ1371">
        <v>1165.8382422486291</v>
      </c>
      <c r="CA1371">
        <v>259.37707322069406</v>
      </c>
      <c r="CB1371">
        <v>211.63153809049678</v>
      </c>
      <c r="CC1371" s="156">
        <v>1.04</v>
      </c>
      <c r="CD1371">
        <v>1850</v>
      </c>
      <c r="CE1371">
        <v>9.084452015573663E-2</v>
      </c>
      <c r="CF1371">
        <v>3.8404431884448185</v>
      </c>
      <c r="CG1371">
        <v>0.12656453832979675</v>
      </c>
      <c r="CH1371">
        <v>-2.9236594101005773</v>
      </c>
      <c r="CI1371" t="s">
        <v>479</v>
      </c>
    </row>
    <row r="1372" spans="47:87" x14ac:dyDescent="0.3">
      <c r="AU1372">
        <v>0.3</v>
      </c>
      <c r="AV1372">
        <v>19.698917715835375</v>
      </c>
      <c r="AW1372">
        <v>0.29354987508829333</v>
      </c>
      <c r="AX1372">
        <v>0.91671737568506173</v>
      </c>
      <c r="AY1372">
        <v>331.14816637157446</v>
      </c>
      <c r="AZ1372">
        <v>0.10681052521959776</v>
      </c>
      <c r="BA1372">
        <v>379.25805138163952</v>
      </c>
      <c r="BB1372">
        <v>285.07538670300352</v>
      </c>
      <c r="BC1372">
        <v>1</v>
      </c>
      <c r="BD1372">
        <v>39.39310850823032</v>
      </c>
      <c r="BE1372">
        <v>100.05743620216258</v>
      </c>
      <c r="BF1372">
        <v>20.574956074759928</v>
      </c>
      <c r="BG1372">
        <v>3.4754093011971707</v>
      </c>
      <c r="BH1372">
        <v>389.00266125385195</v>
      </c>
      <c r="BI1372">
        <v>0.19999999999999998</v>
      </c>
      <c r="BJ1372">
        <v>2397.4979950075403</v>
      </c>
      <c r="BK1372">
        <v>684.70207420601969</v>
      </c>
      <c r="BL1372">
        <v>902.61317822967203</v>
      </c>
      <c r="BM1372">
        <v>1003.7430162212059</v>
      </c>
      <c r="BN1372">
        <v>141.59136226260517</v>
      </c>
      <c r="BO1372">
        <v>26.521797459763036</v>
      </c>
      <c r="BP1372">
        <v>4.5536669985886701E-2</v>
      </c>
      <c r="BQ1372">
        <v>100</v>
      </c>
      <c r="BR1372">
        <v>309.99932444775931</v>
      </c>
      <c r="BS1372">
        <v>5.7337328267149747E-2</v>
      </c>
      <c r="BT1372">
        <v>3.0904367243318569E-4</v>
      </c>
      <c r="BU1372">
        <v>0</v>
      </c>
      <c r="BV1372">
        <v>0.50155308200537507</v>
      </c>
      <c r="BW1372">
        <v>14.911166632262953</v>
      </c>
      <c r="BX1372">
        <v>39.240220284782531</v>
      </c>
      <c r="BY1372">
        <v>36.000452538241532</v>
      </c>
      <c r="BZ1372">
        <v>931.90162202861291</v>
      </c>
      <c r="CA1372">
        <v>249.09667221797071</v>
      </c>
      <c r="CB1372">
        <v>217.73825451702464</v>
      </c>
      <c r="CC1372" s="156">
        <v>1.1200000000000001</v>
      </c>
      <c r="CD1372">
        <v>1960</v>
      </c>
      <c r="CE1372">
        <v>-4.8260397934982047E-2</v>
      </c>
      <c r="CF1372">
        <v>0.97436142195785536</v>
      </c>
      <c r="CG1372">
        <v>3.2501869541765545E-2</v>
      </c>
      <c r="CH1372">
        <v>-21.586995212890198</v>
      </c>
      <c r="CI1372" t="s">
        <v>479</v>
      </c>
    </row>
    <row r="1373" spans="47:87" x14ac:dyDescent="0.3">
      <c r="AU1373">
        <v>0.3</v>
      </c>
      <c r="AV1373">
        <v>19.808106698547078</v>
      </c>
      <c r="AW1373">
        <v>0.28753233285482283</v>
      </c>
      <c r="AX1373">
        <v>1.7573351596270874</v>
      </c>
      <c r="AY1373">
        <v>304.19566698657081</v>
      </c>
      <c r="AZ1373">
        <v>8.5527007084450796E-2</v>
      </c>
      <c r="BA1373">
        <v>370.7455080794897</v>
      </c>
      <c r="BB1373">
        <v>337.24295706248529</v>
      </c>
      <c r="BC1373">
        <v>1</v>
      </c>
      <c r="BD1373">
        <v>41.890811772596642</v>
      </c>
      <c r="BE1373">
        <v>98.231102640570754</v>
      </c>
      <c r="BF1373">
        <v>9.1452497784584867</v>
      </c>
      <c r="BG1373">
        <v>4.133824132458142</v>
      </c>
      <c r="BH1373">
        <v>427.47795019497505</v>
      </c>
      <c r="BI1373">
        <v>0.2</v>
      </c>
      <c r="BJ1373">
        <v>2388.5232473326737</v>
      </c>
      <c r="BK1373">
        <v>685.18154706845144</v>
      </c>
      <c r="BL1373">
        <v>905.01426971243575</v>
      </c>
      <c r="BM1373">
        <v>1016.224841680894</v>
      </c>
      <c r="BN1373">
        <v>177.21020554987095</v>
      </c>
      <c r="BO1373">
        <v>25.969976117238474</v>
      </c>
      <c r="BP1373">
        <v>4.5684254350119025E-2</v>
      </c>
      <c r="BQ1373">
        <v>100</v>
      </c>
      <c r="BR1373">
        <v>360.23492900076019</v>
      </c>
      <c r="BS1373">
        <v>5.5477994814469356E-2</v>
      </c>
      <c r="BT1373">
        <v>2.909779740902569E-4</v>
      </c>
      <c r="BU1373">
        <v>30.821123529372283</v>
      </c>
      <c r="BV1373">
        <v>0.60877206909728654</v>
      </c>
      <c r="BW1373">
        <v>14.340449961661221</v>
      </c>
      <c r="BX1373">
        <v>36.589958109770592</v>
      </c>
      <c r="BY1373">
        <v>36.374997897335511</v>
      </c>
      <c r="BZ1373">
        <v>1111.9107400464113</v>
      </c>
      <c r="CA1373">
        <v>206.66807915216145</v>
      </c>
      <c r="CB1373">
        <v>227.57304047515308</v>
      </c>
      <c r="CC1373" s="156">
        <v>0.81</v>
      </c>
      <c r="CD1373">
        <v>2170</v>
      </c>
      <c r="CE1373">
        <v>0.11330363657529952</v>
      </c>
      <c r="CF1373">
        <v>4.6616677387711078</v>
      </c>
      <c r="CG1373">
        <v>0.14696409854790177</v>
      </c>
      <c r="CH1373">
        <v>0.85618332311168033</v>
      </c>
      <c r="CI1373">
        <v>17</v>
      </c>
    </row>
    <row r="1374" spans="47:87" x14ac:dyDescent="0.3">
      <c r="AU1374">
        <v>0.3</v>
      </c>
      <c r="AV1374">
        <v>20.767787142242426</v>
      </c>
      <c r="AW1374">
        <v>0.28711526240553109</v>
      </c>
      <c r="AX1374">
        <v>2.4772275577625402</v>
      </c>
      <c r="AY1374">
        <v>332.07737813881266</v>
      </c>
      <c r="AZ1374">
        <v>9.926948804801386E-2</v>
      </c>
      <c r="BA1374">
        <v>482.88987105062444</v>
      </c>
      <c r="BB1374">
        <v>398.51632588664035</v>
      </c>
      <c r="BC1374">
        <v>1</v>
      </c>
      <c r="BD1374">
        <v>39.341439156413571</v>
      </c>
      <c r="BE1374">
        <v>126.81625658512759</v>
      </c>
      <c r="BF1374">
        <v>7.1912214029863097</v>
      </c>
      <c r="BG1374">
        <v>4.4807479527929699</v>
      </c>
      <c r="BH1374">
        <v>371.43413998968038</v>
      </c>
      <c r="BI1374">
        <v>0.19999999999999998</v>
      </c>
      <c r="BJ1374">
        <v>2580.5516829119924</v>
      </c>
      <c r="BK1374">
        <v>692.80622376736676</v>
      </c>
      <c r="BL1374">
        <v>810.24091503441673</v>
      </c>
      <c r="BM1374">
        <v>900.39154881934155</v>
      </c>
      <c r="BN1374">
        <v>161.04180651815787</v>
      </c>
      <c r="BO1374">
        <v>26.006862670339817</v>
      </c>
      <c r="BP1374">
        <v>3.6503711409613546E-2</v>
      </c>
      <c r="BQ1374">
        <v>100</v>
      </c>
      <c r="BR1374">
        <v>320.11382655218398</v>
      </c>
      <c r="BS1374">
        <v>5.291989156717565E-2</v>
      </c>
      <c r="BT1374">
        <v>3.0860937570422267E-4</v>
      </c>
      <c r="BU1374">
        <v>42.727230191388657</v>
      </c>
      <c r="BV1374">
        <v>0.56824668331964234</v>
      </c>
      <c r="BW1374">
        <v>13.81032145049349</v>
      </c>
      <c r="BX1374">
        <v>35.977484637400579</v>
      </c>
      <c r="BY1374">
        <v>37.171311234969245</v>
      </c>
      <c r="BZ1374">
        <v>1068.0357252562485</v>
      </c>
      <c r="CA1374">
        <v>161.59290163113656</v>
      </c>
      <c r="CB1374">
        <v>225.4294821792532</v>
      </c>
      <c r="CC1374" s="156">
        <v>0.99</v>
      </c>
      <c r="CD1374">
        <v>2050</v>
      </c>
      <c r="CE1374">
        <v>0.15326331311280383</v>
      </c>
      <c r="CF1374">
        <v>4.3141966455577645</v>
      </c>
      <c r="CG1374">
        <v>0.15760809790753841</v>
      </c>
      <c r="CH1374">
        <v>11.396125127691601</v>
      </c>
      <c r="CI1374">
        <v>10</v>
      </c>
    </row>
    <row r="1375" spans="47:87" x14ac:dyDescent="0.3">
      <c r="AU1375">
        <v>0.3</v>
      </c>
      <c r="AV1375">
        <v>20.0743300997032</v>
      </c>
      <c r="AW1375">
        <v>0.32729319568789389</v>
      </c>
      <c r="AX1375">
        <v>0.64682593806968769</v>
      </c>
      <c r="AY1375">
        <v>282.42992317517803</v>
      </c>
      <c r="AZ1375">
        <v>8.6080707750551808E-2</v>
      </c>
      <c r="BA1375">
        <v>405.46506693653885</v>
      </c>
      <c r="BB1375">
        <v>354.73721836338768</v>
      </c>
      <c r="BC1375">
        <v>1</v>
      </c>
      <c r="BD1375">
        <v>40.490138680750107</v>
      </c>
      <c r="BE1375">
        <v>113.58927356097337</v>
      </c>
      <c r="BF1375">
        <v>0</v>
      </c>
      <c r="BG1375">
        <v>5.6321552357842037</v>
      </c>
      <c r="BH1375">
        <v>381.84536403520895</v>
      </c>
      <c r="BI1375">
        <v>0.19999999999999998</v>
      </c>
      <c r="BJ1375">
        <v>2350.4718878116091</v>
      </c>
      <c r="BK1375">
        <v>681.6099622397378</v>
      </c>
      <c r="BL1375">
        <v>860.34567498232911</v>
      </c>
      <c r="BM1375">
        <v>843.33527102416645</v>
      </c>
      <c r="BN1375">
        <v>221.13424124777922</v>
      </c>
      <c r="BO1375">
        <v>29.390553162936786</v>
      </c>
      <c r="BP1375">
        <v>7.2761479586778866E-2</v>
      </c>
      <c r="BQ1375">
        <v>100</v>
      </c>
      <c r="BR1375">
        <v>383.60578966242969</v>
      </c>
      <c r="BS1375">
        <v>5.2768614467560065E-2</v>
      </c>
      <c r="BT1375">
        <v>3.0312056054792089E-4</v>
      </c>
      <c r="BU1375">
        <v>51.031865601300915</v>
      </c>
      <c r="BV1375">
        <v>0.53044594547839308</v>
      </c>
      <c r="BW1375">
        <v>12.847444088044584</v>
      </c>
      <c r="BX1375">
        <v>35.987393593203514</v>
      </c>
      <c r="BY1375">
        <v>29.981840097759278</v>
      </c>
      <c r="BZ1375">
        <v>878.83929961591934</v>
      </c>
      <c r="CA1375">
        <v>222.1386484130978</v>
      </c>
      <c r="CB1375">
        <v>229.23658112090575</v>
      </c>
      <c r="CC1375" s="156">
        <v>1.18</v>
      </c>
      <c r="CD1375">
        <v>1050</v>
      </c>
      <c r="CE1375">
        <v>0.15605263335627839</v>
      </c>
      <c r="CF1375">
        <v>6.1221058895698324</v>
      </c>
      <c r="CG1375">
        <v>0.18729303908754846</v>
      </c>
      <c r="CH1375">
        <v>10.605954934849295</v>
      </c>
      <c r="CI1375">
        <v>10</v>
      </c>
    </row>
    <row r="1376" spans="47:87" x14ac:dyDescent="0.3">
      <c r="AU1376">
        <v>0.3</v>
      </c>
      <c r="AV1376">
        <v>20.132946582268392</v>
      </c>
      <c r="AW1376">
        <v>0.31416718710414243</v>
      </c>
      <c r="AX1376">
        <v>0.81609617472718277</v>
      </c>
      <c r="AY1376">
        <v>325.79361526299454</v>
      </c>
      <c r="AZ1376">
        <v>0.10155434532246582</v>
      </c>
      <c r="BA1376">
        <v>395.81858754457426</v>
      </c>
      <c r="BB1376">
        <v>354.53263563529276</v>
      </c>
      <c r="BC1376">
        <v>1</v>
      </c>
      <c r="BD1376">
        <v>36.42485731333926</v>
      </c>
      <c r="BE1376">
        <v>100.90120340462292</v>
      </c>
      <c r="BF1376">
        <v>3.0676554228983313</v>
      </c>
      <c r="BG1376">
        <v>6.3817940803839628</v>
      </c>
      <c r="BH1376">
        <v>432.23369435997927</v>
      </c>
      <c r="BI1376">
        <v>0.20000000000000004</v>
      </c>
      <c r="BJ1376">
        <v>2478.5901193908453</v>
      </c>
      <c r="BK1376">
        <v>700.45774810990372</v>
      </c>
      <c r="BL1376">
        <v>893.36238122932104</v>
      </c>
      <c r="BM1376">
        <v>865.7845254249786</v>
      </c>
      <c r="BN1376">
        <v>168.81567738003992</v>
      </c>
      <c r="BO1376">
        <v>28.578949205042651</v>
      </c>
      <c r="BP1376">
        <v>2.5206568532191598E-2</v>
      </c>
      <c r="BQ1376">
        <v>100</v>
      </c>
      <c r="BR1376">
        <v>388.35782035640989</v>
      </c>
      <c r="BS1376">
        <v>5.9051873580365295E-2</v>
      </c>
      <c r="BT1376">
        <v>2.8240987619568595E-4</v>
      </c>
      <c r="BU1376">
        <v>31.891267453047018</v>
      </c>
      <c r="BV1376">
        <v>0.55286905836831468</v>
      </c>
      <c r="BW1376">
        <v>15.323971485721639</v>
      </c>
      <c r="BX1376">
        <v>37.279112555943641</v>
      </c>
      <c r="BY1376">
        <v>34.299680211804045</v>
      </c>
      <c r="BZ1376">
        <v>1035.8244951433912</v>
      </c>
      <c r="CA1376">
        <v>286.2371107911606</v>
      </c>
      <c r="CB1376">
        <v>211.85614705381428</v>
      </c>
      <c r="CC1376" s="156">
        <v>1.01</v>
      </c>
      <c r="CD1376">
        <v>980</v>
      </c>
      <c r="CE1376">
        <v>0.18843305910937036</v>
      </c>
      <c r="CF1376">
        <v>6.4007712242290271</v>
      </c>
      <c r="CG1376">
        <v>0.24757979179739564</v>
      </c>
      <c r="CH1376">
        <v>16.400473149449986</v>
      </c>
      <c r="CI1376">
        <v>7</v>
      </c>
    </row>
    <row r="1377" spans="47:87" x14ac:dyDescent="0.3">
      <c r="AU1377">
        <v>0.3</v>
      </c>
      <c r="AV1377">
        <v>20.258104345193992</v>
      </c>
      <c r="AW1377">
        <v>0.31746215790666671</v>
      </c>
      <c r="AX1377">
        <v>0.73246513156098769</v>
      </c>
      <c r="AY1377">
        <v>337.18249920660037</v>
      </c>
      <c r="AZ1377">
        <v>0.10265758957535676</v>
      </c>
      <c r="BA1377">
        <v>434.72638044212096</v>
      </c>
      <c r="BB1377">
        <v>426.42829334850649</v>
      </c>
      <c r="BC1377">
        <v>1</v>
      </c>
      <c r="BD1377">
        <v>39.014758619508612</v>
      </c>
      <c r="BE1377">
        <v>95.651569322921375</v>
      </c>
      <c r="BF1377">
        <v>0</v>
      </c>
      <c r="BG1377">
        <v>4.0666118584147597</v>
      </c>
      <c r="BH1377">
        <v>399.85920117397302</v>
      </c>
      <c r="BI1377">
        <v>0.2</v>
      </c>
      <c r="BJ1377">
        <v>2874.0656978966308</v>
      </c>
      <c r="BK1377">
        <v>695.11581940527219</v>
      </c>
      <c r="BL1377">
        <v>900.48115585214566</v>
      </c>
      <c r="BM1377">
        <v>1103.0655578661731</v>
      </c>
      <c r="BN1377">
        <v>69.163692651898373</v>
      </c>
      <c r="BO1377">
        <v>28.750826190862586</v>
      </c>
      <c r="BP1377">
        <v>4.0985519210830462E-2</v>
      </c>
      <c r="BQ1377">
        <v>100</v>
      </c>
      <c r="BR1377">
        <v>322.25296047139398</v>
      </c>
      <c r="BS1377">
        <v>5.6200010098317744E-2</v>
      </c>
      <c r="BT1377">
        <v>3.2172923542720723E-4</v>
      </c>
      <c r="BU1377">
        <v>0</v>
      </c>
      <c r="BV1377">
        <v>0.55736173197339167</v>
      </c>
      <c r="BW1377">
        <v>14.021816282926142</v>
      </c>
      <c r="BX1377">
        <v>34.507515911557341</v>
      </c>
      <c r="BY1377">
        <v>42.428841550760353</v>
      </c>
      <c r="BZ1377">
        <v>1166.5946069523975</v>
      </c>
      <c r="CA1377">
        <v>296.74057081984358</v>
      </c>
      <c r="CB1377">
        <v>255.76996799537844</v>
      </c>
      <c r="CC1377" s="156">
        <v>1.02</v>
      </c>
      <c r="CD1377">
        <v>1890</v>
      </c>
      <c r="CE1377">
        <v>0.1242425852182989</v>
      </c>
      <c r="CF1377">
        <v>3.8832626341542849</v>
      </c>
      <c r="CG1377">
        <v>0.15829122686563535</v>
      </c>
      <c r="CH1377">
        <v>3.9862796224211929</v>
      </c>
      <c r="CI1377">
        <v>13</v>
      </c>
    </row>
    <row r="1378" spans="47:87" x14ac:dyDescent="0.3">
      <c r="AU1378">
        <v>0.3</v>
      </c>
      <c r="AV1378">
        <v>20.947017046490078</v>
      </c>
      <c r="AW1378">
        <v>0.28050011113691764</v>
      </c>
      <c r="AX1378">
        <v>1.7416695434541467</v>
      </c>
      <c r="AY1378">
        <v>317.93137439541988</v>
      </c>
      <c r="AZ1378">
        <v>9.5543043136256223E-2</v>
      </c>
      <c r="BA1378">
        <v>433.86676189714382</v>
      </c>
      <c r="BB1378">
        <v>343.60073912092884</v>
      </c>
      <c r="BC1378">
        <v>1</v>
      </c>
      <c r="BD1378">
        <v>31.532063706743557</v>
      </c>
      <c r="BE1378">
        <v>83.315307693426931</v>
      </c>
      <c r="BF1378">
        <v>17.389386059027633</v>
      </c>
      <c r="BG1378">
        <v>5.9371622686199697</v>
      </c>
      <c r="BH1378">
        <v>468.28770730848493</v>
      </c>
      <c r="BI1378">
        <v>0.2</v>
      </c>
      <c r="BJ1378">
        <v>2782.601635502333</v>
      </c>
      <c r="BK1378">
        <v>690.10780440757492</v>
      </c>
      <c r="BL1378">
        <v>851.99513718892024</v>
      </c>
      <c r="BM1378">
        <v>925.18264767279277</v>
      </c>
      <c r="BN1378">
        <v>176.84864571583171</v>
      </c>
      <c r="BO1378">
        <v>25.39195661575927</v>
      </c>
      <c r="BP1378">
        <v>3.7575542122346955E-2</v>
      </c>
      <c r="BQ1378">
        <v>100</v>
      </c>
      <c r="BR1378">
        <v>342.31211841476494</v>
      </c>
      <c r="BS1378">
        <v>5.4459063184171388E-2</v>
      </c>
      <c r="BT1378">
        <v>3.1734851817533989E-4</v>
      </c>
      <c r="BU1378">
        <v>2.2793187631480429</v>
      </c>
      <c r="BV1378">
        <v>0.63395163214888528</v>
      </c>
      <c r="BW1378">
        <v>15.13197051876651</v>
      </c>
      <c r="BX1378">
        <v>37.266177994615944</v>
      </c>
      <c r="BY1378">
        <v>42.434687204341074</v>
      </c>
      <c r="BZ1378">
        <v>1082.2522647505871</v>
      </c>
      <c r="CA1378">
        <v>234.35652890898587</v>
      </c>
      <c r="CB1378">
        <v>239.54261892626158</v>
      </c>
      <c r="CC1378" s="156">
        <v>1.01</v>
      </c>
      <c r="CD1378">
        <v>1110</v>
      </c>
      <c r="CE1378">
        <v>0.18728812002887896</v>
      </c>
      <c r="CF1378">
        <v>6.7226205076331791</v>
      </c>
      <c r="CG1378">
        <v>0.2264398756199123</v>
      </c>
      <c r="CH1378">
        <v>12.664823549413544</v>
      </c>
      <c r="CI1378">
        <v>8</v>
      </c>
    </row>
    <row r="1379" spans="47:87" x14ac:dyDescent="0.3">
      <c r="AU1379">
        <v>0.3</v>
      </c>
      <c r="AV1379">
        <v>18.861496269425384</v>
      </c>
      <c r="AW1379">
        <v>0.31489373425791134</v>
      </c>
      <c r="AX1379">
        <v>2.25863696043564</v>
      </c>
      <c r="AY1379">
        <v>324.60666821346626</v>
      </c>
      <c r="AZ1379">
        <v>0.10350993329092997</v>
      </c>
      <c r="BA1379">
        <v>443.99347708702146</v>
      </c>
      <c r="BB1379">
        <v>352.67862797933464</v>
      </c>
      <c r="BC1379">
        <v>1</v>
      </c>
      <c r="BD1379">
        <v>35.755668331547454</v>
      </c>
      <c r="BE1379">
        <v>109.81723012648521</v>
      </c>
      <c r="BF1379">
        <v>12.701950608530554</v>
      </c>
      <c r="BG1379">
        <v>4.5716812541857532</v>
      </c>
      <c r="BH1379">
        <v>389.59981464629107</v>
      </c>
      <c r="BI1379">
        <v>0.20000000000000004</v>
      </c>
      <c r="BJ1379">
        <v>2853.0334257302693</v>
      </c>
      <c r="BK1379">
        <v>697.55227406933727</v>
      </c>
      <c r="BL1379">
        <v>906.22556518152271</v>
      </c>
      <c r="BM1379">
        <v>1007.6375785574349</v>
      </c>
      <c r="BN1379">
        <v>181.04360368147613</v>
      </c>
      <c r="BO1379">
        <v>28.397561249339869</v>
      </c>
      <c r="BP1379">
        <v>5.528673564335624E-2</v>
      </c>
      <c r="BQ1379">
        <v>100</v>
      </c>
      <c r="BR1379">
        <v>316.03714651796787</v>
      </c>
      <c r="BS1379">
        <v>5.5160156393868606E-2</v>
      </c>
      <c r="BT1379">
        <v>3.0730300262869439E-4</v>
      </c>
      <c r="BU1379">
        <v>0</v>
      </c>
      <c r="BV1379">
        <v>0.50876174205885261</v>
      </c>
      <c r="BW1379">
        <v>12.884169533083874</v>
      </c>
      <c r="BX1379">
        <v>36.715480189142653</v>
      </c>
      <c r="BY1379">
        <v>30.678954322909114</v>
      </c>
      <c r="BZ1379">
        <v>1322.0116147246581</v>
      </c>
      <c r="CA1379">
        <v>255.03857856276903</v>
      </c>
      <c r="CB1379">
        <v>224.68783825009001</v>
      </c>
      <c r="CC1379" s="156">
        <v>0.9</v>
      </c>
      <c r="CD1379">
        <v>1410</v>
      </c>
      <c r="CE1379">
        <v>0.17994188935606581</v>
      </c>
      <c r="CF1379">
        <v>4.6068143068535621</v>
      </c>
      <c r="CG1379">
        <v>0.21449735199325945</v>
      </c>
      <c r="CH1379">
        <v>10.558074053916519</v>
      </c>
      <c r="CI1379">
        <v>8</v>
      </c>
    </row>
    <row r="1380" spans="47:87" x14ac:dyDescent="0.3">
      <c r="AU1380">
        <v>0.3</v>
      </c>
      <c r="AV1380">
        <v>19.960708054309688</v>
      </c>
      <c r="AW1380">
        <v>0.3292088381210328</v>
      </c>
      <c r="AX1380">
        <v>1.038051509133805</v>
      </c>
      <c r="AY1380">
        <v>330.39934357433242</v>
      </c>
      <c r="AZ1380">
        <v>9.0990123933253633E-2</v>
      </c>
      <c r="BA1380">
        <v>421.16824030841542</v>
      </c>
      <c r="BB1380">
        <v>403.71639244789634</v>
      </c>
      <c r="BC1380">
        <v>1</v>
      </c>
      <c r="BD1380">
        <v>30.770088942227886</v>
      </c>
      <c r="BE1380">
        <v>81.902789628728726</v>
      </c>
      <c r="BF1380">
        <v>15.333293361949583</v>
      </c>
      <c r="BG1380">
        <v>4.5139343037559065</v>
      </c>
      <c r="BH1380">
        <v>448.44911966980959</v>
      </c>
      <c r="BI1380">
        <v>0.2</v>
      </c>
      <c r="BJ1380">
        <v>2933.6533229140109</v>
      </c>
      <c r="BK1380">
        <v>682.49392301435512</v>
      </c>
      <c r="BL1380">
        <v>992.35444292629722</v>
      </c>
      <c r="BM1380">
        <v>1066.4855974975292</v>
      </c>
      <c r="BN1380">
        <v>143.44221181655661</v>
      </c>
      <c r="BO1380">
        <v>29.800426190605094</v>
      </c>
      <c r="BP1380">
        <v>4.4304223978793793E-2</v>
      </c>
      <c r="BQ1380">
        <v>100</v>
      </c>
      <c r="BR1380">
        <v>336.7399224773506</v>
      </c>
      <c r="BS1380">
        <v>5.9982818598815935E-2</v>
      </c>
      <c r="BT1380">
        <v>2.9469582067998034E-4</v>
      </c>
      <c r="BU1380">
        <v>0</v>
      </c>
      <c r="BV1380">
        <v>0.52308632580062264</v>
      </c>
      <c r="BW1380">
        <v>15.003213341476911</v>
      </c>
      <c r="BX1380">
        <v>36.482963926939917</v>
      </c>
      <c r="BY1380">
        <v>27.625453976065636</v>
      </c>
      <c r="BZ1380">
        <v>1086.0622990861521</v>
      </c>
      <c r="CA1380">
        <v>306.76694360919635</v>
      </c>
      <c r="CB1380">
        <v>230.17510791211279</v>
      </c>
      <c r="CC1380" s="156">
        <v>1.21</v>
      </c>
      <c r="CD1380">
        <v>1000</v>
      </c>
      <c r="CE1380">
        <v>2.0695553577137371E-2</v>
      </c>
      <c r="CF1380">
        <v>1.5720435130987649</v>
      </c>
      <c r="CG1380">
        <v>6.739564684606239E-2</v>
      </c>
      <c r="CH1380">
        <v>-10.34414342821335</v>
      </c>
      <c r="CI1380" t="s">
        <v>479</v>
      </c>
    </row>
    <row r="1381" spans="47:87" x14ac:dyDescent="0.3">
      <c r="AU1381">
        <v>0.3</v>
      </c>
      <c r="AV1381">
        <v>19.86550367457831</v>
      </c>
      <c r="AW1381">
        <v>0.33681794597446962</v>
      </c>
      <c r="AX1381">
        <v>1.1314247247552354</v>
      </c>
      <c r="AY1381">
        <v>319.52293912997851</v>
      </c>
      <c r="AZ1381">
        <v>0.11099776808560008</v>
      </c>
      <c r="BA1381">
        <v>477.75864046384106</v>
      </c>
      <c r="BB1381">
        <v>431.43803426714885</v>
      </c>
      <c r="BC1381">
        <v>1</v>
      </c>
      <c r="BD1381">
        <v>37.615384640559071</v>
      </c>
      <c r="BE1381">
        <v>92.263138326477232</v>
      </c>
      <c r="BF1381">
        <v>19.898716354756207</v>
      </c>
      <c r="BG1381">
        <v>5.7856832068776525</v>
      </c>
      <c r="BH1381">
        <v>406.43945089884028</v>
      </c>
      <c r="BI1381">
        <v>0.2</v>
      </c>
      <c r="BJ1381">
        <v>2673.6604956683036</v>
      </c>
      <c r="BK1381">
        <v>691.34666105225745</v>
      </c>
      <c r="BL1381">
        <v>937.43123943580724</v>
      </c>
      <c r="BM1381">
        <v>1039.6135668959432</v>
      </c>
      <c r="BN1381">
        <v>267.1698119986674</v>
      </c>
      <c r="BO1381">
        <v>30.815878982058102</v>
      </c>
      <c r="BP1381">
        <v>5.6023571731924748E-3</v>
      </c>
      <c r="BQ1381">
        <v>100</v>
      </c>
      <c r="BR1381">
        <v>345.99887878034724</v>
      </c>
      <c r="BS1381">
        <v>5.1059110584398409E-2</v>
      </c>
      <c r="BT1381">
        <v>3.1709145181541177E-4</v>
      </c>
      <c r="BU1381">
        <v>0</v>
      </c>
      <c r="BV1381">
        <v>0.57780501494505743</v>
      </c>
      <c r="BW1381">
        <v>12.987829511220665</v>
      </c>
      <c r="BX1381">
        <v>34.799694645372071</v>
      </c>
      <c r="BY1381">
        <v>26.915483271379898</v>
      </c>
      <c r="BZ1381">
        <v>1089.7217289809489</v>
      </c>
      <c r="CA1381">
        <v>292.91413087738829</v>
      </c>
      <c r="CB1381">
        <v>227.09857043847205</v>
      </c>
      <c r="CC1381" s="156">
        <v>0.99</v>
      </c>
      <c r="CD1381">
        <v>1600</v>
      </c>
      <c r="CE1381">
        <v>0.16733941310888345</v>
      </c>
      <c r="CF1381">
        <v>5.205694346746462</v>
      </c>
      <c r="CG1381">
        <v>0.21927779715622125</v>
      </c>
      <c r="CH1381">
        <v>14.029561109577276</v>
      </c>
      <c r="CI1381">
        <v>8</v>
      </c>
    </row>
    <row r="1382" spans="47:87" x14ac:dyDescent="0.3">
      <c r="AU1382">
        <v>0.3</v>
      </c>
      <c r="AV1382">
        <v>19.756434512398009</v>
      </c>
      <c r="AW1382">
        <v>0.28643735499282952</v>
      </c>
      <c r="AX1382">
        <v>0.33253750087234379</v>
      </c>
      <c r="AY1382">
        <v>332.70157501294847</v>
      </c>
      <c r="AZ1382">
        <v>0.10957759818713314</v>
      </c>
      <c r="BA1382">
        <v>380.31000638750277</v>
      </c>
      <c r="BB1382">
        <v>379.92548600505495</v>
      </c>
      <c r="BC1382">
        <v>1</v>
      </c>
      <c r="BD1382">
        <v>45.526849715344568</v>
      </c>
      <c r="BE1382">
        <v>97.11842479208002</v>
      </c>
      <c r="BF1382">
        <v>22.657118066276123</v>
      </c>
      <c r="BG1382">
        <v>5.301085590870902</v>
      </c>
      <c r="BH1382">
        <v>387.05284645206461</v>
      </c>
      <c r="BI1382">
        <v>0.20000000000000004</v>
      </c>
      <c r="BJ1382">
        <v>2388.6720306716952</v>
      </c>
      <c r="BK1382">
        <v>667.60554565083112</v>
      </c>
      <c r="BL1382">
        <v>816.93960037705256</v>
      </c>
      <c r="BM1382">
        <v>876.46375299756187</v>
      </c>
      <c r="BN1382">
        <v>122.46184530898978</v>
      </c>
      <c r="BO1382">
        <v>25.822294770539031</v>
      </c>
      <c r="BP1382">
        <v>5.1311470414062747E-2</v>
      </c>
      <c r="BQ1382">
        <v>100</v>
      </c>
      <c r="BR1382">
        <v>306.30963868543427</v>
      </c>
      <c r="BS1382">
        <v>5.5686710456141396E-2</v>
      </c>
      <c r="BT1382">
        <v>3.0118952399507145E-4</v>
      </c>
      <c r="BU1382">
        <v>8.8054073674121263</v>
      </c>
      <c r="BV1382">
        <v>0.58869424728146502</v>
      </c>
      <c r="BW1382">
        <v>13.127693600696382</v>
      </c>
      <c r="BX1382">
        <v>36.980668885372779</v>
      </c>
      <c r="BY1382">
        <v>30.952597393398328</v>
      </c>
      <c r="BZ1382">
        <v>985.81397377406086</v>
      </c>
      <c r="CA1382">
        <v>254.37831353058448</v>
      </c>
      <c r="CB1382">
        <v>249.85543487598764</v>
      </c>
      <c r="CC1382" s="156">
        <v>0.83</v>
      </c>
      <c r="CD1382">
        <v>1970</v>
      </c>
      <c r="CE1382">
        <v>0.25681890290787401</v>
      </c>
      <c r="CF1382">
        <v>5.2612559027377639</v>
      </c>
      <c r="CG1382">
        <v>0.24204511130830256</v>
      </c>
      <c r="CH1382">
        <v>25.543106899310988</v>
      </c>
      <c r="CI1382">
        <v>5</v>
      </c>
    </row>
    <row r="1383" spans="47:87" x14ac:dyDescent="0.3">
      <c r="AU1383">
        <v>0.3</v>
      </c>
      <c r="AV1383">
        <v>18.686639639243602</v>
      </c>
      <c r="AW1383">
        <v>0.35373912165063404</v>
      </c>
      <c r="AX1383">
        <v>0.8739068875483007</v>
      </c>
      <c r="AY1383">
        <v>320.22295004871825</v>
      </c>
      <c r="AZ1383">
        <v>0.10398173836742459</v>
      </c>
      <c r="BA1383">
        <v>341.03588056234895</v>
      </c>
      <c r="BB1383">
        <v>265.30957388856507</v>
      </c>
      <c r="BC1383">
        <v>1</v>
      </c>
      <c r="BD1383">
        <v>45.636594041540732</v>
      </c>
      <c r="BE1383">
        <v>112.70497188228138</v>
      </c>
      <c r="BF1383">
        <v>13.493229876984637</v>
      </c>
      <c r="BG1383">
        <v>5.7051956715320431</v>
      </c>
      <c r="BH1383">
        <v>383.0352607471408</v>
      </c>
      <c r="BI1383">
        <v>0.19999999999999998</v>
      </c>
      <c r="BJ1383">
        <v>2036.9713809081356</v>
      </c>
      <c r="BK1383">
        <v>700.19141476307664</v>
      </c>
      <c r="BL1383">
        <v>968.93512494595871</v>
      </c>
      <c r="BM1383">
        <v>1078.4404673781473</v>
      </c>
      <c r="BN1383">
        <v>214.27108327464592</v>
      </c>
      <c r="BO1383">
        <v>31.870100460094399</v>
      </c>
      <c r="BP1383">
        <v>6.5878839264656541E-2</v>
      </c>
      <c r="BQ1383">
        <v>100</v>
      </c>
      <c r="BR1383">
        <v>412.0948246249875</v>
      </c>
      <c r="BS1383">
        <v>5.243249259060602E-2</v>
      </c>
      <c r="BT1383">
        <v>3.2586521824807917E-4</v>
      </c>
      <c r="BU1383">
        <v>0</v>
      </c>
      <c r="BV1383">
        <v>0.5551824100695314</v>
      </c>
      <c r="BW1383">
        <v>15.119778923955122</v>
      </c>
      <c r="BX1383">
        <v>37.173293170392007</v>
      </c>
      <c r="BY1383">
        <v>35.975865776715246</v>
      </c>
      <c r="BZ1383">
        <v>957.7055942438418</v>
      </c>
      <c r="CA1383">
        <v>337.84468822270196</v>
      </c>
      <c r="CB1383">
        <v>228.37081776588386</v>
      </c>
      <c r="CC1383" s="156">
        <v>0.94</v>
      </c>
      <c r="CD1383">
        <v>1590</v>
      </c>
      <c r="CE1383">
        <v>0.15104386115965718</v>
      </c>
      <c r="CF1383">
        <v>5.3010871142648597</v>
      </c>
      <c r="CG1383">
        <v>0.18411461868986745</v>
      </c>
      <c r="CH1383">
        <v>10.792961009797258</v>
      </c>
      <c r="CI1383">
        <v>10</v>
      </c>
    </row>
    <row r="1384" spans="47:87" x14ac:dyDescent="0.3">
      <c r="AU1384">
        <v>0.3</v>
      </c>
      <c r="AV1384">
        <v>17.482431297883466</v>
      </c>
      <c r="AW1384">
        <v>0.19768640757057981</v>
      </c>
      <c r="AX1384">
        <v>0.56950349533842526</v>
      </c>
      <c r="AY1384">
        <v>333.20624382805363</v>
      </c>
      <c r="AZ1384">
        <v>9.5589898526740699E-2</v>
      </c>
      <c r="BA1384">
        <v>461.23931330186997</v>
      </c>
      <c r="BB1384">
        <v>347.04252464886594</v>
      </c>
      <c r="BC1384">
        <v>1</v>
      </c>
      <c r="BD1384">
        <v>37.847398552236363</v>
      </c>
      <c r="BE1384">
        <v>112.0038138630858</v>
      </c>
      <c r="BF1384">
        <v>4.4675384888339931</v>
      </c>
      <c r="BG1384">
        <v>4.3750183754783016</v>
      </c>
      <c r="BH1384">
        <v>439.21641496149783</v>
      </c>
      <c r="BI1384">
        <v>0.19999999999999993</v>
      </c>
      <c r="BJ1384">
        <v>2640.7297499526499</v>
      </c>
      <c r="BK1384">
        <v>671.57710799331414</v>
      </c>
      <c r="BL1384">
        <v>902.79515127417369</v>
      </c>
      <c r="BM1384">
        <v>871.01346261376818</v>
      </c>
      <c r="BN1384">
        <v>228.42754064884735</v>
      </c>
      <c r="BO1384">
        <v>17.613449310928132</v>
      </c>
      <c r="BP1384">
        <v>6.055044792333239E-2</v>
      </c>
      <c r="BQ1384">
        <v>100</v>
      </c>
      <c r="BR1384">
        <v>317.02691052361513</v>
      </c>
      <c r="BS1384">
        <v>5.9545096062645422E-2</v>
      </c>
      <c r="BT1384">
        <v>3.0955686036782608E-4</v>
      </c>
      <c r="BU1384">
        <v>0</v>
      </c>
      <c r="BV1384">
        <v>0.54502689931792569</v>
      </c>
      <c r="BW1384">
        <v>15.028729134373039</v>
      </c>
      <c r="BX1384">
        <v>38.298500389224706</v>
      </c>
      <c r="BY1384">
        <v>28.055401704048624</v>
      </c>
      <c r="BZ1384">
        <v>1148.4703280540944</v>
      </c>
      <c r="CA1384">
        <v>259.47924409531345</v>
      </c>
      <c r="CB1384">
        <v>239.47549869461403</v>
      </c>
      <c r="CC1384" s="156">
        <v>0.96</v>
      </c>
      <c r="CD1384">
        <v>1140</v>
      </c>
      <c r="CE1384">
        <v>0.19917270268903953</v>
      </c>
      <c r="CF1384">
        <v>7.5774155642716927</v>
      </c>
      <c r="CG1384">
        <v>0.26072295288911146</v>
      </c>
      <c r="CH1384">
        <v>25.984168155333219</v>
      </c>
      <c r="CI1384">
        <v>6</v>
      </c>
    </row>
    <row r="1385" spans="47:87" x14ac:dyDescent="0.3">
      <c r="AU1385">
        <v>0.3</v>
      </c>
      <c r="AV1385">
        <v>20.706434327045255</v>
      </c>
      <c r="AW1385">
        <v>0.38895175089564432</v>
      </c>
      <c r="AX1385">
        <v>1.3585912767521915</v>
      </c>
      <c r="AY1385">
        <v>309.70318799776919</v>
      </c>
      <c r="AZ1385">
        <v>0.10383422789497526</v>
      </c>
      <c r="BA1385">
        <v>471.33656395628856</v>
      </c>
      <c r="BB1385">
        <v>288.90509101893264</v>
      </c>
      <c r="BC1385">
        <v>1</v>
      </c>
      <c r="BD1385">
        <v>35.192743393754981</v>
      </c>
      <c r="BE1385">
        <v>104.32703979685076</v>
      </c>
      <c r="BF1385">
        <v>13.540874557631172</v>
      </c>
      <c r="BG1385">
        <v>6.8649631447990771</v>
      </c>
      <c r="BH1385">
        <v>408.25892574763969</v>
      </c>
      <c r="BI1385">
        <v>0.19999999999999998</v>
      </c>
      <c r="BJ1385">
        <v>2292.6957405177968</v>
      </c>
      <c r="BK1385">
        <v>683.67773975895955</v>
      </c>
      <c r="BL1385">
        <v>908.52106779221992</v>
      </c>
      <c r="BM1385">
        <v>906.92778744988755</v>
      </c>
      <c r="BN1385">
        <v>136.32457494315545</v>
      </c>
      <c r="BO1385">
        <v>35.179614671907963</v>
      </c>
      <c r="BP1385">
        <v>5.585926338361269E-2</v>
      </c>
      <c r="BQ1385">
        <v>100</v>
      </c>
      <c r="BR1385">
        <v>368.42269965116117</v>
      </c>
      <c r="BS1385">
        <v>5.4565692769680998E-2</v>
      </c>
      <c r="BT1385">
        <v>3.0767904718985114E-4</v>
      </c>
      <c r="BU1385">
        <v>88.962382210264408</v>
      </c>
      <c r="BV1385">
        <v>0.54880468593589826</v>
      </c>
      <c r="BW1385">
        <v>14.723888391284829</v>
      </c>
      <c r="BX1385">
        <v>32.566110274788677</v>
      </c>
      <c r="BY1385">
        <v>32.961492305834724</v>
      </c>
      <c r="BZ1385">
        <v>1056.216192468725</v>
      </c>
      <c r="CA1385">
        <v>333.61049450852562</v>
      </c>
      <c r="CB1385">
        <v>240.6816142573031</v>
      </c>
      <c r="CC1385" s="156">
        <v>0.89</v>
      </c>
      <c r="CD1385">
        <v>2150</v>
      </c>
      <c r="CE1385">
        <v>0.15231668959538402</v>
      </c>
      <c r="CF1385">
        <v>5.868693319789867</v>
      </c>
      <c r="CG1385">
        <v>0.18277249073316104</v>
      </c>
      <c r="CH1385">
        <v>9.1093757885204383</v>
      </c>
      <c r="CI1385">
        <v>11</v>
      </c>
    </row>
    <row r="1386" spans="47:87" x14ac:dyDescent="0.3">
      <c r="AU1386">
        <v>0.3</v>
      </c>
      <c r="AV1386">
        <v>20.104680371392398</v>
      </c>
      <c r="AW1386">
        <v>0.29494443649716634</v>
      </c>
      <c r="AX1386">
        <v>1.4443782798923788</v>
      </c>
      <c r="AY1386">
        <v>341.98992574284716</v>
      </c>
      <c r="AZ1386">
        <v>0.11682934030459986</v>
      </c>
      <c r="BA1386">
        <v>478.53624306828982</v>
      </c>
      <c r="BB1386">
        <v>296.2775523678182</v>
      </c>
      <c r="BC1386">
        <v>1</v>
      </c>
      <c r="BD1386">
        <v>35.186425919352736</v>
      </c>
      <c r="BE1386">
        <v>111.70055894243075</v>
      </c>
      <c r="BF1386">
        <v>7.3331742938375317</v>
      </c>
      <c r="BG1386">
        <v>4.6373766232981826</v>
      </c>
      <c r="BH1386">
        <v>427.25623524552054</v>
      </c>
      <c r="BI1386">
        <v>0.19999999999999998</v>
      </c>
      <c r="BJ1386">
        <v>2853.3105522484848</v>
      </c>
      <c r="BK1386">
        <v>679.7891616682175</v>
      </c>
      <c r="BL1386">
        <v>900.35330387192244</v>
      </c>
      <c r="BM1386">
        <v>961.93375918920174</v>
      </c>
      <c r="BN1386">
        <v>130.12082809590947</v>
      </c>
      <c r="BO1386">
        <v>26.778968084182242</v>
      </c>
      <c r="BP1386">
        <v>2.9789647900189363E-2</v>
      </c>
      <c r="BQ1386">
        <v>100</v>
      </c>
      <c r="BR1386">
        <v>305.15122279674966</v>
      </c>
      <c r="BS1386">
        <v>5.0742996921554137E-2</v>
      </c>
      <c r="BT1386">
        <v>3.0729807642203619E-4</v>
      </c>
      <c r="BU1386">
        <v>0</v>
      </c>
      <c r="BV1386">
        <v>0.52676947556455822</v>
      </c>
      <c r="BW1386">
        <v>14.130474724773862</v>
      </c>
      <c r="BX1386">
        <v>36.72826689133931</v>
      </c>
      <c r="BY1386">
        <v>35.736172731498819</v>
      </c>
      <c r="BZ1386">
        <v>1212.1885582127647</v>
      </c>
      <c r="CA1386">
        <v>313.64717736027052</v>
      </c>
      <c r="CB1386">
        <v>227.64245366725274</v>
      </c>
      <c r="CC1386" s="156">
        <v>0.97</v>
      </c>
      <c r="CD1386">
        <v>2380</v>
      </c>
      <c r="CE1386">
        <v>2.4672427852164613E-2</v>
      </c>
      <c r="CF1386">
        <v>2.1210481847735707</v>
      </c>
      <c r="CG1386">
        <v>7.4716606100509647E-2</v>
      </c>
      <c r="CH1386">
        <v>-11.81925316987388</v>
      </c>
      <c r="CI1386" t="s">
        <v>479</v>
      </c>
    </row>
    <row r="1387" spans="47:87" x14ac:dyDescent="0.3">
      <c r="AU1387">
        <v>0.3</v>
      </c>
      <c r="AV1387">
        <v>19.907589606936888</v>
      </c>
      <c r="AW1387">
        <v>0.32836386476583407</v>
      </c>
      <c r="AX1387">
        <v>1.1203278306570321</v>
      </c>
      <c r="AY1387">
        <v>346.43651039683152</v>
      </c>
      <c r="AZ1387">
        <v>0.1037115229292401</v>
      </c>
      <c r="BA1387">
        <v>493.32352233495004</v>
      </c>
      <c r="BB1387">
        <v>353.46834415381477</v>
      </c>
      <c r="BC1387">
        <v>1</v>
      </c>
      <c r="BD1387">
        <v>37.738811353834286</v>
      </c>
      <c r="BE1387">
        <v>100.98779253837166</v>
      </c>
      <c r="BF1387">
        <v>22.627694510857332</v>
      </c>
      <c r="BG1387">
        <v>5.0052801549678705</v>
      </c>
      <c r="BH1387">
        <v>410.95743717571514</v>
      </c>
      <c r="BI1387">
        <v>0.20000000000000004</v>
      </c>
      <c r="BJ1387">
        <v>3165.8901710293831</v>
      </c>
      <c r="BK1387">
        <v>671.74118825695075</v>
      </c>
      <c r="BL1387">
        <v>977.94197196532548</v>
      </c>
      <c r="BM1387">
        <v>881.75151219424174</v>
      </c>
      <c r="BN1387">
        <v>152.95957729982942</v>
      </c>
      <c r="BO1387">
        <v>29.474216822238795</v>
      </c>
      <c r="BP1387">
        <v>7.4429821900012724E-2</v>
      </c>
      <c r="BQ1387">
        <v>100</v>
      </c>
      <c r="BR1387">
        <v>326.21936523985386</v>
      </c>
      <c r="BS1387">
        <v>5.405305866366087E-2</v>
      </c>
      <c r="BT1387">
        <v>2.9449874538631639E-4</v>
      </c>
      <c r="BU1387">
        <v>25.231960515323376</v>
      </c>
      <c r="BV1387">
        <v>0.53568570737116572</v>
      </c>
      <c r="BW1387">
        <v>13.85712238324421</v>
      </c>
      <c r="BX1387">
        <v>36.164766878051609</v>
      </c>
      <c r="BY1387">
        <v>34.206508264158572</v>
      </c>
      <c r="BZ1387">
        <v>921.21474291645211</v>
      </c>
      <c r="CA1387">
        <v>249.7694693520321</v>
      </c>
      <c r="CB1387">
        <v>231.48360601187707</v>
      </c>
      <c r="CC1387" s="156">
        <v>0.88</v>
      </c>
      <c r="CD1387">
        <v>1380</v>
      </c>
      <c r="CE1387">
        <v>0.33628044330264451</v>
      </c>
      <c r="CF1387">
        <v>7.7248903552568571</v>
      </c>
      <c r="CG1387">
        <v>0.3074431549096614</v>
      </c>
      <c r="CH1387">
        <v>35.856102840857979</v>
      </c>
      <c r="CI1387">
        <v>4</v>
      </c>
    </row>
    <row r="1388" spans="47:87" x14ac:dyDescent="0.3">
      <c r="AU1388">
        <v>0.3</v>
      </c>
      <c r="AV1388">
        <v>18.405162655039742</v>
      </c>
      <c r="AW1388">
        <v>0.32101974673809891</v>
      </c>
      <c r="AX1388">
        <v>0.69419634457764245</v>
      </c>
      <c r="AY1388">
        <v>309.30701907517567</v>
      </c>
      <c r="AZ1388">
        <v>0.10233130708310856</v>
      </c>
      <c r="BA1388">
        <v>424.36653433707045</v>
      </c>
      <c r="BB1388">
        <v>370.93022963996742</v>
      </c>
      <c r="BC1388">
        <v>1</v>
      </c>
      <c r="BD1388">
        <v>47.900771385915185</v>
      </c>
      <c r="BE1388">
        <v>95.586656679404925</v>
      </c>
      <c r="BF1388">
        <v>9.2706331753320352</v>
      </c>
      <c r="BG1388">
        <v>5.1267531842022898</v>
      </c>
      <c r="BH1388">
        <v>442.39091092047607</v>
      </c>
      <c r="BI1388">
        <v>0.2</v>
      </c>
      <c r="BJ1388">
        <v>2797.216909843909</v>
      </c>
      <c r="BK1388">
        <v>714.26748396228595</v>
      </c>
      <c r="BL1388">
        <v>976.71146823468985</v>
      </c>
      <c r="BM1388">
        <v>980.52910374782232</v>
      </c>
      <c r="BN1388">
        <v>112.65227179985121</v>
      </c>
      <c r="BO1388">
        <v>29.159175700704807</v>
      </c>
      <c r="BP1388">
        <v>3.0997225781223971E-2</v>
      </c>
      <c r="BQ1388">
        <v>100</v>
      </c>
      <c r="BR1388">
        <v>330.86180574423224</v>
      </c>
      <c r="BS1388">
        <v>5.1599964069349712E-2</v>
      </c>
      <c r="BT1388">
        <v>3.1141887104096098E-4</v>
      </c>
      <c r="BU1388">
        <v>42.732290039943287</v>
      </c>
      <c r="BV1388">
        <v>0.51694871524042307</v>
      </c>
      <c r="BW1388">
        <v>14.368675315533388</v>
      </c>
      <c r="BX1388">
        <v>35.119021677900896</v>
      </c>
      <c r="BY1388">
        <v>32.485644364095151</v>
      </c>
      <c r="BZ1388">
        <v>1299.1346866018735</v>
      </c>
      <c r="CA1388">
        <v>374.83800285190273</v>
      </c>
      <c r="CB1388">
        <v>244.88823145074619</v>
      </c>
      <c r="CC1388" s="156">
        <v>1.08</v>
      </c>
      <c r="CD1388">
        <v>1880</v>
      </c>
      <c r="CE1388">
        <v>8.3346372902686428E-2</v>
      </c>
      <c r="CF1388">
        <v>4.0629915789918094</v>
      </c>
      <c r="CG1388">
        <v>0.120231474258649</v>
      </c>
      <c r="CH1388">
        <v>-4.0104495675051952</v>
      </c>
      <c r="CI1388" t="s">
        <v>479</v>
      </c>
    </row>
    <row r="1389" spans="47:87" x14ac:dyDescent="0.3">
      <c r="AU1389">
        <v>0.3</v>
      </c>
      <c r="AV1389">
        <v>19.346934612888397</v>
      </c>
      <c r="AW1389">
        <v>0.17601808216908496</v>
      </c>
      <c r="AX1389">
        <v>0.42032380345931886</v>
      </c>
      <c r="AY1389">
        <v>305.04836966816407</v>
      </c>
      <c r="AZ1389">
        <v>0.10848145317667773</v>
      </c>
      <c r="BA1389">
        <v>421.96802858655627</v>
      </c>
      <c r="BB1389">
        <v>370.58466552048071</v>
      </c>
      <c r="BC1389">
        <v>1</v>
      </c>
      <c r="BD1389">
        <v>41.479599214859981</v>
      </c>
      <c r="BE1389">
        <v>84.413328354677759</v>
      </c>
      <c r="BF1389">
        <v>18.15360214365349</v>
      </c>
      <c r="BG1389">
        <v>4.2863150494167215</v>
      </c>
      <c r="BH1389">
        <v>404.10261890988954</v>
      </c>
      <c r="BI1389">
        <v>0.19999999999999998</v>
      </c>
      <c r="BJ1389">
        <v>2843.7227993275228</v>
      </c>
      <c r="BK1389">
        <v>690.21696234293483</v>
      </c>
      <c r="BL1389">
        <v>945.1497878743703</v>
      </c>
      <c r="BM1389">
        <v>967.40067832449347</v>
      </c>
      <c r="BN1389">
        <v>144.9824236340026</v>
      </c>
      <c r="BO1389">
        <v>15.574291180322678</v>
      </c>
      <c r="BP1389">
        <v>6.6972653728020068E-2</v>
      </c>
      <c r="BQ1389">
        <v>100</v>
      </c>
      <c r="BR1389">
        <v>378.37263951905862</v>
      </c>
      <c r="BS1389">
        <v>6.2190347620915021E-2</v>
      </c>
      <c r="BT1389">
        <v>2.897374012004537E-4</v>
      </c>
      <c r="BU1389">
        <v>0</v>
      </c>
      <c r="BV1389">
        <v>0.55066567879636941</v>
      </c>
      <c r="BW1389">
        <v>13.789094876951488</v>
      </c>
      <c r="BX1389">
        <v>35.409448736488969</v>
      </c>
      <c r="BY1389">
        <v>35.679103175291203</v>
      </c>
      <c r="BZ1389">
        <v>981.88273642530112</v>
      </c>
      <c r="CA1389">
        <v>229.33455252241242</v>
      </c>
      <c r="CB1389">
        <v>230.36840362416876</v>
      </c>
      <c r="CC1389" s="156">
        <v>0.85</v>
      </c>
      <c r="CD1389">
        <v>1820</v>
      </c>
      <c r="CE1389">
        <v>0.19864861677044177</v>
      </c>
      <c r="CF1389">
        <v>5.4048567144079005</v>
      </c>
      <c r="CG1389">
        <v>0.26247159286329563</v>
      </c>
      <c r="CH1389">
        <v>15.832142701526783</v>
      </c>
      <c r="CI1389">
        <v>6</v>
      </c>
    </row>
    <row r="1390" spans="47:87" x14ac:dyDescent="0.3">
      <c r="AU1390">
        <v>0.3</v>
      </c>
      <c r="AV1390">
        <v>20.298854654365421</v>
      </c>
      <c r="AW1390">
        <v>0.31669109883515373</v>
      </c>
      <c r="AX1390">
        <v>2.2728461304856253</v>
      </c>
      <c r="AY1390">
        <v>376.45567405584211</v>
      </c>
      <c r="AZ1390">
        <v>9.4820190220896119E-2</v>
      </c>
      <c r="BA1390">
        <v>465.94020388500235</v>
      </c>
      <c r="BB1390">
        <v>359.03366073336798</v>
      </c>
      <c r="BC1390">
        <v>1</v>
      </c>
      <c r="BD1390">
        <v>32.415059107244737</v>
      </c>
      <c r="BE1390">
        <v>97.609805012118088</v>
      </c>
      <c r="BF1390">
        <v>15.289377346893678</v>
      </c>
      <c r="BG1390">
        <v>5.9216157058109369</v>
      </c>
      <c r="BH1390">
        <v>389.49098557930938</v>
      </c>
      <c r="BI1390">
        <v>0.19999999999999996</v>
      </c>
      <c r="BJ1390">
        <v>2146.9477932379691</v>
      </c>
      <c r="BK1390">
        <v>676.62525694072701</v>
      </c>
      <c r="BL1390">
        <v>776.70791906896625</v>
      </c>
      <c r="BM1390">
        <v>740.82085137939214</v>
      </c>
      <c r="BN1390">
        <v>179.18239601398423</v>
      </c>
      <c r="BO1390">
        <v>28.525838269516608</v>
      </c>
      <c r="BP1390">
        <v>5.975021151978626E-2</v>
      </c>
      <c r="BQ1390">
        <v>100</v>
      </c>
      <c r="BR1390">
        <v>390.32041394824279</v>
      </c>
      <c r="BS1390">
        <v>5.524116186693491E-2</v>
      </c>
      <c r="BT1390">
        <v>3.0802483842880452E-4</v>
      </c>
      <c r="BU1390">
        <v>28.559708839038674</v>
      </c>
      <c r="BV1390">
        <v>0.56678078705550472</v>
      </c>
      <c r="BW1390">
        <v>14.923208709298445</v>
      </c>
      <c r="BX1390">
        <v>38.302601044735241</v>
      </c>
      <c r="BY1390">
        <v>30.284474324140351</v>
      </c>
      <c r="BZ1390">
        <v>1007.9480613238308</v>
      </c>
      <c r="CA1390">
        <v>349.75573291673106</v>
      </c>
      <c r="CB1390">
        <v>220.4737158740607</v>
      </c>
      <c r="CC1390" s="156">
        <v>0.87</v>
      </c>
      <c r="CD1390">
        <v>1910</v>
      </c>
      <c r="CE1390">
        <v>0.11392349142772673</v>
      </c>
      <c r="CF1390">
        <v>4.273727103882468</v>
      </c>
      <c r="CG1390">
        <v>0.14832473542721819</v>
      </c>
      <c r="CH1390">
        <v>6.6611463353079392</v>
      </c>
      <c r="CI1390">
        <v>13</v>
      </c>
    </row>
    <row r="1391" spans="47:87" x14ac:dyDescent="0.3">
      <c r="AU1391">
        <v>0.3</v>
      </c>
      <c r="AV1391">
        <v>20.770503713238792</v>
      </c>
      <c r="AW1391">
        <v>0.29741285872887985</v>
      </c>
      <c r="AX1391">
        <v>1.4244098440647985</v>
      </c>
      <c r="AY1391">
        <v>338.90051972518205</v>
      </c>
      <c r="AZ1391">
        <v>6.4501956408855282E-2</v>
      </c>
      <c r="BA1391">
        <v>422.87823861409089</v>
      </c>
      <c r="BB1391">
        <v>321.89869272602999</v>
      </c>
      <c r="BC1391">
        <v>1</v>
      </c>
      <c r="BD1391">
        <v>41.145106870321257</v>
      </c>
      <c r="BE1391">
        <v>112.76985882425011</v>
      </c>
      <c r="BF1391">
        <v>7.8726013302526994</v>
      </c>
      <c r="BG1391">
        <v>6.0362403895100769</v>
      </c>
      <c r="BH1391">
        <v>426.61974318447847</v>
      </c>
      <c r="BI1391">
        <v>0.19999999999999993</v>
      </c>
      <c r="BJ1391">
        <v>2186.6055194263126</v>
      </c>
      <c r="BK1391">
        <v>687.93955603066797</v>
      </c>
      <c r="BL1391">
        <v>892.50439228641744</v>
      </c>
      <c r="BM1391">
        <v>968.72512519722272</v>
      </c>
      <c r="BN1391">
        <v>174.85464807175111</v>
      </c>
      <c r="BO1391">
        <v>27.103065219582799</v>
      </c>
      <c r="BP1391">
        <v>1.8165561083411642E-2</v>
      </c>
      <c r="BQ1391">
        <v>100</v>
      </c>
      <c r="BR1391">
        <v>316.5635700732671</v>
      </c>
      <c r="BS1391">
        <v>5.7317485825957193E-2</v>
      </c>
      <c r="BT1391">
        <v>2.9921701143141029E-4</v>
      </c>
      <c r="BU1391">
        <v>14.018175911859629</v>
      </c>
      <c r="BV1391">
        <v>0.55210937023812579</v>
      </c>
      <c r="BW1391">
        <v>14.207159244582208</v>
      </c>
      <c r="BX1391">
        <v>33.068584869260093</v>
      </c>
      <c r="BY1391">
        <v>30.630116711200262</v>
      </c>
      <c r="BZ1391">
        <v>1234.8130572160369</v>
      </c>
      <c r="CA1391">
        <v>308.01130419388141</v>
      </c>
      <c r="CB1391">
        <v>238.6360296484026</v>
      </c>
      <c r="CC1391" s="156">
        <v>0.9</v>
      </c>
      <c r="CD1391">
        <v>2020</v>
      </c>
      <c r="CE1391">
        <v>0.1250346490405565</v>
      </c>
      <c r="CF1391">
        <v>3.9862295594623327</v>
      </c>
      <c r="CG1391">
        <v>0.16763653945317195</v>
      </c>
      <c r="CH1391">
        <v>1.7003127317235434</v>
      </c>
      <c r="CI1391">
        <v>15</v>
      </c>
    </row>
    <row r="1392" spans="47:87" x14ac:dyDescent="0.3">
      <c r="AU1392">
        <v>0.3</v>
      </c>
      <c r="AV1392">
        <v>20.671370523325209</v>
      </c>
      <c r="AW1392">
        <v>0.2945417364367735</v>
      </c>
      <c r="AX1392">
        <v>1.0432569115406389</v>
      </c>
      <c r="AY1392">
        <v>313.21661147952523</v>
      </c>
      <c r="AZ1392">
        <v>9.5166640284761891E-2</v>
      </c>
      <c r="BA1392">
        <v>361.75982621983741</v>
      </c>
      <c r="BB1392">
        <v>386.4958311046264</v>
      </c>
      <c r="BC1392">
        <v>1</v>
      </c>
      <c r="BD1392">
        <v>38.24557993803689</v>
      </c>
      <c r="BE1392">
        <v>80.633724285562622</v>
      </c>
      <c r="BF1392">
        <v>25.374607550937682</v>
      </c>
      <c r="BG1392">
        <v>4.6581099547299996</v>
      </c>
      <c r="BH1392">
        <v>462.99993580475166</v>
      </c>
      <c r="BI1392">
        <v>0.2</v>
      </c>
      <c r="BJ1392">
        <v>2231.5255539151635</v>
      </c>
      <c r="BK1392">
        <v>687.68224349787749</v>
      </c>
      <c r="BL1392">
        <v>891.86012420802581</v>
      </c>
      <c r="BM1392">
        <v>958.180774313386</v>
      </c>
      <c r="BN1392">
        <v>228.60112769331423</v>
      </c>
      <c r="BO1392">
        <v>26.706236322870744</v>
      </c>
      <c r="BP1392">
        <v>3.4242264981815165E-2</v>
      </c>
      <c r="BQ1392">
        <v>100</v>
      </c>
      <c r="BR1392">
        <v>361.60219508144894</v>
      </c>
      <c r="BS1392">
        <v>5.5240818205910418E-2</v>
      </c>
      <c r="BT1392">
        <v>3.1579508258745012E-4</v>
      </c>
      <c r="BU1392">
        <v>19.2218613753471</v>
      </c>
      <c r="BV1392">
        <v>0.53241974780764112</v>
      </c>
      <c r="BW1392">
        <v>14.508347016992513</v>
      </c>
      <c r="BX1392">
        <v>34.699096948560502</v>
      </c>
      <c r="BY1392">
        <v>35.956254864499243</v>
      </c>
      <c r="BZ1392">
        <v>1096.113477345177</v>
      </c>
      <c r="CA1392">
        <v>343.79464334907203</v>
      </c>
      <c r="CB1392">
        <v>227.29906384394079</v>
      </c>
      <c r="CC1392" s="156">
        <v>1.1499999999999999</v>
      </c>
      <c r="CD1392">
        <v>1220</v>
      </c>
      <c r="CE1392">
        <v>7.476438925649842E-2</v>
      </c>
      <c r="CF1392">
        <v>2.6307770689835022</v>
      </c>
      <c r="CG1392">
        <v>9.9606086100194391E-2</v>
      </c>
      <c r="CH1392">
        <v>-4.4768646780618662</v>
      </c>
      <c r="CI1392" t="s">
        <v>479</v>
      </c>
    </row>
    <row r="1393" spans="47:87" x14ac:dyDescent="0.3">
      <c r="AU1393">
        <v>0.3</v>
      </c>
      <c r="AV1393">
        <v>20.122702427212261</v>
      </c>
      <c r="AW1393">
        <v>0.27357595911274307</v>
      </c>
      <c r="AX1393">
        <v>0.31325651606180166</v>
      </c>
      <c r="AY1393">
        <v>329.63475020530899</v>
      </c>
      <c r="AZ1393">
        <v>0.11100949141523019</v>
      </c>
      <c r="BA1393">
        <v>352.82744751114461</v>
      </c>
      <c r="BB1393">
        <v>351.16505157980458</v>
      </c>
      <c r="BC1393">
        <v>1</v>
      </c>
      <c r="BD1393">
        <v>45.766045437217095</v>
      </c>
      <c r="BE1393">
        <v>104.35510611583035</v>
      </c>
      <c r="BF1393">
        <v>17.034607445809698</v>
      </c>
      <c r="BG1393">
        <v>4.2885362150084205</v>
      </c>
      <c r="BH1393">
        <v>414.18830340654671</v>
      </c>
      <c r="BI1393">
        <v>0.19999999999999996</v>
      </c>
      <c r="BJ1393">
        <v>2484.5737844633281</v>
      </c>
      <c r="BK1393">
        <v>693.91397224930336</v>
      </c>
      <c r="BL1393">
        <v>976.01816331724444</v>
      </c>
      <c r="BM1393">
        <v>994.25497457491679</v>
      </c>
      <c r="BN1393">
        <v>152.13199121320739</v>
      </c>
      <c r="BO1393">
        <v>24.507624987749665</v>
      </c>
      <c r="BP1393">
        <v>6.7811280851106187E-2</v>
      </c>
      <c r="BQ1393">
        <v>100</v>
      </c>
      <c r="BR1393">
        <v>265.60929529994985</v>
      </c>
      <c r="BS1393">
        <v>5.7125119607160622E-2</v>
      </c>
      <c r="BT1393">
        <v>3.2228351654591149E-4</v>
      </c>
      <c r="BU1393">
        <v>0</v>
      </c>
      <c r="BV1393">
        <v>0.51377415015601069</v>
      </c>
      <c r="BW1393">
        <v>14.696440238308705</v>
      </c>
      <c r="BX1393">
        <v>34.850208232228105</v>
      </c>
      <c r="BY1393">
        <v>35.62900783712044</v>
      </c>
      <c r="BZ1393">
        <v>1130.9153618582147</v>
      </c>
      <c r="CA1393">
        <v>344.49950685964944</v>
      </c>
      <c r="CB1393">
        <v>222.30784589707753</v>
      </c>
      <c r="CC1393" s="156">
        <v>1.23</v>
      </c>
      <c r="CD1393">
        <v>1520</v>
      </c>
      <c r="CE1393">
        <v>4.7362877944693738E-2</v>
      </c>
      <c r="CF1393">
        <v>3.0722106355560621</v>
      </c>
      <c r="CG1393">
        <v>8.8521785932912211E-2</v>
      </c>
      <c r="CH1393">
        <v>-10.703334222487461</v>
      </c>
      <c r="CI1393" t="s">
        <v>479</v>
      </c>
    </row>
    <row r="1394" spans="47:87" x14ac:dyDescent="0.3">
      <c r="AU1394">
        <v>0.3</v>
      </c>
      <c r="AV1394">
        <v>20.631354844644626</v>
      </c>
      <c r="AW1394">
        <v>0.30793079760093339</v>
      </c>
      <c r="AX1394">
        <v>1.2862283224092392</v>
      </c>
      <c r="AY1394">
        <v>324.4250661619231</v>
      </c>
      <c r="AZ1394">
        <v>0.11321630379509723</v>
      </c>
      <c r="BA1394">
        <v>392.68947809959849</v>
      </c>
      <c r="BB1394">
        <v>297.7741728272747</v>
      </c>
      <c r="BC1394">
        <v>1</v>
      </c>
      <c r="BD1394">
        <v>38.067997441167222</v>
      </c>
      <c r="BE1394">
        <v>103.51012106575772</v>
      </c>
      <c r="BF1394">
        <v>18.069341341821691</v>
      </c>
      <c r="BG1394">
        <v>5.1903053789239557</v>
      </c>
      <c r="BH1394">
        <v>417.44346903663535</v>
      </c>
      <c r="BI1394">
        <v>0.2</v>
      </c>
      <c r="BJ1394">
        <v>2383.7613910213845</v>
      </c>
      <c r="BK1394">
        <v>681.27040212084432</v>
      </c>
      <c r="BL1394">
        <v>921.67465839768317</v>
      </c>
      <c r="BM1394">
        <v>852.11211163479675</v>
      </c>
      <c r="BN1394">
        <v>141.56093366364823</v>
      </c>
      <c r="BO1394">
        <v>27.748376800874933</v>
      </c>
      <c r="BP1394">
        <v>5.6585428741505787E-2</v>
      </c>
      <c r="BQ1394">
        <v>100</v>
      </c>
      <c r="BR1394">
        <v>378.75675923609333</v>
      </c>
      <c r="BS1394">
        <v>5.3944789305331704E-2</v>
      </c>
      <c r="BT1394">
        <v>3.2486944031796377E-4</v>
      </c>
      <c r="BU1394">
        <v>0</v>
      </c>
      <c r="BV1394">
        <v>0.51780838131137497</v>
      </c>
      <c r="BW1394">
        <v>13.957076493454336</v>
      </c>
      <c r="BX1394">
        <v>40.835301970470468</v>
      </c>
      <c r="BY1394">
        <v>25.61205574695477</v>
      </c>
      <c r="BZ1394">
        <v>963.89468929846453</v>
      </c>
      <c r="CA1394">
        <v>337.49201591632522</v>
      </c>
      <c r="CB1394">
        <v>242.14591149588117</v>
      </c>
      <c r="CC1394" s="156">
        <v>0.84</v>
      </c>
      <c r="CD1394">
        <v>1960</v>
      </c>
      <c r="CE1394">
        <v>0.15383275554912634</v>
      </c>
      <c r="CF1394">
        <v>6.307129195919412</v>
      </c>
      <c r="CG1394">
        <v>0.19953801909883795</v>
      </c>
      <c r="CH1394">
        <v>11.93971743036089</v>
      </c>
      <c r="CI1394">
        <v>10</v>
      </c>
    </row>
    <row r="1395" spans="47:87" x14ac:dyDescent="0.3">
      <c r="AU1395">
        <v>0.3</v>
      </c>
      <c r="AV1395">
        <v>19.139601291135623</v>
      </c>
      <c r="AW1395">
        <v>0.27534626596064748</v>
      </c>
      <c r="AX1395">
        <v>1.0493210589557003</v>
      </c>
      <c r="AY1395">
        <v>336.04502951146253</v>
      </c>
      <c r="AZ1395">
        <v>8.8735764141097975E-2</v>
      </c>
      <c r="BA1395">
        <v>428.9159142858062</v>
      </c>
      <c r="BB1395">
        <v>375.02466190113495</v>
      </c>
      <c r="BC1395">
        <v>1</v>
      </c>
      <c r="BD1395">
        <v>35.413262554595079</v>
      </c>
      <c r="BE1395">
        <v>95.374756492969397</v>
      </c>
      <c r="BF1395">
        <v>14.220734799880654</v>
      </c>
      <c r="BG1395">
        <v>4.9271572780054376</v>
      </c>
      <c r="BH1395">
        <v>451.71090526499262</v>
      </c>
      <c r="BI1395">
        <v>0.19999999999999998</v>
      </c>
      <c r="BJ1395">
        <v>3015.0655160117985</v>
      </c>
      <c r="BK1395">
        <v>679.12844889166217</v>
      </c>
      <c r="BL1395">
        <v>848.82293500091282</v>
      </c>
      <c r="BM1395">
        <v>862.89533598583057</v>
      </c>
      <c r="BN1395">
        <v>196.68999417143343</v>
      </c>
      <c r="BO1395">
        <v>24.815441306434678</v>
      </c>
      <c r="BP1395">
        <v>5.0253772404891872E-2</v>
      </c>
      <c r="BQ1395">
        <v>100</v>
      </c>
      <c r="BR1395">
        <v>298.64613246926189</v>
      </c>
      <c r="BS1395">
        <v>5.1241173524216491E-2</v>
      </c>
      <c r="BT1395">
        <v>3.1756275465550022E-4</v>
      </c>
      <c r="BU1395">
        <v>0</v>
      </c>
      <c r="BV1395">
        <v>0.59806532590467243</v>
      </c>
      <c r="BW1395">
        <v>15.061239982447551</v>
      </c>
      <c r="BX1395">
        <v>35.772362526045619</v>
      </c>
      <c r="BY1395">
        <v>36.140630565459041</v>
      </c>
      <c r="BZ1395">
        <v>916.18506273486605</v>
      </c>
      <c r="CA1395">
        <v>334.97218046583635</v>
      </c>
      <c r="CB1395">
        <v>211.69685891008942</v>
      </c>
      <c r="CC1395" s="156">
        <v>0.74</v>
      </c>
      <c r="CD1395">
        <v>1950</v>
      </c>
      <c r="CE1395">
        <v>0.11074378653410788</v>
      </c>
      <c r="CF1395">
        <v>4.2554855463141532</v>
      </c>
      <c r="CG1395">
        <v>0.13869081094208202</v>
      </c>
      <c r="CH1395">
        <v>5.5604755904437591</v>
      </c>
      <c r="CI1395">
        <v>14</v>
      </c>
    </row>
    <row r="1396" spans="47:87" x14ac:dyDescent="0.3">
      <c r="AU1396">
        <v>0.3</v>
      </c>
      <c r="AV1396">
        <v>18.870501084082594</v>
      </c>
      <c r="AW1396">
        <v>0.31927383820858019</v>
      </c>
      <c r="AX1396">
        <v>0.63799559495163871</v>
      </c>
      <c r="AY1396">
        <v>303.59060496710163</v>
      </c>
      <c r="AZ1396">
        <v>9.5465532731413269E-2</v>
      </c>
      <c r="BA1396">
        <v>446.11083077014894</v>
      </c>
      <c r="BB1396">
        <v>331.37980245638494</v>
      </c>
      <c r="BC1396">
        <v>1</v>
      </c>
      <c r="BD1396">
        <v>40.757376680998789</v>
      </c>
      <c r="BE1396">
        <v>97.545434845504502</v>
      </c>
      <c r="BF1396">
        <v>11.150327872090905</v>
      </c>
      <c r="BG1396">
        <v>2.6716011987526662</v>
      </c>
      <c r="BH1396">
        <v>421.03610098400151</v>
      </c>
      <c r="BI1396">
        <v>0.2</v>
      </c>
      <c r="BJ1396">
        <v>2956.3307543302753</v>
      </c>
      <c r="BK1396">
        <v>685.6872775427737</v>
      </c>
      <c r="BL1396">
        <v>885.99878034147127</v>
      </c>
      <c r="BM1396">
        <v>844.37896053964369</v>
      </c>
      <c r="BN1396">
        <v>148.99372949108496</v>
      </c>
      <c r="BO1396">
        <v>28.785574033503586</v>
      </c>
      <c r="BP1396">
        <v>5.6950128109428524E-2</v>
      </c>
      <c r="BQ1396">
        <v>100</v>
      </c>
      <c r="BR1396">
        <v>346.57147240677745</v>
      </c>
      <c r="BS1396">
        <v>5.6149564147916456E-2</v>
      </c>
      <c r="BT1396">
        <v>2.9311407811198674E-4</v>
      </c>
      <c r="BU1396">
        <v>0</v>
      </c>
      <c r="BV1396">
        <v>0.55832263758575784</v>
      </c>
      <c r="BW1396">
        <v>14.374407585548235</v>
      </c>
      <c r="BX1396">
        <v>35.087192877313321</v>
      </c>
      <c r="BY1396">
        <v>34.899680828423151</v>
      </c>
      <c r="BZ1396">
        <v>892.43122247932854</v>
      </c>
      <c r="CA1396">
        <v>338.25675746813744</v>
      </c>
      <c r="CB1396">
        <v>230.19824779413625</v>
      </c>
      <c r="CC1396" s="156">
        <v>0.92</v>
      </c>
      <c r="CD1396">
        <v>1900</v>
      </c>
      <c r="CE1396">
        <v>0.17617193191453739</v>
      </c>
      <c r="CF1396">
        <v>6.7513498487332875</v>
      </c>
      <c r="CG1396">
        <v>0.23248030805829459</v>
      </c>
      <c r="CH1396">
        <v>20.921557319537573</v>
      </c>
      <c r="CI1396">
        <v>7</v>
      </c>
    </row>
    <row r="1397" spans="47:87" x14ac:dyDescent="0.3">
      <c r="AU1397">
        <v>0.3</v>
      </c>
      <c r="AV1397">
        <v>19.598941982368917</v>
      </c>
      <c r="AW1397">
        <v>0.32922893103924</v>
      </c>
      <c r="AX1397">
        <v>1.5360336444780818</v>
      </c>
      <c r="AY1397">
        <v>342.63860640832428</v>
      </c>
      <c r="AZ1397">
        <v>0.12257851150295683</v>
      </c>
      <c r="BA1397">
        <v>453.8567274680492</v>
      </c>
      <c r="BB1397">
        <v>439.4094903136837</v>
      </c>
      <c r="BC1397">
        <v>1</v>
      </c>
      <c r="BD1397">
        <v>47.888251723026698</v>
      </c>
      <c r="BE1397">
        <v>100.90719188392063</v>
      </c>
      <c r="BF1397">
        <v>10.657024219923358</v>
      </c>
      <c r="BG1397">
        <v>3.4548357448836247</v>
      </c>
      <c r="BH1397">
        <v>421.47233364137423</v>
      </c>
      <c r="BI1397">
        <v>0.20000000000000004</v>
      </c>
      <c r="BJ1397">
        <v>2752.4236173407385</v>
      </c>
      <c r="BK1397">
        <v>695.09743133555776</v>
      </c>
      <c r="BL1397">
        <v>860.88037469068092</v>
      </c>
      <c r="BM1397">
        <v>887.51083145827863</v>
      </c>
      <c r="BN1397">
        <v>225.3742448082607</v>
      </c>
      <c r="BO1397">
        <v>29.436220136831089</v>
      </c>
      <c r="BP1397">
        <v>8.8568590057163318E-2</v>
      </c>
      <c r="BQ1397">
        <v>100</v>
      </c>
      <c r="BR1397">
        <v>352.34012388509893</v>
      </c>
      <c r="BS1397">
        <v>5.836046868414143E-2</v>
      </c>
      <c r="BT1397">
        <v>3.0211998810477888E-4</v>
      </c>
      <c r="BU1397">
        <v>121.59836574715875</v>
      </c>
      <c r="BV1397">
        <v>0.58176900594566194</v>
      </c>
      <c r="BW1397">
        <v>16.167274611260762</v>
      </c>
      <c r="BX1397">
        <v>37.301302506789398</v>
      </c>
      <c r="BY1397">
        <v>30.274567481209594</v>
      </c>
      <c r="BZ1397">
        <v>948.7274853019685</v>
      </c>
      <c r="CA1397">
        <v>289.26395730880938</v>
      </c>
      <c r="CB1397">
        <v>238.36705854002616</v>
      </c>
      <c r="CC1397" s="156">
        <v>1.0900000000000001</v>
      </c>
      <c r="CD1397">
        <v>1650</v>
      </c>
      <c r="CE1397">
        <v>5.8365437514997343E-2</v>
      </c>
      <c r="CF1397">
        <v>2.6371166047262147</v>
      </c>
      <c r="CG1397">
        <v>0.10219283064926976</v>
      </c>
      <c r="CH1397">
        <v>-7.3337723113784428</v>
      </c>
      <c r="CI1397" t="s">
        <v>479</v>
      </c>
    </row>
    <row r="1398" spans="47:87" x14ac:dyDescent="0.3">
      <c r="AU1398">
        <v>0.3</v>
      </c>
      <c r="AV1398">
        <v>19.69992064016445</v>
      </c>
      <c r="AW1398">
        <v>0.27677454525497991</v>
      </c>
      <c r="AX1398">
        <v>1.0250397561075326</v>
      </c>
      <c r="AY1398">
        <v>318.62247915850429</v>
      </c>
      <c r="AZ1398">
        <v>0.10660349951717285</v>
      </c>
      <c r="BA1398">
        <v>516.21050383254101</v>
      </c>
      <c r="BB1398">
        <v>365.51397789510872</v>
      </c>
      <c r="BC1398">
        <v>1</v>
      </c>
      <c r="BD1398">
        <v>47.306721538043988</v>
      </c>
      <c r="BE1398">
        <v>83.162050532684475</v>
      </c>
      <c r="BF1398">
        <v>5.2210779359462638</v>
      </c>
      <c r="BG1398">
        <v>4.4341956123011999</v>
      </c>
      <c r="BH1398">
        <v>391.47017000930236</v>
      </c>
      <c r="BI1398">
        <v>0.2</v>
      </c>
      <c r="BJ1398">
        <v>2682.6577861690548</v>
      </c>
      <c r="BK1398">
        <v>693.66432559867781</v>
      </c>
      <c r="BL1398">
        <v>862.81763890733532</v>
      </c>
      <c r="BM1398">
        <v>1008.6349735825085</v>
      </c>
      <c r="BN1398">
        <v>166.53606508302741</v>
      </c>
      <c r="BO1398">
        <v>24.939445132249521</v>
      </c>
      <c r="BP1398">
        <v>5.1002603437503576E-2</v>
      </c>
      <c r="BQ1398">
        <v>100</v>
      </c>
      <c r="BR1398">
        <v>327.91707133078131</v>
      </c>
      <c r="BS1398">
        <v>5.5286643503197862E-2</v>
      </c>
      <c r="BT1398">
        <v>2.9181118693296043E-4</v>
      </c>
      <c r="BU1398">
        <v>0</v>
      </c>
      <c r="BV1398">
        <v>0.50338312687525832</v>
      </c>
      <c r="BW1398">
        <v>13.590567054957621</v>
      </c>
      <c r="BX1398">
        <v>35.354963940611022</v>
      </c>
      <c r="BY1398">
        <v>31.768190126276366</v>
      </c>
      <c r="BZ1398">
        <v>890.6038509905668</v>
      </c>
      <c r="CA1398">
        <v>285.27996287630361</v>
      </c>
      <c r="CB1398">
        <v>246.41634331013256</v>
      </c>
      <c r="CC1398" s="156">
        <v>1.1200000000000001</v>
      </c>
      <c r="CD1398">
        <v>1360</v>
      </c>
      <c r="CE1398">
        <v>0.18852764065368244</v>
      </c>
      <c r="CF1398">
        <v>7.4955726079383425</v>
      </c>
      <c r="CG1398">
        <v>0.2278232899839259</v>
      </c>
      <c r="CH1398">
        <v>24.433472179488508</v>
      </c>
      <c r="CI1398">
        <v>7</v>
      </c>
    </row>
    <row r="1399" spans="47:87" x14ac:dyDescent="0.3">
      <c r="AU1399">
        <v>0.3</v>
      </c>
      <c r="AV1399">
        <v>19.531272037426973</v>
      </c>
      <c r="AW1399">
        <v>0.35088741824516079</v>
      </c>
      <c r="AX1399">
        <v>1.5494811811804468</v>
      </c>
      <c r="AY1399">
        <v>309.77355141039379</v>
      </c>
      <c r="AZ1399">
        <v>0.12572595010447837</v>
      </c>
      <c r="BA1399">
        <v>488.87225947650307</v>
      </c>
      <c r="BB1399">
        <v>365.89698563216706</v>
      </c>
      <c r="BC1399">
        <v>1</v>
      </c>
      <c r="BD1399">
        <v>45.344981998996268</v>
      </c>
      <c r="BE1399">
        <v>104.2014694268011</v>
      </c>
      <c r="BF1399">
        <v>18.649729708797608</v>
      </c>
      <c r="BG1399">
        <v>5.1518347536746409</v>
      </c>
      <c r="BH1399">
        <v>421.58573761996678</v>
      </c>
      <c r="BI1399">
        <v>0.20000000000000007</v>
      </c>
      <c r="BJ1399">
        <v>2739.349857109828</v>
      </c>
      <c r="BK1399">
        <v>689.40054867327638</v>
      </c>
      <c r="BL1399">
        <v>872.1981137479288</v>
      </c>
      <c r="BM1399">
        <v>929.56225199328696</v>
      </c>
      <c r="BN1399">
        <v>108.46432268392186</v>
      </c>
      <c r="BO1399">
        <v>31.668133577814405</v>
      </c>
      <c r="BP1399">
        <v>5.8569432123440367E-2</v>
      </c>
      <c r="BQ1399">
        <v>100</v>
      </c>
      <c r="BR1399">
        <v>421.28063870480781</v>
      </c>
      <c r="BS1399">
        <v>5.3588751847324645E-2</v>
      </c>
      <c r="BT1399">
        <v>2.945949517971762E-4</v>
      </c>
      <c r="BU1399">
        <v>0</v>
      </c>
      <c r="BV1399">
        <v>0.53506393392657603</v>
      </c>
      <c r="BW1399">
        <v>15.327125531900334</v>
      </c>
      <c r="BX1399">
        <v>35.294165343004529</v>
      </c>
      <c r="BY1399">
        <v>32.948580831538841</v>
      </c>
      <c r="BZ1399">
        <v>1098.5714688482894</v>
      </c>
      <c r="CA1399">
        <v>272.10453747835822</v>
      </c>
      <c r="CB1399">
        <v>238.61875681480879</v>
      </c>
      <c r="CC1399" s="156">
        <v>1.01</v>
      </c>
      <c r="CD1399">
        <v>1200</v>
      </c>
      <c r="CE1399">
        <v>0.21187301145380699</v>
      </c>
      <c r="CF1399">
        <v>6.0490809933321374</v>
      </c>
      <c r="CG1399">
        <v>0.25657964261162602</v>
      </c>
      <c r="CH1399">
        <v>20.840386398379021</v>
      </c>
      <c r="CI1399">
        <v>6</v>
      </c>
    </row>
    <row r="1400" spans="47:87" x14ac:dyDescent="0.3">
      <c r="AU1400">
        <v>0.3</v>
      </c>
      <c r="AV1400">
        <v>19.027805330975138</v>
      </c>
      <c r="AW1400">
        <v>0.2683831633547063</v>
      </c>
      <c r="AX1400">
        <v>0.95870137997821236</v>
      </c>
      <c r="AY1400">
        <v>331.70195241769767</v>
      </c>
      <c r="AZ1400">
        <v>7.7063304530658752E-2</v>
      </c>
      <c r="BA1400">
        <v>377.58640347458004</v>
      </c>
      <c r="BB1400">
        <v>288.98177567505229</v>
      </c>
      <c r="BC1400">
        <v>1</v>
      </c>
      <c r="BD1400">
        <v>44.007164108246528</v>
      </c>
      <c r="BE1400">
        <v>105.16737167872398</v>
      </c>
      <c r="BF1400">
        <v>16.766742799766561</v>
      </c>
      <c r="BG1400">
        <v>6.194862324964773</v>
      </c>
      <c r="BH1400">
        <v>409.67640098050219</v>
      </c>
      <c r="BI1400">
        <v>0.2</v>
      </c>
      <c r="BJ1400">
        <v>2698.3904560964102</v>
      </c>
      <c r="BK1400">
        <v>705.04484705870289</v>
      </c>
      <c r="BL1400">
        <v>850.70210087364273</v>
      </c>
      <c r="BM1400">
        <v>947.95312090266475</v>
      </c>
      <c r="BN1400">
        <v>184.08359310343582</v>
      </c>
      <c r="BO1400">
        <v>24.20972418319354</v>
      </c>
      <c r="BP1400">
        <v>4.6379875494303079E-2</v>
      </c>
      <c r="BQ1400">
        <v>100</v>
      </c>
      <c r="BR1400">
        <v>354.24033483709468</v>
      </c>
      <c r="BS1400">
        <v>5.4671096733411785E-2</v>
      </c>
      <c r="BT1400">
        <v>3.1289269425435512E-4</v>
      </c>
      <c r="BU1400">
        <v>63.573264652226349</v>
      </c>
      <c r="BV1400">
        <v>0.51706243141549968</v>
      </c>
      <c r="BW1400">
        <v>15.314181258929217</v>
      </c>
      <c r="BX1400">
        <v>34.746824972336036</v>
      </c>
      <c r="BY1400">
        <v>37.305538803826764</v>
      </c>
      <c r="BZ1400">
        <v>1201.5892904612188</v>
      </c>
      <c r="CA1400">
        <v>326.02744638056106</v>
      </c>
      <c r="CB1400">
        <v>227.66162805192522</v>
      </c>
      <c r="CC1400" s="156">
        <v>1.1000000000000001</v>
      </c>
      <c r="CD1400">
        <v>1570</v>
      </c>
      <c r="CE1400">
        <v>0.151609498786762</v>
      </c>
      <c r="CF1400">
        <v>5.3481647649710897</v>
      </c>
      <c r="CG1400">
        <v>0.1982563717194889</v>
      </c>
      <c r="CH1400">
        <v>10.351153681950461</v>
      </c>
      <c r="CI1400">
        <v>10</v>
      </c>
    </row>
    <row r="1401" spans="47:87" x14ac:dyDescent="0.3">
      <c r="AU1401">
        <v>0.3</v>
      </c>
      <c r="AV1401">
        <v>20.097171279285032</v>
      </c>
      <c r="AW1401">
        <v>0.31160367703711617</v>
      </c>
      <c r="AX1401">
        <v>1.1080562445248687</v>
      </c>
      <c r="AY1401">
        <v>354.32574577736392</v>
      </c>
      <c r="AZ1401">
        <v>8.5277780096396444E-2</v>
      </c>
      <c r="BA1401">
        <v>368.80169830861416</v>
      </c>
      <c r="BB1401">
        <v>435.24086977008915</v>
      </c>
      <c r="BC1401">
        <v>1</v>
      </c>
      <c r="BD1401">
        <v>48.086036821311311</v>
      </c>
      <c r="BE1401">
        <v>88.089581531455892</v>
      </c>
      <c r="BF1401">
        <v>19.467702619431353</v>
      </c>
      <c r="BG1401">
        <v>4.6962052575217648</v>
      </c>
      <c r="BH1401">
        <v>367.7886997656766</v>
      </c>
      <c r="BI1401">
        <v>0.19999999999999998</v>
      </c>
      <c r="BJ1401">
        <v>2587.7877078012566</v>
      </c>
      <c r="BK1401">
        <v>687.03814126653469</v>
      </c>
      <c r="BL1401">
        <v>788.04141522160626</v>
      </c>
      <c r="BM1401">
        <v>943.09087793905383</v>
      </c>
      <c r="BN1401">
        <v>177.59731305726461</v>
      </c>
      <c r="BO1401">
        <v>28.157992546913913</v>
      </c>
      <c r="BP1401">
        <v>4.7859541967162134E-2</v>
      </c>
      <c r="BQ1401">
        <v>100</v>
      </c>
      <c r="BR1401">
        <v>283.04820055276946</v>
      </c>
      <c r="BS1401">
        <v>5.3949928508273244E-2</v>
      </c>
      <c r="BT1401">
        <v>3.0371310534416709E-4</v>
      </c>
      <c r="BU1401">
        <v>127.60751541460937</v>
      </c>
      <c r="BV1401">
        <v>0.52572662897828837</v>
      </c>
      <c r="BW1401">
        <v>15.236004356182512</v>
      </c>
      <c r="BX1401">
        <v>36.551011382516052</v>
      </c>
      <c r="BY1401">
        <v>31.306300974412927</v>
      </c>
      <c r="BZ1401">
        <v>1095.9063237381822</v>
      </c>
      <c r="CA1401">
        <v>293.2613971122795</v>
      </c>
      <c r="CB1401">
        <v>239.81676074912127</v>
      </c>
      <c r="CC1401" s="156">
        <v>0.85</v>
      </c>
      <c r="CD1401">
        <v>1370</v>
      </c>
      <c r="CE1401">
        <v>0.3020300968314682</v>
      </c>
      <c r="CF1401">
        <v>5.8916825737826546</v>
      </c>
      <c r="CG1401">
        <v>0.27825407027853316</v>
      </c>
      <c r="CH1401">
        <v>31.942990622060787</v>
      </c>
      <c r="CI1401">
        <v>5</v>
      </c>
    </row>
    <row r="1402" spans="47:87" x14ac:dyDescent="0.3">
      <c r="AU1402">
        <v>0.3</v>
      </c>
      <c r="AV1402">
        <v>20.095429170079395</v>
      </c>
      <c r="AW1402">
        <v>0.30954219082001672</v>
      </c>
      <c r="AX1402">
        <v>1.1176678957321302</v>
      </c>
      <c r="AY1402">
        <v>343.10750950084361</v>
      </c>
      <c r="AZ1402">
        <v>9.9408713085736011E-2</v>
      </c>
      <c r="BA1402">
        <v>452.78116580671275</v>
      </c>
      <c r="BB1402">
        <v>368.90118716906295</v>
      </c>
      <c r="BC1402">
        <v>1</v>
      </c>
      <c r="BD1402">
        <v>34.07338480298889</v>
      </c>
      <c r="BE1402">
        <v>102.32457291049407</v>
      </c>
      <c r="BF1402">
        <v>6.5656029971189813</v>
      </c>
      <c r="BG1402">
        <v>4.4108795480408167</v>
      </c>
      <c r="BH1402">
        <v>475.49532516397858</v>
      </c>
      <c r="BI1402">
        <v>0.19999999999999996</v>
      </c>
      <c r="BJ1402">
        <v>2795.2133327509846</v>
      </c>
      <c r="BK1402">
        <v>693.29290156728553</v>
      </c>
      <c r="BL1402">
        <v>887.45519166511917</v>
      </c>
      <c r="BM1402">
        <v>780.78320692899899</v>
      </c>
      <c r="BN1402">
        <v>183.74939306340312</v>
      </c>
      <c r="BO1402">
        <v>27.811603009903045</v>
      </c>
      <c r="BP1402">
        <v>6.6899242760467173E-2</v>
      </c>
      <c r="BQ1402">
        <v>100</v>
      </c>
      <c r="BR1402">
        <v>375.56388741344648</v>
      </c>
      <c r="BS1402">
        <v>5.5551622180210286E-2</v>
      </c>
      <c r="BT1402">
        <v>3.1101410260874889E-4</v>
      </c>
      <c r="BU1402">
        <v>1.7802158085293724</v>
      </c>
      <c r="BV1402">
        <v>0.57089773477679351</v>
      </c>
      <c r="BW1402">
        <v>14.658410241716631</v>
      </c>
      <c r="BX1402">
        <v>35.862937612566917</v>
      </c>
      <c r="BY1402">
        <v>30.405150050670315</v>
      </c>
      <c r="BZ1402">
        <v>1122.9723222699072</v>
      </c>
      <c r="CA1402">
        <v>277.07746037126537</v>
      </c>
      <c r="CB1402">
        <v>224.4329031758098</v>
      </c>
      <c r="CC1402" s="156">
        <v>1.1499999999999999</v>
      </c>
      <c r="CD1402">
        <v>1790</v>
      </c>
      <c r="CE1402">
        <v>-6.0490327802771304E-3</v>
      </c>
      <c r="CF1402">
        <v>1.4390328023510703</v>
      </c>
      <c r="CG1402">
        <v>5.0845593334973627E-2</v>
      </c>
      <c r="CH1402">
        <v>-16.826944900247508</v>
      </c>
      <c r="CI1402" t="s">
        <v>479</v>
      </c>
    </row>
    <row r="1403" spans="47:87" x14ac:dyDescent="0.3">
      <c r="AU1403">
        <v>0.3</v>
      </c>
      <c r="AV1403">
        <v>19.580394342832907</v>
      </c>
      <c r="AW1403">
        <v>0.36152361024481044</v>
      </c>
      <c r="AX1403">
        <v>1.7018490670480901</v>
      </c>
      <c r="AY1403">
        <v>319.44674873993046</v>
      </c>
      <c r="AZ1403">
        <v>0.11178271070246625</v>
      </c>
      <c r="BA1403">
        <v>390.65013999552247</v>
      </c>
      <c r="BB1403">
        <v>292.90918853547453</v>
      </c>
      <c r="BC1403">
        <v>1</v>
      </c>
      <c r="BD1403">
        <v>41.007567549359109</v>
      </c>
      <c r="BE1403">
        <v>105.09863606511702</v>
      </c>
      <c r="BF1403">
        <v>19.332742952245738</v>
      </c>
      <c r="BG1403">
        <v>3.5117561640412416</v>
      </c>
      <c r="BH1403">
        <v>409.15435434459908</v>
      </c>
      <c r="BI1403">
        <v>0.19999999999999996</v>
      </c>
      <c r="BJ1403">
        <v>2130.6554199477264</v>
      </c>
      <c r="BK1403">
        <v>699.14365672855354</v>
      </c>
      <c r="BL1403">
        <v>910.46019259231275</v>
      </c>
      <c r="BM1403">
        <v>871.55349770415489</v>
      </c>
      <c r="BN1403">
        <v>118.71811048718067</v>
      </c>
      <c r="BO1403">
        <v>32.832563837884194</v>
      </c>
      <c r="BP1403">
        <v>3.56164233499663E-2</v>
      </c>
      <c r="BQ1403">
        <v>100</v>
      </c>
      <c r="BR1403">
        <v>340.81576587961166</v>
      </c>
      <c r="BS1403">
        <v>5.5629140652087364E-2</v>
      </c>
      <c r="BT1403">
        <v>2.918017663684166E-4</v>
      </c>
      <c r="BU1403">
        <v>41.697885422947088</v>
      </c>
      <c r="BV1403">
        <v>0.59435484512919956</v>
      </c>
      <c r="BW1403">
        <v>14.053686183162952</v>
      </c>
      <c r="BX1403">
        <v>36.261169319296492</v>
      </c>
      <c r="BY1403">
        <v>33.837651221339385</v>
      </c>
      <c r="BZ1403">
        <v>1080.4488131796404</v>
      </c>
      <c r="CA1403">
        <v>272.62169444226708</v>
      </c>
      <c r="CB1403">
        <v>246.5302399267037</v>
      </c>
      <c r="CC1403" s="156">
        <v>0.85</v>
      </c>
      <c r="CD1403">
        <v>2200</v>
      </c>
      <c r="CE1403">
        <v>0.12472163630851996</v>
      </c>
      <c r="CF1403">
        <v>5.0026765269084095</v>
      </c>
      <c r="CG1403">
        <v>0.18140998799162619</v>
      </c>
      <c r="CH1403">
        <v>2.6468541862325501</v>
      </c>
      <c r="CI1403">
        <v>14</v>
      </c>
    </row>
    <row r="1404" spans="47:87" x14ac:dyDescent="0.3">
      <c r="AU1404">
        <v>0.3</v>
      </c>
      <c r="AV1404">
        <v>22.032412662703063</v>
      </c>
      <c r="AW1404">
        <v>0.27706501299807124</v>
      </c>
      <c r="AX1404">
        <v>1.5590704326905782</v>
      </c>
      <c r="AY1404">
        <v>338.33945052045988</v>
      </c>
      <c r="AZ1404">
        <v>9.5059430334937675E-2</v>
      </c>
      <c r="BA1404">
        <v>478.91479891717756</v>
      </c>
      <c r="BB1404">
        <v>368.09001084787286</v>
      </c>
      <c r="BC1404">
        <v>1</v>
      </c>
      <c r="BD1404">
        <v>50.114131487103265</v>
      </c>
      <c r="BE1404">
        <v>116.22832604029765</v>
      </c>
      <c r="BF1404">
        <v>15.414820641024152</v>
      </c>
      <c r="BG1404">
        <v>4.1825188933107391</v>
      </c>
      <c r="BH1404">
        <v>434.49563369635001</v>
      </c>
      <c r="BI1404">
        <v>0.19999999999999998</v>
      </c>
      <c r="BJ1404">
        <v>3020.4290096279365</v>
      </c>
      <c r="BK1404">
        <v>690.64631060906777</v>
      </c>
      <c r="BL1404">
        <v>851.37854043441087</v>
      </c>
      <c r="BM1404">
        <v>1019.8051948969062</v>
      </c>
      <c r="BN1404">
        <v>208.22292168458097</v>
      </c>
      <c r="BO1404">
        <v>24.9254681101086</v>
      </c>
      <c r="BP1404">
        <v>5.5984701353979746E-2</v>
      </c>
      <c r="BQ1404">
        <v>100</v>
      </c>
      <c r="BR1404">
        <v>360.73823385968251</v>
      </c>
      <c r="BS1404">
        <v>5.3127379951751451E-2</v>
      </c>
      <c r="BT1404">
        <v>3.2290946790961244E-4</v>
      </c>
      <c r="BU1404">
        <v>67.195032459502869</v>
      </c>
      <c r="BV1404">
        <v>0.58745536983710234</v>
      </c>
      <c r="BW1404">
        <v>14.729718888238615</v>
      </c>
      <c r="BX1404">
        <v>38.356610300206434</v>
      </c>
      <c r="BY1404">
        <v>28.857987958970853</v>
      </c>
      <c r="BZ1404">
        <v>975.76031100194257</v>
      </c>
      <c r="CA1404">
        <v>299.29708276492471</v>
      </c>
      <c r="CB1404">
        <v>239.98036776508383</v>
      </c>
      <c r="CC1404" s="156">
        <v>0.95</v>
      </c>
      <c r="CD1404">
        <v>1430</v>
      </c>
      <c r="CE1404">
        <v>0.12187989968651669</v>
      </c>
      <c r="CF1404">
        <v>5.8991233480649088</v>
      </c>
      <c r="CG1404">
        <v>0.16244018548406441</v>
      </c>
      <c r="CH1404">
        <v>8.4284164675177582</v>
      </c>
      <c r="CI1404">
        <v>12</v>
      </c>
    </row>
    <row r="1405" spans="47:87" x14ac:dyDescent="0.3">
      <c r="AU1405">
        <v>0.3</v>
      </c>
      <c r="AV1405">
        <v>20.163181806155539</v>
      </c>
      <c r="AW1405">
        <v>0.31678962181941955</v>
      </c>
      <c r="AX1405">
        <v>1.058339817864518</v>
      </c>
      <c r="AY1405">
        <v>344.08107675818394</v>
      </c>
      <c r="AZ1405">
        <v>0.10173787098681868</v>
      </c>
      <c r="BA1405">
        <v>335.45005205067554</v>
      </c>
      <c r="BB1405">
        <v>301.20596548241514</v>
      </c>
      <c r="BC1405">
        <v>1</v>
      </c>
      <c r="BD1405">
        <v>32.627231782435288</v>
      </c>
      <c r="BE1405">
        <v>114.74608509419792</v>
      </c>
      <c r="BF1405">
        <v>12.609279623957448</v>
      </c>
      <c r="BG1405">
        <v>6.613107422251244</v>
      </c>
      <c r="BH1405">
        <v>373.28073807112168</v>
      </c>
      <c r="BI1405">
        <v>0.20000000000000004</v>
      </c>
      <c r="BJ1405">
        <v>2108.509951878028</v>
      </c>
      <c r="BK1405">
        <v>677.33934566763503</v>
      </c>
      <c r="BL1405">
        <v>909.64558964095238</v>
      </c>
      <c r="BM1405">
        <v>758.40036029262944</v>
      </c>
      <c r="BN1405">
        <v>157.64357224737282</v>
      </c>
      <c r="BO1405">
        <v>28.42407462444082</v>
      </c>
      <c r="BP1405">
        <v>7.3160640598679716E-2</v>
      </c>
      <c r="BQ1405">
        <v>100</v>
      </c>
      <c r="BR1405">
        <v>378.08975665561036</v>
      </c>
      <c r="BS1405">
        <v>5.3184030396880681E-2</v>
      </c>
      <c r="BT1405">
        <v>2.9516460613297123E-4</v>
      </c>
      <c r="BU1405">
        <v>0</v>
      </c>
      <c r="BV1405">
        <v>0.54003213727787014</v>
      </c>
      <c r="BW1405">
        <v>14.812250276635044</v>
      </c>
      <c r="BX1405">
        <v>38.173453125418206</v>
      </c>
      <c r="BY1405">
        <v>31.988743475282121</v>
      </c>
      <c r="BZ1405">
        <v>1119.3728296043594</v>
      </c>
      <c r="CA1405">
        <v>318.46284775325898</v>
      </c>
      <c r="CB1405">
        <v>234.90978544712823</v>
      </c>
      <c r="CC1405" s="156">
        <v>1.04</v>
      </c>
      <c r="CD1405">
        <v>1290</v>
      </c>
      <c r="CE1405">
        <v>0.14584964374205067</v>
      </c>
      <c r="CF1405">
        <v>5.3713528000771635</v>
      </c>
      <c r="CG1405">
        <v>0.17577146682868058</v>
      </c>
      <c r="CH1405">
        <v>10.677965327643468</v>
      </c>
      <c r="CI1405">
        <v>11</v>
      </c>
    </row>
    <row r="1406" spans="47:87" x14ac:dyDescent="0.3">
      <c r="AU1406">
        <v>0.3</v>
      </c>
      <c r="AV1406">
        <v>18.876124554128783</v>
      </c>
      <c r="AW1406">
        <v>0.41197755979821937</v>
      </c>
      <c r="AX1406">
        <v>1.2657899765191853</v>
      </c>
      <c r="AY1406">
        <v>320.88243830744506</v>
      </c>
      <c r="AZ1406">
        <v>9.6533503972137252E-2</v>
      </c>
      <c r="BA1406">
        <v>412.90008112318537</v>
      </c>
      <c r="BB1406">
        <v>416.73623573582063</v>
      </c>
      <c r="BC1406">
        <v>1</v>
      </c>
      <c r="BD1406">
        <v>40.973019348958324</v>
      </c>
      <c r="BE1406">
        <v>115.10501579591028</v>
      </c>
      <c r="BF1406">
        <v>9.2922360915104463</v>
      </c>
      <c r="BG1406">
        <v>4.2802239650086245</v>
      </c>
      <c r="BH1406">
        <v>399.83787081964931</v>
      </c>
      <c r="BI1406">
        <v>0.19999999999999998</v>
      </c>
      <c r="BJ1406">
        <v>2822.5920085169964</v>
      </c>
      <c r="BK1406">
        <v>685.3354130362693</v>
      </c>
      <c r="BL1406">
        <v>977.99400064362715</v>
      </c>
      <c r="BM1406">
        <v>1068.2343564931148</v>
      </c>
      <c r="BN1406">
        <v>157.47017479686301</v>
      </c>
      <c r="BO1406">
        <v>37.170095482379395</v>
      </c>
      <c r="BP1406">
        <v>7.0412040483490854E-2</v>
      </c>
      <c r="BQ1406">
        <v>100</v>
      </c>
      <c r="BR1406">
        <v>384.45698585194998</v>
      </c>
      <c r="BS1406">
        <v>5.6468701860938761E-2</v>
      </c>
      <c r="BT1406">
        <v>2.8722576891264276E-4</v>
      </c>
      <c r="BU1406">
        <v>0</v>
      </c>
      <c r="BV1406">
        <v>0.566996209548708</v>
      </c>
      <c r="BW1406">
        <v>15.106674454702052</v>
      </c>
      <c r="BX1406">
        <v>36.271261339228339</v>
      </c>
      <c r="BY1406">
        <v>34.062335178242222</v>
      </c>
      <c r="BZ1406">
        <v>1144.6961092925892</v>
      </c>
      <c r="CA1406">
        <v>313.6116963535581</v>
      </c>
      <c r="CB1406">
        <v>245.60661016475044</v>
      </c>
      <c r="CC1406" s="156">
        <v>1.08</v>
      </c>
      <c r="CD1406">
        <v>1220</v>
      </c>
      <c r="CE1406">
        <v>0.19187086807360143</v>
      </c>
      <c r="CF1406">
        <v>6.1838452020140267</v>
      </c>
      <c r="CG1406">
        <v>0.23115311026310759</v>
      </c>
      <c r="CH1406">
        <v>20.255785963667595</v>
      </c>
      <c r="CI1406">
        <v>7</v>
      </c>
    </row>
    <row r="1407" spans="47:87" x14ac:dyDescent="0.3">
      <c r="AU1407">
        <v>0.3</v>
      </c>
      <c r="AV1407">
        <v>22.363581487938454</v>
      </c>
      <c r="AW1407">
        <v>0.36790740727915827</v>
      </c>
      <c r="AX1407">
        <v>1.1121901808944947</v>
      </c>
      <c r="AY1407">
        <v>341.02183049845911</v>
      </c>
      <c r="AZ1407">
        <v>0.10889004906209149</v>
      </c>
      <c r="BA1407">
        <v>472.21304821465026</v>
      </c>
      <c r="BB1407">
        <v>301.31158565666965</v>
      </c>
      <c r="BC1407">
        <v>1</v>
      </c>
      <c r="BD1407">
        <v>46.930766530591136</v>
      </c>
      <c r="BE1407">
        <v>106.94015887139929</v>
      </c>
      <c r="BF1407">
        <v>17.10462715237507</v>
      </c>
      <c r="BG1407">
        <v>4.5120046537536078</v>
      </c>
      <c r="BH1407">
        <v>371.65760574162618</v>
      </c>
      <c r="BI1407">
        <v>0.20000000000000004</v>
      </c>
      <c r="BJ1407">
        <v>3093.7584854850738</v>
      </c>
      <c r="BK1407">
        <v>683.05755650388789</v>
      </c>
      <c r="BL1407">
        <v>944.80842387404743</v>
      </c>
      <c r="BM1407">
        <v>938.82338795002079</v>
      </c>
      <c r="BN1407">
        <v>198.18400518582763</v>
      </c>
      <c r="BO1407">
        <v>33.25926128857639</v>
      </c>
      <c r="BP1407">
        <v>5.4842017281296881E-2</v>
      </c>
      <c r="BQ1407">
        <v>100</v>
      </c>
      <c r="BR1407">
        <v>353.42992847031263</v>
      </c>
      <c r="BS1407">
        <v>5.6218732817447915E-2</v>
      </c>
      <c r="BT1407">
        <v>2.958522902120749E-4</v>
      </c>
      <c r="BU1407">
        <v>0</v>
      </c>
      <c r="BV1407">
        <v>0.53484467033712335</v>
      </c>
      <c r="BW1407">
        <v>15.299620336523292</v>
      </c>
      <c r="BX1407">
        <v>33.93802901094066</v>
      </c>
      <c r="BY1407">
        <v>32.195346846393988</v>
      </c>
      <c r="BZ1407">
        <v>974.3515473568433</v>
      </c>
      <c r="CA1407">
        <v>233.15006917408911</v>
      </c>
      <c r="CB1407">
        <v>214.46385216665675</v>
      </c>
      <c r="CC1407" s="156">
        <v>1.01</v>
      </c>
      <c r="CD1407">
        <v>1730</v>
      </c>
      <c r="CE1407">
        <v>0.10615305977827783</v>
      </c>
      <c r="CF1407">
        <v>4.3261820284638297</v>
      </c>
      <c r="CG1407">
        <v>0.13345724402032638</v>
      </c>
      <c r="CH1407">
        <v>6.2684758222959189</v>
      </c>
      <c r="CI1407">
        <v>15</v>
      </c>
    </row>
    <row r="1408" spans="47:87" x14ac:dyDescent="0.3">
      <c r="AU1408">
        <v>0.3</v>
      </c>
      <c r="AV1408">
        <v>19.047964978672859</v>
      </c>
      <c r="AW1408">
        <v>0.3035712734944005</v>
      </c>
      <c r="AX1408">
        <v>1.6412367057406154</v>
      </c>
      <c r="AY1408">
        <v>348.35985728524173</v>
      </c>
      <c r="AZ1408">
        <v>0.11301216056845689</v>
      </c>
      <c r="BA1408">
        <v>443.0325097836045</v>
      </c>
      <c r="BB1408">
        <v>351.33740946102841</v>
      </c>
      <c r="BC1408">
        <v>1</v>
      </c>
      <c r="BD1408">
        <v>45.261580093125971</v>
      </c>
      <c r="BE1408">
        <v>94.783465606059266</v>
      </c>
      <c r="BF1408">
        <v>27.500976757208985</v>
      </c>
      <c r="BG1408">
        <v>3.4180793682358392</v>
      </c>
      <c r="BH1408">
        <v>402.10948066631073</v>
      </c>
      <c r="BI1408">
        <v>0.2</v>
      </c>
      <c r="BJ1408">
        <v>3167.8720551188771</v>
      </c>
      <c r="BK1408">
        <v>694.93214679321522</v>
      </c>
      <c r="BL1408">
        <v>915.91429455833247</v>
      </c>
      <c r="BM1408">
        <v>1089.7286537488417</v>
      </c>
      <c r="BN1408">
        <v>139.80984458047456</v>
      </c>
      <c r="BO1408">
        <v>27.460110829174944</v>
      </c>
      <c r="BP1408">
        <v>4.3087237551823261E-2</v>
      </c>
      <c r="BQ1408">
        <v>100</v>
      </c>
      <c r="BR1408">
        <v>388.93562541495504</v>
      </c>
      <c r="BS1408">
        <v>5.5103213919632868E-2</v>
      </c>
      <c r="BT1408">
        <v>3.0201173749686943E-4</v>
      </c>
      <c r="BU1408">
        <v>0</v>
      </c>
      <c r="BV1408">
        <v>0.54596831474182683</v>
      </c>
      <c r="BW1408">
        <v>15.212134090246783</v>
      </c>
      <c r="BX1408">
        <v>35.479760628926222</v>
      </c>
      <c r="BY1408">
        <v>41.314963771806745</v>
      </c>
      <c r="BZ1408">
        <v>670.77405597865834</v>
      </c>
      <c r="CA1408">
        <v>359.1095004997311</v>
      </c>
      <c r="CB1408">
        <v>246.66760106366746</v>
      </c>
      <c r="CC1408" s="156">
        <v>0.91</v>
      </c>
      <c r="CD1408">
        <v>1460</v>
      </c>
      <c r="CE1408">
        <v>0.28502025352830862</v>
      </c>
      <c r="CF1408">
        <v>5.9577684828675572</v>
      </c>
      <c r="CG1408">
        <v>0.26556364865751747</v>
      </c>
      <c r="CH1408">
        <v>24.803664208154888</v>
      </c>
      <c r="CI1408">
        <v>5</v>
      </c>
    </row>
    <row r="1409" spans="47:87" x14ac:dyDescent="0.3">
      <c r="AU1409">
        <v>0.3</v>
      </c>
      <c r="AV1409">
        <v>18.324961262795153</v>
      </c>
      <c r="AW1409">
        <v>0.28518406744538882</v>
      </c>
      <c r="AX1409">
        <v>1.1223768243531018</v>
      </c>
      <c r="AY1409">
        <v>332.91460603870348</v>
      </c>
      <c r="AZ1409">
        <v>0.10086384664048405</v>
      </c>
      <c r="BA1409">
        <v>382.30521429679783</v>
      </c>
      <c r="BB1409">
        <v>298.82474625997611</v>
      </c>
      <c r="BC1409">
        <v>1</v>
      </c>
      <c r="BD1409">
        <v>44.876548836675425</v>
      </c>
      <c r="BE1409">
        <v>110.1110404445288</v>
      </c>
      <c r="BF1409">
        <v>10.854693615606347</v>
      </c>
      <c r="BG1409">
        <v>3.1990910428753612</v>
      </c>
      <c r="BH1409">
        <v>411.42199154339295</v>
      </c>
      <c r="BI1409">
        <v>0.2</v>
      </c>
      <c r="BJ1409">
        <v>2613.7883325376215</v>
      </c>
      <c r="BK1409">
        <v>671.20448626956284</v>
      </c>
      <c r="BL1409">
        <v>862.82034879852915</v>
      </c>
      <c r="BM1409">
        <v>925.56171646046278</v>
      </c>
      <c r="BN1409">
        <v>202.09282944199597</v>
      </c>
      <c r="BO1409">
        <v>25.709154868763086</v>
      </c>
      <c r="BP1409">
        <v>5.1145874116418653E-2</v>
      </c>
      <c r="BQ1409">
        <v>100</v>
      </c>
      <c r="BR1409">
        <v>321.3418350143703</v>
      </c>
      <c r="BS1409">
        <v>5.2488106834434591E-2</v>
      </c>
      <c r="BT1409">
        <v>3.0643378105910238E-4</v>
      </c>
      <c r="BU1409">
        <v>0</v>
      </c>
      <c r="BV1409">
        <v>0.55375364082056222</v>
      </c>
      <c r="BW1409">
        <v>15.302037915847837</v>
      </c>
      <c r="BX1409">
        <v>34.980581300431574</v>
      </c>
      <c r="BY1409">
        <v>31.852808061057566</v>
      </c>
      <c r="BZ1409">
        <v>896.68409059752207</v>
      </c>
      <c r="CA1409">
        <v>329.39572738935891</v>
      </c>
      <c r="CB1409">
        <v>215.05831093815243</v>
      </c>
      <c r="CC1409" s="156">
        <v>1.05</v>
      </c>
      <c r="CD1409">
        <v>1360</v>
      </c>
      <c r="CE1409">
        <v>0.18783466969305707</v>
      </c>
      <c r="CF1409">
        <v>6.3222927855782949</v>
      </c>
      <c r="CG1409">
        <v>0.24466005250289555</v>
      </c>
      <c r="CH1409">
        <v>23.711212474836188</v>
      </c>
      <c r="CI1409">
        <v>7</v>
      </c>
    </row>
    <row r="1410" spans="47:87" x14ac:dyDescent="0.3">
      <c r="AU1410">
        <v>0.3</v>
      </c>
      <c r="AV1410">
        <v>21.754459561816873</v>
      </c>
      <c r="AW1410">
        <v>0.33106325386408852</v>
      </c>
      <c r="AX1410">
        <v>1.9689067228463626</v>
      </c>
      <c r="AY1410">
        <v>301.75309623171165</v>
      </c>
      <c r="AZ1410">
        <v>9.836768689585329E-2</v>
      </c>
      <c r="BA1410">
        <v>489.23838901297393</v>
      </c>
      <c r="BB1410">
        <v>407.16077524995558</v>
      </c>
      <c r="BC1410">
        <v>1</v>
      </c>
      <c r="BD1410">
        <v>47.849961491891648</v>
      </c>
      <c r="BE1410">
        <v>107.86548869411023</v>
      </c>
      <c r="BF1410">
        <v>8.2641796779221082</v>
      </c>
      <c r="BG1410">
        <v>6.2390979728221581</v>
      </c>
      <c r="BH1410">
        <v>442.37426645394385</v>
      </c>
      <c r="BI1410">
        <v>0.20000000000000009</v>
      </c>
      <c r="BJ1410">
        <v>2541.1244100705239</v>
      </c>
      <c r="BK1410">
        <v>683.93708045648668</v>
      </c>
      <c r="BL1410">
        <v>859.19752811256922</v>
      </c>
      <c r="BM1410">
        <v>789.02966734227221</v>
      </c>
      <c r="BN1410">
        <v>153.85039120476608</v>
      </c>
      <c r="BO1410">
        <v>29.998193328482014</v>
      </c>
      <c r="BP1410">
        <v>4.0891926783049218E-2</v>
      </c>
      <c r="BQ1410">
        <v>100</v>
      </c>
      <c r="BR1410">
        <v>351.23151596156816</v>
      </c>
      <c r="BS1410">
        <v>5.5489962396333366E-2</v>
      </c>
      <c r="BT1410">
        <v>3.0371916391489634E-4</v>
      </c>
      <c r="BU1410">
        <v>46.388341305310767</v>
      </c>
      <c r="BV1410">
        <v>0.52312005896233804</v>
      </c>
      <c r="BW1410">
        <v>15.391599812804975</v>
      </c>
      <c r="BX1410">
        <v>39.42670320911521</v>
      </c>
      <c r="BY1410">
        <v>30.870659727897042</v>
      </c>
      <c r="BZ1410">
        <v>1019.9025007686614</v>
      </c>
      <c r="CA1410">
        <v>281.09643942885515</v>
      </c>
      <c r="CB1410">
        <v>228.86011012068741</v>
      </c>
      <c r="CC1410" s="156">
        <v>1.02</v>
      </c>
      <c r="CD1410">
        <v>1580</v>
      </c>
      <c r="CE1410">
        <v>8.0029577792109619E-2</v>
      </c>
      <c r="CF1410">
        <v>3.6988940056420399</v>
      </c>
      <c r="CG1410">
        <v>0.11334210419857431</v>
      </c>
      <c r="CH1410">
        <v>-4.1745625118889915</v>
      </c>
      <c r="CI1410" t="s">
        <v>479</v>
      </c>
    </row>
    <row r="1411" spans="47:87" x14ac:dyDescent="0.3">
      <c r="AU1411">
        <v>0.3</v>
      </c>
      <c r="AV1411">
        <v>19.009641928185687</v>
      </c>
      <c r="AW1411">
        <v>0.33187766194112106</v>
      </c>
      <c r="AX1411">
        <v>1.4323817071525879</v>
      </c>
      <c r="AY1411">
        <v>347.56550600510155</v>
      </c>
      <c r="AZ1411">
        <v>0.10004944802330284</v>
      </c>
      <c r="BA1411">
        <v>436.75536428046843</v>
      </c>
      <c r="BB1411">
        <v>375.93918005012529</v>
      </c>
      <c r="BC1411">
        <v>1</v>
      </c>
      <c r="BD1411">
        <v>38.624688295946996</v>
      </c>
      <c r="BE1411">
        <v>93.728835743296585</v>
      </c>
      <c r="BF1411">
        <v>14.124071821436095</v>
      </c>
      <c r="BG1411">
        <v>4.9137326491774616</v>
      </c>
      <c r="BH1411">
        <v>424.20368121734174</v>
      </c>
      <c r="BI1411">
        <v>0.19999999999999998</v>
      </c>
      <c r="BJ1411">
        <v>2676.5537116254923</v>
      </c>
      <c r="BK1411">
        <v>703.99802582764244</v>
      </c>
      <c r="BL1411">
        <v>877.86833860937668</v>
      </c>
      <c r="BM1411">
        <v>1049.9226756735193</v>
      </c>
      <c r="BN1411">
        <v>134.69637751989976</v>
      </c>
      <c r="BO1411">
        <v>30.146684581876368</v>
      </c>
      <c r="BP1411">
        <v>3.1921571548765952E-2</v>
      </c>
      <c r="BQ1411">
        <v>100</v>
      </c>
      <c r="BR1411">
        <v>374.74291122485857</v>
      </c>
      <c r="BS1411">
        <v>5.151602293293988E-2</v>
      </c>
      <c r="BT1411">
        <v>3.0032655129078885E-4</v>
      </c>
      <c r="BU1411">
        <v>0</v>
      </c>
      <c r="BV1411">
        <v>0.53215765298853446</v>
      </c>
      <c r="BW1411">
        <v>14.112525206185669</v>
      </c>
      <c r="BX1411">
        <v>32.517533113095723</v>
      </c>
      <c r="BY1411">
        <v>39.202372495949902</v>
      </c>
      <c r="BZ1411">
        <v>1045.5170099251343</v>
      </c>
      <c r="CA1411">
        <v>245.11050512595128</v>
      </c>
      <c r="CB1411">
        <v>226.58197651987751</v>
      </c>
      <c r="CC1411" s="156">
        <v>0.86</v>
      </c>
      <c r="CD1411">
        <v>1210</v>
      </c>
      <c r="CE1411">
        <v>0.15803821663040174</v>
      </c>
      <c r="CF1411">
        <v>5.5957224522644529</v>
      </c>
      <c r="CG1411">
        <v>0.2060361269617515</v>
      </c>
      <c r="CH1411">
        <v>15.146679775787939</v>
      </c>
      <c r="CI1411">
        <v>9</v>
      </c>
    </row>
    <row r="1412" spans="47:87" x14ac:dyDescent="0.3">
      <c r="AU1412">
        <v>0.3</v>
      </c>
      <c r="AV1412">
        <v>20.705214798376641</v>
      </c>
      <c r="AW1412">
        <v>0.2670058535828026</v>
      </c>
      <c r="AX1412">
        <v>1.3306430356990595</v>
      </c>
      <c r="AY1412">
        <v>385.8031523522904</v>
      </c>
      <c r="AZ1412">
        <v>0.11469025107952288</v>
      </c>
      <c r="BA1412">
        <v>453.88545118065997</v>
      </c>
      <c r="BB1412">
        <v>354.7815682430699</v>
      </c>
      <c r="BC1412">
        <v>1</v>
      </c>
      <c r="BD1412">
        <v>39.763911304266891</v>
      </c>
      <c r="BE1412">
        <v>101.56771233686244</v>
      </c>
      <c r="BF1412">
        <v>14.167903408604467</v>
      </c>
      <c r="BG1412">
        <v>5.0344888925167712</v>
      </c>
      <c r="BH1412">
        <v>444.74663777566656</v>
      </c>
      <c r="BI1412">
        <v>0.20000000000000004</v>
      </c>
      <c r="BJ1412">
        <v>2121.6333585748821</v>
      </c>
      <c r="BK1412">
        <v>670.30377810688776</v>
      </c>
      <c r="BL1412">
        <v>868.23951131395006</v>
      </c>
      <c r="BM1412">
        <v>1046.7606657142303</v>
      </c>
      <c r="BN1412">
        <v>192.478774080281</v>
      </c>
      <c r="BO1412">
        <v>24.042084522515356</v>
      </c>
      <c r="BP1412">
        <v>5.1223453075603879E-2</v>
      </c>
      <c r="BQ1412">
        <v>100</v>
      </c>
      <c r="BR1412">
        <v>297.937494082515</v>
      </c>
      <c r="BS1412">
        <v>5.5304955684999602E-2</v>
      </c>
      <c r="BT1412">
        <v>3.2113572636422523E-4</v>
      </c>
      <c r="BU1412">
        <v>34.544459778226411</v>
      </c>
      <c r="BV1412">
        <v>0.50719863255929465</v>
      </c>
      <c r="BW1412">
        <v>14.672974127060264</v>
      </c>
      <c r="BX1412">
        <v>37.996960781111866</v>
      </c>
      <c r="BY1412">
        <v>36.53627806565671</v>
      </c>
      <c r="BZ1412">
        <v>1001.578408869068</v>
      </c>
      <c r="CA1412">
        <v>259.6371661148998</v>
      </c>
      <c r="CB1412">
        <v>238.42968911981382</v>
      </c>
      <c r="CC1412" s="156">
        <v>0.85</v>
      </c>
      <c r="CD1412">
        <v>1390</v>
      </c>
      <c r="CE1412">
        <v>0.26029703286981265</v>
      </c>
      <c r="CF1412">
        <v>7.3465400268457461</v>
      </c>
      <c r="CG1412">
        <v>0.31693733019252451</v>
      </c>
      <c r="CH1412">
        <v>30.170851247218092</v>
      </c>
      <c r="CI1412">
        <v>5</v>
      </c>
    </row>
    <row r="1413" spans="47:87" x14ac:dyDescent="0.3">
      <c r="AU1413">
        <v>0.3</v>
      </c>
      <c r="AV1413">
        <v>18.442635342180896</v>
      </c>
      <c r="AW1413">
        <v>0.26020018293952207</v>
      </c>
      <c r="AX1413">
        <v>1.6357706086489519</v>
      </c>
      <c r="AY1413">
        <v>312.16698753884168</v>
      </c>
      <c r="AZ1413">
        <v>8.3370460015697062E-2</v>
      </c>
      <c r="BA1413">
        <v>394.68740089579489</v>
      </c>
      <c r="BB1413">
        <v>376.3420924014282</v>
      </c>
      <c r="BC1413">
        <v>1</v>
      </c>
      <c r="BD1413">
        <v>45.73110513319255</v>
      </c>
      <c r="BE1413">
        <v>102.5174891876504</v>
      </c>
      <c r="BF1413">
        <v>12.063743726423676</v>
      </c>
      <c r="BG1413">
        <v>4.7138048674273856</v>
      </c>
      <c r="BH1413">
        <v>438.71188439529868</v>
      </c>
      <c r="BI1413">
        <v>0.19999999999999996</v>
      </c>
      <c r="BJ1413">
        <v>2060.8622992213777</v>
      </c>
      <c r="BK1413">
        <v>689.24601279744024</v>
      </c>
      <c r="BL1413">
        <v>965.35391709337762</v>
      </c>
      <c r="BM1413">
        <v>926.50045262311357</v>
      </c>
      <c r="BN1413">
        <v>138.46661488489411</v>
      </c>
      <c r="BO1413">
        <v>23.739504429460705</v>
      </c>
      <c r="BP1413">
        <v>1.2411702146376309E-2</v>
      </c>
      <c r="BQ1413">
        <v>100</v>
      </c>
      <c r="BR1413">
        <v>377.3969178257027</v>
      </c>
      <c r="BS1413">
        <v>5.3649154570054175E-2</v>
      </c>
      <c r="BT1413">
        <v>3.1371736860193877E-4</v>
      </c>
      <c r="BU1413">
        <v>2.7155434059403274</v>
      </c>
      <c r="BV1413">
        <v>0.59154708100728581</v>
      </c>
      <c r="BW1413">
        <v>12.965794952645282</v>
      </c>
      <c r="BX1413">
        <v>36.728536378457633</v>
      </c>
      <c r="BY1413">
        <v>35.359139919770996</v>
      </c>
      <c r="BZ1413">
        <v>957.49520228449705</v>
      </c>
      <c r="CA1413">
        <v>164.42810895831283</v>
      </c>
      <c r="CB1413">
        <v>212.19470430165859</v>
      </c>
      <c r="CC1413" s="156">
        <v>1.02</v>
      </c>
      <c r="CD1413">
        <v>950</v>
      </c>
      <c r="CE1413">
        <v>0.23303178481063958</v>
      </c>
      <c r="CF1413">
        <v>8.4085041126192923</v>
      </c>
      <c r="CG1413">
        <v>0.27862937189191883</v>
      </c>
      <c r="CH1413">
        <v>30.04458846677052</v>
      </c>
      <c r="CI1413">
        <v>6</v>
      </c>
    </row>
    <row r="1414" spans="47:87" x14ac:dyDescent="0.3">
      <c r="AU1414">
        <v>0.3</v>
      </c>
      <c r="AV1414">
        <v>19.430842768691807</v>
      </c>
      <c r="AW1414">
        <v>0.26443210075981249</v>
      </c>
      <c r="AX1414">
        <v>0.68292725171726099</v>
      </c>
      <c r="AY1414">
        <v>347.34923135876335</v>
      </c>
      <c r="AZ1414">
        <v>9.7159619036912712E-2</v>
      </c>
      <c r="BA1414">
        <v>425.73688087924512</v>
      </c>
      <c r="BB1414">
        <v>407.87830388885573</v>
      </c>
      <c r="BC1414">
        <v>1</v>
      </c>
      <c r="BD1414">
        <v>37.932489866024504</v>
      </c>
      <c r="BE1414">
        <v>101.21216848367325</v>
      </c>
      <c r="BF1414">
        <v>9.7817819231743002</v>
      </c>
      <c r="BG1414">
        <v>4.1560956810110419</v>
      </c>
      <c r="BH1414">
        <v>445.81459433796192</v>
      </c>
      <c r="BI1414">
        <v>0.2</v>
      </c>
      <c r="BJ1414">
        <v>2728.8836411181887</v>
      </c>
      <c r="BK1414">
        <v>677.05321856953162</v>
      </c>
      <c r="BL1414">
        <v>842.65288755251731</v>
      </c>
      <c r="BM1414">
        <v>742.21877831734025</v>
      </c>
      <c r="BN1414">
        <v>157.71978966324923</v>
      </c>
      <c r="BO1414">
        <v>23.784352421647931</v>
      </c>
      <c r="BP1414">
        <v>5.3962283873659311E-2</v>
      </c>
      <c r="BQ1414">
        <v>100</v>
      </c>
      <c r="BR1414">
        <v>298.51109380983763</v>
      </c>
      <c r="BS1414">
        <v>5.0894329281839748E-2</v>
      </c>
      <c r="BT1414">
        <v>3.1832518879742122E-4</v>
      </c>
      <c r="BU1414">
        <v>22.578932633625598</v>
      </c>
      <c r="BV1414">
        <v>0.60639186196873862</v>
      </c>
      <c r="BW1414">
        <v>15.532271422976887</v>
      </c>
      <c r="BX1414">
        <v>34.726161651041195</v>
      </c>
      <c r="BY1414">
        <v>31.676145571582115</v>
      </c>
      <c r="BZ1414">
        <v>1088.363421949434</v>
      </c>
      <c r="CA1414">
        <v>177.01740461814171</v>
      </c>
      <c r="CB1414">
        <v>235.07415372761898</v>
      </c>
      <c r="CC1414" s="156">
        <v>1.27</v>
      </c>
      <c r="CD1414">
        <v>410</v>
      </c>
      <c r="CE1414">
        <v>0.14810984238698888</v>
      </c>
      <c r="CF1414">
        <v>4.7521527314271461</v>
      </c>
      <c r="CG1414">
        <v>0.18010493594737684</v>
      </c>
      <c r="CH1414">
        <v>3.6302752187406937</v>
      </c>
      <c r="CI1414">
        <v>13</v>
      </c>
    </row>
    <row r="1415" spans="47:87" x14ac:dyDescent="0.3">
      <c r="AU1415">
        <v>0.3</v>
      </c>
      <c r="AV1415">
        <v>20.799872551072873</v>
      </c>
      <c r="AW1415">
        <v>0.34617019460459725</v>
      </c>
      <c r="AX1415">
        <v>1.3441488051443939</v>
      </c>
      <c r="AY1415">
        <v>313.99298913977771</v>
      </c>
      <c r="AZ1415">
        <v>0.1010934761360231</v>
      </c>
      <c r="BA1415">
        <v>433.26804194160917</v>
      </c>
      <c r="BB1415">
        <v>299.22997047032402</v>
      </c>
      <c r="BC1415">
        <v>1</v>
      </c>
      <c r="BD1415">
        <v>39.462270603429914</v>
      </c>
      <c r="BE1415">
        <v>95.499375199627011</v>
      </c>
      <c r="BF1415">
        <v>20.667838436389061</v>
      </c>
      <c r="BG1415">
        <v>4.9700844003372886</v>
      </c>
      <c r="BH1415">
        <v>412.01993622568818</v>
      </c>
      <c r="BI1415">
        <v>0.20000000000000004</v>
      </c>
      <c r="BJ1415">
        <v>2092.0172618473757</v>
      </c>
      <c r="BK1415">
        <v>674.2067099139972</v>
      </c>
      <c r="BL1415">
        <v>913.64366383230345</v>
      </c>
      <c r="BM1415">
        <v>956.06881224687504</v>
      </c>
      <c r="BN1415">
        <v>174.03881998040035</v>
      </c>
      <c r="BO1415">
        <v>31.262160696050572</v>
      </c>
      <c r="BP1415">
        <v>5.5495159111856707E-2</v>
      </c>
      <c r="BQ1415">
        <v>100</v>
      </c>
      <c r="BR1415">
        <v>349.78303542956553</v>
      </c>
      <c r="BS1415">
        <v>5.1170221489190149E-2</v>
      </c>
      <c r="BT1415">
        <v>3.2239712322814951E-4</v>
      </c>
      <c r="BU1415">
        <v>0</v>
      </c>
      <c r="BV1415">
        <v>0.56348623162991074</v>
      </c>
      <c r="BW1415">
        <v>15.848110940083476</v>
      </c>
      <c r="BX1415">
        <v>34.388069760695906</v>
      </c>
      <c r="BY1415">
        <v>36.919788470250168</v>
      </c>
      <c r="BZ1415">
        <v>920.7105337982116</v>
      </c>
      <c r="CA1415">
        <v>276.09829911793605</v>
      </c>
      <c r="CB1415">
        <v>245.26839922493292</v>
      </c>
      <c r="CC1415" s="156">
        <v>0.97</v>
      </c>
      <c r="CD1415">
        <v>1400</v>
      </c>
      <c r="CE1415">
        <v>0.23094547498974571</v>
      </c>
      <c r="CF1415">
        <v>5.8639124325829153</v>
      </c>
      <c r="CG1415">
        <v>0.27699134821139637</v>
      </c>
      <c r="CH1415">
        <v>27.13610541608524</v>
      </c>
      <c r="CI1415">
        <v>5</v>
      </c>
    </row>
    <row r="1416" spans="47:87" x14ac:dyDescent="0.3">
      <c r="AU1416">
        <v>0.3</v>
      </c>
      <c r="AV1416">
        <v>21.2036325123612</v>
      </c>
      <c r="AW1416">
        <v>0.41549823200952524</v>
      </c>
      <c r="AX1416">
        <v>1.8471160966021412</v>
      </c>
      <c r="AY1416">
        <v>307.99556839548956</v>
      </c>
      <c r="AZ1416">
        <v>8.0099415646869232E-2</v>
      </c>
      <c r="BA1416">
        <v>489.23165675969858</v>
      </c>
      <c r="BB1416">
        <v>322.03989559479083</v>
      </c>
      <c r="BC1416">
        <v>1</v>
      </c>
      <c r="BD1416">
        <v>41.845673825326784</v>
      </c>
      <c r="BE1416">
        <v>98.56196837927591</v>
      </c>
      <c r="BF1416">
        <v>7.525980112507618</v>
      </c>
      <c r="BG1416">
        <v>4.9733765243303241</v>
      </c>
      <c r="BH1416">
        <v>430.86563235104251</v>
      </c>
      <c r="BI1416">
        <v>0.2</v>
      </c>
      <c r="BJ1416">
        <v>2615.2151465740153</v>
      </c>
      <c r="BK1416">
        <v>682.88984414764025</v>
      </c>
      <c r="BL1416">
        <v>834.38571317528033</v>
      </c>
      <c r="BM1416">
        <v>888.46170476438886</v>
      </c>
      <c r="BN1416">
        <v>137.40725149279484</v>
      </c>
      <c r="BO1416">
        <v>38.044385500608108</v>
      </c>
      <c r="BP1416">
        <v>3.5522978980035815E-3</v>
      </c>
      <c r="BQ1416">
        <v>100</v>
      </c>
      <c r="BR1416">
        <v>304.42752512084388</v>
      </c>
      <c r="BS1416">
        <v>5.2830863799523106E-2</v>
      </c>
      <c r="BT1416">
        <v>3.1087484245583132E-4</v>
      </c>
      <c r="BU1416">
        <v>0</v>
      </c>
      <c r="BV1416">
        <v>0.50407867329805944</v>
      </c>
      <c r="BW1416">
        <v>14.754371070027085</v>
      </c>
      <c r="BX1416">
        <v>35.768927617619255</v>
      </c>
      <c r="BY1416">
        <v>39.58312989470295</v>
      </c>
      <c r="BZ1416">
        <v>923.19812426168858</v>
      </c>
      <c r="CA1416">
        <v>290.53560952767327</v>
      </c>
      <c r="CB1416">
        <v>230.33501199599937</v>
      </c>
      <c r="CC1416" s="156">
        <v>1.19</v>
      </c>
      <c r="CD1416">
        <v>520</v>
      </c>
      <c r="CE1416">
        <v>0.18716421539478145</v>
      </c>
      <c r="CF1416">
        <v>6.4157248253547943</v>
      </c>
      <c r="CG1416">
        <v>0.24572390755304352</v>
      </c>
      <c r="CH1416">
        <v>16.576106298154592</v>
      </c>
      <c r="CI1416">
        <v>7</v>
      </c>
    </row>
    <row r="1417" spans="47:87" x14ac:dyDescent="0.3">
      <c r="AU1417">
        <v>0.3</v>
      </c>
      <c r="AV1417">
        <v>20.097203067392357</v>
      </c>
      <c r="AW1417">
        <v>0.30419304772652539</v>
      </c>
      <c r="AX1417">
        <v>0.93886150562428228</v>
      </c>
      <c r="AY1417">
        <v>333.41340263351714</v>
      </c>
      <c r="AZ1417">
        <v>0.10900377527232684</v>
      </c>
      <c r="BA1417">
        <v>463.20633119691246</v>
      </c>
      <c r="BB1417">
        <v>318.23586749974334</v>
      </c>
      <c r="BC1417">
        <v>1</v>
      </c>
      <c r="BD1417">
        <v>40.077041255946995</v>
      </c>
      <c r="BE1417">
        <v>90.063360175536346</v>
      </c>
      <c r="BF1417">
        <v>23.103239573943291</v>
      </c>
      <c r="BG1417">
        <v>5.6009522094225677</v>
      </c>
      <c r="BH1417">
        <v>406.77584024268924</v>
      </c>
      <c r="BI1417">
        <v>0.19999999999999998</v>
      </c>
      <c r="BJ1417">
        <v>2854.2327150350629</v>
      </c>
      <c r="BK1417">
        <v>686.24673950379952</v>
      </c>
      <c r="BL1417">
        <v>922.35289225584779</v>
      </c>
      <c r="BM1417">
        <v>1021.7052726871618</v>
      </c>
      <c r="BN1417">
        <v>197.31434912073559</v>
      </c>
      <c r="BO1417">
        <v>27.477607462643096</v>
      </c>
      <c r="BP1417">
        <v>4.7897798622584697E-2</v>
      </c>
      <c r="BQ1417">
        <v>100</v>
      </c>
      <c r="BR1417">
        <v>381.56610937971175</v>
      </c>
      <c r="BS1417">
        <v>5.6777890154352945E-2</v>
      </c>
      <c r="BT1417">
        <v>3.1934582037709895E-4</v>
      </c>
      <c r="BU1417">
        <v>0</v>
      </c>
      <c r="BV1417">
        <v>0.5271587991716371</v>
      </c>
      <c r="BW1417">
        <v>14.343618479860162</v>
      </c>
      <c r="BX1417">
        <v>37.144188049762029</v>
      </c>
      <c r="BY1417">
        <v>30.345925281572086</v>
      </c>
      <c r="BZ1417">
        <v>1276.3251567386997</v>
      </c>
      <c r="CA1417">
        <v>346.02647714842135</v>
      </c>
      <c r="CB1417">
        <v>237.56462332769013</v>
      </c>
      <c r="CC1417" s="156">
        <v>0.95</v>
      </c>
      <c r="CD1417">
        <v>930</v>
      </c>
      <c r="CE1417">
        <v>0.28556563416498082</v>
      </c>
      <c r="CF1417">
        <v>9.1206806539044685</v>
      </c>
      <c r="CG1417">
        <v>0.34911280188515365</v>
      </c>
      <c r="CH1417">
        <v>34.752028398087205</v>
      </c>
      <c r="CI1417">
        <v>4</v>
      </c>
    </row>
    <row r="1418" spans="47:87" x14ac:dyDescent="0.3">
      <c r="AU1418">
        <v>0.3</v>
      </c>
      <c r="AV1418">
        <v>20.554018753940145</v>
      </c>
      <c r="AW1418">
        <v>0.28897416755249428</v>
      </c>
      <c r="AX1418">
        <v>1.3951483939890161</v>
      </c>
      <c r="AY1418">
        <v>308.04985061095238</v>
      </c>
      <c r="AZ1418">
        <v>9.9328700679530355E-2</v>
      </c>
      <c r="BA1418">
        <v>517.52588963025062</v>
      </c>
      <c r="BB1418">
        <v>321.89770967547042</v>
      </c>
      <c r="BC1418">
        <v>1</v>
      </c>
      <c r="BD1418">
        <v>36.232909316751815</v>
      </c>
      <c r="BE1418">
        <v>101.32051882324637</v>
      </c>
      <c r="BF1418">
        <v>7.05028803531187</v>
      </c>
      <c r="BG1418">
        <v>4.4827202779487738</v>
      </c>
      <c r="BH1418">
        <v>388.29194824580128</v>
      </c>
      <c r="BI1418">
        <v>0.19999999999999998</v>
      </c>
      <c r="BJ1418">
        <v>2679.5130446275316</v>
      </c>
      <c r="BK1418">
        <v>692.12590895440701</v>
      </c>
      <c r="BL1418">
        <v>882.15730786827919</v>
      </c>
      <c r="BM1418">
        <v>1103.2062176650963</v>
      </c>
      <c r="BN1418">
        <v>121.84696018691287</v>
      </c>
      <c r="BO1418">
        <v>26.076044192173512</v>
      </c>
      <c r="BP1418">
        <v>4.8779953437646593E-2</v>
      </c>
      <c r="BQ1418">
        <v>100</v>
      </c>
      <c r="BR1418">
        <v>340.77545659258914</v>
      </c>
      <c r="BS1418">
        <v>5.5430833258257997E-2</v>
      </c>
      <c r="BT1418">
        <v>3.0377600750578914E-4</v>
      </c>
      <c r="BU1418">
        <v>100.70516149220987</v>
      </c>
      <c r="BV1418">
        <v>0.55564535685729832</v>
      </c>
      <c r="BW1418">
        <v>15.425839901328104</v>
      </c>
      <c r="BX1418">
        <v>37.227924991514641</v>
      </c>
      <c r="BY1418">
        <v>35.775487142734519</v>
      </c>
      <c r="BZ1418">
        <v>1247.8635156551522</v>
      </c>
      <c r="CA1418">
        <v>285.70234891621067</v>
      </c>
      <c r="CB1418">
        <v>239.54399422053518</v>
      </c>
      <c r="CC1418" s="156">
        <v>1.08</v>
      </c>
      <c r="CD1418">
        <v>1220</v>
      </c>
      <c r="CE1418">
        <v>5.6289019209263991E-2</v>
      </c>
      <c r="CF1418">
        <v>2.4070272421531533</v>
      </c>
      <c r="CG1418">
        <v>9.0962654691062725E-2</v>
      </c>
      <c r="CH1418">
        <v>-5.0962298183102925</v>
      </c>
      <c r="CI1418" t="s">
        <v>479</v>
      </c>
    </row>
    <row r="1419" spans="47:87" x14ac:dyDescent="0.3">
      <c r="AU1419">
        <v>0.3</v>
      </c>
      <c r="AV1419">
        <v>19.790791374386529</v>
      </c>
      <c r="AW1419">
        <v>0.3356814649229376</v>
      </c>
      <c r="AX1419">
        <v>1.3816595163118335</v>
      </c>
      <c r="AY1419">
        <v>327.93209788615746</v>
      </c>
      <c r="AZ1419">
        <v>0.10530195749881816</v>
      </c>
      <c r="BA1419">
        <v>355.63239008281505</v>
      </c>
      <c r="BB1419">
        <v>306.93618459703833</v>
      </c>
      <c r="BC1419">
        <v>1</v>
      </c>
      <c r="BD1419">
        <v>37.794908715777566</v>
      </c>
      <c r="BE1419">
        <v>108.39872978414628</v>
      </c>
      <c r="BF1419">
        <v>23.71834823745445</v>
      </c>
      <c r="BG1419">
        <v>7.0716931873061206</v>
      </c>
      <c r="BH1419">
        <v>418.50176978460604</v>
      </c>
      <c r="BI1419">
        <v>0.19999999999999998</v>
      </c>
      <c r="BJ1419">
        <v>2526.9513170249165</v>
      </c>
      <c r="BK1419">
        <v>695.34140739680345</v>
      </c>
      <c r="BL1419">
        <v>913.41050390826001</v>
      </c>
      <c r="BM1419">
        <v>967.17499907129388</v>
      </c>
      <c r="BN1419">
        <v>221.18696071913382</v>
      </c>
      <c r="BO1419">
        <v>30.548521106060385</v>
      </c>
      <c r="BP1419">
        <v>2.5434452063900891E-2</v>
      </c>
      <c r="BQ1419">
        <v>100</v>
      </c>
      <c r="BR1419">
        <v>369.5414571671331</v>
      </c>
      <c r="BS1419">
        <v>5.4596982994418293E-2</v>
      </c>
      <c r="BT1419">
        <v>2.8958224227549652E-4</v>
      </c>
      <c r="BU1419">
        <v>0</v>
      </c>
      <c r="BV1419">
        <v>0.5736921789199404</v>
      </c>
      <c r="BW1419">
        <v>13.735372248205216</v>
      </c>
      <c r="BX1419">
        <v>38.79766834970679</v>
      </c>
      <c r="BY1419">
        <v>30.897115455668672</v>
      </c>
      <c r="BZ1419">
        <v>1159.0152970213223</v>
      </c>
      <c r="CA1419">
        <v>323.95673568665336</v>
      </c>
      <c r="CB1419">
        <v>250.33269060281299</v>
      </c>
      <c r="CC1419" s="156">
        <v>1.01</v>
      </c>
      <c r="CD1419">
        <v>950</v>
      </c>
      <c r="CE1419">
        <v>0.16792701215895756</v>
      </c>
      <c r="CF1419">
        <v>7.0595213523569189</v>
      </c>
      <c r="CG1419">
        <v>0.22107921216726276</v>
      </c>
      <c r="CH1419">
        <v>14.775015224157309</v>
      </c>
      <c r="CI1419">
        <v>8</v>
      </c>
    </row>
    <row r="1420" spans="47:87" x14ac:dyDescent="0.3">
      <c r="AU1420">
        <v>0.3</v>
      </c>
      <c r="AV1420">
        <v>19.380059980368177</v>
      </c>
      <c r="AW1420">
        <v>0.31633354839931821</v>
      </c>
      <c r="AX1420">
        <v>1.9222559049334311</v>
      </c>
      <c r="AY1420">
        <v>325.72600585386675</v>
      </c>
      <c r="AZ1420">
        <v>9.8762929153778101E-2</v>
      </c>
      <c r="BA1420">
        <v>413.94391065598495</v>
      </c>
      <c r="BB1420">
        <v>435.38188268608047</v>
      </c>
      <c r="BC1420">
        <v>1</v>
      </c>
      <c r="BD1420">
        <v>41.511969628443303</v>
      </c>
      <c r="BE1420">
        <v>97.087007104192367</v>
      </c>
      <c r="BF1420">
        <v>19.642887613341266</v>
      </c>
      <c r="BG1420">
        <v>5.0099990363719984</v>
      </c>
      <c r="BH1420">
        <v>389.51873116652945</v>
      </c>
      <c r="BI1420">
        <v>0.2</v>
      </c>
      <c r="BJ1420">
        <v>2502.6108758935916</v>
      </c>
      <c r="BK1420">
        <v>675.90692006110817</v>
      </c>
      <c r="BL1420">
        <v>805.01391638035977</v>
      </c>
      <c r="BM1420">
        <v>739.62214789953907</v>
      </c>
      <c r="BN1420">
        <v>127.80368694430591</v>
      </c>
      <c r="BO1420">
        <v>28.54653130867225</v>
      </c>
      <c r="BP1420">
        <v>5.3244086672885223E-2</v>
      </c>
      <c r="BQ1420">
        <v>100</v>
      </c>
      <c r="BR1420">
        <v>306.71650125828637</v>
      </c>
      <c r="BS1420">
        <v>5.9674753557480566E-2</v>
      </c>
      <c r="BT1420">
        <v>3.2152483117245563E-4</v>
      </c>
      <c r="BU1420">
        <v>0</v>
      </c>
      <c r="BV1420">
        <v>0.54738389492674877</v>
      </c>
      <c r="BW1420">
        <v>15.128827221617433</v>
      </c>
      <c r="BX1420">
        <v>36.448722912027357</v>
      </c>
      <c r="BY1420">
        <v>36.620541415564603</v>
      </c>
      <c r="BZ1420">
        <v>1124.686639232918</v>
      </c>
      <c r="CA1420">
        <v>250.64627453046774</v>
      </c>
      <c r="CB1420">
        <v>213.39347353708143</v>
      </c>
      <c r="CC1420" s="156">
        <v>1.1000000000000001</v>
      </c>
      <c r="CD1420">
        <v>1640</v>
      </c>
      <c r="CE1420">
        <v>0.13179057454334919</v>
      </c>
      <c r="CF1420">
        <v>3.6056029835453645</v>
      </c>
      <c r="CG1420">
        <v>0.16109725053760049</v>
      </c>
      <c r="CH1420">
        <v>5.7717907335864558</v>
      </c>
      <c r="CI1420">
        <v>12</v>
      </c>
    </row>
    <row r="1421" spans="47:87" x14ac:dyDescent="0.3">
      <c r="AU1421">
        <v>0.3</v>
      </c>
      <c r="AV1421">
        <v>19.533955841040257</v>
      </c>
      <c r="AW1421">
        <v>0.24267096638416402</v>
      </c>
      <c r="AX1421">
        <v>0.36282742368923693</v>
      </c>
      <c r="AY1421">
        <v>340.36855517463778</v>
      </c>
      <c r="AZ1421">
        <v>0.10195012194389594</v>
      </c>
      <c r="BA1421">
        <v>437.09212695452703</v>
      </c>
      <c r="BB1421">
        <v>361.55737323091029</v>
      </c>
      <c r="BC1421">
        <v>1</v>
      </c>
      <c r="BD1421">
        <v>40.569280000485904</v>
      </c>
      <c r="BE1421">
        <v>117.86037519685298</v>
      </c>
      <c r="BF1421">
        <v>13.586680576176839</v>
      </c>
      <c r="BG1421">
        <v>5.4572927592939813</v>
      </c>
      <c r="BH1421">
        <v>387.51391157065558</v>
      </c>
      <c r="BI1421">
        <v>0.2</v>
      </c>
      <c r="BJ1421">
        <v>2868.4868495503551</v>
      </c>
      <c r="BK1421">
        <v>689.54674791089542</v>
      </c>
      <c r="BL1421">
        <v>849.91064073021039</v>
      </c>
      <c r="BM1421">
        <v>1018.6617727543655</v>
      </c>
      <c r="BN1421">
        <v>114.2041031226064</v>
      </c>
      <c r="BO1421">
        <v>21.711023588859703</v>
      </c>
      <c r="BP1421">
        <v>6.3538167912595561E-2</v>
      </c>
      <c r="BQ1421">
        <v>100</v>
      </c>
      <c r="BR1421">
        <v>334.15598841536712</v>
      </c>
      <c r="BS1421">
        <v>5.2384505837611978E-2</v>
      </c>
      <c r="BT1421">
        <v>3.0107024858490528E-4</v>
      </c>
      <c r="BU1421">
        <v>17.798532398424666</v>
      </c>
      <c r="BV1421">
        <v>0.55568462341735703</v>
      </c>
      <c r="BW1421">
        <v>13.304191160034277</v>
      </c>
      <c r="BX1421">
        <v>38.248276460670958</v>
      </c>
      <c r="BY1421">
        <v>40.079508687503825</v>
      </c>
      <c r="BZ1421">
        <v>986.29120617365584</v>
      </c>
      <c r="CA1421">
        <v>294.66409053223009</v>
      </c>
      <c r="CB1421">
        <v>223.76942351758387</v>
      </c>
      <c r="CC1421" s="156">
        <v>0.93</v>
      </c>
      <c r="CD1421">
        <v>1780</v>
      </c>
      <c r="CE1421">
        <v>0.1280464358813842</v>
      </c>
      <c r="CF1421">
        <v>5.5468124431758259</v>
      </c>
      <c r="CG1421">
        <v>0.16979401946309564</v>
      </c>
      <c r="CH1421">
        <v>10.734613030449497</v>
      </c>
      <c r="CI1421">
        <v>11</v>
      </c>
    </row>
    <row r="1422" spans="47:87" x14ac:dyDescent="0.3">
      <c r="AU1422">
        <v>0.3</v>
      </c>
      <c r="AV1422">
        <v>19.375161684323757</v>
      </c>
      <c r="AW1422">
        <v>0.29472192880756759</v>
      </c>
      <c r="AX1422">
        <v>2.1002947378197563</v>
      </c>
      <c r="AY1422">
        <v>344.80401376252092</v>
      </c>
      <c r="AZ1422">
        <v>8.2531486431008397E-2</v>
      </c>
      <c r="BA1422">
        <v>381.81329061536417</v>
      </c>
      <c r="BB1422">
        <v>418.53317081883426</v>
      </c>
      <c r="BC1422">
        <v>1</v>
      </c>
      <c r="BD1422">
        <v>41.183041930658931</v>
      </c>
      <c r="BE1422">
        <v>114.22902093027552</v>
      </c>
      <c r="BF1422">
        <v>12.963908803958901</v>
      </c>
      <c r="BG1422">
        <v>4.5141886609530504</v>
      </c>
      <c r="BH1422">
        <v>418.10462355449044</v>
      </c>
      <c r="BI1422">
        <v>0.2</v>
      </c>
      <c r="BJ1422">
        <v>2655.1407823037794</v>
      </c>
      <c r="BK1422">
        <v>656.89716044980673</v>
      </c>
      <c r="BL1422">
        <v>907.45761864907172</v>
      </c>
      <c r="BM1422">
        <v>853.3637429055384</v>
      </c>
      <c r="BN1422">
        <v>171.87702593565345</v>
      </c>
      <c r="BO1422">
        <v>26.719639749404479</v>
      </c>
      <c r="BP1422">
        <v>3.468092564807547E-2</v>
      </c>
      <c r="BQ1422">
        <v>100</v>
      </c>
      <c r="BR1422">
        <v>327.15137156282628</v>
      </c>
      <c r="BS1422">
        <v>5.5707340873974859E-2</v>
      </c>
      <c r="BT1422">
        <v>3.1950579020365597E-4</v>
      </c>
      <c r="BU1422">
        <v>34.412111234911414</v>
      </c>
      <c r="BV1422">
        <v>0.52375418884631275</v>
      </c>
      <c r="BW1422">
        <v>14.725748414436536</v>
      </c>
      <c r="BX1422">
        <v>36.010173619996564</v>
      </c>
      <c r="BY1422">
        <v>33.141239204443963</v>
      </c>
      <c r="BZ1422">
        <v>884.11232267516186</v>
      </c>
      <c r="CA1422">
        <v>238.38906755530306</v>
      </c>
      <c r="CB1422">
        <v>231.45726318541506</v>
      </c>
      <c r="CC1422" s="156">
        <v>0.92</v>
      </c>
      <c r="CD1422">
        <v>1530</v>
      </c>
      <c r="CE1422">
        <v>0.23216047024561881</v>
      </c>
      <c r="CF1422">
        <v>9.8325135024461492</v>
      </c>
      <c r="CG1422">
        <v>0.31211129095766837</v>
      </c>
      <c r="CH1422">
        <v>29.506477041849561</v>
      </c>
      <c r="CI1422">
        <v>5</v>
      </c>
    </row>
    <row r="1423" spans="47:87" x14ac:dyDescent="0.3">
      <c r="AU1423">
        <v>0.3</v>
      </c>
      <c r="AV1423">
        <v>18.316283437723879</v>
      </c>
      <c r="AW1423">
        <v>0.35250827272771518</v>
      </c>
      <c r="AX1423">
        <v>1.2138226229323408</v>
      </c>
      <c r="AY1423">
        <v>339.73325831692404</v>
      </c>
      <c r="AZ1423">
        <v>8.7388312279300384E-2</v>
      </c>
      <c r="BA1423">
        <v>493.03546520706379</v>
      </c>
      <c r="BB1423">
        <v>315.93398290999357</v>
      </c>
      <c r="BC1423">
        <v>1</v>
      </c>
      <c r="BD1423">
        <v>40.970344440487715</v>
      </c>
      <c r="BE1423">
        <v>103.82265807143138</v>
      </c>
      <c r="BF1423">
        <v>13.04106343112095</v>
      </c>
      <c r="BG1423">
        <v>5.6583076500303058</v>
      </c>
      <c r="BH1423">
        <v>484.39435254016826</v>
      </c>
      <c r="BI1423">
        <v>0.19999999999999993</v>
      </c>
      <c r="BJ1423">
        <v>2695.114166554546</v>
      </c>
      <c r="BK1423">
        <v>681.81011590888488</v>
      </c>
      <c r="BL1423">
        <v>852.88218100983727</v>
      </c>
      <c r="BM1423">
        <v>954.91702230834846</v>
      </c>
      <c r="BN1423">
        <v>100.09544406519818</v>
      </c>
      <c r="BO1423">
        <v>31.80521170325094</v>
      </c>
      <c r="BP1423">
        <v>6.0146016528540951E-2</v>
      </c>
      <c r="BQ1423">
        <v>100</v>
      </c>
      <c r="BR1423">
        <v>229.00124971371093</v>
      </c>
      <c r="BS1423">
        <v>5.4601499773997024E-2</v>
      </c>
      <c r="BT1423">
        <v>2.9595756117785572E-4</v>
      </c>
      <c r="BU1423">
        <v>82.490728634131415</v>
      </c>
      <c r="BV1423">
        <v>0.59808562853369618</v>
      </c>
      <c r="BW1423">
        <v>14.269281953401432</v>
      </c>
      <c r="BX1423">
        <v>34.486919560867079</v>
      </c>
      <c r="BY1423">
        <v>28.103212574876203</v>
      </c>
      <c r="BZ1423">
        <v>561.49903310113154</v>
      </c>
      <c r="CA1423">
        <v>253.74184068864312</v>
      </c>
      <c r="CB1423">
        <v>238.03121124030906</v>
      </c>
      <c r="CC1423" s="156">
        <v>1.1299999999999999</v>
      </c>
      <c r="CD1423">
        <v>1740</v>
      </c>
      <c r="CE1423">
        <v>0.10282203628034958</v>
      </c>
      <c r="CF1423">
        <v>3.2045417031590571</v>
      </c>
      <c r="CG1423">
        <v>0.13441158236034545</v>
      </c>
      <c r="CH1423">
        <v>2.5833622419661917</v>
      </c>
      <c r="CI1423">
        <v>15</v>
      </c>
    </row>
    <row r="1424" spans="47:87" x14ac:dyDescent="0.3">
      <c r="AU1424">
        <v>0.3</v>
      </c>
      <c r="AV1424">
        <v>21.693404102123605</v>
      </c>
      <c r="AW1424">
        <v>0.28542763758534234</v>
      </c>
      <c r="AX1424">
        <v>0.41535882536949642</v>
      </c>
      <c r="AY1424">
        <v>320.86386142840718</v>
      </c>
      <c r="AZ1424">
        <v>9.7202947768799869E-2</v>
      </c>
      <c r="BA1424">
        <v>382.57034869598681</v>
      </c>
      <c r="BB1424">
        <v>366.10766987912615</v>
      </c>
      <c r="BC1424">
        <v>1</v>
      </c>
      <c r="BD1424">
        <v>36.738188013253662</v>
      </c>
      <c r="BE1424">
        <v>97.39642650613861</v>
      </c>
      <c r="BF1424">
        <v>10.21817152124799</v>
      </c>
      <c r="BG1424">
        <v>5.2699850251204889</v>
      </c>
      <c r="BH1424">
        <v>431.35984864777151</v>
      </c>
      <c r="BI1424">
        <v>0.1999999999999999</v>
      </c>
      <c r="BJ1424">
        <v>2814.3969286548854</v>
      </c>
      <c r="BK1424">
        <v>684.30793936467865</v>
      </c>
      <c r="BL1424">
        <v>874.26875827327228</v>
      </c>
      <c r="BM1424">
        <v>1000.3090223462465</v>
      </c>
      <c r="BN1424">
        <v>111.77065786184896</v>
      </c>
      <c r="BO1424">
        <v>25.835161024752566</v>
      </c>
      <c r="BP1424">
        <v>3.8582079991045133E-2</v>
      </c>
      <c r="BQ1424">
        <v>100</v>
      </c>
      <c r="BR1424">
        <v>396.60823757171914</v>
      </c>
      <c r="BS1424">
        <v>6.0291577720154671E-2</v>
      </c>
      <c r="BT1424">
        <v>3.0328300708527779E-4</v>
      </c>
      <c r="BU1424">
        <v>0</v>
      </c>
      <c r="BV1424">
        <v>0.58252738364785039</v>
      </c>
      <c r="BW1424">
        <v>14.564763802205292</v>
      </c>
      <c r="BX1424">
        <v>33.506068773775787</v>
      </c>
      <c r="BY1424">
        <v>34.828236624998176</v>
      </c>
      <c r="BZ1424">
        <v>699.70948565795129</v>
      </c>
      <c r="CA1424">
        <v>190.45392123700302</v>
      </c>
      <c r="CB1424">
        <v>217.37243637847726</v>
      </c>
      <c r="CC1424" s="156">
        <v>0.81</v>
      </c>
      <c r="CD1424">
        <v>1990</v>
      </c>
      <c r="CE1424">
        <v>-7.7737685435141923E-3</v>
      </c>
      <c r="CF1424">
        <v>1.6223566217558631</v>
      </c>
      <c r="CG1424">
        <v>5.0439429273994578E-2</v>
      </c>
      <c r="CH1424">
        <v>-19.326159143733978</v>
      </c>
      <c r="CI1424" t="s">
        <v>479</v>
      </c>
    </row>
    <row r="1425" spans="47:87" x14ac:dyDescent="0.3">
      <c r="AU1425">
        <v>0.3</v>
      </c>
      <c r="AV1425">
        <v>19.435043568679202</v>
      </c>
      <c r="AW1425">
        <v>0.31991990874818821</v>
      </c>
      <c r="AX1425">
        <v>0.86927105084401868</v>
      </c>
      <c r="AY1425">
        <v>277.09359735223643</v>
      </c>
      <c r="AZ1425">
        <v>0.10578143520984271</v>
      </c>
      <c r="BA1425">
        <v>417.06838469957921</v>
      </c>
      <c r="BB1425">
        <v>312.72493982243179</v>
      </c>
      <c r="BC1425">
        <v>1</v>
      </c>
      <c r="BD1425">
        <v>50.081349887879298</v>
      </c>
      <c r="BE1425">
        <v>85.750339113477267</v>
      </c>
      <c r="BF1425">
        <v>13.334159180729515</v>
      </c>
      <c r="BG1425">
        <v>3.9157273471731568</v>
      </c>
      <c r="BH1425">
        <v>395.6971961507806</v>
      </c>
      <c r="BI1425">
        <v>0.20000000000000004</v>
      </c>
      <c r="BJ1425">
        <v>2226.8050772942461</v>
      </c>
      <c r="BK1425">
        <v>688.69380205329094</v>
      </c>
      <c r="BL1425">
        <v>873.85587480464392</v>
      </c>
      <c r="BM1425">
        <v>887.43635460807661</v>
      </c>
      <c r="BN1425">
        <v>226.25439360899742</v>
      </c>
      <c r="BO1425">
        <v>28.86595902286448</v>
      </c>
      <c r="BP1425">
        <v>5.4330221080933792E-2</v>
      </c>
      <c r="BQ1425">
        <v>100</v>
      </c>
      <c r="BR1425">
        <v>345.67658075510343</v>
      </c>
      <c r="BS1425">
        <v>5.2207053953140015E-2</v>
      </c>
      <c r="BT1425">
        <v>3.0155610129015831E-4</v>
      </c>
      <c r="BU1425">
        <v>0</v>
      </c>
      <c r="BV1425">
        <v>0.53306023089960164</v>
      </c>
      <c r="BW1425">
        <v>15.236208540303336</v>
      </c>
      <c r="BX1425">
        <v>34.680063306785271</v>
      </c>
      <c r="BY1425">
        <v>33.719251880916417</v>
      </c>
      <c r="BZ1425">
        <v>985.5337237577229</v>
      </c>
      <c r="CA1425">
        <v>253.42401013338167</v>
      </c>
      <c r="CB1425">
        <v>221.94293351821406</v>
      </c>
      <c r="CC1425" s="156">
        <v>0.97</v>
      </c>
      <c r="CD1425">
        <v>1270</v>
      </c>
      <c r="CE1425">
        <v>0.16753938474862706</v>
      </c>
      <c r="CF1425">
        <v>6.6539166453434948</v>
      </c>
      <c r="CG1425">
        <v>0.23722916177437631</v>
      </c>
      <c r="CH1425">
        <v>12.336244290381268</v>
      </c>
      <c r="CI1425">
        <v>8</v>
      </c>
    </row>
    <row r="1426" spans="47:87" x14ac:dyDescent="0.3">
      <c r="AU1426">
        <v>0.3</v>
      </c>
      <c r="AV1426">
        <v>22.637079633013251</v>
      </c>
      <c r="AW1426">
        <v>0.34005525897761057</v>
      </c>
      <c r="AX1426">
        <v>2.0992588264326293</v>
      </c>
      <c r="AY1426">
        <v>330.23150789738486</v>
      </c>
      <c r="AZ1426">
        <v>0.11242434309903199</v>
      </c>
      <c r="BA1426">
        <v>509.85680506550148</v>
      </c>
      <c r="BB1426">
        <v>290.05879228271664</v>
      </c>
      <c r="BC1426">
        <v>1</v>
      </c>
      <c r="BD1426">
        <v>35.958978730316481</v>
      </c>
      <c r="BE1426">
        <v>98.970269843895707</v>
      </c>
      <c r="BF1426">
        <v>19.562138724163226</v>
      </c>
      <c r="BG1426">
        <v>5.2277236151025734</v>
      </c>
      <c r="BH1426">
        <v>390.79427201975022</v>
      </c>
      <c r="BI1426">
        <v>0.20000000000000004</v>
      </c>
      <c r="BJ1426">
        <v>2972.9359213210296</v>
      </c>
      <c r="BK1426">
        <v>698.0570927509558</v>
      </c>
      <c r="BL1426">
        <v>851.93822992654577</v>
      </c>
      <c r="BM1426">
        <v>1005.2381185897659</v>
      </c>
      <c r="BN1426">
        <v>199.80584778793482</v>
      </c>
      <c r="BO1426">
        <v>30.732223643449743</v>
      </c>
      <c r="BP1426">
        <v>5.1745901364766859E-2</v>
      </c>
      <c r="BQ1426">
        <v>100</v>
      </c>
      <c r="BR1426">
        <v>335.10355215605591</v>
      </c>
      <c r="BS1426">
        <v>5.5229174902633738E-2</v>
      </c>
      <c r="BT1426">
        <v>3.1778319672785994E-4</v>
      </c>
      <c r="BU1426">
        <v>0</v>
      </c>
      <c r="BV1426">
        <v>0.54211047831708958</v>
      </c>
      <c r="BW1426">
        <v>15.074093294217118</v>
      </c>
      <c r="BX1426">
        <v>35.658277747166949</v>
      </c>
      <c r="BY1426">
        <v>27.80522042485677</v>
      </c>
      <c r="BZ1426">
        <v>1082.5444929996584</v>
      </c>
      <c r="CA1426">
        <v>231.06673919097761</v>
      </c>
      <c r="CB1426">
        <v>221.08850180080492</v>
      </c>
      <c r="CC1426" s="156">
        <v>1.05</v>
      </c>
      <c r="CD1426">
        <v>2340</v>
      </c>
      <c r="CE1426">
        <v>5.3078347398600734E-3</v>
      </c>
      <c r="CF1426">
        <v>1.6802877036442116</v>
      </c>
      <c r="CG1426">
        <v>5.9488844646963024E-2</v>
      </c>
      <c r="CH1426">
        <v>-12.381105484154705</v>
      </c>
      <c r="CI1426" t="s">
        <v>479</v>
      </c>
    </row>
    <row r="1427" spans="47:87" x14ac:dyDescent="0.3">
      <c r="AU1427">
        <v>0.3</v>
      </c>
      <c r="AV1427">
        <v>18.822960154212652</v>
      </c>
      <c r="AW1427">
        <v>0.39087195941809316</v>
      </c>
      <c r="AX1427">
        <v>1.0630191347887279</v>
      </c>
      <c r="AY1427">
        <v>322.51851553088255</v>
      </c>
      <c r="AZ1427">
        <v>0.10119218382018338</v>
      </c>
      <c r="BA1427">
        <v>483.72067361440139</v>
      </c>
      <c r="BB1427">
        <v>347.7442313742057</v>
      </c>
      <c r="BC1427">
        <v>1</v>
      </c>
      <c r="BD1427">
        <v>42.551618664997747</v>
      </c>
      <c r="BE1427">
        <v>89.298129894606063</v>
      </c>
      <c r="BF1427">
        <v>7.8954148960784387</v>
      </c>
      <c r="BG1427">
        <v>3.9658716045673428</v>
      </c>
      <c r="BH1427">
        <v>416.62795567565274</v>
      </c>
      <c r="BI1427">
        <v>0.20000000000000004</v>
      </c>
      <c r="BJ1427">
        <v>2842.0588753326178</v>
      </c>
      <c r="BK1427">
        <v>691.84713755852056</v>
      </c>
      <c r="BL1427">
        <v>905.2275569900836</v>
      </c>
      <c r="BM1427">
        <v>960.15614614862614</v>
      </c>
      <c r="BN1427">
        <v>225.55103492563154</v>
      </c>
      <c r="BO1427">
        <v>35.231894667815098</v>
      </c>
      <c r="BP1427">
        <v>7.0881217190391421E-2</v>
      </c>
      <c r="BQ1427">
        <v>100</v>
      </c>
      <c r="BR1427">
        <v>347.57291273942985</v>
      </c>
      <c r="BS1427">
        <v>5.3760455240495914E-2</v>
      </c>
      <c r="BT1427">
        <v>2.9328311842666824E-4</v>
      </c>
      <c r="BU1427">
        <v>0</v>
      </c>
      <c r="BV1427">
        <v>0.57203518799998243</v>
      </c>
      <c r="BW1427">
        <v>15.134405573006285</v>
      </c>
      <c r="BX1427">
        <v>34.906821758828585</v>
      </c>
      <c r="BY1427">
        <v>26.307486443054934</v>
      </c>
      <c r="BZ1427">
        <v>974.60857728240001</v>
      </c>
      <c r="CA1427">
        <v>274.18847118616304</v>
      </c>
      <c r="CB1427">
        <v>258.32204683518296</v>
      </c>
      <c r="CC1427" s="156">
        <v>1.23</v>
      </c>
      <c r="CD1427">
        <v>1400</v>
      </c>
      <c r="CE1427">
        <v>8.1012397380655132E-2</v>
      </c>
      <c r="CF1427">
        <v>3.953489406686062</v>
      </c>
      <c r="CG1427">
        <v>0.11083980075568628</v>
      </c>
      <c r="CH1427">
        <v>-5.3044691234686452</v>
      </c>
      <c r="CI1427" t="s">
        <v>479</v>
      </c>
    </row>
    <row r="1428" spans="47:87" x14ac:dyDescent="0.3">
      <c r="AU1428">
        <v>0.3</v>
      </c>
      <c r="AV1428">
        <v>18.907778312750239</v>
      </c>
      <c r="AW1428">
        <v>0.26412886145542241</v>
      </c>
      <c r="AX1428">
        <v>0.97815959642920725</v>
      </c>
      <c r="AY1428">
        <v>351.98912323111983</v>
      </c>
      <c r="AZ1428">
        <v>0.11625221876700834</v>
      </c>
      <c r="BA1428">
        <v>398.3013195956737</v>
      </c>
      <c r="BB1428">
        <v>279.93649355118941</v>
      </c>
      <c r="BC1428">
        <v>1</v>
      </c>
      <c r="BD1428">
        <v>44.434661687491968</v>
      </c>
      <c r="BE1428">
        <v>102.74620949539633</v>
      </c>
      <c r="BF1428">
        <v>14.084123018657408</v>
      </c>
      <c r="BG1428">
        <v>4.4218849367661601</v>
      </c>
      <c r="BH1428">
        <v>442.61961506415565</v>
      </c>
      <c r="BI1428">
        <v>0.20000000000000004</v>
      </c>
      <c r="BJ1428">
        <v>3005.8608199718865</v>
      </c>
      <c r="BK1428">
        <v>679.25306065963139</v>
      </c>
      <c r="BL1428">
        <v>824.34839344667569</v>
      </c>
      <c r="BM1428">
        <v>958.4729594514414</v>
      </c>
      <c r="BN1428">
        <v>172.68927136660295</v>
      </c>
      <c r="BO1428">
        <v>23.723103603867258</v>
      </c>
      <c r="BP1428">
        <v>5.7929737256631121E-2</v>
      </c>
      <c r="BQ1428">
        <v>100</v>
      </c>
      <c r="BR1428">
        <v>363.56721467839134</v>
      </c>
      <c r="BS1428">
        <v>5.3615264788253701E-2</v>
      </c>
      <c r="BT1428">
        <v>3.0575222739289261E-4</v>
      </c>
      <c r="BU1428">
        <v>0</v>
      </c>
      <c r="BV1428">
        <v>0.54115751008543489</v>
      </c>
      <c r="BW1428">
        <v>13.980521171373699</v>
      </c>
      <c r="BX1428">
        <v>37.57554553579017</v>
      </c>
      <c r="BY1428">
        <v>26.940634852032627</v>
      </c>
      <c r="BZ1428">
        <v>1288.6700689210841</v>
      </c>
      <c r="CA1428">
        <v>300.99753404734918</v>
      </c>
      <c r="CB1428">
        <v>236.6930318121218</v>
      </c>
      <c r="CC1428" s="156">
        <v>1</v>
      </c>
      <c r="CD1428">
        <v>810</v>
      </c>
      <c r="CE1428">
        <v>0.14671460896855271</v>
      </c>
      <c r="CF1428">
        <v>5.5922037723059832</v>
      </c>
      <c r="CG1428">
        <v>0.18317565778476555</v>
      </c>
      <c r="CH1428">
        <v>13.849147610133867</v>
      </c>
      <c r="CI1428">
        <v>9</v>
      </c>
    </row>
    <row r="1429" spans="47:87" x14ac:dyDescent="0.3">
      <c r="AU1429">
        <v>0.3</v>
      </c>
      <c r="AV1429">
        <v>19.647628390158154</v>
      </c>
      <c r="AW1429">
        <v>0.30204973661460305</v>
      </c>
      <c r="AX1429">
        <v>1.1189438921333801</v>
      </c>
      <c r="AY1429">
        <v>324.71834765510192</v>
      </c>
      <c r="AZ1429">
        <v>0.10708009870662963</v>
      </c>
      <c r="BA1429">
        <v>521.02440024289763</v>
      </c>
      <c r="BB1429">
        <v>425.53063472265478</v>
      </c>
      <c r="BC1429">
        <v>1</v>
      </c>
      <c r="BD1429">
        <v>35.011684872416872</v>
      </c>
      <c r="BE1429">
        <v>110.27638066838648</v>
      </c>
      <c r="BF1429">
        <v>22.865039951601702</v>
      </c>
      <c r="BG1429">
        <v>5.7557245037697902</v>
      </c>
      <c r="BH1429">
        <v>392.89141645024728</v>
      </c>
      <c r="BI1429">
        <v>0.2</v>
      </c>
      <c r="BJ1429">
        <v>2755.4612126164252</v>
      </c>
      <c r="BK1429">
        <v>683.98597021401179</v>
      </c>
      <c r="BL1429">
        <v>889.8390853398912</v>
      </c>
      <c r="BM1429">
        <v>1053.9387853963651</v>
      </c>
      <c r="BN1429">
        <v>178.57008360977707</v>
      </c>
      <c r="BO1429">
        <v>27.297311480361479</v>
      </c>
      <c r="BP1429">
        <v>4.5951047715952209E-2</v>
      </c>
      <c r="BQ1429">
        <v>100</v>
      </c>
      <c r="BR1429">
        <v>311.06546307527037</v>
      </c>
      <c r="BS1429">
        <v>5.7383018492199289E-2</v>
      </c>
      <c r="BT1429">
        <v>3.1936595685246353E-4</v>
      </c>
      <c r="BU1429">
        <v>9.4469716772750925</v>
      </c>
      <c r="BV1429">
        <v>0.51835900745096586</v>
      </c>
      <c r="BW1429">
        <v>14.137881453294304</v>
      </c>
      <c r="BX1429">
        <v>34.867667578545642</v>
      </c>
      <c r="BY1429">
        <v>42.774568052235232</v>
      </c>
      <c r="BZ1429">
        <v>1174.1651036828143</v>
      </c>
      <c r="CA1429">
        <v>349.57746542068742</v>
      </c>
      <c r="CB1429">
        <v>235.2056937612906</v>
      </c>
      <c r="CC1429" s="156">
        <v>0.69</v>
      </c>
      <c r="CD1429">
        <v>2360</v>
      </c>
      <c r="CE1429">
        <v>0.26875390958584444</v>
      </c>
      <c r="CF1429">
        <v>5.6386756869227908</v>
      </c>
      <c r="CG1429">
        <v>0.25436305789825592</v>
      </c>
      <c r="CH1429">
        <v>20.911332821214142</v>
      </c>
      <c r="CI1429">
        <v>6</v>
      </c>
    </row>
    <row r="1430" spans="47:87" x14ac:dyDescent="0.3">
      <c r="AU1430">
        <v>0.3</v>
      </c>
      <c r="AV1430">
        <v>18.549856117253874</v>
      </c>
      <c r="AW1430">
        <v>0.29853404822712998</v>
      </c>
      <c r="AX1430">
        <v>0.68093226502423687</v>
      </c>
      <c r="AY1430">
        <v>363.2167806299621</v>
      </c>
      <c r="AZ1430">
        <v>0.11490935375270077</v>
      </c>
      <c r="BA1430">
        <v>367.42648741033287</v>
      </c>
      <c r="BB1430">
        <v>296.85041647128747</v>
      </c>
      <c r="BC1430">
        <v>1</v>
      </c>
      <c r="BD1430">
        <v>43.64808832849873</v>
      </c>
      <c r="BE1430">
        <v>96.448796881342773</v>
      </c>
      <c r="BF1430">
        <v>16.951462371794502</v>
      </c>
      <c r="BG1430">
        <v>3.3768392466198294</v>
      </c>
      <c r="BH1430">
        <v>443.45684906594886</v>
      </c>
      <c r="BI1430">
        <v>0.2</v>
      </c>
      <c r="BJ1430">
        <v>2170.336179518381</v>
      </c>
      <c r="BK1430">
        <v>702.95524011605914</v>
      </c>
      <c r="BL1430">
        <v>919.3737542251838</v>
      </c>
      <c r="BM1430">
        <v>933.66857717359585</v>
      </c>
      <c r="BN1430">
        <v>145.33589487873328</v>
      </c>
      <c r="BO1430">
        <v>27.23699710564517</v>
      </c>
      <c r="BP1430">
        <v>1.4136875485194196E-2</v>
      </c>
      <c r="BQ1430">
        <v>100</v>
      </c>
      <c r="BR1430">
        <v>323.45002727802574</v>
      </c>
      <c r="BS1430">
        <v>5.3440005472760364E-2</v>
      </c>
      <c r="BT1430">
        <v>3.1656491545299713E-4</v>
      </c>
      <c r="BU1430">
        <v>0</v>
      </c>
      <c r="BV1430">
        <v>0.53458015068232767</v>
      </c>
      <c r="BW1430">
        <v>15.133570980182224</v>
      </c>
      <c r="BX1430">
        <v>36.164365166665768</v>
      </c>
      <c r="BY1430">
        <v>29.107651903649142</v>
      </c>
      <c r="BZ1430">
        <v>1006.3689950785905</v>
      </c>
      <c r="CA1430">
        <v>321.51895094181441</v>
      </c>
      <c r="CB1430">
        <v>235.82973713988903</v>
      </c>
      <c r="CC1430" s="156">
        <v>0.98</v>
      </c>
      <c r="CD1430">
        <v>1540</v>
      </c>
      <c r="CE1430">
        <v>0.20269912680815394</v>
      </c>
      <c r="CF1430">
        <v>7.2413900188242062</v>
      </c>
      <c r="CG1430">
        <v>0.26688169825439445</v>
      </c>
      <c r="CH1430">
        <v>18.985667019435446</v>
      </c>
      <c r="CI1430">
        <v>7</v>
      </c>
    </row>
    <row r="1431" spans="47:87" x14ac:dyDescent="0.3">
      <c r="AU1431">
        <v>0.3</v>
      </c>
      <c r="AV1431">
        <v>20.679330816024855</v>
      </c>
      <c r="AW1431">
        <v>0.35208495204655954</v>
      </c>
      <c r="AX1431">
        <v>2.2221765495343817</v>
      </c>
      <c r="AY1431">
        <v>303.50851820505812</v>
      </c>
      <c r="AZ1431">
        <v>8.6898356482071407E-2</v>
      </c>
      <c r="BA1431">
        <v>412.72158416087609</v>
      </c>
      <c r="BB1431">
        <v>312.94125430835948</v>
      </c>
      <c r="BC1431">
        <v>1</v>
      </c>
      <c r="BD1431">
        <v>50.02050776227243</v>
      </c>
      <c r="BE1431">
        <v>89.110274580651136</v>
      </c>
      <c r="BF1431">
        <v>2.7300642905829746</v>
      </c>
      <c r="BG1431">
        <v>6.3045883564791163</v>
      </c>
      <c r="BH1431">
        <v>450.67491162970458</v>
      </c>
      <c r="BI1431">
        <v>0.20000000000000007</v>
      </c>
      <c r="BJ1431">
        <v>2558.7044810232405</v>
      </c>
      <c r="BK1431">
        <v>689.66481938135962</v>
      </c>
      <c r="BL1431">
        <v>918.1644684634698</v>
      </c>
      <c r="BM1431">
        <v>930.40167823051809</v>
      </c>
      <c r="BN1431">
        <v>165.67383984247417</v>
      </c>
      <c r="BO1431">
        <v>31.653365652731729</v>
      </c>
      <c r="BP1431">
        <v>7.3866620921705914E-2</v>
      </c>
      <c r="BQ1431">
        <v>100</v>
      </c>
      <c r="BR1431">
        <v>348.44221851105237</v>
      </c>
      <c r="BS1431">
        <v>5.4307743565820354E-2</v>
      </c>
      <c r="BT1431">
        <v>3.1385938239466622E-4</v>
      </c>
      <c r="BU1431">
        <v>0</v>
      </c>
      <c r="BV1431">
        <v>0.51534443454546131</v>
      </c>
      <c r="BW1431">
        <v>15.497388604675317</v>
      </c>
      <c r="BX1431">
        <v>35.254331805420122</v>
      </c>
      <c r="BY1431">
        <v>26.661592493058869</v>
      </c>
      <c r="BZ1431">
        <v>1187.1390501610829</v>
      </c>
      <c r="CA1431">
        <v>309.44987041929306</v>
      </c>
      <c r="CB1431">
        <v>235.27892202715196</v>
      </c>
      <c r="CC1431" s="156">
        <v>1.1399999999999999</v>
      </c>
      <c r="CD1431">
        <v>1330</v>
      </c>
      <c r="CE1431">
        <v>0.13774698644476047</v>
      </c>
      <c r="CF1431">
        <v>3.500486682766943</v>
      </c>
      <c r="CG1431">
        <v>0.16659937126917132</v>
      </c>
      <c r="CH1431">
        <v>9.9484247420464378</v>
      </c>
      <c r="CI1431">
        <v>10</v>
      </c>
    </row>
    <row r="1432" spans="47:87" x14ac:dyDescent="0.3">
      <c r="AU1432">
        <v>0.3</v>
      </c>
      <c r="AV1432">
        <v>21.148919775259127</v>
      </c>
      <c r="AW1432">
        <v>0.32161156155461096</v>
      </c>
      <c r="AX1432">
        <v>0.82738561323779314</v>
      </c>
      <c r="AY1432">
        <v>336.53064546435064</v>
      </c>
      <c r="AZ1432">
        <v>0.11947252041797651</v>
      </c>
      <c r="BA1432">
        <v>437.02531103928936</v>
      </c>
      <c r="BB1432">
        <v>320.93716777551134</v>
      </c>
      <c r="BC1432">
        <v>1</v>
      </c>
      <c r="BD1432">
        <v>48.981491452965564</v>
      </c>
      <c r="BE1432">
        <v>113.60238683564808</v>
      </c>
      <c r="BF1432">
        <v>18.709956137406508</v>
      </c>
      <c r="BG1432">
        <v>5.7972106010169506</v>
      </c>
      <c r="BH1432">
        <v>429.03004257046541</v>
      </c>
      <c r="BI1432">
        <v>0.19999999999999993</v>
      </c>
      <c r="BJ1432">
        <v>2357.8493984165193</v>
      </c>
      <c r="BK1432">
        <v>683.09175435904899</v>
      </c>
      <c r="BL1432">
        <v>901.30230123035449</v>
      </c>
      <c r="BM1432">
        <v>964.70624143543967</v>
      </c>
      <c r="BN1432">
        <v>128.30351880612889</v>
      </c>
      <c r="BO1432">
        <v>29.028295825580908</v>
      </c>
      <c r="BP1432">
        <v>5.3376595588702926E-2</v>
      </c>
      <c r="BQ1432">
        <v>100</v>
      </c>
      <c r="BR1432">
        <v>347.56070013092364</v>
      </c>
      <c r="BS1432">
        <v>5.4301748531640645E-2</v>
      </c>
      <c r="BT1432">
        <v>3.0460540340575569E-4</v>
      </c>
      <c r="BU1432">
        <v>114.73829806555212</v>
      </c>
      <c r="BV1432">
        <v>0.48732434852369916</v>
      </c>
      <c r="BW1432">
        <v>15.571671377687641</v>
      </c>
      <c r="BX1432">
        <v>35.520270423219849</v>
      </c>
      <c r="BY1432">
        <v>33.538342157892814</v>
      </c>
      <c r="BZ1432">
        <v>818.18004756048708</v>
      </c>
      <c r="CA1432">
        <v>359.59678835701891</v>
      </c>
      <c r="CB1432">
        <v>215.36831565682516</v>
      </c>
      <c r="CC1432" s="156">
        <v>0.83</v>
      </c>
      <c r="CD1432">
        <v>1720</v>
      </c>
      <c r="CE1432">
        <v>0.14973058925341998</v>
      </c>
      <c r="CF1432">
        <v>5.5165308164806754</v>
      </c>
      <c r="CG1432">
        <v>0.19483753399648704</v>
      </c>
      <c r="CH1432">
        <v>9.9210992790792485</v>
      </c>
      <c r="CI1432">
        <v>10</v>
      </c>
    </row>
    <row r="1433" spans="47:87" x14ac:dyDescent="0.3">
      <c r="AU1433">
        <v>0.3</v>
      </c>
      <c r="AV1433">
        <v>20.911127515827218</v>
      </c>
      <c r="AW1433">
        <v>0.32659734959148612</v>
      </c>
      <c r="AX1433">
        <v>1.5560169201503946</v>
      </c>
      <c r="AY1433">
        <v>335.59846902627169</v>
      </c>
      <c r="AZ1433">
        <v>9.5011559018186531E-2</v>
      </c>
      <c r="BA1433">
        <v>485.52520542579833</v>
      </c>
      <c r="BB1433">
        <v>390.27728954727064</v>
      </c>
      <c r="BC1433">
        <v>1</v>
      </c>
      <c r="BD1433">
        <v>47.211857371193048</v>
      </c>
      <c r="BE1433">
        <v>121.57089113780873</v>
      </c>
      <c r="BF1433">
        <v>21.280918752446389</v>
      </c>
      <c r="BG1433">
        <v>6.0645795548748387</v>
      </c>
      <c r="BH1433">
        <v>387.67649194102637</v>
      </c>
      <c r="BI1433">
        <v>0.20000000000000004</v>
      </c>
      <c r="BJ1433">
        <v>2671.7231658876112</v>
      </c>
      <c r="BK1433">
        <v>697.38875967352078</v>
      </c>
      <c r="BL1433">
        <v>919.65365693393619</v>
      </c>
      <c r="BM1433">
        <v>882.68074435428071</v>
      </c>
      <c r="BN1433">
        <v>112.90579537870201</v>
      </c>
      <c r="BO1433">
        <v>29.51557756806757</v>
      </c>
      <c r="BP1433">
        <v>4.9809259476616935E-2</v>
      </c>
      <c r="BQ1433">
        <v>100</v>
      </c>
      <c r="BR1433">
        <v>346.73406759702073</v>
      </c>
      <c r="BS1433">
        <v>5.564396497082532E-2</v>
      </c>
      <c r="BT1433">
        <v>3.0550854557239175E-4</v>
      </c>
      <c r="BU1433">
        <v>0</v>
      </c>
      <c r="BV1433">
        <v>0.59768827386069878</v>
      </c>
      <c r="BW1433">
        <v>14.449807128669663</v>
      </c>
      <c r="BX1433">
        <v>38.227183381010072</v>
      </c>
      <c r="BY1433">
        <v>27.638999851246204</v>
      </c>
      <c r="BZ1433">
        <v>1178.6139614581839</v>
      </c>
      <c r="CA1433">
        <v>247.07493640845874</v>
      </c>
      <c r="CB1433">
        <v>240.46586721398336</v>
      </c>
      <c r="CC1433" s="156">
        <v>0.92</v>
      </c>
      <c r="CD1433">
        <v>1560</v>
      </c>
      <c r="CE1433">
        <v>0.14779118466270225</v>
      </c>
      <c r="CF1433">
        <v>4.9576787088712262</v>
      </c>
      <c r="CG1433">
        <v>0.18218723685144639</v>
      </c>
      <c r="CH1433">
        <v>8.5928189266239006</v>
      </c>
      <c r="CI1433">
        <v>11</v>
      </c>
    </row>
    <row r="1434" spans="47:87" x14ac:dyDescent="0.3">
      <c r="AU1434">
        <v>0.3</v>
      </c>
      <c r="AV1434">
        <v>18.900392438093661</v>
      </c>
      <c r="AW1434">
        <v>0.30218774348069216</v>
      </c>
      <c r="AX1434">
        <v>2.4319528929370291</v>
      </c>
      <c r="AY1434">
        <v>352.86040086477783</v>
      </c>
      <c r="AZ1434">
        <v>9.2322997438118795E-2</v>
      </c>
      <c r="BA1434">
        <v>428.57734138186959</v>
      </c>
      <c r="BB1434">
        <v>419.8203657297027</v>
      </c>
      <c r="BC1434">
        <v>1</v>
      </c>
      <c r="BD1434">
        <v>25.811017359033777</v>
      </c>
      <c r="BE1434">
        <v>99.236372648324107</v>
      </c>
      <c r="BF1434">
        <v>17.357396386597969</v>
      </c>
      <c r="BG1434">
        <v>4.3392512932259413</v>
      </c>
      <c r="BH1434">
        <v>418.39464192020813</v>
      </c>
      <c r="BI1434">
        <v>0.2</v>
      </c>
      <c r="BJ1434">
        <v>2201.304895378807</v>
      </c>
      <c r="BK1434">
        <v>671.35265791078211</v>
      </c>
      <c r="BL1434">
        <v>897.7249710202301</v>
      </c>
      <c r="BM1434">
        <v>815.90519804498092</v>
      </c>
      <c r="BN1434">
        <v>183.4796177413518</v>
      </c>
      <c r="BO1434">
        <v>27.348850302740669</v>
      </c>
      <c r="BP1434">
        <v>4.1303394569257058E-2</v>
      </c>
      <c r="BQ1434">
        <v>100</v>
      </c>
      <c r="BR1434">
        <v>291.7694240525459</v>
      </c>
      <c r="BS1434">
        <v>5.5490893281116227E-2</v>
      </c>
      <c r="BT1434">
        <v>2.7743539066486773E-4</v>
      </c>
      <c r="BU1434">
        <v>83.958159370504617</v>
      </c>
      <c r="BV1434">
        <v>0.53991437854985846</v>
      </c>
      <c r="BW1434">
        <v>15.655883013882224</v>
      </c>
      <c r="BX1434">
        <v>34.794786704167826</v>
      </c>
      <c r="BY1434">
        <v>34.485640066293719</v>
      </c>
      <c r="BZ1434">
        <v>1218.460692272603</v>
      </c>
      <c r="CA1434">
        <v>310.27485305502125</v>
      </c>
      <c r="CB1434">
        <v>234.95152508322136</v>
      </c>
      <c r="CC1434" s="156">
        <v>0.91</v>
      </c>
      <c r="CD1434">
        <v>1540</v>
      </c>
      <c r="CE1434">
        <v>0.11327500437514959</v>
      </c>
      <c r="CF1434">
        <v>4.0610824367844867</v>
      </c>
      <c r="CG1434">
        <v>0.1535425011499211</v>
      </c>
      <c r="CH1434">
        <v>3.7855948164772761</v>
      </c>
      <c r="CI1434">
        <v>14</v>
      </c>
    </row>
    <row r="1435" spans="47:87" x14ac:dyDescent="0.3">
      <c r="AU1435">
        <v>0.3</v>
      </c>
      <c r="AV1435">
        <v>19.03807774448309</v>
      </c>
      <c r="AW1435">
        <v>0.32171873787760064</v>
      </c>
      <c r="AX1435">
        <v>0.4380625963204462</v>
      </c>
      <c r="AY1435">
        <v>349.33581988655163</v>
      </c>
      <c r="AZ1435">
        <v>0.10345264138522851</v>
      </c>
      <c r="BA1435">
        <v>486.8831816669242</v>
      </c>
      <c r="BB1435">
        <v>362.51761874273308</v>
      </c>
      <c r="BC1435">
        <v>1</v>
      </c>
      <c r="BD1435">
        <v>41.187472188683188</v>
      </c>
      <c r="BE1435">
        <v>97.111173971969976</v>
      </c>
      <c r="BF1435">
        <v>14.020111188878118</v>
      </c>
      <c r="BG1435">
        <v>5.0396946166987604</v>
      </c>
      <c r="BH1435">
        <v>378.01474050540043</v>
      </c>
      <c r="BI1435">
        <v>0.20000000000000004</v>
      </c>
      <c r="BJ1435">
        <v>2872.5650819483071</v>
      </c>
      <c r="BK1435">
        <v>682.38407569515391</v>
      </c>
      <c r="BL1435">
        <v>855.07296874314738</v>
      </c>
      <c r="BM1435">
        <v>847.95130093338321</v>
      </c>
      <c r="BN1435">
        <v>126.70521471728337</v>
      </c>
      <c r="BO1435">
        <v>28.92941073218179</v>
      </c>
      <c r="BP1435">
        <v>6.664527724892505E-2</v>
      </c>
      <c r="BQ1435">
        <v>100</v>
      </c>
      <c r="BR1435">
        <v>307.71722394133121</v>
      </c>
      <c r="BS1435">
        <v>5.1249612506129832E-2</v>
      </c>
      <c r="BT1435">
        <v>2.8606204374099971E-4</v>
      </c>
      <c r="BU1435">
        <v>49.895609629055691</v>
      </c>
      <c r="BV1435">
        <v>0.54437431139162018</v>
      </c>
      <c r="BW1435">
        <v>15.132755242652889</v>
      </c>
      <c r="BX1435">
        <v>39.004505417762239</v>
      </c>
      <c r="BY1435">
        <v>30.60571077070027</v>
      </c>
      <c r="BZ1435">
        <v>927.63601303206224</v>
      </c>
      <c r="CA1435">
        <v>162.39305462421152</v>
      </c>
      <c r="CB1435">
        <v>211.98810384089646</v>
      </c>
      <c r="CC1435" s="156">
        <v>1.17</v>
      </c>
      <c r="CD1435">
        <v>1020</v>
      </c>
      <c r="CE1435">
        <v>6.7457989894285753E-2</v>
      </c>
      <c r="CF1435">
        <v>3.9193478607600039</v>
      </c>
      <c r="CG1435">
        <v>0.1048787834371474</v>
      </c>
      <c r="CH1435">
        <v>-8.156355464470499</v>
      </c>
      <c r="CI1435" t="s">
        <v>479</v>
      </c>
    </row>
    <row r="1436" spans="47:87" x14ac:dyDescent="0.3">
      <c r="AU1436">
        <v>0.3</v>
      </c>
      <c r="AV1436">
        <v>22.388976535527842</v>
      </c>
      <c r="AW1436">
        <v>0.30762209384882466</v>
      </c>
      <c r="AX1436">
        <v>1.2652798193011652</v>
      </c>
      <c r="AY1436">
        <v>370.77120640860204</v>
      </c>
      <c r="AZ1436">
        <v>0.11993481022914926</v>
      </c>
      <c r="BA1436">
        <v>431.89510043301146</v>
      </c>
      <c r="BB1436">
        <v>314.6008137026505</v>
      </c>
      <c r="BC1436">
        <v>1</v>
      </c>
      <c r="BD1436">
        <v>38.976005774843159</v>
      </c>
      <c r="BE1436">
        <v>102.47495518516043</v>
      </c>
      <c r="BF1436">
        <v>16.01164149982931</v>
      </c>
      <c r="BG1436">
        <v>2.6678357338116165</v>
      </c>
      <c r="BH1436">
        <v>428.12880930531617</v>
      </c>
      <c r="BI1436">
        <v>0.19999999999999998</v>
      </c>
      <c r="BJ1436">
        <v>2451.5466766878508</v>
      </c>
      <c r="BK1436">
        <v>686.96855229597486</v>
      </c>
      <c r="BL1436">
        <v>865.0257888284292</v>
      </c>
      <c r="BM1436">
        <v>992.45399526571828</v>
      </c>
      <c r="BN1436">
        <v>118.28610436642786</v>
      </c>
      <c r="BO1436">
        <v>27.767237618271867</v>
      </c>
      <c r="BP1436">
        <v>5.083134386355663E-2</v>
      </c>
      <c r="BQ1436">
        <v>100</v>
      </c>
      <c r="BR1436">
        <v>334.06207375270594</v>
      </c>
      <c r="BS1436">
        <v>5.4509775253421384E-2</v>
      </c>
      <c r="BT1436">
        <v>3.087859863703251E-4</v>
      </c>
      <c r="BU1436">
        <v>28.47289049789207</v>
      </c>
      <c r="BV1436">
        <v>0.53030570426903589</v>
      </c>
      <c r="BW1436">
        <v>16.460388948035092</v>
      </c>
      <c r="BX1436">
        <v>35.707106170170455</v>
      </c>
      <c r="BY1436">
        <v>40.991661915344714</v>
      </c>
      <c r="BZ1436">
        <v>637.48778230107223</v>
      </c>
      <c r="CA1436">
        <v>268.4200153916122</v>
      </c>
      <c r="CB1436">
        <v>219.98632301185731</v>
      </c>
      <c r="CC1436" s="156">
        <v>0.94</v>
      </c>
      <c r="CD1436">
        <v>2110</v>
      </c>
      <c r="CE1436">
        <v>0.12193858570355975</v>
      </c>
      <c r="CF1436">
        <v>4.1699369399033035</v>
      </c>
      <c r="CG1436">
        <v>0.15582860016602867</v>
      </c>
      <c r="CH1436">
        <v>7.5921307325024321</v>
      </c>
      <c r="CI1436">
        <v>11</v>
      </c>
    </row>
    <row r="1437" spans="47:87" x14ac:dyDescent="0.3">
      <c r="AU1437">
        <v>0.3</v>
      </c>
      <c r="AV1437">
        <v>20.343558900854386</v>
      </c>
      <c r="AW1437">
        <v>0.29182903111309128</v>
      </c>
      <c r="AX1437">
        <v>1.9002272550586559</v>
      </c>
      <c r="AY1437">
        <v>292.56479670932083</v>
      </c>
      <c r="AZ1437">
        <v>9.1406161183900922E-2</v>
      </c>
      <c r="BA1437">
        <v>534.00592798186108</v>
      </c>
      <c r="BB1437">
        <v>348.41895738437506</v>
      </c>
      <c r="BC1437">
        <v>1</v>
      </c>
      <c r="BD1437">
        <v>45.512734977421651</v>
      </c>
      <c r="BE1437">
        <v>103.84553740383259</v>
      </c>
      <c r="BF1437">
        <v>17.571883797919892</v>
      </c>
      <c r="BG1437">
        <v>4.7428211291373605</v>
      </c>
      <c r="BH1437">
        <v>415.06971595009611</v>
      </c>
      <c r="BI1437">
        <v>0.2</v>
      </c>
      <c r="BJ1437">
        <v>2757.1232463083661</v>
      </c>
      <c r="BK1437">
        <v>716.5620418232038</v>
      </c>
      <c r="BL1437">
        <v>983.46266955012925</v>
      </c>
      <c r="BM1437">
        <v>1171.6934391392697</v>
      </c>
      <c r="BN1437">
        <v>128.54753501639721</v>
      </c>
      <c r="BO1437">
        <v>26.309474119532155</v>
      </c>
      <c r="BP1437">
        <v>5.2239569028787125E-2</v>
      </c>
      <c r="BQ1437">
        <v>100</v>
      </c>
      <c r="BR1437">
        <v>343.44978607921018</v>
      </c>
      <c r="BS1437">
        <v>5.3661096631670527E-2</v>
      </c>
      <c r="BT1437">
        <v>3.0372198273240713E-4</v>
      </c>
      <c r="BU1437">
        <v>0</v>
      </c>
      <c r="BV1437">
        <v>0.54478872611778462</v>
      </c>
      <c r="BW1437">
        <v>15.131419725791993</v>
      </c>
      <c r="BX1437">
        <v>36.870589358292435</v>
      </c>
      <c r="BY1437">
        <v>36.498480920123541</v>
      </c>
      <c r="BZ1437">
        <v>1226.0376177050762</v>
      </c>
      <c r="CA1437">
        <v>210.91240038234392</v>
      </c>
      <c r="CB1437">
        <v>240.70489214606383</v>
      </c>
      <c r="CC1437" s="156">
        <v>0.77</v>
      </c>
      <c r="CD1437">
        <v>2100</v>
      </c>
      <c r="CE1437">
        <v>0.11523120037627788</v>
      </c>
      <c r="CF1437">
        <v>4.7828700087845117</v>
      </c>
      <c r="CG1437">
        <v>0.13095036926125425</v>
      </c>
      <c r="CH1437">
        <v>1.1132428677221959</v>
      </c>
      <c r="CI1437">
        <v>17</v>
      </c>
    </row>
    <row r="1438" spans="47:87" x14ac:dyDescent="0.3">
      <c r="AU1438">
        <v>0.3</v>
      </c>
      <c r="AV1438">
        <v>19.277292831441112</v>
      </c>
      <c r="AW1438">
        <v>0.29766655694320898</v>
      </c>
      <c r="AX1438">
        <v>1.8048153412138901</v>
      </c>
      <c r="AY1438">
        <v>336.11879958079015</v>
      </c>
      <c r="AZ1438">
        <v>0.10236170249453529</v>
      </c>
      <c r="BA1438">
        <v>495.57183228657146</v>
      </c>
      <c r="BB1438">
        <v>305.72215202371024</v>
      </c>
      <c r="BC1438">
        <v>1</v>
      </c>
      <c r="BD1438">
        <v>33.234625333918281</v>
      </c>
      <c r="BE1438">
        <v>88.791562532853092</v>
      </c>
      <c r="BF1438">
        <v>17.87277952400796</v>
      </c>
      <c r="BG1438">
        <v>3.7544042145681944</v>
      </c>
      <c r="BH1438">
        <v>432.44703080970925</v>
      </c>
      <c r="BI1438">
        <v>0.2</v>
      </c>
      <c r="BJ1438">
        <v>2316.5868590073487</v>
      </c>
      <c r="BK1438">
        <v>689.42636586119238</v>
      </c>
      <c r="BL1438">
        <v>915.11823300864012</v>
      </c>
      <c r="BM1438">
        <v>873.47855147439054</v>
      </c>
      <c r="BN1438">
        <v>236.16250677778754</v>
      </c>
      <c r="BO1438">
        <v>27.14481426855842</v>
      </c>
      <c r="BP1438">
        <v>1.5736981451694398E-2</v>
      </c>
      <c r="BQ1438">
        <v>100</v>
      </c>
      <c r="BR1438">
        <v>295.65571402534908</v>
      </c>
      <c r="BS1438">
        <v>5.4261313730645612E-2</v>
      </c>
      <c r="BT1438">
        <v>3.1168533612862344E-4</v>
      </c>
      <c r="BU1438">
        <v>0</v>
      </c>
      <c r="BV1438">
        <v>0.51190416011157058</v>
      </c>
      <c r="BW1438">
        <v>15.149612272681711</v>
      </c>
      <c r="BX1438">
        <v>37.691337824965274</v>
      </c>
      <c r="BY1438">
        <v>33.525867060955079</v>
      </c>
      <c r="BZ1438">
        <v>1042.442275482719</v>
      </c>
      <c r="CA1438">
        <v>292.08211871221721</v>
      </c>
      <c r="CB1438">
        <v>242.62957389020553</v>
      </c>
      <c r="CC1438" s="156">
        <v>0.99</v>
      </c>
      <c r="CD1438">
        <v>2060</v>
      </c>
      <c r="CE1438">
        <v>0.19251928179066691</v>
      </c>
      <c r="CF1438">
        <v>4.8582353512994008</v>
      </c>
      <c r="CG1438">
        <v>0.19888797528322191</v>
      </c>
      <c r="CH1438">
        <v>13.286757182161159</v>
      </c>
      <c r="CI1438">
        <v>8</v>
      </c>
    </row>
    <row r="1439" spans="47:87" x14ac:dyDescent="0.3">
      <c r="AU1439">
        <v>0.3</v>
      </c>
      <c r="AV1439">
        <v>20.248425040915098</v>
      </c>
      <c r="AW1439">
        <v>0.2308867767195977</v>
      </c>
      <c r="AX1439">
        <v>0.22423264671978657</v>
      </c>
      <c r="AY1439">
        <v>349.50677131405587</v>
      </c>
      <c r="AZ1439">
        <v>8.8296579366583847E-2</v>
      </c>
      <c r="BA1439">
        <v>382.87363448808287</v>
      </c>
      <c r="BB1439">
        <v>377.23537992835645</v>
      </c>
      <c r="BC1439">
        <v>1</v>
      </c>
      <c r="BD1439">
        <v>38.299554168398409</v>
      </c>
      <c r="BE1439">
        <v>104.76995411966533</v>
      </c>
      <c r="BF1439">
        <v>11.880879915583323</v>
      </c>
      <c r="BG1439">
        <v>5.6745970444340408</v>
      </c>
      <c r="BH1439">
        <v>446.66833722484171</v>
      </c>
      <c r="BI1439">
        <v>0.2</v>
      </c>
      <c r="BJ1439">
        <v>2559.358517655482</v>
      </c>
      <c r="BK1439">
        <v>689.51272032751376</v>
      </c>
      <c r="BL1439">
        <v>965.66912655768874</v>
      </c>
      <c r="BM1439">
        <v>1065.2784096605785</v>
      </c>
      <c r="BN1439">
        <v>110.7484594479497</v>
      </c>
      <c r="BO1439">
        <v>20.883496423593147</v>
      </c>
      <c r="BP1439">
        <v>3.2978025378798341E-2</v>
      </c>
      <c r="BQ1439">
        <v>100</v>
      </c>
      <c r="BR1439">
        <v>319.40308904699793</v>
      </c>
      <c r="BS1439">
        <v>5.447448126653285E-2</v>
      </c>
      <c r="BT1439">
        <v>2.7627078170038959E-4</v>
      </c>
      <c r="BU1439">
        <v>42.686163267834978</v>
      </c>
      <c r="BV1439">
        <v>0.51783031426412762</v>
      </c>
      <c r="BW1439">
        <v>16.305305640736265</v>
      </c>
      <c r="BX1439">
        <v>35.211251443476947</v>
      </c>
      <c r="BY1439">
        <v>36.00860874607767</v>
      </c>
      <c r="BZ1439">
        <v>1038.1195787974204</v>
      </c>
      <c r="CA1439">
        <v>332.34997374814827</v>
      </c>
      <c r="CB1439">
        <v>240.67264737370846</v>
      </c>
      <c r="CC1439" s="156">
        <v>0.77</v>
      </c>
      <c r="CD1439">
        <v>2490</v>
      </c>
      <c r="CE1439">
        <v>0.15449923042326663</v>
      </c>
      <c r="CF1439">
        <v>4.8223030889027818</v>
      </c>
      <c r="CG1439">
        <v>0.18454994266634253</v>
      </c>
      <c r="CH1439">
        <v>5.8973870842050768</v>
      </c>
      <c r="CI1439">
        <v>11</v>
      </c>
    </row>
    <row r="1440" spans="47:87" x14ac:dyDescent="0.3">
      <c r="AU1440">
        <v>0.3</v>
      </c>
      <c r="AV1440">
        <v>18.684557472237827</v>
      </c>
      <c r="AW1440">
        <v>0.3103962619152808</v>
      </c>
      <c r="AX1440">
        <v>0.88541874596169456</v>
      </c>
      <c r="AY1440">
        <v>335.41382571865938</v>
      </c>
      <c r="AZ1440">
        <v>0.10738961925177722</v>
      </c>
      <c r="BA1440">
        <v>388.24272868953091</v>
      </c>
      <c r="BB1440">
        <v>276.45419985770218</v>
      </c>
      <c r="BC1440">
        <v>1</v>
      </c>
      <c r="BD1440">
        <v>41.314639700946501</v>
      </c>
      <c r="BE1440">
        <v>100.95116293126246</v>
      </c>
      <c r="BF1440">
        <v>22.602415518369671</v>
      </c>
      <c r="BG1440">
        <v>4.5986658847481925</v>
      </c>
      <c r="BH1440">
        <v>381.28667184138862</v>
      </c>
      <c r="BI1440">
        <v>0.19999999999999998</v>
      </c>
      <c r="BJ1440">
        <v>2560.709121111357</v>
      </c>
      <c r="BK1440">
        <v>699.70529994900073</v>
      </c>
      <c r="BL1440">
        <v>824.52432347367107</v>
      </c>
      <c r="BM1440">
        <v>974.89252984614347</v>
      </c>
      <c r="BN1440">
        <v>157.09373108842988</v>
      </c>
      <c r="BO1440">
        <v>27.980080840597033</v>
      </c>
      <c r="BP1440">
        <v>5.5914122703250281E-2</v>
      </c>
      <c r="BQ1440">
        <v>100</v>
      </c>
      <c r="BR1440">
        <v>308.80759463748245</v>
      </c>
      <c r="BS1440">
        <v>5.6900230470975505E-2</v>
      </c>
      <c r="BT1440">
        <v>3.0743219448254992E-4</v>
      </c>
      <c r="BU1440">
        <v>0</v>
      </c>
      <c r="BV1440">
        <v>0.52738849993963655</v>
      </c>
      <c r="BW1440">
        <v>14.183330265867992</v>
      </c>
      <c r="BX1440">
        <v>38.182300522138448</v>
      </c>
      <c r="BY1440">
        <v>29.228917562787949</v>
      </c>
      <c r="BZ1440">
        <v>769.47488310186986</v>
      </c>
      <c r="CA1440">
        <v>299.54340995734378</v>
      </c>
      <c r="CB1440">
        <v>231.01405597791828</v>
      </c>
      <c r="CC1440" s="156">
        <v>1.17</v>
      </c>
      <c r="CD1440">
        <v>640</v>
      </c>
      <c r="CE1440">
        <v>0.20547810930866861</v>
      </c>
      <c r="CF1440">
        <v>5.9313867697667675</v>
      </c>
      <c r="CG1440">
        <v>0.24982403729286781</v>
      </c>
      <c r="CH1440">
        <v>21.20833409554043</v>
      </c>
      <c r="CI1440">
        <v>6</v>
      </c>
    </row>
    <row r="1441" spans="47:87" x14ac:dyDescent="0.3">
      <c r="AU1441">
        <v>0.3</v>
      </c>
      <c r="AV1441">
        <v>20.449815276558663</v>
      </c>
      <c r="AW1441">
        <v>0.31247038763477647</v>
      </c>
      <c r="AX1441">
        <v>0.24945579214263358</v>
      </c>
      <c r="AY1441">
        <v>288.62872900465766</v>
      </c>
      <c r="AZ1441">
        <v>8.1016940219311689E-2</v>
      </c>
      <c r="BA1441">
        <v>469.79733533418153</v>
      </c>
      <c r="BB1441">
        <v>378.97450536895667</v>
      </c>
      <c r="BC1441">
        <v>1</v>
      </c>
      <c r="BD1441">
        <v>31.90022547805258</v>
      </c>
      <c r="BE1441">
        <v>98.857230019332434</v>
      </c>
      <c r="BF1441">
        <v>15.437237128812749</v>
      </c>
      <c r="BG1441">
        <v>5.4166258042744078</v>
      </c>
      <c r="BH1441">
        <v>412.63365320362919</v>
      </c>
      <c r="BI1441">
        <v>0.2</v>
      </c>
      <c r="BJ1441">
        <v>1852.6900094907426</v>
      </c>
      <c r="BK1441">
        <v>691.56198257175492</v>
      </c>
      <c r="BL1441">
        <v>879.48642185298127</v>
      </c>
      <c r="BM1441">
        <v>922.31071845122563</v>
      </c>
      <c r="BN1441">
        <v>106.37277016606335</v>
      </c>
      <c r="BO1441">
        <v>28.143979336659982</v>
      </c>
      <c r="BP1441">
        <v>5.9218588086302551E-2</v>
      </c>
      <c r="BQ1441">
        <v>100</v>
      </c>
      <c r="BR1441">
        <v>406.14355060912612</v>
      </c>
      <c r="BS1441">
        <v>5.5441724632553251E-2</v>
      </c>
      <c r="BT1441">
        <v>2.6535844992281509E-4</v>
      </c>
      <c r="BU1441">
        <v>35.05131304753197</v>
      </c>
      <c r="BV1441">
        <v>0.57305146766141402</v>
      </c>
      <c r="BW1441">
        <v>15.368654673555675</v>
      </c>
      <c r="BX1441">
        <v>36.174121730664922</v>
      </c>
      <c r="BY1441">
        <v>32.626536047476215</v>
      </c>
      <c r="BZ1441">
        <v>1116.031832492085</v>
      </c>
      <c r="CA1441">
        <v>285.49674001696883</v>
      </c>
      <c r="CB1441">
        <v>225.18791192563512</v>
      </c>
      <c r="CC1441" s="156">
        <v>1.02</v>
      </c>
      <c r="CD1441">
        <v>2240</v>
      </c>
      <c r="CE1441">
        <v>5.2001007107938424E-2</v>
      </c>
      <c r="CF1441">
        <v>2.3595247693839809</v>
      </c>
      <c r="CG1441">
        <v>8.6237077394046097E-2</v>
      </c>
      <c r="CH1441">
        <v>-10.57072254943915</v>
      </c>
      <c r="CI1441" t="s">
        <v>479</v>
      </c>
    </row>
    <row r="1442" spans="47:87" x14ac:dyDescent="0.3">
      <c r="AU1442">
        <v>0.3</v>
      </c>
      <c r="AV1442">
        <v>21.08172693339592</v>
      </c>
      <c r="AW1442">
        <v>0.33838074525763229</v>
      </c>
      <c r="AX1442">
        <v>2.7214505964747371</v>
      </c>
      <c r="AY1442">
        <v>323.19386407201517</v>
      </c>
      <c r="AZ1442">
        <v>0.1170530943439673</v>
      </c>
      <c r="BA1442">
        <v>445.05364857611579</v>
      </c>
      <c r="BB1442">
        <v>393.96378521287005</v>
      </c>
      <c r="BC1442">
        <v>1</v>
      </c>
      <c r="BD1442">
        <v>43.307995526084163</v>
      </c>
      <c r="BE1442">
        <v>107.44807022853594</v>
      </c>
      <c r="BF1442">
        <v>17.875634007448213</v>
      </c>
      <c r="BG1442">
        <v>5.8216924244004469</v>
      </c>
      <c r="BH1442">
        <v>406.72068420923358</v>
      </c>
      <c r="BI1442">
        <v>0.1999999999999999</v>
      </c>
      <c r="BJ1442">
        <v>2319.992943762818</v>
      </c>
      <c r="BK1442">
        <v>678.80365135612544</v>
      </c>
      <c r="BL1442">
        <v>888.03811944619463</v>
      </c>
      <c r="BM1442">
        <v>850.9007143065437</v>
      </c>
      <c r="BN1442">
        <v>159.12196819693668</v>
      </c>
      <c r="BO1442">
        <v>30.566201379793799</v>
      </c>
      <c r="BP1442">
        <v>5.3248414304674883E-2</v>
      </c>
      <c r="BQ1442">
        <v>100</v>
      </c>
      <c r="BR1442">
        <v>295.67845618917801</v>
      </c>
      <c r="BS1442">
        <v>5.1392474134954048E-2</v>
      </c>
      <c r="BT1442">
        <v>3.2087897168458628E-4</v>
      </c>
      <c r="BU1442">
        <v>94.012104291701462</v>
      </c>
      <c r="BV1442">
        <v>0.56263976572822527</v>
      </c>
      <c r="BW1442">
        <v>14.465708862588649</v>
      </c>
      <c r="BX1442">
        <v>36.240733340702057</v>
      </c>
      <c r="BY1442">
        <v>34.25315580038415</v>
      </c>
      <c r="BZ1442">
        <v>1179.4125622550603</v>
      </c>
      <c r="CA1442">
        <v>252.89952619917236</v>
      </c>
      <c r="CB1442">
        <v>220.79813724630802</v>
      </c>
      <c r="CC1442" s="156">
        <v>1.06</v>
      </c>
      <c r="CD1442">
        <v>1270</v>
      </c>
      <c r="CE1442">
        <v>0.10719349083759466</v>
      </c>
      <c r="CF1442">
        <v>4.35987268357189</v>
      </c>
      <c r="CG1442">
        <v>0.14257969593587963</v>
      </c>
      <c r="CH1442">
        <v>5.7130569820319419</v>
      </c>
      <c r="CI1442">
        <v>13</v>
      </c>
    </row>
    <row r="1443" spans="47:87" x14ac:dyDescent="0.3">
      <c r="AU1443">
        <v>0.3</v>
      </c>
      <c r="AV1443">
        <v>21.330361316419854</v>
      </c>
      <c r="AW1443">
        <v>0.34719541858244107</v>
      </c>
      <c r="AX1443">
        <v>1.6999957431350761</v>
      </c>
      <c r="AY1443">
        <v>338.36308580041492</v>
      </c>
      <c r="AZ1443">
        <v>9.0923796195514592E-2</v>
      </c>
      <c r="BA1443">
        <v>366.00548468956316</v>
      </c>
      <c r="BB1443">
        <v>365.79989802761219</v>
      </c>
      <c r="BC1443">
        <v>1</v>
      </c>
      <c r="BD1443">
        <v>41.297471779122233</v>
      </c>
      <c r="BE1443">
        <v>105.00836683344296</v>
      </c>
      <c r="BF1443">
        <v>21.625911455479635</v>
      </c>
      <c r="BG1443">
        <v>5.1973102569693816</v>
      </c>
      <c r="BH1443">
        <v>384.92581092984585</v>
      </c>
      <c r="BI1443">
        <v>0.2</v>
      </c>
      <c r="BJ1443">
        <v>2888.3124608817234</v>
      </c>
      <c r="BK1443">
        <v>690.18610527646592</v>
      </c>
      <c r="BL1443">
        <v>908.4532718687899</v>
      </c>
      <c r="BM1443">
        <v>867.63190545749308</v>
      </c>
      <c r="BN1443">
        <v>148.32750063065077</v>
      </c>
      <c r="BO1443">
        <v>31.365960726056308</v>
      </c>
      <c r="BP1443">
        <v>5.4349638903095715E-2</v>
      </c>
      <c r="BQ1443">
        <v>100</v>
      </c>
      <c r="BR1443">
        <v>353.87158093404207</v>
      </c>
      <c r="BS1443">
        <v>4.752518918537621E-2</v>
      </c>
      <c r="BT1443">
        <v>3.173261242450068E-4</v>
      </c>
      <c r="BU1443">
        <v>73.662082866538626</v>
      </c>
      <c r="BV1443">
        <v>0.49508965789746967</v>
      </c>
      <c r="BW1443">
        <v>14.907390826889484</v>
      </c>
      <c r="BX1443">
        <v>34.306074867489997</v>
      </c>
      <c r="BY1443">
        <v>33.543117734372892</v>
      </c>
      <c r="BZ1443">
        <v>1173.2651841364752</v>
      </c>
      <c r="CA1443">
        <v>305.00799162693329</v>
      </c>
      <c r="CB1443">
        <v>236.78279079109086</v>
      </c>
      <c r="CC1443" s="156">
        <v>0.9</v>
      </c>
      <c r="CD1443">
        <v>1690</v>
      </c>
      <c r="CE1443">
        <v>0.16341759731749561</v>
      </c>
      <c r="CF1443">
        <v>6.0203399799633353</v>
      </c>
      <c r="CG1443">
        <v>0.20014519804430023</v>
      </c>
      <c r="CH1443">
        <v>10.282560095092157</v>
      </c>
      <c r="CI1443">
        <v>9</v>
      </c>
    </row>
    <row r="1444" spans="47:87" x14ac:dyDescent="0.3">
      <c r="AU1444">
        <v>0.3</v>
      </c>
      <c r="AV1444">
        <v>20.368939012553579</v>
      </c>
      <c r="AW1444">
        <v>0.19112045722733934</v>
      </c>
      <c r="AX1444">
        <v>1.7518897966621751</v>
      </c>
      <c r="AY1444">
        <v>335.37957262738445</v>
      </c>
      <c r="AZ1444">
        <v>0.10024930086584267</v>
      </c>
      <c r="BA1444">
        <v>464.84286346453808</v>
      </c>
      <c r="BB1444">
        <v>349.67059643960533</v>
      </c>
      <c r="BC1444">
        <v>1</v>
      </c>
      <c r="BD1444">
        <v>44.597831596279377</v>
      </c>
      <c r="BE1444">
        <v>90.182979388097252</v>
      </c>
      <c r="BF1444">
        <v>13.179700800021243</v>
      </c>
      <c r="BG1444">
        <v>5.6577995849658453</v>
      </c>
      <c r="BH1444">
        <v>399.95789367830452</v>
      </c>
      <c r="BI1444">
        <v>0.20000000000000007</v>
      </c>
      <c r="BJ1444">
        <v>2139.4127077773801</v>
      </c>
      <c r="BK1444">
        <v>699.15282512541739</v>
      </c>
      <c r="BL1444">
        <v>948.22248552395558</v>
      </c>
      <c r="BM1444">
        <v>1072.731530112972</v>
      </c>
      <c r="BN1444">
        <v>199.36854419062971</v>
      </c>
      <c r="BO1444">
        <v>17.081939363061611</v>
      </c>
      <c r="BP1444">
        <v>5.2009080699894905E-2</v>
      </c>
      <c r="BQ1444">
        <v>100</v>
      </c>
      <c r="BR1444">
        <v>361.86500159287959</v>
      </c>
      <c r="BS1444">
        <v>5.4405695616736388E-2</v>
      </c>
      <c r="BT1444">
        <v>3.1009011009470701E-4</v>
      </c>
      <c r="BU1444">
        <v>94.496660086026395</v>
      </c>
      <c r="BV1444">
        <v>0.56032967637058295</v>
      </c>
      <c r="BW1444">
        <v>13.899248176556734</v>
      </c>
      <c r="BX1444">
        <v>37.404100148291391</v>
      </c>
      <c r="BY1444">
        <v>35.910286873893327</v>
      </c>
      <c r="BZ1444">
        <v>1020.294925179456</v>
      </c>
      <c r="CA1444">
        <v>376.50637776461565</v>
      </c>
      <c r="CB1444">
        <v>216.95885570364891</v>
      </c>
      <c r="CC1444" s="156">
        <v>1.02</v>
      </c>
      <c r="CD1444">
        <v>770</v>
      </c>
      <c r="CE1444">
        <v>0.25847699396792922</v>
      </c>
      <c r="CF1444">
        <v>7.9675178521787551</v>
      </c>
      <c r="CG1444">
        <v>0.31418446267261513</v>
      </c>
      <c r="CH1444">
        <v>28.982133479890877</v>
      </c>
      <c r="CI1444">
        <v>5</v>
      </c>
    </row>
    <row r="1445" spans="47:87" x14ac:dyDescent="0.3">
      <c r="AU1445">
        <v>0.3</v>
      </c>
      <c r="AV1445">
        <v>18.547335451678062</v>
      </c>
      <c r="AW1445">
        <v>0.42930267847909781</v>
      </c>
      <c r="AX1445">
        <v>1.035912264684812</v>
      </c>
      <c r="AY1445">
        <v>326.87213456362008</v>
      </c>
      <c r="AZ1445">
        <v>8.7529557792723686E-2</v>
      </c>
      <c r="BA1445">
        <v>356.42432173939591</v>
      </c>
      <c r="BB1445">
        <v>342.37033056605355</v>
      </c>
      <c r="BC1445">
        <v>1</v>
      </c>
      <c r="BD1445">
        <v>31.443385509132781</v>
      </c>
      <c r="BE1445">
        <v>109.41755494524851</v>
      </c>
      <c r="BF1445">
        <v>15.482138245043206</v>
      </c>
      <c r="BG1445">
        <v>3.4382521066339073</v>
      </c>
      <c r="BH1445">
        <v>432.7570185388256</v>
      </c>
      <c r="BI1445">
        <v>0.2</v>
      </c>
      <c r="BJ1445">
        <v>2883.1620924197528</v>
      </c>
      <c r="BK1445">
        <v>691.84965703508954</v>
      </c>
      <c r="BL1445">
        <v>881.53875617240419</v>
      </c>
      <c r="BM1445">
        <v>976.77318453972998</v>
      </c>
      <c r="BN1445">
        <v>231.37305672711364</v>
      </c>
      <c r="BO1445">
        <v>38.729029797792542</v>
      </c>
      <c r="BP1445">
        <v>7.3946178119823153E-2</v>
      </c>
      <c r="BQ1445">
        <v>100</v>
      </c>
      <c r="BR1445">
        <v>343.66353013987998</v>
      </c>
      <c r="BS1445">
        <v>5.6587599455886317E-2</v>
      </c>
      <c r="BT1445">
        <v>3.1508464267061928E-4</v>
      </c>
      <c r="BU1445">
        <v>43.642368561492106</v>
      </c>
      <c r="BV1445">
        <v>0.51351123654096564</v>
      </c>
      <c r="BW1445">
        <v>14.491729218264707</v>
      </c>
      <c r="BX1445">
        <v>35.793401394869967</v>
      </c>
      <c r="BY1445">
        <v>34.153860657820864</v>
      </c>
      <c r="BZ1445">
        <v>1231.1632353828643</v>
      </c>
      <c r="CA1445">
        <v>296.57851451557207</v>
      </c>
      <c r="CB1445">
        <v>231.81770450769281</v>
      </c>
      <c r="CC1445" s="156">
        <v>1.01</v>
      </c>
      <c r="CD1445">
        <v>1180</v>
      </c>
      <c r="CE1445">
        <v>0.16469832224273984</v>
      </c>
      <c r="CF1445">
        <v>6.3205364886203226</v>
      </c>
      <c r="CG1445">
        <v>0.21568001566961811</v>
      </c>
      <c r="CH1445">
        <v>12.182615035419547</v>
      </c>
      <c r="CI1445">
        <v>9</v>
      </c>
    </row>
    <row r="1446" spans="47:87" x14ac:dyDescent="0.3">
      <c r="AU1446">
        <v>0.3</v>
      </c>
      <c r="AV1446">
        <v>19.878436915805754</v>
      </c>
      <c r="AW1446">
        <v>0.35613816656304881</v>
      </c>
      <c r="AX1446">
        <v>1.430487010001221</v>
      </c>
      <c r="AY1446">
        <v>345.25400944307273</v>
      </c>
      <c r="AZ1446">
        <v>9.5204924421107576E-2</v>
      </c>
      <c r="BA1446">
        <v>425.42209568094728</v>
      </c>
      <c r="BB1446">
        <v>318.24258762643552</v>
      </c>
      <c r="BC1446">
        <v>1</v>
      </c>
      <c r="BD1446">
        <v>46.212227195960544</v>
      </c>
      <c r="BE1446">
        <v>96.60105103982734</v>
      </c>
      <c r="BF1446">
        <v>21.492912599226507</v>
      </c>
      <c r="BG1446">
        <v>2.8184249743459362</v>
      </c>
      <c r="BH1446">
        <v>444.86635613966973</v>
      </c>
      <c r="BI1446">
        <v>0.20000000000000004</v>
      </c>
      <c r="BJ1446">
        <v>2529.9445829038236</v>
      </c>
      <c r="BK1446">
        <v>668.72775876871287</v>
      </c>
      <c r="BL1446">
        <v>948.47042792406148</v>
      </c>
      <c r="BM1446">
        <v>905.28893001677773</v>
      </c>
      <c r="BN1446">
        <v>97.457758350586829</v>
      </c>
      <c r="BO1446">
        <v>32.433943172368203</v>
      </c>
      <c r="BP1446">
        <v>2.4180207551688766E-2</v>
      </c>
      <c r="BQ1446">
        <v>100</v>
      </c>
      <c r="BR1446">
        <v>369.72281139441702</v>
      </c>
      <c r="BS1446">
        <v>5.5277854556440277E-2</v>
      </c>
      <c r="BT1446">
        <v>2.9919066909404277E-4</v>
      </c>
      <c r="BU1446">
        <v>0</v>
      </c>
      <c r="BV1446">
        <v>0.55253868616203494</v>
      </c>
      <c r="BW1446">
        <v>14.415435927866946</v>
      </c>
      <c r="BX1446">
        <v>35.713153576991687</v>
      </c>
      <c r="BY1446">
        <v>27.2243864437309</v>
      </c>
      <c r="BZ1446">
        <v>1054.8771557776724</v>
      </c>
      <c r="CA1446">
        <v>353.17623451482223</v>
      </c>
      <c r="CB1446">
        <v>227.79020110533003</v>
      </c>
      <c r="CC1446" s="156">
        <v>0.94</v>
      </c>
      <c r="CD1446">
        <v>2630</v>
      </c>
      <c r="CE1446">
        <v>5.5224968027816068E-2</v>
      </c>
      <c r="CF1446">
        <v>2.5500919530120916</v>
      </c>
      <c r="CG1446">
        <v>9.8685844534456432E-2</v>
      </c>
      <c r="CH1446">
        <v>-8.1436701029488017</v>
      </c>
      <c r="CI1446" t="s">
        <v>479</v>
      </c>
    </row>
    <row r="1447" spans="47:87" x14ac:dyDescent="0.3">
      <c r="AU1447">
        <v>0.3</v>
      </c>
      <c r="AV1447">
        <v>19.523517650941677</v>
      </c>
      <c r="AW1447">
        <v>0.30143300858976596</v>
      </c>
      <c r="AX1447">
        <v>1.2595449652855693</v>
      </c>
      <c r="AY1447">
        <v>363.55904677984978</v>
      </c>
      <c r="AZ1447">
        <v>9.5820293589637021E-2</v>
      </c>
      <c r="BA1447">
        <v>480.8019604991905</v>
      </c>
      <c r="BB1447">
        <v>263.3277296393984</v>
      </c>
      <c r="BC1447">
        <v>1</v>
      </c>
      <c r="BD1447">
        <v>27.854586350534309</v>
      </c>
      <c r="BE1447">
        <v>103.34304275956386</v>
      </c>
      <c r="BF1447">
        <v>19.047042803989321</v>
      </c>
      <c r="BG1447">
        <v>6.0408779736646796</v>
      </c>
      <c r="BH1447">
        <v>431.74418954387647</v>
      </c>
      <c r="BI1447">
        <v>0.19999999999999998</v>
      </c>
      <c r="BJ1447">
        <v>2592.7343195843468</v>
      </c>
      <c r="BK1447">
        <v>685.77262744380687</v>
      </c>
      <c r="BL1447">
        <v>929.71349010610254</v>
      </c>
      <c r="BM1447">
        <v>879.80529375704748</v>
      </c>
      <c r="BN1447">
        <v>132.71858074082192</v>
      </c>
      <c r="BO1447">
        <v>27.371983206091159</v>
      </c>
      <c r="BP1447">
        <v>3.0086619771645236E-2</v>
      </c>
      <c r="BQ1447">
        <v>100</v>
      </c>
      <c r="BR1447">
        <v>300.99442908878075</v>
      </c>
      <c r="BS1447">
        <v>5.6086174843729047E-2</v>
      </c>
      <c r="BT1447">
        <v>2.9312576561775028E-4</v>
      </c>
      <c r="BU1447">
        <v>23.959641167150302</v>
      </c>
      <c r="BV1447">
        <v>0.51943845396981048</v>
      </c>
      <c r="BW1447">
        <v>14.354669780647106</v>
      </c>
      <c r="BX1447">
        <v>34.775281534715823</v>
      </c>
      <c r="BY1447">
        <v>30.999346259397615</v>
      </c>
      <c r="BZ1447">
        <v>1149.8915069413488</v>
      </c>
      <c r="CA1447">
        <v>277.78701789633726</v>
      </c>
      <c r="CB1447">
        <v>214.05790470540833</v>
      </c>
      <c r="CC1447" s="156">
        <v>0.93</v>
      </c>
      <c r="CD1447">
        <v>1540</v>
      </c>
      <c r="CE1447">
        <v>0.1513526741140756</v>
      </c>
      <c r="CF1447">
        <v>5.4541038278351017</v>
      </c>
      <c r="CG1447">
        <v>0.20023412930784165</v>
      </c>
      <c r="CH1447">
        <v>13.231175823585444</v>
      </c>
      <c r="CI1447">
        <v>8</v>
      </c>
    </row>
    <row r="1448" spans="47:87" x14ac:dyDescent="0.3">
      <c r="AU1448">
        <v>0.3</v>
      </c>
      <c r="AV1448">
        <v>19.972786070395344</v>
      </c>
      <c r="AW1448">
        <v>0.36971353768446452</v>
      </c>
      <c r="AX1448">
        <v>1.1937408876546316</v>
      </c>
      <c r="AY1448">
        <v>294.63724351353699</v>
      </c>
      <c r="AZ1448">
        <v>9.5240759132600994E-2</v>
      </c>
      <c r="BA1448">
        <v>455.85391792878647</v>
      </c>
      <c r="BB1448">
        <v>365.15508563305593</v>
      </c>
      <c r="BC1448">
        <v>1</v>
      </c>
      <c r="BD1448">
        <v>43.101191069897098</v>
      </c>
      <c r="BE1448">
        <v>106.83499846144426</v>
      </c>
      <c r="BF1448">
        <v>14.577129293023937</v>
      </c>
      <c r="BG1448">
        <v>5.8391880252467763</v>
      </c>
      <c r="BH1448">
        <v>419.5286394848103</v>
      </c>
      <c r="BI1448">
        <v>0.2</v>
      </c>
      <c r="BJ1448">
        <v>2309.6233488052935</v>
      </c>
      <c r="BK1448">
        <v>681.89864603536432</v>
      </c>
      <c r="BL1448">
        <v>921.14488990352754</v>
      </c>
      <c r="BM1448">
        <v>833.11336423231455</v>
      </c>
      <c r="BN1448">
        <v>188.56335420303012</v>
      </c>
      <c r="BO1448">
        <v>33.591524736622993</v>
      </c>
      <c r="BP1448">
        <v>3.4674502038024829E-2</v>
      </c>
      <c r="BQ1448">
        <v>100</v>
      </c>
      <c r="BR1448">
        <v>356.82882648316485</v>
      </c>
      <c r="BS1448">
        <v>5.5192071780585217E-2</v>
      </c>
      <c r="BT1448">
        <v>3.1798720153869918E-4</v>
      </c>
      <c r="BU1448">
        <v>0</v>
      </c>
      <c r="BV1448">
        <v>0.55745638097210015</v>
      </c>
      <c r="BW1448">
        <v>14.572064768144017</v>
      </c>
      <c r="BX1448">
        <v>37.768375844470377</v>
      </c>
      <c r="BY1448">
        <v>30.951182998924022</v>
      </c>
      <c r="BZ1448">
        <v>1141.8984918923745</v>
      </c>
      <c r="CA1448">
        <v>250.71132121727948</v>
      </c>
      <c r="CB1448">
        <v>235.24983548461137</v>
      </c>
      <c r="CC1448" s="156">
        <v>1.02</v>
      </c>
      <c r="CD1448">
        <v>1810</v>
      </c>
      <c r="CE1448">
        <v>9.9476003560822868E-2</v>
      </c>
      <c r="CF1448">
        <v>4.5313271443854433</v>
      </c>
      <c r="CG1448">
        <v>0.13695647811494036</v>
      </c>
      <c r="CH1448">
        <v>1.8181588345506743</v>
      </c>
      <c r="CI1448">
        <v>16</v>
      </c>
    </row>
    <row r="1449" spans="47:87" x14ac:dyDescent="0.3">
      <c r="AU1449">
        <v>0.3</v>
      </c>
      <c r="AV1449">
        <v>20.445732034921509</v>
      </c>
      <c r="AW1449">
        <v>0.21612899544235434</v>
      </c>
      <c r="AX1449">
        <v>0.74656334877578434</v>
      </c>
      <c r="AY1449">
        <v>311.26439119549474</v>
      </c>
      <c r="AZ1449">
        <v>9.4810432450954329E-2</v>
      </c>
      <c r="BA1449">
        <v>428.20720298862153</v>
      </c>
      <c r="BB1449">
        <v>308.87730818823439</v>
      </c>
      <c r="BC1449">
        <v>1</v>
      </c>
      <c r="BD1449">
        <v>32.190520911731937</v>
      </c>
      <c r="BE1449">
        <v>81.059247394684562</v>
      </c>
      <c r="BF1449">
        <v>12.771749384114958</v>
      </c>
      <c r="BG1449">
        <v>3.586240262049988</v>
      </c>
      <c r="BH1449">
        <v>442.76279049257641</v>
      </c>
      <c r="BI1449">
        <v>0.2</v>
      </c>
      <c r="BJ1449">
        <v>2637.9059481688446</v>
      </c>
      <c r="BK1449">
        <v>684.00130065788233</v>
      </c>
      <c r="BL1449">
        <v>858.25158962850685</v>
      </c>
      <c r="BM1449">
        <v>903.25466884725074</v>
      </c>
      <c r="BN1449">
        <v>154.05389735917637</v>
      </c>
      <c r="BO1449">
        <v>19.339086006845875</v>
      </c>
      <c r="BP1449">
        <v>5.6242748748431604E-2</v>
      </c>
      <c r="BQ1449">
        <v>100</v>
      </c>
      <c r="BR1449">
        <v>324.43571621118923</v>
      </c>
      <c r="BS1449">
        <v>5.5082928535540442E-2</v>
      </c>
      <c r="BT1449">
        <v>3.4697324167450429E-4</v>
      </c>
      <c r="BU1449">
        <v>0</v>
      </c>
      <c r="BV1449">
        <v>0.54100455619241483</v>
      </c>
      <c r="BW1449">
        <v>13.913088280789104</v>
      </c>
      <c r="BX1449">
        <v>36.968961943208072</v>
      </c>
      <c r="BY1449">
        <v>29.121587521731502</v>
      </c>
      <c r="BZ1449">
        <v>1141.1493244936739</v>
      </c>
      <c r="CA1449">
        <v>324.22715388723054</v>
      </c>
      <c r="CB1449">
        <v>228.31462110963253</v>
      </c>
      <c r="CC1449" s="156">
        <v>1.07</v>
      </c>
      <c r="CD1449">
        <v>1260</v>
      </c>
      <c r="CE1449">
        <v>0.1645512442191106</v>
      </c>
      <c r="CF1449">
        <v>6.1582546576886674</v>
      </c>
      <c r="CG1449">
        <v>0.1964612407776847</v>
      </c>
      <c r="CH1449">
        <v>16.706103657071136</v>
      </c>
      <c r="CI1449">
        <v>9</v>
      </c>
    </row>
    <row r="1450" spans="47:87" x14ac:dyDescent="0.3">
      <c r="AU1450">
        <v>0.3</v>
      </c>
      <c r="AV1450">
        <v>20.044540241603116</v>
      </c>
      <c r="AW1450">
        <v>0.3702004485852069</v>
      </c>
      <c r="AX1450">
        <v>1.6733884167929536</v>
      </c>
      <c r="AY1450">
        <v>308.22336614141039</v>
      </c>
      <c r="AZ1450">
        <v>9.4787480826066889E-2</v>
      </c>
      <c r="BA1450">
        <v>456.89385427790126</v>
      </c>
      <c r="BB1450">
        <v>343.10485336047805</v>
      </c>
      <c r="BC1450">
        <v>1</v>
      </c>
      <c r="BD1450">
        <v>49.685696554028148</v>
      </c>
      <c r="BE1450">
        <v>101.62445264688867</v>
      </c>
      <c r="BF1450">
        <v>17.008793132308302</v>
      </c>
      <c r="BG1450">
        <v>4.7118215732112372</v>
      </c>
      <c r="BH1450">
        <v>397.82751312879174</v>
      </c>
      <c r="BI1450">
        <v>0.19999999999999998</v>
      </c>
      <c r="BJ1450">
        <v>2751.8207167069986</v>
      </c>
      <c r="BK1450">
        <v>691.81435866903644</v>
      </c>
      <c r="BL1450">
        <v>779.37865368017822</v>
      </c>
      <c r="BM1450">
        <v>859.78648209634889</v>
      </c>
      <c r="BN1450">
        <v>118.61308252201876</v>
      </c>
      <c r="BO1450">
        <v>33.455557841174048</v>
      </c>
      <c r="BP1450">
        <v>5.6589994847771968E-2</v>
      </c>
      <c r="BQ1450">
        <v>100</v>
      </c>
      <c r="BR1450">
        <v>345.80961316276768</v>
      </c>
      <c r="BS1450">
        <v>5.4067148141853663E-2</v>
      </c>
      <c r="BT1450">
        <v>3.1280127711385219E-4</v>
      </c>
      <c r="BU1450">
        <v>49.401116114250094</v>
      </c>
      <c r="BV1450">
        <v>0.52676575109007284</v>
      </c>
      <c r="BW1450">
        <v>15.203846327432645</v>
      </c>
      <c r="BX1450">
        <v>38.516916557880286</v>
      </c>
      <c r="BY1450">
        <v>25.839547345275982</v>
      </c>
      <c r="BZ1450">
        <v>985.1777981465217</v>
      </c>
      <c r="CA1450">
        <v>274.32046348579291</v>
      </c>
      <c r="CB1450">
        <v>239.56057546766959</v>
      </c>
      <c r="CC1450" s="156">
        <v>0.88</v>
      </c>
      <c r="CD1450">
        <v>2240</v>
      </c>
      <c r="CE1450">
        <v>0.18006522221042109</v>
      </c>
      <c r="CF1450">
        <v>4.7441414016682995</v>
      </c>
      <c r="CG1450">
        <v>0.23373928090651794</v>
      </c>
      <c r="CH1450">
        <v>14.058554127817697</v>
      </c>
      <c r="CI1450">
        <v>7</v>
      </c>
    </row>
    <row r="1451" spans="47:87" x14ac:dyDescent="0.3">
      <c r="AU1451">
        <v>0.3</v>
      </c>
      <c r="AV1451">
        <v>19.388537514563456</v>
      </c>
      <c r="AW1451">
        <v>0.2836353882201707</v>
      </c>
      <c r="AX1451">
        <v>2.070506016497863</v>
      </c>
      <c r="AY1451">
        <v>306.19204746473235</v>
      </c>
      <c r="AZ1451">
        <v>0.10439976193443226</v>
      </c>
      <c r="BA1451">
        <v>330.9548265660448</v>
      </c>
      <c r="BB1451">
        <v>322.00011539554345</v>
      </c>
      <c r="BC1451">
        <v>1</v>
      </c>
      <c r="BD1451">
        <v>46.673203778587052</v>
      </c>
      <c r="BE1451">
        <v>85.031487555399409</v>
      </c>
      <c r="BF1451">
        <v>19.14428804580734</v>
      </c>
      <c r="BG1451">
        <v>6.0911946711841223</v>
      </c>
      <c r="BH1451">
        <v>388.42370770426834</v>
      </c>
      <c r="BI1451">
        <v>0.2</v>
      </c>
      <c r="BJ1451">
        <v>2648.3377191195555</v>
      </c>
      <c r="BK1451">
        <v>668.75599129042246</v>
      </c>
      <c r="BL1451">
        <v>911.56243705985185</v>
      </c>
      <c r="BM1451">
        <v>810.32962494738854</v>
      </c>
      <c r="BN1451">
        <v>218.20605056308531</v>
      </c>
      <c r="BO1451">
        <v>25.599886141900463</v>
      </c>
      <c r="BP1451">
        <v>4.716628498283653E-2</v>
      </c>
      <c r="BQ1451">
        <v>100</v>
      </c>
      <c r="BR1451">
        <v>310.24695747647678</v>
      </c>
      <c r="BS1451">
        <v>5.3857021412201243E-2</v>
      </c>
      <c r="BT1451">
        <v>3.1274324113064229E-4</v>
      </c>
      <c r="BU1451">
        <v>0</v>
      </c>
      <c r="BV1451">
        <v>0.57385587292141027</v>
      </c>
      <c r="BW1451">
        <v>14.484264673660835</v>
      </c>
      <c r="BX1451">
        <v>35.243792356780816</v>
      </c>
      <c r="BY1451">
        <v>32.201178969391151</v>
      </c>
      <c r="BZ1451">
        <v>1291.4161374956968</v>
      </c>
      <c r="CA1451">
        <v>286.18867946116956</v>
      </c>
      <c r="CB1451">
        <v>247.7676207181018</v>
      </c>
      <c r="CC1451" s="156">
        <v>1.22</v>
      </c>
      <c r="CD1451">
        <v>1380</v>
      </c>
      <c r="CE1451">
        <v>0.10345987786608846</v>
      </c>
      <c r="CF1451">
        <v>3.6979531823381873</v>
      </c>
      <c r="CG1451">
        <v>0.13328239498975183</v>
      </c>
      <c r="CH1451">
        <v>3.9444259675424664</v>
      </c>
      <c r="CI1451">
        <v>15</v>
      </c>
    </row>
    <row r="1452" spans="47:87" x14ac:dyDescent="0.3">
      <c r="AU1452">
        <v>0.3</v>
      </c>
      <c r="AV1452">
        <v>20.351643466954155</v>
      </c>
      <c r="AW1452">
        <v>0.3273141608207249</v>
      </c>
      <c r="AX1452">
        <v>0.97877534769532326</v>
      </c>
      <c r="AY1452">
        <v>352.78776865614714</v>
      </c>
      <c r="AZ1452">
        <v>9.8688677531234739E-2</v>
      </c>
      <c r="BA1452">
        <v>406.87741427788018</v>
      </c>
      <c r="BB1452">
        <v>420.19066378284958</v>
      </c>
      <c r="BC1452">
        <v>1</v>
      </c>
      <c r="BD1452">
        <v>50.192135986102798</v>
      </c>
      <c r="BE1452">
        <v>115.56730011965026</v>
      </c>
      <c r="BF1452">
        <v>23.311312827969317</v>
      </c>
      <c r="BG1452">
        <v>5.8855119989374405</v>
      </c>
      <c r="BH1452">
        <v>415.6077530260925</v>
      </c>
      <c r="BI1452">
        <v>0.20000000000000004</v>
      </c>
      <c r="BJ1452">
        <v>2482.6800043748194</v>
      </c>
      <c r="BK1452">
        <v>682.24349769526145</v>
      </c>
      <c r="BL1452">
        <v>930.63066464381905</v>
      </c>
      <c r="BM1452">
        <v>952.42434068709883</v>
      </c>
      <c r="BN1452">
        <v>161.31473453959339</v>
      </c>
      <c r="BO1452">
        <v>29.511387383260647</v>
      </c>
      <c r="BP1452">
        <v>5.8270912464674599E-2</v>
      </c>
      <c r="BQ1452">
        <v>100</v>
      </c>
      <c r="BR1452">
        <v>349.94141161156341</v>
      </c>
      <c r="BS1452">
        <v>5.3867497864220744E-2</v>
      </c>
      <c r="BT1452">
        <v>2.8123850137360578E-4</v>
      </c>
      <c r="BU1452">
        <v>0</v>
      </c>
      <c r="BV1452">
        <v>0.54032929250358941</v>
      </c>
      <c r="BW1452">
        <v>13.508803328553439</v>
      </c>
      <c r="BX1452">
        <v>36.598321641043455</v>
      </c>
      <c r="BY1452">
        <v>26.723746881867019</v>
      </c>
      <c r="BZ1452">
        <v>1072.4550819603244</v>
      </c>
      <c r="CA1452">
        <v>274.78834015212567</v>
      </c>
      <c r="CB1452">
        <v>245.23548575331398</v>
      </c>
      <c r="CC1452" s="156">
        <v>1.24</v>
      </c>
      <c r="CD1452">
        <v>1180</v>
      </c>
      <c r="CE1452">
        <v>2.3713907855718031E-2</v>
      </c>
      <c r="CF1452">
        <v>1.9772124851036714</v>
      </c>
      <c r="CG1452">
        <v>7.2193099563967189E-2</v>
      </c>
      <c r="CH1452">
        <v>-12.691667431936859</v>
      </c>
      <c r="CI1452" t="s">
        <v>479</v>
      </c>
    </row>
    <row r="1453" spans="47:87" x14ac:dyDescent="0.3">
      <c r="AU1453">
        <v>0.3</v>
      </c>
      <c r="AV1453">
        <v>20.03357374746183</v>
      </c>
      <c r="AW1453">
        <v>0.28670226413656741</v>
      </c>
      <c r="AX1453">
        <v>1.5574845689100172</v>
      </c>
      <c r="AY1453">
        <v>315.27063614220333</v>
      </c>
      <c r="AZ1453">
        <v>0.110592803743393</v>
      </c>
      <c r="BA1453">
        <v>436.6090344636014</v>
      </c>
      <c r="BB1453">
        <v>387.79036981223038</v>
      </c>
      <c r="BC1453">
        <v>1</v>
      </c>
      <c r="BD1453">
        <v>41.321810668613807</v>
      </c>
      <c r="BE1453">
        <v>97.692551374523049</v>
      </c>
      <c r="BF1453">
        <v>21.073443001449494</v>
      </c>
      <c r="BG1453">
        <v>4.1611455957275369</v>
      </c>
      <c r="BH1453">
        <v>435.56848579465691</v>
      </c>
      <c r="BI1453">
        <v>0.19999999999999998</v>
      </c>
      <c r="BJ1453">
        <v>2995.6410622594117</v>
      </c>
      <c r="BK1453">
        <v>704.21551041705072</v>
      </c>
      <c r="BL1453">
        <v>944.26546534865258</v>
      </c>
      <c r="BM1453">
        <v>869.43603750780858</v>
      </c>
      <c r="BN1453">
        <v>124.51018131286598</v>
      </c>
      <c r="BO1453">
        <v>25.759573448413718</v>
      </c>
      <c r="BP1453">
        <v>6.1863230438663958E-2</v>
      </c>
      <c r="BQ1453">
        <v>100</v>
      </c>
      <c r="BR1453">
        <v>314.51256560715365</v>
      </c>
      <c r="BS1453">
        <v>5.6297275415287229E-2</v>
      </c>
      <c r="BT1453">
        <v>3.0241454733736427E-4</v>
      </c>
      <c r="BU1453">
        <v>0</v>
      </c>
      <c r="BV1453">
        <v>0.53231643538966045</v>
      </c>
      <c r="BW1453">
        <v>15.158053166278988</v>
      </c>
      <c r="BX1453">
        <v>33.643018236566576</v>
      </c>
      <c r="BY1453">
        <v>30.899142015141837</v>
      </c>
      <c r="BZ1453">
        <v>992.04718766801545</v>
      </c>
      <c r="CA1453">
        <v>304.41492940246695</v>
      </c>
      <c r="CB1453">
        <v>229.11752284525974</v>
      </c>
      <c r="CC1453" s="156">
        <v>0.94</v>
      </c>
      <c r="CD1453">
        <v>1630</v>
      </c>
      <c r="CE1453">
        <v>0.25991544324063831</v>
      </c>
      <c r="CF1453">
        <v>6.2326817948396638</v>
      </c>
      <c r="CG1453">
        <v>0.25322765413965581</v>
      </c>
      <c r="CH1453">
        <v>30.727428860998252</v>
      </c>
      <c r="CI1453">
        <v>6</v>
      </c>
    </row>
    <row r="1454" spans="47:87" x14ac:dyDescent="0.3">
      <c r="AU1454">
        <v>0.3</v>
      </c>
      <c r="AV1454">
        <v>19.814445913145985</v>
      </c>
      <c r="AW1454">
        <v>0.29221726700153039</v>
      </c>
      <c r="AX1454">
        <v>0.9978478687154424</v>
      </c>
      <c r="AY1454">
        <v>295.05192144572118</v>
      </c>
      <c r="AZ1454">
        <v>9.8564270636444545E-2</v>
      </c>
      <c r="BA1454">
        <v>383.6290950752869</v>
      </c>
      <c r="BB1454">
        <v>338.97993008057909</v>
      </c>
      <c r="BC1454">
        <v>1</v>
      </c>
      <c r="BD1454">
        <v>44.908277463466987</v>
      </c>
      <c r="BE1454">
        <v>78.533879229913865</v>
      </c>
      <c r="BF1454">
        <v>9.1725118461762349</v>
      </c>
      <c r="BG1454">
        <v>6.464468317660284</v>
      </c>
      <c r="BH1454">
        <v>395.24451609878344</v>
      </c>
      <c r="BI1454">
        <v>0.2</v>
      </c>
      <c r="BJ1454">
        <v>2592.1071113241114</v>
      </c>
      <c r="BK1454">
        <v>687.17302599874495</v>
      </c>
      <c r="BL1454">
        <v>912.8344415320571</v>
      </c>
      <c r="BM1454">
        <v>936.87082407765422</v>
      </c>
      <c r="BN1454">
        <v>144.68073066272015</v>
      </c>
      <c r="BO1454">
        <v>26.364267356774018</v>
      </c>
      <c r="BP1454">
        <v>4.9873235467720545E-2</v>
      </c>
      <c r="BQ1454">
        <v>100</v>
      </c>
      <c r="BR1454">
        <v>369.81705707231924</v>
      </c>
      <c r="BS1454">
        <v>5.6044723084925203E-2</v>
      </c>
      <c r="BT1454">
        <v>2.9012238035341887E-4</v>
      </c>
      <c r="BU1454">
        <v>15.850500189514865</v>
      </c>
      <c r="BV1454">
        <v>0.58373373249098148</v>
      </c>
      <c r="BW1454">
        <v>15.277086905111371</v>
      </c>
      <c r="BX1454">
        <v>35.244077560070835</v>
      </c>
      <c r="BY1454">
        <v>36.439501717702079</v>
      </c>
      <c r="BZ1454">
        <v>898.21145626643886</v>
      </c>
      <c r="CA1454">
        <v>256.73909859185858</v>
      </c>
      <c r="CB1454">
        <v>222.36655110816841</v>
      </c>
      <c r="CC1454" s="156">
        <v>1.27</v>
      </c>
      <c r="CD1454">
        <v>1280</v>
      </c>
      <c r="CE1454">
        <v>0.17963815459267329</v>
      </c>
      <c r="CF1454">
        <v>4.4540935403425683</v>
      </c>
      <c r="CG1454">
        <v>0.21459711602194723</v>
      </c>
      <c r="CH1454">
        <v>11.162583829965111</v>
      </c>
      <c r="CI1454">
        <v>8</v>
      </c>
    </row>
    <row r="1455" spans="47:87" x14ac:dyDescent="0.3">
      <c r="AU1455">
        <v>0.3</v>
      </c>
      <c r="AV1455">
        <v>18.881079243340945</v>
      </c>
      <c r="AW1455">
        <v>0.25282179480177303</v>
      </c>
      <c r="AX1455">
        <v>2.3459593465397042</v>
      </c>
      <c r="AY1455">
        <v>333.11092583055677</v>
      </c>
      <c r="AZ1455">
        <v>0.11578899578089438</v>
      </c>
      <c r="BA1455">
        <v>390.44840997861127</v>
      </c>
      <c r="BB1455">
        <v>343.58626282616183</v>
      </c>
      <c r="BC1455">
        <v>1</v>
      </c>
      <c r="BD1455">
        <v>39.799369754199986</v>
      </c>
      <c r="BE1455">
        <v>94.462845621307267</v>
      </c>
      <c r="BF1455">
        <v>20.642761295491535</v>
      </c>
      <c r="BG1455">
        <v>5.0553823083752363</v>
      </c>
      <c r="BH1455">
        <v>428.38628097965665</v>
      </c>
      <c r="BI1455">
        <v>0.2</v>
      </c>
      <c r="BJ1455">
        <v>3199.0280982392487</v>
      </c>
      <c r="BK1455">
        <v>701.12425218616761</v>
      </c>
      <c r="BL1455">
        <v>975.06045446701626</v>
      </c>
      <c r="BM1455">
        <v>1090.438072416001</v>
      </c>
      <c r="BN1455">
        <v>149.51727030941737</v>
      </c>
      <c r="BO1455">
        <v>22.654208997336251</v>
      </c>
      <c r="BP1455">
        <v>6.18997577776777E-2</v>
      </c>
      <c r="BQ1455">
        <v>100</v>
      </c>
      <c r="BR1455">
        <v>333.9080061509099</v>
      </c>
      <c r="BS1455">
        <v>6.120244461368346E-2</v>
      </c>
      <c r="BT1455">
        <v>3.100452645094984E-4</v>
      </c>
      <c r="BU1455">
        <v>12.058752817028733</v>
      </c>
      <c r="BV1455">
        <v>0.53474888600129522</v>
      </c>
      <c r="BW1455">
        <v>15.298218959512809</v>
      </c>
      <c r="BX1455">
        <v>33.087866375127298</v>
      </c>
      <c r="BY1455">
        <v>31.744312024374779</v>
      </c>
      <c r="BZ1455">
        <v>988.87604929290774</v>
      </c>
      <c r="CA1455">
        <v>384.9133273454155</v>
      </c>
      <c r="CB1455">
        <v>228.8025639405495</v>
      </c>
      <c r="CC1455" s="156">
        <v>1.1499999999999999</v>
      </c>
      <c r="CD1455">
        <v>1590</v>
      </c>
      <c r="CE1455">
        <v>-2.2229189460415411E-2</v>
      </c>
      <c r="CF1455">
        <v>1.4501485413530837</v>
      </c>
      <c r="CG1455">
        <v>4.3317739358830161E-2</v>
      </c>
      <c r="CH1455">
        <v>-22.208841708556022</v>
      </c>
      <c r="CI1455" t="s">
        <v>479</v>
      </c>
    </row>
    <row r="1456" spans="47:87" x14ac:dyDescent="0.3">
      <c r="AU1456">
        <v>0.3</v>
      </c>
      <c r="AV1456">
        <v>19.580270682679334</v>
      </c>
      <c r="AW1456">
        <v>0.2548768599301478</v>
      </c>
      <c r="AX1456">
        <v>1.8042380432762886</v>
      </c>
      <c r="AY1456">
        <v>327.22595195936441</v>
      </c>
      <c r="AZ1456">
        <v>0.11937929347811299</v>
      </c>
      <c r="BA1456">
        <v>422.72002965086023</v>
      </c>
      <c r="BB1456">
        <v>365.19767968713927</v>
      </c>
      <c r="BC1456">
        <v>1</v>
      </c>
      <c r="BD1456">
        <v>40.816439462741819</v>
      </c>
      <c r="BE1456">
        <v>103.80758167817355</v>
      </c>
      <c r="BF1456">
        <v>7.6776944176889819</v>
      </c>
      <c r="BG1456">
        <v>6.7255698183375259</v>
      </c>
      <c r="BH1456">
        <v>418.06628145100137</v>
      </c>
      <c r="BI1456">
        <v>0.20000000000000009</v>
      </c>
      <c r="BJ1456">
        <v>2718.9445319973884</v>
      </c>
      <c r="BK1456">
        <v>697.87729877555216</v>
      </c>
      <c r="BL1456">
        <v>819.42736805214429</v>
      </c>
      <c r="BM1456">
        <v>980.99682750406555</v>
      </c>
      <c r="BN1456">
        <v>216.09180616516238</v>
      </c>
      <c r="BO1456">
        <v>22.904437213661108</v>
      </c>
      <c r="BP1456">
        <v>5.4371251900420914E-2</v>
      </c>
      <c r="BQ1456">
        <v>100</v>
      </c>
      <c r="BR1456">
        <v>300.57653948172714</v>
      </c>
      <c r="BS1456">
        <v>5.5107328654271953E-2</v>
      </c>
      <c r="BT1456">
        <v>3.2500249194749285E-4</v>
      </c>
      <c r="BU1456">
        <v>0</v>
      </c>
      <c r="BV1456">
        <v>0.54342375057169556</v>
      </c>
      <c r="BW1456">
        <v>14.975708955291758</v>
      </c>
      <c r="BX1456">
        <v>33.814845092278709</v>
      </c>
      <c r="BY1456">
        <v>30.188456569537973</v>
      </c>
      <c r="BZ1456">
        <v>926.12194288371052</v>
      </c>
      <c r="CA1456">
        <v>227.4748794819898</v>
      </c>
      <c r="CB1456">
        <v>243.96086372629401</v>
      </c>
      <c r="CC1456" s="156">
        <v>1.25</v>
      </c>
      <c r="CD1456">
        <v>950</v>
      </c>
      <c r="CE1456">
        <v>2.8908462805629087E-2</v>
      </c>
      <c r="CF1456">
        <v>2.5236945610592638</v>
      </c>
      <c r="CG1456">
        <v>7.7323434883920558E-2</v>
      </c>
      <c r="CH1456">
        <v>-11.127280782733418</v>
      </c>
      <c r="CI1456" t="s">
        <v>479</v>
      </c>
    </row>
    <row r="1457" spans="47:87" x14ac:dyDescent="0.3">
      <c r="AU1457">
        <v>0.3</v>
      </c>
      <c r="AV1457">
        <v>19.552858595071864</v>
      </c>
      <c r="AW1457">
        <v>0.34622912560659375</v>
      </c>
      <c r="AX1457">
        <v>2.0265148791017817</v>
      </c>
      <c r="AY1457">
        <v>319.23272877993242</v>
      </c>
      <c r="AZ1457">
        <v>0.10609397901069043</v>
      </c>
      <c r="BA1457">
        <v>444.466434254896</v>
      </c>
      <c r="BB1457">
        <v>356.25548156898424</v>
      </c>
      <c r="BC1457">
        <v>1</v>
      </c>
      <c r="BD1457">
        <v>33.529712539885871</v>
      </c>
      <c r="BE1457">
        <v>113.50056499758095</v>
      </c>
      <c r="BF1457">
        <v>8.6537839897109485</v>
      </c>
      <c r="BG1457">
        <v>6.0413346143561544</v>
      </c>
      <c r="BH1457">
        <v>418.57953052951063</v>
      </c>
      <c r="BI1457">
        <v>0.20000000000000007</v>
      </c>
      <c r="BJ1457">
        <v>2581.1253948998506</v>
      </c>
      <c r="BK1457">
        <v>702.74392620105493</v>
      </c>
      <c r="BL1457">
        <v>875.0515988972968</v>
      </c>
      <c r="BM1457">
        <v>1030.7029413204086</v>
      </c>
      <c r="BN1457">
        <v>219.68083626586059</v>
      </c>
      <c r="BO1457">
        <v>31.288945736228055</v>
      </c>
      <c r="BP1457">
        <v>5.2876006693591882E-2</v>
      </c>
      <c r="BQ1457">
        <v>100</v>
      </c>
      <c r="BR1457">
        <v>398.19067319635099</v>
      </c>
      <c r="BS1457">
        <v>5.6449167382593292E-2</v>
      </c>
      <c r="BT1457">
        <v>2.7070995907427719E-4</v>
      </c>
      <c r="BU1457">
        <v>55.261754838973637</v>
      </c>
      <c r="BV1457">
        <v>0.52023421420750826</v>
      </c>
      <c r="BW1457">
        <v>15.79797120893854</v>
      </c>
      <c r="BX1457">
        <v>38.092312345014562</v>
      </c>
      <c r="BY1457">
        <v>32.379655501560144</v>
      </c>
      <c r="BZ1457">
        <v>1198.0836438636472</v>
      </c>
      <c r="CA1457">
        <v>246.9781066478011</v>
      </c>
      <c r="CB1457">
        <v>264.36083830864851</v>
      </c>
      <c r="CC1457" s="156">
        <v>1.01</v>
      </c>
      <c r="CD1457">
        <v>1210</v>
      </c>
      <c r="CE1457">
        <v>0.15211234411846752</v>
      </c>
      <c r="CF1457">
        <v>6.4095993283712405</v>
      </c>
      <c r="CG1457">
        <v>0.18493968647816794</v>
      </c>
      <c r="CH1457">
        <v>10.537814228794446</v>
      </c>
      <c r="CI1457">
        <v>11</v>
      </c>
    </row>
    <row r="1458" spans="47:87" x14ac:dyDescent="0.3">
      <c r="AU1458">
        <v>0.3</v>
      </c>
      <c r="AV1458">
        <v>20.092917613922758</v>
      </c>
      <c r="AW1458">
        <v>0.30634175941822295</v>
      </c>
      <c r="AX1458">
        <v>1.8842947326708135</v>
      </c>
      <c r="AY1458">
        <v>345.81035503325086</v>
      </c>
      <c r="AZ1458">
        <v>8.7682084711875163E-2</v>
      </c>
      <c r="BA1458">
        <v>462.35594737948134</v>
      </c>
      <c r="BB1458">
        <v>367.85278752534492</v>
      </c>
      <c r="BC1458">
        <v>1</v>
      </c>
      <c r="BD1458">
        <v>38.49996695708974</v>
      </c>
      <c r="BE1458">
        <v>80.810112189931473</v>
      </c>
      <c r="BF1458">
        <v>15.393411349778118</v>
      </c>
      <c r="BG1458">
        <v>4.3829022046707404</v>
      </c>
      <c r="BH1458">
        <v>423.64426612523943</v>
      </c>
      <c r="BI1458">
        <v>0.20000000000000004</v>
      </c>
      <c r="BJ1458">
        <v>2790.4672432629814</v>
      </c>
      <c r="BK1458">
        <v>685.74416176661282</v>
      </c>
      <c r="BL1458">
        <v>945.69558866626016</v>
      </c>
      <c r="BM1458">
        <v>925.11825761524472</v>
      </c>
      <c r="BN1458">
        <v>167.49149467555043</v>
      </c>
      <c r="BO1458">
        <v>27.888734010005582</v>
      </c>
      <c r="BP1458">
        <v>2.2007505503258792E-2</v>
      </c>
      <c r="BQ1458">
        <v>100</v>
      </c>
      <c r="BR1458">
        <v>312.60833176854629</v>
      </c>
      <c r="BS1458">
        <v>5.4888364217963143E-2</v>
      </c>
      <c r="BT1458">
        <v>3.3105330785031435E-4</v>
      </c>
      <c r="BU1458">
        <v>39.599213768837231</v>
      </c>
      <c r="BV1458">
        <v>0.53115585083015104</v>
      </c>
      <c r="BW1458">
        <v>15.486529484682151</v>
      </c>
      <c r="BX1458">
        <v>38.094607213802618</v>
      </c>
      <c r="BY1458">
        <v>36.675172291903465</v>
      </c>
      <c r="BZ1458">
        <v>814.41009732021018</v>
      </c>
      <c r="CA1458">
        <v>315.38188978803447</v>
      </c>
      <c r="CB1458">
        <v>227.52126405214963</v>
      </c>
      <c r="CC1458" s="156">
        <v>0.91</v>
      </c>
      <c r="CD1458">
        <v>1030</v>
      </c>
      <c r="CE1458">
        <v>0.27387088277807536</v>
      </c>
      <c r="CF1458">
        <v>8.6347569717591863</v>
      </c>
      <c r="CG1458">
        <v>0.33624807195091072</v>
      </c>
      <c r="CH1458">
        <v>36.936553630561484</v>
      </c>
      <c r="CI1458">
        <v>5</v>
      </c>
    </row>
    <row r="1459" spans="47:87" x14ac:dyDescent="0.3">
      <c r="AU1459">
        <v>0.3</v>
      </c>
      <c r="AV1459">
        <v>18.973467430593328</v>
      </c>
      <c r="AW1459">
        <v>0.32493341737614578</v>
      </c>
      <c r="AX1459">
        <v>1.7251946401073015</v>
      </c>
      <c r="AY1459">
        <v>323.28198319287827</v>
      </c>
      <c r="AZ1459">
        <v>9.7474240842325019E-2</v>
      </c>
      <c r="BA1459">
        <v>472.52567382387582</v>
      </c>
      <c r="BB1459">
        <v>420.99908493143676</v>
      </c>
      <c r="BC1459">
        <v>1</v>
      </c>
      <c r="BD1459">
        <v>45.900997403704977</v>
      </c>
      <c r="BE1459">
        <v>97.06867062465885</v>
      </c>
      <c r="BF1459">
        <v>9.0139860455935334</v>
      </c>
      <c r="BG1459">
        <v>5.7694560390292553</v>
      </c>
      <c r="BH1459">
        <v>441.29515824813609</v>
      </c>
      <c r="BI1459">
        <v>0.2</v>
      </c>
      <c r="BJ1459">
        <v>3313.1942476698109</v>
      </c>
      <c r="BK1459">
        <v>705.91681863624842</v>
      </c>
      <c r="BL1459">
        <v>931.47373894872737</v>
      </c>
      <c r="BM1459">
        <v>945.72485387100403</v>
      </c>
      <c r="BN1459">
        <v>187.9924555972062</v>
      </c>
      <c r="BO1459">
        <v>29.364262482540827</v>
      </c>
      <c r="BP1459">
        <v>4.965532424075892E-2</v>
      </c>
      <c r="BQ1459">
        <v>100</v>
      </c>
      <c r="BR1459">
        <v>285.73968542804886</v>
      </c>
      <c r="BS1459">
        <v>5.6238432435011275E-2</v>
      </c>
      <c r="BT1459">
        <v>3.0794660567728157E-4</v>
      </c>
      <c r="BU1459">
        <v>0</v>
      </c>
      <c r="BV1459">
        <v>0.55451381117501963</v>
      </c>
      <c r="BW1459">
        <v>17.008123212531228</v>
      </c>
      <c r="BX1459">
        <v>37.636164596400505</v>
      </c>
      <c r="BY1459">
        <v>42.311446730842185</v>
      </c>
      <c r="BZ1459">
        <v>980.9721594950704</v>
      </c>
      <c r="CA1459">
        <v>293.17700826346015</v>
      </c>
      <c r="CB1459">
        <v>210.99164843726186</v>
      </c>
      <c r="CC1459" s="156">
        <v>0.95</v>
      </c>
      <c r="CD1459">
        <v>1710</v>
      </c>
      <c r="CE1459">
        <v>0.13624321904418402</v>
      </c>
      <c r="CF1459">
        <v>5.5768246388916598</v>
      </c>
      <c r="CG1459">
        <v>0.17897124330969194</v>
      </c>
      <c r="CH1459">
        <v>7.8245809381926721</v>
      </c>
      <c r="CI1459">
        <v>11</v>
      </c>
    </row>
    <row r="1460" spans="47:87" x14ac:dyDescent="0.3">
      <c r="AU1460">
        <v>0.3</v>
      </c>
      <c r="AV1460">
        <v>18.90541957210019</v>
      </c>
      <c r="AW1460">
        <v>0.42565512583169401</v>
      </c>
      <c r="AX1460">
        <v>0.90593159778520849</v>
      </c>
      <c r="AY1460">
        <v>346.63724172577736</v>
      </c>
      <c r="AZ1460">
        <v>0.10913148468352955</v>
      </c>
      <c r="BA1460">
        <v>327.05688513858138</v>
      </c>
      <c r="BB1460">
        <v>402.97844269284639</v>
      </c>
      <c r="BC1460">
        <v>1</v>
      </c>
      <c r="BD1460">
        <v>37.24027229672663</v>
      </c>
      <c r="BE1460">
        <v>105.53014015354722</v>
      </c>
      <c r="BF1460">
        <v>23.256827498431392</v>
      </c>
      <c r="BG1460">
        <v>5.1770729917772531</v>
      </c>
      <c r="BH1460">
        <v>413.72781306609971</v>
      </c>
      <c r="BI1460">
        <v>0.2</v>
      </c>
      <c r="BJ1460">
        <v>2628.1143195132199</v>
      </c>
      <c r="BK1460">
        <v>666.4949410273141</v>
      </c>
      <c r="BL1460">
        <v>864.04473802598898</v>
      </c>
      <c r="BM1460">
        <v>727.50677016866769</v>
      </c>
      <c r="BN1460">
        <v>131.74864500166561</v>
      </c>
      <c r="BO1460">
        <v>38.63487657519056</v>
      </c>
      <c r="BP1460">
        <v>4.4704956875372119E-2</v>
      </c>
      <c r="BQ1460">
        <v>100</v>
      </c>
      <c r="BR1460">
        <v>309.88440628833303</v>
      </c>
      <c r="BS1460">
        <v>6.0220603810561789E-2</v>
      </c>
      <c r="BT1460">
        <v>3.0621616924741014E-4</v>
      </c>
      <c r="BU1460">
        <v>0</v>
      </c>
      <c r="BV1460">
        <v>0.57423497694184722</v>
      </c>
      <c r="BW1460">
        <v>14.076419131585384</v>
      </c>
      <c r="BX1460">
        <v>35.015605298556288</v>
      </c>
      <c r="BY1460">
        <v>33.828312935451031</v>
      </c>
      <c r="BZ1460">
        <v>1050.0166617466959</v>
      </c>
      <c r="CA1460">
        <v>177.35762486678613</v>
      </c>
      <c r="CB1460">
        <v>234.14206091552722</v>
      </c>
      <c r="CC1460" s="156">
        <v>0.83</v>
      </c>
      <c r="CD1460">
        <v>2380</v>
      </c>
      <c r="CE1460">
        <v>0.18329736385840767</v>
      </c>
      <c r="CF1460">
        <v>5.4090260772415002</v>
      </c>
      <c r="CG1460">
        <v>0.21925582748407799</v>
      </c>
      <c r="CH1460">
        <v>15.629386804397264</v>
      </c>
      <c r="CI1460">
        <v>8</v>
      </c>
    </row>
    <row r="1461" spans="47:87" x14ac:dyDescent="0.3">
      <c r="AU1461">
        <v>0.3</v>
      </c>
      <c r="AV1461">
        <v>21.187723394050778</v>
      </c>
      <c r="AW1461">
        <v>0.26884311448649906</v>
      </c>
      <c r="AX1461">
        <v>1.1301159004721681</v>
      </c>
      <c r="AY1461">
        <v>315.62284533898622</v>
      </c>
      <c r="AZ1461">
        <v>9.847622243203652E-2</v>
      </c>
      <c r="BA1461">
        <v>474.48925762621144</v>
      </c>
      <c r="BB1461">
        <v>290.78102191572469</v>
      </c>
      <c r="BC1461">
        <v>1</v>
      </c>
      <c r="BD1461">
        <v>35.879735112970721</v>
      </c>
      <c r="BE1461">
        <v>100.91423080422497</v>
      </c>
      <c r="BF1461">
        <v>7.0349645193786685</v>
      </c>
      <c r="BG1461">
        <v>3.83946430879476</v>
      </c>
      <c r="BH1461">
        <v>423.83262659405182</v>
      </c>
      <c r="BI1461">
        <v>0.2</v>
      </c>
      <c r="BJ1461">
        <v>1944.1554136833956</v>
      </c>
      <c r="BK1461">
        <v>699.30241762311562</v>
      </c>
      <c r="BL1461">
        <v>928.46877988989922</v>
      </c>
      <c r="BM1461">
        <v>907.3018711245337</v>
      </c>
      <c r="BN1461">
        <v>177.3527618172441</v>
      </c>
      <c r="BO1461">
        <v>24.365090899958524</v>
      </c>
      <c r="BP1461">
        <v>3.2537851155405355E-2</v>
      </c>
      <c r="BQ1461">
        <v>100</v>
      </c>
      <c r="BR1461">
        <v>327.17383531063081</v>
      </c>
      <c r="BS1461">
        <v>5.2586851178265871E-2</v>
      </c>
      <c r="BT1461">
        <v>2.918200122781797E-4</v>
      </c>
      <c r="BU1461">
        <v>0</v>
      </c>
      <c r="BV1461">
        <v>0.56706336789291301</v>
      </c>
      <c r="BW1461">
        <v>14.115235745987547</v>
      </c>
      <c r="BX1461">
        <v>33.47505565764326</v>
      </c>
      <c r="BY1461">
        <v>33.259208059316116</v>
      </c>
      <c r="BZ1461">
        <v>1031.5842823539635</v>
      </c>
      <c r="CA1461">
        <v>348.46736964492959</v>
      </c>
      <c r="CB1461">
        <v>245.47181377184441</v>
      </c>
      <c r="CC1461" s="156">
        <v>1.1000000000000001</v>
      </c>
      <c r="CD1461">
        <v>1520</v>
      </c>
      <c r="CE1461">
        <v>5.5555211547871686E-2</v>
      </c>
      <c r="CF1461">
        <v>3.0333400747451171</v>
      </c>
      <c r="CG1461">
        <v>9.0333800687182386E-2</v>
      </c>
      <c r="CH1461">
        <v>-12.52573478259171</v>
      </c>
      <c r="CI1461" t="s">
        <v>479</v>
      </c>
    </row>
    <row r="1462" spans="47:87" x14ac:dyDescent="0.3">
      <c r="AU1462">
        <v>0.3</v>
      </c>
      <c r="AV1462">
        <v>21.649525346705381</v>
      </c>
      <c r="AW1462">
        <v>0.23976483557187556</v>
      </c>
      <c r="AX1462">
        <v>0.80422887232416107</v>
      </c>
      <c r="AY1462">
        <v>347.00750365582303</v>
      </c>
      <c r="AZ1462">
        <v>9.3978598983291903E-2</v>
      </c>
      <c r="BA1462">
        <v>431.31834836419728</v>
      </c>
      <c r="BB1462">
        <v>369.43303106957649</v>
      </c>
      <c r="BC1462">
        <v>1</v>
      </c>
      <c r="BD1462">
        <v>34.040367822274526</v>
      </c>
      <c r="BE1462">
        <v>82.444648096089125</v>
      </c>
      <c r="BF1462">
        <v>15.549893056834046</v>
      </c>
      <c r="BG1462">
        <v>4.4842570128051094</v>
      </c>
      <c r="BH1462">
        <v>439.50114272205093</v>
      </c>
      <c r="BI1462">
        <v>0.20000000000000004</v>
      </c>
      <c r="BJ1462">
        <v>2979.8543283850145</v>
      </c>
      <c r="BK1462">
        <v>674.92080040561746</v>
      </c>
      <c r="BL1462">
        <v>896.59024896326798</v>
      </c>
      <c r="BM1462">
        <v>931.33916451878986</v>
      </c>
      <c r="BN1462">
        <v>133.80269941294358</v>
      </c>
      <c r="BO1462">
        <v>21.696770574360734</v>
      </c>
      <c r="BP1462">
        <v>3.2989777492096292E-2</v>
      </c>
      <c r="BQ1462">
        <v>100</v>
      </c>
      <c r="BR1462">
        <v>331.27930905196297</v>
      </c>
      <c r="BS1462">
        <v>5.6586120438859362E-2</v>
      </c>
      <c r="BT1462">
        <v>3.0510898566374751E-4</v>
      </c>
      <c r="BU1462">
        <v>0</v>
      </c>
      <c r="BV1462">
        <v>0.53162167336818766</v>
      </c>
      <c r="BW1462">
        <v>14.255219751501452</v>
      </c>
      <c r="BX1462">
        <v>36.806971718406032</v>
      </c>
      <c r="BY1462">
        <v>32.237563039986014</v>
      </c>
      <c r="BZ1462">
        <v>849.39472749510196</v>
      </c>
      <c r="CA1462">
        <v>281.81213806235854</v>
      </c>
      <c r="CB1462">
        <v>214.84235770784576</v>
      </c>
      <c r="CC1462" s="156">
        <v>0.94</v>
      </c>
      <c r="CD1462">
        <v>1840</v>
      </c>
      <c r="CE1462">
        <v>0.10469708220104201</v>
      </c>
      <c r="CF1462">
        <v>3.8749140665331838</v>
      </c>
      <c r="CG1462">
        <v>0.13919879270664329</v>
      </c>
      <c r="CH1462">
        <v>1.3344545105040828E-2</v>
      </c>
      <c r="CI1462">
        <v>20</v>
      </c>
    </row>
    <row r="1463" spans="47:87" x14ac:dyDescent="0.3">
      <c r="AU1463">
        <v>0.3</v>
      </c>
      <c r="AV1463">
        <v>18.495137243642155</v>
      </c>
      <c r="AW1463">
        <v>0.30970634491945093</v>
      </c>
      <c r="AX1463">
        <v>1.040324046316043</v>
      </c>
      <c r="AY1463">
        <v>314.685539799715</v>
      </c>
      <c r="AZ1463">
        <v>0.10657393372911313</v>
      </c>
      <c r="BA1463">
        <v>466.69489090787982</v>
      </c>
      <c r="BB1463">
        <v>320.71138640056097</v>
      </c>
      <c r="BC1463">
        <v>1</v>
      </c>
      <c r="BD1463">
        <v>35.778152983646329</v>
      </c>
      <c r="BE1463">
        <v>110.9123206243339</v>
      </c>
      <c r="BF1463">
        <v>6.5827700561736435</v>
      </c>
      <c r="BG1463">
        <v>3.885852958834763</v>
      </c>
      <c r="BH1463">
        <v>400.27725258987317</v>
      </c>
      <c r="BI1463">
        <v>0.19999999999999998</v>
      </c>
      <c r="BJ1463">
        <v>2543.050055507706</v>
      </c>
      <c r="BK1463">
        <v>703.62544036443046</v>
      </c>
      <c r="BL1463">
        <v>917.82121195255172</v>
      </c>
      <c r="BM1463">
        <v>961.54816492872919</v>
      </c>
      <c r="BN1463">
        <v>118.53123594250704</v>
      </c>
      <c r="BO1463">
        <v>28.227985820936759</v>
      </c>
      <c r="BP1463">
        <v>1.8164311240250745E-2</v>
      </c>
      <c r="BQ1463">
        <v>100</v>
      </c>
      <c r="BR1463">
        <v>386.55643112029725</v>
      </c>
      <c r="BS1463">
        <v>6.100617324502533E-2</v>
      </c>
      <c r="BT1463">
        <v>2.7004507755667355E-4</v>
      </c>
      <c r="BU1463">
        <v>0</v>
      </c>
      <c r="BV1463">
        <v>0.56016709457465252</v>
      </c>
      <c r="BW1463">
        <v>15.014223055192312</v>
      </c>
      <c r="BX1463">
        <v>39.222286613720868</v>
      </c>
      <c r="BY1463">
        <v>29.612052319138733</v>
      </c>
      <c r="BZ1463">
        <v>1145.805291877944</v>
      </c>
      <c r="CA1463">
        <v>343.4597428420239</v>
      </c>
      <c r="CB1463">
        <v>245.35045151361533</v>
      </c>
      <c r="CC1463" s="156">
        <v>0.93</v>
      </c>
      <c r="CD1463">
        <v>2070</v>
      </c>
      <c r="CE1463">
        <v>7.7949967579673984E-2</v>
      </c>
      <c r="CF1463">
        <v>2.9011032607146712</v>
      </c>
      <c r="CG1463">
        <v>0.12256534345378232</v>
      </c>
      <c r="CH1463">
        <v>-3.0220753766648536</v>
      </c>
      <c r="CI1463" t="s">
        <v>479</v>
      </c>
    </row>
    <row r="1464" spans="47:87" x14ac:dyDescent="0.3">
      <c r="AU1464">
        <v>0.3</v>
      </c>
      <c r="AV1464">
        <v>21.273809404767892</v>
      </c>
      <c r="AW1464">
        <v>0.31961336460986889</v>
      </c>
      <c r="AX1464">
        <v>1.7556684693721429</v>
      </c>
      <c r="AY1464">
        <v>346.31873965100471</v>
      </c>
      <c r="AZ1464">
        <v>8.6763762260422525E-2</v>
      </c>
      <c r="BA1464">
        <v>431.92295407613727</v>
      </c>
      <c r="BB1464">
        <v>375.08072217691836</v>
      </c>
      <c r="BC1464">
        <v>1</v>
      </c>
      <c r="BD1464">
        <v>45.712833264309367</v>
      </c>
      <c r="BE1464">
        <v>85.06960037901338</v>
      </c>
      <c r="BF1464">
        <v>20.526892976724351</v>
      </c>
      <c r="BG1464">
        <v>5.4220819799110913</v>
      </c>
      <c r="BH1464">
        <v>396.79375587988102</v>
      </c>
      <c r="BI1464">
        <v>0.19999999999999996</v>
      </c>
      <c r="BJ1464">
        <v>2528.469668893501</v>
      </c>
      <c r="BK1464">
        <v>685.11094938855024</v>
      </c>
      <c r="BL1464">
        <v>840.78857339138244</v>
      </c>
      <c r="BM1464">
        <v>1014.6524108244237</v>
      </c>
      <c r="BN1464">
        <v>163.69434955415554</v>
      </c>
      <c r="BO1464">
        <v>28.760927571224798</v>
      </c>
      <c r="BP1464">
        <v>6.3758644112827181E-2</v>
      </c>
      <c r="BQ1464">
        <v>100</v>
      </c>
      <c r="BR1464">
        <v>312.04812351639242</v>
      </c>
      <c r="BS1464">
        <v>5.5883636173373198E-2</v>
      </c>
      <c r="BT1464">
        <v>3.0223509054344561E-4</v>
      </c>
      <c r="BU1464">
        <v>0</v>
      </c>
      <c r="BV1464">
        <v>0.51541540933067809</v>
      </c>
      <c r="BW1464">
        <v>15.142026057216839</v>
      </c>
      <c r="BX1464">
        <v>36.644978858921824</v>
      </c>
      <c r="BY1464">
        <v>34.048582487843227</v>
      </c>
      <c r="BZ1464">
        <v>877.36677440472465</v>
      </c>
      <c r="CA1464">
        <v>332.8220412634895</v>
      </c>
      <c r="CB1464">
        <v>248.02231296051031</v>
      </c>
      <c r="CC1464" s="156">
        <v>1.17</v>
      </c>
      <c r="CD1464">
        <v>1820</v>
      </c>
      <c r="CE1464">
        <v>5.918141168688007E-2</v>
      </c>
      <c r="CF1464">
        <v>3.0461576446106595</v>
      </c>
      <c r="CG1464">
        <v>9.7666508369652058E-2</v>
      </c>
      <c r="CH1464">
        <v>-7.5040572290878336</v>
      </c>
      <c r="CI1464" t="s">
        <v>479</v>
      </c>
    </row>
    <row r="1465" spans="47:87" x14ac:dyDescent="0.3">
      <c r="AU1465">
        <v>0.3</v>
      </c>
      <c r="AV1465">
        <v>20.650938254306919</v>
      </c>
      <c r="AW1465">
        <v>0.28352953674909315</v>
      </c>
      <c r="AX1465">
        <v>1.3674388533412511</v>
      </c>
      <c r="AY1465">
        <v>289.12351793918157</v>
      </c>
      <c r="AZ1465">
        <v>0.10187328769255539</v>
      </c>
      <c r="BA1465">
        <v>417.14732318718558</v>
      </c>
      <c r="BB1465">
        <v>369.78739276847483</v>
      </c>
      <c r="BC1465">
        <v>1</v>
      </c>
      <c r="BD1465">
        <v>46.033491863136774</v>
      </c>
      <c r="BE1465">
        <v>106.55189849748049</v>
      </c>
      <c r="BF1465">
        <v>2.945527989835107</v>
      </c>
      <c r="BG1465">
        <v>5.0134924366365929</v>
      </c>
      <c r="BH1465">
        <v>427.88594489417784</v>
      </c>
      <c r="BI1465">
        <v>0.2</v>
      </c>
      <c r="BJ1465">
        <v>2702.873542402473</v>
      </c>
      <c r="BK1465">
        <v>701.3111028214804</v>
      </c>
      <c r="BL1465">
        <v>910.55019297215244</v>
      </c>
      <c r="BM1465">
        <v>852.45498058687201</v>
      </c>
      <c r="BN1465">
        <v>147.22399974822477</v>
      </c>
      <c r="BO1465">
        <v>25.644030172931046</v>
      </c>
      <c r="BP1465">
        <v>4.0644847547534405E-2</v>
      </c>
      <c r="BQ1465">
        <v>100</v>
      </c>
      <c r="BR1465">
        <v>391.81620693229007</v>
      </c>
      <c r="BS1465">
        <v>5.7899238018113156E-2</v>
      </c>
      <c r="BT1465">
        <v>3.0940907390857806E-4</v>
      </c>
      <c r="BU1465">
        <v>0</v>
      </c>
      <c r="BV1465">
        <v>0.58848039539750829</v>
      </c>
      <c r="BW1465">
        <v>14.478079237858481</v>
      </c>
      <c r="BX1465">
        <v>39.7999472253153</v>
      </c>
      <c r="BY1465">
        <v>34.966567721722669</v>
      </c>
      <c r="BZ1465">
        <v>780.01783028024431</v>
      </c>
      <c r="CA1465">
        <v>303.7784838929748</v>
      </c>
      <c r="CB1465">
        <v>223.39249724484367</v>
      </c>
      <c r="CC1465" s="156">
        <v>0.86</v>
      </c>
      <c r="CD1465">
        <v>2140</v>
      </c>
      <c r="CE1465">
        <v>0.10961630299422676</v>
      </c>
      <c r="CF1465">
        <v>4.3653248388699586</v>
      </c>
      <c r="CG1465">
        <v>0.15796768183257454</v>
      </c>
      <c r="CH1465">
        <v>3.6515126952169088</v>
      </c>
      <c r="CI1465">
        <v>14</v>
      </c>
    </row>
    <row r="1466" spans="47:87" x14ac:dyDescent="0.3">
      <c r="AU1466">
        <v>0.3</v>
      </c>
      <c r="AV1466">
        <v>19.473326396321255</v>
      </c>
      <c r="AW1466">
        <v>0.34450634556222764</v>
      </c>
      <c r="AX1466">
        <v>1.6019675675772302</v>
      </c>
      <c r="AY1466">
        <v>311.24320538855972</v>
      </c>
      <c r="AZ1466">
        <v>9.2761015718371517E-2</v>
      </c>
      <c r="BA1466">
        <v>445.73600837046638</v>
      </c>
      <c r="BB1466">
        <v>277.38679315070777</v>
      </c>
      <c r="BC1466">
        <v>1</v>
      </c>
      <c r="BD1466">
        <v>53.753209643354502</v>
      </c>
      <c r="BE1466">
        <v>103.66886766664541</v>
      </c>
      <c r="BF1466">
        <v>15.732699435282095</v>
      </c>
      <c r="BG1466">
        <v>5.87076179355505</v>
      </c>
      <c r="BH1466">
        <v>407.60814587818624</v>
      </c>
      <c r="BI1466">
        <v>0.2</v>
      </c>
      <c r="BJ1466">
        <v>2941.8143023428511</v>
      </c>
      <c r="BK1466">
        <v>674.31260543511598</v>
      </c>
      <c r="BL1466">
        <v>904.70752672286062</v>
      </c>
      <c r="BM1466">
        <v>997.80521897605149</v>
      </c>
      <c r="BN1466">
        <v>182.84275436418932</v>
      </c>
      <c r="BO1466">
        <v>31.138132167825106</v>
      </c>
      <c r="BP1466">
        <v>5.2083478872291478E-2</v>
      </c>
      <c r="BQ1466">
        <v>100</v>
      </c>
      <c r="BR1466">
        <v>357.39628643426215</v>
      </c>
      <c r="BS1466">
        <v>5.8982977316919344E-2</v>
      </c>
      <c r="BT1466">
        <v>3.1648337678524168E-4</v>
      </c>
      <c r="BU1466">
        <v>0</v>
      </c>
      <c r="BV1466">
        <v>0.57180578610090793</v>
      </c>
      <c r="BW1466">
        <v>14.943547088413899</v>
      </c>
      <c r="BX1466">
        <v>36.851521675092421</v>
      </c>
      <c r="BY1466">
        <v>34.321969636885441</v>
      </c>
      <c r="BZ1466">
        <v>975.15729724306073</v>
      </c>
      <c r="CA1466">
        <v>135.0501484342295</v>
      </c>
      <c r="CB1466">
        <v>217.86203180960069</v>
      </c>
      <c r="CC1466" s="156">
        <v>0.75</v>
      </c>
      <c r="CD1466">
        <v>2100</v>
      </c>
      <c r="CE1466">
        <v>0.14103758436683189</v>
      </c>
      <c r="CF1466">
        <v>4.976436672609605</v>
      </c>
      <c r="CG1466">
        <v>0.17369313224564659</v>
      </c>
      <c r="CH1466">
        <v>7.1096021792941073</v>
      </c>
      <c r="CI1466">
        <v>11</v>
      </c>
    </row>
    <row r="1467" spans="47:87" x14ac:dyDescent="0.3">
      <c r="AU1467">
        <v>0.3</v>
      </c>
      <c r="AV1467">
        <v>18.877997018762464</v>
      </c>
      <c r="AW1467">
        <v>0.26355116552552493</v>
      </c>
      <c r="AX1467">
        <v>1.0597252958446404</v>
      </c>
      <c r="AY1467">
        <v>307.03746349989831</v>
      </c>
      <c r="AZ1467">
        <v>0.10805477214786498</v>
      </c>
      <c r="BA1467">
        <v>393.37961007735146</v>
      </c>
      <c r="BB1467">
        <v>338.81487214941046</v>
      </c>
      <c r="BC1467">
        <v>1</v>
      </c>
      <c r="BD1467">
        <v>44.879039021860017</v>
      </c>
      <c r="BE1467">
        <v>92.238489972767781</v>
      </c>
      <c r="BF1467">
        <v>9.893460646634507</v>
      </c>
      <c r="BG1467">
        <v>4.8225089805793715</v>
      </c>
      <c r="BH1467">
        <v>409.62815013227828</v>
      </c>
      <c r="BI1467">
        <v>0.19999999999999993</v>
      </c>
      <c r="BJ1467">
        <v>2857.5341519995827</v>
      </c>
      <c r="BK1467">
        <v>670.02090893351215</v>
      </c>
      <c r="BL1467">
        <v>942.81409294979812</v>
      </c>
      <c r="BM1467">
        <v>1022.950123233843</v>
      </c>
      <c r="BN1467">
        <v>164.67134349757981</v>
      </c>
      <c r="BO1467">
        <v>23.437739932310066</v>
      </c>
      <c r="BP1467">
        <v>8.6172640898467337E-2</v>
      </c>
      <c r="BQ1467">
        <v>100</v>
      </c>
      <c r="BR1467">
        <v>296.84867361534566</v>
      </c>
      <c r="BS1467">
        <v>5.4433897065677368E-2</v>
      </c>
      <c r="BT1467">
        <v>3.132183971728E-4</v>
      </c>
      <c r="BU1467">
        <v>0</v>
      </c>
      <c r="BV1467">
        <v>0.56681843671646637</v>
      </c>
      <c r="BW1467">
        <v>14.846618874197846</v>
      </c>
      <c r="BX1467">
        <v>35.899657226711426</v>
      </c>
      <c r="BY1467">
        <v>33.492098978302394</v>
      </c>
      <c r="BZ1467">
        <v>870.89209039262289</v>
      </c>
      <c r="CA1467">
        <v>279.66988248408535</v>
      </c>
      <c r="CB1467">
        <v>230.14100986477786</v>
      </c>
      <c r="CC1467" s="156">
        <v>1.27</v>
      </c>
      <c r="CD1467">
        <v>1060</v>
      </c>
      <c r="CE1467">
        <v>0.15751182984922663</v>
      </c>
      <c r="CF1467">
        <v>5.3968464750109106</v>
      </c>
      <c r="CG1467">
        <v>0.19290066069484624</v>
      </c>
      <c r="CH1467">
        <v>17.735517938848901</v>
      </c>
      <c r="CI1467">
        <v>8</v>
      </c>
    </row>
    <row r="1468" spans="47:87" x14ac:dyDescent="0.3">
      <c r="AU1468">
        <v>0.3</v>
      </c>
      <c r="AV1468">
        <v>21.100602478825902</v>
      </c>
      <c r="AW1468">
        <v>0.26919052951361278</v>
      </c>
      <c r="AX1468">
        <v>0.93024786582829955</v>
      </c>
      <c r="AY1468">
        <v>321.04524489208603</v>
      </c>
      <c r="AZ1468">
        <v>0.10971230265652913</v>
      </c>
      <c r="BA1468">
        <v>354.19227236952122</v>
      </c>
      <c r="BB1468">
        <v>244.44475517377555</v>
      </c>
      <c r="BC1468">
        <v>1</v>
      </c>
      <c r="BD1468">
        <v>38.879469323506946</v>
      </c>
      <c r="BE1468">
        <v>95.174816474177589</v>
      </c>
      <c r="BF1468">
        <v>19.507185620728954</v>
      </c>
      <c r="BG1468">
        <v>6.0456260834176421</v>
      </c>
      <c r="BH1468">
        <v>464.98946109810282</v>
      </c>
      <c r="BI1468">
        <v>0.2</v>
      </c>
      <c r="BJ1468">
        <v>2534.3818471229001</v>
      </c>
      <c r="BK1468">
        <v>689.45555042873457</v>
      </c>
      <c r="BL1468">
        <v>852.58079747409806</v>
      </c>
      <c r="BM1468">
        <v>975.96496622197174</v>
      </c>
      <c r="BN1468">
        <v>145.96132672097022</v>
      </c>
      <c r="BO1468">
        <v>24.139082001570852</v>
      </c>
      <c r="BP1468">
        <v>6.3771459264395425E-2</v>
      </c>
      <c r="BQ1468">
        <v>100</v>
      </c>
      <c r="BR1468">
        <v>334.24012692610074</v>
      </c>
      <c r="BS1468">
        <v>5.3797400508790602E-2</v>
      </c>
      <c r="BT1468">
        <v>3.0354238577686527E-4</v>
      </c>
      <c r="BU1468">
        <v>11.884509721127877</v>
      </c>
      <c r="BV1468">
        <v>0.51359896429736152</v>
      </c>
      <c r="BW1468">
        <v>14.511454787045986</v>
      </c>
      <c r="BX1468">
        <v>37.986163405162067</v>
      </c>
      <c r="BY1468">
        <v>36.975084761481405</v>
      </c>
      <c r="BZ1468">
        <v>1123.9903959533117</v>
      </c>
      <c r="CA1468">
        <v>231.57801280705402</v>
      </c>
      <c r="CB1468">
        <v>248.08498242370436</v>
      </c>
      <c r="CC1468" s="156">
        <v>0.87</v>
      </c>
      <c r="CD1468">
        <v>1860</v>
      </c>
      <c r="CE1468">
        <v>0.22563548324102878</v>
      </c>
      <c r="CF1468">
        <v>6.8022335102083105</v>
      </c>
      <c r="CG1468">
        <v>0.27422480439273705</v>
      </c>
      <c r="CH1468">
        <v>24.378475259381975</v>
      </c>
      <c r="CI1468">
        <v>6</v>
      </c>
    </row>
    <row r="1469" spans="47:87" x14ac:dyDescent="0.3">
      <c r="AU1469">
        <v>0.3</v>
      </c>
      <c r="AV1469">
        <v>18.596952834601435</v>
      </c>
      <c r="AW1469">
        <v>0.38016075221203449</v>
      </c>
      <c r="AX1469">
        <v>1.8132632884481727</v>
      </c>
      <c r="AY1469">
        <v>326.55452447151794</v>
      </c>
      <c r="AZ1469">
        <v>0.10457189485608795</v>
      </c>
      <c r="BA1469">
        <v>431.42850831599441</v>
      </c>
      <c r="BB1469">
        <v>305.59528228538676</v>
      </c>
      <c r="BC1469">
        <v>1</v>
      </c>
      <c r="BD1469">
        <v>38.443564007276635</v>
      </c>
      <c r="BE1469">
        <v>100.40688361487705</v>
      </c>
      <c r="BF1469">
        <v>13.03962449391736</v>
      </c>
      <c r="BG1469">
        <v>4.7782080097723476</v>
      </c>
      <c r="BH1469">
        <v>464.37570782572283</v>
      </c>
      <c r="BI1469">
        <v>0.2</v>
      </c>
      <c r="BJ1469">
        <v>2407.6934616678386</v>
      </c>
      <c r="BK1469">
        <v>689.59525046557496</v>
      </c>
      <c r="BL1469">
        <v>898.77590877220325</v>
      </c>
      <c r="BM1469">
        <v>985.44619728703049</v>
      </c>
      <c r="BN1469">
        <v>211.45162895770974</v>
      </c>
      <c r="BO1469">
        <v>34.184612820893783</v>
      </c>
      <c r="BP1469">
        <v>7.8836050946410857E-2</v>
      </c>
      <c r="BQ1469">
        <v>100</v>
      </c>
      <c r="BR1469">
        <v>400.67262283594511</v>
      </c>
      <c r="BS1469">
        <v>5.7772701907448848E-2</v>
      </c>
      <c r="BT1469">
        <v>3.0667075948548025E-4</v>
      </c>
      <c r="BU1469">
        <v>0</v>
      </c>
      <c r="BV1469">
        <v>0.5572967464452907</v>
      </c>
      <c r="BW1469">
        <v>15.007502998190574</v>
      </c>
      <c r="BX1469">
        <v>35.594875718202701</v>
      </c>
      <c r="BY1469">
        <v>39.660532945890587</v>
      </c>
      <c r="BZ1469">
        <v>1072.9688357809662</v>
      </c>
      <c r="CA1469">
        <v>300.67361027782681</v>
      </c>
      <c r="CB1469">
        <v>229.59356594556502</v>
      </c>
      <c r="CC1469" s="156">
        <v>0.97</v>
      </c>
      <c r="CD1469">
        <v>2210</v>
      </c>
      <c r="CE1469">
        <v>9.6728822142536641E-2</v>
      </c>
      <c r="CF1469">
        <v>3.9382012584927661</v>
      </c>
      <c r="CG1469">
        <v>0.12945521545453217</v>
      </c>
      <c r="CH1469">
        <v>-2.4643633073098052</v>
      </c>
      <c r="CI1469" t="s">
        <v>479</v>
      </c>
    </row>
    <row r="1470" spans="47:87" x14ac:dyDescent="0.3">
      <c r="AU1470">
        <v>0.3</v>
      </c>
      <c r="AV1470">
        <v>20.431941675415114</v>
      </c>
      <c r="AW1470">
        <v>0.32492277627538624</v>
      </c>
      <c r="AX1470">
        <v>0.341653795041445</v>
      </c>
      <c r="AY1470">
        <v>323.09781719699191</v>
      </c>
      <c r="AZ1470">
        <v>9.8083285054501312E-2</v>
      </c>
      <c r="BA1470">
        <v>417.45772574828163</v>
      </c>
      <c r="BB1470">
        <v>308.44524471780375</v>
      </c>
      <c r="BC1470">
        <v>1</v>
      </c>
      <c r="BD1470">
        <v>41.115835194757757</v>
      </c>
      <c r="BE1470">
        <v>85.307741292658008</v>
      </c>
      <c r="BF1470">
        <v>11.87867293662568</v>
      </c>
      <c r="BG1470">
        <v>5.0203133698018672</v>
      </c>
      <c r="BH1470">
        <v>413.36630564497443</v>
      </c>
      <c r="BI1470">
        <v>0.19999999999999998</v>
      </c>
      <c r="BJ1470">
        <v>2728.2177040444612</v>
      </c>
      <c r="BK1470">
        <v>677.61351415076274</v>
      </c>
      <c r="BL1470">
        <v>841.94503620643843</v>
      </c>
      <c r="BM1470">
        <v>880.25113170983741</v>
      </c>
      <c r="BN1470">
        <v>178.21605289965927</v>
      </c>
      <c r="BO1470">
        <v>29.120227419529325</v>
      </c>
      <c r="BP1470">
        <v>7.9146239429972426E-2</v>
      </c>
      <c r="BQ1470">
        <v>100</v>
      </c>
      <c r="BR1470">
        <v>384.05239072821763</v>
      </c>
      <c r="BS1470">
        <v>5.9109979066564122E-2</v>
      </c>
      <c r="BT1470">
        <v>3.0045210241830798E-4</v>
      </c>
      <c r="BU1470">
        <v>0</v>
      </c>
      <c r="BV1470">
        <v>0.53491282290576347</v>
      </c>
      <c r="BW1470">
        <v>14.403029690220754</v>
      </c>
      <c r="BX1470">
        <v>37.677070310119845</v>
      </c>
      <c r="BY1470">
        <v>41.142127388006102</v>
      </c>
      <c r="BZ1470">
        <v>982.11269090883957</v>
      </c>
      <c r="CA1470">
        <v>406.26734528066584</v>
      </c>
      <c r="CB1470">
        <v>233.4608218558208</v>
      </c>
      <c r="CC1470" s="156">
        <v>1.04</v>
      </c>
      <c r="CD1470">
        <v>1530</v>
      </c>
      <c r="CE1470">
        <v>9.4803469445104982E-2</v>
      </c>
      <c r="CF1470">
        <v>3.6363038703935473</v>
      </c>
      <c r="CG1470">
        <v>0.12563900168278178</v>
      </c>
      <c r="CH1470">
        <v>-1.890541027271563</v>
      </c>
      <c r="CI1470" t="s">
        <v>479</v>
      </c>
    </row>
    <row r="1471" spans="47:87" x14ac:dyDescent="0.3">
      <c r="AU1471">
        <v>0.3</v>
      </c>
      <c r="AV1471">
        <v>19.960257081486017</v>
      </c>
      <c r="AW1471">
        <v>0.30333973259803421</v>
      </c>
      <c r="AX1471">
        <v>1.3854738855238056</v>
      </c>
      <c r="AY1471">
        <v>298.37047904643185</v>
      </c>
      <c r="AZ1471">
        <v>0.10886931060912988</v>
      </c>
      <c r="BA1471">
        <v>472.40685926117521</v>
      </c>
      <c r="BB1471">
        <v>404.32760924059988</v>
      </c>
      <c r="BC1471">
        <v>1</v>
      </c>
      <c r="BD1471">
        <v>44.120077623838142</v>
      </c>
      <c r="BE1471">
        <v>91.039177312297042</v>
      </c>
      <c r="BF1471">
        <v>18.456357441741346</v>
      </c>
      <c r="BG1471">
        <v>3.9557705384930251</v>
      </c>
      <c r="BH1471">
        <v>415.49583256899473</v>
      </c>
      <c r="BI1471">
        <v>0.2</v>
      </c>
      <c r="BJ1471">
        <v>3227.6551207298889</v>
      </c>
      <c r="BK1471">
        <v>686.25272139614322</v>
      </c>
      <c r="BL1471">
        <v>838.97441224224031</v>
      </c>
      <c r="BM1471">
        <v>971.22054036664963</v>
      </c>
      <c r="BN1471">
        <v>168.95305164489744</v>
      </c>
      <c r="BO1471">
        <v>27.349465468339616</v>
      </c>
      <c r="BP1471">
        <v>5.3958731001993963E-2</v>
      </c>
      <c r="BQ1471">
        <v>100</v>
      </c>
      <c r="BR1471">
        <v>352.82720846771184</v>
      </c>
      <c r="BS1471">
        <v>5.4057252152570998E-2</v>
      </c>
      <c r="BT1471">
        <v>2.9109901209072432E-4</v>
      </c>
      <c r="BU1471">
        <v>83.62308374381864</v>
      </c>
      <c r="BV1471">
        <v>0.5411916182272114</v>
      </c>
      <c r="BW1471">
        <v>16.086712312331674</v>
      </c>
      <c r="BX1471">
        <v>35.18568922173931</v>
      </c>
      <c r="BY1471">
        <v>34.281598046087289</v>
      </c>
      <c r="BZ1471">
        <v>956.58472551777515</v>
      </c>
      <c r="CA1471">
        <v>331.81740310765758</v>
      </c>
      <c r="CB1471">
        <v>233.94083405749817</v>
      </c>
      <c r="CC1471" s="156">
        <v>0.84</v>
      </c>
      <c r="CD1471">
        <v>1760</v>
      </c>
      <c r="CE1471">
        <v>0.12849543361059124</v>
      </c>
      <c r="CF1471">
        <v>4.6244042571920296</v>
      </c>
      <c r="CG1471">
        <v>0.17055671468713829</v>
      </c>
      <c r="CH1471">
        <v>7.9950136487421251</v>
      </c>
      <c r="CI1471">
        <v>11</v>
      </c>
    </row>
    <row r="1472" spans="47:87" x14ac:dyDescent="0.3">
      <c r="AU1472">
        <v>0.3</v>
      </c>
      <c r="AV1472">
        <v>19.265449193505901</v>
      </c>
      <c r="AW1472">
        <v>0.25638433653080817</v>
      </c>
      <c r="AX1472">
        <v>1.8063410486288924</v>
      </c>
      <c r="AY1472">
        <v>336.58757063102394</v>
      </c>
      <c r="AZ1472">
        <v>9.0344105654786497E-2</v>
      </c>
      <c r="BA1472">
        <v>362.60887783320487</v>
      </c>
      <c r="BB1472">
        <v>349.68163239418806</v>
      </c>
      <c r="BC1472">
        <v>1</v>
      </c>
      <c r="BD1472">
        <v>45.398001588299593</v>
      </c>
      <c r="BE1472">
        <v>93.138926045793511</v>
      </c>
      <c r="BF1472">
        <v>20.509775703789074</v>
      </c>
      <c r="BG1472">
        <v>3.7954428634320982</v>
      </c>
      <c r="BH1472">
        <v>474.57618206146077</v>
      </c>
      <c r="BI1472">
        <v>0.19999999999999998</v>
      </c>
      <c r="BJ1472">
        <v>2761.6184972467245</v>
      </c>
      <c r="BK1472">
        <v>693.90203337104867</v>
      </c>
      <c r="BL1472">
        <v>880.67935911382847</v>
      </c>
      <c r="BM1472">
        <v>900.04616790113243</v>
      </c>
      <c r="BN1472">
        <v>155.73956273285899</v>
      </c>
      <c r="BO1472">
        <v>23.338862881089426</v>
      </c>
      <c r="BP1472">
        <v>1.8560557408618537E-2</v>
      </c>
      <c r="BQ1472">
        <v>100</v>
      </c>
      <c r="BR1472">
        <v>350.07094359953805</v>
      </c>
      <c r="BS1472">
        <v>5.4186159328856481E-2</v>
      </c>
      <c r="BT1472">
        <v>2.8991064585071405E-4</v>
      </c>
      <c r="BU1472">
        <v>0</v>
      </c>
      <c r="BV1472">
        <v>0.55659842114498337</v>
      </c>
      <c r="BW1472">
        <v>14.662019301516912</v>
      </c>
      <c r="BX1472">
        <v>34.715649290368155</v>
      </c>
      <c r="BY1472">
        <v>38.406313676673363</v>
      </c>
      <c r="BZ1472">
        <v>1330.4844745303972</v>
      </c>
      <c r="CA1472">
        <v>186.46612356865296</v>
      </c>
      <c r="CB1472">
        <v>225.5331958326797</v>
      </c>
      <c r="CC1472" s="156">
        <v>0.96</v>
      </c>
      <c r="CD1472">
        <v>1690</v>
      </c>
      <c r="CE1472">
        <v>0.13081583145839559</v>
      </c>
      <c r="CF1472">
        <v>5.1173231175276479</v>
      </c>
      <c r="CG1472">
        <v>0.17625778816987395</v>
      </c>
      <c r="CH1472">
        <v>8.3547192687763907</v>
      </c>
      <c r="CI1472">
        <v>11</v>
      </c>
    </row>
    <row r="1473" spans="47:87" x14ac:dyDescent="0.3">
      <c r="AU1473">
        <v>0.3</v>
      </c>
      <c r="AV1473">
        <v>19.033074339639292</v>
      </c>
      <c r="AW1473">
        <v>0.28979720630746103</v>
      </c>
      <c r="AX1473">
        <v>1.8597895917871037</v>
      </c>
      <c r="AY1473">
        <v>305.34174163297774</v>
      </c>
      <c r="AZ1473">
        <v>0.10100845428966283</v>
      </c>
      <c r="BA1473">
        <v>420.17305233967454</v>
      </c>
      <c r="BB1473">
        <v>328.02803272250009</v>
      </c>
      <c r="BC1473">
        <v>1</v>
      </c>
      <c r="BD1473">
        <v>44.806731260192777</v>
      </c>
      <c r="BE1473">
        <v>107.90932129601796</v>
      </c>
      <c r="BF1473">
        <v>12.380162251680291</v>
      </c>
      <c r="BG1473">
        <v>4.5161171074348037</v>
      </c>
      <c r="BH1473">
        <v>376.40849548430992</v>
      </c>
      <c r="BI1473">
        <v>0.20000000000000007</v>
      </c>
      <c r="BJ1473">
        <v>2238.8524053092738</v>
      </c>
      <c r="BK1473">
        <v>671.8394642166636</v>
      </c>
      <c r="BL1473">
        <v>856.48032803472154</v>
      </c>
      <c r="BM1473">
        <v>972.68256992099805</v>
      </c>
      <c r="BN1473">
        <v>174.89347702399834</v>
      </c>
      <c r="BO1473">
        <v>26.300665329931267</v>
      </c>
      <c r="BP1473">
        <v>3.0667674242596782E-2</v>
      </c>
      <c r="BQ1473">
        <v>100</v>
      </c>
      <c r="BR1473">
        <v>363.64753036476702</v>
      </c>
      <c r="BS1473">
        <v>5.2581608081616799E-2</v>
      </c>
      <c r="BT1473">
        <v>3.1168670963838265E-4</v>
      </c>
      <c r="BU1473">
        <v>7.7690130251570544</v>
      </c>
      <c r="BV1473">
        <v>0.51644862800916691</v>
      </c>
      <c r="BW1473">
        <v>15.168733734539824</v>
      </c>
      <c r="BX1473">
        <v>33.266646412111434</v>
      </c>
      <c r="BY1473">
        <v>31.698779885036863</v>
      </c>
      <c r="BZ1473">
        <v>925.49420834736588</v>
      </c>
      <c r="CA1473">
        <v>330.48827626817143</v>
      </c>
      <c r="CB1473">
        <v>240.52996115665982</v>
      </c>
      <c r="CC1473" s="156">
        <v>0.82</v>
      </c>
      <c r="CD1473">
        <v>2030</v>
      </c>
      <c r="CE1473">
        <v>8.7790357161536159E-2</v>
      </c>
      <c r="CF1473">
        <v>2.9686837756389468</v>
      </c>
      <c r="CG1473">
        <v>0.12302322360429677</v>
      </c>
      <c r="CH1473">
        <v>-2.2969270079825459</v>
      </c>
      <c r="CI1473" t="s">
        <v>479</v>
      </c>
    </row>
    <row r="1474" spans="47:87" x14ac:dyDescent="0.3">
      <c r="AU1474">
        <v>0.3</v>
      </c>
      <c r="AV1474">
        <v>20.153658147372074</v>
      </c>
      <c r="AW1474">
        <v>0.25111323526719992</v>
      </c>
      <c r="AX1474">
        <v>0.39974305177611458</v>
      </c>
      <c r="AY1474">
        <v>321.57798256623903</v>
      </c>
      <c r="AZ1474">
        <v>9.4447324721288639E-2</v>
      </c>
      <c r="BA1474">
        <v>374.93391949184411</v>
      </c>
      <c r="BB1474">
        <v>344.78808846376512</v>
      </c>
      <c r="BC1474">
        <v>1</v>
      </c>
      <c r="BD1474">
        <v>36.985613775804524</v>
      </c>
      <c r="BE1474">
        <v>97.115367185100169</v>
      </c>
      <c r="BF1474">
        <v>19.273489877596614</v>
      </c>
      <c r="BG1474">
        <v>6.3417725191294263</v>
      </c>
      <c r="BH1474">
        <v>422.90352359661557</v>
      </c>
      <c r="BI1474">
        <v>0.20000000000000004</v>
      </c>
      <c r="BJ1474">
        <v>2323.000814761298</v>
      </c>
      <c r="BK1474">
        <v>692.72091883766154</v>
      </c>
      <c r="BL1474">
        <v>879.23337269074568</v>
      </c>
      <c r="BM1474">
        <v>851.91700422709062</v>
      </c>
      <c r="BN1474">
        <v>109.88034493174501</v>
      </c>
      <c r="BO1474">
        <v>22.483766841156886</v>
      </c>
      <c r="BP1474">
        <v>6.3686044440967968E-2</v>
      </c>
      <c r="BQ1474">
        <v>100</v>
      </c>
      <c r="BR1474">
        <v>301.61067902641668</v>
      </c>
      <c r="BS1474">
        <v>5.2595225321582173E-2</v>
      </c>
      <c r="BT1474">
        <v>3.0759044660433555E-4</v>
      </c>
      <c r="BU1474">
        <v>0</v>
      </c>
      <c r="BV1474">
        <v>0.5534202708406013</v>
      </c>
      <c r="BW1474">
        <v>14.948681838370684</v>
      </c>
      <c r="BX1474">
        <v>36.034670600790939</v>
      </c>
      <c r="BY1474">
        <v>42.549637473714938</v>
      </c>
      <c r="BZ1474">
        <v>1235.450022449332</v>
      </c>
      <c r="CA1474">
        <v>354.10721831045441</v>
      </c>
      <c r="CB1474">
        <v>207.83315147004598</v>
      </c>
      <c r="CC1474" s="156">
        <v>0.98</v>
      </c>
      <c r="CD1474">
        <v>630</v>
      </c>
      <c r="CE1474">
        <v>0.14893288407509853</v>
      </c>
      <c r="CF1474">
        <v>6.3109327586169979</v>
      </c>
      <c r="CG1474">
        <v>0.19458336017303995</v>
      </c>
      <c r="CH1474">
        <v>22.130460609447912</v>
      </c>
      <c r="CI1474">
        <v>8</v>
      </c>
    </row>
    <row r="1475" spans="47:87" x14ac:dyDescent="0.3">
      <c r="AU1475">
        <v>0.3</v>
      </c>
      <c r="AV1475">
        <v>20.274856277445409</v>
      </c>
      <c r="AW1475">
        <v>0.36468007344256453</v>
      </c>
      <c r="AX1475">
        <v>1.2203694192548491</v>
      </c>
      <c r="AY1475">
        <v>307.85452312992652</v>
      </c>
      <c r="AZ1475">
        <v>0.10935033892473754</v>
      </c>
      <c r="BA1475">
        <v>441.53105281247463</v>
      </c>
      <c r="BB1475">
        <v>438.792924680851</v>
      </c>
      <c r="BC1475">
        <v>1</v>
      </c>
      <c r="BD1475">
        <v>36.289689565902826</v>
      </c>
      <c r="BE1475">
        <v>125.84734738928572</v>
      </c>
      <c r="BF1475">
        <v>11.399385608678147</v>
      </c>
      <c r="BG1475">
        <v>4.3298974004612987</v>
      </c>
      <c r="BH1475">
        <v>403.77277839386102</v>
      </c>
      <c r="BI1475">
        <v>0.20000000000000004</v>
      </c>
      <c r="BJ1475">
        <v>2578.4169629994785</v>
      </c>
      <c r="BK1475">
        <v>688.35254395748439</v>
      </c>
      <c r="BL1475">
        <v>886.36612759921741</v>
      </c>
      <c r="BM1475">
        <v>947.5650346129803</v>
      </c>
      <c r="BN1475">
        <v>141.22288412426218</v>
      </c>
      <c r="BO1475">
        <v>33.00101514844475</v>
      </c>
      <c r="BP1475">
        <v>5.0287993814385118E-2</v>
      </c>
      <c r="BQ1475">
        <v>100</v>
      </c>
      <c r="BR1475">
        <v>304.90382423282904</v>
      </c>
      <c r="BS1475">
        <v>5.1593081686311659E-2</v>
      </c>
      <c r="BT1475">
        <v>3.1459583689409551E-4</v>
      </c>
      <c r="BU1475">
        <v>0.36986691981002073</v>
      </c>
      <c r="BV1475">
        <v>0.60856467493892608</v>
      </c>
      <c r="BW1475">
        <v>14.718753541279272</v>
      </c>
      <c r="BX1475">
        <v>33.143740384020575</v>
      </c>
      <c r="BY1475">
        <v>33.892697460097132</v>
      </c>
      <c r="BZ1475">
        <v>899.62198115443323</v>
      </c>
      <c r="CA1475">
        <v>259.77725360560379</v>
      </c>
      <c r="CB1475">
        <v>232.51054216487017</v>
      </c>
      <c r="CC1475" s="156">
        <v>0.81</v>
      </c>
      <c r="CD1475">
        <v>2400</v>
      </c>
      <c r="CE1475">
        <v>0.10207149686963612</v>
      </c>
      <c r="CF1475">
        <v>4.2109164446146057</v>
      </c>
      <c r="CG1475">
        <v>0.13559878554426097</v>
      </c>
      <c r="CH1475">
        <v>4.7970750731744687</v>
      </c>
      <c r="CI1475">
        <v>14</v>
      </c>
    </row>
    <row r="1476" spans="47:87" x14ac:dyDescent="0.3">
      <c r="AU1476">
        <v>0.3</v>
      </c>
      <c r="AV1476">
        <v>20.797685324616307</v>
      </c>
      <c r="AW1476">
        <v>0.37121907866885639</v>
      </c>
      <c r="AX1476">
        <v>1.1256334261900105</v>
      </c>
      <c r="AY1476">
        <v>331.08137233084415</v>
      </c>
      <c r="AZ1476">
        <v>0.11211519493844542</v>
      </c>
      <c r="BA1476">
        <v>478.16170500219704</v>
      </c>
      <c r="BB1476">
        <v>300.98906011213745</v>
      </c>
      <c r="BC1476">
        <v>1</v>
      </c>
      <c r="BD1476">
        <v>38.073678755885716</v>
      </c>
      <c r="BE1476">
        <v>101.99829296510721</v>
      </c>
      <c r="BF1476">
        <v>1.4735204713915291</v>
      </c>
      <c r="BG1476">
        <v>4.1766075497011048</v>
      </c>
      <c r="BH1476">
        <v>403.29362668775275</v>
      </c>
      <c r="BI1476">
        <v>0.20000000000000004</v>
      </c>
      <c r="BJ1476">
        <v>2486.9044087356474</v>
      </c>
      <c r="BK1476">
        <v>677.22112193120142</v>
      </c>
      <c r="BL1476">
        <v>927.17120255238365</v>
      </c>
      <c r="BM1476">
        <v>984.59607593042949</v>
      </c>
      <c r="BN1476">
        <v>110.61208035035935</v>
      </c>
      <c r="BO1476">
        <v>33.628613205554636</v>
      </c>
      <c r="BP1476">
        <v>4.6833975948505212E-2</v>
      </c>
      <c r="BQ1476">
        <v>100</v>
      </c>
      <c r="BR1476">
        <v>333.14159323528389</v>
      </c>
      <c r="BS1476">
        <v>5.8362361703995703E-2</v>
      </c>
      <c r="BT1476">
        <v>2.8365062708267581E-4</v>
      </c>
      <c r="BU1476">
        <v>0</v>
      </c>
      <c r="BV1476">
        <v>0.48752294018540016</v>
      </c>
      <c r="BW1476">
        <v>12.696697603615297</v>
      </c>
      <c r="BX1476">
        <v>34.895283002005044</v>
      </c>
      <c r="BY1476">
        <v>35.146321334374626</v>
      </c>
      <c r="BZ1476">
        <v>1001.0089329339438</v>
      </c>
      <c r="CA1476">
        <v>306.93372399974356</v>
      </c>
      <c r="CB1476">
        <v>238.53178881406052</v>
      </c>
      <c r="CC1476" s="156">
        <v>1.1299999999999999</v>
      </c>
      <c r="CD1476">
        <v>960</v>
      </c>
      <c r="CE1476">
        <v>0.19297771709588685</v>
      </c>
      <c r="CF1476">
        <v>4.8286303782289259</v>
      </c>
      <c r="CG1476">
        <v>0.23146537151109359</v>
      </c>
      <c r="CH1476">
        <v>11.327150295935494</v>
      </c>
      <c r="CI1476">
        <v>8</v>
      </c>
    </row>
    <row r="1477" spans="47:87" x14ac:dyDescent="0.3">
      <c r="AU1477">
        <v>0.3</v>
      </c>
      <c r="AV1477">
        <v>17.478921656553091</v>
      </c>
      <c r="AW1477">
        <v>0.30452035595402205</v>
      </c>
      <c r="AX1477">
        <v>1.59612382545627</v>
      </c>
      <c r="AY1477">
        <v>330.70983325340586</v>
      </c>
      <c r="AZ1477">
        <v>0.10064585718029982</v>
      </c>
      <c r="BA1477">
        <v>394.16807450083974</v>
      </c>
      <c r="BB1477">
        <v>239.37828849495162</v>
      </c>
      <c r="BC1477">
        <v>1</v>
      </c>
      <c r="BD1477">
        <v>40.725549403998066</v>
      </c>
      <c r="BE1477">
        <v>108.90092249062475</v>
      </c>
      <c r="BF1477">
        <v>18.834952792401328</v>
      </c>
      <c r="BG1477">
        <v>6.5125712217352127</v>
      </c>
      <c r="BH1477">
        <v>434.48613433235812</v>
      </c>
      <c r="BI1477">
        <v>0.20000000000000004</v>
      </c>
      <c r="BJ1477">
        <v>2595.6128036643236</v>
      </c>
      <c r="BK1477">
        <v>678.46140355701186</v>
      </c>
      <c r="BL1477">
        <v>898.53741557245507</v>
      </c>
      <c r="BM1477">
        <v>977.67761620795977</v>
      </c>
      <c r="BN1477">
        <v>120.96318843429445</v>
      </c>
      <c r="BO1477">
        <v>27.357203760225119</v>
      </c>
      <c r="BP1477">
        <v>6.6188348797204158E-2</v>
      </c>
      <c r="BQ1477">
        <v>100</v>
      </c>
      <c r="BR1477">
        <v>287.08845466190968</v>
      </c>
      <c r="BS1477">
        <v>5.825005023538124E-2</v>
      </c>
      <c r="BT1477">
        <v>3.2400704486155795E-4</v>
      </c>
      <c r="BU1477">
        <v>28.901971240791347</v>
      </c>
      <c r="BV1477">
        <v>0.49212903677716141</v>
      </c>
      <c r="BW1477">
        <v>14.066469669633129</v>
      </c>
      <c r="BX1477">
        <v>34.564398182789247</v>
      </c>
      <c r="BY1477">
        <v>29.88827781043241</v>
      </c>
      <c r="BZ1477">
        <v>942.35175345513369</v>
      </c>
      <c r="CA1477">
        <v>266.31519932851518</v>
      </c>
      <c r="CB1477">
        <v>248.55701537730889</v>
      </c>
      <c r="CC1477" s="156">
        <v>0.98</v>
      </c>
      <c r="CD1477">
        <v>1680</v>
      </c>
      <c r="CE1477">
        <v>0.12278579816763435</v>
      </c>
      <c r="CF1477">
        <v>4.9108354363741897</v>
      </c>
      <c r="CG1477">
        <v>0.15472058910957709</v>
      </c>
      <c r="CH1477">
        <v>5.5883807472188005</v>
      </c>
      <c r="CI1477">
        <v>13</v>
      </c>
    </row>
    <row r="1478" spans="47:87" x14ac:dyDescent="0.3">
      <c r="AU1478">
        <v>0.3</v>
      </c>
      <c r="AV1478">
        <v>18.167971813754274</v>
      </c>
      <c r="AW1478">
        <v>0.34041018957824598</v>
      </c>
      <c r="AX1478">
        <v>2.1360134228135474</v>
      </c>
      <c r="AY1478">
        <v>320.26664328603681</v>
      </c>
      <c r="AZ1478">
        <v>0.10662334754358095</v>
      </c>
      <c r="BA1478">
        <v>424.45821077069292</v>
      </c>
      <c r="BB1478">
        <v>383.40697038045204</v>
      </c>
      <c r="BC1478">
        <v>1</v>
      </c>
      <c r="BD1478">
        <v>38.758587601440013</v>
      </c>
      <c r="BE1478">
        <v>102.48700396506531</v>
      </c>
      <c r="BF1478">
        <v>11.024432764819416</v>
      </c>
      <c r="BG1478">
        <v>4.0343494217208802</v>
      </c>
      <c r="BH1478">
        <v>375.51668424989168</v>
      </c>
      <c r="BI1478">
        <v>0.19999999999999998</v>
      </c>
      <c r="BJ1478">
        <v>2728.1458071679326</v>
      </c>
      <c r="BK1478">
        <v>684.01918923819585</v>
      </c>
      <c r="BL1478">
        <v>845.20242108902687</v>
      </c>
      <c r="BM1478">
        <v>861.5692606319634</v>
      </c>
      <c r="BN1478">
        <v>162.33285132095878</v>
      </c>
      <c r="BO1478">
        <v>30.750458155318405</v>
      </c>
      <c r="BP1478">
        <v>5.350828532105948E-2</v>
      </c>
      <c r="BQ1478">
        <v>100</v>
      </c>
      <c r="BR1478">
        <v>316.64419791086283</v>
      </c>
      <c r="BS1478">
        <v>6.0459876841125158E-2</v>
      </c>
      <c r="BT1478">
        <v>3.1968215901038576E-4</v>
      </c>
      <c r="BU1478">
        <v>0</v>
      </c>
      <c r="BV1478">
        <v>0.58050813972011117</v>
      </c>
      <c r="BW1478">
        <v>15.491807921933981</v>
      </c>
      <c r="BX1478">
        <v>36.345264843445129</v>
      </c>
      <c r="BY1478">
        <v>35.055732816740615</v>
      </c>
      <c r="BZ1478">
        <v>896.2441899644258</v>
      </c>
      <c r="CA1478">
        <v>320.36155895371792</v>
      </c>
      <c r="CB1478">
        <v>227.95945585078584</v>
      </c>
      <c r="CC1478" s="156">
        <v>0.87</v>
      </c>
      <c r="CD1478">
        <v>1530</v>
      </c>
      <c r="CE1478">
        <v>0.38774545054863463</v>
      </c>
      <c r="CF1478">
        <v>9.3658579649012594</v>
      </c>
      <c r="CG1478">
        <v>0.34148706804657636</v>
      </c>
      <c r="CH1478">
        <v>49.52038502034862</v>
      </c>
      <c r="CI1478">
        <v>4</v>
      </c>
    </row>
    <row r="1479" spans="47:87" x14ac:dyDescent="0.3">
      <c r="AU1479">
        <v>0.3</v>
      </c>
      <c r="AV1479">
        <v>19.312532226421879</v>
      </c>
      <c r="AW1479">
        <v>0.31170197624369805</v>
      </c>
      <c r="AX1479">
        <v>1.2348204399604652</v>
      </c>
      <c r="AY1479">
        <v>315.40148924380742</v>
      </c>
      <c r="AZ1479">
        <v>0.10344533767541676</v>
      </c>
      <c r="BA1479">
        <v>464.5889391409558</v>
      </c>
      <c r="BB1479">
        <v>445.26358852387938</v>
      </c>
      <c r="BC1479">
        <v>1</v>
      </c>
      <c r="BD1479">
        <v>47.384394512596195</v>
      </c>
      <c r="BE1479">
        <v>101.93172621199626</v>
      </c>
      <c r="BF1479">
        <v>9.1281635387526858</v>
      </c>
      <c r="BG1479">
        <v>3.826085592986713</v>
      </c>
      <c r="BH1479">
        <v>446.09451594183179</v>
      </c>
      <c r="BI1479">
        <v>0.2</v>
      </c>
      <c r="BJ1479">
        <v>2732.0265724286637</v>
      </c>
      <c r="BK1479">
        <v>669.84725740904616</v>
      </c>
      <c r="BL1479">
        <v>867.04513548528871</v>
      </c>
      <c r="BM1479">
        <v>800.43568905109498</v>
      </c>
      <c r="BN1479">
        <v>153.37471776473078</v>
      </c>
      <c r="BO1479">
        <v>28.001213913452514</v>
      </c>
      <c r="BP1479">
        <v>6.7888625554933205E-2</v>
      </c>
      <c r="BQ1479">
        <v>100</v>
      </c>
      <c r="BR1479">
        <v>343.64290996249173</v>
      </c>
      <c r="BS1479">
        <v>5.4089502680513095E-2</v>
      </c>
      <c r="BT1479">
        <v>3.4530041663462214E-4</v>
      </c>
      <c r="BU1479">
        <v>69.926525724548966</v>
      </c>
      <c r="BV1479">
        <v>0.54891427839753726</v>
      </c>
      <c r="BW1479">
        <v>14.145474159301131</v>
      </c>
      <c r="BX1479">
        <v>36.175757332601805</v>
      </c>
      <c r="BY1479">
        <v>34.095250283826637</v>
      </c>
      <c r="BZ1479">
        <v>1105.1702530377836</v>
      </c>
      <c r="CA1479">
        <v>268.38648941677133</v>
      </c>
      <c r="CB1479">
        <v>241.16414007848223</v>
      </c>
      <c r="CC1479" s="156">
        <v>0.81</v>
      </c>
      <c r="CD1479">
        <v>2040</v>
      </c>
      <c r="CE1479">
        <v>0.20065897836756941</v>
      </c>
      <c r="CF1479">
        <v>6.4186210644735873</v>
      </c>
      <c r="CG1479">
        <v>0.26498592424236211</v>
      </c>
      <c r="CH1479">
        <v>30.652837460544088</v>
      </c>
      <c r="CI1479">
        <v>6</v>
      </c>
    </row>
    <row r="1480" spans="47:87" x14ac:dyDescent="0.3">
      <c r="AU1480">
        <v>0.3</v>
      </c>
      <c r="AV1480">
        <v>21.546805944694857</v>
      </c>
      <c r="AW1480">
        <v>0.37585677678475582</v>
      </c>
      <c r="AX1480">
        <v>1.4413528404527165</v>
      </c>
      <c r="AY1480">
        <v>335.26062639809265</v>
      </c>
      <c r="AZ1480">
        <v>8.8017398043580067E-2</v>
      </c>
      <c r="BA1480">
        <v>402.18626367940118</v>
      </c>
      <c r="BB1480">
        <v>362.36176436417884</v>
      </c>
      <c r="BC1480">
        <v>1</v>
      </c>
      <c r="BD1480">
        <v>41.039013198834311</v>
      </c>
      <c r="BE1480">
        <v>91.395735985616582</v>
      </c>
      <c r="BF1480">
        <v>25.260801098330443</v>
      </c>
      <c r="BG1480">
        <v>4.3343168119772386</v>
      </c>
      <c r="BH1480">
        <v>424.20736761604775</v>
      </c>
      <c r="BI1480">
        <v>0.19999999999999998</v>
      </c>
      <c r="BJ1480">
        <v>3167.9058806490079</v>
      </c>
      <c r="BK1480">
        <v>693.37722619888075</v>
      </c>
      <c r="BL1480">
        <v>846.70654838486109</v>
      </c>
      <c r="BM1480">
        <v>913.88033215005873</v>
      </c>
      <c r="BN1480">
        <v>142.84899427738074</v>
      </c>
      <c r="BO1480">
        <v>33.963716307442404</v>
      </c>
      <c r="BP1480">
        <v>5.786003863831219E-2</v>
      </c>
      <c r="BQ1480">
        <v>100</v>
      </c>
      <c r="BR1480">
        <v>379.46637029188645</v>
      </c>
      <c r="BS1480">
        <v>5.5426342320703897E-2</v>
      </c>
      <c r="BT1480">
        <v>3.0833240498389345E-4</v>
      </c>
      <c r="BU1480">
        <v>34.737558048539363</v>
      </c>
      <c r="BV1480">
        <v>0.49466560791414893</v>
      </c>
      <c r="BW1480">
        <v>15.077113758555763</v>
      </c>
      <c r="BX1480">
        <v>35.96713371154803</v>
      </c>
      <c r="BY1480">
        <v>35.571696177184975</v>
      </c>
      <c r="BZ1480">
        <v>1197.8608994559654</v>
      </c>
      <c r="CA1480">
        <v>251.49699268495792</v>
      </c>
      <c r="CB1480">
        <v>218.78086817247953</v>
      </c>
      <c r="CC1480" s="156">
        <v>0.99</v>
      </c>
      <c r="CD1480">
        <v>1980</v>
      </c>
      <c r="CE1480">
        <v>0.16492086836269704</v>
      </c>
      <c r="CF1480">
        <v>4.5924863854647278</v>
      </c>
      <c r="CG1480">
        <v>0.21770636786393194</v>
      </c>
      <c r="CH1480">
        <v>15.36259211930556</v>
      </c>
      <c r="CI1480">
        <v>7</v>
      </c>
    </row>
    <row r="1481" spans="47:87" x14ac:dyDescent="0.3">
      <c r="AU1481">
        <v>0.3</v>
      </c>
      <c r="AV1481">
        <v>20.556864082865797</v>
      </c>
      <c r="AW1481">
        <v>0.23279967429356557</v>
      </c>
      <c r="AX1481">
        <v>0.65486071507954602</v>
      </c>
      <c r="AY1481">
        <v>340.4523332543119</v>
      </c>
      <c r="AZ1481">
        <v>0.10270925617048557</v>
      </c>
      <c r="BA1481">
        <v>444.39821189334276</v>
      </c>
      <c r="BB1481">
        <v>353.49619119725571</v>
      </c>
      <c r="BC1481">
        <v>1</v>
      </c>
      <c r="BD1481">
        <v>41.459948286453404</v>
      </c>
      <c r="BE1481">
        <v>87.629847166226583</v>
      </c>
      <c r="BF1481">
        <v>19.08688734609995</v>
      </c>
      <c r="BG1481">
        <v>5.2168110287115983</v>
      </c>
      <c r="BH1481">
        <v>419.98203374021449</v>
      </c>
      <c r="BI1481">
        <v>0.19999999999999998</v>
      </c>
      <c r="BJ1481">
        <v>2534.7369836285216</v>
      </c>
      <c r="BK1481">
        <v>662.57153440353432</v>
      </c>
      <c r="BL1481">
        <v>879.8222829594215</v>
      </c>
      <c r="BM1481">
        <v>939.46590581282032</v>
      </c>
      <c r="BN1481">
        <v>113.4219096700143</v>
      </c>
      <c r="BO1481">
        <v>20.828610095742558</v>
      </c>
      <c r="BP1481">
        <v>6.0839905044005251E-2</v>
      </c>
      <c r="BQ1481">
        <v>100</v>
      </c>
      <c r="BR1481">
        <v>328.8605739411808</v>
      </c>
      <c r="BS1481">
        <v>5.1996787528577608E-2</v>
      </c>
      <c r="BT1481">
        <v>3.1841028582944045E-4</v>
      </c>
      <c r="BU1481">
        <v>0</v>
      </c>
      <c r="BV1481">
        <v>0.54690606143790144</v>
      </c>
      <c r="BW1481">
        <v>15.418741825002984</v>
      </c>
      <c r="BX1481">
        <v>33.388705410581998</v>
      </c>
      <c r="BY1481">
        <v>27.875254870047467</v>
      </c>
      <c r="BZ1481">
        <v>699.9111031242528</v>
      </c>
      <c r="CA1481">
        <v>273.40574211063142</v>
      </c>
      <c r="CB1481">
        <v>226.50450292793408</v>
      </c>
      <c r="CC1481" s="156">
        <v>0.94</v>
      </c>
      <c r="CD1481">
        <v>1960</v>
      </c>
      <c r="CE1481">
        <v>0.11605377523804572</v>
      </c>
      <c r="CF1481">
        <v>4.6388088428268457</v>
      </c>
      <c r="CG1481">
        <v>0.14657920196557064</v>
      </c>
      <c r="CH1481">
        <v>2.3242867134826386</v>
      </c>
      <c r="CI1481">
        <v>16</v>
      </c>
    </row>
    <row r="1482" spans="47:87" x14ac:dyDescent="0.3">
      <c r="AU1482">
        <v>0.3</v>
      </c>
      <c r="AV1482">
        <v>20.550071495209455</v>
      </c>
      <c r="AW1482">
        <v>0.29301003333636522</v>
      </c>
      <c r="AX1482">
        <v>1.643946861041627</v>
      </c>
      <c r="AY1482">
        <v>302.88972487031469</v>
      </c>
      <c r="AZ1482">
        <v>0.12315754990436509</v>
      </c>
      <c r="BA1482">
        <v>529.35067033310384</v>
      </c>
      <c r="BB1482">
        <v>403.65482282617364</v>
      </c>
      <c r="BC1482">
        <v>1</v>
      </c>
      <c r="BD1482">
        <v>38.956204057603159</v>
      </c>
      <c r="BE1482">
        <v>117.32934048692236</v>
      </c>
      <c r="BF1482">
        <v>15.088240932675474</v>
      </c>
      <c r="BG1482">
        <v>4.5799819460462547</v>
      </c>
      <c r="BH1482">
        <v>424.16488681181238</v>
      </c>
      <c r="BI1482">
        <v>0.2</v>
      </c>
      <c r="BJ1482">
        <v>2938.0384574348732</v>
      </c>
      <c r="BK1482">
        <v>676.48762272300746</v>
      </c>
      <c r="BL1482">
        <v>869.72668507727474</v>
      </c>
      <c r="BM1482">
        <v>776.91737407480832</v>
      </c>
      <c r="BN1482">
        <v>177.63363820040684</v>
      </c>
      <c r="BO1482">
        <v>26.573478755042522</v>
      </c>
      <c r="BP1482">
        <v>3.3182998025749227E-2</v>
      </c>
      <c r="BQ1482">
        <v>100</v>
      </c>
      <c r="BR1482">
        <v>333.33702365156716</v>
      </c>
      <c r="BS1482">
        <v>6.0042572147173678E-2</v>
      </c>
      <c r="BT1482">
        <v>2.839202782660285E-4</v>
      </c>
      <c r="BU1482">
        <v>0</v>
      </c>
      <c r="BV1482">
        <v>0.54196764587277302</v>
      </c>
      <c r="BW1482">
        <v>13.673381337039162</v>
      </c>
      <c r="BX1482">
        <v>38.218334724116396</v>
      </c>
      <c r="BY1482">
        <v>27.623241300503885</v>
      </c>
      <c r="BZ1482">
        <v>1105.051206276125</v>
      </c>
      <c r="CA1482">
        <v>323.37530046617985</v>
      </c>
      <c r="CB1482">
        <v>229.2012286525441</v>
      </c>
      <c r="CC1482" s="156">
        <v>0.87</v>
      </c>
      <c r="CD1482">
        <v>1570</v>
      </c>
      <c r="CE1482">
        <v>0.18819043131305091</v>
      </c>
      <c r="CF1482">
        <v>5.5966379967688775</v>
      </c>
      <c r="CG1482">
        <v>0.24905015970217517</v>
      </c>
      <c r="CH1482">
        <v>15.702666068846529</v>
      </c>
      <c r="CI1482">
        <v>7</v>
      </c>
    </row>
    <row r="1483" spans="47:87" x14ac:dyDescent="0.3">
      <c r="AU1483">
        <v>0.3</v>
      </c>
      <c r="AV1483">
        <v>19.557482834698927</v>
      </c>
      <c r="AW1483">
        <v>0.33549378077289382</v>
      </c>
      <c r="AX1483">
        <v>1.7163959147764449</v>
      </c>
      <c r="AY1483">
        <v>321.64934806985866</v>
      </c>
      <c r="AZ1483">
        <v>8.8041939897872623E-2</v>
      </c>
      <c r="BA1483">
        <v>458.01860261526906</v>
      </c>
      <c r="BB1483">
        <v>322.80722383734843</v>
      </c>
      <c r="BC1483">
        <v>1</v>
      </c>
      <c r="BD1483">
        <v>40.344865597103471</v>
      </c>
      <c r="BE1483">
        <v>107.1816892044515</v>
      </c>
      <c r="BF1483">
        <v>26.748507968711696</v>
      </c>
      <c r="BG1483">
        <v>5.7495693735777804</v>
      </c>
      <c r="BH1483">
        <v>400.23968149139023</v>
      </c>
      <c r="BI1483">
        <v>0.19999999999999998</v>
      </c>
      <c r="BJ1483">
        <v>2261.1486392774846</v>
      </c>
      <c r="BK1483">
        <v>679.33066657715358</v>
      </c>
      <c r="BL1483">
        <v>882.87032408835182</v>
      </c>
      <c r="BM1483">
        <v>626.9457462460382</v>
      </c>
      <c r="BN1483">
        <v>254.19165372982047</v>
      </c>
      <c r="BO1483">
        <v>30.29148391834886</v>
      </c>
      <c r="BP1483">
        <v>5.4621075950903993E-2</v>
      </c>
      <c r="BQ1483">
        <v>100</v>
      </c>
      <c r="BR1483">
        <v>318.49268784181271</v>
      </c>
      <c r="BS1483">
        <v>5.3693566625846581E-2</v>
      </c>
      <c r="BT1483">
        <v>3.0226809765126832E-4</v>
      </c>
      <c r="BU1483">
        <v>100.53996303265956</v>
      </c>
      <c r="BV1483">
        <v>0.55561615963272937</v>
      </c>
      <c r="BW1483">
        <v>16.283235857273922</v>
      </c>
      <c r="BX1483">
        <v>35.365623204095101</v>
      </c>
      <c r="BY1483">
        <v>32.893703154406182</v>
      </c>
      <c r="BZ1483">
        <v>947.57586341358501</v>
      </c>
      <c r="CA1483">
        <v>290.31258484330573</v>
      </c>
      <c r="CB1483">
        <v>236.56698111496871</v>
      </c>
      <c r="CC1483" s="156">
        <v>1.28</v>
      </c>
      <c r="CD1483">
        <v>930</v>
      </c>
      <c r="CE1483">
        <v>0.13299265311320463</v>
      </c>
      <c r="CF1483">
        <v>5.8569551537271334</v>
      </c>
      <c r="CG1483">
        <v>0.17686838885742387</v>
      </c>
      <c r="CH1483">
        <v>13.855020633941374</v>
      </c>
      <c r="CI1483">
        <v>10</v>
      </c>
    </row>
    <row r="1484" spans="47:87" x14ac:dyDescent="0.3">
      <c r="AU1484">
        <v>0.3</v>
      </c>
      <c r="AV1484">
        <v>18.846721525539699</v>
      </c>
      <c r="AW1484">
        <v>0.30740836526816923</v>
      </c>
      <c r="AX1484">
        <v>1.6228746990413181</v>
      </c>
      <c r="AY1484">
        <v>337.56801748463306</v>
      </c>
      <c r="AZ1484">
        <v>9.9577010422180534E-2</v>
      </c>
      <c r="BA1484">
        <v>374.10748085282779</v>
      </c>
      <c r="BB1484">
        <v>335.32172014229405</v>
      </c>
      <c r="BC1484">
        <v>1</v>
      </c>
      <c r="BD1484">
        <v>41.007780364214248</v>
      </c>
      <c r="BE1484">
        <v>120.02634671768604</v>
      </c>
      <c r="BF1484">
        <v>9.4860836067326506</v>
      </c>
      <c r="BG1484">
        <v>7.9829119426872053</v>
      </c>
      <c r="BH1484">
        <v>392.89968687022525</v>
      </c>
      <c r="BI1484">
        <v>0.20000000000000004</v>
      </c>
      <c r="BJ1484">
        <v>2488.5228833309907</v>
      </c>
      <c r="BK1484">
        <v>690.40174195030386</v>
      </c>
      <c r="BL1484">
        <v>825.38251271805632</v>
      </c>
      <c r="BM1484">
        <v>1048.1595497463306</v>
      </c>
      <c r="BN1484">
        <v>164.70695616829479</v>
      </c>
      <c r="BO1484">
        <v>27.648813646183648</v>
      </c>
      <c r="BP1484">
        <v>6.2923495917613148E-2</v>
      </c>
      <c r="BQ1484">
        <v>100</v>
      </c>
      <c r="BR1484">
        <v>349.42568317082703</v>
      </c>
      <c r="BS1484">
        <v>5.4221237460117623E-2</v>
      </c>
      <c r="BT1484">
        <v>3.2274815835857265E-4</v>
      </c>
      <c r="BU1484">
        <v>84.780384298510427</v>
      </c>
      <c r="BV1484">
        <v>0.53000206339884293</v>
      </c>
      <c r="BW1484">
        <v>13.937165522427078</v>
      </c>
      <c r="BX1484">
        <v>36.126961966722405</v>
      </c>
      <c r="BY1484">
        <v>28.162129017008166</v>
      </c>
      <c r="BZ1484">
        <v>850.14240975002303</v>
      </c>
      <c r="CA1484">
        <v>260.77744970795624</v>
      </c>
      <c r="CB1484">
        <v>254.00184919456922</v>
      </c>
      <c r="CC1484" s="156">
        <v>0.9</v>
      </c>
      <c r="CD1484">
        <v>920</v>
      </c>
      <c r="CE1484">
        <v>0.43387101033018505</v>
      </c>
      <c r="CF1484">
        <v>9.3725303785154228</v>
      </c>
      <c r="CG1484">
        <v>0.36927658713851047</v>
      </c>
      <c r="CH1484">
        <v>54.074732843391196</v>
      </c>
      <c r="CI1484">
        <v>3</v>
      </c>
    </row>
    <row r="1485" spans="47:87" x14ac:dyDescent="0.3">
      <c r="AU1485">
        <v>0.3</v>
      </c>
      <c r="AV1485">
        <v>19.300936020141819</v>
      </c>
      <c r="AW1485">
        <v>0.31617045479971617</v>
      </c>
      <c r="AX1485">
        <v>2.0621242539676001</v>
      </c>
      <c r="AY1485">
        <v>338.86284327189657</v>
      </c>
      <c r="AZ1485">
        <v>0.10606262625190727</v>
      </c>
      <c r="BA1485">
        <v>409.49921398995099</v>
      </c>
      <c r="BB1485">
        <v>337.75729338624609</v>
      </c>
      <c r="BC1485">
        <v>1</v>
      </c>
      <c r="BD1485">
        <v>34.700495062959448</v>
      </c>
      <c r="BE1485">
        <v>97.743600749847317</v>
      </c>
      <c r="BF1485">
        <v>13.675773263571839</v>
      </c>
      <c r="BG1485">
        <v>5.3070442555210775</v>
      </c>
      <c r="BH1485">
        <v>412.45956160095125</v>
      </c>
      <c r="BI1485">
        <v>0.20000000000000009</v>
      </c>
      <c r="BJ1485">
        <v>2748.7515545200527</v>
      </c>
      <c r="BK1485">
        <v>688.35022530367939</v>
      </c>
      <c r="BL1485">
        <v>921.9438607496204</v>
      </c>
      <c r="BM1485">
        <v>957.22012258918755</v>
      </c>
      <c r="BN1485">
        <v>81.421240319321001</v>
      </c>
      <c r="BO1485">
        <v>28.656456707731422</v>
      </c>
      <c r="BP1485">
        <v>3.8056242502489894E-2</v>
      </c>
      <c r="BQ1485">
        <v>100</v>
      </c>
      <c r="BR1485">
        <v>371.16900090880961</v>
      </c>
      <c r="BS1485">
        <v>5.3331451778509835E-2</v>
      </c>
      <c r="BT1485">
        <v>2.985059548474908E-4</v>
      </c>
      <c r="BU1485">
        <v>0</v>
      </c>
      <c r="BV1485">
        <v>0.5953235070461953</v>
      </c>
      <c r="BW1485">
        <v>14.843929838647815</v>
      </c>
      <c r="BX1485">
        <v>38.665914664362589</v>
      </c>
      <c r="BY1485">
        <v>37.728214437295001</v>
      </c>
      <c r="BZ1485">
        <v>951.51279522045752</v>
      </c>
      <c r="CA1485">
        <v>138.17305094838912</v>
      </c>
      <c r="CB1485">
        <v>233.11476963638893</v>
      </c>
      <c r="CC1485" s="156">
        <v>1</v>
      </c>
      <c r="CD1485">
        <v>1260</v>
      </c>
      <c r="CE1485">
        <v>0.19157347497338462</v>
      </c>
      <c r="CF1485">
        <v>5.2222646618350996</v>
      </c>
      <c r="CG1485">
        <v>0.18844827281154039</v>
      </c>
      <c r="CH1485">
        <v>16.808323380310554</v>
      </c>
      <c r="CI1485">
        <v>8</v>
      </c>
    </row>
    <row r="1486" spans="47:87" x14ac:dyDescent="0.3">
      <c r="AU1486">
        <v>0.3</v>
      </c>
      <c r="AV1486">
        <v>20.272412399043706</v>
      </c>
      <c r="AW1486">
        <v>0.29173691670554436</v>
      </c>
      <c r="AX1486">
        <v>0.94668806749795542</v>
      </c>
      <c r="AY1486">
        <v>322.64104498654996</v>
      </c>
      <c r="AZ1486">
        <v>8.9043358924666402E-2</v>
      </c>
      <c r="BA1486">
        <v>503.74813265293585</v>
      </c>
      <c r="BB1486">
        <v>304.38280543976344</v>
      </c>
      <c r="BC1486">
        <v>1</v>
      </c>
      <c r="BD1486">
        <v>49.583228212571306</v>
      </c>
      <c r="BE1486">
        <v>95.719875562671717</v>
      </c>
      <c r="BF1486">
        <v>17.817509013787717</v>
      </c>
      <c r="BG1486">
        <v>4.5673411450975028</v>
      </c>
      <c r="BH1486">
        <v>446.65018413471307</v>
      </c>
      <c r="BI1486">
        <v>0.20000000000000004</v>
      </c>
      <c r="BJ1486">
        <v>2404.9253968474382</v>
      </c>
      <c r="BK1486">
        <v>677.58640024872898</v>
      </c>
      <c r="BL1486">
        <v>937.93683678186403</v>
      </c>
      <c r="BM1486">
        <v>973.89847754118591</v>
      </c>
      <c r="BN1486">
        <v>160.37589862397627</v>
      </c>
      <c r="BO1486">
        <v>25.939586185481495</v>
      </c>
      <c r="BP1486">
        <v>9.6110408695855326E-2</v>
      </c>
      <c r="BQ1486">
        <v>100</v>
      </c>
      <c r="BR1486">
        <v>375.06146434807522</v>
      </c>
      <c r="BS1486">
        <v>5.4291016658077798E-2</v>
      </c>
      <c r="BT1486">
        <v>3.0635028130464466E-4</v>
      </c>
      <c r="BU1486">
        <v>0</v>
      </c>
      <c r="BV1486">
        <v>0.55075979171099687</v>
      </c>
      <c r="BW1486">
        <v>13.699679838965899</v>
      </c>
      <c r="BX1486">
        <v>36.450935895713286</v>
      </c>
      <c r="BY1486">
        <v>34.40898981106308</v>
      </c>
      <c r="BZ1486">
        <v>1050.9728236887374</v>
      </c>
      <c r="CA1486">
        <v>274.8381771819146</v>
      </c>
      <c r="CB1486">
        <v>240.22520114944533</v>
      </c>
      <c r="CC1486" s="156">
        <v>0.96</v>
      </c>
      <c r="CD1486">
        <v>2430</v>
      </c>
      <c r="CE1486">
        <v>-1.6458687433846597E-2</v>
      </c>
      <c r="CF1486">
        <v>1.106327160409549</v>
      </c>
      <c r="CG1486">
        <v>4.1083677709708874E-2</v>
      </c>
      <c r="CH1486">
        <v>-16.786956707561085</v>
      </c>
      <c r="CI1486" t="s">
        <v>479</v>
      </c>
    </row>
    <row r="1487" spans="47:87" x14ac:dyDescent="0.3">
      <c r="AU1487">
        <v>0.3</v>
      </c>
      <c r="AV1487">
        <v>20.860633790651811</v>
      </c>
      <c r="AW1487">
        <v>0.24107636809716645</v>
      </c>
      <c r="AX1487">
        <v>1.1145252909547305</v>
      </c>
      <c r="AY1487">
        <v>325.50403128513585</v>
      </c>
      <c r="AZ1487">
        <v>9.072907685039043E-2</v>
      </c>
      <c r="BA1487">
        <v>463.97410756927144</v>
      </c>
      <c r="BB1487">
        <v>423.88823569408481</v>
      </c>
      <c r="BC1487">
        <v>1</v>
      </c>
      <c r="BD1487">
        <v>54.033191399251734</v>
      </c>
      <c r="BE1487">
        <v>108.51654460459088</v>
      </c>
      <c r="BF1487">
        <v>13.191251698421352</v>
      </c>
      <c r="BG1487">
        <v>5.9485964971896008</v>
      </c>
      <c r="BH1487">
        <v>451.68646699556643</v>
      </c>
      <c r="BI1487">
        <v>0.19999999999999993</v>
      </c>
      <c r="BJ1487">
        <v>2480.1829022300444</v>
      </c>
      <c r="BK1487">
        <v>692.03462916727165</v>
      </c>
      <c r="BL1487">
        <v>841.92963943329551</v>
      </c>
      <c r="BM1487">
        <v>1048.0312075922543</v>
      </c>
      <c r="BN1487">
        <v>103.2392106341532</v>
      </c>
      <c r="BO1487">
        <v>21.616329616718225</v>
      </c>
      <c r="BP1487">
        <v>5.7351011411230092E-2</v>
      </c>
      <c r="BQ1487">
        <v>100</v>
      </c>
      <c r="BR1487">
        <v>388.23430316688672</v>
      </c>
      <c r="BS1487">
        <v>5.6830985459794356E-2</v>
      </c>
      <c r="BT1487">
        <v>2.8109963638648749E-4</v>
      </c>
      <c r="BU1487">
        <v>0</v>
      </c>
      <c r="BV1487">
        <v>0.53683315444347157</v>
      </c>
      <c r="BW1487">
        <v>15.155928414366679</v>
      </c>
      <c r="BX1487">
        <v>33.987272873472719</v>
      </c>
      <c r="BY1487">
        <v>31.563584894783919</v>
      </c>
      <c r="BZ1487">
        <v>1028.4992143376214</v>
      </c>
      <c r="CA1487">
        <v>218.23934016811404</v>
      </c>
      <c r="CB1487">
        <v>236.47164953709589</v>
      </c>
      <c r="CC1487" s="156">
        <v>0.97</v>
      </c>
      <c r="CD1487">
        <v>1100</v>
      </c>
      <c r="CE1487">
        <v>0.18705800593255928</v>
      </c>
      <c r="CF1487">
        <v>7.3886782947156577</v>
      </c>
      <c r="CG1487">
        <v>0.24711075191780393</v>
      </c>
      <c r="CH1487">
        <v>19.707816684984241</v>
      </c>
      <c r="CI1487">
        <v>7</v>
      </c>
    </row>
    <row r="1488" spans="47:87" x14ac:dyDescent="0.3">
      <c r="AU1488">
        <v>0.3</v>
      </c>
      <c r="AV1488">
        <v>19.541988208008423</v>
      </c>
      <c r="AW1488">
        <v>0.3102144104810971</v>
      </c>
      <c r="AX1488">
        <v>1.1926743980871721</v>
      </c>
      <c r="AY1488">
        <v>311.69143323957729</v>
      </c>
      <c r="AZ1488">
        <v>0.10471146289790483</v>
      </c>
      <c r="BA1488">
        <v>396.60646755593825</v>
      </c>
      <c r="BB1488">
        <v>323.51863307874373</v>
      </c>
      <c r="BC1488">
        <v>1</v>
      </c>
      <c r="BD1488">
        <v>44.738297497730038</v>
      </c>
      <c r="BE1488">
        <v>106.2241785179905</v>
      </c>
      <c r="BF1488">
        <v>13.733737733802016</v>
      </c>
      <c r="BG1488">
        <v>5.3102710132299187</v>
      </c>
      <c r="BH1488">
        <v>410.36763126126544</v>
      </c>
      <c r="BI1488">
        <v>0.20000000000000004</v>
      </c>
      <c r="BJ1488">
        <v>3018.0111140340146</v>
      </c>
      <c r="BK1488">
        <v>673.85790389054341</v>
      </c>
      <c r="BL1488">
        <v>923.87440765535962</v>
      </c>
      <c r="BM1488">
        <v>947.38557514263277</v>
      </c>
      <c r="BN1488">
        <v>176.11578856890875</v>
      </c>
      <c r="BO1488">
        <v>28.182588994198163</v>
      </c>
      <c r="BP1488">
        <v>2.9331747617743036E-2</v>
      </c>
      <c r="BQ1488">
        <v>100</v>
      </c>
      <c r="BR1488">
        <v>387.10751646254766</v>
      </c>
      <c r="BS1488">
        <v>5.567021231692975E-2</v>
      </c>
      <c r="BT1488">
        <v>3.2794650887877752E-4</v>
      </c>
      <c r="BU1488">
        <v>0</v>
      </c>
      <c r="BV1488">
        <v>0.61143349040253381</v>
      </c>
      <c r="BW1488">
        <v>14.459066631340809</v>
      </c>
      <c r="BX1488">
        <v>36.326203033542356</v>
      </c>
      <c r="BY1488">
        <v>37.62397466095539</v>
      </c>
      <c r="BZ1488">
        <v>1190.5050101290678</v>
      </c>
      <c r="CA1488">
        <v>254.13777891653618</v>
      </c>
      <c r="CB1488">
        <v>236.47185108937012</v>
      </c>
      <c r="CC1488" s="156">
        <v>1.07</v>
      </c>
      <c r="CD1488">
        <v>740</v>
      </c>
      <c r="CE1488">
        <v>0.19282976523332795</v>
      </c>
      <c r="CF1488">
        <v>8.3289973948116405</v>
      </c>
      <c r="CG1488">
        <v>0.23138170710040523</v>
      </c>
      <c r="CH1488">
        <v>20.197269401874493</v>
      </c>
      <c r="CI1488">
        <v>8</v>
      </c>
    </row>
    <row r="1489" spans="47:87" x14ac:dyDescent="0.3">
      <c r="AU1489">
        <v>0.3</v>
      </c>
      <c r="AV1489">
        <v>20.106038404393626</v>
      </c>
      <c r="AW1489">
        <v>0.3028646575882088</v>
      </c>
      <c r="AX1489">
        <v>1.720398169265916</v>
      </c>
      <c r="AY1489">
        <v>327.04922848535904</v>
      </c>
      <c r="AZ1489">
        <v>9.1719096056786728E-2</v>
      </c>
      <c r="BA1489">
        <v>409.63359826326234</v>
      </c>
      <c r="BB1489">
        <v>297.49237021780056</v>
      </c>
      <c r="BC1489">
        <v>1</v>
      </c>
      <c r="BD1489">
        <v>41.699044669568714</v>
      </c>
      <c r="BE1489">
        <v>92.579480808297959</v>
      </c>
      <c r="BF1489">
        <v>17.925428975367161</v>
      </c>
      <c r="BG1489">
        <v>6.2607780333724818</v>
      </c>
      <c r="BH1489">
        <v>434.84899813928246</v>
      </c>
      <c r="BI1489">
        <v>0.19999999999999998</v>
      </c>
      <c r="BJ1489">
        <v>2361.8886041741152</v>
      </c>
      <c r="BK1489">
        <v>679.80643363204092</v>
      </c>
      <c r="BL1489">
        <v>908.93678077063169</v>
      </c>
      <c r="BM1489">
        <v>823.8769042116329</v>
      </c>
      <c r="BN1489">
        <v>161.66924682526835</v>
      </c>
      <c r="BO1489">
        <v>27.595973090622302</v>
      </c>
      <c r="BP1489">
        <v>1.8846829950501548E-2</v>
      </c>
      <c r="BQ1489">
        <v>100</v>
      </c>
      <c r="BR1489">
        <v>264.23007484955525</v>
      </c>
      <c r="BS1489">
        <v>5.2897980592347758E-2</v>
      </c>
      <c r="BT1489">
        <v>2.9378700724457175E-4</v>
      </c>
      <c r="BU1489">
        <v>14.238209361864369</v>
      </c>
      <c r="BV1489">
        <v>0.55519046341319112</v>
      </c>
      <c r="BW1489">
        <v>15.049771033969678</v>
      </c>
      <c r="BX1489">
        <v>34.728986710067559</v>
      </c>
      <c r="BY1489">
        <v>32.444151944410777</v>
      </c>
      <c r="BZ1489">
        <v>734.83427923317174</v>
      </c>
      <c r="CA1489">
        <v>233.74698936761021</v>
      </c>
      <c r="CB1489">
        <v>223.30092884858803</v>
      </c>
      <c r="CC1489" s="156">
        <v>1.18</v>
      </c>
      <c r="CD1489">
        <v>1330</v>
      </c>
      <c r="CE1489">
        <v>0.13156093414412351</v>
      </c>
      <c r="CF1489">
        <v>4.5622946612621931</v>
      </c>
      <c r="CG1489">
        <v>0.16156261271717839</v>
      </c>
      <c r="CH1489">
        <v>7.6358684606173215</v>
      </c>
      <c r="CI1489">
        <v>12</v>
      </c>
    </row>
    <row r="1490" spans="47:87" x14ac:dyDescent="0.3">
      <c r="AU1490">
        <v>0.3</v>
      </c>
      <c r="AV1490">
        <v>19.427711398276443</v>
      </c>
      <c r="AW1490">
        <v>0.2325274948546458</v>
      </c>
      <c r="AX1490">
        <v>0.76700534369562878</v>
      </c>
      <c r="AY1490">
        <v>355.40353295143899</v>
      </c>
      <c r="AZ1490">
        <v>7.8387241186269052E-2</v>
      </c>
      <c r="BA1490">
        <v>456.43006056251511</v>
      </c>
      <c r="BB1490">
        <v>388.57697556045548</v>
      </c>
      <c r="BC1490">
        <v>1</v>
      </c>
      <c r="BD1490">
        <v>39.987031548154235</v>
      </c>
      <c r="BE1490">
        <v>120.29949405166197</v>
      </c>
      <c r="BF1490">
        <v>24.99585895778073</v>
      </c>
      <c r="BG1490">
        <v>5.3792164118484562</v>
      </c>
      <c r="BH1490">
        <v>403.42466731749897</v>
      </c>
      <c r="BI1490">
        <v>0.19999999999999998</v>
      </c>
      <c r="BJ1490">
        <v>2947.8714349816414</v>
      </c>
      <c r="BK1490">
        <v>697.13698014578279</v>
      </c>
      <c r="BL1490">
        <v>929.70556455306303</v>
      </c>
      <c r="BM1490">
        <v>1009.0784137669432</v>
      </c>
      <c r="BN1490">
        <v>169.1359900212635</v>
      </c>
      <c r="BO1490">
        <v>20.85869133770262</v>
      </c>
      <c r="BP1490">
        <v>5.4281090986092267E-2</v>
      </c>
      <c r="BQ1490">
        <v>100</v>
      </c>
      <c r="BR1490">
        <v>389.24507462451004</v>
      </c>
      <c r="BS1490">
        <v>5.0296841380250701E-2</v>
      </c>
      <c r="BT1490">
        <v>2.8467463153410372E-4</v>
      </c>
      <c r="BU1490">
        <v>71.428842714378234</v>
      </c>
      <c r="BV1490">
        <v>0.5064913093908745</v>
      </c>
      <c r="BW1490">
        <v>15.509451126480499</v>
      </c>
      <c r="BX1490">
        <v>36.162841838700167</v>
      </c>
      <c r="BY1490">
        <v>35.264413599928218</v>
      </c>
      <c r="BZ1490">
        <v>793.38589756624856</v>
      </c>
      <c r="CA1490">
        <v>279.08904013098845</v>
      </c>
      <c r="CB1490">
        <v>225.53208348661516</v>
      </c>
      <c r="CC1490" s="156">
        <v>1.05</v>
      </c>
      <c r="CD1490">
        <v>1900</v>
      </c>
      <c r="CE1490">
        <v>7.1753293141240793E-2</v>
      </c>
      <c r="CF1490">
        <v>2.6001195548162226</v>
      </c>
      <c r="CG1490">
        <v>0.10153895359113972</v>
      </c>
      <c r="CH1490">
        <v>-5.1520493205554247</v>
      </c>
      <c r="CI1490" t="s">
        <v>479</v>
      </c>
    </row>
    <row r="1491" spans="47:87" x14ac:dyDescent="0.3">
      <c r="AU1491">
        <v>0.3</v>
      </c>
      <c r="AV1491">
        <v>19.322089276149224</v>
      </c>
      <c r="AW1491">
        <v>0.25700824276887063</v>
      </c>
      <c r="AX1491">
        <v>0.91148475196154222</v>
      </c>
      <c r="AY1491">
        <v>291.71790513697459</v>
      </c>
      <c r="AZ1491">
        <v>0.11451721548341642</v>
      </c>
      <c r="BA1491">
        <v>521.02327934799348</v>
      </c>
      <c r="BB1491">
        <v>253.95073410386362</v>
      </c>
      <c r="BC1491">
        <v>1</v>
      </c>
      <c r="BD1491">
        <v>36.409631914059801</v>
      </c>
      <c r="BE1491">
        <v>100.36070856372213</v>
      </c>
      <c r="BF1491">
        <v>21.824548593947174</v>
      </c>
      <c r="BG1491">
        <v>5.9672165633810508</v>
      </c>
      <c r="BH1491">
        <v>455.49691883475833</v>
      </c>
      <c r="BI1491">
        <v>0.19999999999999996</v>
      </c>
      <c r="BJ1491">
        <v>2660.0510692332036</v>
      </c>
      <c r="BK1491">
        <v>699.11626187484103</v>
      </c>
      <c r="BL1491">
        <v>848.84381111199366</v>
      </c>
      <c r="BM1491">
        <v>919.9434932882524</v>
      </c>
      <c r="BN1491">
        <v>168.03229968091148</v>
      </c>
      <c r="BO1491">
        <v>23.17750342394443</v>
      </c>
      <c r="BP1491">
        <v>4.4961176821154393E-2</v>
      </c>
      <c r="BQ1491">
        <v>100</v>
      </c>
      <c r="BR1491">
        <v>385.51494488656192</v>
      </c>
      <c r="BS1491">
        <v>5.5803883397530694E-2</v>
      </c>
      <c r="BT1491">
        <v>3.097273599970538E-4</v>
      </c>
      <c r="BU1491">
        <v>107.25321800229014</v>
      </c>
      <c r="BV1491">
        <v>0.49333229486219243</v>
      </c>
      <c r="BW1491">
        <v>14.870539539126481</v>
      </c>
      <c r="BX1491">
        <v>35.478386722164188</v>
      </c>
      <c r="BY1491">
        <v>21.092344185189912</v>
      </c>
      <c r="BZ1491">
        <v>836.42402504847803</v>
      </c>
      <c r="CA1491">
        <v>333.75063573070025</v>
      </c>
      <c r="CB1491">
        <v>247.55864347886529</v>
      </c>
      <c r="CC1491" s="156">
        <v>0.81</v>
      </c>
      <c r="CD1491">
        <v>1850</v>
      </c>
      <c r="CE1491">
        <v>0.14070426498925381</v>
      </c>
      <c r="CF1491">
        <v>5.6928504633913022</v>
      </c>
      <c r="CG1491">
        <v>0.18139621190068436</v>
      </c>
      <c r="CH1491">
        <v>8.3760781790792258</v>
      </c>
      <c r="CI1491">
        <v>11</v>
      </c>
    </row>
    <row r="1492" spans="47:87" x14ac:dyDescent="0.3">
      <c r="AU1492">
        <v>0.3</v>
      </c>
      <c r="AV1492">
        <v>19.414949382877655</v>
      </c>
      <c r="AW1492">
        <v>0.31415764475229196</v>
      </c>
      <c r="AX1492">
        <v>1.5382799307339581</v>
      </c>
      <c r="AY1492">
        <v>297.63172429938822</v>
      </c>
      <c r="AZ1492">
        <v>8.1983781294514418E-2</v>
      </c>
      <c r="BA1492">
        <v>435.88849871740962</v>
      </c>
      <c r="BB1492">
        <v>403.71157274990833</v>
      </c>
      <c r="BC1492">
        <v>1</v>
      </c>
      <c r="BD1492">
        <v>47.791286301414004</v>
      </c>
      <c r="BE1492">
        <v>103.73262388320214</v>
      </c>
      <c r="BF1492">
        <v>15.829975866454761</v>
      </c>
      <c r="BG1492">
        <v>4.7217395089989749</v>
      </c>
      <c r="BH1492">
        <v>380.74264307315894</v>
      </c>
      <c r="BI1492">
        <v>0.20000000000000007</v>
      </c>
      <c r="BJ1492">
        <v>2662.0519416225902</v>
      </c>
      <c r="BK1492">
        <v>684.26594250361973</v>
      </c>
      <c r="BL1492">
        <v>858.17870779634791</v>
      </c>
      <c r="BM1492">
        <v>801.89905925445362</v>
      </c>
      <c r="BN1492">
        <v>157.07063604337648</v>
      </c>
      <c r="BO1492">
        <v>28.307523677303088</v>
      </c>
      <c r="BP1492">
        <v>5.8131308069473059E-2</v>
      </c>
      <c r="BQ1492">
        <v>100</v>
      </c>
      <c r="BR1492">
        <v>426.02447224346668</v>
      </c>
      <c r="BS1492">
        <v>5.1217579307588114E-2</v>
      </c>
      <c r="BT1492">
        <v>3.1986263305954345E-4</v>
      </c>
      <c r="BU1492">
        <v>18.582611909528293</v>
      </c>
      <c r="BV1492">
        <v>0.53331048701537709</v>
      </c>
      <c r="BW1492">
        <v>16.047030321737161</v>
      </c>
      <c r="BX1492">
        <v>36.065393112052327</v>
      </c>
      <c r="BY1492">
        <v>33.792411164346973</v>
      </c>
      <c r="BZ1492">
        <v>1124.6435158167401</v>
      </c>
      <c r="CA1492">
        <v>286.53062091122752</v>
      </c>
      <c r="CB1492">
        <v>245.503787061076</v>
      </c>
      <c r="CC1492" s="156">
        <v>1.06</v>
      </c>
      <c r="CD1492">
        <v>1710</v>
      </c>
      <c r="CE1492">
        <v>-3.6455115360550017E-2</v>
      </c>
      <c r="CF1492">
        <v>0.77931942258188514</v>
      </c>
      <c r="CG1492">
        <v>2.7806598999714438E-2</v>
      </c>
      <c r="CH1492">
        <v>-20.224363482386575</v>
      </c>
      <c r="CI1492" t="s">
        <v>479</v>
      </c>
    </row>
    <row r="1493" spans="47:87" x14ac:dyDescent="0.3">
      <c r="AU1493">
        <v>0.3</v>
      </c>
      <c r="AV1493">
        <v>19.582100509698805</v>
      </c>
      <c r="AW1493">
        <v>0.2367745004988393</v>
      </c>
      <c r="AX1493">
        <v>1.2232166021405222</v>
      </c>
      <c r="AY1493">
        <v>323.57345107592045</v>
      </c>
      <c r="AZ1493">
        <v>9.9806174445963722E-2</v>
      </c>
      <c r="BA1493">
        <v>320.78525847257254</v>
      </c>
      <c r="BB1493">
        <v>325.06907440410481</v>
      </c>
      <c r="BC1493">
        <v>1</v>
      </c>
      <c r="BD1493">
        <v>41.533841927468615</v>
      </c>
      <c r="BE1493">
        <v>100.92593907513599</v>
      </c>
      <c r="BF1493">
        <v>17.169217938488096</v>
      </c>
      <c r="BG1493">
        <v>4.4722963239746063</v>
      </c>
      <c r="BH1493">
        <v>389.57246605875429</v>
      </c>
      <c r="BI1493">
        <v>0.19999999999999998</v>
      </c>
      <c r="BJ1493">
        <v>2436.5647676382978</v>
      </c>
      <c r="BK1493">
        <v>678.63100568735911</v>
      </c>
      <c r="BL1493">
        <v>874.83185564932285</v>
      </c>
      <c r="BM1493">
        <v>736.53222173737277</v>
      </c>
      <c r="BN1493">
        <v>107.61866719889827</v>
      </c>
      <c r="BO1493">
        <v>21.242713706615305</v>
      </c>
      <c r="BP1493">
        <v>5.4805631691613663E-2</v>
      </c>
      <c r="BQ1493">
        <v>100</v>
      </c>
      <c r="BR1493">
        <v>398.87975949890392</v>
      </c>
      <c r="BS1493">
        <v>5.4336945272788227E-2</v>
      </c>
      <c r="BT1493">
        <v>2.9138029362890878E-4</v>
      </c>
      <c r="BU1493">
        <v>0</v>
      </c>
      <c r="BV1493">
        <v>0.55172979331227578</v>
      </c>
      <c r="BW1493">
        <v>16.006588738030608</v>
      </c>
      <c r="BX1493">
        <v>36.31878046884853</v>
      </c>
      <c r="BY1493">
        <v>37.834620498045794</v>
      </c>
      <c r="BZ1493">
        <v>1221.8756948167622</v>
      </c>
      <c r="CA1493">
        <v>162.4888949171615</v>
      </c>
      <c r="CB1493">
        <v>231.44995474551564</v>
      </c>
      <c r="CC1493" s="156">
        <v>0.78</v>
      </c>
      <c r="CD1493">
        <v>2430</v>
      </c>
      <c r="CE1493">
        <v>0.11424771410475909</v>
      </c>
      <c r="CF1493">
        <v>4.5927617021402654</v>
      </c>
      <c r="CG1493">
        <v>0.15878079620330718</v>
      </c>
      <c r="CH1493">
        <v>1.3463452684019481</v>
      </c>
      <c r="CI1493">
        <v>18</v>
      </c>
    </row>
    <row r="1494" spans="47:87" x14ac:dyDescent="0.3">
      <c r="AU1494">
        <v>0.3</v>
      </c>
      <c r="AV1494">
        <v>18.901949386022679</v>
      </c>
      <c r="AW1494">
        <v>0.30656081357670378</v>
      </c>
      <c r="AX1494">
        <v>1.9805166960299587</v>
      </c>
      <c r="AY1494">
        <v>315.62712447580299</v>
      </c>
      <c r="AZ1494">
        <v>0.10849004107074847</v>
      </c>
      <c r="BA1494">
        <v>399.9269125365492</v>
      </c>
      <c r="BB1494">
        <v>300.54424262966631</v>
      </c>
      <c r="BC1494">
        <v>1</v>
      </c>
      <c r="BD1494">
        <v>51.212865370141586</v>
      </c>
      <c r="BE1494">
        <v>87.159634882781006</v>
      </c>
      <c r="BF1494">
        <v>10.640959945301676</v>
      </c>
      <c r="BG1494">
        <v>6.2831469536332492</v>
      </c>
      <c r="BH1494">
        <v>411.72040428346605</v>
      </c>
      <c r="BI1494">
        <v>0.20000000000000004</v>
      </c>
      <c r="BJ1494">
        <v>2730.9664723877204</v>
      </c>
      <c r="BK1494">
        <v>680.57773057760357</v>
      </c>
      <c r="BL1494">
        <v>861.71821096064332</v>
      </c>
      <c r="BM1494">
        <v>898.98565137580283</v>
      </c>
      <c r="BN1494">
        <v>132.93949265938122</v>
      </c>
      <c r="BO1494">
        <v>27.611491182434268</v>
      </c>
      <c r="BP1494">
        <v>5.7984199778538317E-2</v>
      </c>
      <c r="BQ1494">
        <v>100</v>
      </c>
      <c r="BR1494">
        <v>359.0817209991958</v>
      </c>
      <c r="BS1494">
        <v>5.3502904724179047E-2</v>
      </c>
      <c r="BT1494">
        <v>2.9247037334582878E-4</v>
      </c>
      <c r="BU1494">
        <v>0</v>
      </c>
      <c r="BV1494">
        <v>0.5213748801659317</v>
      </c>
      <c r="BW1494">
        <v>14.038196592896623</v>
      </c>
      <c r="BX1494">
        <v>33.22753190395855</v>
      </c>
      <c r="BY1494">
        <v>33.055900655313387</v>
      </c>
      <c r="BZ1494">
        <v>1179.7823517520483</v>
      </c>
      <c r="CA1494">
        <v>219.96792612375964</v>
      </c>
      <c r="CB1494">
        <v>221.28036568515427</v>
      </c>
      <c r="CC1494" s="156">
        <v>0.73</v>
      </c>
      <c r="CD1494">
        <v>2510</v>
      </c>
      <c r="CE1494">
        <v>0.15678577297989094</v>
      </c>
      <c r="CF1494">
        <v>5.4419709043980919</v>
      </c>
      <c r="CG1494">
        <v>0.19134063220732847</v>
      </c>
      <c r="CH1494">
        <v>9.4143237882941904</v>
      </c>
      <c r="CI1494">
        <v>10</v>
      </c>
    </row>
    <row r="1495" spans="47:87" x14ac:dyDescent="0.3">
      <c r="AU1495">
        <v>0.3</v>
      </c>
      <c r="AV1495">
        <v>19.772760479909604</v>
      </c>
      <c r="AW1495">
        <v>0.31600263263057504</v>
      </c>
      <c r="AX1495">
        <v>1.096927536260607</v>
      </c>
      <c r="AY1495">
        <v>327.39604665420211</v>
      </c>
      <c r="AZ1495">
        <v>0.10009270369078171</v>
      </c>
      <c r="BA1495">
        <v>432.47591946814106</v>
      </c>
      <c r="BB1495">
        <v>364.81553664368545</v>
      </c>
      <c r="BC1495">
        <v>1</v>
      </c>
      <c r="BD1495">
        <v>33.410928598142434</v>
      </c>
      <c r="BE1495">
        <v>102.34462946240212</v>
      </c>
      <c r="BF1495">
        <v>23.544271192127262</v>
      </c>
      <c r="BG1495">
        <v>6.0286726940265041</v>
      </c>
      <c r="BH1495">
        <v>417.93441610512002</v>
      </c>
      <c r="BI1495">
        <v>0.2</v>
      </c>
      <c r="BJ1495">
        <v>2965.5406926086389</v>
      </c>
      <c r="BK1495">
        <v>690.60026666378099</v>
      </c>
      <c r="BL1495">
        <v>888.1467122313951</v>
      </c>
      <c r="BM1495">
        <v>1049.0646734713569</v>
      </c>
      <c r="BN1495">
        <v>148.40149809154417</v>
      </c>
      <c r="BO1495">
        <v>28.632626944635998</v>
      </c>
      <c r="BP1495">
        <v>3.9110608879184001E-2</v>
      </c>
      <c r="BQ1495">
        <v>100</v>
      </c>
      <c r="BR1495">
        <v>351.8281465182742</v>
      </c>
      <c r="BS1495">
        <v>5.2538326614556076E-2</v>
      </c>
      <c r="BT1495">
        <v>2.9543243071324609E-4</v>
      </c>
      <c r="BU1495">
        <v>0</v>
      </c>
      <c r="BV1495">
        <v>0.50682388660577338</v>
      </c>
      <c r="BW1495">
        <v>13.80174975714708</v>
      </c>
      <c r="BX1495">
        <v>38.068833486681108</v>
      </c>
      <c r="BY1495">
        <v>33.536752937604099</v>
      </c>
      <c r="BZ1495">
        <v>1030.7184709971177</v>
      </c>
      <c r="CA1495">
        <v>250.62338357264053</v>
      </c>
      <c r="CB1495">
        <v>226.36834789717793</v>
      </c>
      <c r="CC1495" s="156">
        <v>1.0900000000000001</v>
      </c>
      <c r="CD1495">
        <v>1110</v>
      </c>
      <c r="CE1495">
        <v>0.11430919966053854</v>
      </c>
      <c r="CF1495">
        <v>4.4791951595717823</v>
      </c>
      <c r="CG1495">
        <v>0.14769552082625775</v>
      </c>
      <c r="CH1495">
        <v>2.4691510706102915</v>
      </c>
      <c r="CI1495">
        <v>15</v>
      </c>
    </row>
    <row r="1496" spans="47:87" x14ac:dyDescent="0.3">
      <c r="AU1496">
        <v>0.3</v>
      </c>
      <c r="AV1496">
        <v>20.119736115106679</v>
      </c>
      <c r="AW1496">
        <v>0.23482431088061612</v>
      </c>
      <c r="AX1496">
        <v>2.1863880378412022</v>
      </c>
      <c r="AY1496">
        <v>360.08479226896617</v>
      </c>
      <c r="AZ1496">
        <v>8.194396301936252E-2</v>
      </c>
      <c r="BA1496">
        <v>421.78945633007919</v>
      </c>
      <c r="BB1496">
        <v>341.31622926872166</v>
      </c>
      <c r="BC1496">
        <v>1</v>
      </c>
      <c r="BD1496">
        <v>27.389715684124837</v>
      </c>
      <c r="BE1496">
        <v>104.42928964567319</v>
      </c>
      <c r="BF1496">
        <v>9.728522931771824</v>
      </c>
      <c r="BG1496">
        <v>3.7538468832777103</v>
      </c>
      <c r="BH1496">
        <v>403.58934085103004</v>
      </c>
      <c r="BI1496">
        <v>0.19999999999999998</v>
      </c>
      <c r="BJ1496">
        <v>2622.2530031705987</v>
      </c>
      <c r="BK1496">
        <v>676.6067520147808</v>
      </c>
      <c r="BL1496">
        <v>909.4086082508619</v>
      </c>
      <c r="BM1496">
        <v>1107.4867185017263</v>
      </c>
      <c r="BN1496">
        <v>171.11379272392983</v>
      </c>
      <c r="BO1496">
        <v>21.099869094497606</v>
      </c>
      <c r="BP1496">
        <v>5.0539272501546155E-2</v>
      </c>
      <c r="BQ1496">
        <v>100</v>
      </c>
      <c r="BR1496">
        <v>305.51815973011315</v>
      </c>
      <c r="BS1496">
        <v>5.5828183261845299E-2</v>
      </c>
      <c r="BT1496">
        <v>3.2459620098143675E-4</v>
      </c>
      <c r="BU1496">
        <v>28.567407309892342</v>
      </c>
      <c r="BV1496">
        <v>0.54956289999961705</v>
      </c>
      <c r="BW1496">
        <v>15.730401760519163</v>
      </c>
      <c r="BX1496">
        <v>33.546079639941553</v>
      </c>
      <c r="BY1496">
        <v>34.469343050712595</v>
      </c>
      <c r="BZ1496">
        <v>1115.6580155953181</v>
      </c>
      <c r="CA1496">
        <v>297.37970662052669</v>
      </c>
      <c r="CB1496">
        <v>231.13917988843403</v>
      </c>
      <c r="CC1496" s="156">
        <v>0.83</v>
      </c>
      <c r="CD1496">
        <v>1650</v>
      </c>
      <c r="CE1496">
        <v>0.14164718120224284</v>
      </c>
      <c r="CF1496">
        <v>5.9635610543211071</v>
      </c>
      <c r="CG1496">
        <v>0.18716033016353897</v>
      </c>
      <c r="CH1496">
        <v>18.490987831493655</v>
      </c>
      <c r="CI1496">
        <v>9</v>
      </c>
    </row>
    <row r="1497" spans="47:87" x14ac:dyDescent="0.3">
      <c r="AU1497">
        <v>0.3</v>
      </c>
      <c r="AV1497">
        <v>20.444619011916156</v>
      </c>
      <c r="AW1497">
        <v>0.32319253778784457</v>
      </c>
      <c r="AX1497">
        <v>1.2165209633309535</v>
      </c>
      <c r="AY1497">
        <v>334.73421797619164</v>
      </c>
      <c r="AZ1497">
        <v>0.11132094291595576</v>
      </c>
      <c r="BA1497">
        <v>402.1106205270267</v>
      </c>
      <c r="BB1497">
        <v>332.81918078167689</v>
      </c>
      <c r="BC1497">
        <v>1</v>
      </c>
      <c r="BD1497">
        <v>37.185762154546396</v>
      </c>
      <c r="BE1497">
        <v>120.19080293073614</v>
      </c>
      <c r="BF1497">
        <v>15.590870227614717</v>
      </c>
      <c r="BG1497">
        <v>4.8625703393487756</v>
      </c>
      <c r="BH1497">
        <v>423.69247196212893</v>
      </c>
      <c r="BI1497">
        <v>0.20000000000000007</v>
      </c>
      <c r="BJ1497">
        <v>2525.4788882766288</v>
      </c>
      <c r="BK1497">
        <v>673.63860603465594</v>
      </c>
      <c r="BL1497">
        <v>868.03385125456646</v>
      </c>
      <c r="BM1497">
        <v>1056.2664681195838</v>
      </c>
      <c r="BN1497">
        <v>186.57616584369535</v>
      </c>
      <c r="BO1497">
        <v>29.242574926015948</v>
      </c>
      <c r="BP1497">
        <v>4.4995349549633912E-2</v>
      </c>
      <c r="BQ1497">
        <v>100</v>
      </c>
      <c r="BR1497">
        <v>372.34922602632611</v>
      </c>
      <c r="BS1497">
        <v>5.1937235464030597E-2</v>
      </c>
      <c r="BT1497">
        <v>2.9513580410412267E-4</v>
      </c>
      <c r="BU1497">
        <v>0</v>
      </c>
      <c r="BV1497">
        <v>0.5295022720605117</v>
      </c>
      <c r="BW1497">
        <v>14.606468218859256</v>
      </c>
      <c r="BX1497">
        <v>36.893297526996577</v>
      </c>
      <c r="BY1497">
        <v>36.744973769612891</v>
      </c>
      <c r="BZ1497">
        <v>1269.4182465829549</v>
      </c>
      <c r="CA1497">
        <v>318.03480930336411</v>
      </c>
      <c r="CB1497">
        <v>223.19856502985468</v>
      </c>
      <c r="CC1497" s="156">
        <v>0.96</v>
      </c>
      <c r="CD1497">
        <v>1520</v>
      </c>
      <c r="CE1497">
        <v>0.2090180564421511</v>
      </c>
      <c r="CF1497">
        <v>7.7632338888500865</v>
      </c>
      <c r="CG1497">
        <v>0.24936131057675209</v>
      </c>
      <c r="CH1497">
        <v>26.670589858755839</v>
      </c>
      <c r="CI1497">
        <v>6</v>
      </c>
    </row>
    <row r="1498" spans="47:87" x14ac:dyDescent="0.3">
      <c r="AU1498">
        <v>0.3</v>
      </c>
      <c r="AV1498">
        <v>20.893002861900992</v>
      </c>
      <c r="AW1498">
        <v>0.28589892237546705</v>
      </c>
      <c r="AX1498">
        <v>2.0399518303122592</v>
      </c>
      <c r="AY1498">
        <v>328.8361109862339</v>
      </c>
      <c r="AZ1498">
        <v>0.10772807655959096</v>
      </c>
      <c r="BA1498">
        <v>395.42011359794975</v>
      </c>
      <c r="BB1498">
        <v>329.76645645828228</v>
      </c>
      <c r="BC1498">
        <v>1</v>
      </c>
      <c r="BD1498">
        <v>36.714982660389701</v>
      </c>
      <c r="BE1498">
        <v>125.38012164028191</v>
      </c>
      <c r="BF1498">
        <v>19.858717102370871</v>
      </c>
      <c r="BG1498">
        <v>4.6741001951267167</v>
      </c>
      <c r="BH1498">
        <v>424.51237826925171</v>
      </c>
      <c r="BI1498">
        <v>0.19999999999999996</v>
      </c>
      <c r="BJ1498">
        <v>2300.9703728640939</v>
      </c>
      <c r="BK1498">
        <v>687.30910026762615</v>
      </c>
      <c r="BL1498">
        <v>937.09806570162186</v>
      </c>
      <c r="BM1498">
        <v>951.46113372777222</v>
      </c>
      <c r="BN1498">
        <v>175.56809134655097</v>
      </c>
      <c r="BO1498">
        <v>25.472792242043418</v>
      </c>
      <c r="BP1498">
        <v>8.774304816418918E-2</v>
      </c>
      <c r="BQ1498">
        <v>100</v>
      </c>
      <c r="BR1498">
        <v>331.76894202024857</v>
      </c>
      <c r="BS1498">
        <v>5.9208305786452482E-2</v>
      </c>
      <c r="BT1498">
        <v>2.980847526375481E-4</v>
      </c>
      <c r="BU1498">
        <v>0</v>
      </c>
      <c r="BV1498">
        <v>0.58433752925244908</v>
      </c>
      <c r="BW1498">
        <v>14.348459395184205</v>
      </c>
      <c r="BX1498">
        <v>36.039096954785826</v>
      </c>
      <c r="BY1498">
        <v>35.588686743159641</v>
      </c>
      <c r="BZ1498">
        <v>1153.3314548098604</v>
      </c>
      <c r="CA1498">
        <v>335.10433612622069</v>
      </c>
      <c r="CB1498">
        <v>230.36119660507507</v>
      </c>
      <c r="CC1498" s="156">
        <v>1.1599999999999999</v>
      </c>
      <c r="CD1498">
        <v>1130</v>
      </c>
      <c r="CE1498">
        <v>0.18127890373839506</v>
      </c>
      <c r="CF1498">
        <v>5.754203371085314</v>
      </c>
      <c r="CG1498">
        <v>0.22056033468925079</v>
      </c>
      <c r="CH1498">
        <v>17.751316590520918</v>
      </c>
      <c r="CI1498">
        <v>7</v>
      </c>
    </row>
    <row r="1499" spans="47:87" x14ac:dyDescent="0.3">
      <c r="AU1499">
        <v>0.3</v>
      </c>
      <c r="AV1499">
        <v>19.179695641399903</v>
      </c>
      <c r="AW1499">
        <v>0.268490315170623</v>
      </c>
      <c r="AX1499">
        <v>1.3179138466852618</v>
      </c>
      <c r="AY1499">
        <v>346.25244069860736</v>
      </c>
      <c r="AZ1499">
        <v>8.6094259761222411E-2</v>
      </c>
      <c r="BA1499">
        <v>385.08046087824016</v>
      </c>
      <c r="BB1499">
        <v>233.79661804252476</v>
      </c>
      <c r="BC1499">
        <v>1</v>
      </c>
      <c r="BD1499">
        <v>39.859359029495351</v>
      </c>
      <c r="BE1499">
        <v>100.60999635450496</v>
      </c>
      <c r="BF1499">
        <v>1.3212669904206529</v>
      </c>
      <c r="BG1499">
        <v>4.3073709139508551</v>
      </c>
      <c r="BH1499">
        <v>410.91982273526139</v>
      </c>
      <c r="BI1499">
        <v>0.19999999999999993</v>
      </c>
      <c r="BJ1499">
        <v>2005.0378405699353</v>
      </c>
      <c r="BK1499">
        <v>686.96145583383634</v>
      </c>
      <c r="BL1499">
        <v>885.24915039379607</v>
      </c>
      <c r="BM1499">
        <v>797.90808394101862</v>
      </c>
      <c r="BN1499">
        <v>134.33503249061371</v>
      </c>
      <c r="BO1499">
        <v>24.231768114790448</v>
      </c>
      <c r="BP1499">
        <v>4.48526900977382E-2</v>
      </c>
      <c r="BQ1499">
        <v>100</v>
      </c>
      <c r="BR1499">
        <v>358.37775232136823</v>
      </c>
      <c r="BS1499">
        <v>5.4997157712802093E-2</v>
      </c>
      <c r="BT1499">
        <v>3.1271315194702061E-4</v>
      </c>
      <c r="BU1499">
        <v>25.563975380261468</v>
      </c>
      <c r="BV1499">
        <v>0.52459098852227148</v>
      </c>
      <c r="BW1499">
        <v>15.311820472128021</v>
      </c>
      <c r="BX1499">
        <v>35.047417187186099</v>
      </c>
      <c r="BY1499">
        <v>40.30544883267391</v>
      </c>
      <c r="BZ1499">
        <v>1031.459408132743</v>
      </c>
      <c r="CA1499">
        <v>363.51424308538526</v>
      </c>
      <c r="CB1499">
        <v>221.14336216600032</v>
      </c>
      <c r="CC1499" s="156">
        <v>1.17</v>
      </c>
      <c r="CD1499">
        <v>1280</v>
      </c>
      <c r="CE1499">
        <v>-3.6290535411299008E-2</v>
      </c>
      <c r="CF1499">
        <v>1.2021648643009897</v>
      </c>
      <c r="CG1499">
        <v>3.702472684354062E-2</v>
      </c>
      <c r="CH1499">
        <v>-21.500679340038939</v>
      </c>
      <c r="CI1499" t="s">
        <v>479</v>
      </c>
    </row>
    <row r="1500" spans="47:87" x14ac:dyDescent="0.3">
      <c r="AU1500">
        <v>0.3</v>
      </c>
      <c r="AV1500">
        <v>16.020726069548335</v>
      </c>
      <c r="AW1500">
        <v>0.26741331519873679</v>
      </c>
      <c r="AX1500">
        <v>1.3244397003780506</v>
      </c>
      <c r="AY1500">
        <v>321.61858874017668</v>
      </c>
      <c r="AZ1500">
        <v>9.5620356769584289E-2</v>
      </c>
      <c r="BA1500">
        <v>402.62034729555114</v>
      </c>
      <c r="BB1500">
        <v>373.27311031123111</v>
      </c>
      <c r="BC1500">
        <v>1</v>
      </c>
      <c r="BD1500">
        <v>41.110929504675042</v>
      </c>
      <c r="BE1500">
        <v>100.09172088210397</v>
      </c>
      <c r="BF1500">
        <v>20.448783111143577</v>
      </c>
      <c r="BG1500">
        <v>4.8196654387329945</v>
      </c>
      <c r="BH1500">
        <v>427.32386664438127</v>
      </c>
      <c r="BI1500">
        <v>0.20000000000000004</v>
      </c>
      <c r="BJ1500">
        <v>2839.5656849289248</v>
      </c>
      <c r="BK1500">
        <v>704.56268076813922</v>
      </c>
      <c r="BL1500">
        <v>910.67517780178775</v>
      </c>
      <c r="BM1500">
        <v>946.02534121090548</v>
      </c>
      <c r="BN1500">
        <v>193.52388529657753</v>
      </c>
      <c r="BO1500">
        <v>24.188752352922293</v>
      </c>
      <c r="BP1500">
        <v>3.8049768240898771E-2</v>
      </c>
      <c r="BQ1500">
        <v>100</v>
      </c>
      <c r="BR1500">
        <v>295.67607782459078</v>
      </c>
      <c r="BS1500">
        <v>5.5493574333708974E-2</v>
      </c>
      <c r="BT1500">
        <v>3.204135969810801E-4</v>
      </c>
      <c r="BU1500">
        <v>71.995782701975457</v>
      </c>
      <c r="BV1500">
        <v>0.56887242940329263</v>
      </c>
      <c r="BW1500">
        <v>15.445559719009113</v>
      </c>
      <c r="BX1500">
        <v>37.287642250292031</v>
      </c>
      <c r="BY1500">
        <v>32.605440744342133</v>
      </c>
      <c r="BZ1500">
        <v>816.02394572787045</v>
      </c>
      <c r="CA1500">
        <v>221.77154345523127</v>
      </c>
      <c r="CB1500">
        <v>249.85604357854331</v>
      </c>
      <c r="CC1500" s="156">
        <v>0.74</v>
      </c>
      <c r="CD1500">
        <v>2690</v>
      </c>
      <c r="CE1500">
        <v>8.1356391175614107E-2</v>
      </c>
      <c r="CF1500">
        <v>2.8072064334166469</v>
      </c>
      <c r="CG1500">
        <v>0.11478551841411312</v>
      </c>
      <c r="CH1500">
        <v>-4.9428228299143981</v>
      </c>
      <c r="CI1500" t="s">
        <v>479</v>
      </c>
    </row>
    <row r="1501" spans="47:87" x14ac:dyDescent="0.3">
      <c r="AU1501">
        <v>0.3</v>
      </c>
      <c r="AV1501">
        <v>21.749806602488864</v>
      </c>
      <c r="AW1501">
        <v>0.2870940850989474</v>
      </c>
      <c r="AX1501">
        <v>0.60249904269349919</v>
      </c>
      <c r="AY1501">
        <v>349.68388437183143</v>
      </c>
      <c r="AZ1501">
        <v>0.10372195902613547</v>
      </c>
      <c r="BA1501">
        <v>493.28404850978984</v>
      </c>
      <c r="BB1501">
        <v>364.82727486438444</v>
      </c>
      <c r="BC1501">
        <v>1</v>
      </c>
      <c r="BD1501">
        <v>41.289119859576104</v>
      </c>
      <c r="BE1501">
        <v>117.63246355052307</v>
      </c>
      <c r="BF1501">
        <v>10.757256540313412</v>
      </c>
      <c r="BG1501">
        <v>3.7367281822844212</v>
      </c>
      <c r="BH1501">
        <v>418.44252199903394</v>
      </c>
      <c r="BI1501">
        <v>0.19999999999999998</v>
      </c>
      <c r="BJ1501">
        <v>2389.5854460033752</v>
      </c>
      <c r="BK1501">
        <v>709.80994648119031</v>
      </c>
      <c r="BL1501">
        <v>886.41639892638591</v>
      </c>
      <c r="BM1501">
        <v>1031.8489147259131</v>
      </c>
      <c r="BN1501">
        <v>127.6498385715948</v>
      </c>
      <c r="BO1501">
        <v>25.550899674918487</v>
      </c>
      <c r="BP1501">
        <v>9.1575001933031058E-2</v>
      </c>
      <c r="BQ1501">
        <v>100</v>
      </c>
      <c r="BR1501">
        <v>350.05075899757475</v>
      </c>
      <c r="BS1501">
        <v>5.4522023027687001E-2</v>
      </c>
      <c r="BT1501">
        <v>3.1501716883312316E-4</v>
      </c>
      <c r="BU1501">
        <v>0</v>
      </c>
      <c r="BV1501">
        <v>0.55454198666321108</v>
      </c>
      <c r="BW1501">
        <v>15.100316564322595</v>
      </c>
      <c r="BX1501">
        <v>35.355060493264943</v>
      </c>
      <c r="BY1501">
        <v>31.95701699242623</v>
      </c>
      <c r="BZ1501">
        <v>863.51024267218088</v>
      </c>
      <c r="CA1501">
        <v>281.82205066969499</v>
      </c>
      <c r="CB1501">
        <v>233.32466149246545</v>
      </c>
      <c r="CC1501" s="156">
        <v>1</v>
      </c>
      <c r="CD1501">
        <v>1320</v>
      </c>
      <c r="CE1501">
        <v>0.20582621016469682</v>
      </c>
      <c r="CF1501">
        <v>6.1491217438332395</v>
      </c>
      <c r="CG1501">
        <v>0.24935318835150669</v>
      </c>
      <c r="CH1501">
        <v>19.658019370250731</v>
      </c>
      <c r="CI1501">
        <v>6</v>
      </c>
    </row>
    <row r="1502" spans="47:87" x14ac:dyDescent="0.3">
      <c r="AU1502">
        <v>0.3</v>
      </c>
      <c r="AV1502">
        <v>19.377591830096137</v>
      </c>
      <c r="AW1502">
        <v>0.31508162364517128</v>
      </c>
      <c r="AX1502">
        <v>3.3746753576950472</v>
      </c>
      <c r="AY1502">
        <v>362.55084679581091</v>
      </c>
      <c r="AZ1502">
        <v>0.10447586407547517</v>
      </c>
      <c r="BA1502">
        <v>421.86208424416486</v>
      </c>
      <c r="BB1502">
        <v>370.6922177495718</v>
      </c>
      <c r="BC1502">
        <v>1</v>
      </c>
      <c r="BD1502">
        <v>38.532306682612074</v>
      </c>
      <c r="BE1502">
        <v>99.458758423550336</v>
      </c>
      <c r="BF1502">
        <v>12.368844021593761</v>
      </c>
      <c r="BG1502">
        <v>5.5408223890513844</v>
      </c>
      <c r="BH1502">
        <v>454.56276007327256</v>
      </c>
      <c r="BI1502">
        <v>0.19999999999999998</v>
      </c>
      <c r="BJ1502">
        <v>2691.1377152276423</v>
      </c>
      <c r="BK1502">
        <v>688.27663895473313</v>
      </c>
      <c r="BL1502">
        <v>930.18112744006544</v>
      </c>
      <c r="BM1502">
        <v>1042.7139428988314</v>
      </c>
      <c r="BN1502">
        <v>151.61942510495786</v>
      </c>
      <c r="BO1502">
        <v>28.58344274823833</v>
      </c>
      <c r="BP1502">
        <v>3.4815792097285324E-2</v>
      </c>
      <c r="BQ1502">
        <v>100</v>
      </c>
      <c r="BR1502">
        <v>413.83240207433749</v>
      </c>
      <c r="BS1502">
        <v>5.5596164410728573E-2</v>
      </c>
      <c r="BT1502">
        <v>3.135701202734243E-4</v>
      </c>
      <c r="BU1502">
        <v>9.4934943912081735</v>
      </c>
      <c r="BV1502">
        <v>0.60422282945972394</v>
      </c>
      <c r="BW1502">
        <v>13.431250746025125</v>
      </c>
      <c r="BX1502">
        <v>34.411316350925837</v>
      </c>
      <c r="BY1502">
        <v>32.107890793675139</v>
      </c>
      <c r="BZ1502">
        <v>970.56554678494979</v>
      </c>
      <c r="CA1502">
        <v>292.20087566711874</v>
      </c>
      <c r="CB1502">
        <v>249.42044025416709</v>
      </c>
      <c r="CC1502" s="156">
        <v>1.01</v>
      </c>
      <c r="CD1502">
        <v>1400</v>
      </c>
      <c r="CE1502">
        <v>0.17632506724707842</v>
      </c>
      <c r="CF1502">
        <v>5.5490408343848525</v>
      </c>
      <c r="CG1502">
        <v>0.21297732412849574</v>
      </c>
      <c r="CH1502">
        <v>13.683639490145101</v>
      </c>
      <c r="CI1502">
        <v>8</v>
      </c>
    </row>
    <row r="1503" spans="47:87" x14ac:dyDescent="0.3">
      <c r="AU1503">
        <v>0.3</v>
      </c>
      <c r="AV1503">
        <v>20.846253529776575</v>
      </c>
      <c r="AW1503">
        <v>0.34258249259301338</v>
      </c>
      <c r="AX1503">
        <v>0.71052345243552828</v>
      </c>
      <c r="AY1503">
        <v>308.74341725750998</v>
      </c>
      <c r="AZ1503">
        <v>0.11288497853814614</v>
      </c>
      <c r="BA1503">
        <v>461.27601547274952</v>
      </c>
      <c r="BB1503">
        <v>294.2705574543337</v>
      </c>
      <c r="BC1503">
        <v>1</v>
      </c>
      <c r="BD1503">
        <v>35.977676002757299</v>
      </c>
      <c r="BE1503">
        <v>90.00542176674</v>
      </c>
      <c r="BF1503">
        <v>14.381623275048749</v>
      </c>
      <c r="BG1503">
        <v>3.8334411682720493</v>
      </c>
      <c r="BH1503">
        <v>400.61098745308146</v>
      </c>
      <c r="BI1503">
        <v>0.20000000000000004</v>
      </c>
      <c r="BJ1503">
        <v>2578.9608552822046</v>
      </c>
      <c r="BK1503">
        <v>698.18719988179157</v>
      </c>
      <c r="BL1503">
        <v>857.54356091919567</v>
      </c>
      <c r="BM1503">
        <v>1115.5732968865873</v>
      </c>
      <c r="BN1503">
        <v>186.23631096785618</v>
      </c>
      <c r="BO1503">
        <v>31.046452714709424</v>
      </c>
      <c r="BP1503">
        <v>4.1717043977561388E-2</v>
      </c>
      <c r="BQ1503">
        <v>100</v>
      </c>
      <c r="BR1503">
        <v>348.57897823348725</v>
      </c>
      <c r="BS1503">
        <v>5.2261548890461196E-2</v>
      </c>
      <c r="BT1503">
        <v>3.4875044868315199E-4</v>
      </c>
      <c r="BU1503">
        <v>0</v>
      </c>
      <c r="BV1503">
        <v>0.54555144898287977</v>
      </c>
      <c r="BW1503">
        <v>14.756024024969834</v>
      </c>
      <c r="BX1503">
        <v>36.394600158488821</v>
      </c>
      <c r="BY1503">
        <v>29.748448662957628</v>
      </c>
      <c r="BZ1503">
        <v>958.68167807948817</v>
      </c>
      <c r="CA1503">
        <v>300.24209575792855</v>
      </c>
      <c r="CB1503">
        <v>249.18712508719551</v>
      </c>
      <c r="CC1503" s="156">
        <v>0.84</v>
      </c>
      <c r="CD1503">
        <v>2150</v>
      </c>
      <c r="CE1503">
        <v>0.24661719433491136</v>
      </c>
      <c r="CF1503">
        <v>6.9260031111364242</v>
      </c>
      <c r="CG1503">
        <v>0.29721322468800426</v>
      </c>
      <c r="CH1503">
        <v>25.69937653993934</v>
      </c>
      <c r="CI1503">
        <v>5</v>
      </c>
    </row>
    <row r="1504" spans="47:87" x14ac:dyDescent="0.3">
      <c r="AU1504">
        <v>0.3</v>
      </c>
      <c r="AV1504">
        <v>20.936004815267275</v>
      </c>
      <c r="AW1504">
        <v>0.32862428504856472</v>
      </c>
      <c r="AX1504">
        <v>1.4905786872268441</v>
      </c>
      <c r="AY1504">
        <v>341.93003325205819</v>
      </c>
      <c r="AZ1504">
        <v>0.10824668273129434</v>
      </c>
      <c r="BA1504">
        <v>363.16669286482761</v>
      </c>
      <c r="BB1504">
        <v>361.3939190741296</v>
      </c>
      <c r="BC1504">
        <v>1</v>
      </c>
      <c r="BD1504">
        <v>44.988397754344376</v>
      </c>
      <c r="BE1504">
        <v>108.83490905858403</v>
      </c>
      <c r="BF1504">
        <v>15.077478798708633</v>
      </c>
      <c r="BG1504">
        <v>8.4469976716869439</v>
      </c>
      <c r="BH1504">
        <v>433.35950376155392</v>
      </c>
      <c r="BI1504">
        <v>0.19999999999999998</v>
      </c>
      <c r="BJ1504">
        <v>2178.2728030656294</v>
      </c>
      <c r="BK1504">
        <v>696.16175029139345</v>
      </c>
      <c r="BL1504">
        <v>915.45173206446179</v>
      </c>
      <c r="BM1504">
        <v>1127.7349251240776</v>
      </c>
      <c r="BN1504">
        <v>158.16774466558687</v>
      </c>
      <c r="BO1504">
        <v>29.691557028001561</v>
      </c>
      <c r="BP1504">
        <v>5.0930783409992901E-2</v>
      </c>
      <c r="BQ1504">
        <v>100</v>
      </c>
      <c r="BR1504">
        <v>307.24156922479619</v>
      </c>
      <c r="BS1504">
        <v>5.4799073530676062E-2</v>
      </c>
      <c r="BT1504">
        <v>2.9930575325331349E-4</v>
      </c>
      <c r="BU1504">
        <v>0</v>
      </c>
      <c r="BV1504">
        <v>0.49684636333845317</v>
      </c>
      <c r="BW1504">
        <v>14.811880953790492</v>
      </c>
      <c r="BX1504">
        <v>35.587697768421158</v>
      </c>
      <c r="BY1504">
        <v>30.661098633525594</v>
      </c>
      <c r="BZ1504">
        <v>933.29485012838143</v>
      </c>
      <c r="CA1504">
        <v>296.79971839612722</v>
      </c>
      <c r="CB1504">
        <v>241.37057536422512</v>
      </c>
      <c r="CC1504" s="156">
        <v>1.03</v>
      </c>
      <c r="CD1504">
        <v>840</v>
      </c>
      <c r="CE1504">
        <v>0.21878598982226216</v>
      </c>
      <c r="CF1504">
        <v>6.4021964805082199</v>
      </c>
      <c r="CG1504">
        <v>0.26164919952755022</v>
      </c>
      <c r="CH1504">
        <v>28.801742519676178</v>
      </c>
      <c r="CI1504">
        <v>6</v>
      </c>
    </row>
    <row r="1505" spans="47:87" x14ac:dyDescent="0.3">
      <c r="AU1505">
        <v>0.3</v>
      </c>
      <c r="AV1505">
        <v>18.952946724740759</v>
      </c>
      <c r="AW1505">
        <v>0.34444418967846013</v>
      </c>
      <c r="AX1505">
        <v>1.2016024673066386</v>
      </c>
      <c r="AY1505">
        <v>319.30031302330593</v>
      </c>
      <c r="AZ1505">
        <v>0.10193392265603875</v>
      </c>
      <c r="BA1505">
        <v>412.9962412500318</v>
      </c>
      <c r="BB1505">
        <v>350.43398617778746</v>
      </c>
      <c r="BC1505">
        <v>1</v>
      </c>
      <c r="BD1505">
        <v>46.277305569353317</v>
      </c>
      <c r="BE1505">
        <v>98.355501240111707</v>
      </c>
      <c r="BF1505">
        <v>9.4086464412312214</v>
      </c>
      <c r="BG1505">
        <v>6.1340577649673591</v>
      </c>
      <c r="BH1505">
        <v>440.28983826457727</v>
      </c>
      <c r="BI1505">
        <v>0.20000000000000007</v>
      </c>
      <c r="BJ1505">
        <v>2503.9210790638858</v>
      </c>
      <c r="BK1505">
        <v>718.22671191884979</v>
      </c>
      <c r="BL1505">
        <v>854.75356614895009</v>
      </c>
      <c r="BM1505">
        <v>1155.5889138020048</v>
      </c>
      <c r="BN1505">
        <v>128.69632745002349</v>
      </c>
      <c r="BO1505">
        <v>31.177688334704857</v>
      </c>
      <c r="BP1505">
        <v>4.6547872891224994E-2</v>
      </c>
      <c r="BQ1505">
        <v>100</v>
      </c>
      <c r="BR1505">
        <v>391.84728417694424</v>
      </c>
      <c r="BS1505">
        <v>5.3611794171602264E-2</v>
      </c>
      <c r="BT1505">
        <v>3.1044930898753784E-4</v>
      </c>
      <c r="BU1505">
        <v>10.548546177165452</v>
      </c>
      <c r="BV1505">
        <v>0.59383877672017549</v>
      </c>
      <c r="BW1505">
        <v>14.228125304658858</v>
      </c>
      <c r="BX1505">
        <v>36.508363160402993</v>
      </c>
      <c r="BY1505">
        <v>35.091257969902038</v>
      </c>
      <c r="BZ1505">
        <v>1143.7018394607724</v>
      </c>
      <c r="CA1505">
        <v>229.23828224146081</v>
      </c>
      <c r="CB1505">
        <v>228.39454865997573</v>
      </c>
      <c r="CC1505" s="156">
        <v>0.78</v>
      </c>
      <c r="CD1505">
        <v>2090</v>
      </c>
      <c r="CE1505">
        <v>0.2393645932931352</v>
      </c>
      <c r="CF1505">
        <v>6.044981052444121</v>
      </c>
      <c r="CG1505">
        <v>0.22568759352131229</v>
      </c>
      <c r="CH1505">
        <v>28.001238371756948</v>
      </c>
      <c r="CI1505">
        <v>6</v>
      </c>
    </row>
    <row r="1506" spans="47:87" x14ac:dyDescent="0.3">
      <c r="AU1506">
        <v>0.3</v>
      </c>
      <c r="AV1506">
        <v>20.223896020453054</v>
      </c>
      <c r="AW1506">
        <v>0.3092422665791752</v>
      </c>
      <c r="AX1506">
        <v>2.0866755028434523</v>
      </c>
      <c r="AY1506">
        <v>312.29337890752373</v>
      </c>
      <c r="AZ1506">
        <v>9.3549594855063714E-2</v>
      </c>
      <c r="BA1506">
        <v>409.17486044350812</v>
      </c>
      <c r="BB1506">
        <v>332.75651980170153</v>
      </c>
      <c r="BC1506">
        <v>1</v>
      </c>
      <c r="BD1506">
        <v>44.429164458975293</v>
      </c>
      <c r="BE1506">
        <v>97.565558767999121</v>
      </c>
      <c r="BF1506">
        <v>15.046916976870396</v>
      </c>
      <c r="BG1506">
        <v>4.0768751669521279</v>
      </c>
      <c r="BH1506">
        <v>413.85536705819948</v>
      </c>
      <c r="BI1506">
        <v>0.19999999999999996</v>
      </c>
      <c r="BJ1506">
        <v>2787.3159317350114</v>
      </c>
      <c r="BK1506">
        <v>687.74658040821407</v>
      </c>
      <c r="BL1506">
        <v>828.08077591718211</v>
      </c>
      <c r="BM1506">
        <v>944.38736995004933</v>
      </c>
      <c r="BN1506">
        <v>131.46336667340475</v>
      </c>
      <c r="BO1506">
        <v>28.067675743271806</v>
      </c>
      <c r="BP1506">
        <v>3.2519576106765626E-2</v>
      </c>
      <c r="BQ1506">
        <v>100</v>
      </c>
      <c r="BR1506">
        <v>325.80820455372793</v>
      </c>
      <c r="BS1506">
        <v>5.8434975324446588E-2</v>
      </c>
      <c r="BT1506">
        <v>3.112105248395154E-4</v>
      </c>
      <c r="BU1506">
        <v>0</v>
      </c>
      <c r="BV1506">
        <v>0.58470010375047643</v>
      </c>
      <c r="BW1506">
        <v>14.594545203298765</v>
      </c>
      <c r="BX1506">
        <v>36.036474944963913</v>
      </c>
      <c r="BY1506">
        <v>37.146092490100735</v>
      </c>
      <c r="BZ1506">
        <v>1199.9150555255289</v>
      </c>
      <c r="CA1506">
        <v>334.71906926565498</v>
      </c>
      <c r="CB1506">
        <v>232.60708309183954</v>
      </c>
      <c r="CC1506" s="156">
        <v>1</v>
      </c>
      <c r="CD1506">
        <v>2100</v>
      </c>
      <c r="CE1506">
        <v>9.341881310321698E-2</v>
      </c>
      <c r="CF1506">
        <v>4.1987007161363303</v>
      </c>
      <c r="CG1506">
        <v>0.12863998819536715</v>
      </c>
      <c r="CH1506">
        <v>-2.6467598872810885</v>
      </c>
      <c r="CI1506" t="s">
        <v>479</v>
      </c>
    </row>
    <row r="1507" spans="47:87" x14ac:dyDescent="0.3">
      <c r="AU1507">
        <v>0.3</v>
      </c>
      <c r="AV1507">
        <v>20.100383291738037</v>
      </c>
      <c r="AW1507">
        <v>0.30758304011874432</v>
      </c>
      <c r="AX1507">
        <v>0.98141824519134313</v>
      </c>
      <c r="AY1507">
        <v>335.90019549411511</v>
      </c>
      <c r="AZ1507">
        <v>9.1849633367244332E-2</v>
      </c>
      <c r="BA1507">
        <v>388.98908717508226</v>
      </c>
      <c r="BB1507">
        <v>395.24745585224412</v>
      </c>
      <c r="BC1507">
        <v>1</v>
      </c>
      <c r="BD1507">
        <v>35.666469372132354</v>
      </c>
      <c r="BE1507">
        <v>111.02149033147855</v>
      </c>
      <c r="BF1507">
        <v>21.318291648935105</v>
      </c>
      <c r="BG1507">
        <v>6.4421027874478174</v>
      </c>
      <c r="BH1507">
        <v>410.98149853181582</v>
      </c>
      <c r="BI1507">
        <v>0.19999999999999998</v>
      </c>
      <c r="BJ1507">
        <v>2850.1151805010527</v>
      </c>
      <c r="BK1507">
        <v>671.38333743490557</v>
      </c>
      <c r="BL1507">
        <v>877.72674434613054</v>
      </c>
      <c r="BM1507">
        <v>944.16564859221774</v>
      </c>
      <c r="BN1507">
        <v>178.08210873380474</v>
      </c>
      <c r="BO1507">
        <v>27.785961877635824</v>
      </c>
      <c r="BP1507">
        <v>4.8261287232130128E-2</v>
      </c>
      <c r="BQ1507">
        <v>100</v>
      </c>
      <c r="BR1507">
        <v>395.49273474580792</v>
      </c>
      <c r="BS1507">
        <v>5.3153885991811471E-2</v>
      </c>
      <c r="BT1507">
        <v>3.0613608392476632E-4</v>
      </c>
      <c r="BU1507">
        <v>39.909729736894093</v>
      </c>
      <c r="BV1507">
        <v>0.5614933034694346</v>
      </c>
      <c r="BW1507">
        <v>15.020946898179258</v>
      </c>
      <c r="BX1507">
        <v>34.882976165527559</v>
      </c>
      <c r="BY1507">
        <v>29.825153386305569</v>
      </c>
      <c r="BZ1507">
        <v>1222.8162059364547</v>
      </c>
      <c r="CA1507">
        <v>263.0481174458904</v>
      </c>
      <c r="CB1507">
        <v>254.36113298645026</v>
      </c>
      <c r="CC1507" s="156">
        <v>1.1399999999999999</v>
      </c>
      <c r="CD1507">
        <v>850</v>
      </c>
      <c r="CE1507">
        <v>0.30532016915732663</v>
      </c>
      <c r="CF1507">
        <v>8.2280674051882379</v>
      </c>
      <c r="CG1507">
        <v>0.37411900959792793</v>
      </c>
      <c r="CH1507">
        <v>45.416847145612877</v>
      </c>
      <c r="CI1507">
        <v>4</v>
      </c>
    </row>
    <row r="1508" spans="47:87" x14ac:dyDescent="0.3">
      <c r="AU1508">
        <v>0.3</v>
      </c>
      <c r="AV1508">
        <v>19.155274155021885</v>
      </c>
      <c r="AW1508">
        <v>0.28767335595953486</v>
      </c>
      <c r="AX1508">
        <v>2.3874479118898742</v>
      </c>
      <c r="AY1508">
        <v>320.61818327575776</v>
      </c>
      <c r="AZ1508">
        <v>0.11870253881673608</v>
      </c>
      <c r="BA1508">
        <v>403.02642860724296</v>
      </c>
      <c r="BB1508">
        <v>401.66878055390487</v>
      </c>
      <c r="BC1508">
        <v>1</v>
      </c>
      <c r="BD1508">
        <v>45.716846078533315</v>
      </c>
      <c r="BE1508">
        <v>104.29803689533483</v>
      </c>
      <c r="BF1508">
        <v>13.530366025401293</v>
      </c>
      <c r="BG1508">
        <v>4.7122219188603145</v>
      </c>
      <c r="BH1508">
        <v>337.55696325716502</v>
      </c>
      <c r="BI1508">
        <v>0.20000000000000007</v>
      </c>
      <c r="BJ1508">
        <v>2573.5059227608599</v>
      </c>
      <c r="BK1508">
        <v>683.27043218950189</v>
      </c>
      <c r="BL1508">
        <v>855.06529568686346</v>
      </c>
      <c r="BM1508">
        <v>1081.5599548179455</v>
      </c>
      <c r="BN1508">
        <v>105.76773349031899</v>
      </c>
      <c r="BO1508">
        <v>25.982760336397288</v>
      </c>
      <c r="BP1508">
        <v>4.5540154328098499E-2</v>
      </c>
      <c r="BQ1508">
        <v>100</v>
      </c>
      <c r="BR1508">
        <v>375.18936380964874</v>
      </c>
      <c r="BS1508">
        <v>5.7829255144396005E-2</v>
      </c>
      <c r="BT1508">
        <v>3.0039157023091571E-4</v>
      </c>
      <c r="BU1508">
        <v>2.8700272364355928</v>
      </c>
      <c r="BV1508">
        <v>0.50925882208151796</v>
      </c>
      <c r="BW1508">
        <v>15.252258985853999</v>
      </c>
      <c r="BX1508">
        <v>36.284293615336537</v>
      </c>
      <c r="BY1508">
        <v>38.835455662835095</v>
      </c>
      <c r="BZ1508">
        <v>1239.0059860043302</v>
      </c>
      <c r="CA1508">
        <v>325.52006479275713</v>
      </c>
      <c r="CB1508">
        <v>228.66031174132772</v>
      </c>
      <c r="CC1508" s="156">
        <v>0.77</v>
      </c>
      <c r="CD1508">
        <v>1540</v>
      </c>
      <c r="CE1508">
        <v>0.22295974321049439</v>
      </c>
      <c r="CF1508">
        <v>6.7249448458964096</v>
      </c>
      <c r="CG1508">
        <v>0.26851622233053757</v>
      </c>
      <c r="CH1508">
        <v>25.59475703660333</v>
      </c>
      <c r="CI1508">
        <v>6</v>
      </c>
    </row>
    <row r="1509" spans="47:87" x14ac:dyDescent="0.3">
      <c r="AU1509">
        <v>0.3</v>
      </c>
      <c r="AV1509">
        <v>19.68789480261378</v>
      </c>
      <c r="AW1509">
        <v>0.24086101594986231</v>
      </c>
      <c r="AX1509">
        <v>0.88026955928543127</v>
      </c>
      <c r="AY1509">
        <v>307.04317791946403</v>
      </c>
      <c r="AZ1509">
        <v>0.10136221628248676</v>
      </c>
      <c r="BA1509">
        <v>480.64702267254938</v>
      </c>
      <c r="BB1509">
        <v>370.82601131090013</v>
      </c>
      <c r="BC1509">
        <v>1</v>
      </c>
      <c r="BD1509">
        <v>43.142182541657398</v>
      </c>
      <c r="BE1509">
        <v>95.596202580155307</v>
      </c>
      <c r="BF1509">
        <v>13.706461501270008</v>
      </c>
      <c r="BG1509">
        <v>5.9168085698636581</v>
      </c>
      <c r="BH1509">
        <v>430.92375416830669</v>
      </c>
      <c r="BI1509">
        <v>0.19999999999999998</v>
      </c>
      <c r="BJ1509">
        <v>2715.4081789369379</v>
      </c>
      <c r="BK1509">
        <v>680.1454149501642</v>
      </c>
      <c r="BL1509">
        <v>871.55720948888472</v>
      </c>
      <c r="BM1509">
        <v>911.08394101670501</v>
      </c>
      <c r="BN1509">
        <v>158.90369360769282</v>
      </c>
      <c r="BO1509">
        <v>21.593868968324866</v>
      </c>
      <c r="BP1509">
        <v>5.7630125101582372E-2</v>
      </c>
      <c r="BQ1509">
        <v>100</v>
      </c>
      <c r="BR1509">
        <v>338.65295987667849</v>
      </c>
      <c r="BS1509">
        <v>5.6334500799616188E-2</v>
      </c>
      <c r="BT1509">
        <v>3.0714407539801078E-4</v>
      </c>
      <c r="BU1509">
        <v>0</v>
      </c>
      <c r="BV1509">
        <v>0.55393696304330986</v>
      </c>
      <c r="BW1509">
        <v>13.433818633784378</v>
      </c>
      <c r="BX1509">
        <v>33.831554093973494</v>
      </c>
      <c r="BY1509">
        <v>33.288541935351887</v>
      </c>
      <c r="BZ1509">
        <v>1230.2103334917101</v>
      </c>
      <c r="CA1509">
        <v>215.59857909617159</v>
      </c>
      <c r="CB1509">
        <v>228.24311806276361</v>
      </c>
      <c r="CC1509" s="156">
        <v>1.06</v>
      </c>
      <c r="CD1509">
        <v>1750</v>
      </c>
      <c r="CE1509">
        <v>0.15073568963429307</v>
      </c>
      <c r="CF1509">
        <v>4.7392774643400486</v>
      </c>
      <c r="CG1509">
        <v>0.18753606389106489</v>
      </c>
      <c r="CH1509">
        <v>11.348364964595602</v>
      </c>
      <c r="CI1509">
        <v>9</v>
      </c>
    </row>
    <row r="1510" spans="47:87" x14ac:dyDescent="0.3">
      <c r="AU1510">
        <v>0.3</v>
      </c>
      <c r="AV1510">
        <v>18.560411256178586</v>
      </c>
      <c r="AW1510">
        <v>0.26757573468842616</v>
      </c>
      <c r="AX1510">
        <v>1.471529025769952</v>
      </c>
      <c r="AY1510">
        <v>362.16025878515075</v>
      </c>
      <c r="AZ1510">
        <v>8.4384358818007141E-2</v>
      </c>
      <c r="BA1510">
        <v>466.12195044306708</v>
      </c>
      <c r="BB1510">
        <v>296.5885915938257</v>
      </c>
      <c r="BC1510">
        <v>1</v>
      </c>
      <c r="BD1510">
        <v>37.848300633985744</v>
      </c>
      <c r="BE1510">
        <v>99.962664718413336</v>
      </c>
      <c r="BF1510">
        <v>17.842551691387321</v>
      </c>
      <c r="BG1510">
        <v>4.5283904430502808</v>
      </c>
      <c r="BH1510">
        <v>451.44638695219891</v>
      </c>
      <c r="BI1510">
        <v>0.20000000000000007</v>
      </c>
      <c r="BJ1510">
        <v>2820.340106338851</v>
      </c>
      <c r="BK1510">
        <v>679.96773354531763</v>
      </c>
      <c r="BL1510">
        <v>892.37112817244019</v>
      </c>
      <c r="BM1510">
        <v>839.98186157750217</v>
      </c>
      <c r="BN1510">
        <v>124.54658465151971</v>
      </c>
      <c r="BO1510">
        <v>24.227346187281171</v>
      </c>
      <c r="BP1510">
        <v>3.5227295486430478E-2</v>
      </c>
      <c r="BQ1510">
        <v>100</v>
      </c>
      <c r="BR1510">
        <v>311.79361476301585</v>
      </c>
      <c r="BS1510">
        <v>4.9999661931789348E-2</v>
      </c>
      <c r="BT1510">
        <v>2.9165072433270928E-4</v>
      </c>
      <c r="BU1510">
        <v>7.7753719058463941</v>
      </c>
      <c r="BV1510">
        <v>0.56648053636937823</v>
      </c>
      <c r="BW1510">
        <v>14.472303728582439</v>
      </c>
      <c r="BX1510">
        <v>34.581559739517004</v>
      </c>
      <c r="BY1510">
        <v>38.129780312554288</v>
      </c>
      <c r="BZ1510">
        <v>963.76997033126111</v>
      </c>
      <c r="CA1510">
        <v>283.5873824146376</v>
      </c>
      <c r="CB1510">
        <v>243.39312539663442</v>
      </c>
      <c r="CC1510" s="156">
        <v>0.87</v>
      </c>
      <c r="CD1510">
        <v>1180</v>
      </c>
      <c r="CE1510">
        <v>0.26721834792467947</v>
      </c>
      <c r="CF1510">
        <v>6.6411676133686317</v>
      </c>
      <c r="CG1510">
        <v>0.32486831395413057</v>
      </c>
      <c r="CH1510">
        <v>28.733779641244762</v>
      </c>
      <c r="CI1510">
        <v>5</v>
      </c>
    </row>
    <row r="1511" spans="47:87" x14ac:dyDescent="0.3">
      <c r="AU1511">
        <v>0.3</v>
      </c>
      <c r="AV1511">
        <v>19.877370188990419</v>
      </c>
      <c r="AW1511">
        <v>0.30297543508363695</v>
      </c>
      <c r="AX1511">
        <v>1.3885026762985233</v>
      </c>
      <c r="AY1511">
        <v>338.22027409838762</v>
      </c>
      <c r="AZ1511">
        <v>0.10617865381629002</v>
      </c>
      <c r="BA1511">
        <v>501.00537684305669</v>
      </c>
      <c r="BB1511">
        <v>359.31046427158589</v>
      </c>
      <c r="BC1511">
        <v>1</v>
      </c>
      <c r="BD1511">
        <v>44.233942478748219</v>
      </c>
      <c r="BE1511">
        <v>87.91547677655258</v>
      </c>
      <c r="BF1511">
        <v>19.340579792106745</v>
      </c>
      <c r="BG1511">
        <v>3.9233127451483378</v>
      </c>
      <c r="BH1511">
        <v>391.1003585469993</v>
      </c>
      <c r="BI1511">
        <v>0.2</v>
      </c>
      <c r="BJ1511">
        <v>2608.3028421562217</v>
      </c>
      <c r="BK1511">
        <v>670.48221313243948</v>
      </c>
      <c r="BL1511">
        <v>925.98668586739677</v>
      </c>
      <c r="BM1511">
        <v>880.18250647993852</v>
      </c>
      <c r="BN1511">
        <v>126.65559086795277</v>
      </c>
      <c r="BO1511">
        <v>27.2210889768489</v>
      </c>
      <c r="BP1511">
        <v>6.5498470869291198E-2</v>
      </c>
      <c r="BQ1511">
        <v>100</v>
      </c>
      <c r="BR1511">
        <v>282.39433181753185</v>
      </c>
      <c r="BS1511">
        <v>6.013374554245722E-2</v>
      </c>
      <c r="BT1511">
        <v>2.9712039227853642E-4</v>
      </c>
      <c r="BU1511">
        <v>0</v>
      </c>
      <c r="BV1511">
        <v>0.60059118503107067</v>
      </c>
      <c r="BW1511">
        <v>15.499335610449219</v>
      </c>
      <c r="BX1511">
        <v>33.327563100760145</v>
      </c>
      <c r="BY1511">
        <v>35.316103637482932</v>
      </c>
      <c r="BZ1511">
        <v>1176.4544367872993</v>
      </c>
      <c r="CA1511">
        <v>354.39526837729187</v>
      </c>
      <c r="CB1511">
        <v>254.66866397738482</v>
      </c>
      <c r="CC1511" s="156">
        <v>0.86</v>
      </c>
      <c r="CD1511">
        <v>2240</v>
      </c>
      <c r="CE1511">
        <v>0.16332605687462909</v>
      </c>
      <c r="CF1511">
        <v>5.0643457264322027</v>
      </c>
      <c r="CG1511">
        <v>0.19883696963752034</v>
      </c>
      <c r="CH1511">
        <v>13.251627862436321</v>
      </c>
      <c r="CI1511">
        <v>9</v>
      </c>
    </row>
    <row r="1512" spans="47:87" x14ac:dyDescent="0.3">
      <c r="AU1512">
        <v>0.3</v>
      </c>
      <c r="AV1512">
        <v>19.456708666215111</v>
      </c>
      <c r="AW1512">
        <v>0.27963952465646175</v>
      </c>
      <c r="AX1512">
        <v>1.6608946749320119</v>
      </c>
      <c r="AY1512">
        <v>322.45844429993502</v>
      </c>
      <c r="AZ1512">
        <v>0.11165026963205625</v>
      </c>
      <c r="BA1512">
        <v>426.44355988999155</v>
      </c>
      <c r="BB1512">
        <v>426.64219349992698</v>
      </c>
      <c r="BC1512">
        <v>1</v>
      </c>
      <c r="BD1512">
        <v>37.32463856280264</v>
      </c>
      <c r="BE1512">
        <v>93.846176781219071</v>
      </c>
      <c r="BF1512">
        <v>17.067362239258884</v>
      </c>
      <c r="BG1512">
        <v>3.4436193122682957</v>
      </c>
      <c r="BH1512">
        <v>420.63089567700092</v>
      </c>
      <c r="BI1512">
        <v>0.19999999999999998</v>
      </c>
      <c r="BJ1512">
        <v>2176.0824225185302</v>
      </c>
      <c r="BK1512">
        <v>685.98622868722293</v>
      </c>
      <c r="BL1512">
        <v>884.61283636930341</v>
      </c>
      <c r="BM1512">
        <v>1122.3052301743101</v>
      </c>
      <c r="BN1512">
        <v>166.59992232009228</v>
      </c>
      <c r="BO1512">
        <v>25.404414328331338</v>
      </c>
      <c r="BP1512">
        <v>2.6415854191769044E-2</v>
      </c>
      <c r="BQ1512">
        <v>100</v>
      </c>
      <c r="BR1512">
        <v>378.86758544369968</v>
      </c>
      <c r="BS1512">
        <v>5.6026959203774415E-2</v>
      </c>
      <c r="BT1512">
        <v>2.7023470229566271E-4</v>
      </c>
      <c r="BU1512">
        <v>0</v>
      </c>
      <c r="BV1512">
        <v>0.56913943868250705</v>
      </c>
      <c r="BW1512">
        <v>14.599157337334859</v>
      </c>
      <c r="BX1512">
        <v>34.62719900328252</v>
      </c>
      <c r="BY1512">
        <v>39.992276772788671</v>
      </c>
      <c r="BZ1512">
        <v>831.18075780329718</v>
      </c>
      <c r="CA1512">
        <v>289.32426295110338</v>
      </c>
      <c r="CB1512">
        <v>204.60844242153365</v>
      </c>
      <c r="CC1512" s="156">
        <v>0.9</v>
      </c>
      <c r="CD1512">
        <v>2080</v>
      </c>
      <c r="CE1512">
        <v>0.12736214977689975</v>
      </c>
      <c r="CF1512">
        <v>4.4914366230856642</v>
      </c>
      <c r="CG1512">
        <v>0.15871594760252741</v>
      </c>
      <c r="CH1512">
        <v>5.2564921052249254</v>
      </c>
      <c r="CI1512">
        <v>13</v>
      </c>
    </row>
    <row r="1513" spans="47:87" x14ac:dyDescent="0.3">
      <c r="AU1513">
        <v>0.3</v>
      </c>
      <c r="AV1513">
        <v>19.899907937442897</v>
      </c>
      <c r="AW1513">
        <v>0.31095333424315064</v>
      </c>
      <c r="AX1513">
        <v>0.98105161539351826</v>
      </c>
      <c r="AY1513">
        <v>337.34763694451726</v>
      </c>
      <c r="AZ1513">
        <v>0.10591889972761585</v>
      </c>
      <c r="BA1513">
        <v>401.72744975742006</v>
      </c>
      <c r="BB1513">
        <v>323.14905055929387</v>
      </c>
      <c r="BC1513">
        <v>1</v>
      </c>
      <c r="BD1513">
        <v>38.981677953202009</v>
      </c>
      <c r="BE1513">
        <v>104.75283290038983</v>
      </c>
      <c r="BF1513">
        <v>16.157968830373441</v>
      </c>
      <c r="BG1513">
        <v>4.3390434804952127</v>
      </c>
      <c r="BH1513">
        <v>417.27319718226101</v>
      </c>
      <c r="BI1513">
        <v>0.20000000000000007</v>
      </c>
      <c r="BJ1513">
        <v>2455.7980258701741</v>
      </c>
      <c r="BK1513">
        <v>663.53123854629382</v>
      </c>
      <c r="BL1513">
        <v>797.7008983327238</v>
      </c>
      <c r="BM1513">
        <v>770.71042713310055</v>
      </c>
      <c r="BN1513">
        <v>180.84162439293939</v>
      </c>
      <c r="BO1513">
        <v>27.993878775619386</v>
      </c>
      <c r="BP1513">
        <v>6.044168835493835E-2</v>
      </c>
      <c r="BQ1513">
        <v>100</v>
      </c>
      <c r="BR1513">
        <v>312.99094216094522</v>
      </c>
      <c r="BS1513">
        <v>4.9446363545743076E-2</v>
      </c>
      <c r="BT1513">
        <v>3.1482372254081867E-4</v>
      </c>
      <c r="BU1513">
        <v>0</v>
      </c>
      <c r="BV1513">
        <v>0.58111286821361219</v>
      </c>
      <c r="BW1513">
        <v>15.802526266744463</v>
      </c>
      <c r="BX1513">
        <v>37.974229514105396</v>
      </c>
      <c r="BY1513">
        <v>42.169248531009586</v>
      </c>
      <c r="BZ1513">
        <v>907.68558730063114</v>
      </c>
      <c r="CA1513">
        <v>235.78584601823368</v>
      </c>
      <c r="CB1513">
        <v>230.2471367507996</v>
      </c>
      <c r="CC1513" s="156">
        <v>0.9</v>
      </c>
      <c r="CD1513">
        <v>1520</v>
      </c>
      <c r="CE1513">
        <v>0.18092200770627254</v>
      </c>
      <c r="CF1513">
        <v>7.0820798021419957</v>
      </c>
      <c r="CG1513">
        <v>0.21958195102102104</v>
      </c>
      <c r="CH1513">
        <v>16.894953531588158</v>
      </c>
      <c r="CI1513">
        <v>8</v>
      </c>
    </row>
    <row r="1514" spans="47:87" x14ac:dyDescent="0.3">
      <c r="AU1514">
        <v>0.3</v>
      </c>
      <c r="AV1514">
        <v>18.119521823353384</v>
      </c>
      <c r="AW1514">
        <v>0.33942859184626717</v>
      </c>
      <c r="AX1514">
        <v>1.8084089203357385</v>
      </c>
      <c r="AY1514">
        <v>312.62932237427628</v>
      </c>
      <c r="AZ1514">
        <v>9.6121177239931938E-2</v>
      </c>
      <c r="BA1514">
        <v>452.27146951664844</v>
      </c>
      <c r="BB1514">
        <v>387.52548377893083</v>
      </c>
      <c r="BC1514">
        <v>1</v>
      </c>
      <c r="BD1514">
        <v>42.833698328706973</v>
      </c>
      <c r="BE1514">
        <v>89.906835365223841</v>
      </c>
      <c r="BF1514">
        <v>16.682695539293437</v>
      </c>
      <c r="BG1514">
        <v>7.1920287910860425</v>
      </c>
      <c r="BH1514">
        <v>455.83095807866204</v>
      </c>
      <c r="BI1514">
        <v>0.20000000000000004</v>
      </c>
      <c r="BJ1514">
        <v>2384.8399100572651</v>
      </c>
      <c r="BK1514">
        <v>678.47729312152933</v>
      </c>
      <c r="BL1514">
        <v>826.97957304908664</v>
      </c>
      <c r="BM1514">
        <v>902.55980712013638</v>
      </c>
      <c r="BN1514">
        <v>119.85044674608241</v>
      </c>
      <c r="BO1514">
        <v>30.592755030206146</v>
      </c>
      <c r="BP1514">
        <v>6.1780080589404131E-2</v>
      </c>
      <c r="BQ1514">
        <v>100</v>
      </c>
      <c r="BR1514">
        <v>335.0261834454962</v>
      </c>
      <c r="BS1514">
        <v>5.7562272978309244E-2</v>
      </c>
      <c r="BT1514">
        <v>3.0269982130573628E-4</v>
      </c>
      <c r="BU1514">
        <v>0</v>
      </c>
      <c r="BV1514">
        <v>0.54034512217020636</v>
      </c>
      <c r="BW1514">
        <v>16.312514549393853</v>
      </c>
      <c r="BX1514">
        <v>35.514720046873336</v>
      </c>
      <c r="BY1514">
        <v>36.844024784209289</v>
      </c>
      <c r="BZ1514">
        <v>721.72981748551842</v>
      </c>
      <c r="CA1514">
        <v>280.20722966886319</v>
      </c>
      <c r="CB1514">
        <v>247.23943467709432</v>
      </c>
      <c r="CC1514" s="156">
        <v>1.07</v>
      </c>
      <c r="CD1514">
        <v>1390</v>
      </c>
      <c r="CE1514">
        <v>0.12939148881932394</v>
      </c>
      <c r="CF1514">
        <v>5.4486364335850332</v>
      </c>
      <c r="CG1514">
        <v>0.17121676778096101</v>
      </c>
      <c r="CH1514">
        <v>8.5961585856202891</v>
      </c>
      <c r="CI1514">
        <v>11</v>
      </c>
    </row>
    <row r="1515" spans="47:87" x14ac:dyDescent="0.3">
      <c r="AU1515">
        <v>0.3</v>
      </c>
      <c r="AV1515">
        <v>21.151862475541616</v>
      </c>
      <c r="AW1515">
        <v>0.29913236514931846</v>
      </c>
      <c r="AX1515">
        <v>0.94151246951931089</v>
      </c>
      <c r="AY1515">
        <v>337.31101740538992</v>
      </c>
      <c r="AZ1515">
        <v>9.2716943356196291E-2</v>
      </c>
      <c r="BA1515">
        <v>400.64630148391484</v>
      </c>
      <c r="BB1515">
        <v>334.67042415437254</v>
      </c>
      <c r="BC1515">
        <v>1</v>
      </c>
      <c r="BD1515">
        <v>36.618147159083406</v>
      </c>
      <c r="BE1515">
        <v>87.375762414795688</v>
      </c>
      <c r="BF1515">
        <v>11.810809753293869</v>
      </c>
      <c r="BG1515">
        <v>4.4453981004089842</v>
      </c>
      <c r="BH1515">
        <v>419.40171762049346</v>
      </c>
      <c r="BI1515">
        <v>0.2</v>
      </c>
      <c r="BJ1515">
        <v>2420.282483459885</v>
      </c>
      <c r="BK1515">
        <v>672.92341235177366</v>
      </c>
      <c r="BL1515">
        <v>925.68245568141378</v>
      </c>
      <c r="BM1515">
        <v>739.28261499803705</v>
      </c>
      <c r="BN1515">
        <v>189.94872439809424</v>
      </c>
      <c r="BO1515">
        <v>27.063255502870778</v>
      </c>
      <c r="BP1515">
        <v>4.1980460256076817E-2</v>
      </c>
      <c r="BQ1515">
        <v>100</v>
      </c>
      <c r="BR1515">
        <v>382.1401727758572</v>
      </c>
      <c r="BS1515">
        <v>5.1272758905715338E-2</v>
      </c>
      <c r="BT1515">
        <v>3.1113932597553545E-4</v>
      </c>
      <c r="BU1515">
        <v>0.20824475517470351</v>
      </c>
      <c r="BV1515">
        <v>0.5892666314784698</v>
      </c>
      <c r="BW1515">
        <v>13.125088553504076</v>
      </c>
      <c r="BX1515">
        <v>34.63224372989842</v>
      </c>
      <c r="BY1515">
        <v>39.797243556892354</v>
      </c>
      <c r="BZ1515">
        <v>1092.3756734504789</v>
      </c>
      <c r="CA1515">
        <v>284.01417153994515</v>
      </c>
      <c r="CB1515">
        <v>205.65529441070589</v>
      </c>
      <c r="CC1515" s="156">
        <v>0.79</v>
      </c>
      <c r="CD1515">
        <v>1230</v>
      </c>
      <c r="CE1515">
        <v>0.17036586850948043</v>
      </c>
      <c r="CF1515">
        <v>8.0388820948996518</v>
      </c>
      <c r="CG1515">
        <v>0.21947776085938425</v>
      </c>
      <c r="CH1515">
        <v>25.164784348150906</v>
      </c>
      <c r="CI1515">
        <v>8</v>
      </c>
    </row>
    <row r="1516" spans="47:87" x14ac:dyDescent="0.3">
      <c r="AU1516">
        <v>0.3</v>
      </c>
      <c r="AV1516">
        <v>21.012668868082113</v>
      </c>
      <c r="AW1516">
        <v>0.38431832145228506</v>
      </c>
      <c r="AX1516">
        <v>1.461246130031161</v>
      </c>
      <c r="AY1516">
        <v>306.582298691689</v>
      </c>
      <c r="AZ1516">
        <v>9.1332533650745631E-2</v>
      </c>
      <c r="BA1516">
        <v>431.83185615052452</v>
      </c>
      <c r="BB1516">
        <v>345.34257617406035</v>
      </c>
      <c r="BC1516">
        <v>1</v>
      </c>
      <c r="BD1516">
        <v>37.428629460827686</v>
      </c>
      <c r="BE1516">
        <v>107.91971456702966</v>
      </c>
      <c r="BF1516">
        <v>23.529738854716555</v>
      </c>
      <c r="BG1516">
        <v>4.4666997497462981</v>
      </c>
      <c r="BH1516">
        <v>403.90368149711878</v>
      </c>
      <c r="BI1516">
        <v>0.2</v>
      </c>
      <c r="BJ1516">
        <v>3132.2041914367651</v>
      </c>
      <c r="BK1516">
        <v>688.81555388164099</v>
      </c>
      <c r="BL1516">
        <v>855.87828186847969</v>
      </c>
      <c r="BM1516">
        <v>931.73617689564787</v>
      </c>
      <c r="BN1516">
        <v>133.02313943895942</v>
      </c>
      <c r="BO1516">
        <v>34.681471636682701</v>
      </c>
      <c r="BP1516">
        <v>6.4842219745584059E-2</v>
      </c>
      <c r="BQ1516">
        <v>100</v>
      </c>
      <c r="BR1516">
        <v>364.46054736080782</v>
      </c>
      <c r="BS1516">
        <v>5.573117665083855E-2</v>
      </c>
      <c r="BT1516">
        <v>3.1405295803592392E-4</v>
      </c>
      <c r="BU1516">
        <v>3.3806809723177893</v>
      </c>
      <c r="BV1516">
        <v>0.56941209665496739</v>
      </c>
      <c r="BW1516">
        <v>13.808235726223232</v>
      </c>
      <c r="BX1516">
        <v>35.578827587393604</v>
      </c>
      <c r="BY1516">
        <v>34.731151711257795</v>
      </c>
      <c r="BZ1516">
        <v>814.39343512719449</v>
      </c>
      <c r="CA1516">
        <v>356.11558872581782</v>
      </c>
      <c r="CB1516">
        <v>228.56322442575492</v>
      </c>
      <c r="CC1516" s="156">
        <v>1.03</v>
      </c>
      <c r="CD1516">
        <v>2400</v>
      </c>
      <c r="CE1516">
        <v>-1.6792384462251841E-2</v>
      </c>
      <c r="CF1516">
        <v>1.1661258485433059</v>
      </c>
      <c r="CG1516">
        <v>4.130833354356607E-2</v>
      </c>
      <c r="CH1516">
        <v>-17.643936073739098</v>
      </c>
      <c r="CI1516" t="s">
        <v>479</v>
      </c>
    </row>
    <row r="1517" spans="47:87" x14ac:dyDescent="0.3">
      <c r="AU1517">
        <v>0.3</v>
      </c>
      <c r="AV1517">
        <v>19.478971915537272</v>
      </c>
      <c r="AW1517">
        <v>0.31148077633558507</v>
      </c>
      <c r="AX1517">
        <v>0.53527509311369903</v>
      </c>
      <c r="AY1517">
        <v>326.21898819278783</v>
      </c>
      <c r="AZ1517">
        <v>0.11281661813335915</v>
      </c>
      <c r="BA1517">
        <v>424.20294500438951</v>
      </c>
      <c r="BB1517">
        <v>400.38944716171812</v>
      </c>
      <c r="BC1517">
        <v>1</v>
      </c>
      <c r="BD1517">
        <v>42.745015431160525</v>
      </c>
      <c r="BE1517">
        <v>105.63058890559998</v>
      </c>
      <c r="BF1517">
        <v>10.530275786380892</v>
      </c>
      <c r="BG1517">
        <v>4.2597946657400358</v>
      </c>
      <c r="BH1517">
        <v>378.14306113030432</v>
      </c>
      <c r="BI1517">
        <v>0.20000000000000004</v>
      </c>
      <c r="BJ1517">
        <v>2147.5161812318988</v>
      </c>
      <c r="BK1517">
        <v>677.12201328637286</v>
      </c>
      <c r="BL1517">
        <v>950.57153321036958</v>
      </c>
      <c r="BM1517">
        <v>868.47050039616079</v>
      </c>
      <c r="BN1517">
        <v>87.199127432054766</v>
      </c>
      <c r="BO1517">
        <v>28.267143403538252</v>
      </c>
      <c r="BP1517">
        <v>3.3114409520847446E-2</v>
      </c>
      <c r="BQ1517">
        <v>100</v>
      </c>
      <c r="BR1517">
        <v>336.98498612786182</v>
      </c>
      <c r="BS1517">
        <v>5.6848559051330912E-2</v>
      </c>
      <c r="BT1517">
        <v>3.080277315415405E-4</v>
      </c>
      <c r="BU1517">
        <v>73.046571573737168</v>
      </c>
      <c r="BV1517">
        <v>0.51752257958160575</v>
      </c>
      <c r="BW1517">
        <v>15.672000594638165</v>
      </c>
      <c r="BX1517">
        <v>34.823896441791184</v>
      </c>
      <c r="BY1517">
        <v>33.672549494383844</v>
      </c>
      <c r="BZ1517">
        <v>1007.0762000453328</v>
      </c>
      <c r="CA1517">
        <v>279.49699615255361</v>
      </c>
      <c r="CB1517">
        <v>247.43711386303696</v>
      </c>
      <c r="CC1517" s="156">
        <v>1.01</v>
      </c>
      <c r="CD1517">
        <v>1360</v>
      </c>
      <c r="CE1517">
        <v>0.16298707366775611</v>
      </c>
      <c r="CF1517">
        <v>5.9076574374790169</v>
      </c>
      <c r="CG1517">
        <v>0.21297863371402195</v>
      </c>
      <c r="CH1517">
        <v>12.850453765571636</v>
      </c>
      <c r="CI1517">
        <v>9</v>
      </c>
    </row>
    <row r="1518" spans="47:87" x14ac:dyDescent="0.3">
      <c r="AU1518">
        <v>0.3</v>
      </c>
      <c r="AV1518">
        <v>18.786837509435937</v>
      </c>
      <c r="AW1518">
        <v>0.36358875494283482</v>
      </c>
      <c r="AX1518">
        <v>2.0707334103602499</v>
      </c>
      <c r="AY1518">
        <v>352.66190855461247</v>
      </c>
      <c r="AZ1518">
        <v>9.9604002330175911E-2</v>
      </c>
      <c r="BA1518">
        <v>405.42156450791578</v>
      </c>
      <c r="BB1518">
        <v>439.60816846429941</v>
      </c>
      <c r="BC1518">
        <v>1</v>
      </c>
      <c r="BD1518">
        <v>42.058701343605094</v>
      </c>
      <c r="BE1518">
        <v>109.32992909191981</v>
      </c>
      <c r="BF1518">
        <v>15.918639410337601</v>
      </c>
      <c r="BG1518">
        <v>5.4179068394167311</v>
      </c>
      <c r="BH1518">
        <v>372.57125598138424</v>
      </c>
      <c r="BI1518">
        <v>0.20000000000000007</v>
      </c>
      <c r="BJ1518">
        <v>2311.9241093792994</v>
      </c>
      <c r="BK1518">
        <v>686.43811739136231</v>
      </c>
      <c r="BL1518">
        <v>928.06915212563695</v>
      </c>
      <c r="BM1518">
        <v>939.90548024142993</v>
      </c>
      <c r="BN1518">
        <v>185.89002076596535</v>
      </c>
      <c r="BO1518">
        <v>32.972648174451024</v>
      </c>
      <c r="BP1518">
        <v>4.1641838271814391E-2</v>
      </c>
      <c r="BQ1518">
        <v>100</v>
      </c>
      <c r="BR1518">
        <v>364.91058912992861</v>
      </c>
      <c r="BS1518">
        <v>4.9525524412144827E-2</v>
      </c>
      <c r="BT1518">
        <v>2.8935537927918324E-4</v>
      </c>
      <c r="BU1518">
        <v>0</v>
      </c>
      <c r="BV1518">
        <v>0.57059017091446806</v>
      </c>
      <c r="BW1518">
        <v>14.428058534710452</v>
      </c>
      <c r="BX1518">
        <v>34.47525019682918</v>
      </c>
      <c r="BY1518">
        <v>40.096380513227857</v>
      </c>
      <c r="BZ1518">
        <v>1224.0210440468354</v>
      </c>
      <c r="CA1518">
        <v>342.85497860963847</v>
      </c>
      <c r="CB1518">
        <v>237.38965900433746</v>
      </c>
      <c r="CC1518" s="156">
        <v>0.95</v>
      </c>
      <c r="CD1518">
        <v>1840</v>
      </c>
      <c r="CE1518">
        <v>0.14316664750710517</v>
      </c>
      <c r="CF1518">
        <v>5.5114442026030703</v>
      </c>
      <c r="CG1518">
        <v>0.17615580530662064</v>
      </c>
      <c r="CH1518">
        <v>6.1097379816619481</v>
      </c>
      <c r="CI1518">
        <v>12</v>
      </c>
    </row>
    <row r="1519" spans="47:87" x14ac:dyDescent="0.3">
      <c r="AU1519">
        <v>0.3</v>
      </c>
      <c r="AV1519">
        <v>19.825012761110475</v>
      </c>
      <c r="AW1519">
        <v>0.31293689254539764</v>
      </c>
      <c r="AX1519">
        <v>1.0952385807835963</v>
      </c>
      <c r="AY1519">
        <v>346.46953422364555</v>
      </c>
      <c r="AZ1519">
        <v>0.11006550439158742</v>
      </c>
      <c r="BA1519">
        <v>468.42420206696607</v>
      </c>
      <c r="BB1519">
        <v>311.70077595621103</v>
      </c>
      <c r="BC1519">
        <v>1</v>
      </c>
      <c r="BD1519">
        <v>52.682814135392718</v>
      </c>
      <c r="BE1519">
        <v>96.896958349091122</v>
      </c>
      <c r="BF1519">
        <v>24.338346652012589</v>
      </c>
      <c r="BG1519">
        <v>6.8737039414234511</v>
      </c>
      <c r="BH1519">
        <v>426.88278332521173</v>
      </c>
      <c r="BI1519">
        <v>0.20000000000000004</v>
      </c>
      <c r="BJ1519">
        <v>2943.2234277256753</v>
      </c>
      <c r="BK1519">
        <v>686.27785488840709</v>
      </c>
      <c r="BL1519">
        <v>896.83755607370381</v>
      </c>
      <c r="BM1519">
        <v>1039.6355309585745</v>
      </c>
      <c r="BN1519">
        <v>177.08690265323966</v>
      </c>
      <c r="BO1519">
        <v>28.263656956650138</v>
      </c>
      <c r="BP1519">
        <v>4.974304451182545E-2</v>
      </c>
      <c r="BQ1519">
        <v>100</v>
      </c>
      <c r="BR1519">
        <v>333.0344239925426</v>
      </c>
      <c r="BS1519">
        <v>5.5687637608365301E-2</v>
      </c>
      <c r="BT1519">
        <v>2.9474891608081462E-4</v>
      </c>
      <c r="BU1519">
        <v>89.481319403234096</v>
      </c>
      <c r="BV1519">
        <v>0.55787859011175589</v>
      </c>
      <c r="BW1519">
        <v>14.451638228375721</v>
      </c>
      <c r="BX1519">
        <v>34.66294357629188</v>
      </c>
      <c r="BY1519">
        <v>35.659487413167831</v>
      </c>
      <c r="BZ1519">
        <v>956.13398301783116</v>
      </c>
      <c r="CA1519">
        <v>157.5576335303781</v>
      </c>
      <c r="CB1519">
        <v>231.73582488652258</v>
      </c>
      <c r="CC1519" s="156">
        <v>0.79</v>
      </c>
      <c r="CD1519">
        <v>2640</v>
      </c>
      <c r="CE1519">
        <v>9.3093190851247121E-2</v>
      </c>
      <c r="CF1519">
        <v>4.1972197797687656</v>
      </c>
      <c r="CG1519">
        <v>0.12991827369022466</v>
      </c>
      <c r="CH1519">
        <v>-2.2235072349486473</v>
      </c>
      <c r="CI1519" t="s">
        <v>479</v>
      </c>
    </row>
    <row r="1520" spans="47:87" x14ac:dyDescent="0.3">
      <c r="AU1520">
        <v>0.3</v>
      </c>
      <c r="AV1520">
        <v>20.758680189091507</v>
      </c>
      <c r="AW1520">
        <v>0.37878128158937591</v>
      </c>
      <c r="AX1520">
        <v>0</v>
      </c>
      <c r="AY1520">
        <v>351.28889788747153</v>
      </c>
      <c r="AZ1520">
        <v>0.10923017925106211</v>
      </c>
      <c r="BA1520">
        <v>439.21368972825627</v>
      </c>
      <c r="BB1520">
        <v>344.88293554556657</v>
      </c>
      <c r="BC1520">
        <v>1</v>
      </c>
      <c r="BD1520">
        <v>42.640852003192428</v>
      </c>
      <c r="BE1520">
        <v>85.762438758988893</v>
      </c>
      <c r="BF1520">
        <v>15.732710582654246</v>
      </c>
      <c r="BG1520">
        <v>4.2488823622603515</v>
      </c>
      <c r="BH1520">
        <v>420.28782275712501</v>
      </c>
      <c r="BI1520">
        <v>0.2</v>
      </c>
      <c r="BJ1520">
        <v>2542.8311854275553</v>
      </c>
      <c r="BK1520">
        <v>695.24891422292831</v>
      </c>
      <c r="BL1520">
        <v>801.71097084526627</v>
      </c>
      <c r="BM1520">
        <v>880.82145297111856</v>
      </c>
      <c r="BN1520">
        <v>213.85524857341235</v>
      </c>
      <c r="BO1520">
        <v>34.017544217237166</v>
      </c>
      <c r="BP1520">
        <v>8.374630975506997E-2</v>
      </c>
      <c r="BQ1520">
        <v>100</v>
      </c>
      <c r="BR1520">
        <v>348.86426893581006</v>
      </c>
      <c r="BS1520">
        <v>5.6786184449303646E-2</v>
      </c>
      <c r="BT1520">
        <v>2.8115272947215917E-4</v>
      </c>
      <c r="BU1520">
        <v>17.484295007043478</v>
      </c>
      <c r="BV1520">
        <v>0.5434803693860879</v>
      </c>
      <c r="BW1520">
        <v>15.420444608933352</v>
      </c>
      <c r="BX1520">
        <v>35.570021715331102</v>
      </c>
      <c r="BY1520">
        <v>32.709167137380483</v>
      </c>
      <c r="BZ1520">
        <v>780.93033744432842</v>
      </c>
      <c r="CA1520">
        <v>324.96882648387088</v>
      </c>
      <c r="CB1520">
        <v>265.11931059643081</v>
      </c>
      <c r="CC1520" s="156">
        <v>1.04</v>
      </c>
      <c r="CD1520">
        <v>2130</v>
      </c>
      <c r="CE1520">
        <v>2.9882451451766157E-2</v>
      </c>
      <c r="CF1520">
        <v>1.9418379433175108</v>
      </c>
      <c r="CG1520">
        <v>7.7860138677141144E-2</v>
      </c>
      <c r="CH1520">
        <v>-9.6012694104282943</v>
      </c>
      <c r="CI1520" t="s">
        <v>479</v>
      </c>
    </row>
    <row r="1521" spans="47:87" x14ac:dyDescent="0.3">
      <c r="AU1521">
        <v>0.3</v>
      </c>
      <c r="AV1521">
        <v>19.807336653434913</v>
      </c>
      <c r="AW1521">
        <v>0.29229405665040814</v>
      </c>
      <c r="AX1521">
        <v>1.00463447295203</v>
      </c>
      <c r="AY1521">
        <v>340.53048205820556</v>
      </c>
      <c r="AZ1521">
        <v>0.10771300889503896</v>
      </c>
      <c r="BA1521">
        <v>425.70590745341195</v>
      </c>
      <c r="BB1521">
        <v>302.81075651840882</v>
      </c>
      <c r="BC1521">
        <v>1</v>
      </c>
      <c r="BD1521">
        <v>38.315343924442033</v>
      </c>
      <c r="BE1521">
        <v>105.6631280764078</v>
      </c>
      <c r="BF1521">
        <v>7.6449603561390589</v>
      </c>
      <c r="BG1521">
        <v>4.4469669314658438</v>
      </c>
      <c r="BH1521">
        <v>388.63126901451415</v>
      </c>
      <c r="BI1521">
        <v>0.20000000000000007</v>
      </c>
      <c r="BJ1521">
        <v>2567.5322577493816</v>
      </c>
      <c r="BK1521">
        <v>707.08482321127917</v>
      </c>
      <c r="BL1521">
        <v>979.73166631999345</v>
      </c>
      <c r="BM1521">
        <v>941.01732949621385</v>
      </c>
      <c r="BN1521">
        <v>179.62677741765339</v>
      </c>
      <c r="BO1521">
        <v>26.50168310336533</v>
      </c>
      <c r="BP1521">
        <v>3.4008164055896781E-2</v>
      </c>
      <c r="BQ1521">
        <v>100</v>
      </c>
      <c r="BR1521">
        <v>407.78653596278349</v>
      </c>
      <c r="BS1521">
        <v>5.5238497058992274E-2</v>
      </c>
      <c r="BT1521">
        <v>2.9318940879982712E-4</v>
      </c>
      <c r="BU1521">
        <v>115.11961283447528</v>
      </c>
      <c r="BV1521">
        <v>0.53277731486325974</v>
      </c>
      <c r="BW1521">
        <v>15.186833045967315</v>
      </c>
      <c r="BX1521">
        <v>38.175822437356345</v>
      </c>
      <c r="BY1521">
        <v>35.747632679264065</v>
      </c>
      <c r="BZ1521">
        <v>807.75211604112258</v>
      </c>
      <c r="CA1521">
        <v>306.22103573109757</v>
      </c>
      <c r="CB1521">
        <v>224.02191166565748</v>
      </c>
      <c r="CC1521" s="156">
        <v>0.88</v>
      </c>
      <c r="CD1521">
        <v>2150</v>
      </c>
      <c r="CE1521">
        <v>0.13630580411856763</v>
      </c>
      <c r="CF1521">
        <v>4.8494456283654417</v>
      </c>
      <c r="CG1521">
        <v>0.16763258365096931</v>
      </c>
      <c r="CH1521">
        <v>7.3861781215763145</v>
      </c>
      <c r="CI1521">
        <v>12</v>
      </c>
    </row>
    <row r="1522" spans="47:87" x14ac:dyDescent="0.3">
      <c r="AU1522">
        <v>0.3</v>
      </c>
      <c r="AV1522">
        <v>21.617044006495298</v>
      </c>
      <c r="AW1522">
        <v>0.27223261267055121</v>
      </c>
      <c r="AX1522">
        <v>0.314580836832485</v>
      </c>
      <c r="AY1522">
        <v>320.32953360510737</v>
      </c>
      <c r="AZ1522">
        <v>0.10896035441818479</v>
      </c>
      <c r="BA1522">
        <v>401.36567852216518</v>
      </c>
      <c r="BB1522">
        <v>401.06252193935677</v>
      </c>
      <c r="BC1522">
        <v>1</v>
      </c>
      <c r="BD1522">
        <v>33.286637986931567</v>
      </c>
      <c r="BE1522">
        <v>102.15529048213119</v>
      </c>
      <c r="BF1522">
        <v>21.571565596567524</v>
      </c>
      <c r="BG1522">
        <v>2.44000614403806</v>
      </c>
      <c r="BH1522">
        <v>414.92969122663226</v>
      </c>
      <c r="BI1522">
        <v>0.2</v>
      </c>
      <c r="BJ1522">
        <v>3119.5166442245422</v>
      </c>
      <c r="BK1522">
        <v>694.5785187462393</v>
      </c>
      <c r="BL1522">
        <v>860.01935174976347</v>
      </c>
      <c r="BM1522">
        <v>1047.9341605269785</v>
      </c>
      <c r="BN1522">
        <v>212.15421981678642</v>
      </c>
      <c r="BO1522">
        <v>24.541280424790159</v>
      </c>
      <c r="BP1522">
        <v>4.8799131486175783E-2</v>
      </c>
      <c r="BQ1522">
        <v>100</v>
      </c>
      <c r="BR1522">
        <v>317.78632586638588</v>
      </c>
      <c r="BS1522">
        <v>5.5129280461299141E-2</v>
      </c>
      <c r="BT1522">
        <v>2.6227285391644447E-4</v>
      </c>
      <c r="BU1522">
        <v>86.495103152210731</v>
      </c>
      <c r="BV1522">
        <v>0.52535960224458045</v>
      </c>
      <c r="BW1522">
        <v>14.32564881480587</v>
      </c>
      <c r="BX1522">
        <v>36.653622462641891</v>
      </c>
      <c r="BY1522">
        <v>33.469743724896496</v>
      </c>
      <c r="BZ1522">
        <v>887.94454412413961</v>
      </c>
      <c r="CA1522">
        <v>309.13690295703475</v>
      </c>
      <c r="CB1522">
        <v>229.41925771376503</v>
      </c>
      <c r="CC1522" s="156">
        <v>0.98</v>
      </c>
      <c r="CD1522">
        <v>1900</v>
      </c>
      <c r="CE1522">
        <v>6.8015955396945493E-2</v>
      </c>
      <c r="CF1522">
        <v>3.2898337772857231</v>
      </c>
      <c r="CG1522">
        <v>9.7446952240825044E-2</v>
      </c>
      <c r="CH1522">
        <v>-7.7744638725212898</v>
      </c>
      <c r="CI1522" t="s">
        <v>479</v>
      </c>
    </row>
    <row r="1523" spans="47:87" x14ac:dyDescent="0.3">
      <c r="AU1523">
        <v>0.3</v>
      </c>
      <c r="AV1523">
        <v>20.818937875747174</v>
      </c>
      <c r="AW1523">
        <v>0.2683416115612573</v>
      </c>
      <c r="AX1523">
        <v>1.4025209750509808</v>
      </c>
      <c r="AY1523">
        <v>335.27227795020525</v>
      </c>
      <c r="AZ1523">
        <v>7.5575796347846405E-2</v>
      </c>
      <c r="BA1523">
        <v>436.45059645139673</v>
      </c>
      <c r="BB1523">
        <v>380.44468470211666</v>
      </c>
      <c r="BC1523">
        <v>1</v>
      </c>
      <c r="BD1523">
        <v>34.032269340540843</v>
      </c>
      <c r="BE1523">
        <v>92.281113741866193</v>
      </c>
      <c r="BF1523">
        <v>5.0260097076161383</v>
      </c>
      <c r="BG1523">
        <v>4.4539203227027722</v>
      </c>
      <c r="BH1523">
        <v>451.49739440224317</v>
      </c>
      <c r="BI1523">
        <v>0.20000000000000007</v>
      </c>
      <c r="BJ1523">
        <v>3281.9789803449003</v>
      </c>
      <c r="BK1523">
        <v>679.40114857032609</v>
      </c>
      <c r="BL1523">
        <v>919.68579398321788</v>
      </c>
      <c r="BM1523">
        <v>977.92334427114361</v>
      </c>
      <c r="BN1523">
        <v>188.12410066313339</v>
      </c>
      <c r="BO1523">
        <v>24.120644111877436</v>
      </c>
      <c r="BP1523">
        <v>5.6734368902142097E-2</v>
      </c>
      <c r="BQ1523">
        <v>100</v>
      </c>
      <c r="BR1523">
        <v>325.8307203969631</v>
      </c>
      <c r="BS1523">
        <v>5.832380623988509E-2</v>
      </c>
      <c r="BT1523">
        <v>2.9045135437454826E-4</v>
      </c>
      <c r="BU1523">
        <v>0</v>
      </c>
      <c r="BV1523">
        <v>0.57034063369974553</v>
      </c>
      <c r="BW1523">
        <v>14.617821250697341</v>
      </c>
      <c r="BX1523">
        <v>36.612928554549981</v>
      </c>
      <c r="BY1523">
        <v>32.901961939234234</v>
      </c>
      <c r="BZ1523">
        <v>1003.8440464384148</v>
      </c>
      <c r="CA1523">
        <v>278.42529513222894</v>
      </c>
      <c r="CB1523">
        <v>231.87396158726642</v>
      </c>
      <c r="CC1523" s="156">
        <v>0.98</v>
      </c>
      <c r="CD1523">
        <v>910</v>
      </c>
      <c r="CE1523">
        <v>0.31816056683482308</v>
      </c>
      <c r="CF1523">
        <v>8.1985448703422925</v>
      </c>
      <c r="CG1523">
        <v>0.28646105244001108</v>
      </c>
      <c r="CH1523">
        <v>35.396257520188414</v>
      </c>
      <c r="CI1523">
        <v>5</v>
      </c>
    </row>
    <row r="1524" spans="47:87" x14ac:dyDescent="0.3">
      <c r="AU1524">
        <v>0.3</v>
      </c>
      <c r="AV1524">
        <v>20.433571676071509</v>
      </c>
      <c r="AW1524">
        <v>0.3441396459089765</v>
      </c>
      <c r="AX1524">
        <v>0</v>
      </c>
      <c r="AY1524">
        <v>328.90522238518713</v>
      </c>
      <c r="AZ1524">
        <v>9.3545525077364675E-2</v>
      </c>
      <c r="BA1524">
        <v>499.84745021843298</v>
      </c>
      <c r="BB1524">
        <v>229.01881894302525</v>
      </c>
      <c r="BC1524">
        <v>1</v>
      </c>
      <c r="BD1524">
        <v>43.545617820308081</v>
      </c>
      <c r="BE1524">
        <v>110.23762644501242</v>
      </c>
      <c r="BF1524">
        <v>13.789651458185064</v>
      </c>
      <c r="BG1524">
        <v>5.4221624363717895</v>
      </c>
      <c r="BH1524">
        <v>428.09843821409896</v>
      </c>
      <c r="BI1524">
        <v>0.20000000000000004</v>
      </c>
      <c r="BJ1524">
        <v>2579.8419496298843</v>
      </c>
      <c r="BK1524">
        <v>687.88940393208838</v>
      </c>
      <c r="BL1524">
        <v>855.04514318163751</v>
      </c>
      <c r="BM1524">
        <v>922.39384786342941</v>
      </c>
      <c r="BN1524">
        <v>119.63929362965163</v>
      </c>
      <c r="BO1524">
        <v>31.304999775958361</v>
      </c>
      <c r="BP1524">
        <v>2.7753527581066965E-2</v>
      </c>
      <c r="BQ1524">
        <v>100</v>
      </c>
      <c r="BR1524">
        <v>408.93741506744232</v>
      </c>
      <c r="BS1524">
        <v>5.2699946688141271E-2</v>
      </c>
      <c r="BT1524">
        <v>2.8872083147217682E-4</v>
      </c>
      <c r="BU1524">
        <v>35.810611140754752</v>
      </c>
      <c r="BV1524">
        <v>0.51460501314450802</v>
      </c>
      <c r="BW1524">
        <v>15.434204099641335</v>
      </c>
      <c r="BX1524">
        <v>34.332236652169748</v>
      </c>
      <c r="BY1524">
        <v>29.218682036908881</v>
      </c>
      <c r="BZ1524">
        <v>1078.9803987007174</v>
      </c>
      <c r="CA1524">
        <v>269.8205193043126</v>
      </c>
      <c r="CB1524">
        <v>249.29970656806415</v>
      </c>
      <c r="CC1524" s="156">
        <v>1.1100000000000001</v>
      </c>
      <c r="CD1524">
        <v>820</v>
      </c>
      <c r="CE1524">
        <v>0.15616590496314608</v>
      </c>
      <c r="CF1524">
        <v>6.1332403674233387</v>
      </c>
      <c r="CG1524">
        <v>0.18800880962992692</v>
      </c>
      <c r="CH1524">
        <v>10.884659345556289</v>
      </c>
      <c r="CI1524">
        <v>10</v>
      </c>
    </row>
    <row r="1525" spans="47:87" x14ac:dyDescent="0.3">
      <c r="AU1525">
        <v>0.3</v>
      </c>
      <c r="AV1525">
        <v>18.980913064087225</v>
      </c>
      <c r="AW1525">
        <v>0.31218762592419619</v>
      </c>
      <c r="AX1525">
        <v>1.2170510793932801</v>
      </c>
      <c r="AY1525">
        <v>313.47354006393795</v>
      </c>
      <c r="AZ1525">
        <v>0.10073123198492377</v>
      </c>
      <c r="BA1525">
        <v>439.48093917070764</v>
      </c>
      <c r="BB1525">
        <v>360.41955537178359</v>
      </c>
      <c r="BC1525">
        <v>1</v>
      </c>
      <c r="BD1525">
        <v>47.397961274223448</v>
      </c>
      <c r="BE1525">
        <v>99.982611125417634</v>
      </c>
      <c r="BF1525">
        <v>18.125460068015588</v>
      </c>
      <c r="BG1525">
        <v>5.5573549249029712</v>
      </c>
      <c r="BH1525">
        <v>428.33439814319109</v>
      </c>
      <c r="BI1525">
        <v>0.2</v>
      </c>
      <c r="BJ1525">
        <v>2599.0898432345821</v>
      </c>
      <c r="BK1525">
        <v>680.45366261751599</v>
      </c>
      <c r="BL1525">
        <v>894.76713170480969</v>
      </c>
      <c r="BM1525">
        <v>849.92356320793169</v>
      </c>
      <c r="BN1525">
        <v>52.692078165602318</v>
      </c>
      <c r="BO1525">
        <v>28.194504299595064</v>
      </c>
      <c r="BP1525">
        <v>4.9847655419954354E-2</v>
      </c>
      <c r="BQ1525">
        <v>100</v>
      </c>
      <c r="BR1525">
        <v>337.16406384651009</v>
      </c>
      <c r="BS1525">
        <v>5.2103583327253213E-2</v>
      </c>
      <c r="BT1525">
        <v>2.857761002827436E-4</v>
      </c>
      <c r="BU1525">
        <v>50.517391201915295</v>
      </c>
      <c r="BV1525">
        <v>0.55024988087372373</v>
      </c>
      <c r="BW1525">
        <v>15.19585985255603</v>
      </c>
      <c r="BX1525">
        <v>37.456171603625982</v>
      </c>
      <c r="BY1525">
        <v>32.412022516903583</v>
      </c>
      <c r="BZ1525">
        <v>1082.3375714372835</v>
      </c>
      <c r="CA1525">
        <v>217.44886357422223</v>
      </c>
      <c r="CB1525">
        <v>239.77005721695886</v>
      </c>
      <c r="CC1525" s="156">
        <v>0.81</v>
      </c>
      <c r="CD1525">
        <v>2690</v>
      </c>
      <c r="CE1525">
        <v>9.6505635663251654E-2</v>
      </c>
      <c r="CF1525">
        <v>2.8147955454238751</v>
      </c>
      <c r="CG1525">
        <v>0.12314280110810555</v>
      </c>
      <c r="CH1525">
        <v>0.94833103604209357</v>
      </c>
      <c r="CI1525">
        <v>18</v>
      </c>
    </row>
    <row r="1526" spans="47:87" x14ac:dyDescent="0.3">
      <c r="AU1526">
        <v>0.3</v>
      </c>
      <c r="AV1526">
        <v>18.738303098037168</v>
      </c>
      <c r="AW1526">
        <v>0.29178202727666158</v>
      </c>
      <c r="AX1526">
        <v>0.90497863085389929</v>
      </c>
      <c r="AY1526">
        <v>329.59214658297117</v>
      </c>
      <c r="AZ1526">
        <v>9.0907409806650116E-2</v>
      </c>
      <c r="BA1526">
        <v>459.87049109875881</v>
      </c>
      <c r="BB1526">
        <v>400.23000256141944</v>
      </c>
      <c r="BC1526">
        <v>1</v>
      </c>
      <c r="BD1526">
        <v>39.491184608054844</v>
      </c>
      <c r="BE1526">
        <v>105.68400092437108</v>
      </c>
      <c r="BF1526">
        <v>12.023039684936563</v>
      </c>
      <c r="BG1526">
        <v>5.311208459085635</v>
      </c>
      <c r="BH1526">
        <v>407.7635253676919</v>
      </c>
      <c r="BI1526">
        <v>0.19999999999999998</v>
      </c>
      <c r="BJ1526">
        <v>2619.874373645599</v>
      </c>
      <c r="BK1526">
        <v>700.67313086401805</v>
      </c>
      <c r="BL1526">
        <v>896.32040162173962</v>
      </c>
      <c r="BM1526">
        <v>1143.0169537529221</v>
      </c>
      <c r="BN1526">
        <v>119.57754883904981</v>
      </c>
      <c r="BO1526">
        <v>26.480018330427988</v>
      </c>
      <c r="BP1526">
        <v>3.1024775741316429E-2</v>
      </c>
      <c r="BQ1526">
        <v>100</v>
      </c>
      <c r="BR1526">
        <v>337.33918787958345</v>
      </c>
      <c r="BS1526">
        <v>5.8398240051100038E-2</v>
      </c>
      <c r="BT1526">
        <v>2.8075980588661108E-4</v>
      </c>
      <c r="BU1526">
        <v>0</v>
      </c>
      <c r="BV1526">
        <v>0.52846737094151031</v>
      </c>
      <c r="BW1526">
        <v>15.211307357653299</v>
      </c>
      <c r="BX1526">
        <v>34.302342685631217</v>
      </c>
      <c r="BY1526">
        <v>30.665963924823444</v>
      </c>
      <c r="BZ1526">
        <v>1040.1591706815309</v>
      </c>
      <c r="CA1526">
        <v>302.71235661730304</v>
      </c>
      <c r="CB1526">
        <v>223.64721606056804</v>
      </c>
      <c r="CC1526" s="156">
        <v>1.02</v>
      </c>
      <c r="CD1526">
        <v>2400</v>
      </c>
      <c r="CE1526" t="s">
        <v>479</v>
      </c>
      <c r="CF1526">
        <v>-0.44864947663323917</v>
      </c>
      <c r="CG1526">
        <v>-1.4695865187928599E-2</v>
      </c>
      <c r="CH1526">
        <v>-31.441349798738141</v>
      </c>
      <c r="CI1526" t="s">
        <v>479</v>
      </c>
    </row>
    <row r="1527" spans="47:87" x14ac:dyDescent="0.3">
      <c r="AU1527">
        <v>0.3</v>
      </c>
      <c r="AV1527">
        <v>20.393456819727302</v>
      </c>
      <c r="AW1527">
        <v>0.29272268376601246</v>
      </c>
      <c r="AX1527">
        <v>1.1156033665842626</v>
      </c>
      <c r="AY1527">
        <v>343.24615890438992</v>
      </c>
      <c r="AZ1527">
        <v>7.8336087851812147E-2</v>
      </c>
      <c r="BA1527">
        <v>407.44989214645301</v>
      </c>
      <c r="BB1527">
        <v>376.42733688383169</v>
      </c>
      <c r="BC1527">
        <v>1</v>
      </c>
      <c r="BD1527">
        <v>41.897003577299031</v>
      </c>
      <c r="BE1527">
        <v>109.74424046523498</v>
      </c>
      <c r="BF1527">
        <v>17.334435099820638</v>
      </c>
      <c r="BG1527">
        <v>5.5047416097473505</v>
      </c>
      <c r="BH1527">
        <v>513.41029585442334</v>
      </c>
      <c r="BI1527">
        <v>0.19999999999999996</v>
      </c>
      <c r="BJ1527">
        <v>2880.7464307920004</v>
      </c>
      <c r="BK1527">
        <v>689.24021863366488</v>
      </c>
      <c r="BL1527">
        <v>842.0731304336465</v>
      </c>
      <c r="BM1527">
        <v>952.87916866168121</v>
      </c>
      <c r="BN1527">
        <v>191.29860428224029</v>
      </c>
      <c r="BO1527">
        <v>26.761006952028815</v>
      </c>
      <c r="BP1527">
        <v>7.4497281222544749E-3</v>
      </c>
      <c r="BQ1527">
        <v>100</v>
      </c>
      <c r="BR1527">
        <v>392.4996365125329</v>
      </c>
      <c r="BS1527">
        <v>5.2513194544005749E-2</v>
      </c>
      <c r="BT1527">
        <v>2.7656852659090829E-4</v>
      </c>
      <c r="BU1527">
        <v>0</v>
      </c>
      <c r="BV1527">
        <v>0.53828777807142214</v>
      </c>
      <c r="BW1527">
        <v>14.961898695276854</v>
      </c>
      <c r="BX1527">
        <v>37.447341342454095</v>
      </c>
      <c r="BY1527">
        <v>36.766800342253219</v>
      </c>
      <c r="BZ1527">
        <v>809.65696970569797</v>
      </c>
      <c r="CA1527">
        <v>356.68746572195903</v>
      </c>
      <c r="CB1527">
        <v>241.29845847672405</v>
      </c>
      <c r="CC1527" s="156">
        <v>0.98</v>
      </c>
      <c r="CD1527">
        <v>1480</v>
      </c>
      <c r="CE1527">
        <v>0.13088697163767327</v>
      </c>
      <c r="CF1527">
        <v>4.1938408848828495</v>
      </c>
      <c r="CG1527">
        <v>0.16024379058735189</v>
      </c>
      <c r="CH1527">
        <v>12.907345108974067</v>
      </c>
      <c r="CI1527">
        <v>10</v>
      </c>
    </row>
    <row r="1528" spans="47:87" x14ac:dyDescent="0.3">
      <c r="AU1528">
        <v>0.3</v>
      </c>
      <c r="AV1528">
        <v>22.34894470946486</v>
      </c>
      <c r="AW1528">
        <v>0.24957086735330339</v>
      </c>
      <c r="AX1528">
        <v>1.2167803690674281</v>
      </c>
      <c r="AY1528">
        <v>360.57608106682784</v>
      </c>
      <c r="AZ1528">
        <v>0.10470705311944838</v>
      </c>
      <c r="BA1528">
        <v>372.54206526977242</v>
      </c>
      <c r="BB1528">
        <v>383.34892529453549</v>
      </c>
      <c r="BC1528">
        <v>1</v>
      </c>
      <c r="BD1528">
        <v>43.973201342871683</v>
      </c>
      <c r="BE1528">
        <v>95.216282186080022</v>
      </c>
      <c r="BF1528">
        <v>10.374923117247327</v>
      </c>
      <c r="BG1528">
        <v>7.0495453320511832</v>
      </c>
      <c r="BH1528">
        <v>375.8841543468385</v>
      </c>
      <c r="BI1528">
        <v>0.19999999999999998</v>
      </c>
      <c r="BJ1528">
        <v>2758.8426199766732</v>
      </c>
      <c r="BK1528">
        <v>711.54216601709038</v>
      </c>
      <c r="BL1528">
        <v>968.37240920010038</v>
      </c>
      <c r="BM1528">
        <v>1057.6770572352773</v>
      </c>
      <c r="BN1528">
        <v>190.65153056507819</v>
      </c>
      <c r="BO1528">
        <v>22.622509900270416</v>
      </c>
      <c r="BP1528">
        <v>2.9649252523014549E-2</v>
      </c>
      <c r="BQ1528">
        <v>100</v>
      </c>
      <c r="BR1528">
        <v>344.94591205386052</v>
      </c>
      <c r="BS1528">
        <v>5.3250974317334221E-2</v>
      </c>
      <c r="BT1528">
        <v>3.0487214824364536E-4</v>
      </c>
      <c r="BU1528">
        <v>18.429081710242055</v>
      </c>
      <c r="BV1528">
        <v>0.57204321876568642</v>
      </c>
      <c r="BW1528">
        <v>14.601984779268586</v>
      </c>
      <c r="BX1528">
        <v>34.740137343105594</v>
      </c>
      <c r="BY1528">
        <v>32.37381327842305</v>
      </c>
      <c r="BZ1528">
        <v>932.92701736008905</v>
      </c>
      <c r="CA1528">
        <v>356.20363290264402</v>
      </c>
      <c r="CB1528">
        <v>231.34614701332279</v>
      </c>
      <c r="CC1528" s="156">
        <v>0.89</v>
      </c>
      <c r="CD1528">
        <v>2340</v>
      </c>
      <c r="CE1528">
        <v>9.975039161175614E-2</v>
      </c>
      <c r="CF1528">
        <v>3.8613115039094241</v>
      </c>
      <c r="CG1528">
        <v>0.12894903947171668</v>
      </c>
      <c r="CH1528">
        <v>-0.85243942908839487</v>
      </c>
      <c r="CI1528" t="s">
        <v>479</v>
      </c>
    </row>
    <row r="1529" spans="47:87" x14ac:dyDescent="0.3">
      <c r="AU1529">
        <v>0.3</v>
      </c>
      <c r="AV1529">
        <v>21.63877619362388</v>
      </c>
      <c r="AW1529">
        <v>0.37108532637477631</v>
      </c>
      <c r="AX1529">
        <v>2.3999022923188411</v>
      </c>
      <c r="AY1529">
        <v>336.97334535190379</v>
      </c>
      <c r="AZ1529">
        <v>9.416788644487159E-2</v>
      </c>
      <c r="BA1529">
        <v>404.785950508594</v>
      </c>
      <c r="BB1529">
        <v>401.80893700374179</v>
      </c>
      <c r="BC1529">
        <v>1</v>
      </c>
      <c r="BD1529">
        <v>50.205992248012564</v>
      </c>
      <c r="BE1529">
        <v>94.720368092284346</v>
      </c>
      <c r="BF1529">
        <v>10.976818571333189</v>
      </c>
      <c r="BG1529">
        <v>6.3163997280013637</v>
      </c>
      <c r="BH1529">
        <v>387.46546889922348</v>
      </c>
      <c r="BI1529">
        <v>0.2</v>
      </c>
      <c r="BJ1529">
        <v>3206.6195020054388</v>
      </c>
      <c r="BK1529">
        <v>720.82493746860973</v>
      </c>
      <c r="BL1529">
        <v>864.99603503702826</v>
      </c>
      <c r="BM1529">
        <v>1055.2002061121968</v>
      </c>
      <c r="BN1529">
        <v>204.18327898230473</v>
      </c>
      <c r="BO1529">
        <v>33.797150468978437</v>
      </c>
      <c r="BP1529">
        <v>2.4982740240882966E-2</v>
      </c>
      <c r="BQ1529">
        <v>100</v>
      </c>
      <c r="BR1529">
        <v>331.0413059451468</v>
      </c>
      <c r="BS1529">
        <v>5.2924155353530559E-2</v>
      </c>
      <c r="BT1529">
        <v>2.9840086668140551E-4</v>
      </c>
      <c r="BU1529">
        <v>42.286540018066503</v>
      </c>
      <c r="BV1529">
        <v>0.56806711490774131</v>
      </c>
      <c r="BW1529">
        <v>14.085726056400633</v>
      </c>
      <c r="BX1529">
        <v>34.837987934645263</v>
      </c>
      <c r="BY1529">
        <v>35.857574093332794</v>
      </c>
      <c r="BZ1529">
        <v>973.55784191290263</v>
      </c>
      <c r="CA1529">
        <v>289.57441451192255</v>
      </c>
      <c r="CB1529">
        <v>223.39158114132013</v>
      </c>
      <c r="CC1529" s="156">
        <v>0.98</v>
      </c>
      <c r="CD1529">
        <v>1440</v>
      </c>
      <c r="CE1529">
        <v>0.2011111744628582</v>
      </c>
      <c r="CF1529">
        <v>5.7632994844131025</v>
      </c>
      <c r="CG1529">
        <v>0.20075075425249342</v>
      </c>
      <c r="CH1529">
        <v>12.499780632722809</v>
      </c>
      <c r="CI1529">
        <v>8</v>
      </c>
    </row>
    <row r="1530" spans="47:87" x14ac:dyDescent="0.3">
      <c r="AU1530">
        <v>0.3</v>
      </c>
      <c r="AV1530">
        <v>20.514638461804083</v>
      </c>
      <c r="AW1530">
        <v>0.31362897494750841</v>
      </c>
      <c r="AX1530">
        <v>2.2450594813720608</v>
      </c>
      <c r="AY1530">
        <v>336.48288644995597</v>
      </c>
      <c r="AZ1530">
        <v>9.8133455815078735E-2</v>
      </c>
      <c r="BA1530">
        <v>358.23325949039543</v>
      </c>
      <c r="BB1530">
        <v>340.27815501136115</v>
      </c>
      <c r="BC1530">
        <v>1</v>
      </c>
      <c r="BD1530">
        <v>48.014737385087905</v>
      </c>
      <c r="BE1530">
        <v>110.30515026481059</v>
      </c>
      <c r="BF1530">
        <v>17.855446328360053</v>
      </c>
      <c r="BG1530">
        <v>5.2221743368732296</v>
      </c>
      <c r="BH1530">
        <v>411.62336120832231</v>
      </c>
      <c r="BI1530">
        <v>0.20000000000000004</v>
      </c>
      <c r="BJ1530">
        <v>2580.4043903813085</v>
      </c>
      <c r="BK1530">
        <v>692.94756520290741</v>
      </c>
      <c r="BL1530">
        <v>915.05559587723872</v>
      </c>
      <c r="BM1530">
        <v>885.27633784707109</v>
      </c>
      <c r="BN1530">
        <v>102.15194242139412</v>
      </c>
      <c r="BO1530">
        <v>28.494153042233673</v>
      </c>
      <c r="BP1530">
        <v>2.9527682966473456E-2</v>
      </c>
      <c r="BQ1530">
        <v>100</v>
      </c>
      <c r="BR1530">
        <v>313.35436935810282</v>
      </c>
      <c r="BS1530">
        <v>5.7436145182292557E-2</v>
      </c>
      <c r="BT1530">
        <v>2.933102686247768E-4</v>
      </c>
      <c r="BU1530">
        <v>0</v>
      </c>
      <c r="BV1530">
        <v>0.5156156761392775</v>
      </c>
      <c r="BW1530">
        <v>14.335543777534527</v>
      </c>
      <c r="BX1530">
        <v>35.647274329505443</v>
      </c>
      <c r="BY1530">
        <v>31.591433111382269</v>
      </c>
      <c r="BZ1530">
        <v>1123.6066337176908</v>
      </c>
      <c r="CA1530">
        <v>273.18295314084014</v>
      </c>
      <c r="CB1530">
        <v>234.05485166452547</v>
      </c>
      <c r="CC1530" s="156">
        <v>0.72</v>
      </c>
      <c r="CD1530">
        <v>2650</v>
      </c>
      <c r="CE1530">
        <v>0.11090032281054651</v>
      </c>
      <c r="CF1530">
        <v>5.231309602257487</v>
      </c>
      <c r="CG1530">
        <v>0.14340259478216624</v>
      </c>
      <c r="CH1530">
        <v>5.9070668685187977</v>
      </c>
      <c r="CI1530">
        <v>15</v>
      </c>
    </row>
    <row r="1531" spans="47:87" x14ac:dyDescent="0.3">
      <c r="AU1531">
        <v>0.3</v>
      </c>
      <c r="AV1531">
        <v>20.851228969332762</v>
      </c>
      <c r="AW1531">
        <v>0.28912205589729667</v>
      </c>
      <c r="AX1531">
        <v>0.11680386659330055</v>
      </c>
      <c r="AY1531">
        <v>341.5045876895079</v>
      </c>
      <c r="AZ1531">
        <v>0.10052145383957288</v>
      </c>
      <c r="BA1531">
        <v>354.00602782690197</v>
      </c>
      <c r="BB1531">
        <v>305.4944145968654</v>
      </c>
      <c r="BC1531">
        <v>1</v>
      </c>
      <c r="BD1531">
        <v>46.070581628892505</v>
      </c>
      <c r="BE1531">
        <v>100.45792405560218</v>
      </c>
      <c r="BF1531">
        <v>9.6867095329063577</v>
      </c>
      <c r="BG1531">
        <v>5.6624748811134227</v>
      </c>
      <c r="BH1531">
        <v>407.07689975979872</v>
      </c>
      <c r="BI1531">
        <v>0.2</v>
      </c>
      <c r="BJ1531">
        <v>2678.0363807648846</v>
      </c>
      <c r="BK1531">
        <v>680.35369724491704</v>
      </c>
      <c r="BL1531">
        <v>886.28953678947028</v>
      </c>
      <c r="BM1531">
        <v>993.39007557620971</v>
      </c>
      <c r="BN1531">
        <v>120.30261030868999</v>
      </c>
      <c r="BO1531">
        <v>26.154202769950711</v>
      </c>
      <c r="BP1531">
        <v>4.0934626632496501E-2</v>
      </c>
      <c r="BQ1531">
        <v>100</v>
      </c>
      <c r="BR1531">
        <v>371.91719128649555</v>
      </c>
      <c r="BS1531">
        <v>5.6749351123254743E-2</v>
      </c>
      <c r="BT1531">
        <v>3.2687866767811826E-4</v>
      </c>
      <c r="BU1531">
        <v>82.851006771631418</v>
      </c>
      <c r="BV1531">
        <v>0.55502433303053034</v>
      </c>
      <c r="BW1531">
        <v>15.510218123808944</v>
      </c>
      <c r="BX1531">
        <v>36.162172478269277</v>
      </c>
      <c r="BY1531">
        <v>27.830903886409999</v>
      </c>
      <c r="BZ1531">
        <v>952.93566258358055</v>
      </c>
      <c r="CA1531">
        <v>390.906264991179</v>
      </c>
      <c r="CB1531">
        <v>230.04655721410012</v>
      </c>
      <c r="CC1531" s="156">
        <v>0.89</v>
      </c>
      <c r="CD1531">
        <v>1900</v>
      </c>
      <c r="CE1531">
        <v>9.7617539707955281E-2</v>
      </c>
      <c r="CF1531">
        <v>3.9515718914420583</v>
      </c>
      <c r="CG1531">
        <v>0.13009849444378752</v>
      </c>
      <c r="CH1531">
        <v>-3.2922787975497321</v>
      </c>
      <c r="CI1531" t="s">
        <v>479</v>
      </c>
    </row>
    <row r="1532" spans="47:87" x14ac:dyDescent="0.3">
      <c r="AU1532">
        <v>0.3</v>
      </c>
      <c r="AV1532">
        <v>19.734804749782633</v>
      </c>
      <c r="AW1532">
        <v>0.29981340204146301</v>
      </c>
      <c r="AX1532">
        <v>0.88817159625841824</v>
      </c>
      <c r="AY1532">
        <v>305.35767241462514</v>
      </c>
      <c r="AZ1532">
        <v>8.2808086130218381E-2</v>
      </c>
      <c r="BA1532">
        <v>439.09947885372219</v>
      </c>
      <c r="BB1532">
        <v>392.95023577916538</v>
      </c>
      <c r="BC1532">
        <v>1</v>
      </c>
      <c r="BD1532">
        <v>46.531385751250909</v>
      </c>
      <c r="BE1532">
        <v>112.01062346300253</v>
      </c>
      <c r="BF1532">
        <v>17.78070302753142</v>
      </c>
      <c r="BG1532">
        <v>3.7656720578804488</v>
      </c>
      <c r="BH1532">
        <v>437.85722254192871</v>
      </c>
      <c r="BI1532">
        <v>0.20000000000000004</v>
      </c>
      <c r="BJ1532">
        <v>3071.1209508497545</v>
      </c>
      <c r="BK1532">
        <v>684.47431202013831</v>
      </c>
      <c r="BL1532">
        <v>928.24330063606885</v>
      </c>
      <c r="BM1532">
        <v>1046.497358378278</v>
      </c>
      <c r="BN1532">
        <v>156.25937030456157</v>
      </c>
      <c r="BO1532">
        <v>27.150639768229919</v>
      </c>
      <c r="BP1532">
        <v>3.8998219137184036E-2</v>
      </c>
      <c r="BQ1532">
        <v>100</v>
      </c>
      <c r="BR1532">
        <v>321.48004524534724</v>
      </c>
      <c r="BS1532">
        <v>5.3929606250205056E-2</v>
      </c>
      <c r="BT1532">
        <v>3.0296991547232663E-4</v>
      </c>
      <c r="BU1532">
        <v>42.493124303473429</v>
      </c>
      <c r="BV1532">
        <v>0.54855828173351995</v>
      </c>
      <c r="BW1532">
        <v>16.287448749916145</v>
      </c>
      <c r="BX1532">
        <v>36.246261095556974</v>
      </c>
      <c r="BY1532">
        <v>31.216299815946424</v>
      </c>
      <c r="BZ1532">
        <v>1216.6049670965999</v>
      </c>
      <c r="CA1532">
        <v>271.4941138314565</v>
      </c>
      <c r="CB1532">
        <v>232.98663215625461</v>
      </c>
      <c r="CC1532" s="156">
        <v>1.1000000000000001</v>
      </c>
      <c r="CD1532">
        <v>970</v>
      </c>
      <c r="CE1532">
        <v>0.12160789401326877</v>
      </c>
      <c r="CF1532">
        <v>5.4180234669637395</v>
      </c>
      <c r="CG1532">
        <v>0.16252357183869068</v>
      </c>
      <c r="CH1532">
        <v>1.8719274229801268</v>
      </c>
      <c r="CI1532">
        <v>16</v>
      </c>
    </row>
    <row r="1533" spans="47:87" x14ac:dyDescent="0.3">
      <c r="AU1533">
        <v>0.3</v>
      </c>
      <c r="AV1533">
        <v>18.731278534027975</v>
      </c>
      <c r="AW1533">
        <v>0.31713255118921246</v>
      </c>
      <c r="AX1533">
        <v>2.0884413351653479</v>
      </c>
      <c r="AY1533">
        <v>314.28338040599158</v>
      </c>
      <c r="AZ1533">
        <v>0.11378430924314095</v>
      </c>
      <c r="BA1533">
        <v>448.26337034676618</v>
      </c>
      <c r="BB1533">
        <v>279.50562029822964</v>
      </c>
      <c r="BC1533">
        <v>1</v>
      </c>
      <c r="BD1533">
        <v>40.170071595943753</v>
      </c>
      <c r="BE1533">
        <v>104.62927745722534</v>
      </c>
      <c r="BF1533">
        <v>12.476282593473126</v>
      </c>
      <c r="BG1533">
        <v>3.8111394372201763</v>
      </c>
      <c r="BH1533">
        <v>386.20919982557433</v>
      </c>
      <c r="BI1533">
        <v>0.20000000000000004</v>
      </c>
      <c r="BJ1533">
        <v>2165.2512024575335</v>
      </c>
      <c r="BK1533">
        <v>702.81086711847274</v>
      </c>
      <c r="BL1533">
        <v>929.40790587310755</v>
      </c>
      <c r="BM1533">
        <v>918.29703823719035</v>
      </c>
      <c r="BN1533">
        <v>110.4254966320065</v>
      </c>
      <c r="BO1533">
        <v>28.39155246350019</v>
      </c>
      <c r="BP1533">
        <v>8.0861971363632157E-2</v>
      </c>
      <c r="BQ1533">
        <v>100</v>
      </c>
      <c r="BR1533">
        <v>317.72748126759518</v>
      </c>
      <c r="BS1533">
        <v>5.9408843531700804E-2</v>
      </c>
      <c r="BT1533">
        <v>3.1413222460364716E-4</v>
      </c>
      <c r="BU1533">
        <v>0</v>
      </c>
      <c r="BV1533">
        <v>0.56281060557367912</v>
      </c>
      <c r="BW1533">
        <v>15.655233869457444</v>
      </c>
      <c r="BX1533">
        <v>36.198600632512118</v>
      </c>
      <c r="BY1533">
        <v>28.836794285783363</v>
      </c>
      <c r="BZ1533">
        <v>911.84436339022182</v>
      </c>
      <c r="CA1533">
        <v>303.02800392784525</v>
      </c>
      <c r="CB1533">
        <v>235.5394132368281</v>
      </c>
      <c r="CC1533" s="156">
        <v>0.89</v>
      </c>
      <c r="CD1533">
        <v>1770</v>
      </c>
      <c r="CE1533">
        <v>0.13192610303663166</v>
      </c>
      <c r="CF1533">
        <v>5.2418042601152042</v>
      </c>
      <c r="CG1533">
        <v>0.161798230404747</v>
      </c>
      <c r="CH1533">
        <v>4.0428490057189013</v>
      </c>
      <c r="CI1533">
        <v>14</v>
      </c>
    </row>
    <row r="1534" spans="47:87" x14ac:dyDescent="0.3">
      <c r="AU1534">
        <v>0.3</v>
      </c>
      <c r="AV1534">
        <v>18.382396187405032</v>
      </c>
      <c r="AW1534">
        <v>0.29487148650149791</v>
      </c>
      <c r="AX1534">
        <v>1.2289741547355713</v>
      </c>
      <c r="AY1534">
        <v>329.21302747660457</v>
      </c>
      <c r="AZ1534">
        <v>0.10978352348817304</v>
      </c>
      <c r="BA1534">
        <v>510.43246356110626</v>
      </c>
      <c r="BB1534">
        <v>394.75257468281472</v>
      </c>
      <c r="BC1534">
        <v>1</v>
      </c>
      <c r="BD1534">
        <v>41.988721812227013</v>
      </c>
      <c r="BE1534">
        <v>102.21557994703475</v>
      </c>
      <c r="BF1534">
        <v>12.838388268962111</v>
      </c>
      <c r="BG1534">
        <v>3.3133556354713893</v>
      </c>
      <c r="BH1534">
        <v>401.89227133002561</v>
      </c>
      <c r="BI1534">
        <v>0.20000000000000004</v>
      </c>
      <c r="BJ1534">
        <v>2914.4862592256572</v>
      </c>
      <c r="BK1534">
        <v>675.0772498857433</v>
      </c>
      <c r="BL1534">
        <v>822.68688041204462</v>
      </c>
      <c r="BM1534">
        <v>872.9673322802231</v>
      </c>
      <c r="BN1534">
        <v>135.82761075471308</v>
      </c>
      <c r="BO1534">
        <v>26.649928593034872</v>
      </c>
      <c r="BP1534">
        <v>4.4670802131738588E-2</v>
      </c>
      <c r="BQ1534">
        <v>100</v>
      </c>
      <c r="BR1534">
        <v>343.79889679112352</v>
      </c>
      <c r="BS1534">
        <v>5.5192792905969117E-2</v>
      </c>
      <c r="BT1534">
        <v>3.2090581167297093E-4</v>
      </c>
      <c r="BU1534">
        <v>0</v>
      </c>
      <c r="BV1534">
        <v>0.57225161588597862</v>
      </c>
      <c r="BW1534">
        <v>14.359976033855871</v>
      </c>
      <c r="BX1534">
        <v>36.776735428148825</v>
      </c>
      <c r="BY1534">
        <v>26.789492155699705</v>
      </c>
      <c r="BZ1534">
        <v>1087.591915291209</v>
      </c>
      <c r="CA1534">
        <v>297.00019438223251</v>
      </c>
      <c r="CB1534">
        <v>224.06860855933704</v>
      </c>
      <c r="CC1534" s="156">
        <v>1</v>
      </c>
      <c r="CD1534">
        <v>1870</v>
      </c>
      <c r="CE1534">
        <v>3.81246747715418E-2</v>
      </c>
      <c r="CF1534">
        <v>2.6873271686413109</v>
      </c>
      <c r="CG1534">
        <v>8.0744905138320472E-2</v>
      </c>
      <c r="CH1534">
        <v>-15.012434806881089</v>
      </c>
      <c r="CI1534" t="s">
        <v>479</v>
      </c>
    </row>
    <row r="1535" spans="47:87" x14ac:dyDescent="0.3">
      <c r="AU1535">
        <v>0.3</v>
      </c>
      <c r="AV1535">
        <v>18.527906229098743</v>
      </c>
      <c r="AW1535">
        <v>0.25687738283932748</v>
      </c>
      <c r="AX1535">
        <v>1.2472232035598003</v>
      </c>
      <c r="AY1535">
        <v>346.59358425050067</v>
      </c>
      <c r="AZ1535">
        <v>0.10294481762606103</v>
      </c>
      <c r="BA1535">
        <v>388.01841007349907</v>
      </c>
      <c r="BB1535">
        <v>304.68366518392133</v>
      </c>
      <c r="BC1535">
        <v>1</v>
      </c>
      <c r="BD1535">
        <v>43.285679449576975</v>
      </c>
      <c r="BE1535">
        <v>79.872668956435859</v>
      </c>
      <c r="BF1535">
        <v>18.552958117393832</v>
      </c>
      <c r="BG1535">
        <v>5.628438037248447</v>
      </c>
      <c r="BH1535">
        <v>468.26735086356553</v>
      </c>
      <c r="BI1535">
        <v>0.19999999999999998</v>
      </c>
      <c r="BJ1535">
        <v>2763.3408604641477</v>
      </c>
      <c r="BK1535">
        <v>694.43757618860297</v>
      </c>
      <c r="BL1535">
        <v>870.36692078031376</v>
      </c>
      <c r="BM1535">
        <v>1074.3539502984659</v>
      </c>
      <c r="BN1535">
        <v>158.85756361894283</v>
      </c>
      <c r="BO1535">
        <v>23.291057365268308</v>
      </c>
      <c r="BP1535">
        <v>2.9783064403520271E-2</v>
      </c>
      <c r="BQ1535">
        <v>100</v>
      </c>
      <c r="BR1535">
        <v>370.55527077034657</v>
      </c>
      <c r="BS1535">
        <v>5.3912058651858996E-2</v>
      </c>
      <c r="BT1535">
        <v>3.1723373779502445E-4</v>
      </c>
      <c r="BU1535">
        <v>91.638663157942531</v>
      </c>
      <c r="BV1535">
        <v>0.53297174009454473</v>
      </c>
      <c r="BW1535">
        <v>14.578685168231747</v>
      </c>
      <c r="BX1535">
        <v>35.49561948025304</v>
      </c>
      <c r="BY1535">
        <v>33.459890891062678</v>
      </c>
      <c r="BZ1535">
        <v>967.57559990700418</v>
      </c>
      <c r="CA1535">
        <v>231.63283515871709</v>
      </c>
      <c r="CB1535">
        <v>219.12227385566928</v>
      </c>
      <c r="CC1535" s="156">
        <v>0.9</v>
      </c>
      <c r="CD1535">
        <v>2160</v>
      </c>
      <c r="CE1535">
        <v>0.1369236054807772</v>
      </c>
      <c r="CF1535">
        <v>5.4438488681187049</v>
      </c>
      <c r="CG1535">
        <v>0.18093836756943282</v>
      </c>
      <c r="CH1535">
        <v>13.328795386620518</v>
      </c>
      <c r="CI1535">
        <v>10</v>
      </c>
    </row>
    <row r="1536" spans="47:87" x14ac:dyDescent="0.3">
      <c r="AU1536">
        <v>0.3</v>
      </c>
      <c r="AV1536">
        <v>20.814641154174289</v>
      </c>
      <c r="AW1536">
        <v>0.31953757050087284</v>
      </c>
      <c r="AX1536">
        <v>1.7189892733163399</v>
      </c>
      <c r="AY1536">
        <v>329.65651433850906</v>
      </c>
      <c r="AZ1536">
        <v>0.11382205769088229</v>
      </c>
      <c r="BA1536">
        <v>489.33283300025334</v>
      </c>
      <c r="BB1536">
        <v>308.27183663206125</v>
      </c>
      <c r="BC1536">
        <v>1</v>
      </c>
      <c r="BD1536">
        <v>40.353296824080857</v>
      </c>
      <c r="BE1536">
        <v>116.62430691456019</v>
      </c>
      <c r="BF1536">
        <v>14.713536607949859</v>
      </c>
      <c r="BG1536">
        <v>6.0953201971082587</v>
      </c>
      <c r="BH1536">
        <v>402.72453123419268</v>
      </c>
      <c r="BI1536">
        <v>0.2</v>
      </c>
      <c r="BJ1536">
        <v>2938.1836688164158</v>
      </c>
      <c r="BK1536">
        <v>686.0168214062104</v>
      </c>
      <c r="BL1536">
        <v>887.18926023154245</v>
      </c>
      <c r="BM1536">
        <v>1090.0513599834489</v>
      </c>
      <c r="BN1536">
        <v>182.03012320307738</v>
      </c>
      <c r="BO1536">
        <v>28.981874606042059</v>
      </c>
      <c r="BP1536">
        <v>3.5973875548713383E-2</v>
      </c>
      <c r="BQ1536">
        <v>100</v>
      </c>
      <c r="BR1536">
        <v>357.64424641299058</v>
      </c>
      <c r="BS1536">
        <v>5.5043918779029644E-2</v>
      </c>
      <c r="BT1536">
        <v>3.2837467218618701E-4</v>
      </c>
      <c r="BU1536">
        <v>22.007566737445124</v>
      </c>
      <c r="BV1536">
        <v>0.55781981843370099</v>
      </c>
      <c r="BW1536">
        <v>14.946285183039805</v>
      </c>
      <c r="BX1536">
        <v>37.449349843411561</v>
      </c>
      <c r="BY1536">
        <v>35.334760512509945</v>
      </c>
      <c r="BZ1536">
        <v>962.30509355495303</v>
      </c>
      <c r="CA1536">
        <v>249.15913345191828</v>
      </c>
      <c r="CB1536">
        <v>244.49481936304423</v>
      </c>
      <c r="CC1536" s="156">
        <v>1.1000000000000001</v>
      </c>
      <c r="CD1536">
        <v>960</v>
      </c>
      <c r="CE1536">
        <v>0.12560854321501602</v>
      </c>
      <c r="CF1536">
        <v>4.9623711704827471</v>
      </c>
      <c r="CG1536">
        <v>0.16725110490790895</v>
      </c>
      <c r="CH1536">
        <v>9.4623248084645031</v>
      </c>
      <c r="CI1536">
        <v>11</v>
      </c>
    </row>
    <row r="1537" spans="47:87" x14ac:dyDescent="0.3">
      <c r="AU1537">
        <v>0.3</v>
      </c>
      <c r="AV1537">
        <v>19.085259158591779</v>
      </c>
      <c r="AW1537">
        <v>0.33115777239151678</v>
      </c>
      <c r="AX1537">
        <v>1.0255097922859511</v>
      </c>
      <c r="AY1537">
        <v>319.9404740633409</v>
      </c>
      <c r="AZ1537">
        <v>9.8168207057033344E-2</v>
      </c>
      <c r="BA1537">
        <v>407.94571150798606</v>
      </c>
      <c r="BB1537">
        <v>335.50847317464445</v>
      </c>
      <c r="BC1537">
        <v>1</v>
      </c>
      <c r="BD1537">
        <v>36.749204309744478</v>
      </c>
      <c r="BE1537">
        <v>105.41666783571957</v>
      </c>
      <c r="BF1537">
        <v>21.951294439333658</v>
      </c>
      <c r="BG1537">
        <v>2.7755165034297611</v>
      </c>
      <c r="BH1537">
        <v>415.29643366636128</v>
      </c>
      <c r="BI1537">
        <v>0.2</v>
      </c>
      <c r="BJ1537">
        <v>2146.1063056955932</v>
      </c>
      <c r="BK1537">
        <v>686.02296241347017</v>
      </c>
      <c r="BL1537">
        <v>872.64570143516255</v>
      </c>
      <c r="BM1537">
        <v>892.26655286642904</v>
      </c>
      <c r="BN1537">
        <v>128.63837041283159</v>
      </c>
      <c r="BO1537">
        <v>30.118273344668147</v>
      </c>
      <c r="BP1537">
        <v>2.7372959792789451E-2</v>
      </c>
      <c r="BQ1537">
        <v>100</v>
      </c>
      <c r="BR1537">
        <v>375.39289053335847</v>
      </c>
      <c r="BS1537">
        <v>5.7049274147172618E-2</v>
      </c>
      <c r="BT1537">
        <v>3.0718628183915096E-4</v>
      </c>
      <c r="BU1537">
        <v>0</v>
      </c>
      <c r="BV1537">
        <v>0.59579171563467259</v>
      </c>
      <c r="BW1537">
        <v>14.64922567193306</v>
      </c>
      <c r="BX1537">
        <v>37.298764122929924</v>
      </c>
      <c r="BY1537">
        <v>32.440595059304997</v>
      </c>
      <c r="BZ1537">
        <v>1071.9425235850015</v>
      </c>
      <c r="CA1537">
        <v>256.3260725897976</v>
      </c>
      <c r="CB1537">
        <v>244.9215239890396</v>
      </c>
      <c r="CC1537" s="156">
        <v>0.9</v>
      </c>
      <c r="CD1537">
        <v>1360</v>
      </c>
      <c r="CE1537">
        <v>0.16012898281087584</v>
      </c>
      <c r="CF1537">
        <v>4.8213243287976777</v>
      </c>
      <c r="CG1537">
        <v>0.19735808992934409</v>
      </c>
      <c r="CH1537">
        <v>10.489649241511911</v>
      </c>
      <c r="CI1537">
        <v>9</v>
      </c>
    </row>
    <row r="1538" spans="47:87" x14ac:dyDescent="0.3">
      <c r="AU1538">
        <v>0.3</v>
      </c>
      <c r="AV1538">
        <v>18.865708117687113</v>
      </c>
      <c r="AW1538">
        <v>0.32745682765531231</v>
      </c>
      <c r="AX1538">
        <v>1.4953746609241665</v>
      </c>
      <c r="AY1538">
        <v>318.76599486823767</v>
      </c>
      <c r="AZ1538">
        <v>9.1965476525365603E-2</v>
      </c>
      <c r="BA1538">
        <v>439.11718939272794</v>
      </c>
      <c r="BB1538">
        <v>402.13413417762075</v>
      </c>
      <c r="BC1538">
        <v>1</v>
      </c>
      <c r="BD1538">
        <v>29.823466475609887</v>
      </c>
      <c r="BE1538">
        <v>119.40870618606908</v>
      </c>
      <c r="BF1538">
        <v>15.482677743572257</v>
      </c>
      <c r="BG1538">
        <v>2.7081673431015107</v>
      </c>
      <c r="BH1538">
        <v>420.29657334872138</v>
      </c>
      <c r="BI1538">
        <v>0.20000000000000004</v>
      </c>
      <c r="BJ1538">
        <v>2413.3046850582205</v>
      </c>
      <c r="BK1538">
        <v>694.89246820182154</v>
      </c>
      <c r="BL1538">
        <v>931.98498035570151</v>
      </c>
      <c r="BM1538">
        <v>1160.1430825052812</v>
      </c>
      <c r="BN1538">
        <v>201.72858146958941</v>
      </c>
      <c r="BO1538">
        <v>29.585280388750395</v>
      </c>
      <c r="BP1538">
        <v>5.0923541465540165E-2</v>
      </c>
      <c r="BQ1538">
        <v>100</v>
      </c>
      <c r="BR1538">
        <v>336.71738823897465</v>
      </c>
      <c r="BS1538">
        <v>5.4735985949766343E-2</v>
      </c>
      <c r="BT1538">
        <v>3.1856180777377975E-4</v>
      </c>
      <c r="BU1538">
        <v>0</v>
      </c>
      <c r="BV1538">
        <v>0.57116147608668943</v>
      </c>
      <c r="BW1538">
        <v>14.020959934561928</v>
      </c>
      <c r="BX1538">
        <v>34.976358314774025</v>
      </c>
      <c r="BY1538">
        <v>37.575418612074742</v>
      </c>
      <c r="BZ1538">
        <v>1051.2311716276756</v>
      </c>
      <c r="CA1538">
        <v>286.67172741192076</v>
      </c>
      <c r="CB1538">
        <v>237.70323148963629</v>
      </c>
      <c r="CC1538" s="156">
        <v>0.85</v>
      </c>
      <c r="CD1538">
        <v>1530</v>
      </c>
      <c r="CE1538">
        <v>0.22444192403952012</v>
      </c>
      <c r="CF1538">
        <v>5.6153929555251327</v>
      </c>
      <c r="CG1538">
        <v>0.27412377977213664</v>
      </c>
      <c r="CH1538">
        <v>19.530444750001223</v>
      </c>
      <c r="CI1538">
        <v>6</v>
      </c>
    </row>
    <row r="1539" spans="47:87" x14ac:dyDescent="0.3">
      <c r="AU1539">
        <v>0.3</v>
      </c>
      <c r="AV1539">
        <v>20.446754942155394</v>
      </c>
      <c r="AW1539">
        <v>0.37295853025703796</v>
      </c>
      <c r="AX1539">
        <v>1.8182610280247551</v>
      </c>
      <c r="AY1539">
        <v>340.27233530772554</v>
      </c>
      <c r="AZ1539">
        <v>0.10653205346267568</v>
      </c>
      <c r="BA1539">
        <v>500.61260880180805</v>
      </c>
      <c r="BB1539">
        <v>353.79227188220682</v>
      </c>
      <c r="BC1539">
        <v>1</v>
      </c>
      <c r="BD1539">
        <v>34.198630952134494</v>
      </c>
      <c r="BE1539">
        <v>96.058396068048552</v>
      </c>
      <c r="BF1539">
        <v>18.172943335525257</v>
      </c>
      <c r="BG1539">
        <v>3.9953694928960548</v>
      </c>
      <c r="BH1539">
        <v>395.37496844256452</v>
      </c>
      <c r="BI1539">
        <v>0.19999999999999998</v>
      </c>
      <c r="BJ1539">
        <v>2555.8646669330642</v>
      </c>
      <c r="BK1539">
        <v>683.59146709188099</v>
      </c>
      <c r="BL1539">
        <v>899.04584868403367</v>
      </c>
      <c r="BM1539">
        <v>835.54343473198696</v>
      </c>
      <c r="BN1539">
        <v>153.49613435599562</v>
      </c>
      <c r="BO1539">
        <v>33.716567368814331</v>
      </c>
      <c r="BP1539">
        <v>5.5531312475293609E-2</v>
      </c>
      <c r="BQ1539">
        <v>100</v>
      </c>
      <c r="BR1539">
        <v>346.46527061185662</v>
      </c>
      <c r="BS1539">
        <v>5.6429358964175017E-2</v>
      </c>
      <c r="BT1539">
        <v>2.9624644055130465E-4</v>
      </c>
      <c r="BU1539">
        <v>0</v>
      </c>
      <c r="BV1539">
        <v>0.52455900623118323</v>
      </c>
      <c r="BW1539">
        <v>14.045372633822319</v>
      </c>
      <c r="BX1539">
        <v>35.953383733441342</v>
      </c>
      <c r="BY1539">
        <v>38.580044753332942</v>
      </c>
      <c r="BZ1539">
        <v>954.25836988625065</v>
      </c>
      <c r="CA1539">
        <v>203.62423846416718</v>
      </c>
      <c r="CB1539">
        <v>215.6953076838717</v>
      </c>
      <c r="CC1539" s="156">
        <v>1.18</v>
      </c>
      <c r="CD1539">
        <v>820</v>
      </c>
      <c r="CE1539">
        <v>0.14331597476933267</v>
      </c>
      <c r="CF1539">
        <v>5.1754893035246328</v>
      </c>
      <c r="CG1539">
        <v>0.18707029853756721</v>
      </c>
      <c r="CH1539">
        <v>11.333636004675316</v>
      </c>
      <c r="CI1539">
        <v>10</v>
      </c>
    </row>
    <row r="1540" spans="47:87" x14ac:dyDescent="0.3">
      <c r="AU1540">
        <v>0.3</v>
      </c>
      <c r="AV1540">
        <v>19.383824572363938</v>
      </c>
      <c r="AW1540">
        <v>0.32158082327397847</v>
      </c>
      <c r="AX1540">
        <v>0.57243597608437402</v>
      </c>
      <c r="AY1540">
        <v>329.07677035484267</v>
      </c>
      <c r="AZ1540">
        <v>9.8465264572124747E-2</v>
      </c>
      <c r="BA1540">
        <v>370.65131641568246</v>
      </c>
      <c r="BB1540">
        <v>405.1264409753486</v>
      </c>
      <c r="BC1540">
        <v>1</v>
      </c>
      <c r="BD1540">
        <v>40.290921782597607</v>
      </c>
      <c r="BE1540">
        <v>101.98569559191974</v>
      </c>
      <c r="BF1540">
        <v>15.253733230607413</v>
      </c>
      <c r="BG1540">
        <v>6.5226717564569974</v>
      </c>
      <c r="BH1540">
        <v>416.29958937641743</v>
      </c>
      <c r="BI1540">
        <v>0.19999999999999998</v>
      </c>
      <c r="BJ1540">
        <v>2629.9342906836773</v>
      </c>
      <c r="BK1540">
        <v>682.31759631256205</v>
      </c>
      <c r="BL1540">
        <v>909.01594354676672</v>
      </c>
      <c r="BM1540">
        <v>977.57029084278406</v>
      </c>
      <c r="BN1540">
        <v>185.94575102604318</v>
      </c>
      <c r="BO1540">
        <v>29.032412468827591</v>
      </c>
      <c r="BP1540">
        <v>5.2637204392476454E-2</v>
      </c>
      <c r="BQ1540">
        <v>100</v>
      </c>
      <c r="BR1540">
        <v>385.83623636222734</v>
      </c>
      <c r="BS1540">
        <v>5.856008479820133E-2</v>
      </c>
      <c r="BT1540">
        <v>3.1453706632078978E-4</v>
      </c>
      <c r="BU1540">
        <v>61.504817792683397</v>
      </c>
      <c r="BV1540">
        <v>0.54661184018767928</v>
      </c>
      <c r="BW1540">
        <v>16.579217085841496</v>
      </c>
      <c r="BX1540">
        <v>33.885304425802886</v>
      </c>
      <c r="BY1540">
        <v>38.389745981477631</v>
      </c>
      <c r="BZ1540">
        <v>1245.313446351091</v>
      </c>
      <c r="CA1540">
        <v>205.91536800168694</v>
      </c>
      <c r="CB1540">
        <v>230.1494345268367</v>
      </c>
      <c r="CC1540" s="156">
        <v>0.89</v>
      </c>
      <c r="CD1540">
        <v>1550</v>
      </c>
      <c r="CE1540">
        <v>0.18664930292077764</v>
      </c>
      <c r="CF1540">
        <v>6.8553607937514576</v>
      </c>
      <c r="CG1540">
        <v>0.24491300936129384</v>
      </c>
      <c r="CH1540">
        <v>26.837051900322525</v>
      </c>
      <c r="CI1540">
        <v>6</v>
      </c>
    </row>
    <row r="1541" spans="47:87" x14ac:dyDescent="0.3">
      <c r="AU1541">
        <v>0.3</v>
      </c>
      <c r="AV1541">
        <v>21.080312900521069</v>
      </c>
      <c r="AW1541">
        <v>0.35511520732013974</v>
      </c>
      <c r="AX1541">
        <v>1.1706638146500477</v>
      </c>
      <c r="AY1541">
        <v>307.34300749332795</v>
      </c>
      <c r="AZ1541">
        <v>0.10224838730670831</v>
      </c>
      <c r="BA1541">
        <v>457.32653355165024</v>
      </c>
      <c r="BB1541">
        <v>388.69299987785217</v>
      </c>
      <c r="BC1541">
        <v>1</v>
      </c>
      <c r="BD1541">
        <v>35.401407206172379</v>
      </c>
      <c r="BE1541">
        <v>88.299321628788107</v>
      </c>
      <c r="BF1541">
        <v>15.488787026264276</v>
      </c>
      <c r="BG1541">
        <v>3.3608326983074988</v>
      </c>
      <c r="BH1541">
        <v>424.56462131639313</v>
      </c>
      <c r="BI1541">
        <v>0.2</v>
      </c>
      <c r="BJ1541">
        <v>2398.9898257205791</v>
      </c>
      <c r="BK1541">
        <v>688.80694218956273</v>
      </c>
      <c r="BL1541">
        <v>893.16198395187291</v>
      </c>
      <c r="BM1541">
        <v>785.20871791642242</v>
      </c>
      <c r="BN1541">
        <v>103.7444703278758</v>
      </c>
      <c r="BO1541">
        <v>32.188215197588235</v>
      </c>
      <c r="BP1541">
        <v>4.2588195081069855E-2</v>
      </c>
      <c r="BQ1541">
        <v>100</v>
      </c>
      <c r="BR1541">
        <v>322.13866941672001</v>
      </c>
      <c r="BS1541">
        <v>5.7612367734788852E-2</v>
      </c>
      <c r="BT1541">
        <v>3.1944625612312865E-4</v>
      </c>
      <c r="BU1541">
        <v>0</v>
      </c>
      <c r="BV1541">
        <v>0.55262457987161895</v>
      </c>
      <c r="BW1541">
        <v>14.661601643149014</v>
      </c>
      <c r="BX1541">
        <v>36.830485281723767</v>
      </c>
      <c r="BY1541">
        <v>31.186685670986844</v>
      </c>
      <c r="BZ1541">
        <v>1053.5489464815237</v>
      </c>
      <c r="CA1541">
        <v>300.1100930761005</v>
      </c>
      <c r="CB1541">
        <v>227.95682679617781</v>
      </c>
      <c r="CC1541" s="156">
        <v>0.85</v>
      </c>
      <c r="CD1541">
        <v>1320</v>
      </c>
      <c r="CE1541">
        <v>0.17914172305408438</v>
      </c>
      <c r="CF1541">
        <v>6.7042072428064801</v>
      </c>
      <c r="CG1541">
        <v>0.21355041628657015</v>
      </c>
      <c r="CH1541">
        <v>22.51089611198319</v>
      </c>
      <c r="CI1541">
        <v>7</v>
      </c>
    </row>
    <row r="1542" spans="47:87" x14ac:dyDescent="0.3">
      <c r="AU1542">
        <v>0.3</v>
      </c>
      <c r="AV1542">
        <v>19.350255607666043</v>
      </c>
      <c r="AW1542">
        <v>0.37634408710457212</v>
      </c>
      <c r="AX1542">
        <v>1.3689603983442238</v>
      </c>
      <c r="AY1542">
        <v>309.93265272074842</v>
      </c>
      <c r="AZ1542">
        <v>0.1093646693939082</v>
      </c>
      <c r="BA1542">
        <v>435.90270967198364</v>
      </c>
      <c r="BB1542">
        <v>417.32829705166398</v>
      </c>
      <c r="BC1542">
        <v>1</v>
      </c>
      <c r="BD1542">
        <v>47.903419290046536</v>
      </c>
      <c r="BE1542">
        <v>102.17333533141274</v>
      </c>
      <c r="BF1542">
        <v>14.091600363557731</v>
      </c>
      <c r="BG1542">
        <v>4.5966617762630637</v>
      </c>
      <c r="BH1542">
        <v>418.83626505641342</v>
      </c>
      <c r="BI1542">
        <v>0.20000000000000004</v>
      </c>
      <c r="BJ1542">
        <v>2424.8179097462903</v>
      </c>
      <c r="BK1542">
        <v>705.17074684296063</v>
      </c>
      <c r="BL1542">
        <v>884.22669531772169</v>
      </c>
      <c r="BM1542">
        <v>1013.9109415044006</v>
      </c>
      <c r="BN1542">
        <v>127.19182160095546</v>
      </c>
      <c r="BO1542">
        <v>34.354911394116243</v>
      </c>
      <c r="BP1542">
        <v>1.5706202767591947E-2</v>
      </c>
      <c r="BQ1542">
        <v>100</v>
      </c>
      <c r="BR1542">
        <v>330.2042223889456</v>
      </c>
      <c r="BS1542">
        <v>5.862768361628589E-2</v>
      </c>
      <c r="BT1542">
        <v>3.0437198424561156E-4</v>
      </c>
      <c r="BU1542">
        <v>62.914474477617468</v>
      </c>
      <c r="BV1542">
        <v>0.55489689728578306</v>
      </c>
      <c r="BW1542">
        <v>15.972935513548014</v>
      </c>
      <c r="BX1542">
        <v>35.264445251091672</v>
      </c>
      <c r="BY1542">
        <v>36.061837290835228</v>
      </c>
      <c r="BZ1542">
        <v>1053.401704666464</v>
      </c>
      <c r="CA1542">
        <v>176.25430369921816</v>
      </c>
      <c r="CB1542">
        <v>245.24791891868864</v>
      </c>
      <c r="CC1542" s="156">
        <v>1.1000000000000001</v>
      </c>
      <c r="CD1542">
        <v>1810</v>
      </c>
      <c r="CE1542">
        <v>5.3420882121480773E-2</v>
      </c>
      <c r="CF1542">
        <v>2.8523577139745089</v>
      </c>
      <c r="CG1542">
        <v>8.7545724827889457E-2</v>
      </c>
      <c r="CH1542">
        <v>-7.942030253049138</v>
      </c>
      <c r="CI1542" t="s">
        <v>479</v>
      </c>
    </row>
    <row r="1543" spans="47:87" x14ac:dyDescent="0.3">
      <c r="AU1543">
        <v>0.3</v>
      </c>
      <c r="AV1543">
        <v>20.006139974807862</v>
      </c>
      <c r="AW1543">
        <v>0.29848281052265352</v>
      </c>
      <c r="AX1543">
        <v>1.94601424151936</v>
      </c>
      <c r="AY1543">
        <v>323.65939673641657</v>
      </c>
      <c r="AZ1543">
        <v>7.5879468025860236E-2</v>
      </c>
      <c r="BA1543">
        <v>362.81448961998666</v>
      </c>
      <c r="BB1543">
        <v>241.98343501302332</v>
      </c>
      <c r="BC1543">
        <v>1</v>
      </c>
      <c r="BD1543">
        <v>43.318041598555858</v>
      </c>
      <c r="BE1543">
        <v>114.10296918645882</v>
      </c>
      <c r="BF1543">
        <v>15.89838702700971</v>
      </c>
      <c r="BG1543">
        <v>5.744903503665828</v>
      </c>
      <c r="BH1543">
        <v>434.22957614088267</v>
      </c>
      <c r="BI1543">
        <v>0.2</v>
      </c>
      <c r="BJ1543">
        <v>2983.4052883528775</v>
      </c>
      <c r="BK1543">
        <v>684.02801784231019</v>
      </c>
      <c r="BL1543">
        <v>848.36907020660067</v>
      </c>
      <c r="BM1543">
        <v>951.26958188182778</v>
      </c>
      <c r="BN1543">
        <v>152.83991724174896</v>
      </c>
      <c r="BO1543">
        <v>27.018769354779053</v>
      </c>
      <c r="BP1543">
        <v>4.0237163836048848E-2</v>
      </c>
      <c r="BQ1543">
        <v>100</v>
      </c>
      <c r="BR1543">
        <v>262.26277350698922</v>
      </c>
      <c r="BS1543">
        <v>5.2897928305736391E-2</v>
      </c>
      <c r="BT1543">
        <v>2.9147661398105815E-4</v>
      </c>
      <c r="BU1543">
        <v>0</v>
      </c>
      <c r="BV1543">
        <v>0.56943560874584653</v>
      </c>
      <c r="BW1543">
        <v>14.392666777362978</v>
      </c>
      <c r="BX1543">
        <v>37.035699557334972</v>
      </c>
      <c r="BY1543">
        <v>35.055589413938414</v>
      </c>
      <c r="BZ1543">
        <v>1175.2032343762817</v>
      </c>
      <c r="CA1543">
        <v>258.98113860277556</v>
      </c>
      <c r="CB1543">
        <v>221.86104272536406</v>
      </c>
      <c r="CC1543" s="156">
        <v>0.94</v>
      </c>
      <c r="CD1543">
        <v>1470</v>
      </c>
      <c r="CE1543">
        <v>0.17664827426464003</v>
      </c>
      <c r="CF1543">
        <v>6.2763829706629597</v>
      </c>
      <c r="CG1543">
        <v>0.2159036265585792</v>
      </c>
      <c r="CH1543">
        <v>18.504892819109362</v>
      </c>
      <c r="CI1543">
        <v>8</v>
      </c>
    </row>
    <row r="1544" spans="47:87" x14ac:dyDescent="0.3">
      <c r="AU1544">
        <v>0.3</v>
      </c>
      <c r="AV1544">
        <v>18.629012725204639</v>
      </c>
      <c r="AW1544">
        <v>0.2852491752779529</v>
      </c>
      <c r="AX1544">
        <v>0.86575248352427225</v>
      </c>
      <c r="AY1544">
        <v>302.12099842642732</v>
      </c>
      <c r="AZ1544">
        <v>0.10673158532097327</v>
      </c>
      <c r="BA1544">
        <v>455.77572510362575</v>
      </c>
      <c r="BB1544">
        <v>331.10615302218707</v>
      </c>
      <c r="BC1544">
        <v>1</v>
      </c>
      <c r="BD1544">
        <v>39.724211749673763</v>
      </c>
      <c r="BE1544">
        <v>86.152535344153307</v>
      </c>
      <c r="BF1544">
        <v>17.475994711321526</v>
      </c>
      <c r="BG1544">
        <v>5.4453701280144999</v>
      </c>
      <c r="BH1544">
        <v>385.37540418963783</v>
      </c>
      <c r="BI1544">
        <v>0.20000000000000004</v>
      </c>
      <c r="BJ1544">
        <v>2980.8823679166426</v>
      </c>
      <c r="BK1544">
        <v>682.98096959972384</v>
      </c>
      <c r="BL1544">
        <v>980.95095255065451</v>
      </c>
      <c r="BM1544">
        <v>964.30649970167212</v>
      </c>
      <c r="BN1544">
        <v>93.953592104044958</v>
      </c>
      <c r="BO1544">
        <v>25.547200538424281</v>
      </c>
      <c r="BP1544">
        <v>7.1493598676590858E-2</v>
      </c>
      <c r="BQ1544">
        <v>100</v>
      </c>
      <c r="BR1544">
        <v>374.23781630857746</v>
      </c>
      <c r="BS1544">
        <v>5.4955483349485329E-2</v>
      </c>
      <c r="BT1544">
        <v>3.2300365325099641E-4</v>
      </c>
      <c r="BU1544">
        <v>0</v>
      </c>
      <c r="BV1544">
        <v>0.47399177201953202</v>
      </c>
      <c r="BW1544">
        <v>15.811010115139107</v>
      </c>
      <c r="BX1544">
        <v>33.056470842775276</v>
      </c>
      <c r="BY1544">
        <v>27.869854756333545</v>
      </c>
      <c r="BZ1544">
        <v>1104.913523535773</v>
      </c>
      <c r="CA1544">
        <v>297.14219448044258</v>
      </c>
      <c r="CB1544">
        <v>254.50975616771106</v>
      </c>
      <c r="CC1544" s="156">
        <v>0.88</v>
      </c>
      <c r="CD1544">
        <v>1790</v>
      </c>
      <c r="CE1544">
        <v>0.17459598979787794</v>
      </c>
      <c r="CF1544">
        <v>7.3458620402180941</v>
      </c>
      <c r="CG1544">
        <v>0.20971025421002376</v>
      </c>
      <c r="CH1544">
        <v>28.346103525290342</v>
      </c>
      <c r="CI1544">
        <v>7</v>
      </c>
    </row>
    <row r="1545" spans="47:87" x14ac:dyDescent="0.3">
      <c r="AU1545">
        <v>0.3</v>
      </c>
      <c r="AV1545">
        <v>19.583293316818047</v>
      </c>
      <c r="AW1545">
        <v>0.27990938414268401</v>
      </c>
      <c r="AX1545">
        <v>0.92608634964124503</v>
      </c>
      <c r="AY1545">
        <v>326.38356439637073</v>
      </c>
      <c r="AZ1545">
        <v>0.11331031885475132</v>
      </c>
      <c r="BA1545">
        <v>454.80506915680201</v>
      </c>
      <c r="BB1545">
        <v>351.71835677488582</v>
      </c>
      <c r="BC1545">
        <v>1</v>
      </c>
      <c r="BD1545">
        <v>45.146364131502878</v>
      </c>
      <c r="BE1545">
        <v>112.8780337159088</v>
      </c>
      <c r="BF1545">
        <v>11.316378713305941</v>
      </c>
      <c r="BG1545">
        <v>3.3047611932819776</v>
      </c>
      <c r="BH1545">
        <v>444.61950451911883</v>
      </c>
      <c r="BI1545">
        <v>0.20000000000000009</v>
      </c>
      <c r="BJ1545">
        <v>2926.8081885242696</v>
      </c>
      <c r="BK1545">
        <v>659.18746327652082</v>
      </c>
      <c r="BL1545">
        <v>870.95817656740815</v>
      </c>
      <c r="BM1545">
        <v>925.71667631288324</v>
      </c>
      <c r="BN1545">
        <v>190.18367688240849</v>
      </c>
      <c r="BO1545">
        <v>25.158275688875651</v>
      </c>
      <c r="BP1545">
        <v>5.9276132329984264E-2</v>
      </c>
      <c r="BQ1545">
        <v>100</v>
      </c>
      <c r="BR1545">
        <v>325.90895378038391</v>
      </c>
      <c r="BS1545">
        <v>5.4644304954261869E-2</v>
      </c>
      <c r="BT1545">
        <v>3.0071638681899976E-4</v>
      </c>
      <c r="BU1545">
        <v>17.127753069402221</v>
      </c>
      <c r="BV1545">
        <v>0.53751451560776009</v>
      </c>
      <c r="BW1545">
        <v>14.617004942278275</v>
      </c>
      <c r="BX1545">
        <v>36.008926402519933</v>
      </c>
      <c r="BY1545">
        <v>32.845849560371185</v>
      </c>
      <c r="BZ1545">
        <v>830.10344148806496</v>
      </c>
      <c r="CA1545">
        <v>280.55248228264719</v>
      </c>
      <c r="CB1545">
        <v>218.88590229038823</v>
      </c>
      <c r="CC1545" s="156">
        <v>0.92</v>
      </c>
      <c r="CD1545">
        <v>1120</v>
      </c>
      <c r="CE1545">
        <v>0.17484080564297555</v>
      </c>
      <c r="CF1545">
        <v>5.6313194970585556</v>
      </c>
      <c r="CG1545">
        <v>0.2062886481311485</v>
      </c>
      <c r="CH1545">
        <v>15.493218151712126</v>
      </c>
      <c r="CI1545">
        <v>8</v>
      </c>
    </row>
    <row r="1546" spans="47:87" x14ac:dyDescent="0.3">
      <c r="AU1546">
        <v>0.3</v>
      </c>
      <c r="AV1546">
        <v>18.603037759944225</v>
      </c>
      <c r="AW1546">
        <v>0.31458889198140177</v>
      </c>
      <c r="AX1546">
        <v>1.2387067432097925</v>
      </c>
      <c r="AY1546">
        <v>318.3046445687682</v>
      </c>
      <c r="AZ1546">
        <v>9.7996092600188878E-2</v>
      </c>
      <c r="BA1546">
        <v>432.09813448600499</v>
      </c>
      <c r="BB1546">
        <v>335.85854539161141</v>
      </c>
      <c r="BC1546">
        <v>1</v>
      </c>
      <c r="BD1546">
        <v>41.986323784572406</v>
      </c>
      <c r="BE1546">
        <v>101.02351565589798</v>
      </c>
      <c r="BF1546">
        <v>18.325175460361177</v>
      </c>
      <c r="BG1546">
        <v>3.9527749728849169</v>
      </c>
      <c r="BH1546">
        <v>386.60204539789862</v>
      </c>
      <c r="BI1546">
        <v>0.2</v>
      </c>
      <c r="BJ1546">
        <v>2592.5125161323381</v>
      </c>
      <c r="BK1546">
        <v>694.67078843874867</v>
      </c>
      <c r="BL1546">
        <v>921.75783169025158</v>
      </c>
      <c r="BM1546">
        <v>940.02734748350849</v>
      </c>
      <c r="BN1546">
        <v>143.49152443789944</v>
      </c>
      <c r="BO1546">
        <v>28.581557558094492</v>
      </c>
      <c r="BP1546">
        <v>2.9596748901047739E-2</v>
      </c>
      <c r="BQ1546">
        <v>100</v>
      </c>
      <c r="BR1546">
        <v>348.89444280720784</v>
      </c>
      <c r="BS1546">
        <v>5.2387219925798478E-2</v>
      </c>
      <c r="BT1546">
        <v>3.0200832083403109E-4</v>
      </c>
      <c r="BU1546">
        <v>58.22059349363208</v>
      </c>
      <c r="BV1546">
        <v>0.55465371037783662</v>
      </c>
      <c r="BW1546">
        <v>14.449450474099892</v>
      </c>
      <c r="BX1546">
        <v>37.635543483759243</v>
      </c>
      <c r="BY1546">
        <v>29.501889776002638</v>
      </c>
      <c r="BZ1546">
        <v>951.50918968092947</v>
      </c>
      <c r="CA1546">
        <v>259.56211963732795</v>
      </c>
      <c r="CB1546">
        <v>211.27216110384293</v>
      </c>
      <c r="CC1546" s="156">
        <v>1.28</v>
      </c>
      <c r="CD1546">
        <v>1850</v>
      </c>
      <c r="CE1546">
        <v>-0.11737312983707004</v>
      </c>
      <c r="CF1546">
        <v>0.27420397952616149</v>
      </c>
      <c r="CG1546">
        <v>8.726901185076491E-3</v>
      </c>
      <c r="CH1546">
        <v>-26.045962674059727</v>
      </c>
      <c r="CI1546" t="s">
        <v>479</v>
      </c>
    </row>
    <row r="1547" spans="47:87" x14ac:dyDescent="0.3">
      <c r="AU1547">
        <v>0.3</v>
      </c>
      <c r="AV1547">
        <v>20.406173201447494</v>
      </c>
      <c r="AW1547">
        <v>0.30534213938250759</v>
      </c>
      <c r="AX1547">
        <v>1.469551639288083</v>
      </c>
      <c r="AY1547">
        <v>308.05252826473361</v>
      </c>
      <c r="AZ1547">
        <v>0.10103643111594086</v>
      </c>
      <c r="BA1547">
        <v>432.62685683945028</v>
      </c>
      <c r="BB1547">
        <v>392.34062448219998</v>
      </c>
      <c r="BC1547">
        <v>1</v>
      </c>
      <c r="BD1547">
        <v>36.202075439879088</v>
      </c>
      <c r="BE1547">
        <v>105.45740728676788</v>
      </c>
      <c r="BF1547">
        <v>20.159282832735578</v>
      </c>
      <c r="BG1547">
        <v>6.5309414643678503</v>
      </c>
      <c r="BH1547">
        <v>423.6690301545043</v>
      </c>
      <c r="BI1547">
        <v>0.2</v>
      </c>
      <c r="BJ1547">
        <v>2541.3939176277781</v>
      </c>
      <c r="BK1547">
        <v>686.82512005180604</v>
      </c>
      <c r="BL1547">
        <v>894.28806771028121</v>
      </c>
      <c r="BM1547">
        <v>922.44611812245853</v>
      </c>
      <c r="BN1547">
        <v>158.49323543106354</v>
      </c>
      <c r="BO1547">
        <v>27.65576119523304</v>
      </c>
      <c r="BP1547">
        <v>3.9096637515283646E-2</v>
      </c>
      <c r="BQ1547">
        <v>100</v>
      </c>
      <c r="BR1547">
        <v>267.55952579089023</v>
      </c>
      <c r="BS1547">
        <v>5.4559383945429793E-2</v>
      </c>
      <c r="BT1547">
        <v>3.2855495899092167E-4</v>
      </c>
      <c r="BU1547">
        <v>0</v>
      </c>
      <c r="BV1547">
        <v>0.56286336298147177</v>
      </c>
      <c r="BW1547">
        <v>13.73129474419283</v>
      </c>
      <c r="BX1547">
        <v>40.300448552424378</v>
      </c>
      <c r="BY1547">
        <v>38.184165339371674</v>
      </c>
      <c r="BZ1547">
        <v>1110.3185499336671</v>
      </c>
      <c r="CA1547">
        <v>236.68610935900912</v>
      </c>
      <c r="CB1547">
        <v>227.37214385029063</v>
      </c>
      <c r="CC1547" s="156">
        <v>1</v>
      </c>
      <c r="CD1547">
        <v>780</v>
      </c>
      <c r="CE1547">
        <v>0.18274298766858599</v>
      </c>
      <c r="CF1547">
        <v>8.2820762895508402</v>
      </c>
      <c r="CG1547">
        <v>0.26172532792055053</v>
      </c>
      <c r="CH1547">
        <v>24.862037021005108</v>
      </c>
      <c r="CI1547">
        <v>7</v>
      </c>
    </row>
    <row r="1548" spans="47:87" x14ac:dyDescent="0.3">
      <c r="AU1548">
        <v>0.3</v>
      </c>
      <c r="AV1548">
        <v>20.294642393222176</v>
      </c>
      <c r="AW1548">
        <v>0.2729228930268045</v>
      </c>
      <c r="AX1548">
        <v>1.3748535634656431</v>
      </c>
      <c r="AY1548">
        <v>323.27399281895856</v>
      </c>
      <c r="AZ1548">
        <v>0.10404039688219001</v>
      </c>
      <c r="BA1548">
        <v>445.00669869928998</v>
      </c>
      <c r="BB1548">
        <v>321.82136402056722</v>
      </c>
      <c r="BC1548">
        <v>1</v>
      </c>
      <c r="BD1548">
        <v>38.922871433874803</v>
      </c>
      <c r="BE1548">
        <v>106.4619038157655</v>
      </c>
      <c r="BF1548">
        <v>22.870792129479078</v>
      </c>
      <c r="BG1548">
        <v>4.5028035253697709</v>
      </c>
      <c r="BH1548">
        <v>397.14765537670843</v>
      </c>
      <c r="BI1548">
        <v>0.20000000000000004</v>
      </c>
      <c r="BJ1548">
        <v>2529.8517340995804</v>
      </c>
      <c r="BK1548">
        <v>679.65270012447127</v>
      </c>
      <c r="BL1548">
        <v>770.27170584189344</v>
      </c>
      <c r="BM1548">
        <v>839.65931396961093</v>
      </c>
      <c r="BN1548">
        <v>119.93089017992359</v>
      </c>
      <c r="BO1548">
        <v>24.651788444687909</v>
      </c>
      <c r="BP1548">
        <v>4.3089536836182198E-2</v>
      </c>
      <c r="BQ1548">
        <v>100</v>
      </c>
      <c r="BR1548">
        <v>348.35887999174378</v>
      </c>
      <c r="BS1548">
        <v>5.779931189866909E-2</v>
      </c>
      <c r="BT1548">
        <v>3.0807424568747132E-4</v>
      </c>
      <c r="BU1548">
        <v>85.698783017854666</v>
      </c>
      <c r="BV1548">
        <v>0.52779108415457021</v>
      </c>
      <c r="BW1548">
        <v>15.455768585024723</v>
      </c>
      <c r="BX1548">
        <v>36.976046767030617</v>
      </c>
      <c r="BY1548">
        <v>37.120331483400854</v>
      </c>
      <c r="BZ1548">
        <v>1103.169617860548</v>
      </c>
      <c r="CA1548">
        <v>226.17297858979441</v>
      </c>
      <c r="CB1548">
        <v>238.97828415964545</v>
      </c>
      <c r="CC1548" s="156">
        <v>1.21</v>
      </c>
      <c r="CD1548">
        <v>1360</v>
      </c>
      <c r="CE1548">
        <v>0.16027981983503237</v>
      </c>
      <c r="CF1548">
        <v>4.9879273370687951</v>
      </c>
      <c r="CG1548">
        <v>0.1640569095081465</v>
      </c>
      <c r="CH1548">
        <v>8.8893025237622094</v>
      </c>
      <c r="CI1548">
        <v>10</v>
      </c>
    </row>
    <row r="1549" spans="47:87" x14ac:dyDescent="0.3">
      <c r="AU1549">
        <v>0.3</v>
      </c>
      <c r="AV1549">
        <v>18.932738275302953</v>
      </c>
      <c r="AW1549">
        <v>0.35662072917930915</v>
      </c>
      <c r="AX1549">
        <v>2.6527038441782214</v>
      </c>
      <c r="AY1549">
        <v>326.50510699907011</v>
      </c>
      <c r="AZ1549">
        <v>0.11739739329618884</v>
      </c>
      <c r="BA1549">
        <v>502.57898667198629</v>
      </c>
      <c r="BB1549">
        <v>407.19822590397501</v>
      </c>
      <c r="BC1549">
        <v>1</v>
      </c>
      <c r="BD1549">
        <v>39.606470076694862</v>
      </c>
      <c r="BE1549">
        <v>93.307462232314023</v>
      </c>
      <c r="BF1549">
        <v>10.778777828945969</v>
      </c>
      <c r="BG1549">
        <v>4.4494628027422349</v>
      </c>
      <c r="BH1549">
        <v>370.85413320684512</v>
      </c>
      <c r="BI1549">
        <v>0.19999999999999998</v>
      </c>
      <c r="BJ1549">
        <v>2520.1183791109365</v>
      </c>
      <c r="BK1549">
        <v>697.67047701864703</v>
      </c>
      <c r="BL1549">
        <v>957.57594575584426</v>
      </c>
      <c r="BM1549">
        <v>1074.0025932311953</v>
      </c>
      <c r="BN1549">
        <v>176.93109158060938</v>
      </c>
      <c r="BO1549">
        <v>32.474070428159997</v>
      </c>
      <c r="BP1549">
        <v>2.4569465170253584E-2</v>
      </c>
      <c r="BQ1549">
        <v>100</v>
      </c>
      <c r="BR1549">
        <v>389.71407246301135</v>
      </c>
      <c r="BS1549">
        <v>5.8241552851773674E-2</v>
      </c>
      <c r="BT1549">
        <v>2.9398536757394765E-4</v>
      </c>
      <c r="BU1549">
        <v>59.979869129132034</v>
      </c>
      <c r="BV1549">
        <v>0.51910560734196787</v>
      </c>
      <c r="BW1549">
        <v>15.051913305766881</v>
      </c>
      <c r="BX1549">
        <v>36.463125862297268</v>
      </c>
      <c r="BY1549">
        <v>34.572564977570941</v>
      </c>
      <c r="BZ1549">
        <v>1075.7959851097726</v>
      </c>
      <c r="CA1549">
        <v>367.56077517387291</v>
      </c>
      <c r="CB1549">
        <v>238.23338942537461</v>
      </c>
      <c r="CC1549" s="156">
        <v>0.99</v>
      </c>
      <c r="CD1549">
        <v>1160</v>
      </c>
      <c r="CE1549">
        <v>0.1855088592689047</v>
      </c>
      <c r="CF1549">
        <v>7.9479778438724562</v>
      </c>
      <c r="CG1549">
        <v>0.24021260964625696</v>
      </c>
      <c r="CH1549">
        <v>18.129179529138796</v>
      </c>
      <c r="CI1549">
        <v>7</v>
      </c>
    </row>
    <row r="1550" spans="47:87" x14ac:dyDescent="0.3">
      <c r="AU1550">
        <v>0.3</v>
      </c>
      <c r="AV1550">
        <v>20.086729945114183</v>
      </c>
      <c r="AW1550">
        <v>0.32833987216481619</v>
      </c>
      <c r="AX1550">
        <v>0.81956469219612893</v>
      </c>
      <c r="AY1550">
        <v>317.63905727632687</v>
      </c>
      <c r="AZ1550">
        <v>9.1955826974291471E-2</v>
      </c>
      <c r="BA1550">
        <v>484.75803397943969</v>
      </c>
      <c r="BB1550">
        <v>284.60326237776025</v>
      </c>
      <c r="BC1550">
        <v>1</v>
      </c>
      <c r="BD1550">
        <v>42.121772508595136</v>
      </c>
      <c r="BE1550">
        <v>96.065128890778254</v>
      </c>
      <c r="BF1550">
        <v>16.709899301931124</v>
      </c>
      <c r="BG1550">
        <v>3.0354734580846219</v>
      </c>
      <c r="BH1550">
        <v>400.08713603441026</v>
      </c>
      <c r="BI1550">
        <v>0.2</v>
      </c>
      <c r="BJ1550">
        <v>2399.8621631091451</v>
      </c>
      <c r="BK1550">
        <v>705.1970371948762</v>
      </c>
      <c r="BL1550">
        <v>869.82648388644964</v>
      </c>
      <c r="BM1550">
        <v>1004.9110695068161</v>
      </c>
      <c r="BN1550">
        <v>130.07508070089594</v>
      </c>
      <c r="BO1550">
        <v>29.32266667564528</v>
      </c>
      <c r="BP1550">
        <v>9.260978158557423E-2</v>
      </c>
      <c r="BQ1550">
        <v>100</v>
      </c>
      <c r="BR1550">
        <v>307.22911221345004</v>
      </c>
      <c r="BS1550">
        <v>5.8399522970437844E-2</v>
      </c>
      <c r="BT1550">
        <v>3.0702027747955981E-4</v>
      </c>
      <c r="BU1550">
        <v>62.508764718038826</v>
      </c>
      <c r="BV1550">
        <v>0.57196304365549722</v>
      </c>
      <c r="BW1550">
        <v>15.933893427385783</v>
      </c>
      <c r="BX1550">
        <v>38.127309404172699</v>
      </c>
      <c r="BY1550">
        <v>33.619306587511204</v>
      </c>
      <c r="BZ1550">
        <v>909.38748812228619</v>
      </c>
      <c r="CA1550">
        <v>294.45341822448768</v>
      </c>
      <c r="CB1550">
        <v>227.71028687154873</v>
      </c>
      <c r="CC1550" s="156">
        <v>1</v>
      </c>
      <c r="CD1550">
        <v>1910</v>
      </c>
      <c r="CE1550">
        <v>0.12461197779329258</v>
      </c>
      <c r="CF1550">
        <v>3.9179774964251752</v>
      </c>
      <c r="CG1550">
        <v>0.15728755229467495</v>
      </c>
      <c r="CH1550">
        <v>4.9749259330299456</v>
      </c>
      <c r="CI1550">
        <v>12</v>
      </c>
    </row>
    <row r="1551" spans="47:87" x14ac:dyDescent="0.3">
      <c r="AU1551">
        <v>0.3</v>
      </c>
      <c r="AV1551">
        <v>20.092388004449603</v>
      </c>
      <c r="AW1551">
        <v>0.30048773704955861</v>
      </c>
      <c r="AX1551">
        <v>1.186043745215746</v>
      </c>
      <c r="AY1551">
        <v>328.94314416561338</v>
      </c>
      <c r="AZ1551">
        <v>9.0344658732793875E-2</v>
      </c>
      <c r="BA1551">
        <v>505.66535338353532</v>
      </c>
      <c r="BB1551">
        <v>353.73063093920609</v>
      </c>
      <c r="BC1551">
        <v>1</v>
      </c>
      <c r="BD1551">
        <v>46.662071977003784</v>
      </c>
      <c r="BE1551">
        <v>115.40202593209041</v>
      </c>
      <c r="BF1551">
        <v>13.906574905904613</v>
      </c>
      <c r="BG1551">
        <v>5.5787014713844796</v>
      </c>
      <c r="BH1551">
        <v>468.77344090966631</v>
      </c>
      <c r="BI1551">
        <v>0.20000000000000004</v>
      </c>
      <c r="BJ1551">
        <v>2349.7144739774112</v>
      </c>
      <c r="BK1551">
        <v>678.48350311113711</v>
      </c>
      <c r="BL1551">
        <v>918.42464802450263</v>
      </c>
      <c r="BM1551">
        <v>1052.8916118041104</v>
      </c>
      <c r="BN1551">
        <v>162.12440662359305</v>
      </c>
      <c r="BO1551">
        <v>27.173466960445403</v>
      </c>
      <c r="BP1551">
        <v>4.3690401746998002E-2</v>
      </c>
      <c r="BQ1551">
        <v>100</v>
      </c>
      <c r="BR1551">
        <v>292.55115677639219</v>
      </c>
      <c r="BS1551">
        <v>4.9650973138321841E-2</v>
      </c>
      <c r="BT1551">
        <v>3.1433689436691578E-4</v>
      </c>
      <c r="BU1551">
        <v>60.672391520210738</v>
      </c>
      <c r="BV1551">
        <v>0.53034412257464802</v>
      </c>
      <c r="BW1551">
        <v>15.868360491143479</v>
      </c>
      <c r="BX1551">
        <v>35.792341292284128</v>
      </c>
      <c r="BY1551">
        <v>35.707034871164645</v>
      </c>
      <c r="BZ1551">
        <v>827.10073014829788</v>
      </c>
      <c r="CA1551">
        <v>340.79386113741964</v>
      </c>
      <c r="CB1551">
        <v>248.87687938487517</v>
      </c>
      <c r="CC1551" s="156">
        <v>1.05</v>
      </c>
      <c r="CD1551">
        <v>1980</v>
      </c>
      <c r="CE1551">
        <v>6.6624149442909841E-2</v>
      </c>
      <c r="CF1551">
        <v>3.5821522164791619</v>
      </c>
      <c r="CG1551">
        <v>9.622776622855829E-2</v>
      </c>
      <c r="CH1551">
        <v>-9.0768094286135419</v>
      </c>
      <c r="CI1551" t="s">
        <v>479</v>
      </c>
    </row>
    <row r="1552" spans="47:87" x14ac:dyDescent="0.3">
      <c r="AU1552">
        <v>0.3</v>
      </c>
      <c r="AV1552">
        <v>21.766783128035893</v>
      </c>
      <c r="AW1552">
        <v>0.3189152014799409</v>
      </c>
      <c r="AX1552">
        <v>2.0278342544969661</v>
      </c>
      <c r="AY1552">
        <v>313.5474099856678</v>
      </c>
      <c r="AZ1552">
        <v>0.11066158636533423</v>
      </c>
      <c r="BA1552">
        <v>390.78850099228822</v>
      </c>
      <c r="BB1552">
        <v>330.3651422252866</v>
      </c>
      <c r="BC1552">
        <v>1</v>
      </c>
      <c r="BD1552">
        <v>36.275834687313257</v>
      </c>
      <c r="BE1552">
        <v>88.931963861388866</v>
      </c>
      <c r="BF1552">
        <v>18.802636077124188</v>
      </c>
      <c r="BG1552">
        <v>5.632971291799814</v>
      </c>
      <c r="BH1552">
        <v>434.18519821613984</v>
      </c>
      <c r="BI1552">
        <v>0.20000000000000004</v>
      </c>
      <c r="BJ1552">
        <v>2644.9822336016118</v>
      </c>
      <c r="BK1552">
        <v>680.21844226664507</v>
      </c>
      <c r="BL1552">
        <v>953.31889397478221</v>
      </c>
      <c r="BM1552">
        <v>1121.6216436815819</v>
      </c>
      <c r="BN1552">
        <v>154.51538272306894</v>
      </c>
      <c r="BO1552">
        <v>29.180381831408013</v>
      </c>
      <c r="BP1552">
        <v>4.9807105521810606E-3</v>
      </c>
      <c r="BQ1552">
        <v>100</v>
      </c>
      <c r="BR1552">
        <v>354.88224179441409</v>
      </c>
      <c r="BS1552">
        <v>5.340435847384839E-2</v>
      </c>
      <c r="BT1552">
        <v>3.0635175750750004E-4</v>
      </c>
      <c r="BU1552">
        <v>58.718562457444811</v>
      </c>
      <c r="BV1552">
        <v>0.51691260087251845</v>
      </c>
      <c r="BW1552">
        <v>13.918961038908499</v>
      </c>
      <c r="BX1552">
        <v>37.580571768983802</v>
      </c>
      <c r="BY1552">
        <v>32.113578029609165</v>
      </c>
      <c r="BZ1552">
        <v>1226.2436485993028</v>
      </c>
      <c r="CA1552">
        <v>344.81892722037776</v>
      </c>
      <c r="CB1552">
        <v>232.83604738767943</v>
      </c>
      <c r="CC1552" s="156">
        <v>1</v>
      </c>
      <c r="CD1552">
        <v>1820</v>
      </c>
      <c r="CE1552">
        <v>6.7418767269079805E-2</v>
      </c>
      <c r="CF1552">
        <v>2.7812250663902018</v>
      </c>
      <c r="CG1552">
        <v>9.7091790073617665E-2</v>
      </c>
      <c r="CH1552">
        <v>-4.0527197180822041</v>
      </c>
      <c r="CI1552" t="s">
        <v>479</v>
      </c>
    </row>
    <row r="1553" spans="47:87" x14ac:dyDescent="0.3">
      <c r="AU1553">
        <v>0.3</v>
      </c>
      <c r="AV1553">
        <v>19.518595897344305</v>
      </c>
      <c r="AW1553">
        <v>0.33149007647648843</v>
      </c>
      <c r="AX1553">
        <v>2.3487333083024078</v>
      </c>
      <c r="AY1553">
        <v>323.79433234709472</v>
      </c>
      <c r="AZ1553">
        <v>0.11138516537712384</v>
      </c>
      <c r="BA1553">
        <v>382.29680975942961</v>
      </c>
      <c r="BB1553">
        <v>379.61762781474283</v>
      </c>
      <c r="BC1553">
        <v>1</v>
      </c>
      <c r="BD1553">
        <v>42.607253894131397</v>
      </c>
      <c r="BE1553">
        <v>101.94449125857153</v>
      </c>
      <c r="BF1553">
        <v>13.930967268618755</v>
      </c>
      <c r="BG1553">
        <v>5.8374762989985554</v>
      </c>
      <c r="BH1553">
        <v>382.10334321226929</v>
      </c>
      <c r="BI1553">
        <v>0.2</v>
      </c>
      <c r="BJ1553">
        <v>2816.0355676544159</v>
      </c>
      <c r="BK1553">
        <v>683.30676827922593</v>
      </c>
      <c r="BL1553">
        <v>892.1108745204815</v>
      </c>
      <c r="BM1553">
        <v>977.77356261036834</v>
      </c>
      <c r="BN1553">
        <v>126.52482422805396</v>
      </c>
      <c r="BO1553">
        <v>30.000559204474154</v>
      </c>
      <c r="BP1553">
        <v>4.5287994385631504E-2</v>
      </c>
      <c r="BQ1553">
        <v>100</v>
      </c>
      <c r="BR1553">
        <v>373.86701264644137</v>
      </c>
      <c r="BS1553">
        <v>5.705189126072048E-2</v>
      </c>
      <c r="BT1553">
        <v>3.0456896807481022E-4</v>
      </c>
      <c r="BU1553">
        <v>0</v>
      </c>
      <c r="BV1553">
        <v>0.54063416251979823</v>
      </c>
      <c r="BW1553">
        <v>13.770119485341123</v>
      </c>
      <c r="BX1553">
        <v>34.983787989661657</v>
      </c>
      <c r="BY1553">
        <v>33.474797482611798</v>
      </c>
      <c r="BZ1553">
        <v>990.90843627738309</v>
      </c>
      <c r="CA1553">
        <v>320.01840109435568</v>
      </c>
      <c r="CB1553">
        <v>244.13762926183276</v>
      </c>
      <c r="CC1553" s="156">
        <v>1.04</v>
      </c>
      <c r="CD1553">
        <v>1180</v>
      </c>
      <c r="CE1553">
        <v>0.22207564057672635</v>
      </c>
      <c r="CF1553">
        <v>7.3565901878428956</v>
      </c>
      <c r="CG1553">
        <v>0.27003122023273374</v>
      </c>
      <c r="CH1553">
        <v>23.968028622780842</v>
      </c>
      <c r="CI1553">
        <v>6</v>
      </c>
    </row>
    <row r="1554" spans="47:87" x14ac:dyDescent="0.3">
      <c r="AU1554">
        <v>0.3</v>
      </c>
      <c r="AV1554">
        <v>19.610912148995343</v>
      </c>
      <c r="AW1554">
        <v>0.29784773110822171</v>
      </c>
      <c r="AX1554">
        <v>1.7912936747628678</v>
      </c>
      <c r="AY1554">
        <v>337.46497485672603</v>
      </c>
      <c r="AZ1554">
        <v>0.10867804147191508</v>
      </c>
      <c r="BA1554">
        <v>449.2107566576567</v>
      </c>
      <c r="BB1554">
        <v>289.81328536207047</v>
      </c>
      <c r="BC1554">
        <v>1</v>
      </c>
      <c r="BD1554">
        <v>40.45475600552588</v>
      </c>
      <c r="BE1554">
        <v>110.2969830031017</v>
      </c>
      <c r="BF1554">
        <v>19.039491745821799</v>
      </c>
      <c r="BG1554">
        <v>3.5992999497834468</v>
      </c>
      <c r="BH1554">
        <v>432.68222982265172</v>
      </c>
      <c r="BI1554">
        <v>0.2</v>
      </c>
      <c r="BJ1554">
        <v>3109.9683087492954</v>
      </c>
      <c r="BK1554">
        <v>674.05925703206231</v>
      </c>
      <c r="BL1554">
        <v>834.44541039102228</v>
      </c>
      <c r="BM1554">
        <v>873.69404613192091</v>
      </c>
      <c r="BN1554">
        <v>168.43358792849565</v>
      </c>
      <c r="BO1554">
        <v>26.855880199341964</v>
      </c>
      <c r="BP1554">
        <v>5.278143843315225E-2</v>
      </c>
      <c r="BQ1554">
        <v>100</v>
      </c>
      <c r="BR1554">
        <v>343.41628249085875</v>
      </c>
      <c r="BS1554">
        <v>5.1495162594498142E-2</v>
      </c>
      <c r="BT1554">
        <v>3.0354212636661294E-4</v>
      </c>
      <c r="BU1554">
        <v>16.171597580929763</v>
      </c>
      <c r="BV1554">
        <v>0.4904034071050401</v>
      </c>
      <c r="BW1554">
        <v>15.352438287969736</v>
      </c>
      <c r="BX1554">
        <v>37.225942663932472</v>
      </c>
      <c r="BY1554">
        <v>30.636151461597581</v>
      </c>
      <c r="BZ1554">
        <v>992.83438641485384</v>
      </c>
      <c r="CA1554">
        <v>133.34963513221481</v>
      </c>
      <c r="CB1554">
        <v>229.92722486661586</v>
      </c>
      <c r="CC1554" s="156">
        <v>1.01</v>
      </c>
      <c r="CD1554">
        <v>1960</v>
      </c>
      <c r="CE1554">
        <v>7.0986791237385161E-2</v>
      </c>
      <c r="CF1554">
        <v>2.5288819346373588</v>
      </c>
      <c r="CG1554">
        <v>0.11129096161698608</v>
      </c>
      <c r="CH1554">
        <v>-2.8848933951724929</v>
      </c>
      <c r="CI1554" t="s">
        <v>479</v>
      </c>
    </row>
    <row r="1555" spans="47:87" x14ac:dyDescent="0.3">
      <c r="AU1555">
        <v>0.3</v>
      </c>
      <c r="AV1555">
        <v>19.796567176116699</v>
      </c>
      <c r="AW1555">
        <v>0.35767494730047317</v>
      </c>
      <c r="AX1555">
        <v>1.8276436112866388</v>
      </c>
      <c r="AY1555">
        <v>297.95253808725511</v>
      </c>
      <c r="AZ1555">
        <v>8.2328614754599572E-2</v>
      </c>
      <c r="BA1555">
        <v>411.96431331252597</v>
      </c>
      <c r="BB1555">
        <v>428.89246503759603</v>
      </c>
      <c r="BC1555">
        <v>1</v>
      </c>
      <c r="BD1555">
        <v>42.049857415116939</v>
      </c>
      <c r="BE1555">
        <v>112.79002683737332</v>
      </c>
      <c r="BF1555">
        <v>17.049589616437586</v>
      </c>
      <c r="BG1555">
        <v>4.7341177413609756</v>
      </c>
      <c r="BH1555">
        <v>453.98009313182047</v>
      </c>
      <c r="BI1555">
        <v>0.20000000000000004</v>
      </c>
      <c r="BJ1555">
        <v>3085.2756445004193</v>
      </c>
      <c r="BK1555">
        <v>690.8759239138426</v>
      </c>
      <c r="BL1555">
        <v>933.51596860291886</v>
      </c>
      <c r="BM1555">
        <v>902.62515142111408</v>
      </c>
      <c r="BN1555">
        <v>107.48958880450539</v>
      </c>
      <c r="BO1555">
        <v>32.288836163718194</v>
      </c>
      <c r="BP1555">
        <v>5.8939795509833109E-2</v>
      </c>
      <c r="BQ1555">
        <v>100</v>
      </c>
      <c r="BR1555">
        <v>328.50748432964787</v>
      </c>
      <c r="BS1555">
        <v>5.6407098412956901E-2</v>
      </c>
      <c r="BT1555">
        <v>2.9836732549322592E-4</v>
      </c>
      <c r="BU1555">
        <v>0</v>
      </c>
      <c r="BV1555">
        <v>0.56913060719235709</v>
      </c>
      <c r="BW1555">
        <v>15.979862684893677</v>
      </c>
      <c r="BX1555">
        <v>35.543756323849422</v>
      </c>
      <c r="BY1555">
        <v>31.878979793484628</v>
      </c>
      <c r="BZ1555">
        <v>1079.2522272112308</v>
      </c>
      <c r="CA1555">
        <v>253.40559519246335</v>
      </c>
      <c r="CB1555">
        <v>256.1630800287769</v>
      </c>
      <c r="CC1555" s="156">
        <v>0.97</v>
      </c>
      <c r="CD1555">
        <v>1700</v>
      </c>
      <c r="CE1555">
        <v>0.12804576440627602</v>
      </c>
      <c r="CF1555">
        <v>4.5968805922706553</v>
      </c>
      <c r="CG1555">
        <v>0.16312557372614239</v>
      </c>
      <c r="CH1555">
        <v>5.1230074725357495</v>
      </c>
      <c r="CI1555">
        <v>12</v>
      </c>
    </row>
    <row r="1556" spans="47:87" x14ac:dyDescent="0.3">
      <c r="AU1556">
        <v>0.3</v>
      </c>
      <c r="AV1556">
        <v>21.291038512425374</v>
      </c>
      <c r="AW1556">
        <v>0.31841721337449619</v>
      </c>
      <c r="AX1556">
        <v>0.83231964509618217</v>
      </c>
      <c r="AY1556">
        <v>359.6481221826761</v>
      </c>
      <c r="AZ1556">
        <v>7.0416981724318178E-2</v>
      </c>
      <c r="BA1556">
        <v>443.03835463285702</v>
      </c>
      <c r="BB1556">
        <v>356.79005098267555</v>
      </c>
      <c r="BC1556">
        <v>1</v>
      </c>
      <c r="BD1556">
        <v>42.833869271566812</v>
      </c>
      <c r="BE1556">
        <v>110.73826556066103</v>
      </c>
      <c r="BF1556">
        <v>17.216525194401914</v>
      </c>
      <c r="BG1556">
        <v>3.713636274638858</v>
      </c>
      <c r="BH1556">
        <v>414.03587725391867</v>
      </c>
      <c r="BI1556">
        <v>0.20000000000000004</v>
      </c>
      <c r="BJ1556">
        <v>2095.0367782416815</v>
      </c>
      <c r="BK1556">
        <v>687.63422075347205</v>
      </c>
      <c r="BL1556">
        <v>930.82025597679899</v>
      </c>
      <c r="BM1556">
        <v>949.18325546662038</v>
      </c>
      <c r="BN1556">
        <v>164.60620116573372</v>
      </c>
      <c r="BO1556">
        <v>28.934905260778645</v>
      </c>
      <c r="BP1556">
        <v>2.942544690943007E-2</v>
      </c>
      <c r="BQ1556">
        <v>100</v>
      </c>
      <c r="BR1556">
        <v>292.85146018326492</v>
      </c>
      <c r="BS1556">
        <v>5.3694977564005056E-2</v>
      </c>
      <c r="BT1556">
        <v>2.8766267227086267E-4</v>
      </c>
      <c r="BU1556">
        <v>65.274141398143072</v>
      </c>
      <c r="BV1556">
        <v>0.56419856415375469</v>
      </c>
      <c r="BW1556">
        <v>14.914372341306546</v>
      </c>
      <c r="BX1556">
        <v>35.443609975751642</v>
      </c>
      <c r="BY1556">
        <v>33.728524040837769</v>
      </c>
      <c r="BZ1556">
        <v>1166.6717136372281</v>
      </c>
      <c r="CA1556">
        <v>326.06585547290803</v>
      </c>
      <c r="CB1556">
        <v>223.55100613442346</v>
      </c>
      <c r="CC1556" s="156">
        <v>0.97</v>
      </c>
      <c r="CD1556">
        <v>930</v>
      </c>
      <c r="CE1556">
        <v>0.2043709188752032</v>
      </c>
      <c r="CF1556">
        <v>7.0576960919093148</v>
      </c>
      <c r="CG1556">
        <v>0.24404814018230464</v>
      </c>
      <c r="CH1556">
        <v>27.882520583614461</v>
      </c>
      <c r="CI1556">
        <v>6</v>
      </c>
    </row>
    <row r="1557" spans="47:87" x14ac:dyDescent="0.3">
      <c r="AU1557">
        <v>0.3</v>
      </c>
      <c r="AV1557">
        <v>19.449675888269656</v>
      </c>
      <c r="AW1557">
        <v>0.32028453089243292</v>
      </c>
      <c r="AX1557">
        <v>1.4784428698296304</v>
      </c>
      <c r="AY1557">
        <v>280.3444402165232</v>
      </c>
      <c r="AZ1557">
        <v>8.8426590161381227E-2</v>
      </c>
      <c r="BA1557">
        <v>382.55215343144789</v>
      </c>
      <c r="BB1557">
        <v>368.70598080356478</v>
      </c>
      <c r="BC1557">
        <v>1</v>
      </c>
      <c r="BD1557">
        <v>38.446988794852338</v>
      </c>
      <c r="BE1557">
        <v>103.50985534917034</v>
      </c>
      <c r="BF1557">
        <v>10.119666279109214</v>
      </c>
      <c r="BG1557">
        <v>4.8695782833936638</v>
      </c>
      <c r="BH1557">
        <v>376.60392765114972</v>
      </c>
      <c r="BI1557">
        <v>0.2</v>
      </c>
      <c r="BJ1557">
        <v>2683.2827797595214</v>
      </c>
      <c r="BK1557">
        <v>685.18886846379019</v>
      </c>
      <c r="BL1557">
        <v>891.88851145637341</v>
      </c>
      <c r="BM1557">
        <v>865.08136672983096</v>
      </c>
      <c r="BN1557">
        <v>183.1413005640928</v>
      </c>
      <c r="BO1557">
        <v>29.161664696360418</v>
      </c>
      <c r="BP1557">
        <v>2.2586976868435728E-2</v>
      </c>
      <c r="BQ1557">
        <v>100</v>
      </c>
      <c r="BR1557">
        <v>321.551528542293</v>
      </c>
      <c r="BS1557">
        <v>5.203008618407505E-2</v>
      </c>
      <c r="BT1557">
        <v>2.9179594709201237E-4</v>
      </c>
      <c r="BU1557">
        <v>0</v>
      </c>
      <c r="BV1557">
        <v>0.53969263375650289</v>
      </c>
      <c r="BW1557">
        <v>15.640968771607975</v>
      </c>
      <c r="BX1557">
        <v>36.143989396173289</v>
      </c>
      <c r="BY1557">
        <v>38.0700998659037</v>
      </c>
      <c r="BZ1557">
        <v>732.9793899045294</v>
      </c>
      <c r="CA1557">
        <v>370.74751212787362</v>
      </c>
      <c r="CB1557">
        <v>206.62286444335305</v>
      </c>
      <c r="CC1557" s="156">
        <v>0.86</v>
      </c>
      <c r="CD1557">
        <v>2050</v>
      </c>
      <c r="CE1557">
        <v>0.26062871064765614</v>
      </c>
      <c r="CF1557">
        <v>8.3921945538384577</v>
      </c>
      <c r="CG1557">
        <v>0.31952792436547045</v>
      </c>
      <c r="CH1557">
        <v>26.710501979238373</v>
      </c>
      <c r="CI1557">
        <v>5</v>
      </c>
    </row>
    <row r="1558" spans="47:87" x14ac:dyDescent="0.3">
      <c r="AU1558">
        <v>0.3</v>
      </c>
      <c r="AV1558">
        <v>19.204160169947471</v>
      </c>
      <c r="AW1558">
        <v>0.32618918375990386</v>
      </c>
      <c r="AX1558">
        <v>1.3956069232500414</v>
      </c>
      <c r="AY1558">
        <v>297.5283062020651</v>
      </c>
      <c r="AZ1558">
        <v>9.8721285528342556E-2</v>
      </c>
      <c r="BA1558">
        <v>434.37879361241619</v>
      </c>
      <c r="BB1558">
        <v>403.24067709705963</v>
      </c>
      <c r="BC1558">
        <v>1</v>
      </c>
      <c r="BD1558">
        <v>34.899374619822474</v>
      </c>
      <c r="BE1558">
        <v>92.662290071024273</v>
      </c>
      <c r="BF1558">
        <v>18.675876992944403</v>
      </c>
      <c r="BG1558">
        <v>3.862757069863477</v>
      </c>
      <c r="BH1558">
        <v>435.60803062317513</v>
      </c>
      <c r="BI1558">
        <v>0.19999999999999996</v>
      </c>
      <c r="BJ1558">
        <v>2216.0245821664325</v>
      </c>
      <c r="BK1558">
        <v>676.43643629071778</v>
      </c>
      <c r="BL1558">
        <v>945.1188991739142</v>
      </c>
      <c r="BM1558">
        <v>824.30452718744425</v>
      </c>
      <c r="BN1558">
        <v>125.74264782624618</v>
      </c>
      <c r="BO1558">
        <v>29.49225230432603</v>
      </c>
      <c r="BP1558">
        <v>4.8082773861500387E-2</v>
      </c>
      <c r="BQ1558">
        <v>100</v>
      </c>
      <c r="BR1558">
        <v>411.59311365311294</v>
      </c>
      <c r="BS1558">
        <v>5.4556839441026843E-2</v>
      </c>
      <c r="BT1558">
        <v>2.9807343065608728E-4</v>
      </c>
      <c r="BU1558">
        <v>0</v>
      </c>
      <c r="BV1558">
        <v>0.55987977994201521</v>
      </c>
      <c r="BW1558">
        <v>15.495421304927966</v>
      </c>
      <c r="BX1558">
        <v>35.152357774463468</v>
      </c>
      <c r="BY1558">
        <v>35.531919788125016</v>
      </c>
      <c r="BZ1558">
        <v>1119.6851893325329</v>
      </c>
      <c r="CA1558">
        <v>185.84608185802483</v>
      </c>
      <c r="CB1558">
        <v>247.31824338773734</v>
      </c>
      <c r="CC1558" s="156">
        <v>0.83</v>
      </c>
      <c r="CD1558">
        <v>2080</v>
      </c>
      <c r="CE1558">
        <v>0.12997309053585515</v>
      </c>
      <c r="CF1558">
        <v>5.3079335909554315</v>
      </c>
      <c r="CG1558">
        <v>0.17138562447225961</v>
      </c>
      <c r="CH1558">
        <v>9.3491356373597387</v>
      </c>
      <c r="CI1558">
        <v>11</v>
      </c>
    </row>
    <row r="1559" spans="47:87" x14ac:dyDescent="0.3">
      <c r="AU1559">
        <v>0.3</v>
      </c>
      <c r="AV1559">
        <v>19.887422192595359</v>
      </c>
      <c r="AW1559">
        <v>0.25227922111575185</v>
      </c>
      <c r="AX1559">
        <v>0.97173643777756902</v>
      </c>
      <c r="AY1559">
        <v>310.5220844421961</v>
      </c>
      <c r="AZ1559">
        <v>0.10222171355196438</v>
      </c>
      <c r="BA1559">
        <v>447.30060845978772</v>
      </c>
      <c r="BB1559">
        <v>323.70839761071773</v>
      </c>
      <c r="BC1559">
        <v>1</v>
      </c>
      <c r="BD1559">
        <v>41.35461136276048</v>
      </c>
      <c r="BE1559">
        <v>101.58274729181166</v>
      </c>
      <c r="BF1559">
        <v>17.044147430030492</v>
      </c>
      <c r="BG1559">
        <v>4.6856670954337876</v>
      </c>
      <c r="BH1559">
        <v>442.46488526920143</v>
      </c>
      <c r="BI1559">
        <v>0.20000000000000009</v>
      </c>
      <c r="BJ1559">
        <v>2599.2896791004782</v>
      </c>
      <c r="BK1559">
        <v>672.88615961285336</v>
      </c>
      <c r="BL1559">
        <v>842.49558420956737</v>
      </c>
      <c r="BM1559">
        <v>1050.3291162371386</v>
      </c>
      <c r="BN1559">
        <v>149.11793165247195</v>
      </c>
      <c r="BO1559">
        <v>22.749046584463031</v>
      </c>
      <c r="BP1559">
        <v>4.4424128379809739E-2</v>
      </c>
      <c r="BQ1559">
        <v>100</v>
      </c>
      <c r="BR1559">
        <v>339.67737142960533</v>
      </c>
      <c r="BS1559">
        <v>5.3966933495282358E-2</v>
      </c>
      <c r="BT1559">
        <v>3.0819631562650421E-4</v>
      </c>
      <c r="BU1559">
        <v>39.809394111331876</v>
      </c>
      <c r="BV1559">
        <v>0.59748056440113539</v>
      </c>
      <c r="BW1559">
        <v>16.051628307198101</v>
      </c>
      <c r="BX1559">
        <v>33.944830385465593</v>
      </c>
      <c r="BY1559">
        <v>32.74397996634859</v>
      </c>
      <c r="BZ1559">
        <v>993.38399679463475</v>
      </c>
      <c r="CA1559">
        <v>340.38246254819268</v>
      </c>
      <c r="CB1559">
        <v>230.50632755056174</v>
      </c>
      <c r="CC1559" s="156">
        <v>1.25</v>
      </c>
      <c r="CD1559">
        <v>1670</v>
      </c>
      <c r="CE1559">
        <v>-4.4898698217842314E-2</v>
      </c>
      <c r="CF1559">
        <v>0.87137518743979925</v>
      </c>
      <c r="CG1559">
        <v>3.0555907773356775E-2</v>
      </c>
      <c r="CH1559">
        <v>-20.511260604851998</v>
      </c>
      <c r="CI1559" t="s">
        <v>479</v>
      </c>
    </row>
    <row r="1560" spans="47:87" x14ac:dyDescent="0.3">
      <c r="AU1560">
        <v>0.3</v>
      </c>
      <c r="AV1560">
        <v>20.195503853020625</v>
      </c>
      <c r="AW1560">
        <v>0.36206337531323368</v>
      </c>
      <c r="AX1560">
        <v>0.8581791114634324</v>
      </c>
      <c r="AY1560">
        <v>312.5441085609263</v>
      </c>
      <c r="AZ1560">
        <v>0.11808065961712902</v>
      </c>
      <c r="BA1560">
        <v>363.94048425353702</v>
      </c>
      <c r="BB1560">
        <v>487.25883236346624</v>
      </c>
      <c r="BC1560">
        <v>1</v>
      </c>
      <c r="BD1560">
        <v>38.246556857045199</v>
      </c>
      <c r="BE1560">
        <v>87.003853629161455</v>
      </c>
      <c r="BF1560">
        <v>16.610280585918314</v>
      </c>
      <c r="BG1560">
        <v>3.8798650981916345</v>
      </c>
      <c r="BH1560">
        <v>406.82501247281232</v>
      </c>
      <c r="BI1560">
        <v>0.19999999999999996</v>
      </c>
      <c r="BJ1560">
        <v>2655.217920831577</v>
      </c>
      <c r="BK1560">
        <v>698.56872937781918</v>
      </c>
      <c r="BL1560">
        <v>900.85649312590101</v>
      </c>
      <c r="BM1560">
        <v>847.05186914446858</v>
      </c>
      <c r="BN1560">
        <v>120.05129185649898</v>
      </c>
      <c r="BO1560">
        <v>32.600699899334778</v>
      </c>
      <c r="BP1560">
        <v>6.9723431993720456E-2</v>
      </c>
      <c r="BQ1560">
        <v>100</v>
      </c>
      <c r="BR1560">
        <v>319.59024355115099</v>
      </c>
      <c r="BS1560">
        <v>5.5268688330739162E-2</v>
      </c>
      <c r="BT1560">
        <v>2.9740137472420352E-4</v>
      </c>
      <c r="BU1560">
        <v>0</v>
      </c>
      <c r="BV1560">
        <v>0.55364496073077141</v>
      </c>
      <c r="BW1560">
        <v>14.766041619583886</v>
      </c>
      <c r="BX1560">
        <v>35.65596633473762</v>
      </c>
      <c r="BY1560">
        <v>30.330862044297071</v>
      </c>
      <c r="BZ1560">
        <v>1047.9306934332317</v>
      </c>
      <c r="CA1560">
        <v>256.86483596372204</v>
      </c>
      <c r="CB1560">
        <v>216.27729151349243</v>
      </c>
      <c r="CC1560" s="156">
        <v>1.1200000000000001</v>
      </c>
      <c r="CD1560">
        <v>1060</v>
      </c>
      <c r="CE1560">
        <v>0.16983189573547541</v>
      </c>
      <c r="CF1560">
        <v>5.4874031154837084</v>
      </c>
      <c r="CG1560">
        <v>0.20308966160113429</v>
      </c>
      <c r="CH1560">
        <v>15.565093385376814</v>
      </c>
      <c r="CI1560">
        <v>8</v>
      </c>
    </row>
    <row r="1561" spans="47:87" x14ac:dyDescent="0.3">
      <c r="AU1561">
        <v>0.3</v>
      </c>
      <c r="AV1561">
        <v>19.054707901806108</v>
      </c>
      <c r="AW1561">
        <v>0.31966547062932915</v>
      </c>
      <c r="AX1561">
        <v>0.64471556567955668</v>
      </c>
      <c r="AY1561">
        <v>351.38677788247736</v>
      </c>
      <c r="AZ1561">
        <v>8.3751899178924463E-2</v>
      </c>
      <c r="BA1561">
        <v>345.7491244652627</v>
      </c>
      <c r="BB1561">
        <v>288.55770146905172</v>
      </c>
      <c r="BC1561">
        <v>1</v>
      </c>
      <c r="BD1561">
        <v>46.925757508413781</v>
      </c>
      <c r="BE1561">
        <v>90.361693669647011</v>
      </c>
      <c r="BF1561">
        <v>19.677659440100051</v>
      </c>
      <c r="BG1561">
        <v>4.9827293039299185</v>
      </c>
      <c r="BH1561">
        <v>434.2079073618429</v>
      </c>
      <c r="BI1561">
        <v>0.19999999999999998</v>
      </c>
      <c r="BJ1561">
        <v>2748.0218522280506</v>
      </c>
      <c r="BK1561">
        <v>688.73327529874837</v>
      </c>
      <c r="BL1561">
        <v>878.87197886030435</v>
      </c>
      <c r="BM1561">
        <v>830.75412256492871</v>
      </c>
      <c r="BN1561">
        <v>151.44505068354565</v>
      </c>
      <c r="BO1561">
        <v>28.986375445045127</v>
      </c>
      <c r="BP1561">
        <v>3.6995930993581755E-2</v>
      </c>
      <c r="BQ1561">
        <v>100</v>
      </c>
      <c r="BR1561">
        <v>309.92064569218422</v>
      </c>
      <c r="BS1561">
        <v>5.692397356145186E-2</v>
      </c>
      <c r="BT1561">
        <v>3.1794154125533046E-4</v>
      </c>
      <c r="BU1561">
        <v>62.927727943210158</v>
      </c>
      <c r="BV1561">
        <v>0.59255417364615526</v>
      </c>
      <c r="BW1561">
        <v>14.291680319759831</v>
      </c>
      <c r="BX1561">
        <v>33.719171090239563</v>
      </c>
      <c r="BY1561">
        <v>34.43711097894613</v>
      </c>
      <c r="BZ1561">
        <v>1186.4132808879103</v>
      </c>
      <c r="CA1561">
        <v>351.68961093254546</v>
      </c>
      <c r="CB1561">
        <v>218.87653303020781</v>
      </c>
      <c r="CC1561" s="156">
        <v>0.89</v>
      </c>
      <c r="CD1561">
        <v>1340</v>
      </c>
      <c r="CE1561">
        <v>0.17712595285824873</v>
      </c>
      <c r="CF1561">
        <v>5.3842346407828998</v>
      </c>
      <c r="CG1561">
        <v>0.21489485660784646</v>
      </c>
      <c r="CH1561">
        <v>11.295459039892632</v>
      </c>
      <c r="CI1561">
        <v>8</v>
      </c>
    </row>
    <row r="1562" spans="47:87" x14ac:dyDescent="0.3">
      <c r="AU1562">
        <v>0.3</v>
      </c>
      <c r="AV1562">
        <v>18.000373402907872</v>
      </c>
      <c r="AW1562">
        <v>0.35404628826878498</v>
      </c>
      <c r="AX1562">
        <v>2.0568558162105122</v>
      </c>
      <c r="AY1562">
        <v>316.60192168502311</v>
      </c>
      <c r="AZ1562">
        <v>0.11136183850799486</v>
      </c>
      <c r="BA1562">
        <v>479.72575148938699</v>
      </c>
      <c r="BB1562">
        <v>304.39541599492696</v>
      </c>
      <c r="BC1562">
        <v>1</v>
      </c>
      <c r="BD1562">
        <v>45.870087292728087</v>
      </c>
      <c r="BE1562">
        <v>94.220081444091605</v>
      </c>
      <c r="BF1562">
        <v>9.4651228608454279</v>
      </c>
      <c r="BG1562">
        <v>5.416785282354601</v>
      </c>
      <c r="BH1562">
        <v>417.84185455158115</v>
      </c>
      <c r="BI1562">
        <v>0.20000000000000004</v>
      </c>
      <c r="BJ1562">
        <v>2556.2075180283186</v>
      </c>
      <c r="BK1562">
        <v>707.92656838575715</v>
      </c>
      <c r="BL1562">
        <v>914.45037550682287</v>
      </c>
      <c r="BM1562">
        <v>979.09615695249795</v>
      </c>
      <c r="BN1562">
        <v>181.54331422429661</v>
      </c>
      <c r="BO1562">
        <v>32.193542313018284</v>
      </c>
      <c r="BP1562">
        <v>3.0011016633141468E-2</v>
      </c>
      <c r="BQ1562">
        <v>100</v>
      </c>
      <c r="BR1562">
        <v>308.02933018364854</v>
      </c>
      <c r="BS1562">
        <v>4.9326601467520423E-2</v>
      </c>
      <c r="BT1562">
        <v>3.1696559736877944E-4</v>
      </c>
      <c r="BU1562">
        <v>46.408863236491982</v>
      </c>
      <c r="BV1562">
        <v>0.56445337424808328</v>
      </c>
      <c r="BW1562">
        <v>14.707968646421353</v>
      </c>
      <c r="BX1562">
        <v>36.838432729813206</v>
      </c>
      <c r="BY1562">
        <v>31.619429402574415</v>
      </c>
      <c r="BZ1562">
        <v>1041.3708640049188</v>
      </c>
      <c r="CA1562">
        <v>354.99125830412788</v>
      </c>
      <c r="CB1562">
        <v>226.61049214867546</v>
      </c>
      <c r="CC1562" s="156">
        <v>1.06</v>
      </c>
      <c r="CD1562">
        <v>1670</v>
      </c>
      <c r="CE1562">
        <v>0.12319647104638953</v>
      </c>
      <c r="CF1562">
        <v>4.8141727766666937</v>
      </c>
      <c r="CG1562">
        <v>0.16644751159487434</v>
      </c>
      <c r="CH1562">
        <v>6.688655050895445</v>
      </c>
      <c r="CI1562">
        <v>12</v>
      </c>
    </row>
    <row r="1563" spans="47:87" x14ac:dyDescent="0.3">
      <c r="AU1563">
        <v>0.3</v>
      </c>
      <c r="AV1563">
        <v>20.570047099023288</v>
      </c>
      <c r="AW1563">
        <v>0.33719094760508439</v>
      </c>
      <c r="AX1563">
        <v>2.2177628099799613</v>
      </c>
      <c r="AY1563">
        <v>352.7101495064374</v>
      </c>
      <c r="AZ1563">
        <v>8.9231908103962934E-2</v>
      </c>
      <c r="BA1563">
        <v>336.42119302333117</v>
      </c>
      <c r="BB1563">
        <v>334.09808957977339</v>
      </c>
      <c r="BC1563">
        <v>1</v>
      </c>
      <c r="BD1563">
        <v>46.223306861841792</v>
      </c>
      <c r="BE1563">
        <v>106.74735158999943</v>
      </c>
      <c r="BF1563">
        <v>17.270139509484839</v>
      </c>
      <c r="BG1563">
        <v>5.5864702095933794</v>
      </c>
      <c r="BH1563">
        <v>458.58564549490751</v>
      </c>
      <c r="BI1563">
        <v>0.19999999999999996</v>
      </c>
      <c r="BJ1563">
        <v>2337.0285013248604</v>
      </c>
      <c r="BK1563">
        <v>695.81758764214749</v>
      </c>
      <c r="BL1563">
        <v>918.04675846658347</v>
      </c>
      <c r="BM1563">
        <v>812.46488098827774</v>
      </c>
      <c r="BN1563">
        <v>164.41441112748143</v>
      </c>
      <c r="BO1563">
        <v>30.329678224060579</v>
      </c>
      <c r="BP1563">
        <v>6.8853390760520328E-2</v>
      </c>
      <c r="BQ1563">
        <v>100</v>
      </c>
      <c r="BR1563">
        <v>331.15436703882801</v>
      </c>
      <c r="BS1563">
        <v>5.4191631081903377E-2</v>
      </c>
      <c r="BT1563">
        <v>3.1378045467963665E-4</v>
      </c>
      <c r="BU1563">
        <v>0</v>
      </c>
      <c r="BV1563">
        <v>0.49316237734030482</v>
      </c>
      <c r="BW1563">
        <v>12.768336814646236</v>
      </c>
      <c r="BX1563">
        <v>34.254919035762541</v>
      </c>
      <c r="BY1563">
        <v>32.998557564164294</v>
      </c>
      <c r="BZ1563">
        <v>1179.6749534267483</v>
      </c>
      <c r="CA1563">
        <v>248.08262067472305</v>
      </c>
      <c r="CB1563">
        <v>223.24699024667001</v>
      </c>
      <c r="CC1563" s="156">
        <v>1.01</v>
      </c>
      <c r="CD1563">
        <v>1550</v>
      </c>
      <c r="CE1563">
        <v>0.13384407560123601</v>
      </c>
      <c r="CF1563">
        <v>3.6537400546967373</v>
      </c>
      <c r="CG1563">
        <v>0.16946500521756763</v>
      </c>
      <c r="CH1563">
        <v>8.9458182956124102</v>
      </c>
      <c r="CI1563">
        <v>10</v>
      </c>
    </row>
    <row r="1564" spans="47:87" x14ac:dyDescent="0.3">
      <c r="AU1564">
        <v>0.3</v>
      </c>
      <c r="AV1564">
        <v>19.480171911162817</v>
      </c>
      <c r="AW1564">
        <v>0.3447108954788598</v>
      </c>
      <c r="AX1564">
        <v>0</v>
      </c>
      <c r="AY1564">
        <v>336.63370557882172</v>
      </c>
      <c r="AZ1564">
        <v>0.10008954722430285</v>
      </c>
      <c r="BA1564">
        <v>305.88995812690558</v>
      </c>
      <c r="BB1564">
        <v>420.21245619416516</v>
      </c>
      <c r="BC1564">
        <v>1</v>
      </c>
      <c r="BD1564">
        <v>30.188278102864317</v>
      </c>
      <c r="BE1564">
        <v>86.122895671948996</v>
      </c>
      <c r="BF1564">
        <v>7.3460042506894911</v>
      </c>
      <c r="BG1564">
        <v>5.1790557372964328</v>
      </c>
      <c r="BH1564">
        <v>417.07620035144333</v>
      </c>
      <c r="BI1564">
        <v>0.2</v>
      </c>
      <c r="BJ1564">
        <v>2209.178594562743</v>
      </c>
      <c r="BK1564">
        <v>692.9384428779274</v>
      </c>
      <c r="BL1564">
        <v>801.9729988407604</v>
      </c>
      <c r="BM1564">
        <v>869.05244367067667</v>
      </c>
      <c r="BN1564">
        <v>164.11236386417235</v>
      </c>
      <c r="BO1564">
        <v>31.247440532534888</v>
      </c>
      <c r="BP1564">
        <v>4.1058617475008823E-2</v>
      </c>
      <c r="BQ1564">
        <v>100</v>
      </c>
      <c r="BR1564">
        <v>265.90129308096408</v>
      </c>
      <c r="BS1564">
        <v>6.1126326242857867E-2</v>
      </c>
      <c r="BT1564">
        <v>3.1593403909837295E-4</v>
      </c>
      <c r="BU1564">
        <v>0</v>
      </c>
      <c r="BV1564">
        <v>0.55304961887977089</v>
      </c>
      <c r="BW1564">
        <v>14.530021526773554</v>
      </c>
      <c r="BX1564">
        <v>36.410781912096226</v>
      </c>
      <c r="BY1564">
        <v>34.271526838634678</v>
      </c>
      <c r="BZ1564">
        <v>981.1054951906325</v>
      </c>
      <c r="CA1564">
        <v>258.51817062682483</v>
      </c>
      <c r="CB1564">
        <v>228.06057152280729</v>
      </c>
      <c r="CC1564" s="156">
        <v>0.8</v>
      </c>
      <c r="CD1564">
        <v>2400</v>
      </c>
      <c r="CE1564">
        <v>0.10217594965928267</v>
      </c>
      <c r="CF1564">
        <v>3.6576535080743944</v>
      </c>
      <c r="CG1564">
        <v>0.13366641189372216</v>
      </c>
      <c r="CH1564">
        <v>1.4236222366065328</v>
      </c>
      <c r="CI1564">
        <v>17</v>
      </c>
    </row>
    <row r="1565" spans="47:87" x14ac:dyDescent="0.3">
      <c r="AU1565">
        <v>0.3</v>
      </c>
      <c r="AV1565">
        <v>20.740442309340658</v>
      </c>
      <c r="AW1565">
        <v>0.30552354640877744</v>
      </c>
      <c r="AX1565">
        <v>1.4951781076401953</v>
      </c>
      <c r="AY1565">
        <v>344.86606013509703</v>
      </c>
      <c r="AZ1565">
        <v>8.8830223938834441E-2</v>
      </c>
      <c r="BA1565">
        <v>466.0113083545636</v>
      </c>
      <c r="BB1565">
        <v>341.02514867103008</v>
      </c>
      <c r="BC1565">
        <v>1</v>
      </c>
      <c r="BD1565">
        <v>35.581701866955044</v>
      </c>
      <c r="BE1565">
        <v>103.7584681767905</v>
      </c>
      <c r="BF1565">
        <v>19.704335644173472</v>
      </c>
      <c r="BG1565">
        <v>5.6133615464132367</v>
      </c>
      <c r="BH1565">
        <v>458.0778672206394</v>
      </c>
      <c r="BI1565">
        <v>0.20000000000000007</v>
      </c>
      <c r="BJ1565">
        <v>2170.1949848191816</v>
      </c>
      <c r="BK1565">
        <v>686.83189322278122</v>
      </c>
      <c r="BL1565">
        <v>923.70442699862349</v>
      </c>
      <c r="BM1565">
        <v>975.37992944714915</v>
      </c>
      <c r="BN1565">
        <v>216.43557638329165</v>
      </c>
      <c r="BO1565">
        <v>27.713684863100408</v>
      </c>
      <c r="BP1565">
        <v>3.4144457392177627E-2</v>
      </c>
      <c r="BQ1565">
        <v>100</v>
      </c>
      <c r="BR1565">
        <v>396.95428959170982</v>
      </c>
      <c r="BS1565">
        <v>5.8193021012467518E-2</v>
      </c>
      <c r="BT1565">
        <v>3.0398537524297628E-4</v>
      </c>
      <c r="BU1565">
        <v>61.655689834160242</v>
      </c>
      <c r="BV1565">
        <v>0.50126764300718829</v>
      </c>
      <c r="BW1565">
        <v>15.195530843464031</v>
      </c>
      <c r="BX1565">
        <v>35.713359194481292</v>
      </c>
      <c r="BY1565">
        <v>34.237442944851381</v>
      </c>
      <c r="BZ1565">
        <v>1051.4021582598396</v>
      </c>
      <c r="CA1565">
        <v>424.98631605459911</v>
      </c>
      <c r="CB1565">
        <v>236.98606817324094</v>
      </c>
      <c r="CC1565" s="156">
        <v>1.03</v>
      </c>
      <c r="CD1565">
        <v>1440</v>
      </c>
      <c r="CE1565">
        <v>8.5750461303415015E-2</v>
      </c>
      <c r="CF1565">
        <v>2.6943624411775877</v>
      </c>
      <c r="CG1565">
        <v>0.10290022763322285</v>
      </c>
      <c r="CH1565">
        <v>-0.46885401374675367</v>
      </c>
      <c r="CI1565" t="s">
        <v>479</v>
      </c>
    </row>
    <row r="1566" spans="47:87" x14ac:dyDescent="0.3">
      <c r="AU1566">
        <v>0.3</v>
      </c>
      <c r="AV1566">
        <v>20.409161693038278</v>
      </c>
      <c r="AW1566">
        <v>0.30497306906081867</v>
      </c>
      <c r="AX1566">
        <v>0.30499601977064245</v>
      </c>
      <c r="AY1566">
        <v>295.70905424945011</v>
      </c>
      <c r="AZ1566">
        <v>8.937059762737673E-2</v>
      </c>
      <c r="BA1566">
        <v>374.61919905786459</v>
      </c>
      <c r="BB1566">
        <v>375.18384683707359</v>
      </c>
      <c r="BC1566">
        <v>1</v>
      </c>
      <c r="BD1566">
        <v>44.427728084876975</v>
      </c>
      <c r="BE1566">
        <v>98.54484005385774</v>
      </c>
      <c r="BF1566">
        <v>13.419094178942208</v>
      </c>
      <c r="BG1566">
        <v>4.8652207993998244</v>
      </c>
      <c r="BH1566">
        <v>418.89203825519553</v>
      </c>
      <c r="BI1566">
        <v>0.19999999999999998</v>
      </c>
      <c r="BJ1566">
        <v>2528.797941354931</v>
      </c>
      <c r="BK1566">
        <v>680.9953072957436</v>
      </c>
      <c r="BL1566">
        <v>847.96532727614965</v>
      </c>
      <c r="BM1566">
        <v>768.62294817421298</v>
      </c>
      <c r="BN1566">
        <v>171.09464536236644</v>
      </c>
      <c r="BO1566">
        <v>27.721696918796894</v>
      </c>
      <c r="BP1566">
        <v>2.7048231568911812E-2</v>
      </c>
      <c r="BQ1566">
        <v>100</v>
      </c>
      <c r="BR1566">
        <v>370.21326798334894</v>
      </c>
      <c r="BS1566">
        <v>5.2551142632405567E-2</v>
      </c>
      <c r="BT1566">
        <v>3.1722636589793759E-4</v>
      </c>
      <c r="BU1566">
        <v>4.8418203954325589</v>
      </c>
      <c r="BV1566">
        <v>0.49136452462971331</v>
      </c>
      <c r="BW1566">
        <v>14.377242640769104</v>
      </c>
      <c r="BX1566">
        <v>36.734197242860752</v>
      </c>
      <c r="BY1566">
        <v>32.635776925608091</v>
      </c>
      <c r="BZ1566">
        <v>795.76030513199566</v>
      </c>
      <c r="CA1566">
        <v>260.59673477787277</v>
      </c>
      <c r="CB1566">
        <v>228.54634304303269</v>
      </c>
      <c r="CC1566" s="156">
        <v>0.96</v>
      </c>
      <c r="CD1566">
        <v>830</v>
      </c>
      <c r="CE1566">
        <v>0.24109716577087492</v>
      </c>
      <c r="CF1566">
        <v>7.5709926255877615</v>
      </c>
      <c r="CG1566">
        <v>0.28950728855546531</v>
      </c>
      <c r="CH1566">
        <v>39.893728753939989</v>
      </c>
      <c r="CI1566">
        <v>5</v>
      </c>
    </row>
    <row r="1567" spans="47:87" x14ac:dyDescent="0.3">
      <c r="AU1567">
        <v>0.3</v>
      </c>
      <c r="AV1567">
        <v>22.069901520489825</v>
      </c>
      <c r="AW1567">
        <v>0.30267880593734681</v>
      </c>
      <c r="AX1567">
        <v>0.13614549627543715</v>
      </c>
      <c r="AY1567">
        <v>304.96676206822502</v>
      </c>
      <c r="AZ1567">
        <v>8.6345825533592005E-2</v>
      </c>
      <c r="BA1567">
        <v>470.80587960664622</v>
      </c>
      <c r="BB1567">
        <v>340.10416498214482</v>
      </c>
      <c r="BC1567">
        <v>1</v>
      </c>
      <c r="BD1567">
        <v>37.317477826537058</v>
      </c>
      <c r="BE1567">
        <v>100.85311334367549</v>
      </c>
      <c r="BF1567">
        <v>4.6962023164868487</v>
      </c>
      <c r="BG1567">
        <v>7.4482927234995975</v>
      </c>
      <c r="BH1567">
        <v>409.89847879324077</v>
      </c>
      <c r="BI1567">
        <v>0.2</v>
      </c>
      <c r="BJ1567">
        <v>2451.3667384715723</v>
      </c>
      <c r="BK1567">
        <v>675.3187768401823</v>
      </c>
      <c r="BL1567">
        <v>880.73019745274985</v>
      </c>
      <c r="BM1567">
        <v>924.23823528797516</v>
      </c>
      <c r="BN1567">
        <v>225.1791006925516</v>
      </c>
      <c r="BO1567">
        <v>27.266874628586482</v>
      </c>
      <c r="BP1567">
        <v>5.6740348848215182E-2</v>
      </c>
      <c r="BQ1567">
        <v>100</v>
      </c>
      <c r="BR1567">
        <v>409.83640476549988</v>
      </c>
      <c r="BS1567">
        <v>5.1794455543239665E-2</v>
      </c>
      <c r="BT1567">
        <v>2.9815637201299441E-4</v>
      </c>
      <c r="BU1567">
        <v>0</v>
      </c>
      <c r="BV1567">
        <v>0.51253836026548438</v>
      </c>
      <c r="BW1567">
        <v>14.539198233289591</v>
      </c>
      <c r="BX1567">
        <v>36.008868674091289</v>
      </c>
      <c r="BY1567">
        <v>38.932485303326047</v>
      </c>
      <c r="BZ1567">
        <v>923.1453914943886</v>
      </c>
      <c r="CA1567">
        <v>282.73161315955355</v>
      </c>
      <c r="CB1567">
        <v>222.62662880542615</v>
      </c>
      <c r="CC1567" s="156">
        <v>0.93</v>
      </c>
      <c r="CD1567">
        <v>1150</v>
      </c>
      <c r="CE1567">
        <v>0.18256438817995413</v>
      </c>
      <c r="CF1567">
        <v>6.3653425633577587</v>
      </c>
      <c r="CG1567">
        <v>0.22040050255895219</v>
      </c>
      <c r="CH1567">
        <v>20.370061378033995</v>
      </c>
      <c r="CI1567">
        <v>7</v>
      </c>
    </row>
    <row r="1568" spans="47:87" x14ac:dyDescent="0.3">
      <c r="AU1568">
        <v>0.3</v>
      </c>
      <c r="AV1568">
        <v>20.365230827094507</v>
      </c>
      <c r="AW1568">
        <v>0.34011993566608173</v>
      </c>
      <c r="AX1568">
        <v>1.3822756763415383</v>
      </c>
      <c r="AY1568">
        <v>347.93695475622974</v>
      </c>
      <c r="AZ1568">
        <v>0.1071505393725907</v>
      </c>
      <c r="BA1568">
        <v>302.60058575671428</v>
      </c>
      <c r="BB1568">
        <v>446.71660260805282</v>
      </c>
      <c r="BC1568">
        <v>1</v>
      </c>
      <c r="BD1568">
        <v>43.071188223687251</v>
      </c>
      <c r="BE1568">
        <v>103.91027867174796</v>
      </c>
      <c r="BF1568">
        <v>12.360077884356658</v>
      </c>
      <c r="BG1568">
        <v>2.2858228179876439</v>
      </c>
      <c r="BH1568">
        <v>405.31858546501019</v>
      </c>
      <c r="BI1568">
        <v>0.20000000000000007</v>
      </c>
      <c r="BJ1568">
        <v>2483.0131492942155</v>
      </c>
      <c r="BK1568">
        <v>688.60222626455561</v>
      </c>
      <c r="BL1568">
        <v>932.19011797429755</v>
      </c>
      <c r="BM1568">
        <v>874.77464455148231</v>
      </c>
      <c r="BN1568">
        <v>184.04842253921893</v>
      </c>
      <c r="BO1568">
        <v>30.672879312815883</v>
      </c>
      <c r="BP1568">
        <v>5.9691791635268089E-2</v>
      </c>
      <c r="BQ1568">
        <v>100</v>
      </c>
      <c r="BR1568">
        <v>309.69839678509152</v>
      </c>
      <c r="BS1568">
        <v>5.8169086752877477E-2</v>
      </c>
      <c r="BT1568">
        <v>3.1175578960473147E-4</v>
      </c>
      <c r="BU1568">
        <v>24.262457749738637</v>
      </c>
      <c r="BV1568">
        <v>0.53502711077878151</v>
      </c>
      <c r="BW1568">
        <v>15.465889283844765</v>
      </c>
      <c r="BX1568">
        <v>34.115382900701697</v>
      </c>
      <c r="BY1568">
        <v>40.095136115247726</v>
      </c>
      <c r="BZ1568">
        <v>960.86816079938615</v>
      </c>
      <c r="CA1568">
        <v>174.51982467879895</v>
      </c>
      <c r="CB1568">
        <v>234.16894985128994</v>
      </c>
      <c r="CC1568" s="156">
        <v>0.96</v>
      </c>
      <c r="CD1568">
        <v>1930</v>
      </c>
      <c r="CE1568">
        <v>0.2219729044854859</v>
      </c>
      <c r="CF1568">
        <v>5.9947634031315449</v>
      </c>
      <c r="CG1568">
        <v>0.21684002333423458</v>
      </c>
      <c r="CH1568">
        <v>24.557805071152014</v>
      </c>
      <c r="CI1568">
        <v>7</v>
      </c>
    </row>
    <row r="1569" spans="47:87" x14ac:dyDescent="0.3">
      <c r="AU1569">
        <v>0.3</v>
      </c>
      <c r="AV1569">
        <v>20.242663020409285</v>
      </c>
      <c r="AW1569">
        <v>0.31528532333915538</v>
      </c>
      <c r="AX1569">
        <v>0.37547608065980692</v>
      </c>
      <c r="AY1569">
        <v>338.97501879028459</v>
      </c>
      <c r="AZ1569">
        <v>0.10696017733282476</v>
      </c>
      <c r="BA1569">
        <v>580.69281661061848</v>
      </c>
      <c r="BB1569">
        <v>365.75641965732643</v>
      </c>
      <c r="BC1569">
        <v>1</v>
      </c>
      <c r="BD1569">
        <v>42.329670651627382</v>
      </c>
      <c r="BE1569">
        <v>106.0477579089782</v>
      </c>
      <c r="BF1569">
        <v>22.128822685710976</v>
      </c>
      <c r="BG1569">
        <v>4.3745616250498696</v>
      </c>
      <c r="BH1569">
        <v>382.80533071280013</v>
      </c>
      <c r="BI1569">
        <v>0.20000000000000007</v>
      </c>
      <c r="BJ1569">
        <v>2936.62638227969</v>
      </c>
      <c r="BK1569">
        <v>683.89199480041339</v>
      </c>
      <c r="BL1569">
        <v>925.37245210547076</v>
      </c>
      <c r="BM1569">
        <v>877.90509328995574</v>
      </c>
      <c r="BN1569">
        <v>127.27659890401561</v>
      </c>
      <c r="BO1569">
        <v>28.636630795158354</v>
      </c>
      <c r="BP1569">
        <v>3.0614852569768685E-2</v>
      </c>
      <c r="BQ1569">
        <v>100</v>
      </c>
      <c r="BR1569">
        <v>326.36042208815076</v>
      </c>
      <c r="BS1569">
        <v>5.7575914800255923E-2</v>
      </c>
      <c r="BT1569">
        <v>3.0528397133274156E-4</v>
      </c>
      <c r="BU1569">
        <v>66.558791764036485</v>
      </c>
      <c r="BV1569">
        <v>0.53353086874226385</v>
      </c>
      <c r="BW1569">
        <v>13.756474975036936</v>
      </c>
      <c r="BX1569">
        <v>37.492606788813767</v>
      </c>
      <c r="BY1569">
        <v>34.152345489872566</v>
      </c>
      <c r="BZ1569">
        <v>756.57398047104016</v>
      </c>
      <c r="CA1569">
        <v>164.00549626566689</v>
      </c>
      <c r="CB1569">
        <v>219.75716045407199</v>
      </c>
      <c r="CC1569" s="156">
        <v>1.04</v>
      </c>
      <c r="CD1569">
        <v>2030</v>
      </c>
      <c r="CE1569">
        <v>6.6618781927796356E-2</v>
      </c>
      <c r="CF1569">
        <v>2.4337104900715127</v>
      </c>
      <c r="CG1569">
        <v>0.10490509203474792</v>
      </c>
      <c r="CH1569">
        <v>-5.8572458322709622</v>
      </c>
      <c r="CI1569" t="s">
        <v>479</v>
      </c>
    </row>
    <row r="1570" spans="47:87" x14ac:dyDescent="0.3">
      <c r="AU1570">
        <v>0.3</v>
      </c>
      <c r="AV1570">
        <v>21.151600201174851</v>
      </c>
      <c r="AW1570">
        <v>0.3382749528858463</v>
      </c>
      <c r="AX1570">
        <v>1.594172122940523</v>
      </c>
      <c r="AY1570">
        <v>351.17029944997626</v>
      </c>
      <c r="AZ1570">
        <v>8.2199354562975752E-2</v>
      </c>
      <c r="BA1570">
        <v>350.5405986831081</v>
      </c>
      <c r="BB1570">
        <v>366.7456481611182</v>
      </c>
      <c r="BC1570">
        <v>1</v>
      </c>
      <c r="BD1570">
        <v>35.431560437086929</v>
      </c>
      <c r="BE1570">
        <v>107.70770197058893</v>
      </c>
      <c r="BF1570">
        <v>19.944238031301623</v>
      </c>
      <c r="BG1570">
        <v>5.4452492341535752</v>
      </c>
      <c r="BH1570">
        <v>377.86905733608222</v>
      </c>
      <c r="BI1570">
        <v>0.2</v>
      </c>
      <c r="BJ1570">
        <v>2480.1166451912254</v>
      </c>
      <c r="BK1570">
        <v>689.91753552150556</v>
      </c>
      <c r="BL1570">
        <v>927.44679903143845</v>
      </c>
      <c r="BM1570">
        <v>985.88443253229707</v>
      </c>
      <c r="BN1570">
        <v>140.16475709065421</v>
      </c>
      <c r="BO1570">
        <v>30.725820862202436</v>
      </c>
      <c r="BP1570">
        <v>3.2872267445769182E-2</v>
      </c>
      <c r="BQ1570">
        <v>100</v>
      </c>
      <c r="BR1570">
        <v>332.26274586795398</v>
      </c>
      <c r="BS1570">
        <v>5.7994427086932435E-2</v>
      </c>
      <c r="BT1570">
        <v>3.4027198221811208E-4</v>
      </c>
      <c r="BU1570">
        <v>0</v>
      </c>
      <c r="BV1570">
        <v>0.58744693607177778</v>
      </c>
      <c r="BW1570">
        <v>15.9537342746666</v>
      </c>
      <c r="BX1570">
        <v>35.724025288655255</v>
      </c>
      <c r="BY1570">
        <v>33.637365951025387</v>
      </c>
      <c r="BZ1570">
        <v>791.73524222598473</v>
      </c>
      <c r="CA1570">
        <v>387.58161120680739</v>
      </c>
      <c r="CB1570">
        <v>235.75911533124651</v>
      </c>
      <c r="CC1570" s="156">
        <v>1.08</v>
      </c>
      <c r="CD1570">
        <v>1110</v>
      </c>
      <c r="CE1570">
        <v>0.18279697438807752</v>
      </c>
      <c r="CF1570">
        <v>5.9993946098837734</v>
      </c>
      <c r="CG1570">
        <v>0.23775714817829194</v>
      </c>
      <c r="CH1570">
        <v>16.976611919261469</v>
      </c>
      <c r="CI1570">
        <v>7</v>
      </c>
    </row>
    <row r="1571" spans="47:87" x14ac:dyDescent="0.3">
      <c r="AU1571">
        <v>0.3</v>
      </c>
      <c r="AV1571">
        <v>21.119297252357715</v>
      </c>
      <c r="AW1571">
        <v>0.29972177661701699</v>
      </c>
      <c r="AX1571">
        <v>0.78015893426398564</v>
      </c>
      <c r="AY1571">
        <v>368.60159978551366</v>
      </c>
      <c r="AZ1571">
        <v>0.10743981420135101</v>
      </c>
      <c r="BA1571">
        <v>451.04883717566645</v>
      </c>
      <c r="BB1571">
        <v>292.63213924839533</v>
      </c>
      <c r="BC1571">
        <v>1</v>
      </c>
      <c r="BD1571">
        <v>45.991047394684585</v>
      </c>
      <c r="BE1571">
        <v>95.114597153597003</v>
      </c>
      <c r="BF1571">
        <v>21.325363578318242</v>
      </c>
      <c r="BG1571">
        <v>4.8750252394089317</v>
      </c>
      <c r="BH1571">
        <v>376.55356897159464</v>
      </c>
      <c r="BI1571">
        <v>0.19999999999999993</v>
      </c>
      <c r="BJ1571">
        <v>2644.3548087368599</v>
      </c>
      <c r="BK1571">
        <v>691.7811196428612</v>
      </c>
      <c r="BL1571">
        <v>847.37605872405493</v>
      </c>
      <c r="BM1571">
        <v>816.82021350733874</v>
      </c>
      <c r="BN1571">
        <v>151.17325882969897</v>
      </c>
      <c r="BO1571">
        <v>27.066963798339401</v>
      </c>
      <c r="BP1571">
        <v>4.8013368257751807E-2</v>
      </c>
      <c r="BQ1571">
        <v>100</v>
      </c>
      <c r="BR1571">
        <v>329.43994040458153</v>
      </c>
      <c r="BS1571">
        <v>5.4332222746752562E-2</v>
      </c>
      <c r="BT1571">
        <v>3.1504018671976887E-4</v>
      </c>
      <c r="BU1571">
        <v>0</v>
      </c>
      <c r="BV1571">
        <v>0.49792856677882064</v>
      </c>
      <c r="BW1571">
        <v>14.387925658093172</v>
      </c>
      <c r="BX1571">
        <v>35.617258908663771</v>
      </c>
      <c r="BY1571">
        <v>31.559523802618912</v>
      </c>
      <c r="BZ1571">
        <v>918.26968726675204</v>
      </c>
      <c r="CA1571">
        <v>267.77018399215154</v>
      </c>
      <c r="CB1571">
        <v>244.91005546896659</v>
      </c>
      <c r="CC1571" s="156">
        <v>0.97</v>
      </c>
      <c r="CD1571">
        <v>1640</v>
      </c>
      <c r="CE1571">
        <v>0.19077854349468715</v>
      </c>
      <c r="CF1571">
        <v>6.2842864630223225</v>
      </c>
      <c r="CG1571">
        <v>0.22627671859820539</v>
      </c>
      <c r="CH1571">
        <v>27.975911377658953</v>
      </c>
      <c r="CI1571">
        <v>6</v>
      </c>
    </row>
    <row r="1572" spans="47:87" x14ac:dyDescent="0.3">
      <c r="AU1572">
        <v>0.3</v>
      </c>
      <c r="AV1572">
        <v>21.773790224817098</v>
      </c>
      <c r="AW1572">
        <v>0.29390361825937406</v>
      </c>
      <c r="AX1572">
        <v>1.2639615843549519</v>
      </c>
      <c r="AY1572">
        <v>318.38375424068403</v>
      </c>
      <c r="AZ1572">
        <v>9.9318185114536522E-2</v>
      </c>
      <c r="BA1572">
        <v>346.84610065116232</v>
      </c>
      <c r="BB1572">
        <v>410.26657792774347</v>
      </c>
      <c r="BC1572">
        <v>1</v>
      </c>
      <c r="BD1572">
        <v>37.508165667968171</v>
      </c>
      <c r="BE1572">
        <v>107.01814628828572</v>
      </c>
      <c r="BF1572">
        <v>19.066758667857165</v>
      </c>
      <c r="BG1572">
        <v>3.2637795318637774</v>
      </c>
      <c r="BH1572">
        <v>432.83227983161589</v>
      </c>
      <c r="BI1572">
        <v>0.2</v>
      </c>
      <c r="BJ1572">
        <v>2652.7288180790188</v>
      </c>
      <c r="BK1572">
        <v>715.80447417479797</v>
      </c>
      <c r="BL1572">
        <v>872.52793187133364</v>
      </c>
      <c r="BM1572">
        <v>1031.8473073662942</v>
      </c>
      <c r="BN1572">
        <v>196.83164023782444</v>
      </c>
      <c r="BO1572">
        <v>26.527361796969657</v>
      </c>
      <c r="BP1572">
        <v>4.8831508282073825E-2</v>
      </c>
      <c r="BQ1572">
        <v>100</v>
      </c>
      <c r="BR1572">
        <v>348.02377123367921</v>
      </c>
      <c r="BS1572">
        <v>5.2664226639234632E-2</v>
      </c>
      <c r="BT1572">
        <v>3.0220323858042383E-4</v>
      </c>
      <c r="BU1572">
        <v>0</v>
      </c>
      <c r="BV1572">
        <v>0.54682163397052475</v>
      </c>
      <c r="BW1572">
        <v>14.959331899839979</v>
      </c>
      <c r="BX1572">
        <v>35.268955128659421</v>
      </c>
      <c r="BY1572">
        <v>32.420696597882319</v>
      </c>
      <c r="BZ1572">
        <v>884.82618425936084</v>
      </c>
      <c r="CA1572">
        <v>267.4787443585127</v>
      </c>
      <c r="CB1572">
        <v>255.13214126233038</v>
      </c>
      <c r="CC1572" s="156">
        <v>0.89</v>
      </c>
      <c r="CD1572">
        <v>1590</v>
      </c>
      <c r="CE1572">
        <v>0.20551582072903885</v>
      </c>
      <c r="CF1572">
        <v>6.770817974737124</v>
      </c>
      <c r="CG1572">
        <v>0.24749885749844638</v>
      </c>
      <c r="CH1572">
        <v>20.067680774529183</v>
      </c>
      <c r="CI1572">
        <v>7</v>
      </c>
    </row>
    <row r="1573" spans="47:87" x14ac:dyDescent="0.3">
      <c r="AU1573">
        <v>0.3</v>
      </c>
      <c r="AV1573">
        <v>19.897214629609778</v>
      </c>
      <c r="AW1573">
        <v>0.34450444674600444</v>
      </c>
      <c r="AX1573">
        <v>2.3921962161840034</v>
      </c>
      <c r="AY1573">
        <v>348.2450667829778</v>
      </c>
      <c r="AZ1573">
        <v>0.10147617540876902</v>
      </c>
      <c r="BA1573">
        <v>400.92137787916812</v>
      </c>
      <c r="BB1573">
        <v>321.19632488621312</v>
      </c>
      <c r="BC1573">
        <v>1</v>
      </c>
      <c r="BD1573">
        <v>34.923700103140291</v>
      </c>
      <c r="BE1573">
        <v>87.794918760938216</v>
      </c>
      <c r="BF1573">
        <v>24.060280178424048</v>
      </c>
      <c r="BG1573">
        <v>5.4998654951023056</v>
      </c>
      <c r="BH1573">
        <v>416.81584632424244</v>
      </c>
      <c r="BI1573">
        <v>0.2</v>
      </c>
      <c r="BJ1573">
        <v>2543.7903904284417</v>
      </c>
      <c r="BK1573">
        <v>712.14023059877547</v>
      </c>
      <c r="BL1573">
        <v>945.35371049524474</v>
      </c>
      <c r="BM1573">
        <v>1065.5176599272179</v>
      </c>
      <c r="BN1573">
        <v>155.00468258009354</v>
      </c>
      <c r="BO1573">
        <v>31.045572165120731</v>
      </c>
      <c r="BP1573">
        <v>6.3251672177757526E-2</v>
      </c>
      <c r="BQ1573">
        <v>100</v>
      </c>
      <c r="BR1573">
        <v>319.82400566194178</v>
      </c>
      <c r="BS1573">
        <v>5.2707894192796687E-2</v>
      </c>
      <c r="BT1573">
        <v>3.0298494500844662E-4</v>
      </c>
      <c r="BU1573">
        <v>0</v>
      </c>
      <c r="BV1573">
        <v>0.54954758889697375</v>
      </c>
      <c r="BW1573">
        <v>13.772451184979099</v>
      </c>
      <c r="BX1573">
        <v>32.817620958608067</v>
      </c>
      <c r="BY1573">
        <v>35.912609312853171</v>
      </c>
      <c r="BZ1573">
        <v>984.97458325688785</v>
      </c>
      <c r="CA1573">
        <v>211.59663200689289</v>
      </c>
      <c r="CB1573">
        <v>242.14561359334917</v>
      </c>
      <c r="CC1573" s="156">
        <v>0.99</v>
      </c>
      <c r="CD1573">
        <v>2030</v>
      </c>
      <c r="CE1573">
        <v>0.12659800511764363</v>
      </c>
      <c r="CF1573">
        <v>4.2789922547878767</v>
      </c>
      <c r="CG1573">
        <v>0.15556680288991723</v>
      </c>
      <c r="CH1573">
        <v>1.466409413763921</v>
      </c>
      <c r="CI1573">
        <v>17</v>
      </c>
    </row>
    <row r="1574" spans="47:87" x14ac:dyDescent="0.3">
      <c r="AU1574">
        <v>0.3</v>
      </c>
      <c r="AV1574">
        <v>19.145440346417431</v>
      </c>
      <c r="AW1574">
        <v>0.30734756112542666</v>
      </c>
      <c r="AX1574">
        <v>2.8320445329096371</v>
      </c>
      <c r="AY1574">
        <v>336.65004846615227</v>
      </c>
      <c r="AZ1574">
        <v>9.0910453938216451E-2</v>
      </c>
      <c r="BA1574">
        <v>542.70985843630865</v>
      </c>
      <c r="BB1574">
        <v>292.11072071639819</v>
      </c>
      <c r="BC1574">
        <v>1</v>
      </c>
      <c r="BD1574">
        <v>44.838868727708494</v>
      </c>
      <c r="BE1574">
        <v>112.3671178780001</v>
      </c>
      <c r="BF1574">
        <v>14.604920699972597</v>
      </c>
      <c r="BG1574">
        <v>5.8106892919001192</v>
      </c>
      <c r="BH1574">
        <v>400.70294921491285</v>
      </c>
      <c r="BI1574">
        <v>0.2</v>
      </c>
      <c r="BJ1574">
        <v>2933.9462763310676</v>
      </c>
      <c r="BK1574">
        <v>694.28512998923122</v>
      </c>
      <c r="BL1574">
        <v>971.92059564445162</v>
      </c>
      <c r="BM1574">
        <v>984.65164248655583</v>
      </c>
      <c r="BN1574">
        <v>186.74499396392022</v>
      </c>
      <c r="BO1574">
        <v>27.650891969788209</v>
      </c>
      <c r="BP1574">
        <v>6.2037213641523974E-2</v>
      </c>
      <c r="BQ1574">
        <v>100</v>
      </c>
      <c r="BR1574">
        <v>382.83326441521587</v>
      </c>
      <c r="BS1574">
        <v>5.4200431726647784E-2</v>
      </c>
      <c r="BT1574">
        <v>2.8028998767237593E-4</v>
      </c>
      <c r="BU1574">
        <v>0</v>
      </c>
      <c r="BV1574">
        <v>0.53916525980633201</v>
      </c>
      <c r="BW1574">
        <v>14.478429534391406</v>
      </c>
      <c r="BX1574">
        <v>33.894642200946279</v>
      </c>
      <c r="BY1574">
        <v>29.025411957579429</v>
      </c>
      <c r="BZ1574">
        <v>866.70659682219002</v>
      </c>
      <c r="CA1574">
        <v>389.86748880405747</v>
      </c>
      <c r="CB1574">
        <v>224.04169920027311</v>
      </c>
      <c r="CC1574" s="156">
        <v>1.08</v>
      </c>
      <c r="CD1574">
        <v>1910</v>
      </c>
      <c r="CE1574">
        <v>6.9863504033684132E-2</v>
      </c>
      <c r="CF1574">
        <v>3.023087547718037</v>
      </c>
      <c r="CG1574">
        <v>9.7053310977401955E-2</v>
      </c>
      <c r="CH1574">
        <v>-5.7089133471324409</v>
      </c>
      <c r="CI1574" t="s">
        <v>479</v>
      </c>
    </row>
    <row r="1575" spans="47:87" x14ac:dyDescent="0.3">
      <c r="AU1575">
        <v>0.3</v>
      </c>
      <c r="AV1575">
        <v>19.787072661437623</v>
      </c>
      <c r="AW1575">
        <v>0.31871173183162804</v>
      </c>
      <c r="AX1575">
        <v>0.64738628693598677</v>
      </c>
      <c r="AY1575">
        <v>329.78531619009925</v>
      </c>
      <c r="AZ1575">
        <v>0.10978870817739493</v>
      </c>
      <c r="BA1575">
        <v>424.72702171693106</v>
      </c>
      <c r="BB1575">
        <v>389.01730661521492</v>
      </c>
      <c r="BC1575">
        <v>1</v>
      </c>
      <c r="BD1575">
        <v>44.256076405124126</v>
      </c>
      <c r="BE1575">
        <v>92.283541734971209</v>
      </c>
      <c r="BF1575">
        <v>9.6744695476060336</v>
      </c>
      <c r="BG1575">
        <v>4.9012967693162919</v>
      </c>
      <c r="BH1575">
        <v>429.57582550123675</v>
      </c>
      <c r="BI1575">
        <v>0.20000000000000004</v>
      </c>
      <c r="BJ1575">
        <v>2753.3186399643996</v>
      </c>
      <c r="BK1575">
        <v>679.08997609069866</v>
      </c>
      <c r="BL1575">
        <v>871.41126322797788</v>
      </c>
      <c r="BM1575">
        <v>905.67650382594024</v>
      </c>
      <c r="BN1575">
        <v>173.65913411975055</v>
      </c>
      <c r="BO1575">
        <v>28.935404099189419</v>
      </c>
      <c r="BP1575">
        <v>3.2448923708501332E-2</v>
      </c>
      <c r="BQ1575">
        <v>100</v>
      </c>
      <c r="BR1575">
        <v>327.34190687084345</v>
      </c>
      <c r="BS1575">
        <v>5.7706747603219748E-2</v>
      </c>
      <c r="BT1575">
        <v>3.3101645405055497E-4</v>
      </c>
      <c r="BU1575">
        <v>17.500722518226567</v>
      </c>
      <c r="BV1575">
        <v>0.51857111977808223</v>
      </c>
      <c r="BW1575">
        <v>14.398866068382427</v>
      </c>
      <c r="BX1575">
        <v>35.652296467939181</v>
      </c>
      <c r="BY1575">
        <v>25.868363806953223</v>
      </c>
      <c r="BZ1575">
        <v>1107.6227830301502</v>
      </c>
      <c r="CA1575">
        <v>242.72554410242313</v>
      </c>
      <c r="CB1575">
        <v>214.63727969896655</v>
      </c>
      <c r="CC1575" s="156">
        <v>1.01</v>
      </c>
      <c r="CD1575">
        <v>2140</v>
      </c>
      <c r="CE1575">
        <v>8.5729152676304654E-2</v>
      </c>
      <c r="CF1575">
        <v>3.5258618525572269</v>
      </c>
      <c r="CG1575">
        <v>0.12054110561155637</v>
      </c>
      <c r="CH1575">
        <v>-4.3762768167472306</v>
      </c>
      <c r="CI1575" t="s">
        <v>479</v>
      </c>
    </row>
    <row r="1576" spans="47:87" x14ac:dyDescent="0.3">
      <c r="AU1576">
        <v>0.3</v>
      </c>
      <c r="AV1576">
        <v>20.787164157399694</v>
      </c>
      <c r="AW1576">
        <v>0.37456781345127382</v>
      </c>
      <c r="AX1576">
        <v>2.0357752241139178</v>
      </c>
      <c r="AY1576">
        <v>328.81078977905594</v>
      </c>
      <c r="AZ1576">
        <v>0.10093885153108306</v>
      </c>
      <c r="BA1576">
        <v>390.76889602723173</v>
      </c>
      <c r="BB1576">
        <v>469.33846291181976</v>
      </c>
      <c r="BC1576">
        <v>1</v>
      </c>
      <c r="BD1576">
        <v>39.268298090540029</v>
      </c>
      <c r="BE1576">
        <v>107.24934128282865</v>
      </c>
      <c r="BF1576">
        <v>18.296797160606584</v>
      </c>
      <c r="BG1576">
        <v>6.3288245479385763</v>
      </c>
      <c r="BH1576">
        <v>423.16230357071123</v>
      </c>
      <c r="BI1576">
        <v>0.19999999999999998</v>
      </c>
      <c r="BJ1576">
        <v>2424.0908123413433</v>
      </c>
      <c r="BK1576">
        <v>675.59536117816253</v>
      </c>
      <c r="BL1576">
        <v>797.37300148183158</v>
      </c>
      <c r="BM1576">
        <v>1001.9690008802622</v>
      </c>
      <c r="BN1576">
        <v>196.10111299191269</v>
      </c>
      <c r="BO1576">
        <v>33.983593500737797</v>
      </c>
      <c r="BP1576">
        <v>4.1051889411740913E-2</v>
      </c>
      <c r="BQ1576">
        <v>100</v>
      </c>
      <c r="BR1576">
        <v>356.66428247483407</v>
      </c>
      <c r="BS1576">
        <v>5.1392069757160673E-2</v>
      </c>
      <c r="BT1576">
        <v>2.954270273081177E-4</v>
      </c>
      <c r="BU1576">
        <v>4.0638972632103698E-2</v>
      </c>
      <c r="BV1576">
        <v>0.49650584899767269</v>
      </c>
      <c r="BW1576">
        <v>15.197477260673425</v>
      </c>
      <c r="BX1576">
        <v>34.385612048736661</v>
      </c>
      <c r="BY1576">
        <v>35.048997816034934</v>
      </c>
      <c r="BZ1576">
        <v>991.00426787870936</v>
      </c>
      <c r="CA1576">
        <v>229.21162149984764</v>
      </c>
      <c r="CB1576">
        <v>241.37898482705532</v>
      </c>
      <c r="CC1576" s="156">
        <v>0.73</v>
      </c>
      <c r="CD1576">
        <v>1400</v>
      </c>
      <c r="CE1576">
        <v>0.23967195807020247</v>
      </c>
      <c r="CF1576">
        <v>8.8534902700251621</v>
      </c>
      <c r="CG1576">
        <v>0.32498648318354517</v>
      </c>
      <c r="CH1576">
        <v>32.685084962132727</v>
      </c>
      <c r="CI1576">
        <v>5</v>
      </c>
    </row>
    <row r="1577" spans="47:87" x14ac:dyDescent="0.3">
      <c r="AU1577">
        <v>0.3</v>
      </c>
      <c r="AV1577">
        <v>21.634847921767197</v>
      </c>
      <c r="AW1577">
        <v>0.29923813624207557</v>
      </c>
      <c r="AX1577">
        <v>0.85539713449264632</v>
      </c>
      <c r="AY1577">
        <v>330.76484463150234</v>
      </c>
      <c r="AZ1577">
        <v>0.11229153678363155</v>
      </c>
      <c r="BA1577">
        <v>366.94581925070275</v>
      </c>
      <c r="BB1577">
        <v>317.41544884079281</v>
      </c>
      <c r="BC1577">
        <v>1</v>
      </c>
      <c r="BD1577">
        <v>37.322787252233105</v>
      </c>
      <c r="BE1577">
        <v>87.729003547317419</v>
      </c>
      <c r="BF1577">
        <v>16.115205753647945</v>
      </c>
      <c r="BG1577">
        <v>4.7597100871215066</v>
      </c>
      <c r="BH1577">
        <v>430.92313325767469</v>
      </c>
      <c r="BI1577">
        <v>0.19999999999999998</v>
      </c>
      <c r="BJ1577">
        <v>2237.6024713573643</v>
      </c>
      <c r="BK1577">
        <v>691.59390382713002</v>
      </c>
      <c r="BL1577">
        <v>861.03598445198304</v>
      </c>
      <c r="BM1577">
        <v>1014.7963192337446</v>
      </c>
      <c r="BN1577">
        <v>183.55204237484543</v>
      </c>
      <c r="BO1577">
        <v>26.852879122109584</v>
      </c>
      <c r="BP1577">
        <v>6.8589571078188999E-2</v>
      </c>
      <c r="BQ1577">
        <v>100</v>
      </c>
      <c r="BR1577">
        <v>310.33424122562019</v>
      </c>
      <c r="BS1577">
        <v>5.5881533361013411E-2</v>
      </c>
      <c r="BT1577">
        <v>2.9281692822465642E-4</v>
      </c>
      <c r="BU1577">
        <v>96.547553753440639</v>
      </c>
      <c r="BV1577">
        <v>0.59174249075578988</v>
      </c>
      <c r="BW1577">
        <v>13.95446091934696</v>
      </c>
      <c r="BX1577">
        <v>37.461320358843757</v>
      </c>
      <c r="BY1577">
        <v>31.2549273699744</v>
      </c>
      <c r="BZ1577">
        <v>858.12617431898718</v>
      </c>
      <c r="CA1577">
        <v>410.94211196777979</v>
      </c>
      <c r="CB1577">
        <v>225.26897848359229</v>
      </c>
      <c r="CC1577" s="156">
        <v>0.97</v>
      </c>
      <c r="CD1577">
        <v>1690</v>
      </c>
      <c r="CE1577">
        <v>0.14131682857522199</v>
      </c>
      <c r="CF1577">
        <v>4.8960476456598796</v>
      </c>
      <c r="CG1577">
        <v>0.18710770434391613</v>
      </c>
      <c r="CH1577">
        <v>10.288529348708471</v>
      </c>
      <c r="CI1577">
        <v>10</v>
      </c>
    </row>
    <row r="1578" spans="47:87" x14ac:dyDescent="0.3">
      <c r="AU1578">
        <v>0.3</v>
      </c>
      <c r="AV1578">
        <v>20.806858337049295</v>
      </c>
      <c r="AW1578">
        <v>0.31543230967061547</v>
      </c>
      <c r="AX1578">
        <v>1.6766637436737863</v>
      </c>
      <c r="AY1578">
        <v>355.12712246216279</v>
      </c>
      <c r="AZ1578">
        <v>0.10482130895704612</v>
      </c>
      <c r="BA1578">
        <v>384.89815861636134</v>
      </c>
      <c r="BB1578">
        <v>419.18493638612068</v>
      </c>
      <c r="BC1578">
        <v>1</v>
      </c>
      <c r="BD1578">
        <v>37.81571213079021</v>
      </c>
      <c r="BE1578">
        <v>107.25954923993503</v>
      </c>
      <c r="BF1578">
        <v>13.245523775693943</v>
      </c>
      <c r="BG1578">
        <v>6.5382836199904162</v>
      </c>
      <c r="BH1578">
        <v>452.75549603788261</v>
      </c>
      <c r="BI1578">
        <v>0.2</v>
      </c>
      <c r="BJ1578">
        <v>2397.283262783486</v>
      </c>
      <c r="BK1578">
        <v>681.80364286773602</v>
      </c>
      <c r="BL1578">
        <v>864.35105511916811</v>
      </c>
      <c r="BM1578">
        <v>912.05324455836285</v>
      </c>
      <c r="BN1578">
        <v>173.16539336281724</v>
      </c>
      <c r="BO1578">
        <v>28.369602209082615</v>
      </c>
      <c r="BP1578">
        <v>6.466207103661957E-2</v>
      </c>
      <c r="BQ1578">
        <v>100</v>
      </c>
      <c r="BR1578">
        <v>310.81149308742096</v>
      </c>
      <c r="BS1578">
        <v>5.2543603416831328E-2</v>
      </c>
      <c r="BT1578">
        <v>2.8693703151548252E-4</v>
      </c>
      <c r="BU1578">
        <v>0</v>
      </c>
      <c r="BV1578">
        <v>0.54560514499212232</v>
      </c>
      <c r="BW1578">
        <v>14.247715862295125</v>
      </c>
      <c r="BX1578">
        <v>35.991765983974567</v>
      </c>
      <c r="BY1578">
        <v>29.961926329478114</v>
      </c>
      <c r="BZ1578">
        <v>1002.6651863747173</v>
      </c>
      <c r="CA1578">
        <v>246.99214109887561</v>
      </c>
      <c r="CB1578">
        <v>234.48232653696616</v>
      </c>
      <c r="CC1578" s="156">
        <v>0.61</v>
      </c>
      <c r="CD1578">
        <v>2310</v>
      </c>
      <c r="CE1578">
        <v>0.16506197925163169</v>
      </c>
      <c r="CF1578">
        <v>6.0971121140718836</v>
      </c>
      <c r="CG1578">
        <v>0.21407615874833613</v>
      </c>
      <c r="CH1578">
        <v>14.683576287511309</v>
      </c>
      <c r="CI1578">
        <v>8</v>
      </c>
    </row>
    <row r="1579" spans="47:87" x14ac:dyDescent="0.3">
      <c r="AU1579">
        <v>0.3</v>
      </c>
      <c r="AV1579">
        <v>18.952165479470697</v>
      </c>
      <c r="AW1579">
        <v>0.35452985067247467</v>
      </c>
      <c r="AX1579">
        <v>2.4124643518763911</v>
      </c>
      <c r="AY1579">
        <v>361.81477003031466</v>
      </c>
      <c r="AZ1579">
        <v>0.10522456493808988</v>
      </c>
      <c r="BA1579">
        <v>393.18353922656627</v>
      </c>
      <c r="BB1579">
        <v>268.38481989804495</v>
      </c>
      <c r="BC1579">
        <v>1</v>
      </c>
      <c r="BD1579">
        <v>37.477662413428099</v>
      </c>
      <c r="BE1579">
        <v>102.67584778732439</v>
      </c>
      <c r="BF1579">
        <v>15.392999367038261</v>
      </c>
      <c r="BG1579">
        <v>4.6178752037800734</v>
      </c>
      <c r="BH1579">
        <v>428.04878319082945</v>
      </c>
      <c r="BI1579">
        <v>0.19999999999999998</v>
      </c>
      <c r="BJ1579">
        <v>2722.3690129760644</v>
      </c>
      <c r="BK1579">
        <v>684.59366340982092</v>
      </c>
      <c r="BL1579">
        <v>884.71643107686828</v>
      </c>
      <c r="BM1579">
        <v>1010.043168880392</v>
      </c>
      <c r="BN1579">
        <v>226.00288595874363</v>
      </c>
      <c r="BO1579">
        <v>32.215466661885884</v>
      </c>
      <c r="BP1579">
        <v>3.2757697201561721E-2</v>
      </c>
      <c r="BQ1579">
        <v>100</v>
      </c>
      <c r="BR1579">
        <v>278.06172481197706</v>
      </c>
      <c r="BS1579">
        <v>5.4954596834740514E-2</v>
      </c>
      <c r="BT1579">
        <v>3.1379318410309142E-4</v>
      </c>
      <c r="BU1579">
        <v>88.582697750486886</v>
      </c>
      <c r="BV1579">
        <v>0.60417602616454458</v>
      </c>
      <c r="BW1579">
        <v>14.532274039300392</v>
      </c>
      <c r="BX1579">
        <v>36.973984127776681</v>
      </c>
      <c r="BY1579">
        <v>21.297508250212047</v>
      </c>
      <c r="BZ1579">
        <v>1076.9804452622529</v>
      </c>
      <c r="CA1579">
        <v>303.83763692191741</v>
      </c>
      <c r="CB1579">
        <v>239.27388149388008</v>
      </c>
      <c r="CC1579" s="156">
        <v>1.06</v>
      </c>
      <c r="CD1579">
        <v>1230</v>
      </c>
      <c r="CE1579">
        <v>0.16542271947370413</v>
      </c>
      <c r="CF1579">
        <v>4.2183258222389837</v>
      </c>
      <c r="CG1579">
        <v>0.17266459635274686</v>
      </c>
      <c r="CH1579">
        <v>10.75506853111097</v>
      </c>
      <c r="CI1579">
        <v>9</v>
      </c>
    </row>
    <row r="1580" spans="47:87" x14ac:dyDescent="0.3">
      <c r="AU1580">
        <v>0.3</v>
      </c>
      <c r="AV1580">
        <v>21.299686388888173</v>
      </c>
      <c r="AW1580">
        <v>0.31895624830568425</v>
      </c>
      <c r="AX1580">
        <v>1.5938428670669262</v>
      </c>
      <c r="AY1580">
        <v>354.43820732119258</v>
      </c>
      <c r="AZ1580">
        <v>0.10481584595172866</v>
      </c>
      <c r="BA1580">
        <v>370.59659929786847</v>
      </c>
      <c r="BB1580">
        <v>311.32903112110836</v>
      </c>
      <c r="BC1580">
        <v>1</v>
      </c>
      <c r="BD1580">
        <v>39.205394744133713</v>
      </c>
      <c r="BE1580">
        <v>87.425783761926496</v>
      </c>
      <c r="BF1580">
        <v>12.097685989171275</v>
      </c>
      <c r="BG1580">
        <v>5.4395716425797636</v>
      </c>
      <c r="BH1580">
        <v>388.89879062267545</v>
      </c>
      <c r="BI1580">
        <v>0.20000000000000007</v>
      </c>
      <c r="BJ1580">
        <v>2514.7424111905234</v>
      </c>
      <c r="BK1580">
        <v>684.98864201869037</v>
      </c>
      <c r="BL1580">
        <v>924.09944533597559</v>
      </c>
      <c r="BM1580">
        <v>973.46926769532581</v>
      </c>
      <c r="BN1580">
        <v>167.88842395929746</v>
      </c>
      <c r="BO1580">
        <v>29.115589302015454</v>
      </c>
      <c r="BP1580">
        <v>1.3327715534420964E-2</v>
      </c>
      <c r="BQ1580">
        <v>100</v>
      </c>
      <c r="BR1580">
        <v>347.72167296630352</v>
      </c>
      <c r="BS1580">
        <v>5.2734174036728997E-2</v>
      </c>
      <c r="BT1580">
        <v>2.9848843086845367E-4</v>
      </c>
      <c r="BU1580">
        <v>5.3907811613592047</v>
      </c>
      <c r="BV1580">
        <v>0.55340792204163736</v>
      </c>
      <c r="BW1580">
        <v>14.917747932098074</v>
      </c>
      <c r="BX1580">
        <v>36.847306720894835</v>
      </c>
      <c r="BY1580">
        <v>35.25045300471205</v>
      </c>
      <c r="BZ1580">
        <v>1069.166931025801</v>
      </c>
      <c r="CA1580">
        <v>224.04845557848674</v>
      </c>
      <c r="CB1580">
        <v>223.64569606363412</v>
      </c>
      <c r="CC1580" s="156">
        <v>0.97</v>
      </c>
      <c r="CD1580">
        <v>1920</v>
      </c>
      <c r="CE1580">
        <v>7.738369131334899E-2</v>
      </c>
      <c r="CF1580">
        <v>3.1564055455603457</v>
      </c>
      <c r="CG1580">
        <v>0.11507213788811473</v>
      </c>
      <c r="CH1580">
        <v>-3.0200191122247468</v>
      </c>
      <c r="CI1580" t="s">
        <v>479</v>
      </c>
    </row>
    <row r="1581" spans="47:87" x14ac:dyDescent="0.3">
      <c r="AU1581">
        <v>0.3</v>
      </c>
      <c r="AV1581">
        <v>20.710317662633827</v>
      </c>
      <c r="AW1581">
        <v>0.36339636781917295</v>
      </c>
      <c r="AX1581">
        <v>1.135690031149224</v>
      </c>
      <c r="AY1581">
        <v>330.33606303897864</v>
      </c>
      <c r="AZ1581">
        <v>8.4884974373725594E-2</v>
      </c>
      <c r="BA1581">
        <v>520.78969981934972</v>
      </c>
      <c r="BB1581">
        <v>424.53181511860254</v>
      </c>
      <c r="BC1581">
        <v>1</v>
      </c>
      <c r="BD1581">
        <v>40.63610054179054</v>
      </c>
      <c r="BE1581">
        <v>96.92455139227755</v>
      </c>
      <c r="BF1581">
        <v>10.863154319051807</v>
      </c>
      <c r="BG1581">
        <v>5.6711139228616387</v>
      </c>
      <c r="BH1581">
        <v>399.8461321382664</v>
      </c>
      <c r="BI1581">
        <v>0.19999999999999998</v>
      </c>
      <c r="BJ1581">
        <v>2817.3611645326055</v>
      </c>
      <c r="BK1581">
        <v>673.51769271981527</v>
      </c>
      <c r="BL1581">
        <v>886.39462972680667</v>
      </c>
      <c r="BM1581">
        <v>968.02276004875796</v>
      </c>
      <c r="BN1581">
        <v>150.61880048823966</v>
      </c>
      <c r="BO1581">
        <v>32.894085148076513</v>
      </c>
      <c r="BP1581">
        <v>4.9107055776422361E-2</v>
      </c>
      <c r="BQ1581">
        <v>100</v>
      </c>
      <c r="BR1581">
        <v>321.12166165812317</v>
      </c>
      <c r="BS1581">
        <v>5.520636252075798E-2</v>
      </c>
      <c r="BT1581">
        <v>3.2503063455212376E-4</v>
      </c>
      <c r="BU1581">
        <v>0</v>
      </c>
      <c r="BV1581">
        <v>0.57208340574667571</v>
      </c>
      <c r="BW1581">
        <v>15.56225509297415</v>
      </c>
      <c r="BX1581">
        <v>35.741267991571711</v>
      </c>
      <c r="BY1581">
        <v>30.683961227184714</v>
      </c>
      <c r="BZ1581">
        <v>1020.6882639980795</v>
      </c>
      <c r="CA1581">
        <v>315.81048065902689</v>
      </c>
      <c r="CB1581">
        <v>221.46479034976289</v>
      </c>
      <c r="CC1581" s="156">
        <v>0.94</v>
      </c>
      <c r="CD1581">
        <v>1450</v>
      </c>
      <c r="CE1581">
        <v>0.1763827845559871</v>
      </c>
      <c r="CF1581">
        <v>7.4175322381633197</v>
      </c>
      <c r="CG1581">
        <v>0.23430740316726856</v>
      </c>
      <c r="CH1581">
        <v>20.43166993807543</v>
      </c>
      <c r="CI1581">
        <v>7</v>
      </c>
    </row>
    <row r="1582" spans="47:87" x14ac:dyDescent="0.3">
      <c r="AU1582">
        <v>0.3</v>
      </c>
      <c r="AV1582">
        <v>19.921513691976724</v>
      </c>
      <c r="AW1582">
        <v>0.32422370792893385</v>
      </c>
      <c r="AX1582">
        <v>1.3620485236645565</v>
      </c>
      <c r="AY1582">
        <v>318.09947578324665</v>
      </c>
      <c r="AZ1582">
        <v>0.10194761708139082</v>
      </c>
      <c r="BA1582">
        <v>456.93302878234243</v>
      </c>
      <c r="BB1582">
        <v>373.92569879627126</v>
      </c>
      <c r="BC1582">
        <v>1</v>
      </c>
      <c r="BD1582">
        <v>41.356553879171386</v>
      </c>
      <c r="BE1582">
        <v>103.03019144609307</v>
      </c>
      <c r="BF1582">
        <v>6.0595745341089717</v>
      </c>
      <c r="BG1582">
        <v>7.0519934814734979</v>
      </c>
      <c r="BH1582">
        <v>382.06779145146442</v>
      </c>
      <c r="BI1582">
        <v>0.19999999999999998</v>
      </c>
      <c r="BJ1582">
        <v>2445.1468540870433</v>
      </c>
      <c r="BK1582">
        <v>684.70549393433487</v>
      </c>
      <c r="BL1582">
        <v>876.73535970774321</v>
      </c>
      <c r="BM1582">
        <v>1021.2858412967985</v>
      </c>
      <c r="BN1582">
        <v>139.90994768279575</v>
      </c>
      <c r="BO1582">
        <v>28.913487928494117</v>
      </c>
      <c r="BP1582">
        <v>9.6440349489202618E-2</v>
      </c>
      <c r="BQ1582">
        <v>100</v>
      </c>
      <c r="BR1582">
        <v>370.8061545151246</v>
      </c>
      <c r="BS1582">
        <v>5.8201523102195354E-2</v>
      </c>
      <c r="BT1582">
        <v>3.223484504752177E-4</v>
      </c>
      <c r="BU1582">
        <v>0</v>
      </c>
      <c r="BV1582">
        <v>0.58687421843001375</v>
      </c>
      <c r="BW1582">
        <v>15.630540496576813</v>
      </c>
      <c r="BX1582">
        <v>33.911537955518654</v>
      </c>
      <c r="BY1582">
        <v>31.634259592728512</v>
      </c>
      <c r="BZ1582">
        <v>722.59338714352566</v>
      </c>
      <c r="CA1582">
        <v>222.96394660303045</v>
      </c>
      <c r="CB1582">
        <v>219.9348024150768</v>
      </c>
      <c r="CC1582" s="156">
        <v>1.2</v>
      </c>
      <c r="CD1582">
        <v>810</v>
      </c>
      <c r="CE1582">
        <v>0.11162226179033663</v>
      </c>
      <c r="CF1582">
        <v>4.6234630165229618</v>
      </c>
      <c r="CG1582">
        <v>0.14077143094867628</v>
      </c>
      <c r="CH1582">
        <v>1.7135893840174934</v>
      </c>
      <c r="CI1582">
        <v>18</v>
      </c>
    </row>
    <row r="1583" spans="47:87" x14ac:dyDescent="0.3">
      <c r="AU1583">
        <v>0.3</v>
      </c>
      <c r="AV1583">
        <v>16.463113522404736</v>
      </c>
      <c r="AW1583">
        <v>0.44855925224149912</v>
      </c>
      <c r="AX1583">
        <v>0.58204190607179718</v>
      </c>
      <c r="AY1583">
        <v>353.68343124030457</v>
      </c>
      <c r="AZ1583">
        <v>0.10696630456232036</v>
      </c>
      <c r="BA1583">
        <v>443.19821044491135</v>
      </c>
      <c r="BB1583">
        <v>315.45826947248662</v>
      </c>
      <c r="BC1583">
        <v>1</v>
      </c>
      <c r="BD1583">
        <v>35.695474031173106</v>
      </c>
      <c r="BE1583">
        <v>82.494248969404509</v>
      </c>
      <c r="BF1583">
        <v>13.892440599385312</v>
      </c>
      <c r="BG1583">
        <v>5.3250433109348769</v>
      </c>
      <c r="BH1583">
        <v>472.87715055410865</v>
      </c>
      <c r="BI1583">
        <v>0.19999999999999998</v>
      </c>
      <c r="BJ1583">
        <v>2644.1867523658088</v>
      </c>
      <c r="BK1583">
        <v>684.12094398257375</v>
      </c>
      <c r="BL1583">
        <v>900.81922946097291</v>
      </c>
      <c r="BM1583">
        <v>979.30265675519252</v>
      </c>
      <c r="BN1583">
        <v>179.42386608793097</v>
      </c>
      <c r="BO1583">
        <v>40.573469251988776</v>
      </c>
      <c r="BP1583">
        <v>6.4175999020046268E-2</v>
      </c>
      <c r="BQ1583">
        <v>100</v>
      </c>
      <c r="BR1583">
        <v>320.04900305278187</v>
      </c>
      <c r="BS1583">
        <v>5.1638915673835127E-2</v>
      </c>
      <c r="BT1583">
        <v>3.1176311522798102E-4</v>
      </c>
      <c r="BU1583">
        <v>46.793010225056513</v>
      </c>
      <c r="BV1583">
        <v>0.55188201880056642</v>
      </c>
      <c r="BW1583">
        <v>14.861616853743723</v>
      </c>
      <c r="BX1583">
        <v>37.256330364928708</v>
      </c>
      <c r="BY1583">
        <v>31.662220081360179</v>
      </c>
      <c r="BZ1583">
        <v>1013.4143639040583</v>
      </c>
      <c r="CA1583">
        <v>291.57528508572688</v>
      </c>
      <c r="CB1583">
        <v>234.76894882245361</v>
      </c>
      <c r="CC1583" s="156">
        <v>0.97</v>
      </c>
      <c r="CD1583">
        <v>1090</v>
      </c>
      <c r="CE1583">
        <v>0.17801182624649003</v>
      </c>
      <c r="CF1583">
        <v>6.4648698254261872</v>
      </c>
      <c r="CG1583">
        <v>0.21407965164221859</v>
      </c>
      <c r="CH1583">
        <v>22.785389221226147</v>
      </c>
      <c r="CI1583">
        <v>7</v>
      </c>
    </row>
    <row r="1584" spans="47:87" x14ac:dyDescent="0.3">
      <c r="AU1584">
        <v>0.3</v>
      </c>
      <c r="AV1584">
        <v>21.098460444898034</v>
      </c>
      <c r="AW1584">
        <v>0.33588930590781019</v>
      </c>
      <c r="AX1584">
        <v>2.7087537651460987</v>
      </c>
      <c r="AY1584">
        <v>325.30600103092604</v>
      </c>
      <c r="AZ1584">
        <v>0.10507868130658614</v>
      </c>
      <c r="BA1584">
        <v>450.04201280065473</v>
      </c>
      <c r="BB1584">
        <v>348.58787609567526</v>
      </c>
      <c r="BC1584">
        <v>1</v>
      </c>
      <c r="BD1584">
        <v>46.740517517688943</v>
      </c>
      <c r="BE1584">
        <v>86.705485402573586</v>
      </c>
      <c r="BF1584">
        <v>14.512101716695058</v>
      </c>
      <c r="BG1584">
        <v>4.0297879491300135</v>
      </c>
      <c r="BH1584">
        <v>379.5242352800276</v>
      </c>
      <c r="BI1584">
        <v>0.20000000000000004</v>
      </c>
      <c r="BJ1584">
        <v>2774.286345311873</v>
      </c>
      <c r="BK1584">
        <v>663.19734955246406</v>
      </c>
      <c r="BL1584">
        <v>762.51127606167495</v>
      </c>
      <c r="BM1584">
        <v>727.38482109517008</v>
      </c>
      <c r="BN1584">
        <v>186.36263418046198</v>
      </c>
      <c r="BO1584">
        <v>30.228962068237376</v>
      </c>
      <c r="BP1584">
        <v>6.6523343784845215E-2</v>
      </c>
      <c r="BQ1584">
        <v>100</v>
      </c>
      <c r="BR1584">
        <v>316.75913305793193</v>
      </c>
      <c r="BS1584">
        <v>5.7158118890594606E-2</v>
      </c>
      <c r="BT1584">
        <v>3.047332167060432E-4</v>
      </c>
      <c r="BU1584">
        <v>9.2971780018752614</v>
      </c>
      <c r="BV1584">
        <v>0.53485510528342772</v>
      </c>
      <c r="BW1584">
        <v>15.265043161981499</v>
      </c>
      <c r="BX1584">
        <v>34.631018857575761</v>
      </c>
      <c r="BY1584">
        <v>36.559130840792037</v>
      </c>
      <c r="BZ1584">
        <v>990.85800049488842</v>
      </c>
      <c r="CA1584">
        <v>299.35143257329878</v>
      </c>
      <c r="CB1584">
        <v>215.01530062928092</v>
      </c>
      <c r="CC1584" s="156">
        <v>0.88</v>
      </c>
      <c r="CD1584">
        <v>1450</v>
      </c>
      <c r="CE1584">
        <v>0.18827808860188155</v>
      </c>
      <c r="CF1584">
        <v>6.7716015697398069</v>
      </c>
      <c r="CG1584">
        <v>0.24891446321062374</v>
      </c>
      <c r="CH1584">
        <v>17.564291427151485</v>
      </c>
      <c r="CI1584">
        <v>7</v>
      </c>
    </row>
    <row r="1585" spans="47:87" x14ac:dyDescent="0.3">
      <c r="AU1585">
        <v>0.3</v>
      </c>
      <c r="AV1585">
        <v>17.913685299840814</v>
      </c>
      <c r="AW1585">
        <v>0.26559699747857546</v>
      </c>
      <c r="AX1585">
        <v>1.62972923484009</v>
      </c>
      <c r="AY1585">
        <v>314.82540918635874</v>
      </c>
      <c r="AZ1585">
        <v>0.10982179286014243</v>
      </c>
      <c r="BA1585">
        <v>474.95187106421537</v>
      </c>
      <c r="BB1585">
        <v>357.07416178912462</v>
      </c>
      <c r="BC1585">
        <v>1</v>
      </c>
      <c r="BD1585">
        <v>34.504196300052008</v>
      </c>
      <c r="BE1585">
        <v>98.235647066882066</v>
      </c>
      <c r="BF1585">
        <v>10.959475685320585</v>
      </c>
      <c r="BG1585">
        <v>4.9363042898387093</v>
      </c>
      <c r="BH1585">
        <v>421.66515046550848</v>
      </c>
      <c r="BI1585">
        <v>0.19999999999999993</v>
      </c>
      <c r="BJ1585">
        <v>2489.2129452926906</v>
      </c>
      <c r="BK1585">
        <v>708.85655514378459</v>
      </c>
      <c r="BL1585">
        <v>908.01934576466272</v>
      </c>
      <c r="BM1585">
        <v>1077.2281798919405</v>
      </c>
      <c r="BN1585">
        <v>104.30992435800243</v>
      </c>
      <c r="BO1585">
        <v>24.086257319693328</v>
      </c>
      <c r="BP1585">
        <v>3.0220290560253282E-2</v>
      </c>
      <c r="BQ1585">
        <v>100</v>
      </c>
      <c r="BR1585">
        <v>379.24626001247435</v>
      </c>
      <c r="BS1585">
        <v>5.8555096756697483E-2</v>
      </c>
      <c r="BT1585">
        <v>3.0963484657479766E-4</v>
      </c>
      <c r="BU1585">
        <v>37.703682782160037</v>
      </c>
      <c r="BV1585">
        <v>0.55182542833441839</v>
      </c>
      <c r="BW1585">
        <v>15.902154245070856</v>
      </c>
      <c r="BX1585">
        <v>37.109248115454726</v>
      </c>
      <c r="BY1585">
        <v>30.664403406563459</v>
      </c>
      <c r="BZ1585">
        <v>851.42071243810551</v>
      </c>
      <c r="CA1585">
        <v>286.29617047253248</v>
      </c>
      <c r="CB1585">
        <v>225.82021513394969</v>
      </c>
      <c r="CC1585" s="156">
        <v>1.0900000000000001</v>
      </c>
      <c r="CD1585">
        <v>1450</v>
      </c>
      <c r="CE1585">
        <v>0.14374880048090866</v>
      </c>
      <c r="CF1585">
        <v>3.7778292625026584</v>
      </c>
      <c r="CG1585">
        <v>0.17606142862237625</v>
      </c>
      <c r="CH1585">
        <v>6.4387798146993642</v>
      </c>
      <c r="CI1585">
        <v>11</v>
      </c>
    </row>
    <row r="1586" spans="47:87" x14ac:dyDescent="0.3">
      <c r="AU1586">
        <v>0.3</v>
      </c>
      <c r="AV1586">
        <v>21.24578884519488</v>
      </c>
      <c r="AW1586">
        <v>0.33883911704913661</v>
      </c>
      <c r="AX1586">
        <v>2.3529137174756327</v>
      </c>
      <c r="AY1586">
        <v>335.73403043143912</v>
      </c>
      <c r="AZ1586">
        <v>0.11482820332586878</v>
      </c>
      <c r="BA1586">
        <v>381.39244508242092</v>
      </c>
      <c r="BB1586">
        <v>354.58557046762604</v>
      </c>
      <c r="BC1586">
        <v>1</v>
      </c>
      <c r="BD1586">
        <v>51.001965850442389</v>
      </c>
      <c r="BE1586">
        <v>104.30530747961294</v>
      </c>
      <c r="BF1586">
        <v>19.053734286665012</v>
      </c>
      <c r="BG1586">
        <v>5.5221225498190245</v>
      </c>
      <c r="BH1586">
        <v>410.17186609241446</v>
      </c>
      <c r="BI1586">
        <v>0.20000000000000004</v>
      </c>
      <c r="BJ1586">
        <v>2953.9338326341604</v>
      </c>
      <c r="BK1586">
        <v>679.72442111616829</v>
      </c>
      <c r="BL1586">
        <v>877.81850547983947</v>
      </c>
      <c r="BM1586">
        <v>785.13362392889508</v>
      </c>
      <c r="BN1586">
        <v>157.94651696905152</v>
      </c>
      <c r="BO1586">
        <v>30.562726311763992</v>
      </c>
      <c r="BP1586">
        <v>5.8778051888813881E-2</v>
      </c>
      <c r="BQ1586">
        <v>100</v>
      </c>
      <c r="BR1586">
        <v>384.5744723172246</v>
      </c>
      <c r="BS1586">
        <v>5.4742442957577381E-2</v>
      </c>
      <c r="BT1586">
        <v>3.3234639452523628E-4</v>
      </c>
      <c r="BU1586">
        <v>35.870456241854534</v>
      </c>
      <c r="BV1586">
        <v>0.54828927259589766</v>
      </c>
      <c r="BW1586">
        <v>16.02696790417712</v>
      </c>
      <c r="BX1586">
        <v>38.892606308812503</v>
      </c>
      <c r="BY1586">
        <v>25.944943363787303</v>
      </c>
      <c r="BZ1586">
        <v>718.9481343926351</v>
      </c>
      <c r="CA1586">
        <v>187.05994295726074</v>
      </c>
      <c r="CB1586">
        <v>239.26732386093084</v>
      </c>
      <c r="CC1586" s="156">
        <v>0.72</v>
      </c>
      <c r="CD1586">
        <v>1400</v>
      </c>
      <c r="CE1586">
        <v>0.19043745221338826</v>
      </c>
      <c r="CF1586">
        <v>6.5904512894562277</v>
      </c>
      <c r="CG1586">
        <v>0.2504151728794084</v>
      </c>
      <c r="CH1586">
        <v>14.955197202691169</v>
      </c>
      <c r="CI1586">
        <v>7</v>
      </c>
    </row>
    <row r="1587" spans="47:87" x14ac:dyDescent="0.3">
      <c r="AU1587">
        <v>0.3</v>
      </c>
      <c r="AV1587">
        <v>21.172850833787411</v>
      </c>
      <c r="AW1587">
        <v>0.33271879215267619</v>
      </c>
      <c r="AX1587">
        <v>1.0486959209320816</v>
      </c>
      <c r="AY1587">
        <v>346.26007744417831</v>
      </c>
      <c r="AZ1587">
        <v>9.8650695632243962E-2</v>
      </c>
      <c r="BA1587">
        <v>381.39976712624787</v>
      </c>
      <c r="BB1587">
        <v>392.3761906175742</v>
      </c>
      <c r="BC1587">
        <v>1</v>
      </c>
      <c r="BD1587">
        <v>41.250765163608676</v>
      </c>
      <c r="BE1587">
        <v>102.72735184246952</v>
      </c>
      <c r="BF1587">
        <v>16.073397835105411</v>
      </c>
      <c r="BG1587">
        <v>5.4548752413653139</v>
      </c>
      <c r="BH1587">
        <v>388.65400228008787</v>
      </c>
      <c r="BI1587">
        <v>0.2</v>
      </c>
      <c r="BJ1587">
        <v>2446.49194196402</v>
      </c>
      <c r="BK1587">
        <v>704.91492671504261</v>
      </c>
      <c r="BL1587">
        <v>878.17975122868654</v>
      </c>
      <c r="BM1587">
        <v>906.28997985429646</v>
      </c>
      <c r="BN1587">
        <v>205.88461749950855</v>
      </c>
      <c r="BO1587">
        <v>30.143380934391974</v>
      </c>
      <c r="BP1587">
        <v>4.1682728022126622E-2</v>
      </c>
      <c r="BQ1587">
        <v>100</v>
      </c>
      <c r="BR1587">
        <v>335.86231311726601</v>
      </c>
      <c r="BS1587">
        <v>5.9611211835871487E-2</v>
      </c>
      <c r="BT1587">
        <v>2.8747923732034034E-4</v>
      </c>
      <c r="BU1587">
        <v>18.364028788011861</v>
      </c>
      <c r="BV1587">
        <v>0.5341705466025356</v>
      </c>
      <c r="BW1587">
        <v>14.853531224409688</v>
      </c>
      <c r="BX1587">
        <v>35.162650837872697</v>
      </c>
      <c r="BY1587">
        <v>29.304524609847096</v>
      </c>
      <c r="BZ1587">
        <v>938.77961118907081</v>
      </c>
      <c r="CA1587">
        <v>371.32345455807882</v>
      </c>
      <c r="CB1587">
        <v>209.35132096894012</v>
      </c>
      <c r="CC1587" s="156">
        <v>1.19</v>
      </c>
      <c r="CD1587">
        <v>1560</v>
      </c>
      <c r="CE1587">
        <v>4.9873475699455883E-2</v>
      </c>
      <c r="CF1587">
        <v>2.6110248658085267</v>
      </c>
      <c r="CG1587">
        <v>8.8215799253941088E-2</v>
      </c>
      <c r="CH1587">
        <v>-11.115864259053019</v>
      </c>
      <c r="CI1587" t="s">
        <v>479</v>
      </c>
    </row>
    <row r="1588" spans="47:87" x14ac:dyDescent="0.3">
      <c r="AU1588">
        <v>0.3</v>
      </c>
      <c r="AV1588">
        <v>22.556049486243211</v>
      </c>
      <c r="AW1588">
        <v>0.32495003917648502</v>
      </c>
      <c r="AX1588">
        <v>0.89915718588209503</v>
      </c>
      <c r="AY1588">
        <v>342.36094100299113</v>
      </c>
      <c r="AZ1588">
        <v>0.10009445772150556</v>
      </c>
      <c r="BA1588">
        <v>472.39676440450899</v>
      </c>
      <c r="BB1588">
        <v>280.65103453371205</v>
      </c>
      <c r="BC1588">
        <v>1</v>
      </c>
      <c r="BD1588">
        <v>36.924366676475557</v>
      </c>
      <c r="BE1588">
        <v>107.02637486153894</v>
      </c>
      <c r="BF1588">
        <v>9.746982413924048</v>
      </c>
      <c r="BG1588">
        <v>3.4851916040559279</v>
      </c>
      <c r="BH1588">
        <v>395.62373064510086</v>
      </c>
      <c r="BI1588">
        <v>0.2</v>
      </c>
      <c r="BJ1588">
        <v>2489.1128075401753</v>
      </c>
      <c r="BK1588">
        <v>695.67477499966174</v>
      </c>
      <c r="BL1588">
        <v>912.01426973057596</v>
      </c>
      <c r="BM1588">
        <v>804.715871116573</v>
      </c>
      <c r="BN1588">
        <v>160.36679937161921</v>
      </c>
      <c r="BO1588">
        <v>29.30475028364167</v>
      </c>
      <c r="BP1588">
        <v>5.7048895479260869E-2</v>
      </c>
      <c r="BQ1588">
        <v>100</v>
      </c>
      <c r="BR1588">
        <v>390.29976413928557</v>
      </c>
      <c r="BS1588">
        <v>5.4030720917995247E-2</v>
      </c>
      <c r="BT1588">
        <v>3.1727985876144228E-4</v>
      </c>
      <c r="BU1588">
        <v>0</v>
      </c>
      <c r="BV1588">
        <v>0.52237838931386771</v>
      </c>
      <c r="BW1588">
        <v>14.423535003838543</v>
      </c>
      <c r="BX1588">
        <v>36.625406132508807</v>
      </c>
      <c r="BY1588">
        <v>34.963344577097573</v>
      </c>
      <c r="BZ1588">
        <v>1138.9903838784353</v>
      </c>
      <c r="CA1588">
        <v>251.1248926939042</v>
      </c>
      <c r="CB1588">
        <v>216.51903415353533</v>
      </c>
      <c r="CC1588" s="156">
        <v>0.96</v>
      </c>
      <c r="CD1588">
        <v>1270</v>
      </c>
      <c r="CE1588">
        <v>0.20041512833011033</v>
      </c>
      <c r="CF1588">
        <v>7.0685656055462012</v>
      </c>
      <c r="CG1588">
        <v>0.2389109428975611</v>
      </c>
      <c r="CH1588">
        <v>24.935131679683796</v>
      </c>
      <c r="CI1588">
        <v>6</v>
      </c>
    </row>
    <row r="1589" spans="47:87" x14ac:dyDescent="0.3">
      <c r="AU1589">
        <v>0.3</v>
      </c>
      <c r="AV1589">
        <v>20.272572159949856</v>
      </c>
      <c r="AW1589">
        <v>0.25863980828760763</v>
      </c>
      <c r="AX1589">
        <v>0.69424485667011715</v>
      </c>
      <c r="AY1589">
        <v>318.67764354728655</v>
      </c>
      <c r="AZ1589">
        <v>9.0840762348561768E-2</v>
      </c>
      <c r="BA1589">
        <v>408.88574368293479</v>
      </c>
      <c r="BB1589">
        <v>296.81842597175824</v>
      </c>
      <c r="BC1589">
        <v>1</v>
      </c>
      <c r="BD1589">
        <v>43.863886715844501</v>
      </c>
      <c r="BE1589">
        <v>106.12675483414216</v>
      </c>
      <c r="BF1589">
        <v>10.96341263697807</v>
      </c>
      <c r="BG1589">
        <v>4.6632792814348241</v>
      </c>
      <c r="BH1589">
        <v>449.8803893222987</v>
      </c>
      <c r="BI1589">
        <v>0.2</v>
      </c>
      <c r="BJ1589">
        <v>2252.0853417617095</v>
      </c>
      <c r="BK1589">
        <v>692.8688440532685</v>
      </c>
      <c r="BL1589">
        <v>882.43699903559184</v>
      </c>
      <c r="BM1589">
        <v>888.61534225667469</v>
      </c>
      <c r="BN1589">
        <v>125.87184286135935</v>
      </c>
      <c r="BO1589">
        <v>23.443857539772228</v>
      </c>
      <c r="BP1589">
        <v>3.0898843807480179E-2</v>
      </c>
      <c r="BQ1589">
        <v>100</v>
      </c>
      <c r="BR1589">
        <v>352.95126650732641</v>
      </c>
      <c r="BS1589">
        <v>6.2177154416012952E-2</v>
      </c>
      <c r="BT1589">
        <v>3.1499335014951275E-4</v>
      </c>
      <c r="BU1589">
        <v>0</v>
      </c>
      <c r="BV1589">
        <v>0.53722548966770167</v>
      </c>
      <c r="BW1589">
        <v>16.007298628466764</v>
      </c>
      <c r="BX1589">
        <v>36.034885994970978</v>
      </c>
      <c r="BY1589">
        <v>44.822436922168855</v>
      </c>
      <c r="BZ1589">
        <v>967.79082833184361</v>
      </c>
      <c r="CA1589">
        <v>270.22263958313096</v>
      </c>
      <c r="CB1589">
        <v>225.39480042811294</v>
      </c>
      <c r="CC1589" s="156">
        <v>1.03</v>
      </c>
      <c r="CD1589">
        <v>1370</v>
      </c>
      <c r="CE1589">
        <v>0.19018722381992381</v>
      </c>
      <c r="CF1589">
        <v>5.3711584415802633</v>
      </c>
      <c r="CG1589">
        <v>0.23143033234811761</v>
      </c>
      <c r="CH1589">
        <v>16.777296284490092</v>
      </c>
      <c r="CI1589">
        <v>7</v>
      </c>
    </row>
    <row r="1590" spans="47:87" x14ac:dyDescent="0.3">
      <c r="AU1590">
        <v>0.3</v>
      </c>
      <c r="AV1590">
        <v>21.407294084518469</v>
      </c>
      <c r="AW1590">
        <v>0.30212033029169599</v>
      </c>
      <c r="AX1590">
        <v>1.7109868381984246</v>
      </c>
      <c r="AY1590">
        <v>326.52324475494362</v>
      </c>
      <c r="AZ1590">
        <v>0.1135642080019902</v>
      </c>
      <c r="BA1590">
        <v>418.08554189652574</v>
      </c>
      <c r="BB1590">
        <v>466.16185135172566</v>
      </c>
      <c r="BC1590">
        <v>1</v>
      </c>
      <c r="BD1590">
        <v>39.357515682610781</v>
      </c>
      <c r="BE1590">
        <v>99.972567425584927</v>
      </c>
      <c r="BF1590">
        <v>22.053657509140709</v>
      </c>
      <c r="BG1590">
        <v>5.1145621696488348</v>
      </c>
      <c r="BH1590">
        <v>456.49726502095427</v>
      </c>
      <c r="BI1590">
        <v>0.19999999999999998</v>
      </c>
      <c r="BJ1590">
        <v>2695.4728694807382</v>
      </c>
      <c r="BK1590">
        <v>694.36827323505281</v>
      </c>
      <c r="BL1590">
        <v>874.63474834115186</v>
      </c>
      <c r="BM1590">
        <v>1124.3768346866179</v>
      </c>
      <c r="BN1590">
        <v>73.425708167763105</v>
      </c>
      <c r="BO1590">
        <v>27.353645350712139</v>
      </c>
      <c r="BP1590">
        <v>3.9868811080506994E-2</v>
      </c>
      <c r="BQ1590">
        <v>100</v>
      </c>
      <c r="BR1590">
        <v>338.67501513553805</v>
      </c>
      <c r="BS1590">
        <v>5.240136884645849E-2</v>
      </c>
      <c r="BT1590">
        <v>2.8734272206918884E-4</v>
      </c>
      <c r="BU1590">
        <v>0</v>
      </c>
      <c r="BV1590">
        <v>0.59107121680192642</v>
      </c>
      <c r="BW1590">
        <v>14.874562684171813</v>
      </c>
      <c r="BX1590">
        <v>37.745749535752296</v>
      </c>
      <c r="BY1590">
        <v>34.26259929811151</v>
      </c>
      <c r="BZ1590">
        <v>1118.8881458043536</v>
      </c>
      <c r="CA1590">
        <v>239.22805559147761</v>
      </c>
      <c r="CB1590">
        <v>220.51052683291368</v>
      </c>
      <c r="CC1590" s="156">
        <v>0.95</v>
      </c>
      <c r="CD1590">
        <v>1350</v>
      </c>
      <c r="CE1590">
        <v>0.19827481356420362</v>
      </c>
      <c r="CF1590">
        <v>5.9671655294667003</v>
      </c>
      <c r="CG1590">
        <v>0.23981049677915878</v>
      </c>
      <c r="CH1590">
        <v>16.316421322505331</v>
      </c>
      <c r="CI1590">
        <v>7</v>
      </c>
    </row>
    <row r="1591" spans="47:87" x14ac:dyDescent="0.3">
      <c r="AU1591">
        <v>0.3</v>
      </c>
      <c r="AV1591">
        <v>18.855163861100792</v>
      </c>
      <c r="AW1591">
        <v>0.33555610496483912</v>
      </c>
      <c r="AX1591">
        <v>1.4497787552978243</v>
      </c>
      <c r="AY1591">
        <v>315.50755339243483</v>
      </c>
      <c r="AZ1591">
        <v>8.1615215052536258E-2</v>
      </c>
      <c r="BA1591">
        <v>452.50177473378358</v>
      </c>
      <c r="BB1591">
        <v>333.01754925664255</v>
      </c>
      <c r="BC1591">
        <v>1</v>
      </c>
      <c r="BD1591">
        <v>47.864574844915573</v>
      </c>
      <c r="BE1591">
        <v>95.756738868397747</v>
      </c>
      <c r="BF1591">
        <v>26.572101186069347</v>
      </c>
      <c r="BG1591">
        <v>5.1075144316036223</v>
      </c>
      <c r="BH1591">
        <v>384.07960365302563</v>
      </c>
      <c r="BI1591">
        <v>0.2</v>
      </c>
      <c r="BJ1591">
        <v>2831.7937873807059</v>
      </c>
      <c r="BK1591">
        <v>678.92656612167207</v>
      </c>
      <c r="BL1591">
        <v>884.35579282852996</v>
      </c>
      <c r="BM1591">
        <v>886.54480386695991</v>
      </c>
      <c r="BN1591">
        <v>166.13936294246446</v>
      </c>
      <c r="BO1591">
        <v>30.485691374506978</v>
      </c>
      <c r="BP1591">
        <v>3.177940214871789E-2</v>
      </c>
      <c r="BQ1591">
        <v>100</v>
      </c>
      <c r="BR1591">
        <v>405.70891012450284</v>
      </c>
      <c r="BS1591">
        <v>5.2053359888897921E-2</v>
      </c>
      <c r="BT1591">
        <v>2.9734712624601413E-4</v>
      </c>
      <c r="BU1591">
        <v>0</v>
      </c>
      <c r="BV1591">
        <v>0.52530992606173965</v>
      </c>
      <c r="BW1591">
        <v>13.732370513413459</v>
      </c>
      <c r="BX1591">
        <v>36.622232779781093</v>
      </c>
      <c r="BY1591">
        <v>35.169257094837739</v>
      </c>
      <c r="BZ1591">
        <v>974.28691595433929</v>
      </c>
      <c r="CA1591">
        <v>243.94170522511351</v>
      </c>
      <c r="CB1591">
        <v>224.86889632968453</v>
      </c>
      <c r="CC1591" s="156">
        <v>0.91</v>
      </c>
      <c r="CD1591">
        <v>2170</v>
      </c>
      <c r="CE1591">
        <v>0.21846778243735909</v>
      </c>
      <c r="CF1591">
        <v>5.5231826866794407</v>
      </c>
      <c r="CG1591">
        <v>0.2631792984112748</v>
      </c>
      <c r="CH1591">
        <v>19.138461749547101</v>
      </c>
      <c r="CI1591">
        <v>6</v>
      </c>
    </row>
    <row r="1592" spans="47:87" x14ac:dyDescent="0.3">
      <c r="AU1592">
        <v>0.3</v>
      </c>
      <c r="AV1592">
        <v>21.61433193456298</v>
      </c>
      <c r="AW1592">
        <v>0.36564467544877011</v>
      </c>
      <c r="AX1592">
        <v>1.0342901416564121</v>
      </c>
      <c r="AY1592">
        <v>316.26822260155996</v>
      </c>
      <c r="AZ1592">
        <v>8.6473638434271985E-2</v>
      </c>
      <c r="BA1592">
        <v>407.49025479407453</v>
      </c>
      <c r="BB1592">
        <v>362.94447657430328</v>
      </c>
      <c r="BC1592">
        <v>1</v>
      </c>
      <c r="BD1592">
        <v>39.464570310228687</v>
      </c>
      <c r="BE1592">
        <v>95.73827390239947</v>
      </c>
      <c r="BF1592">
        <v>21.955351380931521</v>
      </c>
      <c r="BG1592">
        <v>4.7976812031671123</v>
      </c>
      <c r="BH1592">
        <v>364.2856824479444</v>
      </c>
      <c r="BI1592">
        <v>0.20000000000000004</v>
      </c>
      <c r="BJ1592">
        <v>2543.1161691771022</v>
      </c>
      <c r="BK1592">
        <v>691.52546914541017</v>
      </c>
      <c r="BL1592">
        <v>888.77713391797352</v>
      </c>
      <c r="BM1592">
        <v>848.84372612318964</v>
      </c>
      <c r="BN1592">
        <v>175.71268814141408</v>
      </c>
      <c r="BO1592">
        <v>33.016184499487728</v>
      </c>
      <c r="BP1592">
        <v>5.9284823675663303E-2</v>
      </c>
      <c r="BQ1592">
        <v>100</v>
      </c>
      <c r="BR1592">
        <v>358.45734222656029</v>
      </c>
      <c r="BS1592">
        <v>5.6721187060964538E-2</v>
      </c>
      <c r="BT1592">
        <v>2.9776507868860323E-4</v>
      </c>
      <c r="BU1592">
        <v>51.621170891292593</v>
      </c>
      <c r="BV1592">
        <v>0.63594595338151128</v>
      </c>
      <c r="BW1592">
        <v>14.61973887778646</v>
      </c>
      <c r="BX1592">
        <v>37.294972321889276</v>
      </c>
      <c r="BY1592">
        <v>31.977540267940753</v>
      </c>
      <c r="BZ1592">
        <v>943.98544540986302</v>
      </c>
      <c r="CA1592">
        <v>261.95340552313024</v>
      </c>
      <c r="CB1592">
        <v>242.41357662624412</v>
      </c>
      <c r="CC1592" s="156">
        <v>0.83</v>
      </c>
      <c r="CD1592">
        <v>2980</v>
      </c>
      <c r="CE1592">
        <v>7.6234437142673972E-2</v>
      </c>
      <c r="CF1592">
        <v>2.7324794969154738</v>
      </c>
      <c r="CG1592">
        <v>0.10519922865404689</v>
      </c>
      <c r="CH1592">
        <v>-4.6188602344686798</v>
      </c>
      <c r="CI1592" t="s">
        <v>479</v>
      </c>
    </row>
    <row r="1593" spans="47:87" x14ac:dyDescent="0.3">
      <c r="AU1593">
        <v>0.3</v>
      </c>
      <c r="AV1593">
        <v>21.478177516262527</v>
      </c>
      <c r="AW1593">
        <v>0.3160033226227098</v>
      </c>
      <c r="AX1593">
        <v>1.0909016345003888</v>
      </c>
      <c r="AY1593">
        <v>355.46751557610804</v>
      </c>
      <c r="AZ1593">
        <v>0.11151787910499437</v>
      </c>
      <c r="BA1593">
        <v>454.83040181578383</v>
      </c>
      <c r="BB1593">
        <v>269.69946041529562</v>
      </c>
      <c r="BC1593">
        <v>1</v>
      </c>
      <c r="BD1593">
        <v>39.306032074861037</v>
      </c>
      <c r="BE1593">
        <v>99.985994755836259</v>
      </c>
      <c r="BF1593">
        <v>12.297938984593392</v>
      </c>
      <c r="BG1593">
        <v>4.7639887744343508</v>
      </c>
      <c r="BH1593">
        <v>393.81879558362868</v>
      </c>
      <c r="BI1593">
        <v>0.19999999999999998</v>
      </c>
      <c r="BJ1593">
        <v>2668.68719317349</v>
      </c>
      <c r="BK1593">
        <v>696.29119334031463</v>
      </c>
      <c r="BL1593">
        <v>923.76501688396115</v>
      </c>
      <c r="BM1593">
        <v>983.41112803042347</v>
      </c>
      <c r="BN1593">
        <v>177.10377411587911</v>
      </c>
      <c r="BO1593">
        <v>28.867149198529734</v>
      </c>
      <c r="BP1593">
        <v>1.0604953791555884E-2</v>
      </c>
      <c r="BQ1593">
        <v>100</v>
      </c>
      <c r="BR1593">
        <v>352.47100221613971</v>
      </c>
      <c r="BS1593">
        <v>5.1564627375335362E-2</v>
      </c>
      <c r="BT1593">
        <v>2.9438059614755516E-4</v>
      </c>
      <c r="BU1593">
        <v>51.348015344850623</v>
      </c>
      <c r="BV1593">
        <v>0.5444127986773557</v>
      </c>
      <c r="BW1593">
        <v>14.216200785356028</v>
      </c>
      <c r="BX1593">
        <v>35.290491347881485</v>
      </c>
      <c r="BY1593">
        <v>30.330959820764651</v>
      </c>
      <c r="BZ1593">
        <v>1122.7796843047643</v>
      </c>
      <c r="CA1593">
        <v>260.80957671059446</v>
      </c>
      <c r="CB1593">
        <v>219.6574693445649</v>
      </c>
      <c r="CC1593" s="156">
        <v>0.93</v>
      </c>
      <c r="CD1593">
        <v>2080</v>
      </c>
      <c r="CE1593">
        <v>0.13886970057733872</v>
      </c>
      <c r="CF1593">
        <v>5.1505354025554437</v>
      </c>
      <c r="CG1593">
        <v>0.16876543779748668</v>
      </c>
      <c r="CH1593">
        <v>7.3786287250834235</v>
      </c>
      <c r="CI1593">
        <v>12</v>
      </c>
    </row>
    <row r="1594" spans="47:87" x14ac:dyDescent="0.3">
      <c r="AU1594">
        <v>0.3</v>
      </c>
      <c r="AV1594">
        <v>19.878332781165756</v>
      </c>
      <c r="AW1594">
        <v>0.34634562723577905</v>
      </c>
      <c r="AX1594">
        <v>1.5217454806994271</v>
      </c>
      <c r="AY1594">
        <v>331.04800273528633</v>
      </c>
      <c r="AZ1594">
        <v>8.4468686475271199E-2</v>
      </c>
      <c r="BA1594">
        <v>280.99229408655651</v>
      </c>
      <c r="BB1594">
        <v>446.52956648907156</v>
      </c>
      <c r="BC1594">
        <v>1</v>
      </c>
      <c r="BD1594">
        <v>38.281174150978501</v>
      </c>
      <c r="BE1594">
        <v>90.610620065860275</v>
      </c>
      <c r="BF1594">
        <v>24.576827436963239</v>
      </c>
      <c r="BG1594">
        <v>5.0070523715396114</v>
      </c>
      <c r="BH1594">
        <v>428.05643559282032</v>
      </c>
      <c r="BI1594">
        <v>0.2</v>
      </c>
      <c r="BJ1594">
        <v>2803.6524760346892</v>
      </c>
      <c r="BK1594">
        <v>695.62177644576809</v>
      </c>
      <c r="BL1594">
        <v>884.43910691435576</v>
      </c>
      <c r="BM1594">
        <v>820.21100922404116</v>
      </c>
      <c r="BN1594">
        <v>187.32318176706292</v>
      </c>
      <c r="BO1594">
        <v>31.30940721193214</v>
      </c>
      <c r="BP1594">
        <v>5.1793596062943141E-2</v>
      </c>
      <c r="BQ1594">
        <v>100</v>
      </c>
      <c r="BR1594">
        <v>349.54089632804778</v>
      </c>
      <c r="BS1594">
        <v>5.3431933411128334E-2</v>
      </c>
      <c r="BT1594">
        <v>3.032395407980047E-4</v>
      </c>
      <c r="BU1594">
        <v>0</v>
      </c>
      <c r="BV1594">
        <v>0.55579370008136164</v>
      </c>
      <c r="BW1594">
        <v>15.26884406164492</v>
      </c>
      <c r="BX1594">
        <v>37.684045551452712</v>
      </c>
      <c r="BY1594">
        <v>36.48632876283181</v>
      </c>
      <c r="BZ1594">
        <v>816.20789788020352</v>
      </c>
      <c r="CA1594">
        <v>367.8270668707537</v>
      </c>
      <c r="CB1594">
        <v>242.27348240370773</v>
      </c>
      <c r="CC1594" s="156">
        <v>0.97</v>
      </c>
      <c r="CD1594">
        <v>1770</v>
      </c>
      <c r="CE1594">
        <v>0.11352594570101782</v>
      </c>
      <c r="CF1594">
        <v>3.9376968372153325</v>
      </c>
      <c r="CG1594">
        <v>0.14212046400689221</v>
      </c>
      <c r="CH1594">
        <v>1.2609209906918806</v>
      </c>
      <c r="CI1594">
        <v>19</v>
      </c>
    </row>
    <row r="1595" spans="47:87" x14ac:dyDescent="0.3">
      <c r="AU1595">
        <v>0.3</v>
      </c>
      <c r="AV1595">
        <v>20.128908457239277</v>
      </c>
      <c r="AW1595">
        <v>0.31047476277467934</v>
      </c>
      <c r="AX1595">
        <v>0.90151647332055229</v>
      </c>
      <c r="AY1595">
        <v>312.77424864685702</v>
      </c>
      <c r="AZ1595">
        <v>9.8938280086388206E-2</v>
      </c>
      <c r="BA1595">
        <v>371.38186160677634</v>
      </c>
      <c r="BB1595">
        <v>351.11138295990315</v>
      </c>
      <c r="BC1595">
        <v>1</v>
      </c>
      <c r="BD1595">
        <v>47.745185873205529</v>
      </c>
      <c r="BE1595">
        <v>102.76579897024591</v>
      </c>
      <c r="BF1595">
        <v>21.594685223131812</v>
      </c>
      <c r="BG1595">
        <v>3.6680866801614673</v>
      </c>
      <c r="BH1595">
        <v>441.45804644702076</v>
      </c>
      <c r="BI1595">
        <v>0.19999999999999998</v>
      </c>
      <c r="BJ1595">
        <v>2807.6938103220314</v>
      </c>
      <c r="BK1595">
        <v>699.2486004987968</v>
      </c>
      <c r="BL1595">
        <v>862.51181469468906</v>
      </c>
      <c r="BM1595">
        <v>1002.9702489479653</v>
      </c>
      <c r="BN1595">
        <v>166.78770178122062</v>
      </c>
      <c r="BO1595">
        <v>27.925426298661833</v>
      </c>
      <c r="BP1595">
        <v>6.3460083148581856E-2</v>
      </c>
      <c r="BQ1595">
        <v>100</v>
      </c>
      <c r="BR1595">
        <v>295.78891233275851</v>
      </c>
      <c r="BS1595">
        <v>5.6667825731204248E-2</v>
      </c>
      <c r="BT1595">
        <v>3.0224003631198771E-4</v>
      </c>
      <c r="BU1595">
        <v>0</v>
      </c>
      <c r="BV1595">
        <v>0.54659366984184266</v>
      </c>
      <c r="BW1595">
        <v>15.40605548412937</v>
      </c>
      <c r="BX1595">
        <v>35.737388938012181</v>
      </c>
      <c r="BY1595">
        <v>33.892955740460529</v>
      </c>
      <c r="BZ1595">
        <v>1332.1285026682494</v>
      </c>
      <c r="CA1595">
        <v>240.97581787713204</v>
      </c>
      <c r="CB1595">
        <v>237.90163687161774</v>
      </c>
      <c r="CC1595" s="156">
        <v>1</v>
      </c>
      <c r="CD1595">
        <v>1450</v>
      </c>
      <c r="CE1595">
        <v>0.10972675937721377</v>
      </c>
      <c r="CF1595">
        <v>4.4000867535836239</v>
      </c>
      <c r="CG1595">
        <v>0.14960814649580184</v>
      </c>
      <c r="CH1595">
        <v>3.6978241972241181</v>
      </c>
      <c r="CI1595">
        <v>14</v>
      </c>
    </row>
    <row r="1596" spans="47:87" x14ac:dyDescent="0.3">
      <c r="AU1596">
        <v>0.3</v>
      </c>
      <c r="AV1596">
        <v>20.629321172138635</v>
      </c>
      <c r="AW1596">
        <v>0.31973239335482406</v>
      </c>
      <c r="AX1596">
        <v>0.40020372193211246</v>
      </c>
      <c r="AY1596">
        <v>303.76502719649335</v>
      </c>
      <c r="AZ1596">
        <v>0.10726217932617337</v>
      </c>
      <c r="BA1596">
        <v>410.70702914449055</v>
      </c>
      <c r="BB1596">
        <v>259.26946593403358</v>
      </c>
      <c r="BC1596">
        <v>1</v>
      </c>
      <c r="BD1596">
        <v>37.086063485359574</v>
      </c>
      <c r="BE1596">
        <v>80.146599344564933</v>
      </c>
      <c r="BF1596">
        <v>3.7597843522649774</v>
      </c>
      <c r="BG1596">
        <v>6.0965267189123393</v>
      </c>
      <c r="BH1596">
        <v>461.62338119925442</v>
      </c>
      <c r="BI1596">
        <v>0.19999999999999996</v>
      </c>
      <c r="BJ1596">
        <v>2774.9621381227898</v>
      </c>
      <c r="BK1596">
        <v>697.79307509594571</v>
      </c>
      <c r="BL1596">
        <v>886.09602264923603</v>
      </c>
      <c r="BM1596">
        <v>789.76533207245973</v>
      </c>
      <c r="BN1596">
        <v>151.54966145838824</v>
      </c>
      <c r="BO1596">
        <v>28.65909685396398</v>
      </c>
      <c r="BP1596">
        <v>7.7339328571862487E-2</v>
      </c>
      <c r="BQ1596">
        <v>100</v>
      </c>
      <c r="BR1596">
        <v>248.03212628176095</v>
      </c>
      <c r="BS1596">
        <v>6.2294131961793613E-2</v>
      </c>
      <c r="BT1596">
        <v>3.2056718034190369E-4</v>
      </c>
      <c r="BU1596">
        <v>0</v>
      </c>
      <c r="BV1596">
        <v>0.57735389966644368</v>
      </c>
      <c r="BW1596">
        <v>14.800961317274767</v>
      </c>
      <c r="BX1596">
        <v>35.952119833565824</v>
      </c>
      <c r="BY1596">
        <v>31.191229313334109</v>
      </c>
      <c r="BZ1596">
        <v>1096.9632578784651</v>
      </c>
      <c r="CA1596">
        <v>185.65413612166338</v>
      </c>
      <c r="CB1596">
        <v>236.83765440549769</v>
      </c>
      <c r="CC1596" s="156">
        <v>0.99</v>
      </c>
      <c r="CD1596">
        <v>1340</v>
      </c>
      <c r="CE1596">
        <v>0.24302096327010791</v>
      </c>
      <c r="CF1596">
        <v>7.7568401556083355</v>
      </c>
      <c r="CG1596">
        <v>0.32423542325956839</v>
      </c>
      <c r="CH1596">
        <v>38.327906713589755</v>
      </c>
      <c r="CI1596">
        <v>5</v>
      </c>
    </row>
    <row r="1597" spans="47:87" x14ac:dyDescent="0.3">
      <c r="AU1597">
        <v>0.3</v>
      </c>
      <c r="AV1597">
        <v>19.944548429842428</v>
      </c>
      <c r="AW1597">
        <v>0.31247806830343072</v>
      </c>
      <c r="AX1597">
        <v>0.33043241655301148</v>
      </c>
      <c r="AY1597">
        <v>314.3795317204968</v>
      </c>
      <c r="AZ1597">
        <v>9.2370738737929114E-2</v>
      </c>
      <c r="BA1597">
        <v>430.60148415700695</v>
      </c>
      <c r="BB1597">
        <v>288.10535375566002</v>
      </c>
      <c r="BC1597">
        <v>1</v>
      </c>
      <c r="BD1597">
        <v>52.356757495221984</v>
      </c>
      <c r="BE1597">
        <v>108.09719448641621</v>
      </c>
      <c r="BF1597">
        <v>26.781825171004012</v>
      </c>
      <c r="BG1597">
        <v>4.4569858475363686</v>
      </c>
      <c r="BH1597">
        <v>430.54708358113083</v>
      </c>
      <c r="BI1597">
        <v>0.19999999999999998</v>
      </c>
      <c r="BJ1597">
        <v>2974.5053508622755</v>
      </c>
      <c r="BK1597">
        <v>687.42109278711359</v>
      </c>
      <c r="BL1597">
        <v>901.50279925646885</v>
      </c>
      <c r="BM1597">
        <v>948.51647919725349</v>
      </c>
      <c r="BN1597">
        <v>146.32072383797353</v>
      </c>
      <c r="BO1597">
        <v>28.255187157839671</v>
      </c>
      <c r="BP1597">
        <v>4.5754488786930614E-2</v>
      </c>
      <c r="BQ1597">
        <v>100</v>
      </c>
      <c r="BR1597">
        <v>317.65348067382297</v>
      </c>
      <c r="BS1597">
        <v>5.623193818801709E-2</v>
      </c>
      <c r="BT1597">
        <v>2.901000412979361E-4</v>
      </c>
      <c r="BU1597">
        <v>16.724406608811655</v>
      </c>
      <c r="BV1597">
        <v>0.54340086761297657</v>
      </c>
      <c r="BW1597">
        <v>13.654552909276672</v>
      </c>
      <c r="BX1597">
        <v>36.109653849057487</v>
      </c>
      <c r="BY1597">
        <v>33.567477822147467</v>
      </c>
      <c r="BZ1597">
        <v>688.60586535841753</v>
      </c>
      <c r="CA1597">
        <v>310.46546474970489</v>
      </c>
      <c r="CB1597">
        <v>232.35744484823402</v>
      </c>
      <c r="CC1597" s="156">
        <v>1.1100000000000001</v>
      </c>
      <c r="CD1597">
        <v>1270</v>
      </c>
      <c r="CE1597">
        <v>0.19437958497745256</v>
      </c>
      <c r="CF1597">
        <v>5.8928484737233786</v>
      </c>
      <c r="CG1597">
        <v>0.23239058433715515</v>
      </c>
      <c r="CH1597">
        <v>19.991542766146967</v>
      </c>
      <c r="CI1597">
        <v>7</v>
      </c>
    </row>
    <row r="1598" spans="47:87" x14ac:dyDescent="0.3">
      <c r="AU1598">
        <v>0.3</v>
      </c>
      <c r="AV1598">
        <v>18.28279834373679</v>
      </c>
      <c r="AW1598">
        <v>0.21932136393104371</v>
      </c>
      <c r="AX1598">
        <v>0.5397439232059309</v>
      </c>
      <c r="AY1598">
        <v>316.96758658229271</v>
      </c>
      <c r="AZ1598">
        <v>0.12538727591994595</v>
      </c>
      <c r="BA1598">
        <v>456.46063916367882</v>
      </c>
      <c r="BB1598">
        <v>290.53318057777739</v>
      </c>
      <c r="BC1598">
        <v>1</v>
      </c>
      <c r="BD1598">
        <v>36.936825734750087</v>
      </c>
      <c r="BE1598">
        <v>112.17130764776252</v>
      </c>
      <c r="BF1598">
        <v>9.8060353439688992</v>
      </c>
      <c r="BG1598">
        <v>6.1696107096814048</v>
      </c>
      <c r="BH1598">
        <v>355.42626529533698</v>
      </c>
      <c r="BI1598">
        <v>0.2</v>
      </c>
      <c r="BJ1598">
        <v>2338.6386712093822</v>
      </c>
      <c r="BK1598">
        <v>692.20029115257103</v>
      </c>
      <c r="BL1598">
        <v>924.16103610601851</v>
      </c>
      <c r="BM1598">
        <v>904.03762301949109</v>
      </c>
      <c r="BN1598">
        <v>158.55526033804682</v>
      </c>
      <c r="BO1598">
        <v>19.77313316527604</v>
      </c>
      <c r="BP1598">
        <v>3.8924915426418655E-2</v>
      </c>
      <c r="BQ1598">
        <v>100</v>
      </c>
      <c r="BR1598">
        <v>300.82551563077141</v>
      </c>
      <c r="BS1598">
        <v>5.6229455200504E-2</v>
      </c>
      <c r="BT1598">
        <v>3.2394844938078476E-4</v>
      </c>
      <c r="BU1598">
        <v>0</v>
      </c>
      <c r="BV1598">
        <v>0.60950776592812672</v>
      </c>
      <c r="BW1598">
        <v>14.175251395005509</v>
      </c>
      <c r="BX1598">
        <v>33.292942126056062</v>
      </c>
      <c r="BY1598">
        <v>30.517891365738613</v>
      </c>
      <c r="BZ1598">
        <v>994.64961874650464</v>
      </c>
      <c r="CA1598">
        <v>373.76306860224008</v>
      </c>
      <c r="CB1598">
        <v>230.84207922612839</v>
      </c>
      <c r="CC1598" s="156">
        <v>0.95</v>
      </c>
      <c r="CD1598">
        <v>1530</v>
      </c>
      <c r="CE1598">
        <v>0.19046340158854913</v>
      </c>
      <c r="CF1598">
        <v>7.6065770298858286</v>
      </c>
      <c r="CG1598">
        <v>0.24927849635788213</v>
      </c>
      <c r="CH1598">
        <v>27.785183958644421</v>
      </c>
      <c r="CI1598">
        <v>6</v>
      </c>
    </row>
    <row r="1599" spans="47:87" x14ac:dyDescent="0.3">
      <c r="AU1599">
        <v>0.3</v>
      </c>
      <c r="AV1599">
        <v>20.624574297929726</v>
      </c>
      <c r="AW1599">
        <v>0.39141091103045755</v>
      </c>
      <c r="AX1599">
        <v>1.1966292090259667</v>
      </c>
      <c r="AY1599">
        <v>344.87525710196519</v>
      </c>
      <c r="AZ1599">
        <v>0.11540001412534537</v>
      </c>
      <c r="BA1599">
        <v>420.77080233019433</v>
      </c>
      <c r="BB1599">
        <v>205.58065535139886</v>
      </c>
      <c r="BC1599">
        <v>1</v>
      </c>
      <c r="BD1599">
        <v>42.869210236114398</v>
      </c>
      <c r="BE1599">
        <v>98.727862569555072</v>
      </c>
      <c r="BF1599">
        <v>15.854641143858933</v>
      </c>
      <c r="BG1599">
        <v>5.4792272163797948</v>
      </c>
      <c r="BH1599">
        <v>392.37936788716775</v>
      </c>
      <c r="BI1599">
        <v>0.20000000000000004</v>
      </c>
      <c r="BJ1599">
        <v>2688.6374223460657</v>
      </c>
      <c r="BK1599">
        <v>681.50970048313263</v>
      </c>
      <c r="BL1599">
        <v>951.83121385501352</v>
      </c>
      <c r="BM1599">
        <v>921.01753375128976</v>
      </c>
      <c r="BN1599">
        <v>145.92089311979919</v>
      </c>
      <c r="BO1599">
        <v>35.461412584763181</v>
      </c>
      <c r="BP1599">
        <v>4.8954851072634024E-2</v>
      </c>
      <c r="BQ1599">
        <v>100</v>
      </c>
      <c r="BR1599">
        <v>342.7427386370847</v>
      </c>
      <c r="BS1599">
        <v>5.5926201828868378E-2</v>
      </c>
      <c r="BT1599">
        <v>2.869837987979536E-4</v>
      </c>
      <c r="BU1599">
        <v>0</v>
      </c>
      <c r="BV1599">
        <v>0.56873818880580673</v>
      </c>
      <c r="BW1599">
        <v>15.540200157636335</v>
      </c>
      <c r="BX1599">
        <v>34.73065901319324</v>
      </c>
      <c r="BY1599">
        <v>35.957136684171232</v>
      </c>
      <c r="BZ1599">
        <v>883.85841757619448</v>
      </c>
      <c r="CA1599">
        <v>264.54664700359899</v>
      </c>
      <c r="CB1599">
        <v>196.2828285759702</v>
      </c>
      <c r="CC1599" s="156">
        <v>0.97</v>
      </c>
      <c r="CD1599">
        <v>1430</v>
      </c>
      <c r="CE1599">
        <v>0.20455306958147546</v>
      </c>
      <c r="CF1599">
        <v>7.6486544291507936</v>
      </c>
      <c r="CG1599">
        <v>0.24707767760332011</v>
      </c>
      <c r="CH1599">
        <v>22.08592449881942</v>
      </c>
      <c r="CI1599">
        <v>7</v>
      </c>
    </row>
    <row r="1600" spans="47:87" x14ac:dyDescent="0.3">
      <c r="AU1600">
        <v>0.3</v>
      </c>
      <c r="AV1600">
        <v>19.862666646390984</v>
      </c>
      <c r="AW1600">
        <v>0.27105316088025011</v>
      </c>
      <c r="AX1600">
        <v>1.8349519207886886</v>
      </c>
      <c r="AY1600">
        <v>341.72231851044876</v>
      </c>
      <c r="AZ1600">
        <v>0.10704421208079519</v>
      </c>
      <c r="BA1600">
        <v>465.29098030622987</v>
      </c>
      <c r="BB1600">
        <v>350.66799763905232</v>
      </c>
      <c r="BC1600">
        <v>1</v>
      </c>
      <c r="BD1600">
        <v>33.614277059053151</v>
      </c>
      <c r="BE1600">
        <v>94.590411743562512</v>
      </c>
      <c r="BF1600">
        <v>6.7265875725845872</v>
      </c>
      <c r="BG1600">
        <v>7.0172451442255372</v>
      </c>
      <c r="BH1600">
        <v>423.31500662711642</v>
      </c>
      <c r="BI1600">
        <v>0.19999999999999998</v>
      </c>
      <c r="BJ1600">
        <v>2557.2526351705028</v>
      </c>
      <c r="BK1600">
        <v>717.5068445828897</v>
      </c>
      <c r="BL1600">
        <v>947.18157601054963</v>
      </c>
      <c r="BM1600">
        <v>824.01951878991906</v>
      </c>
      <c r="BN1600">
        <v>174.99737972702289</v>
      </c>
      <c r="BO1600">
        <v>24.271326479419496</v>
      </c>
      <c r="BP1600">
        <v>6.845005947473666E-2</v>
      </c>
      <c r="BQ1600">
        <v>100</v>
      </c>
      <c r="BR1600">
        <v>378.13368356072965</v>
      </c>
      <c r="BS1600">
        <v>5.3436251410693344E-2</v>
      </c>
      <c r="BT1600">
        <v>2.7689604316426502E-4</v>
      </c>
      <c r="BU1600">
        <v>112.93162407888373</v>
      </c>
      <c r="BV1600">
        <v>0.57890838515396059</v>
      </c>
      <c r="BW1600">
        <v>14.418347535740176</v>
      </c>
      <c r="BX1600">
        <v>35.549392490785443</v>
      </c>
      <c r="BY1600">
        <v>33.862148761947061</v>
      </c>
      <c r="BZ1600">
        <v>1100.3446806421366</v>
      </c>
      <c r="CA1600">
        <v>224.77946876505916</v>
      </c>
      <c r="CB1600">
        <v>229.40463958862767</v>
      </c>
      <c r="CC1600" s="156">
        <v>1.04</v>
      </c>
      <c r="CD1600">
        <v>1350</v>
      </c>
      <c r="CE1600">
        <v>0.21242653977657011</v>
      </c>
      <c r="CF1600">
        <v>6.5464860497694097</v>
      </c>
      <c r="CG1600">
        <v>0.25347915263633686</v>
      </c>
      <c r="CH1600">
        <v>27.3976391218225</v>
      </c>
      <c r="CI1600">
        <v>6</v>
      </c>
    </row>
    <row r="1601" spans="47:87" x14ac:dyDescent="0.3">
      <c r="AU1601">
        <v>0.3</v>
      </c>
      <c r="AV1601">
        <v>20.08417507057402</v>
      </c>
      <c r="AW1601">
        <v>0.30959590014267258</v>
      </c>
      <c r="AX1601">
        <v>1.5686794126553067</v>
      </c>
      <c r="AY1601">
        <v>316.68625484876247</v>
      </c>
      <c r="AZ1601">
        <v>0.11192764369667578</v>
      </c>
      <c r="BA1601">
        <v>378.77421653663669</v>
      </c>
      <c r="BB1601">
        <v>441.83350844613193</v>
      </c>
      <c r="BC1601">
        <v>1</v>
      </c>
      <c r="BD1601">
        <v>34.432168018699215</v>
      </c>
      <c r="BE1601">
        <v>95.843167459835755</v>
      </c>
      <c r="BF1601">
        <v>21.952636033459186</v>
      </c>
      <c r="BG1601">
        <v>6.6972969816138326</v>
      </c>
      <c r="BH1601">
        <v>423.18027765682592</v>
      </c>
      <c r="BI1601">
        <v>0.19999999999999998</v>
      </c>
      <c r="BJ1601">
        <v>2024.7995357349264</v>
      </c>
      <c r="BK1601">
        <v>691.43919643753395</v>
      </c>
      <c r="BL1601">
        <v>912.19789235044686</v>
      </c>
      <c r="BM1601">
        <v>911.2255803601887</v>
      </c>
      <c r="BN1601">
        <v>142.54183399356529</v>
      </c>
      <c r="BO1601">
        <v>27.882892173521714</v>
      </c>
      <c r="BP1601">
        <v>5.8785225488396438E-2</v>
      </c>
      <c r="BQ1601">
        <v>100</v>
      </c>
      <c r="BR1601">
        <v>322.94442565673705</v>
      </c>
      <c r="BS1601">
        <v>5.3776107885144808E-2</v>
      </c>
      <c r="BT1601">
        <v>3.028225330801388E-4</v>
      </c>
      <c r="BU1601">
        <v>0</v>
      </c>
      <c r="BV1601">
        <v>0.53051519399643243</v>
      </c>
      <c r="BW1601">
        <v>13.618485986983709</v>
      </c>
      <c r="BX1601">
        <v>34.277891905287817</v>
      </c>
      <c r="BY1601">
        <v>32.806214490350115</v>
      </c>
      <c r="BZ1601">
        <v>985.81553730753399</v>
      </c>
      <c r="CA1601">
        <v>257.52605058473961</v>
      </c>
      <c r="CB1601">
        <v>210.22105037468469</v>
      </c>
      <c r="CC1601" s="156">
        <v>1.18</v>
      </c>
      <c r="CD1601">
        <v>500</v>
      </c>
      <c r="CE1601">
        <v>0.24487427911416249</v>
      </c>
      <c r="CF1601">
        <v>8.7278205646986606</v>
      </c>
      <c r="CG1601">
        <v>0.29403821436292787</v>
      </c>
      <c r="CH1601">
        <v>33.726626218048153</v>
      </c>
      <c r="CI1601">
        <v>5</v>
      </c>
    </row>
    <row r="1602" spans="47:87" x14ac:dyDescent="0.3">
      <c r="AU1602">
        <v>0.3</v>
      </c>
      <c r="AV1602">
        <v>19.68227160723006</v>
      </c>
      <c r="AW1602">
        <v>0.32883524033286088</v>
      </c>
      <c r="AX1602">
        <v>1.6543346845528812</v>
      </c>
      <c r="AY1602">
        <v>341.54512315027119</v>
      </c>
      <c r="AZ1602">
        <v>9.0326266990863283E-2</v>
      </c>
      <c r="BA1602">
        <v>408.79066167025314</v>
      </c>
      <c r="BB1602">
        <v>187.12017039059242</v>
      </c>
      <c r="BC1602">
        <v>1</v>
      </c>
      <c r="BD1602">
        <v>45.193518085893302</v>
      </c>
      <c r="BE1602">
        <v>86.587760208503838</v>
      </c>
      <c r="BF1602">
        <v>8.008579011392003</v>
      </c>
      <c r="BG1602">
        <v>6.6115229942035327</v>
      </c>
      <c r="BH1602">
        <v>428.06807250516698</v>
      </c>
      <c r="BI1602">
        <v>0.20000000000000004</v>
      </c>
      <c r="BJ1602">
        <v>2570.5204389731362</v>
      </c>
      <c r="BK1602">
        <v>684.0262884310032</v>
      </c>
      <c r="BL1602">
        <v>867.82748933954315</v>
      </c>
      <c r="BM1602">
        <v>1026.1399345453051</v>
      </c>
      <c r="BN1602">
        <v>192.48173384927733</v>
      </c>
      <c r="BO1602">
        <v>29.649089062519479</v>
      </c>
      <c r="BP1602">
        <v>5.8516843436025756E-2</v>
      </c>
      <c r="BQ1602">
        <v>100</v>
      </c>
      <c r="BR1602">
        <v>269.81414733057767</v>
      </c>
      <c r="BS1602">
        <v>5.1185747037236079E-2</v>
      </c>
      <c r="BT1602">
        <v>3.0736850459179947E-4</v>
      </c>
      <c r="BU1602">
        <v>0</v>
      </c>
      <c r="BV1602">
        <v>0.51092512202230367</v>
      </c>
      <c r="BW1602">
        <v>14.214945098859671</v>
      </c>
      <c r="BX1602">
        <v>34.408561924146071</v>
      </c>
      <c r="BY1602">
        <v>31.187310028843513</v>
      </c>
      <c r="BZ1602">
        <v>1176.6103001745814</v>
      </c>
      <c r="CA1602">
        <v>226.9453490012491</v>
      </c>
      <c r="CB1602">
        <v>249.01972365376847</v>
      </c>
      <c r="CC1602" s="156">
        <v>0.78</v>
      </c>
      <c r="CD1602">
        <v>1640</v>
      </c>
      <c r="CE1602">
        <v>0.20961057804268313</v>
      </c>
      <c r="CF1602">
        <v>6.2987339047704971</v>
      </c>
      <c r="CG1602">
        <v>0.25311263811409029</v>
      </c>
      <c r="CH1602">
        <v>27.647730751540184</v>
      </c>
      <c r="CI1602">
        <v>6</v>
      </c>
    </row>
    <row r="1603" spans="47:87" x14ac:dyDescent="0.3">
      <c r="AU1603">
        <v>0.3</v>
      </c>
      <c r="AV1603">
        <v>21.04402411067581</v>
      </c>
      <c r="AW1603">
        <v>0.27015942195734843</v>
      </c>
      <c r="AX1603">
        <v>1.9718542089666611</v>
      </c>
      <c r="AY1603">
        <v>321.41629872674446</v>
      </c>
      <c r="AZ1603">
        <v>9.4754434962243381E-2</v>
      </c>
      <c r="BA1603">
        <v>455.13129415989084</v>
      </c>
      <c r="BB1603">
        <v>332.7620413482112</v>
      </c>
      <c r="BC1603">
        <v>1</v>
      </c>
      <c r="BD1603">
        <v>35.616957233645508</v>
      </c>
      <c r="BE1603">
        <v>89.216114239744471</v>
      </c>
      <c r="BF1603">
        <v>11.159185672088887</v>
      </c>
      <c r="BG1603">
        <v>4.1069166546685469</v>
      </c>
      <c r="BH1603">
        <v>412.97119029543506</v>
      </c>
      <c r="BI1603">
        <v>0.2</v>
      </c>
      <c r="BJ1603">
        <v>3168.2357840757281</v>
      </c>
      <c r="BK1603">
        <v>672.78330381075637</v>
      </c>
      <c r="BL1603">
        <v>877.74342697612644</v>
      </c>
      <c r="BM1603">
        <v>937.06993292377331</v>
      </c>
      <c r="BN1603">
        <v>114.41549676834558</v>
      </c>
      <c r="BO1603">
        <v>24.192261183739202</v>
      </c>
      <c r="BP1603">
        <v>6.8165300831004472E-2</v>
      </c>
      <c r="BQ1603">
        <v>100</v>
      </c>
      <c r="BR1603">
        <v>337.08170423695196</v>
      </c>
      <c r="BS1603">
        <v>6.0079836106049958E-2</v>
      </c>
      <c r="BT1603">
        <v>2.9935920096698764E-4</v>
      </c>
      <c r="BU1603">
        <v>0</v>
      </c>
      <c r="BV1603">
        <v>0.51285937493639067</v>
      </c>
      <c r="BW1603">
        <v>15.568059343871546</v>
      </c>
      <c r="BX1603">
        <v>36.082417087613976</v>
      </c>
      <c r="BY1603">
        <v>36.060920906612125</v>
      </c>
      <c r="BZ1603">
        <v>1185.4976152238739</v>
      </c>
      <c r="CA1603">
        <v>218.80380712492467</v>
      </c>
      <c r="CB1603">
        <v>203.72484273195226</v>
      </c>
      <c r="CC1603" s="156">
        <v>1.1599999999999999</v>
      </c>
      <c r="CD1603">
        <v>1630</v>
      </c>
      <c r="CE1603">
        <v>0.12051533691894267</v>
      </c>
      <c r="CF1603">
        <v>4.5625125915122595</v>
      </c>
      <c r="CG1603">
        <v>0.15573743700076939</v>
      </c>
      <c r="CH1603">
        <v>3.9675608996077827</v>
      </c>
      <c r="CI1603">
        <v>13</v>
      </c>
    </row>
    <row r="1604" spans="47:87" x14ac:dyDescent="0.3">
      <c r="AU1604">
        <v>0.3</v>
      </c>
      <c r="AV1604">
        <v>20.101816387708688</v>
      </c>
      <c r="AW1604">
        <v>0.29534439569196025</v>
      </c>
      <c r="AX1604">
        <v>1.5600245943651501</v>
      </c>
      <c r="AY1604">
        <v>341.53466197009027</v>
      </c>
      <c r="AZ1604">
        <v>8.8211396718508306E-2</v>
      </c>
      <c r="BA1604">
        <v>469.39319346896389</v>
      </c>
      <c r="BB1604">
        <v>338.34215173238397</v>
      </c>
      <c r="BC1604">
        <v>1</v>
      </c>
      <c r="BD1604">
        <v>41.186366273947996</v>
      </c>
      <c r="BE1604">
        <v>104.19486260337251</v>
      </c>
      <c r="BF1604">
        <v>21.060243255061987</v>
      </c>
      <c r="BG1604">
        <v>4.8899851430126837</v>
      </c>
      <c r="BH1604">
        <v>451.47488368748856</v>
      </c>
      <c r="BI1604">
        <v>0.19999999999999998</v>
      </c>
      <c r="BJ1604">
        <v>2376.9607342543868</v>
      </c>
      <c r="BK1604">
        <v>676.467822492192</v>
      </c>
      <c r="BL1604">
        <v>881.33741571661744</v>
      </c>
      <c r="BM1604">
        <v>1067.7263464467915</v>
      </c>
      <c r="BN1604">
        <v>218.15120550512225</v>
      </c>
      <c r="BO1604">
        <v>26.458317565573392</v>
      </c>
      <c r="BP1604">
        <v>7.3285172609531227E-2</v>
      </c>
      <c r="BQ1604">
        <v>100</v>
      </c>
      <c r="BR1604">
        <v>355.64851950989208</v>
      </c>
      <c r="BS1604">
        <v>5.7296293671586812E-2</v>
      </c>
      <c r="BT1604">
        <v>3.2664387117538546E-4</v>
      </c>
      <c r="BU1604">
        <v>81.766718364586382</v>
      </c>
      <c r="BV1604">
        <v>0.54942297645934568</v>
      </c>
      <c r="BW1604">
        <v>14.651634979447529</v>
      </c>
      <c r="BX1604">
        <v>37.269516637017468</v>
      </c>
      <c r="BY1604">
        <v>30.338977506830688</v>
      </c>
      <c r="BZ1604">
        <v>1102.7575135133634</v>
      </c>
      <c r="CA1604">
        <v>273.43331655870168</v>
      </c>
      <c r="CB1604">
        <v>238.72983478915165</v>
      </c>
      <c r="CC1604" s="156">
        <v>1.03</v>
      </c>
      <c r="CD1604">
        <v>680</v>
      </c>
      <c r="CE1604">
        <v>0.44812119005439133</v>
      </c>
      <c r="CF1604">
        <v>9.2345932722595307</v>
      </c>
      <c r="CG1604">
        <v>0.59218417258224376</v>
      </c>
      <c r="CH1604">
        <v>50.550955113654418</v>
      </c>
      <c r="CI1604">
        <v>2</v>
      </c>
    </row>
    <row r="1605" spans="47:87" x14ac:dyDescent="0.3">
      <c r="AU1605">
        <v>0.3</v>
      </c>
      <c r="AV1605">
        <v>20.541085775831249</v>
      </c>
      <c r="AW1605">
        <v>0.42184215873871678</v>
      </c>
      <c r="AX1605">
        <v>0.58019314536394684</v>
      </c>
      <c r="AY1605">
        <v>304.32019037108392</v>
      </c>
      <c r="AZ1605">
        <v>0.10377570904643717</v>
      </c>
      <c r="BA1605">
        <v>375.85289365070042</v>
      </c>
      <c r="BB1605">
        <v>353.44887044107799</v>
      </c>
      <c r="BC1605">
        <v>1</v>
      </c>
      <c r="BD1605">
        <v>39.558362250268537</v>
      </c>
      <c r="BE1605">
        <v>91.984642019592982</v>
      </c>
      <c r="BF1605">
        <v>16.753843547740871</v>
      </c>
      <c r="BG1605">
        <v>4.8830698254947462</v>
      </c>
      <c r="BH1605">
        <v>440.7691601094217</v>
      </c>
      <c r="BI1605">
        <v>0.20000000000000007</v>
      </c>
      <c r="BJ1605">
        <v>2562.03956488937</v>
      </c>
      <c r="BK1605">
        <v>713.07836121470223</v>
      </c>
      <c r="BL1605">
        <v>903.20052351627032</v>
      </c>
      <c r="BM1605">
        <v>984.05607894444734</v>
      </c>
      <c r="BN1605">
        <v>94.996231650137432</v>
      </c>
      <c r="BO1605">
        <v>38.303178059428454</v>
      </c>
      <c r="BP1605">
        <v>4.257984165565714E-2</v>
      </c>
      <c r="BQ1605">
        <v>100</v>
      </c>
      <c r="BR1605">
        <v>282.25439199517655</v>
      </c>
      <c r="BS1605">
        <v>5.7953864617326364E-2</v>
      </c>
      <c r="BT1605">
        <v>2.9160263242977908E-4</v>
      </c>
      <c r="BU1605">
        <v>0</v>
      </c>
      <c r="BV1605">
        <v>0.53517598083224649</v>
      </c>
      <c r="BW1605">
        <v>14.707840956254902</v>
      </c>
      <c r="BX1605">
        <v>37.566927677645431</v>
      </c>
      <c r="BY1605">
        <v>36.979014003622638</v>
      </c>
      <c r="BZ1605">
        <v>1075.5130880376103</v>
      </c>
      <c r="CA1605">
        <v>317.95290141132847</v>
      </c>
      <c r="CB1605">
        <v>247.98619697833459</v>
      </c>
      <c r="CC1605" s="156">
        <v>0.83</v>
      </c>
      <c r="CD1605">
        <v>1890</v>
      </c>
      <c r="CE1605">
        <v>0.1944517646174555</v>
      </c>
      <c r="CF1605">
        <v>7.635612986929182</v>
      </c>
      <c r="CG1605">
        <v>0.23065834149169576</v>
      </c>
      <c r="CH1605">
        <v>25.987155016391736</v>
      </c>
      <c r="CI1605">
        <v>7</v>
      </c>
    </row>
    <row r="1606" spans="47:87" x14ac:dyDescent="0.3">
      <c r="AU1606">
        <v>0.3</v>
      </c>
      <c r="AV1606">
        <v>19.516977471881575</v>
      </c>
      <c r="AW1606">
        <v>0.29348851730348868</v>
      </c>
      <c r="AX1606">
        <v>1.8948516237835011</v>
      </c>
      <c r="AY1606">
        <v>345.66043963827502</v>
      </c>
      <c r="AZ1606">
        <v>0.13438765687636314</v>
      </c>
      <c r="BA1606">
        <v>424.48674139235231</v>
      </c>
      <c r="BB1606">
        <v>393.97522866094363</v>
      </c>
      <c r="BC1606">
        <v>1</v>
      </c>
      <c r="BD1606">
        <v>48.426228622129173</v>
      </c>
      <c r="BE1606">
        <v>101.7587175327217</v>
      </c>
      <c r="BF1606">
        <v>13.370555203347115</v>
      </c>
      <c r="BG1606">
        <v>4.9259727483612625</v>
      </c>
      <c r="BH1606">
        <v>425.01683910761705</v>
      </c>
      <c r="BI1606">
        <v>0.19999999999999998</v>
      </c>
      <c r="BJ1606">
        <v>2658.0401013485434</v>
      </c>
      <c r="BK1606">
        <v>690.99009869472718</v>
      </c>
      <c r="BL1606">
        <v>936.23359996119893</v>
      </c>
      <c r="BM1606">
        <v>1096.2773406325241</v>
      </c>
      <c r="BN1606">
        <v>221.50472164897641</v>
      </c>
      <c r="BO1606">
        <v>26.642547920715025</v>
      </c>
      <c r="BP1606">
        <v>3.0068174952971854E-2</v>
      </c>
      <c r="BQ1606">
        <v>100</v>
      </c>
      <c r="BR1606">
        <v>368.31854480261592</v>
      </c>
      <c r="BS1606">
        <v>5.3284102803890454E-2</v>
      </c>
      <c r="BT1606">
        <v>3.2250332947923244E-4</v>
      </c>
      <c r="BU1606">
        <v>48.929522267711356</v>
      </c>
      <c r="BV1606">
        <v>0.57135657966537801</v>
      </c>
      <c r="BW1606">
        <v>16.032287565681735</v>
      </c>
      <c r="BX1606">
        <v>34.524387730195684</v>
      </c>
      <c r="BY1606">
        <v>34.087161832620893</v>
      </c>
      <c r="BZ1606">
        <v>1076.8328784962418</v>
      </c>
      <c r="CA1606">
        <v>256.1306502436837</v>
      </c>
      <c r="CB1606">
        <v>249.22152226097819</v>
      </c>
      <c r="CC1606" s="156">
        <v>1.1399999999999999</v>
      </c>
      <c r="CD1606">
        <v>1360</v>
      </c>
      <c r="CE1606">
        <v>0.13498296184403058</v>
      </c>
      <c r="CF1606">
        <v>3.1964897028836812</v>
      </c>
      <c r="CG1606">
        <v>0.16917918327944062</v>
      </c>
      <c r="CH1606">
        <v>4.6231070041676166</v>
      </c>
      <c r="CI1606">
        <v>12</v>
      </c>
    </row>
    <row r="1607" spans="47:87" x14ac:dyDescent="0.3">
      <c r="AU1607">
        <v>0.3</v>
      </c>
      <c r="AV1607">
        <v>22.10614488805782</v>
      </c>
      <c r="AW1607">
        <v>0.29490759820998247</v>
      </c>
      <c r="AX1607">
        <v>1.2490358227518101</v>
      </c>
      <c r="AY1607">
        <v>341.84612207860874</v>
      </c>
      <c r="AZ1607">
        <v>9.3586084028502756E-2</v>
      </c>
      <c r="BA1607">
        <v>384.85140224015208</v>
      </c>
      <c r="BB1607">
        <v>333.2051889629912</v>
      </c>
      <c r="BC1607">
        <v>1</v>
      </c>
      <c r="BD1607">
        <v>46.533924868227302</v>
      </c>
      <c r="BE1607">
        <v>113.46524322543935</v>
      </c>
      <c r="BF1607">
        <v>15.145144366668637</v>
      </c>
      <c r="BG1607">
        <v>5.9544522174196679</v>
      </c>
      <c r="BH1607">
        <v>436.14650956734579</v>
      </c>
      <c r="BI1607">
        <v>0.20000000000000004</v>
      </c>
      <c r="BJ1607">
        <v>2497.1301753004459</v>
      </c>
      <c r="BK1607">
        <v>683.52260130090144</v>
      </c>
      <c r="BL1607">
        <v>882.26843564095179</v>
      </c>
      <c r="BM1607">
        <v>968.19888604047242</v>
      </c>
      <c r="BN1607">
        <v>113.36653498732811</v>
      </c>
      <c r="BO1607">
        <v>26.615943614803122</v>
      </c>
      <c r="BP1607">
        <v>4.9274854225210926E-2</v>
      </c>
      <c r="BQ1607">
        <v>100</v>
      </c>
      <c r="BR1607">
        <v>348.75707510524262</v>
      </c>
      <c r="BS1607">
        <v>5.6013551613217326E-2</v>
      </c>
      <c r="BT1607">
        <v>2.9316410852649123E-4</v>
      </c>
      <c r="BU1607">
        <v>36.951264668904948</v>
      </c>
      <c r="BV1607">
        <v>0.55101491552551451</v>
      </c>
      <c r="BW1607">
        <v>14.399539430741463</v>
      </c>
      <c r="BX1607">
        <v>35.989331569822355</v>
      </c>
      <c r="BY1607">
        <v>36.885201235478362</v>
      </c>
      <c r="BZ1607">
        <v>1080.2899902760792</v>
      </c>
      <c r="CA1607">
        <v>258.88274643342152</v>
      </c>
      <c r="CB1607">
        <v>225.9855179469717</v>
      </c>
      <c r="CC1607" s="156">
        <v>0.97</v>
      </c>
      <c r="CD1607">
        <v>1790</v>
      </c>
      <c r="CE1607">
        <v>0.15066948970023786</v>
      </c>
      <c r="CF1607">
        <v>5.2560065822005679</v>
      </c>
      <c r="CG1607">
        <v>0.19763592511551739</v>
      </c>
      <c r="CH1607">
        <v>6.6233748732183813</v>
      </c>
      <c r="CI1607">
        <v>11</v>
      </c>
    </row>
    <row r="1608" spans="47:87" x14ac:dyDescent="0.3">
      <c r="AU1608">
        <v>0.3</v>
      </c>
      <c r="AV1608">
        <v>20.099128541427021</v>
      </c>
      <c r="AW1608">
        <v>0.28946838329021113</v>
      </c>
      <c r="AX1608">
        <v>1.2225420057466092</v>
      </c>
      <c r="AY1608">
        <v>312.98915604302931</v>
      </c>
      <c r="AZ1608">
        <v>9.2077676386443166E-2</v>
      </c>
      <c r="BA1608">
        <v>416.73199289678951</v>
      </c>
      <c r="BB1608">
        <v>298.28704498988225</v>
      </c>
      <c r="BC1608">
        <v>1</v>
      </c>
      <c r="BD1608">
        <v>35.943871633519329</v>
      </c>
      <c r="BE1608">
        <v>112.79754509825186</v>
      </c>
      <c r="BF1608">
        <v>12.680990492468245</v>
      </c>
      <c r="BG1608">
        <v>6.7656364146503778</v>
      </c>
      <c r="BH1608">
        <v>406.69032289719377</v>
      </c>
      <c r="BI1608">
        <v>0.2</v>
      </c>
      <c r="BJ1608">
        <v>2461.9032856713852</v>
      </c>
      <c r="BK1608">
        <v>662.42911659571553</v>
      </c>
      <c r="BL1608">
        <v>860.69232808375625</v>
      </c>
      <c r="BM1608">
        <v>840.665640202605</v>
      </c>
      <c r="BN1608">
        <v>157.676018484563</v>
      </c>
      <c r="BO1608">
        <v>26.261140265239234</v>
      </c>
      <c r="BP1608">
        <v>3.1850588914243409E-2</v>
      </c>
      <c r="BQ1608">
        <v>100</v>
      </c>
      <c r="BR1608">
        <v>356.31587651857103</v>
      </c>
      <c r="BS1608">
        <v>5.7244942388395142E-2</v>
      </c>
      <c r="BT1608">
        <v>3.1858115021419684E-4</v>
      </c>
      <c r="BU1608">
        <v>0</v>
      </c>
      <c r="BV1608">
        <v>0.4842354345606894</v>
      </c>
      <c r="BW1608">
        <v>15.149582687177666</v>
      </c>
      <c r="BX1608">
        <v>38.937250340827674</v>
      </c>
      <c r="BY1608">
        <v>29.763850259077334</v>
      </c>
      <c r="BZ1608">
        <v>772.70330772101431</v>
      </c>
      <c r="CA1608">
        <v>271.91794631588652</v>
      </c>
      <c r="CB1608">
        <v>229.83982218089392</v>
      </c>
      <c r="CC1608" s="156">
        <v>1.18</v>
      </c>
      <c r="CD1608">
        <v>1850</v>
      </c>
      <c r="CE1608">
        <v>5.6804793008818466E-2</v>
      </c>
      <c r="CF1608">
        <v>3.1860232360103513</v>
      </c>
      <c r="CG1608">
        <v>9.7893664149548185E-2</v>
      </c>
      <c r="CH1608">
        <v>-8.6973339865887755</v>
      </c>
      <c r="CI1608" t="s">
        <v>479</v>
      </c>
    </row>
    <row r="1609" spans="47:87" x14ac:dyDescent="0.3">
      <c r="AU1609">
        <v>0.3</v>
      </c>
      <c r="AV1609">
        <v>21.539882702748709</v>
      </c>
      <c r="AW1609">
        <v>0.34209835264271188</v>
      </c>
      <c r="AX1609">
        <v>1.3336233655018781</v>
      </c>
      <c r="AY1609">
        <v>313.50930664891172</v>
      </c>
      <c r="AZ1609">
        <v>9.6964245975861882E-2</v>
      </c>
      <c r="BA1609">
        <v>493.72998686285689</v>
      </c>
      <c r="BB1609">
        <v>362.19315575184322</v>
      </c>
      <c r="BC1609">
        <v>1</v>
      </c>
      <c r="BD1609">
        <v>45.608735646372573</v>
      </c>
      <c r="BE1609">
        <v>103.49007033487869</v>
      </c>
      <c r="BF1609">
        <v>18.007734693491638</v>
      </c>
      <c r="BG1609">
        <v>5.9618276062434976</v>
      </c>
      <c r="BH1609">
        <v>428.12633678758397</v>
      </c>
      <c r="BI1609">
        <v>0.19999999999999998</v>
      </c>
      <c r="BJ1609">
        <v>2606.8945148652765</v>
      </c>
      <c r="BK1609">
        <v>693.36439224408366</v>
      </c>
      <c r="BL1609">
        <v>872.34690322889867</v>
      </c>
      <c r="BM1609">
        <v>1042.4830961133857</v>
      </c>
      <c r="BN1609">
        <v>123.47137670341912</v>
      </c>
      <c r="BO1609">
        <v>31.085131145419087</v>
      </c>
      <c r="BP1609">
        <v>3.1717207233740594E-2</v>
      </c>
      <c r="BQ1609">
        <v>100</v>
      </c>
      <c r="BR1609">
        <v>290.00536938367588</v>
      </c>
      <c r="BS1609">
        <v>6.1880332727485186E-2</v>
      </c>
      <c r="BT1609">
        <v>2.9188954583480214E-4</v>
      </c>
      <c r="BU1609">
        <v>41.766510948294233</v>
      </c>
      <c r="BV1609">
        <v>0.5672917964900186</v>
      </c>
      <c r="BW1609">
        <v>15.128954219937663</v>
      </c>
      <c r="BX1609">
        <v>36.954187428105271</v>
      </c>
      <c r="BY1609">
        <v>33.966331077471359</v>
      </c>
      <c r="BZ1609">
        <v>1013.7445031188332</v>
      </c>
      <c r="CA1609">
        <v>303.86877325237543</v>
      </c>
      <c r="CB1609">
        <v>242.21937481197327</v>
      </c>
      <c r="CC1609" s="156">
        <v>0.82</v>
      </c>
      <c r="CD1609">
        <v>2070</v>
      </c>
      <c r="CE1609">
        <v>0.1380254131631129</v>
      </c>
      <c r="CF1609">
        <v>5.6348858735251959</v>
      </c>
      <c r="CG1609">
        <v>0.17002301536045236</v>
      </c>
      <c r="CH1609">
        <v>7.998077838872363</v>
      </c>
      <c r="CI1609">
        <v>11</v>
      </c>
    </row>
    <row r="1610" spans="47:87" x14ac:dyDescent="0.3">
      <c r="AU1610">
        <v>0.3</v>
      </c>
      <c r="AV1610">
        <v>16.939311208165087</v>
      </c>
      <c r="AW1610">
        <v>0.28567941817600917</v>
      </c>
      <c r="AX1610">
        <v>1.8097193587500502</v>
      </c>
      <c r="AY1610">
        <v>289.55397690516884</v>
      </c>
      <c r="AZ1610">
        <v>0.10518011807188742</v>
      </c>
      <c r="BA1610">
        <v>429.89310095944825</v>
      </c>
      <c r="BB1610">
        <v>307.12794528152244</v>
      </c>
      <c r="BC1610">
        <v>1</v>
      </c>
      <c r="BD1610">
        <v>39.396119250802293</v>
      </c>
      <c r="BE1610">
        <v>107.04444138801962</v>
      </c>
      <c r="BF1610">
        <v>17.658974261488279</v>
      </c>
      <c r="BG1610">
        <v>7.4748255093746554</v>
      </c>
      <c r="BH1610">
        <v>391.27266065998731</v>
      </c>
      <c r="BI1610">
        <v>0.2</v>
      </c>
      <c r="BJ1610">
        <v>2767.6871371598841</v>
      </c>
      <c r="BK1610">
        <v>682.18293934569829</v>
      </c>
      <c r="BL1610">
        <v>921.57073160728021</v>
      </c>
      <c r="BM1610">
        <v>993.03246085207832</v>
      </c>
      <c r="BN1610">
        <v>200.34838390317205</v>
      </c>
      <c r="BO1610">
        <v>25.363874201825908</v>
      </c>
      <c r="BP1610">
        <v>9.8531050982415033E-2</v>
      </c>
      <c r="BQ1610">
        <v>100</v>
      </c>
      <c r="BR1610">
        <v>315.39591929922432</v>
      </c>
      <c r="BS1610">
        <v>5.4754549132533199E-2</v>
      </c>
      <c r="BT1610">
        <v>3.422113472984543E-4</v>
      </c>
      <c r="BU1610">
        <v>0</v>
      </c>
      <c r="BV1610">
        <v>0.56218566483929511</v>
      </c>
      <c r="BW1610">
        <v>14.748686436723084</v>
      </c>
      <c r="BX1610">
        <v>34.572510238853127</v>
      </c>
      <c r="BY1610">
        <v>28.712607134844916</v>
      </c>
      <c r="BZ1610">
        <v>1084.0877441761022</v>
      </c>
      <c r="CA1610">
        <v>316.11796295154306</v>
      </c>
      <c r="CB1610">
        <v>246.44450752457652</v>
      </c>
      <c r="CC1610" s="156">
        <v>0.7</v>
      </c>
      <c r="CD1610">
        <v>2340</v>
      </c>
      <c r="CE1610">
        <v>9.6585147390733761E-2</v>
      </c>
      <c r="CF1610">
        <v>4.0875553648608447</v>
      </c>
      <c r="CG1610">
        <v>0.1252950351062827</v>
      </c>
      <c r="CH1610">
        <v>-2.9522732871361326</v>
      </c>
      <c r="CI1610" t="s">
        <v>479</v>
      </c>
    </row>
    <row r="1611" spans="47:87" x14ac:dyDescent="0.3">
      <c r="AU1611">
        <v>0.3</v>
      </c>
      <c r="AV1611">
        <v>20.311405394404659</v>
      </c>
      <c r="AW1611">
        <v>0.29503155959721039</v>
      </c>
      <c r="AX1611">
        <v>1.608635995434772</v>
      </c>
      <c r="AY1611">
        <v>341.12807502808835</v>
      </c>
      <c r="AZ1611">
        <v>0.10492796002328003</v>
      </c>
      <c r="BA1611">
        <v>488.77224797641924</v>
      </c>
      <c r="BB1611">
        <v>282.03979465825671</v>
      </c>
      <c r="BC1611">
        <v>1</v>
      </c>
      <c r="BD1611">
        <v>39.35786958409939</v>
      </c>
      <c r="BE1611">
        <v>96.204360234185486</v>
      </c>
      <c r="BF1611">
        <v>14.611255671204946</v>
      </c>
      <c r="BG1611">
        <v>4.4753883100072898</v>
      </c>
      <c r="BH1611">
        <v>423.36162900393595</v>
      </c>
      <c r="BI1611">
        <v>0.2</v>
      </c>
      <c r="BJ1611">
        <v>2586.77029433703</v>
      </c>
      <c r="BK1611">
        <v>703.0797780519697</v>
      </c>
      <c r="BL1611">
        <v>843.83655312515873</v>
      </c>
      <c r="BM1611">
        <v>973.22500374379592</v>
      </c>
      <c r="BN1611">
        <v>223.24418892174242</v>
      </c>
      <c r="BO1611">
        <v>26.47306186357131</v>
      </c>
      <c r="BP1611">
        <v>6.7936127704949417E-2</v>
      </c>
      <c r="BQ1611">
        <v>100</v>
      </c>
      <c r="BR1611">
        <v>335.2650866097336</v>
      </c>
      <c r="BS1611">
        <v>5.777893709661449E-2</v>
      </c>
      <c r="BT1611">
        <v>3.132132178103647E-4</v>
      </c>
      <c r="BU1611">
        <v>2.2143308020883827</v>
      </c>
      <c r="BV1611">
        <v>0.52161482750304278</v>
      </c>
      <c r="BW1611">
        <v>15.460596467988063</v>
      </c>
      <c r="BX1611">
        <v>37.483692473322321</v>
      </c>
      <c r="BY1611">
        <v>36.332800626800193</v>
      </c>
      <c r="BZ1611">
        <v>1087.586684909696</v>
      </c>
      <c r="CA1611">
        <v>259.03278265251924</v>
      </c>
      <c r="CB1611">
        <v>222.21021691720446</v>
      </c>
      <c r="CC1611" s="156">
        <v>1.24</v>
      </c>
      <c r="CD1611">
        <v>1680</v>
      </c>
      <c r="CE1611">
        <v>4.8996677329894656E-2</v>
      </c>
      <c r="CF1611">
        <v>2.2071373446416738</v>
      </c>
      <c r="CG1611">
        <v>8.6578209158484631E-2</v>
      </c>
      <c r="CH1611">
        <v>-9.5441345630926051</v>
      </c>
      <c r="CI1611" t="s">
        <v>479</v>
      </c>
    </row>
    <row r="1612" spans="47:87" x14ac:dyDescent="0.3">
      <c r="AU1612">
        <v>0.3</v>
      </c>
      <c r="AV1612">
        <v>20.936468733134568</v>
      </c>
      <c r="AW1612">
        <v>0.32198173677332964</v>
      </c>
      <c r="AX1612">
        <v>1.7806471442730625</v>
      </c>
      <c r="AY1612">
        <v>341.49450678898131</v>
      </c>
      <c r="AZ1612">
        <v>9.6256924200946642E-2</v>
      </c>
      <c r="BA1612">
        <v>410.09249874572197</v>
      </c>
      <c r="BB1612">
        <v>259.26645429784611</v>
      </c>
      <c r="BC1612">
        <v>1</v>
      </c>
      <c r="BD1612">
        <v>37.559163255018461</v>
      </c>
      <c r="BE1612">
        <v>100.22197615353224</v>
      </c>
      <c r="BF1612">
        <v>13.677933964329336</v>
      </c>
      <c r="BG1612">
        <v>4.7847014311076057</v>
      </c>
      <c r="BH1612">
        <v>404.72157232196292</v>
      </c>
      <c r="BI1612">
        <v>0.2</v>
      </c>
      <c r="BJ1612">
        <v>2496.8423568880739</v>
      </c>
      <c r="BK1612">
        <v>688.13496925207551</v>
      </c>
      <c r="BL1612">
        <v>966.4496330666218</v>
      </c>
      <c r="BM1612">
        <v>1097.0549605227261</v>
      </c>
      <c r="BN1612">
        <v>117.37505019376428</v>
      </c>
      <c r="BO1612">
        <v>29.089314534397431</v>
      </c>
      <c r="BP1612">
        <v>5.0201411501252076E-2</v>
      </c>
      <c r="BQ1612">
        <v>100</v>
      </c>
      <c r="BR1612">
        <v>381.31864181922617</v>
      </c>
      <c r="BS1612">
        <v>5.5202611156507063E-2</v>
      </c>
      <c r="BT1612">
        <v>2.8953534197892586E-4</v>
      </c>
      <c r="BU1612">
        <v>71.941703055086634</v>
      </c>
      <c r="BV1612">
        <v>0.58378185191778065</v>
      </c>
      <c r="BW1612">
        <v>14.655369395976967</v>
      </c>
      <c r="BX1612">
        <v>32.428524166793252</v>
      </c>
      <c r="BY1612">
        <v>37.646069502588162</v>
      </c>
      <c r="BZ1612">
        <v>855.35840800797848</v>
      </c>
      <c r="CA1612">
        <v>224.40405592925282</v>
      </c>
      <c r="CB1612">
        <v>211.12406175733216</v>
      </c>
      <c r="CC1612" s="156">
        <v>0.94</v>
      </c>
      <c r="CD1612">
        <v>1440</v>
      </c>
      <c r="CE1612">
        <v>0.14966204560921748</v>
      </c>
      <c r="CF1612">
        <v>5.137510346628626</v>
      </c>
      <c r="CG1612">
        <v>0.15927772436151719</v>
      </c>
      <c r="CH1612">
        <v>14.282201549382195</v>
      </c>
      <c r="CI1612">
        <v>10</v>
      </c>
    </row>
    <row r="1613" spans="47:87" x14ac:dyDescent="0.3">
      <c r="AU1613">
        <v>0.3</v>
      </c>
      <c r="AV1613">
        <v>20.06425571942442</v>
      </c>
      <c r="AW1613">
        <v>0.27901089382148919</v>
      </c>
      <c r="AX1613">
        <v>0.99504903798714672</v>
      </c>
      <c r="AY1613">
        <v>338.97141662352396</v>
      </c>
      <c r="AZ1613">
        <v>8.4008586876883423E-2</v>
      </c>
      <c r="BA1613">
        <v>469.1902519350661</v>
      </c>
      <c r="BB1613">
        <v>289.74839168902639</v>
      </c>
      <c r="BC1613">
        <v>1</v>
      </c>
      <c r="BD1613">
        <v>45.429942382020727</v>
      </c>
      <c r="BE1613">
        <v>104.83688371102573</v>
      </c>
      <c r="BF1613">
        <v>19.479132997304781</v>
      </c>
      <c r="BG1613">
        <v>4.5504106064778851</v>
      </c>
      <c r="BH1613">
        <v>437.53713603844983</v>
      </c>
      <c r="BI1613">
        <v>0.2</v>
      </c>
      <c r="BJ1613">
        <v>2365.9993959692283</v>
      </c>
      <c r="BK1613">
        <v>705.65983329806534</v>
      </c>
      <c r="BL1613">
        <v>908.78686129791993</v>
      </c>
      <c r="BM1613">
        <v>1054.7708041008557</v>
      </c>
      <c r="BN1613">
        <v>125.28365198667001</v>
      </c>
      <c r="BO1613">
        <v>25.221242546368902</v>
      </c>
      <c r="BP1613">
        <v>4.1786344462271564E-2</v>
      </c>
      <c r="BQ1613">
        <v>100</v>
      </c>
      <c r="BR1613">
        <v>340.37891886269051</v>
      </c>
      <c r="BS1613">
        <v>5.6238062209770665E-2</v>
      </c>
      <c r="BT1613">
        <v>3.1646238982992132E-4</v>
      </c>
      <c r="BU1613">
        <v>0</v>
      </c>
      <c r="BV1613">
        <v>0.52603998584452361</v>
      </c>
      <c r="BW1613">
        <v>15.301524168121272</v>
      </c>
      <c r="BX1613">
        <v>37.251433560176636</v>
      </c>
      <c r="BY1613">
        <v>33.822850203469066</v>
      </c>
      <c r="BZ1613">
        <v>1070.0165477452276</v>
      </c>
      <c r="CA1613">
        <v>298.28116029685299</v>
      </c>
      <c r="CB1613">
        <v>238.75989059191653</v>
      </c>
      <c r="CC1613" s="156">
        <v>1.1499999999999999</v>
      </c>
      <c r="CD1613">
        <v>1480</v>
      </c>
      <c r="CE1613">
        <v>7.3329895825764879E-2</v>
      </c>
      <c r="CF1613">
        <v>2.9249578681421311</v>
      </c>
      <c r="CG1613">
        <v>0.10421151597070709</v>
      </c>
      <c r="CH1613">
        <v>-5.5351045275859896</v>
      </c>
      <c r="CI1613" t="s">
        <v>479</v>
      </c>
    </row>
    <row r="1614" spans="47:87" x14ac:dyDescent="0.3">
      <c r="AU1614">
        <v>0.3</v>
      </c>
      <c r="AV1614">
        <v>20.367610791339683</v>
      </c>
      <c r="AW1614">
        <v>0.33332217094862282</v>
      </c>
      <c r="AX1614">
        <v>2.0126728683962174</v>
      </c>
      <c r="AY1614">
        <v>297.45844778727258</v>
      </c>
      <c r="AZ1614">
        <v>0.11990819952354935</v>
      </c>
      <c r="BA1614">
        <v>369.1132721869439</v>
      </c>
      <c r="BB1614">
        <v>292.66140758150857</v>
      </c>
      <c r="BC1614">
        <v>1</v>
      </c>
      <c r="BD1614">
        <v>44.983552800606844</v>
      </c>
      <c r="BE1614">
        <v>80.738392609180323</v>
      </c>
      <c r="BF1614">
        <v>7.9575922114234476</v>
      </c>
      <c r="BG1614">
        <v>6.243696874133053</v>
      </c>
      <c r="BH1614">
        <v>432.23313743785565</v>
      </c>
      <c r="BI1614">
        <v>0.20000000000000004</v>
      </c>
      <c r="BJ1614">
        <v>2040.5952943661314</v>
      </c>
      <c r="BK1614">
        <v>699.09690756976784</v>
      </c>
      <c r="BL1614">
        <v>923.76007356434343</v>
      </c>
      <c r="BM1614">
        <v>1047.965857615882</v>
      </c>
      <c r="BN1614">
        <v>239.15162079096487</v>
      </c>
      <c r="BO1614">
        <v>30.176683117211827</v>
      </c>
      <c r="BP1614">
        <v>4.424819865932042E-2</v>
      </c>
      <c r="BQ1614">
        <v>100</v>
      </c>
      <c r="BR1614">
        <v>366.1982116513089</v>
      </c>
      <c r="BS1614">
        <v>5.2854606434840204E-2</v>
      </c>
      <c r="BT1614">
        <v>2.9809225099056873E-4</v>
      </c>
      <c r="BU1614">
        <v>0</v>
      </c>
      <c r="BV1614">
        <v>0.5623253256047781</v>
      </c>
      <c r="BW1614">
        <v>14.547139891888433</v>
      </c>
      <c r="BX1614">
        <v>37.69925089951002</v>
      </c>
      <c r="BY1614">
        <v>28.206127319574751</v>
      </c>
      <c r="BZ1614">
        <v>1039.4318456882129</v>
      </c>
      <c r="CA1614">
        <v>199.45683033389963</v>
      </c>
      <c r="CB1614">
        <v>213.08878546969538</v>
      </c>
      <c r="CC1614" s="156">
        <v>0.88</v>
      </c>
      <c r="CD1614">
        <v>1790</v>
      </c>
      <c r="CE1614">
        <v>0.14225164285584557</v>
      </c>
      <c r="CF1614">
        <v>5.7304481758254155</v>
      </c>
      <c r="CG1614">
        <v>0.17578740065515608</v>
      </c>
      <c r="CH1614">
        <v>12.05043335641569</v>
      </c>
      <c r="CI1614">
        <v>10</v>
      </c>
    </row>
    <row r="1615" spans="47:87" x14ac:dyDescent="0.3">
      <c r="AU1615">
        <v>0.3</v>
      </c>
      <c r="AV1615">
        <v>21.019820067381801</v>
      </c>
      <c r="AW1615">
        <v>0.28857918786258474</v>
      </c>
      <c r="AX1615">
        <v>2.4849036493816432</v>
      </c>
      <c r="AY1615">
        <v>344.76672681590105</v>
      </c>
      <c r="AZ1615">
        <v>9.4916049963331028E-2</v>
      </c>
      <c r="BA1615">
        <v>378.73957550509175</v>
      </c>
      <c r="BB1615">
        <v>404.2407241917079</v>
      </c>
      <c r="BC1615">
        <v>1</v>
      </c>
      <c r="BD1615">
        <v>38.984996193751002</v>
      </c>
      <c r="BE1615">
        <v>103.27078998958099</v>
      </c>
      <c r="BF1615">
        <v>17.925591830821688</v>
      </c>
      <c r="BG1615">
        <v>4.7880300404500709</v>
      </c>
      <c r="BH1615">
        <v>396.3901415801144</v>
      </c>
      <c r="BI1615">
        <v>0.19999999999999998</v>
      </c>
      <c r="BJ1615">
        <v>2515.7041528050659</v>
      </c>
      <c r="BK1615">
        <v>683.83719688380347</v>
      </c>
      <c r="BL1615">
        <v>889.86027854753297</v>
      </c>
      <c r="BM1615">
        <v>1099.0615673255306</v>
      </c>
      <c r="BN1615">
        <v>153.92937206782059</v>
      </c>
      <c r="BO1615">
        <v>25.944465269557227</v>
      </c>
      <c r="BP1615">
        <v>6.0375456241313637E-2</v>
      </c>
      <c r="BQ1615">
        <v>100</v>
      </c>
      <c r="BR1615">
        <v>321.52596835707578</v>
      </c>
      <c r="BS1615">
        <v>5.6388349260474639E-2</v>
      </c>
      <c r="BT1615">
        <v>2.9973373339789173E-4</v>
      </c>
      <c r="BU1615">
        <v>39.686397649699565</v>
      </c>
      <c r="BV1615">
        <v>0.53209722062453124</v>
      </c>
      <c r="BW1615">
        <v>14.285249562531407</v>
      </c>
      <c r="BX1615">
        <v>37.080427800410945</v>
      </c>
      <c r="BY1615">
        <v>31.86021837338652</v>
      </c>
      <c r="BZ1615">
        <v>1121.1580160408657</v>
      </c>
      <c r="CA1615">
        <v>260.78704803184928</v>
      </c>
      <c r="CB1615">
        <v>228.09940149131492</v>
      </c>
      <c r="CC1615" s="156">
        <v>0.93</v>
      </c>
      <c r="CD1615">
        <v>1520</v>
      </c>
      <c r="CE1615">
        <v>0.15906705930801945</v>
      </c>
      <c r="CF1615">
        <v>5.5428625438226895</v>
      </c>
      <c r="CG1615">
        <v>0.19335567360425954</v>
      </c>
      <c r="CH1615">
        <v>15.241069565207617</v>
      </c>
      <c r="CI1615">
        <v>9</v>
      </c>
    </row>
    <row r="1616" spans="47:87" x14ac:dyDescent="0.3">
      <c r="AU1616">
        <v>0.3</v>
      </c>
      <c r="AV1616">
        <v>20.547413253097162</v>
      </c>
      <c r="AW1616">
        <v>0.24613886776826985</v>
      </c>
      <c r="AX1616">
        <v>1.3901284220407979</v>
      </c>
      <c r="AY1616">
        <v>378.96185030670267</v>
      </c>
      <c r="AZ1616">
        <v>0.10971950609361768</v>
      </c>
      <c r="BA1616">
        <v>486.5803406281259</v>
      </c>
      <c r="BB1616">
        <v>351.20828167794753</v>
      </c>
      <c r="BC1616">
        <v>1</v>
      </c>
      <c r="BD1616">
        <v>42.785569553697442</v>
      </c>
      <c r="BE1616">
        <v>101.69527994228153</v>
      </c>
      <c r="BF1616">
        <v>22.595666324331329</v>
      </c>
      <c r="BG1616">
        <v>5.9756130960767022</v>
      </c>
      <c r="BH1616">
        <v>420.12221033852575</v>
      </c>
      <c r="BI1616">
        <v>0.19999999999999993</v>
      </c>
      <c r="BJ1616">
        <v>2672.4500739217983</v>
      </c>
      <c r="BK1616">
        <v>703.51693059502111</v>
      </c>
      <c r="BL1616">
        <v>960.4632309482904</v>
      </c>
      <c r="BM1616">
        <v>960.9525159465669</v>
      </c>
      <c r="BN1616">
        <v>162.41585462026006</v>
      </c>
      <c r="BO1616">
        <v>22.349137257008589</v>
      </c>
      <c r="BP1616">
        <v>2.4632734591697871E-2</v>
      </c>
      <c r="BQ1616">
        <v>100</v>
      </c>
      <c r="BR1616">
        <v>354.40426481751661</v>
      </c>
      <c r="BS1616">
        <v>5.9076601332649095E-2</v>
      </c>
      <c r="BT1616">
        <v>2.9437620346980557E-4</v>
      </c>
      <c r="BU1616">
        <v>77.571799651339617</v>
      </c>
      <c r="BV1616">
        <v>0.53118515645079523</v>
      </c>
      <c r="BW1616">
        <v>13.997733524838837</v>
      </c>
      <c r="BX1616">
        <v>36.846373967759249</v>
      </c>
      <c r="BY1616">
        <v>36.613817034459068</v>
      </c>
      <c r="BZ1616">
        <v>1331.5125285061599</v>
      </c>
      <c r="CA1616">
        <v>280.12117859358267</v>
      </c>
      <c r="CB1616">
        <v>229.69583750861906</v>
      </c>
      <c r="CC1616" s="156">
        <v>1.01</v>
      </c>
      <c r="CD1616">
        <v>1000</v>
      </c>
      <c r="CE1616">
        <v>0.23068952241926244</v>
      </c>
      <c r="CF1616">
        <v>7.4142741666935681</v>
      </c>
      <c r="CG1616">
        <v>0.27762094612813837</v>
      </c>
      <c r="CH1616">
        <v>31.266738209519811</v>
      </c>
      <c r="CI1616">
        <v>5</v>
      </c>
    </row>
    <row r="1617" spans="47:87" x14ac:dyDescent="0.3">
      <c r="AU1617">
        <v>0.3</v>
      </c>
      <c r="AV1617">
        <v>22.49269965480179</v>
      </c>
      <c r="AW1617">
        <v>0.29707839055022395</v>
      </c>
      <c r="AX1617">
        <v>0</v>
      </c>
      <c r="AY1617">
        <v>342.0704537682318</v>
      </c>
      <c r="AZ1617">
        <v>8.9083689486345555E-2</v>
      </c>
      <c r="BA1617">
        <v>402.10438839377338</v>
      </c>
      <c r="BB1617">
        <v>371.58308850893229</v>
      </c>
      <c r="BC1617">
        <v>1</v>
      </c>
      <c r="BD1617">
        <v>37.453248205845362</v>
      </c>
      <c r="BE1617">
        <v>80.697867687506843</v>
      </c>
      <c r="BF1617">
        <v>16.583976824073343</v>
      </c>
      <c r="BG1617">
        <v>6.4658724890944672</v>
      </c>
      <c r="BH1617">
        <v>411.75050233039678</v>
      </c>
      <c r="BI1617">
        <v>0.2</v>
      </c>
      <c r="BJ1617">
        <v>2893.3005352471228</v>
      </c>
      <c r="BK1617">
        <v>682.9228782310397</v>
      </c>
      <c r="BL1617">
        <v>843.51427491473021</v>
      </c>
      <c r="BM1617">
        <v>900.76877336329278</v>
      </c>
      <c r="BN1617">
        <v>200.08804730773002</v>
      </c>
      <c r="BO1617">
        <v>26.888060226908085</v>
      </c>
      <c r="BP1617">
        <v>4.0416500980277034E-2</v>
      </c>
      <c r="BQ1617">
        <v>100</v>
      </c>
      <c r="BR1617">
        <v>381.31570478199325</v>
      </c>
      <c r="BS1617">
        <v>5.6744174377908851E-2</v>
      </c>
      <c r="BT1617">
        <v>3.225981706354275E-4</v>
      </c>
      <c r="BU1617">
        <v>24.789932585888018</v>
      </c>
      <c r="BV1617">
        <v>0.58135102621780055</v>
      </c>
      <c r="BW1617">
        <v>15.186348565082618</v>
      </c>
      <c r="BX1617">
        <v>37.638516089682291</v>
      </c>
      <c r="BY1617">
        <v>32.734651476540449</v>
      </c>
      <c r="BZ1617">
        <v>1212.4973912546307</v>
      </c>
      <c r="CA1617">
        <v>316.00061442508854</v>
      </c>
      <c r="CB1617">
        <v>228.28592930595775</v>
      </c>
      <c r="CC1617" s="156">
        <v>0.84</v>
      </c>
      <c r="CD1617">
        <v>1990</v>
      </c>
      <c r="CE1617">
        <v>0.13993988710224436</v>
      </c>
      <c r="CF1617">
        <v>5.2714306447389365</v>
      </c>
      <c r="CG1617">
        <v>0.17024326360273312</v>
      </c>
      <c r="CH1617">
        <v>9.6102404367737755</v>
      </c>
      <c r="CI1617">
        <v>11</v>
      </c>
    </row>
    <row r="1618" spans="47:87" x14ac:dyDescent="0.3">
      <c r="AU1618">
        <v>0.3</v>
      </c>
      <c r="AV1618">
        <v>20.693224247661853</v>
      </c>
      <c r="AW1618">
        <v>0.31848763724237245</v>
      </c>
      <c r="AX1618">
        <v>0.84601718474621856</v>
      </c>
      <c r="AY1618">
        <v>322.22209567223621</v>
      </c>
      <c r="AZ1618">
        <v>9.7129993376028206E-2</v>
      </c>
      <c r="BA1618">
        <v>517.50373531813307</v>
      </c>
      <c r="BB1618">
        <v>386.9507340191588</v>
      </c>
      <c r="BC1618">
        <v>1</v>
      </c>
      <c r="BD1618">
        <v>42.172287683611124</v>
      </c>
      <c r="BE1618">
        <v>101.31739451718535</v>
      </c>
      <c r="BF1618">
        <v>14.119981570393577</v>
      </c>
      <c r="BG1618">
        <v>5.45827223058164</v>
      </c>
      <c r="BH1618">
        <v>392.21635826869294</v>
      </c>
      <c r="BI1618">
        <v>0.19999999999999998</v>
      </c>
      <c r="BJ1618">
        <v>2645.8043912368407</v>
      </c>
      <c r="BK1618">
        <v>692.05763745259117</v>
      </c>
      <c r="BL1618">
        <v>869.95059521554276</v>
      </c>
      <c r="BM1618">
        <v>898.03985431607089</v>
      </c>
      <c r="BN1618">
        <v>171.34470387450816</v>
      </c>
      <c r="BO1618">
        <v>28.763206551540989</v>
      </c>
      <c r="BP1618">
        <v>5.0913541954770755E-2</v>
      </c>
      <c r="BQ1618">
        <v>100</v>
      </c>
      <c r="BR1618">
        <v>333.19151387037562</v>
      </c>
      <c r="BS1618">
        <v>4.8811501375088752E-2</v>
      </c>
      <c r="BT1618">
        <v>2.9299162829256819E-4</v>
      </c>
      <c r="BU1618">
        <v>92.214018537492933</v>
      </c>
      <c r="BV1618">
        <v>0.53810179207379827</v>
      </c>
      <c r="BW1618">
        <v>14.601425356662936</v>
      </c>
      <c r="BX1618">
        <v>35.889546536497448</v>
      </c>
      <c r="BY1618">
        <v>34.792368759110801</v>
      </c>
      <c r="BZ1618">
        <v>1078.6607724866058</v>
      </c>
      <c r="CA1618">
        <v>278.31950882174624</v>
      </c>
      <c r="CB1618">
        <v>216.41962774384504</v>
      </c>
      <c r="CC1618" s="156">
        <v>1.0900000000000001</v>
      </c>
      <c r="CD1618">
        <v>990</v>
      </c>
      <c r="CE1618">
        <v>0.13166357106168713</v>
      </c>
      <c r="CF1618">
        <v>5.2344310307309865</v>
      </c>
      <c r="CG1618">
        <v>0.17558075957620758</v>
      </c>
      <c r="CH1618">
        <v>11.203008012735911</v>
      </c>
      <c r="CI1618">
        <v>10</v>
      </c>
    </row>
    <row r="1619" spans="47:87" x14ac:dyDescent="0.3">
      <c r="AU1619">
        <v>0.3</v>
      </c>
      <c r="AV1619">
        <v>20.496710532455147</v>
      </c>
      <c r="AW1619">
        <v>0.2883516818417512</v>
      </c>
      <c r="AX1619">
        <v>1.2281970946472791</v>
      </c>
      <c r="AY1619">
        <v>298.96621924810245</v>
      </c>
      <c r="AZ1619">
        <v>9.4006960933820327E-2</v>
      </c>
      <c r="BA1619">
        <v>466.54485642818315</v>
      </c>
      <c r="BB1619">
        <v>350.41773729769426</v>
      </c>
      <c r="BC1619">
        <v>1</v>
      </c>
      <c r="BD1619">
        <v>35.929746388679824</v>
      </c>
      <c r="BE1619">
        <v>99.054916110432259</v>
      </c>
      <c r="BF1619">
        <v>21.644406194023333</v>
      </c>
      <c r="BG1619">
        <v>3.2700012603828901</v>
      </c>
      <c r="BH1619">
        <v>390.11426661140661</v>
      </c>
      <c r="BI1619">
        <v>0.2</v>
      </c>
      <c r="BJ1619">
        <v>2380.2050747838603</v>
      </c>
      <c r="BK1619">
        <v>678.98898822142587</v>
      </c>
      <c r="BL1619">
        <v>815.65544023150721</v>
      </c>
      <c r="BM1619">
        <v>1011.1465136662814</v>
      </c>
      <c r="BN1619">
        <v>201.00412823898085</v>
      </c>
      <c r="BO1619">
        <v>25.865339013732566</v>
      </c>
      <c r="BP1619">
        <v>6.7451468211727136E-2</v>
      </c>
      <c r="BQ1619">
        <v>100</v>
      </c>
      <c r="BR1619">
        <v>320.9830075337839</v>
      </c>
      <c r="BS1619">
        <v>5.2153578365681706E-2</v>
      </c>
      <c r="BT1619">
        <v>3.1604705739403713E-4</v>
      </c>
      <c r="BU1619">
        <v>0</v>
      </c>
      <c r="BV1619">
        <v>0.55018501424501887</v>
      </c>
      <c r="BW1619">
        <v>14.236524031295632</v>
      </c>
      <c r="BX1619">
        <v>35.863560907080007</v>
      </c>
      <c r="BY1619">
        <v>30.184926050048404</v>
      </c>
      <c r="BZ1619">
        <v>1031.9829614559669</v>
      </c>
      <c r="CA1619">
        <v>221.90084423904386</v>
      </c>
      <c r="CB1619">
        <v>238.3444013362909</v>
      </c>
      <c r="CC1619" s="156">
        <v>1.05</v>
      </c>
      <c r="CD1619">
        <v>940</v>
      </c>
      <c r="CE1619">
        <v>0.16238372466722795</v>
      </c>
      <c r="CF1619">
        <v>6.9099506167591827</v>
      </c>
      <c r="CG1619">
        <v>0.20875972559715467</v>
      </c>
      <c r="CH1619">
        <v>17.14568053107919</v>
      </c>
      <c r="CI1619">
        <v>8</v>
      </c>
    </row>
    <row r="1620" spans="47:87" x14ac:dyDescent="0.3">
      <c r="AU1620">
        <v>0.3</v>
      </c>
      <c r="AV1620">
        <v>20.36093686050479</v>
      </c>
      <c r="AW1620">
        <v>0.30522082688205154</v>
      </c>
      <c r="AX1620">
        <v>1.5653678912521745</v>
      </c>
      <c r="AY1620">
        <v>331.02137335439011</v>
      </c>
      <c r="AZ1620">
        <v>0.10569087165776128</v>
      </c>
      <c r="BA1620">
        <v>392.75987119750789</v>
      </c>
      <c r="BB1620">
        <v>335.10183705767349</v>
      </c>
      <c r="BC1620">
        <v>1</v>
      </c>
      <c r="BD1620">
        <v>43.148237784704833</v>
      </c>
      <c r="BE1620">
        <v>104.20838977577145</v>
      </c>
      <c r="BF1620">
        <v>11.673105103552194</v>
      </c>
      <c r="BG1620">
        <v>5.0255176165504283</v>
      </c>
      <c r="BH1620">
        <v>384.32960111496209</v>
      </c>
      <c r="BI1620">
        <v>0.19999999999999996</v>
      </c>
      <c r="BJ1620">
        <v>2608.1545247448498</v>
      </c>
      <c r="BK1620">
        <v>692.73413822298414</v>
      </c>
      <c r="BL1620">
        <v>895.52896963972262</v>
      </c>
      <c r="BM1620">
        <v>972.18897874561935</v>
      </c>
      <c r="BN1620">
        <v>126.26465239024201</v>
      </c>
      <c r="BO1620">
        <v>27.262949534537778</v>
      </c>
      <c r="BP1620">
        <v>8.539039155434866E-2</v>
      </c>
      <c r="BQ1620">
        <v>100</v>
      </c>
      <c r="BR1620">
        <v>355.54330419276965</v>
      </c>
      <c r="BS1620">
        <v>5.0085429719408284E-2</v>
      </c>
      <c r="BT1620">
        <v>2.770018615131788E-4</v>
      </c>
      <c r="BU1620">
        <v>0</v>
      </c>
      <c r="BV1620">
        <v>0.57271925523995071</v>
      </c>
      <c r="BW1620">
        <v>15.471655710474131</v>
      </c>
      <c r="BX1620">
        <v>37.896360260178142</v>
      </c>
      <c r="BY1620">
        <v>32.546623210932147</v>
      </c>
      <c r="BZ1620">
        <v>1125.6744405937343</v>
      </c>
      <c r="CA1620">
        <v>302.67353919041966</v>
      </c>
      <c r="CB1620">
        <v>248.22677614699941</v>
      </c>
      <c r="CC1620" s="156">
        <v>1.1499999999999999</v>
      </c>
      <c r="CD1620">
        <v>1150</v>
      </c>
      <c r="CE1620">
        <v>0.12157410994608497</v>
      </c>
      <c r="CF1620">
        <v>4.2824928365987844</v>
      </c>
      <c r="CG1620">
        <v>0.15010688060381808</v>
      </c>
      <c r="CH1620">
        <v>8.0003184819131725</v>
      </c>
      <c r="CI1620">
        <v>13</v>
      </c>
    </row>
    <row r="1621" spans="47:87" x14ac:dyDescent="0.3">
      <c r="AU1621">
        <v>0.3</v>
      </c>
      <c r="AV1621">
        <v>20.378945264564251</v>
      </c>
      <c r="AW1621">
        <v>0.32507953459144556</v>
      </c>
      <c r="AX1621">
        <v>0.57433367029451365</v>
      </c>
      <c r="AY1621">
        <v>317.69357294816655</v>
      </c>
      <c r="AZ1621">
        <v>0.10368381970442714</v>
      </c>
      <c r="BA1621">
        <v>393.32537849080961</v>
      </c>
      <c r="BB1621">
        <v>316.50466495827328</v>
      </c>
      <c r="BC1621">
        <v>1</v>
      </c>
      <c r="BD1621">
        <v>43.763389062283487</v>
      </c>
      <c r="BE1621">
        <v>97.306096627726234</v>
      </c>
      <c r="BF1621">
        <v>20.79814824210856</v>
      </c>
      <c r="BG1621">
        <v>3.8232686987310278</v>
      </c>
      <c r="BH1621">
        <v>388.33312323334656</v>
      </c>
      <c r="BI1621">
        <v>0.19999999999999998</v>
      </c>
      <c r="BJ1621">
        <v>2562.4305772732455</v>
      </c>
      <c r="BK1621">
        <v>677.36346565997701</v>
      </c>
      <c r="BL1621">
        <v>855.53531318450575</v>
      </c>
      <c r="BM1621">
        <v>979.67392920083478</v>
      </c>
      <c r="BN1621">
        <v>196.71720145580554</v>
      </c>
      <c r="BO1621">
        <v>29.580268793253939</v>
      </c>
      <c r="BP1621">
        <v>2.5038952924338772E-2</v>
      </c>
      <c r="BQ1621">
        <v>100</v>
      </c>
      <c r="BR1621">
        <v>344.71497531994368</v>
      </c>
      <c r="BS1621">
        <v>5.5628133558886773E-2</v>
      </c>
      <c r="BT1621">
        <v>3.2360092452787906E-4</v>
      </c>
      <c r="BU1621">
        <v>18.160019466061971</v>
      </c>
      <c r="BV1621">
        <v>0.56571611942734634</v>
      </c>
      <c r="BW1621">
        <v>15.26028653220123</v>
      </c>
      <c r="BX1621">
        <v>37.316358885315388</v>
      </c>
      <c r="BY1621">
        <v>34.881948300918815</v>
      </c>
      <c r="BZ1621">
        <v>1244.8586895688447</v>
      </c>
      <c r="CA1621">
        <v>223.15280848507098</v>
      </c>
      <c r="CB1621">
        <v>236.29745808678177</v>
      </c>
      <c r="CC1621" s="156">
        <v>1.03</v>
      </c>
      <c r="CD1621">
        <v>1060</v>
      </c>
      <c r="CE1621">
        <v>0.26334287834029313</v>
      </c>
      <c r="CF1621">
        <v>7.7904800451931244</v>
      </c>
      <c r="CG1621">
        <v>0.31926848353312987</v>
      </c>
      <c r="CH1621">
        <v>32.059661254710804</v>
      </c>
      <c r="CI1621">
        <v>5</v>
      </c>
    </row>
    <row r="1622" spans="47:87" x14ac:dyDescent="0.3">
      <c r="AU1622">
        <v>0.3</v>
      </c>
      <c r="AV1622">
        <v>17.43316044320747</v>
      </c>
      <c r="AW1622">
        <v>0.31454651158493735</v>
      </c>
      <c r="AX1622">
        <v>0</v>
      </c>
      <c r="AY1622">
        <v>327.83113943801362</v>
      </c>
      <c r="AZ1622">
        <v>0.10318040715310067</v>
      </c>
      <c r="BA1622">
        <v>419.16948756275008</v>
      </c>
      <c r="BB1622">
        <v>182.16266769306228</v>
      </c>
      <c r="BC1622">
        <v>1</v>
      </c>
      <c r="BD1622">
        <v>37.740640747002367</v>
      </c>
      <c r="BE1622">
        <v>92.536456952029937</v>
      </c>
      <c r="BF1622">
        <v>12.526075074934175</v>
      </c>
      <c r="BG1622">
        <v>4.1297745439050084</v>
      </c>
      <c r="BH1622">
        <v>414.73451054163399</v>
      </c>
      <c r="BI1622">
        <v>0.20000000000000004</v>
      </c>
      <c r="BJ1622">
        <v>2924.14622648255</v>
      </c>
      <c r="BK1622">
        <v>692.19472202781856</v>
      </c>
      <c r="BL1622">
        <v>941.97233806564498</v>
      </c>
      <c r="BM1622">
        <v>1090.223364574505</v>
      </c>
      <c r="BN1622">
        <v>229.87034917194399</v>
      </c>
      <c r="BO1622">
        <v>28.365119141055263</v>
      </c>
      <c r="BP1622">
        <v>5.5363825021717071E-2</v>
      </c>
      <c r="BQ1622">
        <v>100</v>
      </c>
      <c r="BR1622">
        <v>327.2375441037475</v>
      </c>
      <c r="BS1622">
        <v>5.4659695399646234E-2</v>
      </c>
      <c r="BT1622">
        <v>3.1668175226324353E-4</v>
      </c>
      <c r="BU1622">
        <v>120.37491262561589</v>
      </c>
      <c r="BV1622">
        <v>0.57333260452293056</v>
      </c>
      <c r="BW1622">
        <v>13.996845967621571</v>
      </c>
      <c r="BX1622">
        <v>39.203711051263276</v>
      </c>
      <c r="BY1622">
        <v>34.478426182779401</v>
      </c>
      <c r="BZ1622">
        <v>1037.2155151050538</v>
      </c>
      <c r="CA1622">
        <v>245.03958637475625</v>
      </c>
      <c r="CB1622">
        <v>215.97007135459424</v>
      </c>
      <c r="CC1622" s="156">
        <v>1.29</v>
      </c>
      <c r="CD1622">
        <v>1040</v>
      </c>
      <c r="CE1622">
        <v>0.19702719478353137</v>
      </c>
      <c r="CF1622">
        <v>6.1333694883722139</v>
      </c>
      <c r="CG1622">
        <v>0.23884771903137306</v>
      </c>
      <c r="CH1622">
        <v>18.59850227234524</v>
      </c>
      <c r="CI1622">
        <v>7</v>
      </c>
    </row>
    <row r="1623" spans="47:87" x14ac:dyDescent="0.3">
      <c r="AU1623">
        <v>0.3</v>
      </c>
      <c r="AV1623">
        <v>21.473008673872563</v>
      </c>
      <c r="AW1623">
        <v>0.26671713992550411</v>
      </c>
      <c r="AX1623">
        <v>1.8271793667360403</v>
      </c>
      <c r="AY1623">
        <v>339.71864171114851</v>
      </c>
      <c r="AZ1623">
        <v>8.1618675958773312E-2</v>
      </c>
      <c r="BA1623">
        <v>384.17560826129949</v>
      </c>
      <c r="BB1623">
        <v>366.42598060759497</v>
      </c>
      <c r="BC1623">
        <v>1</v>
      </c>
      <c r="BD1623">
        <v>45.587579674142326</v>
      </c>
      <c r="BE1623">
        <v>94.570947361388093</v>
      </c>
      <c r="BF1623">
        <v>19.47906513101324</v>
      </c>
      <c r="BG1623">
        <v>5.037716724378952</v>
      </c>
      <c r="BH1623">
        <v>408.76431287313039</v>
      </c>
      <c r="BI1623">
        <v>0.2</v>
      </c>
      <c r="BJ1623">
        <v>2244.9255837256737</v>
      </c>
      <c r="BK1623">
        <v>688.60604773195155</v>
      </c>
      <c r="BL1623">
        <v>942.98874751645303</v>
      </c>
      <c r="BM1623">
        <v>967.37568389448154</v>
      </c>
      <c r="BN1623">
        <v>114.17490432887469</v>
      </c>
      <c r="BO1623">
        <v>24.145699137792423</v>
      </c>
      <c r="BP1623">
        <v>3.5600402812846516E-2</v>
      </c>
      <c r="BQ1623">
        <v>100</v>
      </c>
      <c r="BR1623">
        <v>342.03599620637897</v>
      </c>
      <c r="BS1623">
        <v>5.8851172945318053E-2</v>
      </c>
      <c r="BT1623">
        <v>3.1449079278847078E-4</v>
      </c>
      <c r="BU1623">
        <v>0</v>
      </c>
      <c r="BV1623">
        <v>0.6022143840709</v>
      </c>
      <c r="BW1623">
        <v>15.278056826340897</v>
      </c>
      <c r="BX1623">
        <v>34.946377155806367</v>
      </c>
      <c r="BY1623">
        <v>29.04379628395121</v>
      </c>
      <c r="BZ1623">
        <v>1059.6462630878225</v>
      </c>
      <c r="CA1623">
        <v>367.23542464419234</v>
      </c>
      <c r="CB1623">
        <v>223.61164141472938</v>
      </c>
      <c r="CC1623" s="156">
        <v>0.97</v>
      </c>
      <c r="CD1623">
        <v>1160</v>
      </c>
      <c r="CE1623">
        <v>0.14754590491626263</v>
      </c>
      <c r="CF1623">
        <v>6.2726062411774457</v>
      </c>
      <c r="CG1623">
        <v>0.1772422415189816</v>
      </c>
      <c r="CH1623">
        <v>8.7774064170706847</v>
      </c>
      <c r="CI1623">
        <v>11</v>
      </c>
    </row>
    <row r="1624" spans="47:87" x14ac:dyDescent="0.3">
      <c r="AU1624">
        <v>0.3</v>
      </c>
      <c r="AV1624">
        <v>18.914583959113383</v>
      </c>
      <c r="AW1624">
        <v>0.35460783193720286</v>
      </c>
      <c r="AX1624">
        <v>1.0229442690474235</v>
      </c>
      <c r="AY1624">
        <v>328.06608681815391</v>
      </c>
      <c r="AZ1624">
        <v>0.11687305156879563</v>
      </c>
      <c r="BA1624">
        <v>476.46434850968672</v>
      </c>
      <c r="BB1624">
        <v>243.08498721872695</v>
      </c>
      <c r="BC1624">
        <v>1</v>
      </c>
      <c r="BD1624">
        <v>31.401910746957988</v>
      </c>
      <c r="BE1624">
        <v>92.402956220596096</v>
      </c>
      <c r="BF1624">
        <v>4.3422997767746701</v>
      </c>
      <c r="BG1624">
        <v>3.8686493916051297</v>
      </c>
      <c r="BH1624">
        <v>442.22988720709463</v>
      </c>
      <c r="BI1624">
        <v>0.20000000000000004</v>
      </c>
      <c r="BJ1624">
        <v>2964.0053739799205</v>
      </c>
      <c r="BK1624">
        <v>680.85510940558186</v>
      </c>
      <c r="BL1624">
        <v>863.77968584315079</v>
      </c>
      <c r="BM1624">
        <v>1018.1772809119051</v>
      </c>
      <c r="BN1624">
        <v>107.35009217825217</v>
      </c>
      <c r="BO1624">
        <v>32.20623040460859</v>
      </c>
      <c r="BP1624">
        <v>3.468909219239226E-2</v>
      </c>
      <c r="BQ1624">
        <v>100</v>
      </c>
      <c r="BR1624">
        <v>313.11364947370265</v>
      </c>
      <c r="BS1624">
        <v>5.5920631199548147E-2</v>
      </c>
      <c r="BT1624">
        <v>3.1471406769556195E-4</v>
      </c>
      <c r="BU1624">
        <v>16.469559555780478</v>
      </c>
      <c r="BV1624">
        <v>0.5810119891953226</v>
      </c>
      <c r="BW1624">
        <v>15.712745051609989</v>
      </c>
      <c r="BX1624">
        <v>40.099499562481071</v>
      </c>
      <c r="BY1624">
        <v>36.733059997155955</v>
      </c>
      <c r="BZ1624">
        <v>1167.7244327702051</v>
      </c>
      <c r="CA1624">
        <v>382.29806171762357</v>
      </c>
      <c r="CB1624">
        <v>216.83163383739105</v>
      </c>
      <c r="CC1624" s="156">
        <v>1.1100000000000001</v>
      </c>
      <c r="CD1624">
        <v>520</v>
      </c>
      <c r="CE1624">
        <v>0.24210656508809025</v>
      </c>
      <c r="CF1624">
        <v>9.6329949888948967</v>
      </c>
      <c r="CG1624">
        <v>0.2913813024656749</v>
      </c>
      <c r="CH1624">
        <v>48.386251498483787</v>
      </c>
      <c r="CI1624">
        <v>5</v>
      </c>
    </row>
    <row r="1625" spans="47:87" x14ac:dyDescent="0.3">
      <c r="AU1625">
        <v>0.3</v>
      </c>
      <c r="AV1625">
        <v>19.711937530465921</v>
      </c>
      <c r="AW1625">
        <v>0.31474684002172304</v>
      </c>
      <c r="AX1625">
        <v>1.1665232944891772</v>
      </c>
      <c r="AY1625">
        <v>315.35516927009218</v>
      </c>
      <c r="AZ1625">
        <v>0.10100978214782499</v>
      </c>
      <c r="BA1625">
        <v>475.41508481621855</v>
      </c>
      <c r="BB1625">
        <v>429.38311382977372</v>
      </c>
      <c r="BC1625">
        <v>1</v>
      </c>
      <c r="BD1625">
        <v>43.689038874173171</v>
      </c>
      <c r="BE1625">
        <v>101.49338718729703</v>
      </c>
      <c r="BF1625">
        <v>10.487460289955198</v>
      </c>
      <c r="BG1625">
        <v>5.961404720048578</v>
      </c>
      <c r="BH1625">
        <v>364.7564014981964</v>
      </c>
      <c r="BI1625">
        <v>0.2</v>
      </c>
      <c r="BJ1625">
        <v>2940.4729997555455</v>
      </c>
      <c r="BK1625">
        <v>687.86446705068693</v>
      </c>
      <c r="BL1625">
        <v>849.05818007165567</v>
      </c>
      <c r="BM1625">
        <v>865.0121602106791</v>
      </c>
      <c r="BN1625">
        <v>91.012129265327189</v>
      </c>
      <c r="BO1625">
        <v>28.404699874056817</v>
      </c>
      <c r="BP1625">
        <v>5.279915462975901E-2</v>
      </c>
      <c r="BQ1625">
        <v>100</v>
      </c>
      <c r="BR1625">
        <v>317.29812188901406</v>
      </c>
      <c r="BS1625">
        <v>6.1212233289118637E-2</v>
      </c>
      <c r="BT1625">
        <v>2.5976500189660621E-4</v>
      </c>
      <c r="BU1625">
        <v>0</v>
      </c>
      <c r="BV1625">
        <v>0.60635104085815061</v>
      </c>
      <c r="BW1625">
        <v>15.505056246661601</v>
      </c>
      <c r="BX1625">
        <v>36.917365985770402</v>
      </c>
      <c r="BY1625">
        <v>33.098504015154013</v>
      </c>
      <c r="BZ1625">
        <v>1114.5437447267605</v>
      </c>
      <c r="CA1625">
        <v>158.29401397585139</v>
      </c>
      <c r="CB1625">
        <v>227.7723511637092</v>
      </c>
      <c r="CC1625" s="156">
        <v>0.91</v>
      </c>
      <c r="CD1625">
        <v>2160</v>
      </c>
      <c r="CE1625">
        <v>0.14254684597575551</v>
      </c>
      <c r="CF1625">
        <v>4.6013961257396412</v>
      </c>
      <c r="CG1625">
        <v>0.17628923782924316</v>
      </c>
      <c r="CH1625">
        <v>4.2264661486832242</v>
      </c>
      <c r="CI1625">
        <v>12</v>
      </c>
    </row>
    <row r="1626" spans="47:87" x14ac:dyDescent="0.3">
      <c r="AU1626">
        <v>0.3</v>
      </c>
      <c r="AV1626">
        <v>20.377484216197121</v>
      </c>
      <c r="AW1626">
        <v>0.33083996733791476</v>
      </c>
      <c r="AX1626">
        <v>0.75363605426981373</v>
      </c>
      <c r="AY1626">
        <v>320.82760520463756</v>
      </c>
      <c r="AZ1626">
        <v>0.10207688321428338</v>
      </c>
      <c r="BA1626">
        <v>475.36482240746744</v>
      </c>
      <c r="BB1626">
        <v>340.78418208454991</v>
      </c>
      <c r="BC1626">
        <v>1</v>
      </c>
      <c r="BD1626">
        <v>43.922952918483205</v>
      </c>
      <c r="BE1626">
        <v>108.88516501435775</v>
      </c>
      <c r="BF1626">
        <v>25.72711587503149</v>
      </c>
      <c r="BG1626">
        <v>2.7016005389256601</v>
      </c>
      <c r="BH1626">
        <v>430.43812830773783</v>
      </c>
      <c r="BI1626">
        <v>0.2</v>
      </c>
      <c r="BJ1626">
        <v>2340.3097518056506</v>
      </c>
      <c r="BK1626">
        <v>685.03002721891573</v>
      </c>
      <c r="BL1626">
        <v>877.19065784015947</v>
      </c>
      <c r="BM1626">
        <v>961.52462241122123</v>
      </c>
      <c r="BN1626">
        <v>162.54847813291528</v>
      </c>
      <c r="BO1626">
        <v>29.679099113686998</v>
      </c>
      <c r="BP1626">
        <v>7.7111129288326752E-2</v>
      </c>
      <c r="BQ1626">
        <v>100</v>
      </c>
      <c r="BR1626">
        <v>367.71509441434068</v>
      </c>
      <c r="BS1626">
        <v>5.9551413714941069E-2</v>
      </c>
      <c r="BT1626">
        <v>3.1364440924476906E-4</v>
      </c>
      <c r="BU1626">
        <v>116.8640249866191</v>
      </c>
      <c r="BV1626">
        <v>0.54850549201519139</v>
      </c>
      <c r="BW1626">
        <v>14.08103158720985</v>
      </c>
      <c r="BX1626">
        <v>36.150913929923355</v>
      </c>
      <c r="BY1626">
        <v>32.66961597217005</v>
      </c>
      <c r="BZ1626">
        <v>790.41896280489607</v>
      </c>
      <c r="CA1626">
        <v>297.66847453457916</v>
      </c>
      <c r="CB1626">
        <v>245.22637471681634</v>
      </c>
      <c r="CC1626" s="156">
        <v>0.98</v>
      </c>
      <c r="CD1626">
        <v>1470</v>
      </c>
      <c r="CE1626">
        <v>0.14645611262884284</v>
      </c>
      <c r="CF1626">
        <v>5.6190856027627971</v>
      </c>
      <c r="CG1626">
        <v>0.19602838577546655</v>
      </c>
      <c r="CH1626">
        <v>8.4257636788973382</v>
      </c>
      <c r="CI1626">
        <v>10</v>
      </c>
    </row>
    <row r="1627" spans="47:87" x14ac:dyDescent="0.3">
      <c r="AU1627">
        <v>0.3</v>
      </c>
      <c r="AV1627">
        <v>19.599059861016368</v>
      </c>
      <c r="AW1627">
        <v>0.32367751632853409</v>
      </c>
      <c r="AX1627">
        <v>2.0054180318707271</v>
      </c>
      <c r="AY1627">
        <v>325.92714460389936</v>
      </c>
      <c r="AZ1627">
        <v>9.3941089205838227E-2</v>
      </c>
      <c r="BA1627">
        <v>469.92798088652114</v>
      </c>
      <c r="BB1627">
        <v>378.302042154361</v>
      </c>
      <c r="BC1627">
        <v>1</v>
      </c>
      <c r="BD1627">
        <v>42.279932868320266</v>
      </c>
      <c r="BE1627">
        <v>95.967592034840862</v>
      </c>
      <c r="BF1627">
        <v>1.9722146804536835</v>
      </c>
      <c r="BG1627">
        <v>3.7814980024776887</v>
      </c>
      <c r="BH1627">
        <v>457.15184183854137</v>
      </c>
      <c r="BI1627">
        <v>0.20000000000000007</v>
      </c>
      <c r="BJ1627">
        <v>2544.3503332934442</v>
      </c>
      <c r="BK1627">
        <v>686.65417890706203</v>
      </c>
      <c r="BL1627">
        <v>865.40019182858305</v>
      </c>
      <c r="BM1627">
        <v>1000.6875307266337</v>
      </c>
      <c r="BN1627">
        <v>169.63470181283495</v>
      </c>
      <c r="BO1627">
        <v>28.886039127037183</v>
      </c>
      <c r="BP1627">
        <v>9.3736225735551751E-2</v>
      </c>
      <c r="BQ1627">
        <v>100</v>
      </c>
      <c r="BR1627">
        <v>408.37282961752027</v>
      </c>
      <c r="BS1627">
        <v>5.8076355309813449E-2</v>
      </c>
      <c r="BT1627">
        <v>2.8528311450579363E-4</v>
      </c>
      <c r="BU1627">
        <v>23.276034462018764</v>
      </c>
      <c r="BV1627">
        <v>0.59467385403424289</v>
      </c>
      <c r="BW1627">
        <v>14.535837545488921</v>
      </c>
      <c r="BX1627">
        <v>34.688902882022283</v>
      </c>
      <c r="BY1627">
        <v>31.186437945712751</v>
      </c>
      <c r="BZ1627">
        <v>939.42497429917432</v>
      </c>
      <c r="CA1627">
        <v>203.2569452113367</v>
      </c>
      <c r="CB1627">
        <v>249.98130967034754</v>
      </c>
      <c r="CC1627" s="156">
        <v>1.02</v>
      </c>
      <c r="CD1627">
        <v>1720</v>
      </c>
      <c r="CE1627">
        <v>0.13046492282012134</v>
      </c>
      <c r="CF1627">
        <v>4.799846961210525</v>
      </c>
      <c r="CG1627">
        <v>0.1696872963234376</v>
      </c>
      <c r="CH1627">
        <v>5.5145802754556623</v>
      </c>
      <c r="CI1627">
        <v>12</v>
      </c>
    </row>
    <row r="1628" spans="47:87" x14ac:dyDescent="0.3">
      <c r="AU1628">
        <v>0.3</v>
      </c>
      <c r="AV1628">
        <v>19.371773897463367</v>
      </c>
      <c r="AW1628">
        <v>0.30305253405564997</v>
      </c>
      <c r="AX1628">
        <v>1.6637088297569731</v>
      </c>
      <c r="AY1628">
        <v>318.28104457302555</v>
      </c>
      <c r="AZ1628">
        <v>9.3641147563264887E-2</v>
      </c>
      <c r="BA1628">
        <v>454.02789681908666</v>
      </c>
      <c r="BB1628">
        <v>392.95395861683551</v>
      </c>
      <c r="BC1628">
        <v>1</v>
      </c>
      <c r="BD1628">
        <v>42.878140111014176</v>
      </c>
      <c r="BE1628">
        <v>82.591781864854042</v>
      </c>
      <c r="BF1628">
        <v>15.277310765274153</v>
      </c>
      <c r="BG1628">
        <v>4.743704114834733</v>
      </c>
      <c r="BH1628">
        <v>423.80905353342933</v>
      </c>
      <c r="BI1628">
        <v>0.20000000000000004</v>
      </c>
      <c r="BJ1628">
        <v>2643.681529684543</v>
      </c>
      <c r="BK1628">
        <v>704.44678116569821</v>
      </c>
      <c r="BL1628">
        <v>856.78083645940001</v>
      </c>
      <c r="BM1628">
        <v>953.00743643677652</v>
      </c>
      <c r="BN1628">
        <v>133.69273701036246</v>
      </c>
      <c r="BO1628">
        <v>27.123787399534645</v>
      </c>
      <c r="BP1628">
        <v>7.8223637010368552E-2</v>
      </c>
      <c r="BQ1628">
        <v>100</v>
      </c>
      <c r="BR1628">
        <v>418.49990288793049</v>
      </c>
      <c r="BS1628">
        <v>5.4676035295461028E-2</v>
      </c>
      <c r="BT1628">
        <v>3.1158061633166056E-4</v>
      </c>
      <c r="BU1628">
        <v>0</v>
      </c>
      <c r="BV1628">
        <v>0.5659697826941068</v>
      </c>
      <c r="BW1628">
        <v>14.58807744541302</v>
      </c>
      <c r="BX1628">
        <v>37.740002086454808</v>
      </c>
      <c r="BY1628">
        <v>33.564705502459219</v>
      </c>
      <c r="BZ1628">
        <v>1223.2202183071984</v>
      </c>
      <c r="CA1628">
        <v>243.07968624197409</v>
      </c>
      <c r="CB1628">
        <v>232.88358143237349</v>
      </c>
      <c r="CC1628" s="156">
        <v>0.79</v>
      </c>
      <c r="CD1628">
        <v>1920</v>
      </c>
      <c r="CE1628">
        <v>0.11767596798841806</v>
      </c>
      <c r="CF1628">
        <v>5.5717120743189401</v>
      </c>
      <c r="CG1628">
        <v>0.15642628200548797</v>
      </c>
      <c r="CH1628">
        <v>9.7588455355123838</v>
      </c>
      <c r="CI1628">
        <v>12</v>
      </c>
    </row>
    <row r="1629" spans="47:87" x14ac:dyDescent="0.3">
      <c r="AU1629">
        <v>0.3</v>
      </c>
      <c r="AV1629">
        <v>21.39815207363603</v>
      </c>
      <c r="AW1629">
        <v>0.3438776866297763</v>
      </c>
      <c r="AX1629">
        <v>2.319607033295517</v>
      </c>
      <c r="AY1629">
        <v>341.50543786135825</v>
      </c>
      <c r="AZ1629">
        <v>0.10275662306640862</v>
      </c>
      <c r="BA1629">
        <v>436.2973867915855</v>
      </c>
      <c r="BB1629">
        <v>325.48980026763309</v>
      </c>
      <c r="BC1629">
        <v>1</v>
      </c>
      <c r="BD1629">
        <v>36.408970114310321</v>
      </c>
      <c r="BE1629">
        <v>102.00093302593623</v>
      </c>
      <c r="BF1629">
        <v>12.482397800043294</v>
      </c>
      <c r="BG1629">
        <v>5.8025380141888565</v>
      </c>
      <c r="BH1629">
        <v>393.47031374889923</v>
      </c>
      <c r="BI1629">
        <v>0.19999999999999998</v>
      </c>
      <c r="BJ1629">
        <v>2729.7670708746609</v>
      </c>
      <c r="BK1629">
        <v>708.97941640495674</v>
      </c>
      <c r="BL1629">
        <v>793.05945318699469</v>
      </c>
      <c r="BM1629">
        <v>1194.2520502724815</v>
      </c>
      <c r="BN1629">
        <v>158.98341093996794</v>
      </c>
      <c r="BO1629">
        <v>31.168608648148645</v>
      </c>
      <c r="BP1629">
        <v>4.1346049889224995E-2</v>
      </c>
      <c r="BQ1629">
        <v>100</v>
      </c>
      <c r="BR1629">
        <v>330.79026230482901</v>
      </c>
      <c r="BS1629">
        <v>5.5915953759412357E-2</v>
      </c>
      <c r="BT1629">
        <v>3.1148166316455014E-4</v>
      </c>
      <c r="BU1629">
        <v>0</v>
      </c>
      <c r="BV1629">
        <v>0.56128005033191197</v>
      </c>
      <c r="BW1629">
        <v>16.441301113662735</v>
      </c>
      <c r="BX1629">
        <v>33.881547343884577</v>
      </c>
      <c r="BY1629">
        <v>30.027767440230292</v>
      </c>
      <c r="BZ1629">
        <v>994.75397776135026</v>
      </c>
      <c r="CA1629">
        <v>274.54398470083959</v>
      </c>
      <c r="CB1629">
        <v>230.5736937644543</v>
      </c>
      <c r="CC1629" s="156">
        <v>0.9</v>
      </c>
      <c r="CD1629">
        <v>1570</v>
      </c>
      <c r="CE1629">
        <v>0.19133696822806101</v>
      </c>
      <c r="CF1629">
        <v>5.5502149051562615</v>
      </c>
      <c r="CG1629">
        <v>0.23258926590924744</v>
      </c>
      <c r="CH1629">
        <v>21.79169355222411</v>
      </c>
      <c r="CI1629">
        <v>7</v>
      </c>
    </row>
    <row r="1630" spans="47:87" x14ac:dyDescent="0.3">
      <c r="AU1630">
        <v>0.3</v>
      </c>
      <c r="AV1630">
        <v>19.787061418057888</v>
      </c>
      <c r="AW1630">
        <v>0.33309168307610693</v>
      </c>
      <c r="AX1630">
        <v>0.8512310839615671</v>
      </c>
      <c r="AY1630">
        <v>340.7327680344942</v>
      </c>
      <c r="AZ1630">
        <v>8.7896563784162565E-2</v>
      </c>
      <c r="BA1630">
        <v>406.96956361092606</v>
      </c>
      <c r="BB1630">
        <v>362.52426920069001</v>
      </c>
      <c r="BC1630">
        <v>1</v>
      </c>
      <c r="BD1630">
        <v>33.129581445060502</v>
      </c>
      <c r="BE1630">
        <v>65.787455530202806</v>
      </c>
      <c r="BF1630">
        <v>14.603461723310975</v>
      </c>
      <c r="BG1630">
        <v>3.7385255510634927</v>
      </c>
      <c r="BH1630">
        <v>437.81498978504897</v>
      </c>
      <c r="BI1630">
        <v>0.19999999999999998</v>
      </c>
      <c r="BJ1630">
        <v>2540.9314813132787</v>
      </c>
      <c r="BK1630">
        <v>659.62170751924646</v>
      </c>
      <c r="BL1630">
        <v>799.47910640705436</v>
      </c>
      <c r="BM1630">
        <v>896.33874662845983</v>
      </c>
      <c r="BN1630">
        <v>239.63451675085258</v>
      </c>
      <c r="BO1630">
        <v>30.05888378007365</v>
      </c>
      <c r="BP1630">
        <v>5.6134747994596453E-2</v>
      </c>
      <c r="BQ1630">
        <v>100</v>
      </c>
      <c r="BR1630">
        <v>386.74683903856874</v>
      </c>
      <c r="BS1630">
        <v>5.7682947498358485E-2</v>
      </c>
      <c r="BT1630">
        <v>2.8268040339332026E-4</v>
      </c>
      <c r="BU1630">
        <v>0</v>
      </c>
      <c r="BV1630">
        <v>0.56893994135352088</v>
      </c>
      <c r="BW1630">
        <v>15.58824798098064</v>
      </c>
      <c r="BX1630">
        <v>34.665262272637108</v>
      </c>
      <c r="BY1630">
        <v>36.16259619376882</v>
      </c>
      <c r="BZ1630">
        <v>1058.1372873896762</v>
      </c>
      <c r="CA1630">
        <v>300.32733922097168</v>
      </c>
      <c r="CB1630">
        <v>255.82277844165947</v>
      </c>
      <c r="CC1630" s="156">
        <v>1.02</v>
      </c>
      <c r="CD1630">
        <v>1020</v>
      </c>
      <c r="CE1630">
        <v>0.19257660723046399</v>
      </c>
      <c r="CF1630">
        <v>7.4727711228715776</v>
      </c>
      <c r="CG1630">
        <v>0.25028358725608724</v>
      </c>
      <c r="CH1630">
        <v>18.438750645807158</v>
      </c>
      <c r="CI1630">
        <v>7</v>
      </c>
    </row>
    <row r="1631" spans="47:87" x14ac:dyDescent="0.3">
      <c r="AU1631">
        <v>0.3</v>
      </c>
      <c r="AV1631">
        <v>18.403946549566832</v>
      </c>
      <c r="AW1631">
        <v>0.36845419697725207</v>
      </c>
      <c r="AX1631">
        <v>1.0968704304767387</v>
      </c>
      <c r="AY1631">
        <v>358.91562871337516</v>
      </c>
      <c r="AZ1631">
        <v>0.10927873253014846</v>
      </c>
      <c r="BA1631">
        <v>367.54296550571809</v>
      </c>
      <c r="BB1631">
        <v>362.55271337816419</v>
      </c>
      <c r="BC1631">
        <v>1</v>
      </c>
      <c r="BD1631">
        <v>37.074687462990504</v>
      </c>
      <c r="BE1631">
        <v>96.784188987857917</v>
      </c>
      <c r="BF1631">
        <v>13.043901617520149</v>
      </c>
      <c r="BG1631">
        <v>5.7158584782163322</v>
      </c>
      <c r="BH1631">
        <v>438.5297193425111</v>
      </c>
      <c r="BI1631">
        <v>0.20000000000000007</v>
      </c>
      <c r="BJ1631">
        <v>2263.0099722906375</v>
      </c>
      <c r="BK1631">
        <v>682.11005810736049</v>
      </c>
      <c r="BL1631">
        <v>896.92094876001329</v>
      </c>
      <c r="BM1631">
        <v>1095.6836547515932</v>
      </c>
      <c r="BN1631">
        <v>118.27267989918242</v>
      </c>
      <c r="BO1631">
        <v>33.324575605461149</v>
      </c>
      <c r="BP1631">
        <v>5.2995008336653389E-2</v>
      </c>
      <c r="BQ1631">
        <v>100</v>
      </c>
      <c r="BR1631">
        <v>380.49292082988467</v>
      </c>
      <c r="BS1631">
        <v>5.5864851108117765E-2</v>
      </c>
      <c r="BT1631">
        <v>3.1656682834633895E-4</v>
      </c>
      <c r="BU1631">
        <v>0</v>
      </c>
      <c r="BV1631">
        <v>0.58384627805590406</v>
      </c>
      <c r="BW1631">
        <v>13.759743046788438</v>
      </c>
      <c r="BX1631">
        <v>38.943145957491602</v>
      </c>
      <c r="BY1631">
        <v>31.116709337082554</v>
      </c>
      <c r="BZ1631">
        <v>897.27005018050033</v>
      </c>
      <c r="CA1631">
        <v>248.45440988874094</v>
      </c>
      <c r="CB1631">
        <v>230.93496920238525</v>
      </c>
      <c r="CC1631" s="156">
        <v>1.2</v>
      </c>
      <c r="CD1631">
        <v>1480</v>
      </c>
      <c r="CE1631">
        <v>0.12681705829720524</v>
      </c>
      <c r="CF1631">
        <v>4.3463580808396705</v>
      </c>
      <c r="CG1631">
        <v>0.16562474790806955</v>
      </c>
      <c r="CH1631">
        <v>3.450820086639439</v>
      </c>
      <c r="CI1631">
        <v>14</v>
      </c>
    </row>
    <row r="1632" spans="47:87" x14ac:dyDescent="0.3">
      <c r="AU1632">
        <v>0.3</v>
      </c>
      <c r="AV1632">
        <v>18.257080791152465</v>
      </c>
      <c r="AW1632">
        <v>0.30429485989037536</v>
      </c>
      <c r="AX1632">
        <v>1.0722753616924852</v>
      </c>
      <c r="AY1632">
        <v>343.33770452153186</v>
      </c>
      <c r="AZ1632">
        <v>0.10042504517522462</v>
      </c>
      <c r="BA1632">
        <v>405.51633188502734</v>
      </c>
      <c r="BB1632">
        <v>375.5557764742299</v>
      </c>
      <c r="BC1632">
        <v>1</v>
      </c>
      <c r="BD1632">
        <v>39.557109900696311</v>
      </c>
      <c r="BE1632">
        <v>117.36052234507432</v>
      </c>
      <c r="BF1632">
        <v>15.816941493927253</v>
      </c>
      <c r="BG1632">
        <v>6.2825819706207628</v>
      </c>
      <c r="BH1632">
        <v>430.15548591341758</v>
      </c>
      <c r="BI1632">
        <v>0.20000000000000007</v>
      </c>
      <c r="BJ1632">
        <v>2824.2843819552859</v>
      </c>
      <c r="BK1632">
        <v>687.7459805499002</v>
      </c>
      <c r="BL1632">
        <v>872.7692705086663</v>
      </c>
      <c r="BM1632">
        <v>835.73296611645912</v>
      </c>
      <c r="BN1632">
        <v>155.57559896033524</v>
      </c>
      <c r="BO1632">
        <v>27.303348023355227</v>
      </c>
      <c r="BP1632">
        <v>7.0216944432173786E-2</v>
      </c>
      <c r="BQ1632">
        <v>100</v>
      </c>
      <c r="BR1632">
        <v>413.57706163914452</v>
      </c>
      <c r="BS1632">
        <v>5.5792127283034197E-2</v>
      </c>
      <c r="BT1632">
        <v>3.158559455716875E-4</v>
      </c>
      <c r="BU1632">
        <v>0</v>
      </c>
      <c r="BV1632">
        <v>0.50418971217962616</v>
      </c>
      <c r="BW1632">
        <v>14.468021591154731</v>
      </c>
      <c r="BX1632">
        <v>36.37108612464155</v>
      </c>
      <c r="BY1632">
        <v>35.539652588239413</v>
      </c>
      <c r="BZ1632">
        <v>941.24388547535557</v>
      </c>
      <c r="CA1632">
        <v>370.11805735459563</v>
      </c>
      <c r="CB1632">
        <v>213.47215388365228</v>
      </c>
      <c r="CC1632" s="156">
        <v>1</v>
      </c>
      <c r="CD1632">
        <v>1280</v>
      </c>
      <c r="CE1632">
        <v>0.14808741340208775</v>
      </c>
      <c r="CF1632">
        <v>4.9193478896757483</v>
      </c>
      <c r="CG1632">
        <v>0.1954021529610892</v>
      </c>
      <c r="CH1632">
        <v>12.104696780947322</v>
      </c>
      <c r="CI1632">
        <v>9</v>
      </c>
    </row>
    <row r="1633" spans="47:87" x14ac:dyDescent="0.3">
      <c r="AU1633">
        <v>0.3</v>
      </c>
      <c r="AV1633">
        <v>18.906849902710363</v>
      </c>
      <c r="AW1633">
        <v>0.24664594287410857</v>
      </c>
      <c r="AX1633">
        <v>1.6108428801264059</v>
      </c>
      <c r="AY1633">
        <v>333.24834594245925</v>
      </c>
      <c r="AZ1633">
        <v>8.4250322843838349E-2</v>
      </c>
      <c r="BA1633">
        <v>368.49334378677571</v>
      </c>
      <c r="BB1633">
        <v>363.8265722427181</v>
      </c>
      <c r="BC1633">
        <v>1</v>
      </c>
      <c r="BD1633">
        <v>28.936623399774859</v>
      </c>
      <c r="BE1633">
        <v>92.453451595741697</v>
      </c>
      <c r="BF1633">
        <v>9.8550391574238621</v>
      </c>
      <c r="BG1633">
        <v>4.5395827504350414</v>
      </c>
      <c r="BH1633">
        <v>426.88478820586835</v>
      </c>
      <c r="BI1633">
        <v>0.19999999999999998</v>
      </c>
      <c r="BJ1633">
        <v>2421.523795426489</v>
      </c>
      <c r="BK1633">
        <v>671.71859041137316</v>
      </c>
      <c r="BL1633">
        <v>882.32340615541909</v>
      </c>
      <c r="BM1633">
        <v>872.05951764229712</v>
      </c>
      <c r="BN1633">
        <v>114.1738618207438</v>
      </c>
      <c r="BO1633">
        <v>22.142980495346567</v>
      </c>
      <c r="BP1633">
        <v>5.5410986549655261E-2</v>
      </c>
      <c r="BQ1633">
        <v>100</v>
      </c>
      <c r="BR1633">
        <v>396.42983085883532</v>
      </c>
      <c r="BS1633">
        <v>5.4395464706998804E-2</v>
      </c>
      <c r="BT1633">
        <v>3.017286557523859E-4</v>
      </c>
      <c r="BU1633">
        <v>0</v>
      </c>
      <c r="BV1633">
        <v>0.58247351167329531</v>
      </c>
      <c r="BW1633">
        <v>15.414779884865052</v>
      </c>
      <c r="BX1633">
        <v>35.557791192192717</v>
      </c>
      <c r="BY1633">
        <v>33.433057644625229</v>
      </c>
      <c r="BZ1633">
        <v>913.59790630635143</v>
      </c>
      <c r="CA1633">
        <v>424.25046720450058</v>
      </c>
      <c r="CB1633">
        <v>230.01872440901275</v>
      </c>
      <c r="CC1633" s="156">
        <v>0.92</v>
      </c>
      <c r="CD1633">
        <v>1550</v>
      </c>
      <c r="CE1633">
        <v>0.13622178076918967</v>
      </c>
      <c r="CF1633">
        <v>5.4574818248971262</v>
      </c>
      <c r="CG1633">
        <v>0.18426590399035625</v>
      </c>
      <c r="CH1633">
        <v>6.9795698786527307</v>
      </c>
      <c r="CI1633">
        <v>11</v>
      </c>
    </row>
    <row r="1634" spans="47:87" x14ac:dyDescent="0.3">
      <c r="AU1634">
        <v>0.3</v>
      </c>
      <c r="AV1634">
        <v>18.887493896557167</v>
      </c>
      <c r="AW1634">
        <v>0.32361562856675213</v>
      </c>
      <c r="AX1634">
        <v>1.5200163212396427</v>
      </c>
      <c r="AY1634">
        <v>316.37078014901408</v>
      </c>
      <c r="AZ1634">
        <v>0.10322409886479444</v>
      </c>
      <c r="BA1634">
        <v>451.75809396462569</v>
      </c>
      <c r="BB1634">
        <v>384.2592400379595</v>
      </c>
      <c r="BC1634">
        <v>1</v>
      </c>
      <c r="BD1634">
        <v>44.792579797609875</v>
      </c>
      <c r="BE1634">
        <v>86.590120388167804</v>
      </c>
      <c r="BF1634">
        <v>5.0303886125775295</v>
      </c>
      <c r="BG1634">
        <v>4.8723445272109247</v>
      </c>
      <c r="BH1634">
        <v>447.51620428685908</v>
      </c>
      <c r="BI1634">
        <v>0.20000000000000004</v>
      </c>
      <c r="BJ1634">
        <v>2574.9326292326764</v>
      </c>
      <c r="BK1634">
        <v>676.83978385186333</v>
      </c>
      <c r="BL1634">
        <v>868.1757203005626</v>
      </c>
      <c r="BM1634">
        <v>962.82441728538697</v>
      </c>
      <c r="BN1634">
        <v>136.71290207738099</v>
      </c>
      <c r="BO1634">
        <v>29.158848004549046</v>
      </c>
      <c r="BP1634">
        <v>5.9899239598177605E-2</v>
      </c>
      <c r="BQ1634">
        <v>100</v>
      </c>
      <c r="BR1634">
        <v>331.18664344930534</v>
      </c>
      <c r="BS1634">
        <v>5.2104362522696603E-2</v>
      </c>
      <c r="BT1634">
        <v>2.8769954970273823E-4</v>
      </c>
      <c r="BU1634">
        <v>0</v>
      </c>
      <c r="BV1634">
        <v>0.53872122338144779</v>
      </c>
      <c r="BW1634">
        <v>15.611847875236521</v>
      </c>
      <c r="BX1634">
        <v>36.922123392194614</v>
      </c>
      <c r="BY1634">
        <v>31.80787774116061</v>
      </c>
      <c r="BZ1634">
        <v>930.14479519996178</v>
      </c>
      <c r="CA1634">
        <v>335.0646243973224</v>
      </c>
      <c r="CB1634">
        <v>241.19968011118021</v>
      </c>
      <c r="CC1634" s="156">
        <v>1.01</v>
      </c>
      <c r="CD1634">
        <v>1510</v>
      </c>
      <c r="CE1634">
        <v>0.183285617870516</v>
      </c>
      <c r="CF1634">
        <v>7.7274273170337029</v>
      </c>
      <c r="CG1634">
        <v>0.23776371372789684</v>
      </c>
      <c r="CH1634">
        <v>20.498158044744692</v>
      </c>
      <c r="CI1634">
        <v>7</v>
      </c>
    </row>
    <row r="1635" spans="47:87" x14ac:dyDescent="0.3">
      <c r="AU1635">
        <v>0.3</v>
      </c>
      <c r="AV1635">
        <v>20.904008303534674</v>
      </c>
      <c r="AW1635">
        <v>0.42496118853467335</v>
      </c>
      <c r="AX1635">
        <v>1.1419672642313863</v>
      </c>
      <c r="AY1635">
        <v>339.56743123203756</v>
      </c>
      <c r="AZ1635">
        <v>0.11186157256760879</v>
      </c>
      <c r="BA1635">
        <v>395.65315742580441</v>
      </c>
      <c r="BB1635">
        <v>380.23639846500924</v>
      </c>
      <c r="BC1635">
        <v>1</v>
      </c>
      <c r="BD1635">
        <v>33.392842657176772</v>
      </c>
      <c r="BE1635">
        <v>90.971347412886928</v>
      </c>
      <c r="BF1635">
        <v>18.733637873809581</v>
      </c>
      <c r="BG1635">
        <v>6.0324897171795788</v>
      </c>
      <c r="BH1635">
        <v>380.37484077474011</v>
      </c>
      <c r="BI1635">
        <v>0.2</v>
      </c>
      <c r="BJ1635">
        <v>2584.0958994811413</v>
      </c>
      <c r="BK1635">
        <v>714.95278751883563</v>
      </c>
      <c r="BL1635">
        <v>964.36530419295525</v>
      </c>
      <c r="BM1635">
        <v>1061.6549715444987</v>
      </c>
      <c r="BN1635">
        <v>27.226978461347567</v>
      </c>
      <c r="BO1635">
        <v>38.515103461842742</v>
      </c>
      <c r="BP1635">
        <v>5.150877767315714E-2</v>
      </c>
      <c r="BQ1635">
        <v>100</v>
      </c>
      <c r="BR1635">
        <v>299.60764373039518</v>
      </c>
      <c r="BS1635">
        <v>5.4641123880029625E-2</v>
      </c>
      <c r="BT1635">
        <v>3.0636207975374833E-4</v>
      </c>
      <c r="BU1635">
        <v>0</v>
      </c>
      <c r="BV1635">
        <v>0.53932538302447031</v>
      </c>
      <c r="BW1635">
        <v>14.658325632123224</v>
      </c>
      <c r="BX1635">
        <v>33.555014356963547</v>
      </c>
      <c r="BY1635">
        <v>34.725835660210862</v>
      </c>
      <c r="BZ1635">
        <v>868.85182493189154</v>
      </c>
      <c r="CA1635">
        <v>302.74983261462131</v>
      </c>
      <c r="CB1635">
        <v>245.72536786280861</v>
      </c>
      <c r="CC1635" s="156">
        <v>0.73</v>
      </c>
      <c r="CD1635">
        <v>1380</v>
      </c>
      <c r="CE1635">
        <v>0.25109515311337272</v>
      </c>
      <c r="CF1635">
        <v>9.6494275655268904</v>
      </c>
      <c r="CG1635">
        <v>0.34439031553376498</v>
      </c>
      <c r="CH1635">
        <v>34.3403675068379</v>
      </c>
      <c r="CI1635">
        <v>5</v>
      </c>
    </row>
    <row r="1636" spans="47:87" x14ac:dyDescent="0.3">
      <c r="AU1636">
        <v>0.3</v>
      </c>
      <c r="AV1636">
        <v>20.192803772447913</v>
      </c>
      <c r="AW1636">
        <v>0.20547525388529067</v>
      </c>
      <c r="AX1636">
        <v>2.0068624098595089</v>
      </c>
      <c r="AY1636">
        <v>317.33366856922709</v>
      </c>
      <c r="AZ1636">
        <v>8.9665247777530155E-2</v>
      </c>
      <c r="BA1636">
        <v>516.17477772141365</v>
      </c>
      <c r="BB1636">
        <v>314.3288293498324</v>
      </c>
      <c r="BC1636">
        <v>1</v>
      </c>
      <c r="BD1636">
        <v>36.634525338765165</v>
      </c>
      <c r="BE1636">
        <v>96.823497243897421</v>
      </c>
      <c r="BF1636">
        <v>9.6247500064822322</v>
      </c>
      <c r="BG1636">
        <v>3.5566294588477745</v>
      </c>
      <c r="BH1636">
        <v>372.34241025794586</v>
      </c>
      <c r="BI1636">
        <v>0.20000000000000004</v>
      </c>
      <c r="BJ1636">
        <v>2923.8024020738044</v>
      </c>
      <c r="BK1636">
        <v>680.19000334526424</v>
      </c>
      <c r="BL1636">
        <v>903.14377577414598</v>
      </c>
      <c r="BM1636">
        <v>760.7321021951567</v>
      </c>
      <c r="BN1636">
        <v>235.97596767140485</v>
      </c>
      <c r="BO1636">
        <v>18.368965010811905</v>
      </c>
      <c r="BP1636">
        <v>5.5514972417740185E-2</v>
      </c>
      <c r="BQ1636">
        <v>100</v>
      </c>
      <c r="BR1636">
        <v>323.16566512536946</v>
      </c>
      <c r="BS1636">
        <v>5.5544252019147235E-2</v>
      </c>
      <c r="BT1636">
        <v>3.2326523553164686E-4</v>
      </c>
      <c r="BU1636">
        <v>86.130874658576531</v>
      </c>
      <c r="BV1636">
        <v>0.55749267072784481</v>
      </c>
      <c r="BW1636">
        <v>15.150015805126577</v>
      </c>
      <c r="BX1636">
        <v>37.532184791904655</v>
      </c>
      <c r="BY1636">
        <v>32.453438057779749</v>
      </c>
      <c r="BZ1636">
        <v>1079.6124795620306</v>
      </c>
      <c r="CA1636">
        <v>318.37040458180695</v>
      </c>
      <c r="CB1636">
        <v>215.86862508318279</v>
      </c>
      <c r="CC1636" s="156">
        <v>1.1200000000000001</v>
      </c>
      <c r="CD1636">
        <v>1850</v>
      </c>
      <c r="CE1636">
        <v>5.2078798368465185E-2</v>
      </c>
      <c r="CF1636">
        <v>2.5275007295967673</v>
      </c>
      <c r="CG1636">
        <v>8.6813762798250052E-2</v>
      </c>
      <c r="CH1636">
        <v>-8.500894768530312</v>
      </c>
      <c r="CI1636" t="s">
        <v>479</v>
      </c>
    </row>
    <row r="1637" spans="47:87" x14ac:dyDescent="0.3">
      <c r="AU1637">
        <v>0.3</v>
      </c>
      <c r="AV1637">
        <v>21.929558341996501</v>
      </c>
      <c r="AW1637">
        <v>0.31961648135279919</v>
      </c>
      <c r="AX1637">
        <v>0</v>
      </c>
      <c r="AY1637">
        <v>332.22203689682698</v>
      </c>
      <c r="AZ1637">
        <v>8.2375929897000988E-2</v>
      </c>
      <c r="BA1637">
        <v>381.32649191928687</v>
      </c>
      <c r="BB1637">
        <v>366.41858966523688</v>
      </c>
      <c r="BC1637">
        <v>1</v>
      </c>
      <c r="BD1637">
        <v>34.41333311050537</v>
      </c>
      <c r="BE1637">
        <v>103.39980108775957</v>
      </c>
      <c r="BF1637">
        <v>16.023960504901009</v>
      </c>
      <c r="BG1637">
        <v>5.059441611099631</v>
      </c>
      <c r="BH1637">
        <v>411.36023249323921</v>
      </c>
      <c r="BI1637">
        <v>0.19999999999999998</v>
      </c>
      <c r="BJ1637">
        <v>2640.9087224895734</v>
      </c>
      <c r="BK1637">
        <v>688.5647619193885</v>
      </c>
      <c r="BL1637">
        <v>838.05607759098609</v>
      </c>
      <c r="BM1637">
        <v>872.69106301304316</v>
      </c>
      <c r="BN1637">
        <v>144.08441656725358</v>
      </c>
      <c r="BO1637">
        <v>28.778079105911413</v>
      </c>
      <c r="BP1637">
        <v>6.1733361323039068E-2</v>
      </c>
      <c r="BQ1637">
        <v>100</v>
      </c>
      <c r="BR1637">
        <v>311.80361400465227</v>
      </c>
      <c r="BS1637">
        <v>5.3106238406635607E-2</v>
      </c>
      <c r="BT1637">
        <v>3.2391465176002672E-4</v>
      </c>
      <c r="BU1637">
        <v>0</v>
      </c>
      <c r="BV1637">
        <v>0.53873835016181026</v>
      </c>
      <c r="BW1637">
        <v>15.829912429277561</v>
      </c>
      <c r="BX1637">
        <v>36.759287776912515</v>
      </c>
      <c r="BY1637">
        <v>32.280322848366289</v>
      </c>
      <c r="BZ1637">
        <v>1043.2041396689676</v>
      </c>
      <c r="CA1637">
        <v>320.29522650670629</v>
      </c>
      <c r="CB1637">
        <v>232.06115800105181</v>
      </c>
      <c r="CC1637" s="156">
        <v>0.8</v>
      </c>
      <c r="CD1637">
        <v>760</v>
      </c>
      <c r="CE1637">
        <v>0.28120576479722703</v>
      </c>
      <c r="CF1637">
        <v>9.5892251255281806</v>
      </c>
      <c r="CG1637">
        <v>0.34251624740873549</v>
      </c>
      <c r="CH1637">
        <v>41.175450303654081</v>
      </c>
      <c r="CI1637">
        <v>4</v>
      </c>
    </row>
    <row r="1638" spans="47:87" x14ac:dyDescent="0.3">
      <c r="AU1638">
        <v>0.3</v>
      </c>
      <c r="AV1638">
        <v>20.995977775665256</v>
      </c>
      <c r="AW1638">
        <v>0.38929193196555723</v>
      </c>
      <c r="AX1638">
        <v>1.4555161193268538</v>
      </c>
      <c r="AY1638">
        <v>338.86230735876364</v>
      </c>
      <c r="AZ1638">
        <v>8.742495028861802E-2</v>
      </c>
      <c r="BA1638">
        <v>372.82400308225385</v>
      </c>
      <c r="BB1638">
        <v>422.8454486970727</v>
      </c>
      <c r="BC1638">
        <v>1</v>
      </c>
      <c r="BD1638">
        <v>29.598334509258869</v>
      </c>
      <c r="BE1638">
        <v>90.364727804452215</v>
      </c>
      <c r="BF1638">
        <v>11.571036622961827</v>
      </c>
      <c r="BG1638">
        <v>5.9015418477483621</v>
      </c>
      <c r="BH1638">
        <v>386.28443087370351</v>
      </c>
      <c r="BI1638">
        <v>0.20000000000000004</v>
      </c>
      <c r="BJ1638">
        <v>2128.7454266201908</v>
      </c>
      <c r="BK1638">
        <v>688.57798066474936</v>
      </c>
      <c r="BL1638">
        <v>903.9795157732849</v>
      </c>
      <c r="BM1638">
        <v>837.11823054774504</v>
      </c>
      <c r="BN1638">
        <v>193.3745608139379</v>
      </c>
      <c r="BO1638">
        <v>35.200769793614214</v>
      </c>
      <c r="BP1638">
        <v>5.715471626153662E-2</v>
      </c>
      <c r="BQ1638">
        <v>100</v>
      </c>
      <c r="BR1638">
        <v>385.65492612660807</v>
      </c>
      <c r="BS1638">
        <v>5.6341348054165352E-2</v>
      </c>
      <c r="BT1638">
        <v>3.1443948612745027E-4</v>
      </c>
      <c r="BU1638">
        <v>0</v>
      </c>
      <c r="BV1638">
        <v>0.51601707220199522</v>
      </c>
      <c r="BW1638">
        <v>14.696894254634506</v>
      </c>
      <c r="BX1638">
        <v>37.612874232527666</v>
      </c>
      <c r="BY1638">
        <v>38.221863379266814</v>
      </c>
      <c r="BZ1638">
        <v>797.48500008197186</v>
      </c>
      <c r="CA1638">
        <v>254.83844760741826</v>
      </c>
      <c r="CB1638">
        <v>218.7386136425601</v>
      </c>
      <c r="CC1638" s="156">
        <v>0.99</v>
      </c>
      <c r="CD1638">
        <v>1140</v>
      </c>
      <c r="CE1638">
        <v>0.18342466776037347</v>
      </c>
      <c r="CF1638">
        <v>4.9806276187747365</v>
      </c>
      <c r="CG1638">
        <v>0.22340941208858925</v>
      </c>
      <c r="CH1638">
        <v>15.738351657801608</v>
      </c>
      <c r="CI1638">
        <v>7</v>
      </c>
    </row>
    <row r="1639" spans="47:87" x14ac:dyDescent="0.3">
      <c r="AU1639">
        <v>0.3</v>
      </c>
      <c r="AV1639">
        <v>20.142727323502253</v>
      </c>
      <c r="AW1639">
        <v>0.25362045838157288</v>
      </c>
      <c r="AX1639">
        <v>0.98591771826843067</v>
      </c>
      <c r="AY1639">
        <v>308.15321334872255</v>
      </c>
      <c r="AZ1639">
        <v>0.10075894662210495</v>
      </c>
      <c r="BA1639">
        <v>383.91781563266738</v>
      </c>
      <c r="BB1639">
        <v>367.98287231173288</v>
      </c>
      <c r="BC1639">
        <v>1</v>
      </c>
      <c r="BD1639">
        <v>38.080464783943839</v>
      </c>
      <c r="BE1639">
        <v>84.097955159762094</v>
      </c>
      <c r="BF1639">
        <v>19.823143197258485</v>
      </c>
      <c r="BG1639">
        <v>6.0516539301670571</v>
      </c>
      <c r="BH1639">
        <v>404.30887591177662</v>
      </c>
      <c r="BI1639">
        <v>0.2</v>
      </c>
      <c r="BJ1639">
        <v>2532.4533129259498</v>
      </c>
      <c r="BK1639">
        <v>701.14662148228388</v>
      </c>
      <c r="BL1639">
        <v>881.76226657693894</v>
      </c>
      <c r="BM1639">
        <v>987.66580485242912</v>
      </c>
      <c r="BN1639">
        <v>125.7020725005903</v>
      </c>
      <c r="BO1639">
        <v>22.930993332205873</v>
      </c>
      <c r="BP1639">
        <v>3.7267826323126058E-2</v>
      </c>
      <c r="BQ1639">
        <v>100</v>
      </c>
      <c r="BR1639">
        <v>381.8034019140394</v>
      </c>
      <c r="BS1639">
        <v>5.8255404512228569E-2</v>
      </c>
      <c r="BT1639">
        <v>3.2981920827568036E-4</v>
      </c>
      <c r="BU1639">
        <v>0</v>
      </c>
      <c r="BV1639">
        <v>0.52887133851933643</v>
      </c>
      <c r="BW1639">
        <v>15.641020238757928</v>
      </c>
      <c r="BX1639">
        <v>35.690685333261442</v>
      </c>
      <c r="BY1639">
        <v>26.890642031842255</v>
      </c>
      <c r="BZ1639">
        <v>915.65945597503287</v>
      </c>
      <c r="CA1639">
        <v>290.54769392794202</v>
      </c>
      <c r="CB1639">
        <v>230.66166405766245</v>
      </c>
      <c r="CC1639" s="156">
        <v>0.99</v>
      </c>
      <c r="CD1639">
        <v>2360</v>
      </c>
      <c r="CE1639">
        <v>7.2037821631127041E-2</v>
      </c>
      <c r="CF1639">
        <v>2.9373200734693983</v>
      </c>
      <c r="CG1639">
        <v>0.11037699892369816</v>
      </c>
      <c r="CH1639">
        <v>-5.3477105890343744</v>
      </c>
      <c r="CI1639" t="s">
        <v>479</v>
      </c>
    </row>
    <row r="1640" spans="47:87" x14ac:dyDescent="0.3">
      <c r="AU1640">
        <v>0.3</v>
      </c>
      <c r="AV1640">
        <v>18.551869469993491</v>
      </c>
      <c r="AW1640">
        <v>0.28457755963667125</v>
      </c>
      <c r="AX1640">
        <v>0.36447964519383602</v>
      </c>
      <c r="AY1640">
        <v>336.08654703264426</v>
      </c>
      <c r="AZ1640">
        <v>7.4067114958380725E-2</v>
      </c>
      <c r="BA1640">
        <v>401.98702700491845</v>
      </c>
      <c r="BB1640">
        <v>334.08568766928374</v>
      </c>
      <c r="BC1640">
        <v>1</v>
      </c>
      <c r="BD1640">
        <v>40.761970076112895</v>
      </c>
      <c r="BE1640">
        <v>111.89469717956642</v>
      </c>
      <c r="BF1640">
        <v>24.644080241582468</v>
      </c>
      <c r="BG1640">
        <v>5.0222619856010837</v>
      </c>
      <c r="BH1640">
        <v>406.93063281136693</v>
      </c>
      <c r="BI1640">
        <v>0.2</v>
      </c>
      <c r="BJ1640">
        <v>2551.9268899083745</v>
      </c>
      <c r="BK1640">
        <v>695.99468947056414</v>
      </c>
      <c r="BL1640">
        <v>870.16435055540774</v>
      </c>
      <c r="BM1640">
        <v>992.30352236289571</v>
      </c>
      <c r="BN1640">
        <v>99.146410828590888</v>
      </c>
      <c r="BO1640">
        <v>25.888687050223343</v>
      </c>
      <c r="BP1640">
        <v>2.2746308937108654E-2</v>
      </c>
      <c r="BQ1640">
        <v>100</v>
      </c>
      <c r="BR1640">
        <v>343.39622067263736</v>
      </c>
      <c r="BS1640">
        <v>5.5741603807390606E-2</v>
      </c>
      <c r="BT1640">
        <v>3.0885645238330582E-4</v>
      </c>
      <c r="BU1640">
        <v>87.712658319651311</v>
      </c>
      <c r="BV1640">
        <v>0.57511177526196544</v>
      </c>
      <c r="BW1640">
        <v>14.195315214937116</v>
      </c>
      <c r="BX1640">
        <v>36.020481973316436</v>
      </c>
      <c r="BY1640">
        <v>34.194904479477373</v>
      </c>
      <c r="BZ1640">
        <v>991.72811827909879</v>
      </c>
      <c r="CA1640">
        <v>321.18835505739287</v>
      </c>
      <c r="CB1640">
        <v>221.00666197447345</v>
      </c>
      <c r="CC1640" s="156">
        <v>0.6</v>
      </c>
      <c r="CD1640">
        <v>1890</v>
      </c>
      <c r="CE1640">
        <v>0.24761467716576502</v>
      </c>
      <c r="CF1640">
        <v>9.2166207517825303</v>
      </c>
      <c r="CG1640">
        <v>0.29783512631725101</v>
      </c>
      <c r="CH1640">
        <v>45.184199719367797</v>
      </c>
      <c r="CI1640">
        <v>5</v>
      </c>
    </row>
    <row r="1641" spans="47:87" x14ac:dyDescent="0.3">
      <c r="AU1641">
        <v>0.3</v>
      </c>
      <c r="AV1641">
        <v>19.849942323358107</v>
      </c>
      <c r="AW1641">
        <v>0.34325368033097442</v>
      </c>
      <c r="AX1641">
        <v>1.6894487110351921</v>
      </c>
      <c r="AY1641">
        <v>359.47416584294837</v>
      </c>
      <c r="AZ1641">
        <v>0.10898664619747095</v>
      </c>
      <c r="BA1641">
        <v>419.19003745258237</v>
      </c>
      <c r="BB1641">
        <v>396.83597028989777</v>
      </c>
      <c r="BC1641">
        <v>1</v>
      </c>
      <c r="BD1641">
        <v>42.105876467864334</v>
      </c>
      <c r="BE1641">
        <v>97.833351957768102</v>
      </c>
      <c r="BF1641">
        <v>20.313161486843686</v>
      </c>
      <c r="BG1641">
        <v>4.0019542308254916</v>
      </c>
      <c r="BH1641">
        <v>409.34060956174329</v>
      </c>
      <c r="BI1641">
        <v>0.19999999999999998</v>
      </c>
      <c r="BJ1641">
        <v>2260.5324125884149</v>
      </c>
      <c r="BK1641">
        <v>688.90837205843593</v>
      </c>
      <c r="BL1641">
        <v>912.56546982358634</v>
      </c>
      <c r="BM1641">
        <v>824.35711209870215</v>
      </c>
      <c r="BN1641">
        <v>197.93914410756938</v>
      </c>
      <c r="BO1641">
        <v>30.79472764302399</v>
      </c>
      <c r="BP1641">
        <v>7.9745006932362972E-2</v>
      </c>
      <c r="BQ1641">
        <v>100</v>
      </c>
      <c r="BR1641">
        <v>344.82882830576449</v>
      </c>
      <c r="BS1641">
        <v>4.8554104619288295E-2</v>
      </c>
      <c r="BT1641">
        <v>3.0813573955472515E-4</v>
      </c>
      <c r="BU1641">
        <v>0</v>
      </c>
      <c r="BV1641">
        <v>0.55484604296476725</v>
      </c>
      <c r="BW1641">
        <v>14.539556835890693</v>
      </c>
      <c r="BX1641">
        <v>35.975908079055841</v>
      </c>
      <c r="BY1641">
        <v>31.273487662212656</v>
      </c>
      <c r="BZ1641">
        <v>1043.5486982554282</v>
      </c>
      <c r="CA1641">
        <v>209.02603346183415</v>
      </c>
      <c r="CB1641">
        <v>239.18835631262189</v>
      </c>
      <c r="CC1641" s="156">
        <v>1.05</v>
      </c>
      <c r="CD1641">
        <v>1810</v>
      </c>
      <c r="CE1641">
        <v>0.13425831137862976</v>
      </c>
      <c r="CF1641">
        <v>3.8370407198686713</v>
      </c>
      <c r="CG1641">
        <v>0.16444621350546038</v>
      </c>
      <c r="CH1641">
        <v>5.6088400405937611</v>
      </c>
      <c r="CI1641">
        <v>12</v>
      </c>
    </row>
    <row r="1642" spans="47:87" x14ac:dyDescent="0.3">
      <c r="AU1642">
        <v>0.3</v>
      </c>
      <c r="AV1642">
        <v>21.047012618002626</v>
      </c>
      <c r="AW1642">
        <v>0.27253406029959354</v>
      </c>
      <c r="AX1642">
        <v>1.3583275150920679</v>
      </c>
      <c r="AY1642">
        <v>298.88219693478965</v>
      </c>
      <c r="AZ1642">
        <v>9.3047768917416993E-2</v>
      </c>
      <c r="BA1642">
        <v>473.68193814405589</v>
      </c>
      <c r="BB1642">
        <v>362.86331104900592</v>
      </c>
      <c r="BC1642">
        <v>1</v>
      </c>
      <c r="BD1642">
        <v>48.998899892812474</v>
      </c>
      <c r="BE1642">
        <v>106.58802684804218</v>
      </c>
      <c r="BF1642">
        <v>14.746737688321797</v>
      </c>
      <c r="BG1642">
        <v>6.3093563101715411</v>
      </c>
      <c r="BH1642">
        <v>450.06882172382734</v>
      </c>
      <c r="BI1642">
        <v>0.19999999999999998</v>
      </c>
      <c r="BJ1642">
        <v>2561.5438829930367</v>
      </c>
      <c r="BK1642">
        <v>671.4867975642502</v>
      </c>
      <c r="BL1642">
        <v>858.85476506475118</v>
      </c>
      <c r="BM1642">
        <v>904.61621118549851</v>
      </c>
      <c r="BN1642">
        <v>149.33180389507484</v>
      </c>
      <c r="BO1642">
        <v>24.501811850388247</v>
      </c>
      <c r="BP1642">
        <v>5.701777681042438E-2</v>
      </c>
      <c r="BQ1642">
        <v>100</v>
      </c>
      <c r="BR1642">
        <v>328.73713951037251</v>
      </c>
      <c r="BS1642">
        <v>5.6479153278150375E-2</v>
      </c>
      <c r="BT1642">
        <v>2.9453045945985248E-4</v>
      </c>
      <c r="BU1642">
        <v>0</v>
      </c>
      <c r="BV1642">
        <v>0.56496948458997898</v>
      </c>
      <c r="BW1642">
        <v>15.300283974804939</v>
      </c>
      <c r="BX1642">
        <v>35.892966062060701</v>
      </c>
      <c r="BY1642">
        <v>39.053079494901745</v>
      </c>
      <c r="BZ1642">
        <v>931.82146969713926</v>
      </c>
      <c r="CA1642">
        <v>279.64267429128836</v>
      </c>
      <c r="CB1642">
        <v>222.46408882628231</v>
      </c>
      <c r="CC1642" s="156">
        <v>1.01</v>
      </c>
      <c r="CD1642">
        <v>1610</v>
      </c>
      <c r="CE1642">
        <v>0.12045945857493923</v>
      </c>
      <c r="CF1642">
        <v>3.6083463908337907</v>
      </c>
      <c r="CG1642">
        <v>0.14889594476523754</v>
      </c>
      <c r="CH1642">
        <v>5.4845647155192054</v>
      </c>
      <c r="CI1642">
        <v>13</v>
      </c>
    </row>
    <row r="1643" spans="47:87" x14ac:dyDescent="0.3">
      <c r="AU1643">
        <v>0.3</v>
      </c>
      <c r="AV1643">
        <v>19.737084031415979</v>
      </c>
      <c r="AW1643">
        <v>0.35573248665599433</v>
      </c>
      <c r="AX1643">
        <v>1.3284876847823572</v>
      </c>
      <c r="AY1643">
        <v>312.66370270900393</v>
      </c>
      <c r="AZ1643">
        <v>0.1068069066005476</v>
      </c>
      <c r="BA1643">
        <v>429.33617465483081</v>
      </c>
      <c r="BB1643">
        <v>382.22144809633716</v>
      </c>
      <c r="BC1643">
        <v>1</v>
      </c>
      <c r="BD1643">
        <v>40.381712958009771</v>
      </c>
      <c r="BE1643">
        <v>110.04729322558308</v>
      </c>
      <c r="BF1643">
        <v>8.882301308192158</v>
      </c>
      <c r="BG1643">
        <v>3.5481842532351249</v>
      </c>
      <c r="BH1643">
        <v>404.85395843515704</v>
      </c>
      <c r="BI1643">
        <v>0.20000000000000004</v>
      </c>
      <c r="BJ1643">
        <v>2846.2300122433135</v>
      </c>
      <c r="BK1643">
        <v>682.55787702246107</v>
      </c>
      <c r="BL1643">
        <v>878.71810851640885</v>
      </c>
      <c r="BM1643">
        <v>949.43821144701292</v>
      </c>
      <c r="BN1643">
        <v>101.1874309133441</v>
      </c>
      <c r="BO1643">
        <v>31.992484611034904</v>
      </c>
      <c r="BP1643">
        <v>7.3181048405048729E-2</v>
      </c>
      <c r="BQ1643">
        <v>100</v>
      </c>
      <c r="BR1643">
        <v>388.5189607929434</v>
      </c>
      <c r="BS1643">
        <v>5.4494613241325346E-2</v>
      </c>
      <c r="BT1643">
        <v>3.1188589445076229E-4</v>
      </c>
      <c r="BU1643">
        <v>0</v>
      </c>
      <c r="BV1643">
        <v>0.54180110283919791</v>
      </c>
      <c r="BW1643">
        <v>14.535703943065158</v>
      </c>
      <c r="BX1643">
        <v>33.676641284355448</v>
      </c>
      <c r="BY1643">
        <v>27.629652091924072</v>
      </c>
      <c r="BZ1643">
        <v>1002.9889717735233</v>
      </c>
      <c r="CA1643">
        <v>319.0822626051704</v>
      </c>
      <c r="CB1643">
        <v>228.75575475111145</v>
      </c>
      <c r="CC1643" s="156">
        <v>1.06</v>
      </c>
      <c r="CD1643">
        <v>1960</v>
      </c>
      <c r="CE1643">
        <v>0.12854586788875988</v>
      </c>
      <c r="CF1643">
        <v>4.1755629404695984</v>
      </c>
      <c r="CG1643">
        <v>0.16053853690125069</v>
      </c>
      <c r="CH1643">
        <v>3.988162067706098</v>
      </c>
      <c r="CI1643">
        <v>13</v>
      </c>
    </row>
    <row r="1644" spans="47:87" x14ac:dyDescent="0.3">
      <c r="AU1644">
        <v>0.3</v>
      </c>
      <c r="AV1644">
        <v>18.856626758790942</v>
      </c>
      <c r="AW1644">
        <v>0.2704709513560693</v>
      </c>
      <c r="AX1644">
        <v>1.3262428814701726</v>
      </c>
      <c r="AY1644">
        <v>327.26082055132775</v>
      </c>
      <c r="AZ1644">
        <v>0.10421009850606977</v>
      </c>
      <c r="BA1644">
        <v>494.03055977401857</v>
      </c>
      <c r="BB1644">
        <v>275.7942371260952</v>
      </c>
      <c r="BC1644">
        <v>1</v>
      </c>
      <c r="BD1644">
        <v>41.018495874135375</v>
      </c>
      <c r="BE1644">
        <v>86.969583606200288</v>
      </c>
      <c r="BF1644">
        <v>9.9172442764978648</v>
      </c>
      <c r="BG1644">
        <v>5.7353294221651154</v>
      </c>
      <c r="BH1644">
        <v>385.95552853813496</v>
      </c>
      <c r="BI1644">
        <v>0.2</v>
      </c>
      <c r="BJ1644">
        <v>2850.0609784555677</v>
      </c>
      <c r="BK1644">
        <v>681.6725153372214</v>
      </c>
      <c r="BL1644">
        <v>790.26828941203792</v>
      </c>
      <c r="BM1644">
        <v>1042.9215371140399</v>
      </c>
      <c r="BN1644">
        <v>124.88507902403498</v>
      </c>
      <c r="BO1644">
        <v>24.257303442075592</v>
      </c>
      <c r="BP1644">
        <v>6.369117173148961E-2</v>
      </c>
      <c r="BQ1644">
        <v>100</v>
      </c>
      <c r="BR1644">
        <v>285.83247643477063</v>
      </c>
      <c r="BS1644">
        <v>5.7605552954142485E-2</v>
      </c>
      <c r="BT1644">
        <v>2.9815922906058608E-4</v>
      </c>
      <c r="BU1644">
        <v>0</v>
      </c>
      <c r="BV1644">
        <v>0.57818474686434473</v>
      </c>
      <c r="BW1644">
        <v>14.821416201513999</v>
      </c>
      <c r="BX1644">
        <v>34.613800818179783</v>
      </c>
      <c r="BY1644">
        <v>26.999447630642525</v>
      </c>
      <c r="BZ1644">
        <v>1216.1947361249042</v>
      </c>
      <c r="CA1644">
        <v>337.25710899494663</v>
      </c>
      <c r="CB1644">
        <v>233.33171403138698</v>
      </c>
      <c r="CC1644" s="156">
        <v>1.1599999999999999</v>
      </c>
      <c r="CD1644">
        <v>1210</v>
      </c>
      <c r="CE1644">
        <v>0.15906179692217171</v>
      </c>
      <c r="CF1644">
        <v>5.2718429790637193</v>
      </c>
      <c r="CG1644">
        <v>0.19136090134484063</v>
      </c>
      <c r="CH1644">
        <v>13.712213463423076</v>
      </c>
      <c r="CI1644">
        <v>9</v>
      </c>
    </row>
    <row r="1645" spans="47:87" x14ac:dyDescent="0.3">
      <c r="AU1645">
        <v>0.3</v>
      </c>
      <c r="AV1645">
        <v>20.434645127004909</v>
      </c>
      <c r="AW1645">
        <v>0.26513102468420585</v>
      </c>
      <c r="AX1645">
        <v>0.76726224992248315</v>
      </c>
      <c r="AY1645">
        <v>317.74482148766032</v>
      </c>
      <c r="AZ1645">
        <v>0.11968197856172585</v>
      </c>
      <c r="BA1645">
        <v>415.94818210843005</v>
      </c>
      <c r="BB1645">
        <v>303.77871573937512</v>
      </c>
      <c r="BC1645">
        <v>1</v>
      </c>
      <c r="BD1645">
        <v>44.019710455015385</v>
      </c>
      <c r="BE1645">
        <v>114.75659663785235</v>
      </c>
      <c r="BF1645">
        <v>20.512428085723148</v>
      </c>
      <c r="BG1645">
        <v>4.1387627947553236</v>
      </c>
      <c r="BH1645">
        <v>423.19527188558334</v>
      </c>
      <c r="BI1645">
        <v>0.20000000000000004</v>
      </c>
      <c r="BJ1645">
        <v>2642.2303553681954</v>
      </c>
      <c r="BK1645">
        <v>677.64472107808376</v>
      </c>
      <c r="BL1645">
        <v>872.86479052171649</v>
      </c>
      <c r="BM1645">
        <v>849.20603366980288</v>
      </c>
      <c r="BN1645">
        <v>126.39106459541374</v>
      </c>
      <c r="BO1645">
        <v>23.869541065296207</v>
      </c>
      <c r="BP1645">
        <v>5.1287978546168934E-2</v>
      </c>
      <c r="BQ1645">
        <v>100</v>
      </c>
      <c r="BR1645">
        <v>307.69400936544139</v>
      </c>
      <c r="BS1645">
        <v>5.5670329248667688E-2</v>
      </c>
      <c r="BT1645">
        <v>2.9746290691547183E-4</v>
      </c>
      <c r="BU1645">
        <v>0</v>
      </c>
      <c r="BV1645">
        <v>0.52008597261021228</v>
      </c>
      <c r="BW1645">
        <v>13.93433555994727</v>
      </c>
      <c r="BX1645">
        <v>33.19904510897581</v>
      </c>
      <c r="BY1645">
        <v>34.493319262277737</v>
      </c>
      <c r="BZ1645">
        <v>1156.7741069581571</v>
      </c>
      <c r="CA1645">
        <v>341.49204977740783</v>
      </c>
      <c r="CB1645">
        <v>213.4994882922455</v>
      </c>
      <c r="CC1645" s="156">
        <v>0.82</v>
      </c>
      <c r="CD1645">
        <v>2380</v>
      </c>
      <c r="CE1645">
        <v>0.12843687432261097</v>
      </c>
      <c r="CF1645">
        <v>4.1698440198253586</v>
      </c>
      <c r="CG1645">
        <v>0.16228314298567623</v>
      </c>
      <c r="CH1645">
        <v>3.3126565620635553</v>
      </c>
      <c r="CI1645">
        <v>14</v>
      </c>
    </row>
    <row r="1646" spans="47:87" x14ac:dyDescent="0.3">
      <c r="AU1646">
        <v>0.3</v>
      </c>
      <c r="AV1646">
        <v>19.739814531424635</v>
      </c>
      <c r="AW1646">
        <v>0.27108335425486946</v>
      </c>
      <c r="AX1646">
        <v>2.2282521148687762</v>
      </c>
      <c r="AY1646">
        <v>350.0630380834092</v>
      </c>
      <c r="AZ1646">
        <v>9.9760641880728931E-2</v>
      </c>
      <c r="BA1646">
        <v>455.54548094969562</v>
      </c>
      <c r="BB1646">
        <v>295.57061929168503</v>
      </c>
      <c r="BC1646">
        <v>1</v>
      </c>
      <c r="BD1646">
        <v>37.951127695751282</v>
      </c>
      <c r="BE1646">
        <v>98.244603642185723</v>
      </c>
      <c r="BF1646">
        <v>13.202512958204515</v>
      </c>
      <c r="BG1646">
        <v>5.7689712666902055</v>
      </c>
      <c r="BH1646">
        <v>419.95229887288531</v>
      </c>
      <c r="BI1646">
        <v>0.20000000000000007</v>
      </c>
      <c r="BJ1646">
        <v>2618.9939341296567</v>
      </c>
      <c r="BK1646">
        <v>688.36432024128783</v>
      </c>
      <c r="BL1646">
        <v>857.7784918315989</v>
      </c>
      <c r="BM1646">
        <v>937.57376182542282</v>
      </c>
      <c r="BN1646">
        <v>122.11366874314866</v>
      </c>
      <c r="BO1646">
        <v>24.575743857116667</v>
      </c>
      <c r="BP1646">
        <v>3.1881927137584164E-2</v>
      </c>
      <c r="BQ1646">
        <v>100</v>
      </c>
      <c r="BR1646">
        <v>356.82335669293963</v>
      </c>
      <c r="BS1646">
        <v>4.8311481591180774E-2</v>
      </c>
      <c r="BT1646">
        <v>2.9946218346925217E-4</v>
      </c>
      <c r="BU1646">
        <v>75.257683182153031</v>
      </c>
      <c r="BV1646">
        <v>0.6077639095477152</v>
      </c>
      <c r="BW1646">
        <v>13.983244026844536</v>
      </c>
      <c r="BX1646">
        <v>35.479160013672868</v>
      </c>
      <c r="BY1646">
        <v>33.992086950840537</v>
      </c>
      <c r="BZ1646">
        <v>1127.6812826898274</v>
      </c>
      <c r="CA1646">
        <v>306.35741001635222</v>
      </c>
      <c r="CB1646">
        <v>226.456476347196</v>
      </c>
      <c r="CC1646" s="156">
        <v>1.08</v>
      </c>
      <c r="CD1646">
        <v>-10</v>
      </c>
      <c r="CE1646">
        <v>0.27851576534750722</v>
      </c>
      <c r="CF1646">
        <v>10.273382118081397</v>
      </c>
      <c r="CG1646">
        <v>0.34037491625807276</v>
      </c>
      <c r="CH1646">
        <v>41.755960572130022</v>
      </c>
      <c r="CI1646">
        <v>4</v>
      </c>
    </row>
    <row r="1647" spans="47:87" x14ac:dyDescent="0.3">
      <c r="AU1647">
        <v>0.3</v>
      </c>
      <c r="AV1647">
        <v>19.569830230015111</v>
      </c>
      <c r="AW1647">
        <v>0.25879396242062735</v>
      </c>
      <c r="AX1647">
        <v>1.3507664783441213</v>
      </c>
      <c r="AY1647">
        <v>318.26276225248608</v>
      </c>
      <c r="AZ1647">
        <v>0.10225683524368609</v>
      </c>
      <c r="BA1647">
        <v>415.42514643925017</v>
      </c>
      <c r="BB1647">
        <v>326.10950675852683</v>
      </c>
      <c r="BC1647">
        <v>1</v>
      </c>
      <c r="BD1647">
        <v>45.549633900260176</v>
      </c>
      <c r="BE1647">
        <v>94.696858007588091</v>
      </c>
      <c r="BF1647">
        <v>11.838710858849112</v>
      </c>
      <c r="BG1647">
        <v>6.4785091083339763</v>
      </c>
      <c r="BH1647">
        <v>438.7872172794967</v>
      </c>
      <c r="BI1647">
        <v>0.2</v>
      </c>
      <c r="BJ1647">
        <v>2446.7717197652082</v>
      </c>
      <c r="BK1647">
        <v>692.97014433330139</v>
      </c>
      <c r="BL1647">
        <v>949.62840524223532</v>
      </c>
      <c r="BM1647">
        <v>968.32556047953051</v>
      </c>
      <c r="BN1647">
        <v>147.64452358888883</v>
      </c>
      <c r="BO1647">
        <v>23.22757012470386</v>
      </c>
      <c r="BP1647">
        <v>5.8802845066262641E-2</v>
      </c>
      <c r="BQ1647">
        <v>100</v>
      </c>
      <c r="BR1647">
        <v>295.02961912927299</v>
      </c>
      <c r="BS1647">
        <v>5.5581204980841702E-2</v>
      </c>
      <c r="BT1647">
        <v>3.0019285315537877E-4</v>
      </c>
      <c r="BU1647">
        <v>0</v>
      </c>
      <c r="BV1647">
        <v>0.50124630101170831</v>
      </c>
      <c r="BW1647">
        <v>14.279484261620963</v>
      </c>
      <c r="BX1647">
        <v>38.076527287596562</v>
      </c>
      <c r="BY1647">
        <v>33.308608262624539</v>
      </c>
      <c r="BZ1647">
        <v>1064.4016672900691</v>
      </c>
      <c r="CA1647">
        <v>238.31325323613686</v>
      </c>
      <c r="CB1647">
        <v>222.13174864310193</v>
      </c>
      <c r="CC1647" s="156">
        <v>1.1499999999999999</v>
      </c>
      <c r="CD1647">
        <v>1180</v>
      </c>
      <c r="CE1647">
        <v>0.15080318020959527</v>
      </c>
      <c r="CF1647">
        <v>4.5284581465010012</v>
      </c>
      <c r="CG1647">
        <v>0.18265142612076124</v>
      </c>
      <c r="CH1647">
        <v>12.647035383931673</v>
      </c>
      <c r="CI1647">
        <v>9</v>
      </c>
    </row>
    <row r="1648" spans="47:87" x14ac:dyDescent="0.3">
      <c r="AU1648">
        <v>0.3</v>
      </c>
      <c r="AV1648">
        <v>16.772483843223029</v>
      </c>
      <c r="AW1648">
        <v>0.26475987623586472</v>
      </c>
      <c r="AX1648">
        <v>0.55471333608952389</v>
      </c>
      <c r="AY1648">
        <v>312.82063214146683</v>
      </c>
      <c r="AZ1648">
        <v>0.10799169647938811</v>
      </c>
      <c r="BA1648">
        <v>498.91376741876724</v>
      </c>
      <c r="BB1648">
        <v>310.46380301595127</v>
      </c>
      <c r="BC1648">
        <v>1</v>
      </c>
      <c r="BD1648">
        <v>40.318166498979679</v>
      </c>
      <c r="BE1648">
        <v>95.203314106040125</v>
      </c>
      <c r="BF1648">
        <v>9.9629594415593807</v>
      </c>
      <c r="BG1648">
        <v>5.1582010993130183</v>
      </c>
      <c r="BH1648">
        <v>399.07418390249143</v>
      </c>
      <c r="BI1648">
        <v>0.20000000000000004</v>
      </c>
      <c r="BJ1648">
        <v>2755.004799252325</v>
      </c>
      <c r="BK1648">
        <v>706.01257820414264</v>
      </c>
      <c r="BL1648">
        <v>824.4276228904929</v>
      </c>
      <c r="BM1648">
        <v>1057.6453266023159</v>
      </c>
      <c r="BN1648">
        <v>141.629982572693</v>
      </c>
      <c r="BO1648">
        <v>23.846351052817081</v>
      </c>
      <c r="BP1648">
        <v>5.0031459487474984E-2</v>
      </c>
      <c r="BQ1648">
        <v>100</v>
      </c>
      <c r="BR1648">
        <v>263.09829926021604</v>
      </c>
      <c r="BS1648">
        <v>5.5684116331690743E-2</v>
      </c>
      <c r="BT1648">
        <v>2.8711213002455651E-4</v>
      </c>
      <c r="BU1648">
        <v>0</v>
      </c>
      <c r="BV1648">
        <v>0.46629948663679122</v>
      </c>
      <c r="BW1648">
        <v>13.894699460702071</v>
      </c>
      <c r="BX1648">
        <v>37.991475239373827</v>
      </c>
      <c r="BY1648">
        <v>35.01874961938929</v>
      </c>
      <c r="BZ1648">
        <v>921.8218198986649</v>
      </c>
      <c r="CA1648">
        <v>279.73758652666925</v>
      </c>
      <c r="CB1648">
        <v>229.20201778458426</v>
      </c>
      <c r="CC1648" s="156">
        <v>1.22</v>
      </c>
      <c r="CD1648">
        <v>1490</v>
      </c>
      <c r="CE1648">
        <v>0.15091899399570696</v>
      </c>
      <c r="CF1648">
        <v>4.8215259467844227</v>
      </c>
      <c r="CG1648">
        <v>0.17847424264349671</v>
      </c>
      <c r="CH1648">
        <v>6.7861244144962987</v>
      </c>
      <c r="CI1648">
        <v>12</v>
      </c>
    </row>
    <row r="1649" spans="47:87" x14ac:dyDescent="0.3">
      <c r="AU1649">
        <v>0.3</v>
      </c>
      <c r="AV1649">
        <v>20.755992215925065</v>
      </c>
      <c r="AW1649">
        <v>0.27866376562976336</v>
      </c>
      <c r="AX1649">
        <v>1.7438130295362031</v>
      </c>
      <c r="AY1649">
        <v>354.73886039663955</v>
      </c>
      <c r="AZ1649">
        <v>0.1056076448399218</v>
      </c>
      <c r="BA1649">
        <v>379.7373953949413</v>
      </c>
      <c r="BB1649">
        <v>415.66664992395596</v>
      </c>
      <c r="BC1649">
        <v>1</v>
      </c>
      <c r="BD1649">
        <v>35.119298707885278</v>
      </c>
      <c r="BE1649">
        <v>70.205913133976892</v>
      </c>
      <c r="BF1649">
        <v>8.7062775806965043</v>
      </c>
      <c r="BG1649">
        <v>4.682934048231548</v>
      </c>
      <c r="BH1649">
        <v>414.6333453407949</v>
      </c>
      <c r="BI1649">
        <v>0.19999999999999998</v>
      </c>
      <c r="BJ1649">
        <v>2894.0565509283233</v>
      </c>
      <c r="BK1649">
        <v>697.30861082689455</v>
      </c>
      <c r="BL1649">
        <v>915.53138798685416</v>
      </c>
      <c r="BM1649">
        <v>988.72165623693184</v>
      </c>
      <c r="BN1649">
        <v>125.09240222366972</v>
      </c>
      <c r="BO1649">
        <v>25.083620562175554</v>
      </c>
      <c r="BP1649">
        <v>5.4521011546419682E-2</v>
      </c>
      <c r="BQ1649">
        <v>100</v>
      </c>
      <c r="BR1649">
        <v>355.62596017483537</v>
      </c>
      <c r="BS1649">
        <v>5.5336906934539694E-2</v>
      </c>
      <c r="BT1649">
        <v>3.256835313090927E-4</v>
      </c>
      <c r="BU1649">
        <v>12.080558297749979</v>
      </c>
      <c r="BV1649">
        <v>0.546202557536559</v>
      </c>
      <c r="BW1649">
        <v>14.790509348782109</v>
      </c>
      <c r="BX1649">
        <v>38.259819462643073</v>
      </c>
      <c r="BY1649">
        <v>29.644111419639827</v>
      </c>
      <c r="BZ1649">
        <v>752.52689763569288</v>
      </c>
      <c r="CA1649">
        <v>239.9728335963112</v>
      </c>
      <c r="CB1649">
        <v>242.19007729668766</v>
      </c>
      <c r="CC1649" s="156">
        <v>1.21</v>
      </c>
      <c r="CD1649">
        <v>2040</v>
      </c>
      <c r="CE1649">
        <v>-0.12393179284372846</v>
      </c>
      <c r="CF1649">
        <v>0.17584396770858746</v>
      </c>
      <c r="CG1649">
        <v>6.8111883339902739E-3</v>
      </c>
      <c r="CH1649">
        <v>-22.386591626059698</v>
      </c>
      <c r="CI1649" t="s">
        <v>479</v>
      </c>
    </row>
    <row r="1650" spans="47:87" x14ac:dyDescent="0.3">
      <c r="AU1650">
        <v>0.3</v>
      </c>
      <c r="AV1650">
        <v>19.275215046536275</v>
      </c>
      <c r="AW1650">
        <v>0.28121951606481255</v>
      </c>
      <c r="AX1650">
        <v>1.1580645033043306</v>
      </c>
      <c r="AY1650">
        <v>298.38427890432001</v>
      </c>
      <c r="AZ1650">
        <v>9.596789291468856E-2</v>
      </c>
      <c r="BA1650">
        <v>440.68028305179087</v>
      </c>
      <c r="BB1650">
        <v>363.6556585884872</v>
      </c>
      <c r="BC1650">
        <v>1</v>
      </c>
      <c r="BD1650">
        <v>41.265699937941321</v>
      </c>
      <c r="BE1650">
        <v>109.02322569895902</v>
      </c>
      <c r="BF1650">
        <v>14.362593403546306</v>
      </c>
      <c r="BG1650">
        <v>5.5696259563441775</v>
      </c>
      <c r="BH1650">
        <v>380.89014684331636</v>
      </c>
      <c r="BI1650">
        <v>0.19999999999999998</v>
      </c>
      <c r="BJ1650">
        <v>2526.0955635669711</v>
      </c>
      <c r="BK1650">
        <v>698.57803394412451</v>
      </c>
      <c r="BL1650">
        <v>944.96674412437301</v>
      </c>
      <c r="BM1650">
        <v>1001.7647394019183</v>
      </c>
      <c r="BN1650">
        <v>105.05987786149876</v>
      </c>
      <c r="BO1650">
        <v>25.44913046670889</v>
      </c>
      <c r="BP1650">
        <v>3.8635661130018095E-2</v>
      </c>
      <c r="BQ1650">
        <v>100</v>
      </c>
      <c r="BR1650">
        <v>281.60590564958966</v>
      </c>
      <c r="BS1650">
        <v>5.4593239388960602E-2</v>
      </c>
      <c r="BT1650">
        <v>3.137413265106006E-4</v>
      </c>
      <c r="BU1650">
        <v>58.237514611622899</v>
      </c>
      <c r="BV1650">
        <v>0.58013766972698966</v>
      </c>
      <c r="BW1650">
        <v>14.962334868494407</v>
      </c>
      <c r="BX1650">
        <v>35.698706438668111</v>
      </c>
      <c r="BY1650">
        <v>34.994192628426312</v>
      </c>
      <c r="BZ1650">
        <v>1040.4121743778676</v>
      </c>
      <c r="CA1650">
        <v>210.09579348376732</v>
      </c>
      <c r="CB1650">
        <v>240.40432055452234</v>
      </c>
      <c r="CC1650" s="156">
        <v>0.91</v>
      </c>
      <c r="CD1650">
        <v>2270</v>
      </c>
      <c r="CE1650">
        <v>5.8158828515251448E-2</v>
      </c>
      <c r="CF1650">
        <v>2.5297952673299084</v>
      </c>
      <c r="CG1650">
        <v>9.8479761056330134E-2</v>
      </c>
      <c r="CH1650">
        <v>-7.7716397480388659</v>
      </c>
      <c r="CI1650" t="s">
        <v>479</v>
      </c>
    </row>
    <row r="1651" spans="47:87" x14ac:dyDescent="0.3">
      <c r="AU1651">
        <v>0.3</v>
      </c>
      <c r="AV1651">
        <v>18.988108529324304</v>
      </c>
      <c r="AW1651">
        <v>0.29609185772807306</v>
      </c>
      <c r="AX1651">
        <v>1.2947605896475394</v>
      </c>
      <c r="AY1651">
        <v>315.14565806101274</v>
      </c>
      <c r="AZ1651">
        <v>0.10980127359514014</v>
      </c>
      <c r="BA1651">
        <v>492.73743390433168</v>
      </c>
      <c r="BB1651">
        <v>345.77905276838004</v>
      </c>
      <c r="BC1651">
        <v>1</v>
      </c>
      <c r="BD1651">
        <v>46.961080963325706</v>
      </c>
      <c r="BE1651">
        <v>110.03234052583018</v>
      </c>
      <c r="BF1651">
        <v>16.750637713035463</v>
      </c>
      <c r="BG1651">
        <v>5.0638954327203667</v>
      </c>
      <c r="BH1651">
        <v>399.68424744312432</v>
      </c>
      <c r="BI1651">
        <v>0.2</v>
      </c>
      <c r="BJ1651">
        <v>2522.4565013660153</v>
      </c>
      <c r="BK1651">
        <v>669.34208813984651</v>
      </c>
      <c r="BL1651">
        <v>805.74534267822037</v>
      </c>
      <c r="BM1651">
        <v>874.11561272448523</v>
      </c>
      <c r="BN1651">
        <v>146.46268133209881</v>
      </c>
      <c r="BO1651">
        <v>26.995602190148798</v>
      </c>
      <c r="BP1651">
        <v>1.6295988742971241E-2</v>
      </c>
      <c r="BQ1651">
        <v>100</v>
      </c>
      <c r="BR1651">
        <v>357.47970908228683</v>
      </c>
      <c r="BS1651">
        <v>5.7837677766855451E-2</v>
      </c>
      <c r="BT1651">
        <v>3.0875107774736726E-4</v>
      </c>
      <c r="BU1651">
        <v>0</v>
      </c>
      <c r="BV1651">
        <v>0.54641652686944653</v>
      </c>
      <c r="BW1651">
        <v>14.794364821220721</v>
      </c>
      <c r="BX1651">
        <v>34.621860179489687</v>
      </c>
      <c r="BY1651">
        <v>27.384383672888958</v>
      </c>
      <c r="BZ1651">
        <v>1046.535602661613</v>
      </c>
      <c r="CA1651">
        <v>268.95493627742735</v>
      </c>
      <c r="CB1651">
        <v>226.27800261256724</v>
      </c>
      <c r="CC1651" s="156">
        <v>1.04</v>
      </c>
      <c r="CD1651">
        <v>540</v>
      </c>
      <c r="CE1651">
        <v>0.19010386770888199</v>
      </c>
      <c r="CF1651">
        <v>8.433896166063338</v>
      </c>
      <c r="CG1651">
        <v>0.27689838026058861</v>
      </c>
      <c r="CH1651">
        <v>21.703713892202483</v>
      </c>
      <c r="CI1651">
        <v>6</v>
      </c>
    </row>
    <row r="1652" spans="47:87" x14ac:dyDescent="0.3">
      <c r="AU1652">
        <v>0.3</v>
      </c>
      <c r="AV1652">
        <v>19.151407811016089</v>
      </c>
      <c r="AW1652">
        <v>0.33251492234775709</v>
      </c>
      <c r="AX1652">
        <v>1.2751939110820265</v>
      </c>
      <c r="AY1652">
        <v>320.19564095608007</v>
      </c>
      <c r="AZ1652">
        <v>8.9437767621152617E-2</v>
      </c>
      <c r="BA1652">
        <v>446.36404113444115</v>
      </c>
      <c r="BB1652">
        <v>368.15339493546605</v>
      </c>
      <c r="BC1652">
        <v>1</v>
      </c>
      <c r="BD1652">
        <v>34.591028360847488</v>
      </c>
      <c r="BE1652">
        <v>92.504378021435272</v>
      </c>
      <c r="BF1652">
        <v>12.35803749572916</v>
      </c>
      <c r="BG1652">
        <v>6.3976219180473812</v>
      </c>
      <c r="BH1652">
        <v>444.91355029296818</v>
      </c>
      <c r="BI1652">
        <v>0.20000000000000007</v>
      </c>
      <c r="BJ1652">
        <v>2653.5304161804829</v>
      </c>
      <c r="BK1652">
        <v>660.33040998170657</v>
      </c>
      <c r="BL1652">
        <v>846.33232924350079</v>
      </c>
      <c r="BM1652">
        <v>945.83059491320489</v>
      </c>
      <c r="BN1652">
        <v>130.24870203259363</v>
      </c>
      <c r="BO1652">
        <v>30.185157708178025</v>
      </c>
      <c r="BP1652">
        <v>3.4391015966921193E-2</v>
      </c>
      <c r="BQ1652">
        <v>100</v>
      </c>
      <c r="BR1652">
        <v>275.50813699467358</v>
      </c>
      <c r="BS1652">
        <v>5.3509813733025616E-2</v>
      </c>
      <c r="BT1652">
        <v>2.9947711107972168E-4</v>
      </c>
      <c r="BU1652">
        <v>0</v>
      </c>
      <c r="BV1652">
        <v>0.58609003275147808</v>
      </c>
      <c r="BW1652">
        <v>15.681340945363905</v>
      </c>
      <c r="BX1652">
        <v>35.576698637498339</v>
      </c>
      <c r="BY1652">
        <v>37.742393001601535</v>
      </c>
      <c r="BZ1652">
        <v>931.040917555806</v>
      </c>
      <c r="CA1652">
        <v>239.08120743357838</v>
      </c>
      <c r="CB1652">
        <v>240.38286398221604</v>
      </c>
      <c r="CC1652" s="156">
        <v>1.1100000000000001</v>
      </c>
      <c r="CD1652">
        <v>760</v>
      </c>
      <c r="CE1652">
        <v>0.1717779738204499</v>
      </c>
      <c r="CF1652">
        <v>7.153193839841002</v>
      </c>
      <c r="CG1652">
        <v>0.22255913408259148</v>
      </c>
      <c r="CH1652">
        <v>24.615057222992373</v>
      </c>
      <c r="CI1652">
        <v>7</v>
      </c>
    </row>
    <row r="1653" spans="47:87" x14ac:dyDescent="0.3">
      <c r="AU1653">
        <v>0.3</v>
      </c>
      <c r="AV1653">
        <v>19.808422878793351</v>
      </c>
      <c r="AW1653">
        <v>0.34559340886094764</v>
      </c>
      <c r="AX1653">
        <v>1.0166437906862371</v>
      </c>
      <c r="AY1653">
        <v>336.82982340456203</v>
      </c>
      <c r="AZ1653">
        <v>9.7531560220720862E-2</v>
      </c>
      <c r="BA1653">
        <v>389.45565870489844</v>
      </c>
      <c r="BB1653">
        <v>385.27606177039331</v>
      </c>
      <c r="BC1653">
        <v>1</v>
      </c>
      <c r="BD1653">
        <v>39.967550515906353</v>
      </c>
      <c r="BE1653">
        <v>100.57638417343236</v>
      </c>
      <c r="BF1653">
        <v>18.474965845074315</v>
      </c>
      <c r="BG1653">
        <v>3.7685750845738673</v>
      </c>
      <c r="BH1653">
        <v>332.14200608884454</v>
      </c>
      <c r="BI1653">
        <v>0.2</v>
      </c>
      <c r="BJ1653">
        <v>2770.1684590029613</v>
      </c>
      <c r="BK1653">
        <v>695.08023792377514</v>
      </c>
      <c r="BL1653">
        <v>873.01094227051999</v>
      </c>
      <c r="BM1653">
        <v>1061.6548241230096</v>
      </c>
      <c r="BN1653">
        <v>150.319320442438</v>
      </c>
      <c r="BO1653">
        <v>31.372774432433435</v>
      </c>
      <c r="BP1653">
        <v>3.5676186540217661E-2</v>
      </c>
      <c r="BQ1653">
        <v>100</v>
      </c>
      <c r="BR1653">
        <v>328.91858733199047</v>
      </c>
      <c r="BS1653">
        <v>4.9046607878768134E-2</v>
      </c>
      <c r="BT1653">
        <v>2.9009545667902129E-4</v>
      </c>
      <c r="BU1653">
        <v>0</v>
      </c>
      <c r="BV1653">
        <v>0.5533800660438718</v>
      </c>
      <c r="BW1653">
        <v>13.864498103487842</v>
      </c>
      <c r="BX1653">
        <v>36.212705065823144</v>
      </c>
      <c r="BY1653">
        <v>33.628854473267594</v>
      </c>
      <c r="BZ1653">
        <v>1079.3144770022777</v>
      </c>
      <c r="CA1653">
        <v>295.89652595573045</v>
      </c>
      <c r="CB1653">
        <v>253.17930164177031</v>
      </c>
      <c r="CC1653" s="156">
        <v>1.06</v>
      </c>
      <c r="CD1653">
        <v>1120</v>
      </c>
      <c r="CE1653">
        <v>0.16204603079569857</v>
      </c>
      <c r="CF1653">
        <v>5.0718789312998656</v>
      </c>
      <c r="CG1653">
        <v>0.2071024898892497</v>
      </c>
      <c r="CH1653">
        <v>12.562900818614228</v>
      </c>
      <c r="CI1653">
        <v>9</v>
      </c>
    </row>
    <row r="1654" spans="47:87" x14ac:dyDescent="0.3">
      <c r="AU1654">
        <v>0.3</v>
      </c>
      <c r="AV1654">
        <v>20.234970923111153</v>
      </c>
      <c r="AW1654">
        <v>0.32808252376631009</v>
      </c>
      <c r="AX1654">
        <v>2.0291611126070137</v>
      </c>
      <c r="AY1654">
        <v>315.67054508894006</v>
      </c>
      <c r="AZ1654">
        <v>0.10112590055857772</v>
      </c>
      <c r="BA1654">
        <v>393.78907107214246</v>
      </c>
      <c r="BB1654">
        <v>309.95012889037343</v>
      </c>
      <c r="BC1654">
        <v>1</v>
      </c>
      <c r="BD1654">
        <v>38.5455982039284</v>
      </c>
      <c r="BE1654">
        <v>98.268018091101013</v>
      </c>
      <c r="BF1654">
        <v>14.539739161576893</v>
      </c>
      <c r="BG1654">
        <v>4.7039525329423961</v>
      </c>
      <c r="BH1654">
        <v>397.87521051510703</v>
      </c>
      <c r="BI1654">
        <v>0.2</v>
      </c>
      <c r="BJ1654">
        <v>2825.3418434448831</v>
      </c>
      <c r="BK1654">
        <v>678.06547353156475</v>
      </c>
      <c r="BL1654">
        <v>873.76439424639432</v>
      </c>
      <c r="BM1654">
        <v>988.8099294410348</v>
      </c>
      <c r="BN1654">
        <v>174.85185676200342</v>
      </c>
      <c r="BO1654">
        <v>29.59108883023643</v>
      </c>
      <c r="BP1654">
        <v>5.7132095601186067E-2</v>
      </c>
      <c r="BQ1654">
        <v>100</v>
      </c>
      <c r="BR1654">
        <v>303.64154128932631</v>
      </c>
      <c r="BS1654">
        <v>5.0720902653355361E-2</v>
      </c>
      <c r="BT1654">
        <v>3.0638555031723547E-4</v>
      </c>
      <c r="BU1654">
        <v>0</v>
      </c>
      <c r="BV1654">
        <v>0.54066418367631042</v>
      </c>
      <c r="BW1654">
        <v>14.276389264596713</v>
      </c>
      <c r="BX1654">
        <v>33.077695508153759</v>
      </c>
      <c r="BY1654">
        <v>37.866660310901011</v>
      </c>
      <c r="BZ1654">
        <v>1108.5005666459408</v>
      </c>
      <c r="CA1654">
        <v>370.86587679091633</v>
      </c>
      <c r="CB1654">
        <v>208.80182770848432</v>
      </c>
      <c r="CC1654" s="156">
        <v>1</v>
      </c>
      <c r="CD1654">
        <v>1710</v>
      </c>
      <c r="CE1654">
        <v>0.10174292023692555</v>
      </c>
      <c r="CF1654">
        <v>4.22668287160415</v>
      </c>
      <c r="CG1654">
        <v>0.13569846667856267</v>
      </c>
      <c r="CH1654">
        <v>1.4902544384902492</v>
      </c>
      <c r="CI1654">
        <v>19</v>
      </c>
    </row>
    <row r="1655" spans="47:87" x14ac:dyDescent="0.3">
      <c r="AU1655">
        <v>0.3</v>
      </c>
      <c r="AV1655">
        <v>22.568841174669235</v>
      </c>
      <c r="AW1655">
        <v>0.31438403618712951</v>
      </c>
      <c r="AX1655">
        <v>1.7552642705453687</v>
      </c>
      <c r="AY1655">
        <v>330.01617196659657</v>
      </c>
      <c r="AZ1655">
        <v>9.4831753435789021E-2</v>
      </c>
      <c r="BA1655">
        <v>370.01457498637518</v>
      </c>
      <c r="BB1655">
        <v>397.65348064094559</v>
      </c>
      <c r="BC1655">
        <v>1</v>
      </c>
      <c r="BD1655">
        <v>25.822179944554804</v>
      </c>
      <c r="BE1655">
        <v>92.07142833432934</v>
      </c>
      <c r="BF1655">
        <v>14.614633491083218</v>
      </c>
      <c r="BG1655">
        <v>7.1124023552673208</v>
      </c>
      <c r="BH1655">
        <v>435.63591167727623</v>
      </c>
      <c r="BI1655">
        <v>0.19999999999999996</v>
      </c>
      <c r="BJ1655">
        <v>2436.2873985163483</v>
      </c>
      <c r="BK1655">
        <v>696.02773004701749</v>
      </c>
      <c r="BL1655">
        <v>878.57390613732173</v>
      </c>
      <c r="BM1655">
        <v>868.4260801493873</v>
      </c>
      <c r="BN1655">
        <v>153.34695427409281</v>
      </c>
      <c r="BO1655">
        <v>28.287574732761016</v>
      </c>
      <c r="BP1655">
        <v>6.3007145117145433E-2</v>
      </c>
      <c r="BQ1655">
        <v>100</v>
      </c>
      <c r="BR1655">
        <v>369.76900214463666</v>
      </c>
      <c r="BS1655">
        <v>5.4562678016624309E-2</v>
      </c>
      <c r="BT1655">
        <v>3.2385114238100618E-4</v>
      </c>
      <c r="BU1655">
        <v>25.794934755550837</v>
      </c>
      <c r="BV1655">
        <v>0.54302246445034175</v>
      </c>
      <c r="BW1655">
        <v>13.765643084102129</v>
      </c>
      <c r="BX1655">
        <v>33.397274185089699</v>
      </c>
      <c r="BY1655">
        <v>35.779154337613733</v>
      </c>
      <c r="BZ1655">
        <v>1038.8650489468164</v>
      </c>
      <c r="CA1655">
        <v>273.45578977792587</v>
      </c>
      <c r="CB1655">
        <v>230.17258688209563</v>
      </c>
      <c r="CC1655" s="156">
        <v>0.73</v>
      </c>
      <c r="CD1655">
        <v>2810</v>
      </c>
      <c r="CE1655">
        <v>0.10103312678261678</v>
      </c>
      <c r="CF1655">
        <v>3.1893754335962203</v>
      </c>
      <c r="CG1655">
        <v>0.12823487439133913</v>
      </c>
      <c r="CH1655">
        <v>3.0238534649264661</v>
      </c>
      <c r="CI1655">
        <v>16</v>
      </c>
    </row>
    <row r="1656" spans="47:87" x14ac:dyDescent="0.3">
      <c r="AU1656">
        <v>0.3</v>
      </c>
      <c r="AV1656">
        <v>18.942085670248375</v>
      </c>
      <c r="AW1656">
        <v>0.33998225102801666</v>
      </c>
      <c r="AX1656">
        <v>1.2748654611685581</v>
      </c>
      <c r="AY1656">
        <v>350.74297130115838</v>
      </c>
      <c r="AZ1656">
        <v>0.11274205480498199</v>
      </c>
      <c r="BA1656">
        <v>440.62828432186024</v>
      </c>
      <c r="BB1656">
        <v>247.82055179227191</v>
      </c>
      <c r="BC1656">
        <v>1</v>
      </c>
      <c r="BD1656">
        <v>41.519580672832959</v>
      </c>
      <c r="BE1656">
        <v>97.769594599104522</v>
      </c>
      <c r="BF1656">
        <v>17.384744303945485</v>
      </c>
      <c r="BG1656">
        <v>4.468195328833918</v>
      </c>
      <c r="BH1656">
        <v>417.04351283623942</v>
      </c>
      <c r="BI1656">
        <v>0.2</v>
      </c>
      <c r="BJ1656">
        <v>2768.1578919302187</v>
      </c>
      <c r="BK1656">
        <v>671.62968614827435</v>
      </c>
      <c r="BL1656">
        <v>941.72116403321377</v>
      </c>
      <c r="BM1656">
        <v>1043.9941691298745</v>
      </c>
      <c r="BN1656">
        <v>166.32073136507495</v>
      </c>
      <c r="BO1656">
        <v>30.618657226112266</v>
      </c>
      <c r="BP1656">
        <v>6.4713108866238739E-2</v>
      </c>
      <c r="BQ1656">
        <v>100</v>
      </c>
      <c r="BR1656">
        <v>397.15405994701393</v>
      </c>
      <c r="BS1656">
        <v>5.0493752398090175E-2</v>
      </c>
      <c r="BT1656">
        <v>3.0491246198927519E-4</v>
      </c>
      <c r="BU1656">
        <v>0</v>
      </c>
      <c r="BV1656">
        <v>0.54752119162225399</v>
      </c>
      <c r="BW1656">
        <v>14.845005595976398</v>
      </c>
      <c r="BX1656">
        <v>36.543806755931406</v>
      </c>
      <c r="BY1656">
        <v>31.736704388084554</v>
      </c>
      <c r="BZ1656">
        <v>699.98930826826154</v>
      </c>
      <c r="CA1656">
        <v>286.78162547676538</v>
      </c>
      <c r="CB1656">
        <v>248.78828704346253</v>
      </c>
      <c r="CC1656" s="156">
        <v>1.1100000000000001</v>
      </c>
      <c r="CD1656">
        <v>1280</v>
      </c>
      <c r="CE1656">
        <v>0.1277494562783541</v>
      </c>
      <c r="CF1656">
        <v>4.8529857134531271</v>
      </c>
      <c r="CG1656">
        <v>0.16282785283027901</v>
      </c>
      <c r="CH1656">
        <v>5.6572320619135192</v>
      </c>
      <c r="CI1656">
        <v>13</v>
      </c>
    </row>
    <row r="1657" spans="47:87" x14ac:dyDescent="0.3">
      <c r="AU1657">
        <v>0.3</v>
      </c>
      <c r="AV1657">
        <v>19.150510475800147</v>
      </c>
      <c r="AW1657">
        <v>0.30242193731411565</v>
      </c>
      <c r="AX1657">
        <v>1.5896314609225668</v>
      </c>
      <c r="AY1657">
        <v>336.19644774015006</v>
      </c>
      <c r="AZ1657">
        <v>9.0979642610937786E-2</v>
      </c>
      <c r="BA1657">
        <v>404.58131240549886</v>
      </c>
      <c r="BB1657">
        <v>346.54526324414394</v>
      </c>
      <c r="BC1657">
        <v>1</v>
      </c>
      <c r="BD1657">
        <v>42.419437795667164</v>
      </c>
      <c r="BE1657">
        <v>100.43599360412072</v>
      </c>
      <c r="BF1657">
        <v>13.781431076701315</v>
      </c>
      <c r="BG1657">
        <v>5.5960739458618791</v>
      </c>
      <c r="BH1657">
        <v>466.42826937286816</v>
      </c>
      <c r="BI1657">
        <v>0.19999999999999998</v>
      </c>
      <c r="BJ1657">
        <v>2558.1333878951336</v>
      </c>
      <c r="BK1657">
        <v>661.95607802871473</v>
      </c>
      <c r="BL1657">
        <v>859.80033609108455</v>
      </c>
      <c r="BM1657">
        <v>846.74977808685662</v>
      </c>
      <c r="BN1657">
        <v>146.99045453617015</v>
      </c>
      <c r="BO1657">
        <v>27.496504392037941</v>
      </c>
      <c r="BP1657">
        <v>2.5997239186848858E-2</v>
      </c>
      <c r="BQ1657">
        <v>100</v>
      </c>
      <c r="BR1657">
        <v>374.54297438189008</v>
      </c>
      <c r="BS1657">
        <v>5.3529916877139996E-2</v>
      </c>
      <c r="BT1657">
        <v>3.0177397014769593E-4</v>
      </c>
      <c r="BU1657">
        <v>0</v>
      </c>
      <c r="BV1657">
        <v>0.51943028164937721</v>
      </c>
      <c r="BW1657">
        <v>15.779806247631777</v>
      </c>
      <c r="BX1657">
        <v>33.520415839056547</v>
      </c>
      <c r="BY1657">
        <v>34.870361506790459</v>
      </c>
      <c r="BZ1657">
        <v>1065.0347122646533</v>
      </c>
      <c r="CA1657">
        <v>353.75545863348435</v>
      </c>
      <c r="CB1657">
        <v>235.39018252212045</v>
      </c>
      <c r="CC1657" s="156">
        <v>1.27</v>
      </c>
      <c r="CD1657">
        <v>1110</v>
      </c>
      <c r="CE1657">
        <v>0.13202620542604437</v>
      </c>
      <c r="CF1657">
        <v>4.5628105103039402</v>
      </c>
      <c r="CG1657">
        <v>0.17682264202551376</v>
      </c>
      <c r="CH1657">
        <v>7.8052571884259185</v>
      </c>
      <c r="CI1657">
        <v>11</v>
      </c>
    </row>
    <row r="1658" spans="47:87" x14ac:dyDescent="0.3">
      <c r="AU1658">
        <v>0.3</v>
      </c>
      <c r="AV1658">
        <v>22.508889487910334</v>
      </c>
      <c r="AW1658">
        <v>0.30290027158732313</v>
      </c>
      <c r="AX1658">
        <v>1.7233102044923803</v>
      </c>
      <c r="AY1658">
        <v>312.9623422107847</v>
      </c>
      <c r="AZ1658">
        <v>8.8603001301344853E-2</v>
      </c>
      <c r="BA1658">
        <v>477.78131013783815</v>
      </c>
      <c r="BB1658">
        <v>363.25449191486672</v>
      </c>
      <c r="BC1658">
        <v>1</v>
      </c>
      <c r="BD1658">
        <v>39.161534245298327</v>
      </c>
      <c r="BE1658">
        <v>101.48852189245709</v>
      </c>
      <c r="BF1658">
        <v>19.759165812837807</v>
      </c>
      <c r="BG1658">
        <v>4.7539249627224516</v>
      </c>
      <c r="BH1658">
        <v>460.24026728299242</v>
      </c>
      <c r="BI1658">
        <v>0.19999999999999996</v>
      </c>
      <c r="BJ1658">
        <v>2301.9368142081416</v>
      </c>
      <c r="BK1658">
        <v>676.01118999679943</v>
      </c>
      <c r="BL1658">
        <v>903.53734523228911</v>
      </c>
      <c r="BM1658">
        <v>854.45938407762151</v>
      </c>
      <c r="BN1658">
        <v>131.68766287579354</v>
      </c>
      <c r="BO1658">
        <v>27.403359715182887</v>
      </c>
      <c r="BP1658">
        <v>4.2630471971022668E-2</v>
      </c>
      <c r="BQ1658">
        <v>100</v>
      </c>
      <c r="BR1658">
        <v>380.13774718627701</v>
      </c>
      <c r="BS1658">
        <v>5.2891251019635446E-2</v>
      </c>
      <c r="BT1658">
        <v>3.0181011228277662E-4</v>
      </c>
      <c r="BU1658">
        <v>78.8690884368403</v>
      </c>
      <c r="BV1658">
        <v>0.57810588833412213</v>
      </c>
      <c r="BW1658">
        <v>14.789821315618102</v>
      </c>
      <c r="BX1658">
        <v>37.42446818903715</v>
      </c>
      <c r="BY1658">
        <v>30.857678590720997</v>
      </c>
      <c r="BZ1658">
        <v>678.64410107724984</v>
      </c>
      <c r="CA1658">
        <v>222.8984787314717</v>
      </c>
      <c r="CB1658">
        <v>229.79310057937263</v>
      </c>
      <c r="CC1658" s="156">
        <v>0.94</v>
      </c>
      <c r="CD1658">
        <v>2240</v>
      </c>
      <c r="CE1658">
        <v>-3.2760693293289345E-2</v>
      </c>
      <c r="CF1658">
        <v>0.84917816247374134</v>
      </c>
      <c r="CG1658">
        <v>3.3355611631754156E-2</v>
      </c>
      <c r="CH1658">
        <v>-17.506493534199308</v>
      </c>
      <c r="CI1658" t="s">
        <v>479</v>
      </c>
    </row>
    <row r="1659" spans="47:87" x14ac:dyDescent="0.3">
      <c r="AU1659">
        <v>0.3</v>
      </c>
      <c r="AV1659">
        <v>21.8648087363268</v>
      </c>
      <c r="AW1659">
        <v>0.31537851323023586</v>
      </c>
      <c r="AX1659">
        <v>1.20159195181034</v>
      </c>
      <c r="AY1659">
        <v>361.60516703427948</v>
      </c>
      <c r="AZ1659">
        <v>0.10437206953160612</v>
      </c>
      <c r="BA1659">
        <v>451.33374547891651</v>
      </c>
      <c r="BB1659">
        <v>352.6410358447061</v>
      </c>
      <c r="BC1659">
        <v>1</v>
      </c>
      <c r="BD1659">
        <v>39.233141677604152</v>
      </c>
      <c r="BE1659">
        <v>92.968398102796925</v>
      </c>
      <c r="BF1659">
        <v>17.982139010573487</v>
      </c>
      <c r="BG1659">
        <v>4.8583679614923838</v>
      </c>
      <c r="BH1659">
        <v>420.53962982229569</v>
      </c>
      <c r="BI1659">
        <v>0.19999999999999998</v>
      </c>
      <c r="BJ1659">
        <v>2516.1145304133083</v>
      </c>
      <c r="BK1659">
        <v>689.12827896946055</v>
      </c>
      <c r="BL1659">
        <v>835.08507977158024</v>
      </c>
      <c r="BM1659">
        <v>1055.8768713454801</v>
      </c>
      <c r="BN1659">
        <v>126.45943703485329</v>
      </c>
      <c r="BO1659">
        <v>28.515271567330579</v>
      </c>
      <c r="BP1659">
        <v>4.6389917947103551E-2</v>
      </c>
      <c r="BQ1659">
        <v>100</v>
      </c>
      <c r="BR1659">
        <v>350.68045776102377</v>
      </c>
      <c r="BS1659">
        <v>5.1152532648832051E-2</v>
      </c>
      <c r="BT1659">
        <v>2.8094401815918752E-4</v>
      </c>
      <c r="BU1659">
        <v>86.619504361265385</v>
      </c>
      <c r="BV1659">
        <v>0.55301372138212312</v>
      </c>
      <c r="BW1659">
        <v>14.975091013028146</v>
      </c>
      <c r="BX1659">
        <v>34.822546037186839</v>
      </c>
      <c r="BY1659">
        <v>36.820358541072295</v>
      </c>
      <c r="BZ1659">
        <v>968.27103021487824</v>
      </c>
      <c r="CA1659">
        <v>255.55704900928271</v>
      </c>
      <c r="CB1659">
        <v>227.99459396714087</v>
      </c>
      <c r="CC1659" s="156">
        <v>1.21</v>
      </c>
      <c r="CD1659">
        <v>1370</v>
      </c>
      <c r="CE1659">
        <v>3.1601875229013476E-2</v>
      </c>
      <c r="CF1659">
        <v>2.086056692723425</v>
      </c>
      <c r="CG1659">
        <v>7.1850107728551826E-2</v>
      </c>
      <c r="CH1659">
        <v>-11.391304051217153</v>
      </c>
      <c r="CI1659" t="s">
        <v>479</v>
      </c>
    </row>
    <row r="1660" spans="47:87" x14ac:dyDescent="0.3">
      <c r="AU1660">
        <v>0.3</v>
      </c>
      <c r="AV1660">
        <v>19.953623697055129</v>
      </c>
      <c r="AW1660">
        <v>0.31810948572790704</v>
      </c>
      <c r="AX1660">
        <v>1.9836892082816813</v>
      </c>
      <c r="AY1660">
        <v>321.31341391111101</v>
      </c>
      <c r="AZ1660">
        <v>9.8740168762118871E-2</v>
      </c>
      <c r="BA1660">
        <v>485.2198396689941</v>
      </c>
      <c r="BB1660">
        <v>303.19713371429918</v>
      </c>
      <c r="BC1660">
        <v>1</v>
      </c>
      <c r="BD1660">
        <v>41.328189611445104</v>
      </c>
      <c r="BE1660">
        <v>97.817808244282048</v>
      </c>
      <c r="BF1660">
        <v>23.189721363317673</v>
      </c>
      <c r="BG1660">
        <v>4.4416277710821088</v>
      </c>
      <c r="BH1660">
        <v>383.03510928430939</v>
      </c>
      <c r="BI1660">
        <v>0.20000000000000007</v>
      </c>
      <c r="BJ1660">
        <v>2706.7029791480209</v>
      </c>
      <c r="BK1660">
        <v>674.59232774425391</v>
      </c>
      <c r="BL1660">
        <v>919.0700478997021</v>
      </c>
      <c r="BM1660">
        <v>982.61430364630894</v>
      </c>
      <c r="BN1660">
        <v>146.80420084209487</v>
      </c>
      <c r="BO1660">
        <v>28.977602936023086</v>
      </c>
      <c r="BP1660">
        <v>2.0684903191232232E-2</v>
      </c>
      <c r="BQ1660">
        <v>100</v>
      </c>
      <c r="BR1660">
        <v>355.59286355302027</v>
      </c>
      <c r="BS1660">
        <v>5.5066139848045571E-2</v>
      </c>
      <c r="BT1660">
        <v>3.143986124319402E-4</v>
      </c>
      <c r="BU1660">
        <v>0</v>
      </c>
      <c r="BV1660">
        <v>0.48621319141827635</v>
      </c>
      <c r="BW1660">
        <v>14.204726229083455</v>
      </c>
      <c r="BX1660">
        <v>35.875188622015095</v>
      </c>
      <c r="BY1660">
        <v>33.903489533885505</v>
      </c>
      <c r="BZ1660">
        <v>1115.422020038684</v>
      </c>
      <c r="CA1660">
        <v>214.23401515691603</v>
      </c>
      <c r="CB1660">
        <v>216.78880600525696</v>
      </c>
      <c r="CC1660" s="156">
        <v>1.17</v>
      </c>
      <c r="CD1660">
        <v>240</v>
      </c>
      <c r="CE1660">
        <v>0.22824154773020378</v>
      </c>
      <c r="CF1660">
        <v>7.5159260825960761</v>
      </c>
      <c r="CG1660">
        <v>0.27838943878321493</v>
      </c>
      <c r="CH1660">
        <v>24.564251597351419</v>
      </c>
      <c r="CI1660">
        <v>6</v>
      </c>
    </row>
    <row r="1661" spans="47:87" x14ac:dyDescent="0.3">
      <c r="AU1661">
        <v>0.3</v>
      </c>
      <c r="AV1661">
        <v>20.398765021934075</v>
      </c>
      <c r="AW1661">
        <v>0.3204587282064123</v>
      </c>
      <c r="AX1661">
        <v>1.4764251789094032</v>
      </c>
      <c r="AY1661">
        <v>360.74203617110766</v>
      </c>
      <c r="AZ1661">
        <v>8.5460281102225713E-2</v>
      </c>
      <c r="BA1661">
        <v>435.99575483290823</v>
      </c>
      <c r="BB1661">
        <v>320.25095087995834</v>
      </c>
      <c r="BC1661">
        <v>1</v>
      </c>
      <c r="BD1661">
        <v>40.353611474581413</v>
      </c>
      <c r="BE1661">
        <v>112.37572151852501</v>
      </c>
      <c r="BF1661">
        <v>19.977776417299417</v>
      </c>
      <c r="BG1661">
        <v>4.6574422478550606</v>
      </c>
      <c r="BH1661">
        <v>416.1979130287437</v>
      </c>
      <c r="BI1661">
        <v>0.20000000000000004</v>
      </c>
      <c r="BJ1661">
        <v>2618.7461479003246</v>
      </c>
      <c r="BK1661">
        <v>681.08036483773515</v>
      </c>
      <c r="BL1661">
        <v>937.08849348965407</v>
      </c>
      <c r="BM1661">
        <v>864.02372457968454</v>
      </c>
      <c r="BN1661">
        <v>77.947888093550816</v>
      </c>
      <c r="BO1661">
        <v>28.832175179422936</v>
      </c>
      <c r="BP1661">
        <v>6.4520063162472857E-2</v>
      </c>
      <c r="BQ1661">
        <v>100</v>
      </c>
      <c r="BR1661">
        <v>341.92736998360988</v>
      </c>
      <c r="BS1661">
        <v>5.2477497982535322E-2</v>
      </c>
      <c r="BT1661">
        <v>2.9709943376763178E-4</v>
      </c>
      <c r="BU1661">
        <v>0</v>
      </c>
      <c r="BV1661">
        <v>0.5651177815030034</v>
      </c>
      <c r="BW1661">
        <v>15.396180718319584</v>
      </c>
      <c r="BX1661">
        <v>36.236079587308978</v>
      </c>
      <c r="BY1661">
        <v>34.336936872559505</v>
      </c>
      <c r="BZ1661">
        <v>1109.7234237184825</v>
      </c>
      <c r="CA1661">
        <v>283.25075645551971</v>
      </c>
      <c r="CB1661">
        <v>226.06363264319521</v>
      </c>
      <c r="CC1661" s="156">
        <v>0.8</v>
      </c>
      <c r="CD1661">
        <v>2970</v>
      </c>
      <c r="CE1661">
        <v>1.7520699609321344E-2</v>
      </c>
      <c r="CF1661">
        <v>1.8372585462481235</v>
      </c>
      <c r="CG1661">
        <v>6.4646967009689915E-2</v>
      </c>
      <c r="CH1661">
        <v>-13.493717145292456</v>
      </c>
      <c r="CI1661" t="s">
        <v>479</v>
      </c>
    </row>
    <row r="1662" spans="47:87" x14ac:dyDescent="0.3">
      <c r="AU1662">
        <v>0.3</v>
      </c>
      <c r="AV1662">
        <v>22.624710012370379</v>
      </c>
      <c r="AW1662">
        <v>0.33237350363060258</v>
      </c>
      <c r="AX1662">
        <v>9.633944259173427E-2</v>
      </c>
      <c r="AY1662">
        <v>323.13127714763596</v>
      </c>
      <c r="AZ1662">
        <v>0.11686426596005406</v>
      </c>
      <c r="BA1662">
        <v>395.91180163694406</v>
      </c>
      <c r="BB1662">
        <v>285.56278093742424</v>
      </c>
      <c r="BC1662">
        <v>1</v>
      </c>
      <c r="BD1662">
        <v>45.610379610326859</v>
      </c>
      <c r="BE1662">
        <v>104.05060323487852</v>
      </c>
      <c r="BF1662">
        <v>15.074115260656018</v>
      </c>
      <c r="BG1662">
        <v>4.7782020191208847</v>
      </c>
      <c r="BH1662">
        <v>422.49263439165873</v>
      </c>
      <c r="BI1662">
        <v>0.20000000000000007</v>
      </c>
      <c r="BJ1662">
        <v>2692.8175727778116</v>
      </c>
      <c r="BK1662">
        <v>679.38253442190614</v>
      </c>
      <c r="BL1662">
        <v>937.49589911396265</v>
      </c>
      <c r="BM1662">
        <v>746.50265490985316</v>
      </c>
      <c r="BN1662">
        <v>156.58961744563035</v>
      </c>
      <c r="BO1662">
        <v>30.038954237681285</v>
      </c>
      <c r="BP1662">
        <v>5.0426232607329889E-2</v>
      </c>
      <c r="BQ1662">
        <v>100</v>
      </c>
      <c r="BR1662">
        <v>344.57169370948668</v>
      </c>
      <c r="BS1662">
        <v>5.4954422023576428E-2</v>
      </c>
      <c r="BT1662">
        <v>2.8081897048825601E-4</v>
      </c>
      <c r="BU1662">
        <v>0</v>
      </c>
      <c r="BV1662">
        <v>0.54356928840800234</v>
      </c>
      <c r="BW1662">
        <v>14.917719858451695</v>
      </c>
      <c r="BX1662">
        <v>37.784170425017777</v>
      </c>
      <c r="BY1662">
        <v>37.971414744936475</v>
      </c>
      <c r="BZ1662">
        <v>969.9740933614944</v>
      </c>
      <c r="CA1662">
        <v>401.80357141524291</v>
      </c>
      <c r="CB1662">
        <v>231.63013431573592</v>
      </c>
      <c r="CC1662" s="156">
        <v>1.05</v>
      </c>
      <c r="CD1662">
        <v>1890</v>
      </c>
      <c r="CE1662">
        <v>6.3118400285516296E-2</v>
      </c>
      <c r="CF1662">
        <v>3.0661802380193048</v>
      </c>
      <c r="CG1662">
        <v>9.8550984914440268E-2</v>
      </c>
      <c r="CH1662">
        <v>-7.04647923272067</v>
      </c>
      <c r="CI1662" t="s">
        <v>479</v>
      </c>
    </row>
    <row r="1663" spans="47:87" x14ac:dyDescent="0.3">
      <c r="AU1663">
        <v>0.3</v>
      </c>
      <c r="AV1663">
        <v>21.773508160648454</v>
      </c>
      <c r="AW1663">
        <v>0.24574405013078471</v>
      </c>
      <c r="AX1663">
        <v>1.2217081751296455</v>
      </c>
      <c r="AY1663">
        <v>311.79388519361186</v>
      </c>
      <c r="AZ1663">
        <v>8.5101977609290308E-2</v>
      </c>
      <c r="BA1663">
        <v>395.30613593597093</v>
      </c>
      <c r="BB1663">
        <v>310.25515907298472</v>
      </c>
      <c r="BC1663">
        <v>1</v>
      </c>
      <c r="BD1663">
        <v>32.269352639430338</v>
      </c>
      <c r="BE1663">
        <v>80.472471404219249</v>
      </c>
      <c r="BF1663">
        <v>21.852732212500946</v>
      </c>
      <c r="BG1663">
        <v>5.6284027880809093</v>
      </c>
      <c r="BH1663">
        <v>402.54187876627719</v>
      </c>
      <c r="BI1663">
        <v>0.19999999999999998</v>
      </c>
      <c r="BJ1663">
        <v>2351.9583779272371</v>
      </c>
      <c r="BK1663">
        <v>681.26202192866458</v>
      </c>
      <c r="BL1663">
        <v>871.28991736035402</v>
      </c>
      <c r="BM1663">
        <v>762.53393721075281</v>
      </c>
      <c r="BN1663">
        <v>158.26013590372261</v>
      </c>
      <c r="BO1663">
        <v>22.30857178479053</v>
      </c>
      <c r="BP1663">
        <v>2.5284158205444614E-2</v>
      </c>
      <c r="BQ1663">
        <v>100</v>
      </c>
      <c r="BR1663">
        <v>342.16662123625031</v>
      </c>
      <c r="BS1663">
        <v>6.2921042438799452E-2</v>
      </c>
      <c r="BT1663">
        <v>3.1634614573578028E-4</v>
      </c>
      <c r="BU1663">
        <v>0</v>
      </c>
      <c r="BV1663">
        <v>0.58989573528187755</v>
      </c>
      <c r="BW1663">
        <v>14.019566131105167</v>
      </c>
      <c r="BX1663">
        <v>38.224288668432933</v>
      </c>
      <c r="BY1663">
        <v>36.996032246208763</v>
      </c>
      <c r="BZ1663">
        <v>984.90188557680085</v>
      </c>
      <c r="CA1663">
        <v>297.56752733293661</v>
      </c>
      <c r="CB1663">
        <v>226.20973707173312</v>
      </c>
      <c r="CC1663" s="156">
        <v>0.9</v>
      </c>
      <c r="CD1663">
        <v>1360</v>
      </c>
      <c r="CE1663">
        <v>0.30660982118960134</v>
      </c>
      <c r="CF1663">
        <v>8.5072177159552691</v>
      </c>
      <c r="CG1663">
        <v>0.2792035011710679</v>
      </c>
      <c r="CH1663">
        <v>35.80424377253933</v>
      </c>
      <c r="CI1663">
        <v>5</v>
      </c>
    </row>
    <row r="1664" spans="47:87" x14ac:dyDescent="0.3">
      <c r="AU1664">
        <v>0.3</v>
      </c>
      <c r="AV1664">
        <v>19.677374252551701</v>
      </c>
      <c r="AW1664">
        <v>0.30956434517604819</v>
      </c>
      <c r="AX1664">
        <v>1.7807324684361547</v>
      </c>
      <c r="AY1664">
        <v>337.88562408965191</v>
      </c>
      <c r="AZ1664">
        <v>9.9963077191887517E-2</v>
      </c>
      <c r="BA1664">
        <v>474.54766957317378</v>
      </c>
      <c r="BB1664">
        <v>410.01664223036721</v>
      </c>
      <c r="BC1664">
        <v>1</v>
      </c>
      <c r="BD1664">
        <v>38.544314295987817</v>
      </c>
      <c r="BE1664">
        <v>80.780348739329995</v>
      </c>
      <c r="BF1664">
        <v>21.29222037423056</v>
      </c>
      <c r="BG1664">
        <v>2.8630728844220976</v>
      </c>
      <c r="BH1664">
        <v>458.16410893178659</v>
      </c>
      <c r="BI1664">
        <v>0.20000000000000004</v>
      </c>
      <c r="BJ1664">
        <v>2845.6198785850997</v>
      </c>
      <c r="BK1664">
        <v>671.73645093085793</v>
      </c>
      <c r="BL1664">
        <v>942.20880130686135</v>
      </c>
      <c r="BM1664">
        <v>953.20027149937425</v>
      </c>
      <c r="BN1664">
        <v>114.42399712714901</v>
      </c>
      <c r="BO1664">
        <v>28.205023863725341</v>
      </c>
      <c r="BP1664">
        <v>1.9403634265004206E-2</v>
      </c>
      <c r="BQ1664">
        <v>100</v>
      </c>
      <c r="BR1664">
        <v>375.80055105506898</v>
      </c>
      <c r="BS1664">
        <v>5.9739668285553389E-2</v>
      </c>
      <c r="BT1664">
        <v>3.1087881548643619E-4</v>
      </c>
      <c r="BU1664">
        <v>41.083824980228641</v>
      </c>
      <c r="BV1664">
        <v>0.53867212517192931</v>
      </c>
      <c r="BW1664">
        <v>14.634647189146655</v>
      </c>
      <c r="BX1664">
        <v>35.968744276549586</v>
      </c>
      <c r="BY1664">
        <v>29.209931259051601</v>
      </c>
      <c r="BZ1664">
        <v>934.96556648828721</v>
      </c>
      <c r="CA1664">
        <v>319.93149255222613</v>
      </c>
      <c r="CB1664">
        <v>242.55881453204302</v>
      </c>
      <c r="CC1664" s="156">
        <v>1.03</v>
      </c>
      <c r="CD1664">
        <v>1680</v>
      </c>
      <c r="CE1664">
        <v>0.14853577921035543</v>
      </c>
      <c r="CF1664">
        <v>5.795523996296529</v>
      </c>
      <c r="CG1664">
        <v>0.19370665606535714</v>
      </c>
      <c r="CH1664">
        <v>11.960211188286111</v>
      </c>
      <c r="CI1664">
        <v>10</v>
      </c>
    </row>
    <row r="1665" spans="47:87" x14ac:dyDescent="0.3">
      <c r="AU1665">
        <v>0.3</v>
      </c>
      <c r="AV1665">
        <v>19.207875708000039</v>
      </c>
      <c r="AW1665">
        <v>0.34871176407651977</v>
      </c>
      <c r="AX1665">
        <v>2.031789747805389</v>
      </c>
      <c r="AY1665">
        <v>316.39166976783201</v>
      </c>
      <c r="AZ1665">
        <v>8.0172780203158392E-2</v>
      </c>
      <c r="BA1665">
        <v>378.5219421954265</v>
      </c>
      <c r="BB1665">
        <v>402.31035516776126</v>
      </c>
      <c r="BC1665">
        <v>1</v>
      </c>
      <c r="BD1665">
        <v>36.326837099990456</v>
      </c>
      <c r="BE1665">
        <v>98.919491961012184</v>
      </c>
      <c r="BF1665">
        <v>19.509252294425622</v>
      </c>
      <c r="BG1665">
        <v>4.537947367004322</v>
      </c>
      <c r="BH1665">
        <v>416.57765890421877</v>
      </c>
      <c r="BI1665">
        <v>0.20000000000000004</v>
      </c>
      <c r="BJ1665">
        <v>2375.05735011872</v>
      </c>
      <c r="BK1665">
        <v>678.04971985531745</v>
      </c>
      <c r="BL1665">
        <v>882.76679115323714</v>
      </c>
      <c r="BM1665">
        <v>974.13304284646506</v>
      </c>
      <c r="BN1665">
        <v>197.84843759635473</v>
      </c>
      <c r="BO1665">
        <v>31.660758033397926</v>
      </c>
      <c r="BP1665">
        <v>3.5491900438603681E-2</v>
      </c>
      <c r="BQ1665">
        <v>100</v>
      </c>
      <c r="BR1665">
        <v>259.29021917888213</v>
      </c>
      <c r="BS1665">
        <v>5.8137509113207288E-2</v>
      </c>
      <c r="BT1665">
        <v>2.9490701355299403E-4</v>
      </c>
      <c r="BU1665">
        <v>14.421071685180298</v>
      </c>
      <c r="BV1665">
        <v>0.52172157764128468</v>
      </c>
      <c r="BW1665">
        <v>14.937913820426784</v>
      </c>
      <c r="BX1665">
        <v>34.955972999677577</v>
      </c>
      <c r="BY1665">
        <v>32.287989608528349</v>
      </c>
      <c r="BZ1665">
        <v>1098.0950613274888</v>
      </c>
      <c r="CA1665">
        <v>267.75149860291498</v>
      </c>
      <c r="CB1665">
        <v>226.72197934135926</v>
      </c>
      <c r="CC1665" s="156">
        <v>0.77</v>
      </c>
      <c r="CD1665">
        <v>1800</v>
      </c>
      <c r="CE1665">
        <v>0.19047591960514687</v>
      </c>
      <c r="CF1665">
        <v>6.9859764785265872</v>
      </c>
      <c r="CG1665">
        <v>0.24985657235532521</v>
      </c>
      <c r="CH1665">
        <v>26.285735960041009</v>
      </c>
      <c r="CI1665">
        <v>6</v>
      </c>
    </row>
    <row r="1666" spans="47:87" x14ac:dyDescent="0.3">
      <c r="AU1666">
        <v>0.3</v>
      </c>
      <c r="AV1666">
        <v>20.905144826978464</v>
      </c>
      <c r="AW1666">
        <v>0.34944586265371863</v>
      </c>
      <c r="AX1666">
        <v>0.84189156909418128</v>
      </c>
      <c r="AY1666">
        <v>333.28958587133508</v>
      </c>
      <c r="AZ1666">
        <v>0.11194665365095216</v>
      </c>
      <c r="BA1666">
        <v>462.6444425219741</v>
      </c>
      <c r="BB1666">
        <v>332.93261733104038</v>
      </c>
      <c r="BC1666">
        <v>1</v>
      </c>
      <c r="BD1666">
        <v>42.607522855180029</v>
      </c>
      <c r="BE1666">
        <v>107.49854763762069</v>
      </c>
      <c r="BF1666">
        <v>8.1175394744488329</v>
      </c>
      <c r="BG1666">
        <v>5.0179939518940575</v>
      </c>
      <c r="BH1666">
        <v>378.67815626718317</v>
      </c>
      <c r="BI1666">
        <v>0.20000000000000007</v>
      </c>
      <c r="BJ1666">
        <v>2517.8426128933761</v>
      </c>
      <c r="BK1666">
        <v>674.62505475167916</v>
      </c>
      <c r="BL1666">
        <v>845.7463951901376</v>
      </c>
      <c r="BM1666">
        <v>881.9776806003523</v>
      </c>
      <c r="BN1666">
        <v>214.89066858129016</v>
      </c>
      <c r="BO1666">
        <v>31.913829072017627</v>
      </c>
      <c r="BP1666">
        <v>1.2792313763268238E-2</v>
      </c>
      <c r="BQ1666">
        <v>100</v>
      </c>
      <c r="BR1666">
        <v>370.2395080184919</v>
      </c>
      <c r="BS1666">
        <v>5.6306321357778723E-2</v>
      </c>
      <c r="BT1666">
        <v>3.011965917125269E-4</v>
      </c>
      <c r="BU1666">
        <v>34.165116485675476</v>
      </c>
      <c r="BV1666">
        <v>0.53566368440298928</v>
      </c>
      <c r="BW1666">
        <v>15.347605589947912</v>
      </c>
      <c r="BX1666">
        <v>36.28024819067732</v>
      </c>
      <c r="BY1666">
        <v>34.067190099061555</v>
      </c>
      <c r="BZ1666">
        <v>1157.0404122177943</v>
      </c>
      <c r="CA1666">
        <v>289.81980683705638</v>
      </c>
      <c r="CB1666">
        <v>220.69780003967333</v>
      </c>
      <c r="CC1666" s="156">
        <v>1.06</v>
      </c>
      <c r="CD1666">
        <v>2040</v>
      </c>
      <c r="CE1666">
        <v>5.3444978781873376E-2</v>
      </c>
      <c r="CF1666">
        <v>2.2202314485440562</v>
      </c>
      <c r="CG1666">
        <v>9.0242103885348007E-2</v>
      </c>
      <c r="CH1666">
        <v>-6.2606579390173662</v>
      </c>
      <c r="CI1666" t="s">
        <v>479</v>
      </c>
    </row>
    <row r="1667" spans="47:87" x14ac:dyDescent="0.3">
      <c r="AU1667">
        <v>0.3</v>
      </c>
      <c r="AV1667">
        <v>21.302503211299488</v>
      </c>
      <c r="AW1667">
        <v>0.34565560085734276</v>
      </c>
      <c r="AX1667">
        <v>1.6485432659184891</v>
      </c>
      <c r="AY1667">
        <v>324.96447917907818</v>
      </c>
      <c r="AZ1667">
        <v>8.9870368497357425E-2</v>
      </c>
      <c r="BA1667">
        <v>394.98189601074091</v>
      </c>
      <c r="BB1667">
        <v>358.84320515001019</v>
      </c>
      <c r="BC1667">
        <v>1</v>
      </c>
      <c r="BD1667">
        <v>41.021408040418123</v>
      </c>
      <c r="BE1667">
        <v>100.2666916205085</v>
      </c>
      <c r="BF1667">
        <v>10.693796269711175</v>
      </c>
      <c r="BG1667">
        <v>6.7879845974130131</v>
      </c>
      <c r="BH1667">
        <v>428.88373080858167</v>
      </c>
      <c r="BI1667">
        <v>0.19999999999999998</v>
      </c>
      <c r="BJ1667">
        <v>2853.7403386725159</v>
      </c>
      <c r="BK1667">
        <v>696.2751343271641</v>
      </c>
      <c r="BL1667">
        <v>933.22711260898927</v>
      </c>
      <c r="BM1667">
        <v>958.9063016030949</v>
      </c>
      <c r="BN1667">
        <v>199.3386258212999</v>
      </c>
      <c r="BO1667">
        <v>31.263584520207491</v>
      </c>
      <c r="BP1667">
        <v>4.9654497705697055E-2</v>
      </c>
      <c r="BQ1667">
        <v>100</v>
      </c>
      <c r="BR1667">
        <v>417.14214329812376</v>
      </c>
      <c r="BS1667">
        <v>5.4218207796401206E-2</v>
      </c>
      <c r="BT1667">
        <v>3.1338233055883244E-4</v>
      </c>
      <c r="BU1667">
        <v>0</v>
      </c>
      <c r="BV1667">
        <v>0.5232102030850283</v>
      </c>
      <c r="BW1667">
        <v>16.533962341157203</v>
      </c>
      <c r="BX1667">
        <v>36.31220173218324</v>
      </c>
      <c r="BY1667">
        <v>32.995744782607737</v>
      </c>
      <c r="BZ1667">
        <v>780.5348397880382</v>
      </c>
      <c r="CA1667">
        <v>228.73612542811566</v>
      </c>
      <c r="CB1667">
        <v>240.92307665796201</v>
      </c>
      <c r="CC1667" s="156">
        <v>1.1000000000000001</v>
      </c>
      <c r="CD1667">
        <v>1390</v>
      </c>
      <c r="CE1667">
        <v>0.19646371729752499</v>
      </c>
      <c r="CF1667">
        <v>5.4079634664853007</v>
      </c>
      <c r="CG1667">
        <v>0.23849426567506096</v>
      </c>
      <c r="CH1667">
        <v>20.142066345147281</v>
      </c>
      <c r="CI1667">
        <v>7</v>
      </c>
    </row>
    <row r="1668" spans="47:87" x14ac:dyDescent="0.3">
      <c r="AU1668">
        <v>0.3</v>
      </c>
      <c r="AV1668">
        <v>20.529382731740306</v>
      </c>
      <c r="AW1668">
        <v>0.32051905622671317</v>
      </c>
      <c r="AX1668">
        <v>2.4768613431842161</v>
      </c>
      <c r="AY1668">
        <v>325.52554311636146</v>
      </c>
      <c r="AZ1668">
        <v>0.11302328640330295</v>
      </c>
      <c r="BA1668">
        <v>411.75630574205763</v>
      </c>
      <c r="BB1668">
        <v>348.24052094301953</v>
      </c>
      <c r="BC1668">
        <v>1</v>
      </c>
      <c r="BD1668">
        <v>43.058981231724545</v>
      </c>
      <c r="BE1668">
        <v>114.22019143597369</v>
      </c>
      <c r="BF1668">
        <v>6.8424234621031523</v>
      </c>
      <c r="BG1668">
        <v>3.775032430089142</v>
      </c>
      <c r="BH1668">
        <v>423.81421149103244</v>
      </c>
      <c r="BI1668">
        <v>0.20000000000000004</v>
      </c>
      <c r="BJ1668">
        <v>2721.0726845903614</v>
      </c>
      <c r="BK1668">
        <v>663.47523067563066</v>
      </c>
      <c r="BL1668">
        <v>865.32514392706253</v>
      </c>
      <c r="BM1668">
        <v>744.88898386762298</v>
      </c>
      <c r="BN1668">
        <v>176.56206024110793</v>
      </c>
      <c r="BO1668">
        <v>29.117932844077274</v>
      </c>
      <c r="BP1668">
        <v>3.0382158994743627E-2</v>
      </c>
      <c r="BQ1668">
        <v>100</v>
      </c>
      <c r="BR1668">
        <v>335.37914990930062</v>
      </c>
      <c r="BS1668">
        <v>5.4092734022413241E-2</v>
      </c>
      <c r="BT1668">
        <v>3.0206455332847072E-4</v>
      </c>
      <c r="BU1668">
        <v>29.080639534138324</v>
      </c>
      <c r="BV1668">
        <v>0.54338750475577868</v>
      </c>
      <c r="BW1668">
        <v>15.24319766920177</v>
      </c>
      <c r="BX1668">
        <v>33.065262551886782</v>
      </c>
      <c r="BY1668">
        <v>34.188071287853781</v>
      </c>
      <c r="BZ1668">
        <v>1077.1333506483627</v>
      </c>
      <c r="CA1668">
        <v>249.72256587492058</v>
      </c>
      <c r="CB1668">
        <v>235.68320081885963</v>
      </c>
      <c r="CC1668" s="156">
        <v>1.08</v>
      </c>
      <c r="CD1668">
        <v>1560</v>
      </c>
      <c r="CE1668">
        <v>0.13467638261813497</v>
      </c>
      <c r="CF1668">
        <v>4.5914528915927582</v>
      </c>
      <c r="CG1668">
        <v>0.17790520725101722</v>
      </c>
      <c r="CH1668">
        <v>6.0884359213969157</v>
      </c>
      <c r="CI1668">
        <v>12</v>
      </c>
    </row>
    <row r="1669" spans="47:87" x14ac:dyDescent="0.3">
      <c r="AU1669">
        <v>0.3</v>
      </c>
      <c r="AV1669">
        <v>20.50886793258017</v>
      </c>
      <c r="AW1669">
        <v>0.34923446386789248</v>
      </c>
      <c r="AX1669">
        <v>0.74572479143357873</v>
      </c>
      <c r="AY1669">
        <v>325.29709174421549</v>
      </c>
      <c r="AZ1669">
        <v>8.3093266660919624E-2</v>
      </c>
      <c r="BA1669">
        <v>455.56686204408709</v>
      </c>
      <c r="BB1669">
        <v>290.0201199889965</v>
      </c>
      <c r="BC1669">
        <v>1</v>
      </c>
      <c r="BD1669">
        <v>46.615993248976672</v>
      </c>
      <c r="BE1669">
        <v>100.46302396170627</v>
      </c>
      <c r="BF1669">
        <v>21.881727642279611</v>
      </c>
      <c r="BG1669">
        <v>5.5544269431350415</v>
      </c>
      <c r="BH1669">
        <v>422.16861928894104</v>
      </c>
      <c r="BI1669">
        <v>0.19999999999999998</v>
      </c>
      <c r="BJ1669">
        <v>2863.0538446635351</v>
      </c>
      <c r="BK1669">
        <v>688.12392005012089</v>
      </c>
      <c r="BL1669">
        <v>825.73233824194881</v>
      </c>
      <c r="BM1669">
        <v>925.12781902402048</v>
      </c>
      <c r="BN1669">
        <v>192.13822945671529</v>
      </c>
      <c r="BO1669">
        <v>31.896991322885107</v>
      </c>
      <c r="BP1669">
        <v>1.2624721346049956E-2</v>
      </c>
      <c r="BQ1669">
        <v>100</v>
      </c>
      <c r="BR1669">
        <v>361.14608053060817</v>
      </c>
      <c r="BS1669">
        <v>5.3970788325089648E-2</v>
      </c>
      <c r="BT1669">
        <v>3.0715064307710471E-4</v>
      </c>
      <c r="BU1669">
        <v>29.338562446854155</v>
      </c>
      <c r="BV1669">
        <v>0.54497849859528369</v>
      </c>
      <c r="BW1669">
        <v>15.934674599451448</v>
      </c>
      <c r="BX1669">
        <v>36.071222288580898</v>
      </c>
      <c r="BY1669">
        <v>32.076732567312625</v>
      </c>
      <c r="BZ1669">
        <v>997.11142905555835</v>
      </c>
      <c r="CA1669">
        <v>264.29660697278246</v>
      </c>
      <c r="CB1669">
        <v>215.49501997840085</v>
      </c>
      <c r="CC1669" s="156">
        <v>1.07</v>
      </c>
      <c r="CD1669">
        <v>1750</v>
      </c>
      <c r="CE1669">
        <v>0.10803789831987953</v>
      </c>
      <c r="CF1669">
        <v>3.2582606391686291</v>
      </c>
      <c r="CG1669">
        <v>0.13757547407335094</v>
      </c>
      <c r="CH1669">
        <v>1.4658218147562334</v>
      </c>
      <c r="CI1669">
        <v>17</v>
      </c>
    </row>
    <row r="1670" spans="47:87" x14ac:dyDescent="0.3">
      <c r="AU1670">
        <v>0.3</v>
      </c>
      <c r="AV1670">
        <v>19.96972954749209</v>
      </c>
      <c r="AW1670">
        <v>0.31279978041358475</v>
      </c>
      <c r="AX1670">
        <v>1.7493567009472946</v>
      </c>
      <c r="AY1670">
        <v>369.00940563484977</v>
      </c>
      <c r="AZ1670">
        <v>8.7807790341318206E-2</v>
      </c>
      <c r="BA1670">
        <v>435.04607720164557</v>
      </c>
      <c r="BB1670">
        <v>375.44787755678647</v>
      </c>
      <c r="BC1670">
        <v>1</v>
      </c>
      <c r="BD1670">
        <v>33.491199494617284</v>
      </c>
      <c r="BE1670">
        <v>101.50063461578463</v>
      </c>
      <c r="BF1670">
        <v>24.747796313950893</v>
      </c>
      <c r="BG1670">
        <v>3.6609271732395676</v>
      </c>
      <c r="BH1670">
        <v>408.24563284974221</v>
      </c>
      <c r="BI1670">
        <v>0.19999999999999998</v>
      </c>
      <c r="BJ1670">
        <v>2437.0176421198162</v>
      </c>
      <c r="BK1670">
        <v>693.61036017500271</v>
      </c>
      <c r="BL1670">
        <v>877.03881817217689</v>
      </c>
      <c r="BM1670">
        <v>1109.1703222957008</v>
      </c>
      <c r="BN1670">
        <v>172.1869410803138</v>
      </c>
      <c r="BO1670">
        <v>28.162407167085235</v>
      </c>
      <c r="BP1670">
        <v>6.0612418551170187E-2</v>
      </c>
      <c r="BQ1670">
        <v>100</v>
      </c>
      <c r="BR1670">
        <v>383.25772035214948</v>
      </c>
      <c r="BS1670">
        <v>5.6481025614640516E-2</v>
      </c>
      <c r="BT1670">
        <v>2.8862278029834622E-4</v>
      </c>
      <c r="BU1670">
        <v>0</v>
      </c>
      <c r="BV1670">
        <v>0.5515108584573819</v>
      </c>
      <c r="BW1670">
        <v>13.82308298019303</v>
      </c>
      <c r="BX1670">
        <v>36.375604628414266</v>
      </c>
      <c r="BY1670">
        <v>29.597869362329508</v>
      </c>
      <c r="BZ1670">
        <v>1148.323967955301</v>
      </c>
      <c r="CA1670">
        <v>269.66292157398499</v>
      </c>
      <c r="CB1670">
        <v>228.42885535002992</v>
      </c>
      <c r="CC1670" s="156">
        <v>1.07</v>
      </c>
      <c r="CD1670">
        <v>940</v>
      </c>
      <c r="CE1670">
        <v>0.12877110183070162</v>
      </c>
      <c r="CF1670">
        <v>5.3761963987570187</v>
      </c>
      <c r="CG1670">
        <v>0.17109410684420667</v>
      </c>
      <c r="CH1670">
        <v>10.44737535407304</v>
      </c>
      <c r="CI1670">
        <v>11</v>
      </c>
    </row>
    <row r="1671" spans="47:87" x14ac:dyDescent="0.3">
      <c r="AU1671">
        <v>0.3</v>
      </c>
      <c r="AV1671">
        <v>20.830162636456539</v>
      </c>
      <c r="AW1671">
        <v>0.29935665182252252</v>
      </c>
      <c r="AX1671">
        <v>0.94288772644546015</v>
      </c>
      <c r="AY1671">
        <v>342.72861632097619</v>
      </c>
      <c r="AZ1671">
        <v>9.5501860315375789E-2</v>
      </c>
      <c r="BA1671">
        <v>407.76355461652395</v>
      </c>
      <c r="BB1671">
        <v>324.96719023128747</v>
      </c>
      <c r="BC1671">
        <v>1</v>
      </c>
      <c r="BD1671">
        <v>42.361537711101818</v>
      </c>
      <c r="BE1671">
        <v>90.686838588308817</v>
      </c>
      <c r="BF1671">
        <v>20.341589168542662</v>
      </c>
      <c r="BG1671">
        <v>6.0022524587609993</v>
      </c>
      <c r="BH1671">
        <v>420.92291805092412</v>
      </c>
      <c r="BI1671">
        <v>0.2</v>
      </c>
      <c r="BJ1671">
        <v>2880.1918707003224</v>
      </c>
      <c r="BK1671">
        <v>692.97776419187505</v>
      </c>
      <c r="BL1671">
        <v>951.29549257092197</v>
      </c>
      <c r="BM1671">
        <v>980.6830107576219</v>
      </c>
      <c r="BN1671">
        <v>152.34752626291373</v>
      </c>
      <c r="BO1671">
        <v>26.978265961466128</v>
      </c>
      <c r="BP1671">
        <v>5.4774019487949424E-2</v>
      </c>
      <c r="BQ1671">
        <v>100</v>
      </c>
      <c r="BR1671">
        <v>350.75084091172903</v>
      </c>
      <c r="BS1671">
        <v>5.7155934589893091E-2</v>
      </c>
      <c r="BT1671">
        <v>3.2940512299883568E-4</v>
      </c>
      <c r="BU1671">
        <v>0</v>
      </c>
      <c r="BV1671">
        <v>0.595901590420016</v>
      </c>
      <c r="BW1671">
        <v>14.602154964820494</v>
      </c>
      <c r="BX1671">
        <v>37.774467095644134</v>
      </c>
      <c r="BY1671">
        <v>41.36908053021542</v>
      </c>
      <c r="BZ1671">
        <v>1364.3733020605262</v>
      </c>
      <c r="CA1671">
        <v>326.25796737375072</v>
      </c>
      <c r="CB1671">
        <v>224.5883453105975</v>
      </c>
      <c r="CC1671" s="156">
        <v>0.87</v>
      </c>
      <c r="CD1671">
        <v>2660</v>
      </c>
      <c r="CE1671">
        <v>8.2381384639715449E-2</v>
      </c>
      <c r="CF1671">
        <v>2.9755630422938033</v>
      </c>
      <c r="CG1671">
        <v>0.11380162343075091</v>
      </c>
      <c r="CH1671">
        <v>-3.1582940612245896</v>
      </c>
      <c r="CI1671" t="s">
        <v>479</v>
      </c>
    </row>
    <row r="1672" spans="47:87" x14ac:dyDescent="0.3">
      <c r="AU1672">
        <v>0.3</v>
      </c>
      <c r="AV1672">
        <v>18.689065773364753</v>
      </c>
      <c r="AW1672">
        <v>0.28646663700254155</v>
      </c>
      <c r="AX1672">
        <v>2.4251417823747246</v>
      </c>
      <c r="AY1672">
        <v>342.13800991161486</v>
      </c>
      <c r="AZ1672">
        <v>0.11360555986410836</v>
      </c>
      <c r="BA1672">
        <v>460.30111087696821</v>
      </c>
      <c r="BB1672">
        <v>301.04600507787609</v>
      </c>
      <c r="BC1672">
        <v>1</v>
      </c>
      <c r="BD1672">
        <v>39.833847871064094</v>
      </c>
      <c r="BE1672">
        <v>78.659878642681008</v>
      </c>
      <c r="BF1672">
        <v>20.0507999989551</v>
      </c>
      <c r="BG1672">
        <v>3.3815530198650396</v>
      </c>
      <c r="BH1672">
        <v>425.08156702918518</v>
      </c>
      <c r="BI1672">
        <v>0.20000000000000007</v>
      </c>
      <c r="BJ1672">
        <v>2897.4805218922379</v>
      </c>
      <c r="BK1672">
        <v>686.26439546194558</v>
      </c>
      <c r="BL1672">
        <v>899.01579538967542</v>
      </c>
      <c r="BM1672">
        <v>1037.5559538154628</v>
      </c>
      <c r="BN1672">
        <v>94.510809305295879</v>
      </c>
      <c r="BO1672">
        <v>26.079037961698852</v>
      </c>
      <c r="BP1672">
        <v>2.0463284701718116E-2</v>
      </c>
      <c r="BQ1672">
        <v>100</v>
      </c>
      <c r="BR1672">
        <v>353.26705182903356</v>
      </c>
      <c r="BS1672">
        <v>5.7209533320581811E-2</v>
      </c>
      <c r="BT1672">
        <v>3.0067000637164275E-4</v>
      </c>
      <c r="BU1672">
        <v>0</v>
      </c>
      <c r="BV1672">
        <v>0.54459371454074468</v>
      </c>
      <c r="BW1672">
        <v>14.542734074791285</v>
      </c>
      <c r="BX1672">
        <v>34.955247821533987</v>
      </c>
      <c r="BY1672">
        <v>38.306641148625744</v>
      </c>
      <c r="BZ1672">
        <v>856.5494755895354</v>
      </c>
      <c r="CA1672">
        <v>342.80370396771485</v>
      </c>
      <c r="CB1672">
        <v>231.54962071305596</v>
      </c>
      <c r="CC1672" s="156">
        <v>1.21</v>
      </c>
      <c r="CD1672">
        <v>1270</v>
      </c>
      <c r="CE1672">
        <v>4.1938779046515329E-2</v>
      </c>
      <c r="CF1672">
        <v>2.1787325027171587</v>
      </c>
      <c r="CG1672">
        <v>7.7994518818836581E-2</v>
      </c>
      <c r="CH1672">
        <v>-11.506528138138622</v>
      </c>
      <c r="CI1672" t="s">
        <v>479</v>
      </c>
    </row>
    <row r="1673" spans="47:87" x14ac:dyDescent="0.3">
      <c r="AU1673">
        <v>0.3</v>
      </c>
      <c r="AV1673">
        <v>21.711387975432825</v>
      </c>
      <c r="AW1673">
        <v>0.31109028792789067</v>
      </c>
      <c r="AX1673">
        <v>1.5115711597770367</v>
      </c>
      <c r="AY1673">
        <v>341.95335216697526</v>
      </c>
      <c r="AZ1673">
        <v>8.1832073443500505E-2</v>
      </c>
      <c r="BA1673">
        <v>464.82195341115107</v>
      </c>
      <c r="BB1673">
        <v>419.57270964803138</v>
      </c>
      <c r="BC1673">
        <v>1</v>
      </c>
      <c r="BD1673">
        <v>34.101963307939712</v>
      </c>
      <c r="BE1673">
        <v>104.07530602739401</v>
      </c>
      <c r="BF1673">
        <v>18.06390456539566</v>
      </c>
      <c r="BG1673">
        <v>4.7999292834381651</v>
      </c>
      <c r="BH1673">
        <v>422.1741993970067</v>
      </c>
      <c r="BI1673">
        <v>0.2</v>
      </c>
      <c r="BJ1673">
        <v>2804.1311074319065</v>
      </c>
      <c r="BK1673">
        <v>690.57516480648542</v>
      </c>
      <c r="BL1673">
        <v>924.28950660362796</v>
      </c>
      <c r="BM1673">
        <v>929.14445709806989</v>
      </c>
      <c r="BN1673">
        <v>175.73830210411722</v>
      </c>
      <c r="BO1673">
        <v>28.173406968845356</v>
      </c>
      <c r="BP1673">
        <v>4.0296855055989692E-2</v>
      </c>
      <c r="BQ1673">
        <v>100</v>
      </c>
      <c r="BR1673">
        <v>430.68121959188176</v>
      </c>
      <c r="BS1673">
        <v>5.6868952261961016E-2</v>
      </c>
      <c r="BT1673">
        <v>2.9443014836042598E-4</v>
      </c>
      <c r="BU1673">
        <v>0</v>
      </c>
      <c r="BV1673">
        <v>0.59153205778532103</v>
      </c>
      <c r="BW1673">
        <v>15.610163339790178</v>
      </c>
      <c r="BX1673">
        <v>35.522196788936725</v>
      </c>
      <c r="BY1673">
        <v>30.37014064285135</v>
      </c>
      <c r="BZ1673">
        <v>1380.3551244530674</v>
      </c>
      <c r="CA1673">
        <v>199.4277889573703</v>
      </c>
      <c r="CB1673">
        <v>236.54333142838607</v>
      </c>
      <c r="CC1673" s="156">
        <v>0.92</v>
      </c>
      <c r="CD1673">
        <v>670</v>
      </c>
      <c r="CE1673">
        <v>0.27254318345987905</v>
      </c>
      <c r="CF1673">
        <v>9.2937537019294361</v>
      </c>
      <c r="CG1673">
        <v>0.33424133828703473</v>
      </c>
      <c r="CH1673">
        <v>33.798557591926986</v>
      </c>
      <c r="CI1673">
        <v>5</v>
      </c>
    </row>
    <row r="1674" spans="47:87" x14ac:dyDescent="0.3">
      <c r="AU1674">
        <v>0.3</v>
      </c>
      <c r="AV1674">
        <v>22.662591901485364</v>
      </c>
      <c r="AW1674">
        <v>0.33022918019815251</v>
      </c>
      <c r="AX1674">
        <v>1.0666832109150994</v>
      </c>
      <c r="AY1674">
        <v>336.71507343468136</v>
      </c>
      <c r="AZ1674">
        <v>8.5313136414518112E-2</v>
      </c>
      <c r="BA1674">
        <v>365.41824666958433</v>
      </c>
      <c r="BB1674">
        <v>322.46713001526439</v>
      </c>
      <c r="BC1674">
        <v>1</v>
      </c>
      <c r="BD1674">
        <v>39.512699613696782</v>
      </c>
      <c r="BE1674">
        <v>90.69967263185319</v>
      </c>
      <c r="BF1674">
        <v>16.784532643640507</v>
      </c>
      <c r="BG1674">
        <v>4.0178868332749449</v>
      </c>
      <c r="BH1674">
        <v>389.74272145460571</v>
      </c>
      <c r="BI1674">
        <v>0.19999999999999998</v>
      </c>
      <c r="BJ1674">
        <v>2548.2699265474907</v>
      </c>
      <c r="BK1674">
        <v>700.57519758516082</v>
      </c>
      <c r="BL1674">
        <v>900.27423988226371</v>
      </c>
      <c r="BM1674">
        <v>938.48899446922132</v>
      </c>
      <c r="BN1674">
        <v>130.4533214278905</v>
      </c>
      <c r="BO1674">
        <v>29.937509327211483</v>
      </c>
      <c r="BP1674">
        <v>3.9043905469259753E-2</v>
      </c>
      <c r="BQ1674">
        <v>100</v>
      </c>
      <c r="BR1674">
        <v>290.69263253355336</v>
      </c>
      <c r="BS1674">
        <v>5.2241727179944665E-2</v>
      </c>
      <c r="BT1674">
        <v>3.0132677900160685E-4</v>
      </c>
      <c r="BU1674">
        <v>44.610256332851527</v>
      </c>
      <c r="BV1674">
        <v>0.55845973093863421</v>
      </c>
      <c r="BW1674">
        <v>14.523556213083253</v>
      </c>
      <c r="BX1674">
        <v>35.381334770984381</v>
      </c>
      <c r="BY1674">
        <v>31.565681507834483</v>
      </c>
      <c r="BZ1674">
        <v>976.13127004275395</v>
      </c>
      <c r="CA1674">
        <v>296.27895375193543</v>
      </c>
      <c r="CB1674">
        <v>219.47860287173336</v>
      </c>
      <c r="CC1674" s="156">
        <v>1.03</v>
      </c>
      <c r="CD1674">
        <v>1160</v>
      </c>
      <c r="CE1674">
        <v>0.16197027996248181</v>
      </c>
      <c r="CF1674">
        <v>5.5612252090858112</v>
      </c>
      <c r="CG1674">
        <v>0.19783280803901865</v>
      </c>
      <c r="CH1674">
        <v>10.600194542698935</v>
      </c>
      <c r="CI1674">
        <v>10</v>
      </c>
    </row>
    <row r="1675" spans="47:87" x14ac:dyDescent="0.3">
      <c r="AU1675">
        <v>0.3</v>
      </c>
      <c r="AV1675">
        <v>19.618410790568127</v>
      </c>
      <c r="AW1675">
        <v>0.31715618782580163</v>
      </c>
      <c r="AX1675">
        <v>1.8032616475104974</v>
      </c>
      <c r="AY1675">
        <v>295.26064579790636</v>
      </c>
      <c r="AZ1675">
        <v>8.6056560404951271E-2</v>
      </c>
      <c r="BA1675">
        <v>406.95469299595851</v>
      </c>
      <c r="BB1675">
        <v>441.13178048053624</v>
      </c>
      <c r="BC1675">
        <v>1</v>
      </c>
      <c r="BD1675">
        <v>38.488457546554649</v>
      </c>
      <c r="BE1675">
        <v>82.638034678431453</v>
      </c>
      <c r="BF1675">
        <v>17.442828772075885</v>
      </c>
      <c r="BG1675">
        <v>5.2178747491944018</v>
      </c>
      <c r="BH1675">
        <v>450.0573486518644</v>
      </c>
      <c r="BI1675">
        <v>0.19999999999999998</v>
      </c>
      <c r="BJ1675">
        <v>2240.5725921987469</v>
      </c>
      <c r="BK1675">
        <v>697.13998764703456</v>
      </c>
      <c r="BL1675">
        <v>850.83257371975526</v>
      </c>
      <c r="BM1675">
        <v>802.08286660672684</v>
      </c>
      <c r="BN1675">
        <v>166.99206342787105</v>
      </c>
      <c r="BO1675">
        <v>28.56914706478215</v>
      </c>
      <c r="BP1675">
        <v>5.9709336149264033E-2</v>
      </c>
      <c r="BQ1675">
        <v>100</v>
      </c>
      <c r="BR1675">
        <v>292.34290906957909</v>
      </c>
      <c r="BS1675">
        <v>5.1019792274775766E-2</v>
      </c>
      <c r="BT1675">
        <v>2.7835314683541856E-4</v>
      </c>
      <c r="BU1675">
        <v>0</v>
      </c>
      <c r="BV1675">
        <v>0.57123763122642035</v>
      </c>
      <c r="BW1675">
        <v>14.757402195594935</v>
      </c>
      <c r="BX1675">
        <v>37.159867800606847</v>
      </c>
      <c r="BY1675">
        <v>32.905906298838154</v>
      </c>
      <c r="BZ1675">
        <v>1148.4952097678349</v>
      </c>
      <c r="CA1675">
        <v>282.23739961891499</v>
      </c>
      <c r="CB1675">
        <v>233.01613012052354</v>
      </c>
      <c r="CC1675" s="156">
        <v>0.97</v>
      </c>
      <c r="CD1675">
        <v>2060</v>
      </c>
      <c r="CE1675">
        <v>0.12017634893436746</v>
      </c>
      <c r="CF1675">
        <v>5.2549121868551749</v>
      </c>
      <c r="CG1675">
        <v>0.15835508797325243</v>
      </c>
      <c r="CH1675">
        <v>3.6499899574213601</v>
      </c>
      <c r="CI1675">
        <v>15</v>
      </c>
    </row>
    <row r="1676" spans="47:87" x14ac:dyDescent="0.3">
      <c r="AU1676">
        <v>0.3</v>
      </c>
      <c r="AV1676">
        <v>18.225386966208788</v>
      </c>
      <c r="AW1676">
        <v>0.2834783621222578</v>
      </c>
      <c r="AX1676">
        <v>0.99114418091669254</v>
      </c>
      <c r="AY1676">
        <v>293.93027347084143</v>
      </c>
      <c r="AZ1676">
        <v>8.8838548646880386E-2</v>
      </c>
      <c r="BA1676">
        <v>459.08383468286473</v>
      </c>
      <c r="BB1676">
        <v>284.18668744349924</v>
      </c>
      <c r="BC1676">
        <v>1</v>
      </c>
      <c r="BD1676">
        <v>42.793945189921104</v>
      </c>
      <c r="BE1676">
        <v>100.5289461984833</v>
      </c>
      <c r="BF1676">
        <v>15.781070872112767</v>
      </c>
      <c r="BG1676">
        <v>5.8361452555580566</v>
      </c>
      <c r="BH1676">
        <v>411.18039974960209</v>
      </c>
      <c r="BI1676">
        <v>0.19999999999999998</v>
      </c>
      <c r="BJ1676">
        <v>2353.951119682426</v>
      </c>
      <c r="BK1676">
        <v>690.06798680914483</v>
      </c>
      <c r="BL1676">
        <v>850.35405952466647</v>
      </c>
      <c r="BM1676">
        <v>945.40390194382906</v>
      </c>
      <c r="BN1676">
        <v>180.68616833022782</v>
      </c>
      <c r="BO1676">
        <v>25.853102852152482</v>
      </c>
      <c r="BP1676">
        <v>1.4769314338587282E-2</v>
      </c>
      <c r="BQ1676">
        <v>100</v>
      </c>
      <c r="BR1676">
        <v>342.6477336783351</v>
      </c>
      <c r="BS1676">
        <v>5.4044350745798359E-2</v>
      </c>
      <c r="BT1676">
        <v>3.2941541717463073E-4</v>
      </c>
      <c r="BU1676">
        <v>0</v>
      </c>
      <c r="BV1676">
        <v>0.5483190352788806</v>
      </c>
      <c r="BW1676">
        <v>15.128819186994466</v>
      </c>
      <c r="BX1676">
        <v>35.7588139011512</v>
      </c>
      <c r="BY1676">
        <v>39.961925760131621</v>
      </c>
      <c r="BZ1676">
        <v>1145.7664913311271</v>
      </c>
      <c r="CA1676">
        <v>187.66338206236375</v>
      </c>
      <c r="CB1676">
        <v>214.43500843862941</v>
      </c>
      <c r="CC1676" s="156">
        <v>0.87</v>
      </c>
      <c r="CD1676">
        <v>1650</v>
      </c>
      <c r="CE1676">
        <v>0.20928537037659045</v>
      </c>
      <c r="CF1676">
        <v>7.3306130622985526</v>
      </c>
      <c r="CG1676">
        <v>0.25258381130984431</v>
      </c>
      <c r="CH1676">
        <v>20.74621984259198</v>
      </c>
      <c r="CI1676">
        <v>6</v>
      </c>
    </row>
    <row r="1677" spans="47:87" x14ac:dyDescent="0.3">
      <c r="AU1677">
        <v>0.3</v>
      </c>
      <c r="AV1677">
        <v>20.579796193313026</v>
      </c>
      <c r="AW1677">
        <v>0.34540202049145063</v>
      </c>
      <c r="AX1677">
        <v>1.2127180327546285</v>
      </c>
      <c r="AY1677">
        <v>319.33256335528938</v>
      </c>
      <c r="AZ1677">
        <v>0.11834794625103581</v>
      </c>
      <c r="BA1677">
        <v>449.3995436784017</v>
      </c>
      <c r="BB1677">
        <v>450.67955793847818</v>
      </c>
      <c r="BC1677">
        <v>1</v>
      </c>
      <c r="BD1677">
        <v>38.136467368958066</v>
      </c>
      <c r="BE1677">
        <v>112.80907931044817</v>
      </c>
      <c r="BF1677">
        <v>14.472323771847417</v>
      </c>
      <c r="BG1677">
        <v>4.8481559902364237</v>
      </c>
      <c r="BH1677">
        <v>442.30570598496007</v>
      </c>
      <c r="BI1677">
        <v>0.19999999999999998</v>
      </c>
      <c r="BJ1677">
        <v>2386.8874608088367</v>
      </c>
      <c r="BK1677">
        <v>698.16990561627381</v>
      </c>
      <c r="BL1677">
        <v>826.05456597380646</v>
      </c>
      <c r="BM1677">
        <v>1042.8033076849595</v>
      </c>
      <c r="BN1677">
        <v>117.46589125116425</v>
      </c>
      <c r="BO1677">
        <v>30.842506823145953</v>
      </c>
      <c r="BP1677">
        <v>9.7791709847480965E-2</v>
      </c>
      <c r="BQ1677">
        <v>100</v>
      </c>
      <c r="BR1677">
        <v>413.35890464394038</v>
      </c>
      <c r="BS1677">
        <v>5.4641294820203114E-2</v>
      </c>
      <c r="BT1677">
        <v>2.9612735652129142E-4</v>
      </c>
      <c r="BU1677">
        <v>0</v>
      </c>
      <c r="BV1677">
        <v>0.54543565475908384</v>
      </c>
      <c r="BW1677">
        <v>14.576065707113077</v>
      </c>
      <c r="BX1677">
        <v>37.492889334728531</v>
      </c>
      <c r="BY1677">
        <v>42.131653526610599</v>
      </c>
      <c r="BZ1677">
        <v>732.25834949081741</v>
      </c>
      <c r="CA1677">
        <v>263.45605720716497</v>
      </c>
      <c r="CB1677">
        <v>229.0632479777683</v>
      </c>
      <c r="CC1677" s="156">
        <v>0.85</v>
      </c>
      <c r="CD1677">
        <v>1880</v>
      </c>
      <c r="CE1677">
        <v>0.12567543822820459</v>
      </c>
      <c r="CF1677">
        <v>5.6400999238625342</v>
      </c>
      <c r="CG1677">
        <v>0.16570024629569663</v>
      </c>
      <c r="CH1677">
        <v>8.6777845120259176</v>
      </c>
      <c r="CI1677">
        <v>12</v>
      </c>
    </row>
    <row r="1678" spans="47:87" x14ac:dyDescent="0.3">
      <c r="AU1678">
        <v>0.3</v>
      </c>
      <c r="AV1678">
        <v>18.319997953700987</v>
      </c>
      <c r="AW1678">
        <v>0.31030297986343686</v>
      </c>
      <c r="AX1678">
        <v>2.7572163002144583</v>
      </c>
      <c r="AY1678">
        <v>340.69422984467877</v>
      </c>
      <c r="AZ1678">
        <v>0.10849680420272804</v>
      </c>
      <c r="BA1678">
        <v>410.22503796956295</v>
      </c>
      <c r="BB1678">
        <v>485.94112070790908</v>
      </c>
      <c r="BC1678">
        <v>1</v>
      </c>
      <c r="BD1678">
        <v>28.581687655737291</v>
      </c>
      <c r="BE1678">
        <v>106.51442427402826</v>
      </c>
      <c r="BF1678">
        <v>21.088197137134504</v>
      </c>
      <c r="BG1678">
        <v>5.7668712970587821</v>
      </c>
      <c r="BH1678">
        <v>440.15610335059102</v>
      </c>
      <c r="BI1678">
        <v>0.2</v>
      </c>
      <c r="BJ1678">
        <v>2511.6190845166238</v>
      </c>
      <c r="BK1678">
        <v>666.37194048320418</v>
      </c>
      <c r="BL1678">
        <v>846.43507051618724</v>
      </c>
      <c r="BM1678">
        <v>864.69212300912943</v>
      </c>
      <c r="BN1678">
        <v>154.29285918894496</v>
      </c>
      <c r="BO1678">
        <v>28.024022600804717</v>
      </c>
      <c r="BP1678">
        <v>4.9539368402733902E-2</v>
      </c>
      <c r="BQ1678">
        <v>100</v>
      </c>
      <c r="BR1678">
        <v>277.42055548373168</v>
      </c>
      <c r="BS1678">
        <v>5.6956005928888949E-2</v>
      </c>
      <c r="BT1678">
        <v>3.2326404029679924E-4</v>
      </c>
      <c r="BU1678">
        <v>35.881557882609691</v>
      </c>
      <c r="BV1678">
        <v>0.52490114857231651</v>
      </c>
      <c r="BW1678">
        <v>15.448491280029819</v>
      </c>
      <c r="BX1678">
        <v>36.746379725934986</v>
      </c>
      <c r="BY1678">
        <v>35.150439471333804</v>
      </c>
      <c r="BZ1678">
        <v>1093.6991380030195</v>
      </c>
      <c r="CA1678">
        <v>293.25044738507347</v>
      </c>
      <c r="CB1678">
        <v>240.67936709401681</v>
      </c>
      <c r="CC1678" s="156">
        <v>1.1599999999999999</v>
      </c>
      <c r="CD1678">
        <v>790</v>
      </c>
      <c r="CE1678">
        <v>0.1558319109761217</v>
      </c>
      <c r="CF1678">
        <v>4.650332578143809</v>
      </c>
      <c r="CG1678">
        <v>0.1639130636282366</v>
      </c>
      <c r="CH1678">
        <v>9.2954946459851371</v>
      </c>
      <c r="CI1678">
        <v>10</v>
      </c>
    </row>
    <row r="1679" spans="47:87" x14ac:dyDescent="0.3">
      <c r="AU1679">
        <v>0.3</v>
      </c>
      <c r="AV1679">
        <v>20.388061030430929</v>
      </c>
      <c r="AW1679">
        <v>0.28961255387156837</v>
      </c>
      <c r="AX1679">
        <v>2.1379557185852169</v>
      </c>
      <c r="AY1679">
        <v>339.48095021451149</v>
      </c>
      <c r="AZ1679">
        <v>0.10737244660344546</v>
      </c>
      <c r="BA1679">
        <v>362.74107592961843</v>
      </c>
      <c r="BB1679">
        <v>337.88060751841715</v>
      </c>
      <c r="BC1679">
        <v>1</v>
      </c>
      <c r="BD1679">
        <v>35.918185845317872</v>
      </c>
      <c r="BE1679">
        <v>92.411706964130076</v>
      </c>
      <c r="BF1679">
        <v>12.028977601889046</v>
      </c>
      <c r="BG1679">
        <v>6.3386407213763762</v>
      </c>
      <c r="BH1679">
        <v>399.55524650232849</v>
      </c>
      <c r="BI1679">
        <v>0.19999999999999998</v>
      </c>
      <c r="BJ1679">
        <v>2411.496404586615</v>
      </c>
      <c r="BK1679">
        <v>680.77129910849931</v>
      </c>
      <c r="BL1679">
        <v>871.12737733573988</v>
      </c>
      <c r="BM1679">
        <v>858.01266764995137</v>
      </c>
      <c r="BN1679">
        <v>117.89805521144569</v>
      </c>
      <c r="BO1679">
        <v>26.07909971855425</v>
      </c>
      <c r="BP1679">
        <v>5.5469093881084668E-2</v>
      </c>
      <c r="BQ1679">
        <v>100</v>
      </c>
      <c r="BR1679">
        <v>344.15939482642449</v>
      </c>
      <c r="BS1679">
        <v>5.8928302701104218E-2</v>
      </c>
      <c r="BT1679">
        <v>2.8722314048337946E-4</v>
      </c>
      <c r="BU1679">
        <v>86.235752060186542</v>
      </c>
      <c r="BV1679">
        <v>0.5699954600464805</v>
      </c>
      <c r="BW1679">
        <v>15.024478322127644</v>
      </c>
      <c r="BX1679">
        <v>37.350089129962008</v>
      </c>
      <c r="BY1679">
        <v>30.192375599669116</v>
      </c>
      <c r="BZ1679">
        <v>801.53420801334607</v>
      </c>
      <c r="CA1679">
        <v>220.38987618464839</v>
      </c>
      <c r="CB1679">
        <v>229.84643292203327</v>
      </c>
      <c r="CC1679" s="156">
        <v>1.03</v>
      </c>
      <c r="CD1679">
        <v>1290</v>
      </c>
      <c r="CE1679">
        <v>0.21631592386558474</v>
      </c>
      <c r="CF1679">
        <v>5.899545389299405</v>
      </c>
      <c r="CG1679">
        <v>0.28402841977725507</v>
      </c>
      <c r="CH1679">
        <v>14.601044401418166</v>
      </c>
      <c r="CI1679">
        <v>6</v>
      </c>
    </row>
    <row r="1680" spans="47:87" x14ac:dyDescent="0.3">
      <c r="AU1680">
        <v>0.3</v>
      </c>
      <c r="AV1680">
        <v>20.949315096148712</v>
      </c>
      <c r="AW1680">
        <v>0.31368533945245319</v>
      </c>
      <c r="AX1680">
        <v>1.8054349922472879</v>
      </c>
      <c r="AY1680">
        <v>327.23110143296077</v>
      </c>
      <c r="AZ1680">
        <v>9.4819424301696181E-2</v>
      </c>
      <c r="BA1680">
        <v>364.76528297892889</v>
      </c>
      <c r="BB1680">
        <v>372.16535146647431</v>
      </c>
      <c r="BC1680">
        <v>1</v>
      </c>
      <c r="BD1680">
        <v>33.398145900644266</v>
      </c>
      <c r="BE1680">
        <v>88.060880274980732</v>
      </c>
      <c r="BF1680">
        <v>18.911526856251008</v>
      </c>
      <c r="BG1680">
        <v>3.2955370426856208</v>
      </c>
      <c r="BH1680">
        <v>396.10750398541626</v>
      </c>
      <c r="BI1680">
        <v>0.20000000000000004</v>
      </c>
      <c r="BJ1680">
        <v>2393.2524428377751</v>
      </c>
      <c r="BK1680">
        <v>687.28565502989375</v>
      </c>
      <c r="BL1680">
        <v>889.82223313629254</v>
      </c>
      <c r="BM1680">
        <v>1068.6340340224119</v>
      </c>
      <c r="BN1680">
        <v>173.01240704763268</v>
      </c>
      <c r="BO1680">
        <v>28.192438075880645</v>
      </c>
      <c r="BP1680">
        <v>6.6781862587527122E-2</v>
      </c>
      <c r="BQ1680">
        <v>100</v>
      </c>
      <c r="BR1680">
        <v>373.4170256107875</v>
      </c>
      <c r="BS1680">
        <v>5.5098927952781498E-2</v>
      </c>
      <c r="BT1680">
        <v>2.993803132648956E-4</v>
      </c>
      <c r="BU1680">
        <v>0</v>
      </c>
      <c r="BV1680">
        <v>0.5131851281325327</v>
      </c>
      <c r="BW1680">
        <v>15.522102506891127</v>
      </c>
      <c r="BX1680">
        <v>34.129674016584531</v>
      </c>
      <c r="BY1680">
        <v>40.115286735443078</v>
      </c>
      <c r="BZ1680">
        <v>1283.3850108557924</v>
      </c>
      <c r="CA1680">
        <v>274.20057117689578</v>
      </c>
      <c r="CB1680">
        <v>234.79479888289023</v>
      </c>
      <c r="CC1680" s="156">
        <v>1.17</v>
      </c>
      <c r="CD1680">
        <v>1450</v>
      </c>
      <c r="CE1680">
        <v>3.6159666378543953E-2</v>
      </c>
      <c r="CF1680">
        <v>2.2156482500503412</v>
      </c>
      <c r="CG1680">
        <v>7.5257226022328191E-2</v>
      </c>
      <c r="CH1680">
        <v>-12.170735352778239</v>
      </c>
      <c r="CI1680" t="s">
        <v>479</v>
      </c>
    </row>
    <row r="1681" spans="47:87" x14ac:dyDescent="0.3">
      <c r="AU1681">
        <v>0.3</v>
      </c>
      <c r="AV1681">
        <v>20.301249884506962</v>
      </c>
      <c r="AW1681">
        <v>0.31754191318844643</v>
      </c>
      <c r="AX1681">
        <v>0.78583513799354565</v>
      </c>
      <c r="AY1681">
        <v>378.93913800296116</v>
      </c>
      <c r="AZ1681">
        <v>0.12060015782338124</v>
      </c>
      <c r="BA1681">
        <v>445.85557654707213</v>
      </c>
      <c r="BB1681">
        <v>317.824997213649</v>
      </c>
      <c r="BC1681">
        <v>1</v>
      </c>
      <c r="BD1681">
        <v>40.415661732303214</v>
      </c>
      <c r="BE1681">
        <v>101.97396016871733</v>
      </c>
      <c r="BF1681">
        <v>21.877792853911551</v>
      </c>
      <c r="BG1681">
        <v>6.5912598784947631</v>
      </c>
      <c r="BH1681">
        <v>411.8308970948267</v>
      </c>
      <c r="BI1681">
        <v>0.19999999999999998</v>
      </c>
      <c r="BJ1681">
        <v>3034.4079578460082</v>
      </c>
      <c r="BK1681">
        <v>664.97173952994103</v>
      </c>
      <c r="BL1681">
        <v>831.15150764376824</v>
      </c>
      <c r="BM1681">
        <v>788.58794312624252</v>
      </c>
      <c r="BN1681">
        <v>127.27589231900423</v>
      </c>
      <c r="BO1681">
        <v>28.789067180787356</v>
      </c>
      <c r="BP1681">
        <v>3.7145013680484874E-2</v>
      </c>
      <c r="BQ1681">
        <v>100</v>
      </c>
      <c r="BR1681">
        <v>428.42002941896152</v>
      </c>
      <c r="BS1681">
        <v>5.211879594562973E-2</v>
      </c>
      <c r="BT1681">
        <v>3.0006338702943719E-4</v>
      </c>
      <c r="BU1681">
        <v>78.367981705048706</v>
      </c>
      <c r="BV1681">
        <v>0.53146304884958806</v>
      </c>
      <c r="BW1681">
        <v>13.284129155829151</v>
      </c>
      <c r="BX1681">
        <v>37.509372246240581</v>
      </c>
      <c r="BY1681">
        <v>31.602935557066655</v>
      </c>
      <c r="BZ1681">
        <v>840.3505652206909</v>
      </c>
      <c r="CA1681">
        <v>220.01728726875447</v>
      </c>
      <c r="CB1681">
        <v>206.29861640574603</v>
      </c>
      <c r="CC1681" s="156">
        <v>0.96</v>
      </c>
      <c r="CD1681">
        <v>1850</v>
      </c>
      <c r="CE1681">
        <v>9.3678353550138871E-2</v>
      </c>
      <c r="CF1681">
        <v>3.6454401058620141</v>
      </c>
      <c r="CG1681">
        <v>0.13109609303928491</v>
      </c>
      <c r="CH1681">
        <v>-1.2138769100911921</v>
      </c>
      <c r="CI1681" t="s">
        <v>479</v>
      </c>
    </row>
    <row r="1682" spans="47:87" x14ac:dyDescent="0.3">
      <c r="AU1682">
        <v>0.3</v>
      </c>
      <c r="AV1682">
        <v>20.071931205016465</v>
      </c>
      <c r="AW1682">
        <v>0.31066662602567674</v>
      </c>
      <c r="AX1682">
        <v>1.6783622591198866</v>
      </c>
      <c r="AY1682">
        <v>335.99458377311095</v>
      </c>
      <c r="AZ1682">
        <v>0.10117285962678557</v>
      </c>
      <c r="BA1682">
        <v>429.36162135368301</v>
      </c>
      <c r="BB1682">
        <v>342.62227221361019</v>
      </c>
      <c r="BC1682">
        <v>1</v>
      </c>
      <c r="BD1682">
        <v>35.547705214126275</v>
      </c>
      <c r="BE1682">
        <v>98.334532392278007</v>
      </c>
      <c r="BF1682">
        <v>24.060087450572908</v>
      </c>
      <c r="BG1682">
        <v>5.7030599181849748</v>
      </c>
      <c r="BH1682">
        <v>405.92049003045747</v>
      </c>
      <c r="BI1682">
        <v>0.20000000000000004</v>
      </c>
      <c r="BJ1682">
        <v>2798.7690261723606</v>
      </c>
      <c r="BK1682">
        <v>690.73932685518162</v>
      </c>
      <c r="BL1682">
        <v>833.53881344227739</v>
      </c>
      <c r="BM1682">
        <v>930.52157507636457</v>
      </c>
      <c r="BN1682">
        <v>139.72341884319675</v>
      </c>
      <c r="BO1682">
        <v>28.193662175968967</v>
      </c>
      <c r="BP1682">
        <v>3.3033959118035867E-2</v>
      </c>
      <c r="BQ1682">
        <v>100</v>
      </c>
      <c r="BR1682">
        <v>365.00382982044914</v>
      </c>
      <c r="BS1682">
        <v>5.1062705684529322E-2</v>
      </c>
      <c r="BT1682">
        <v>3.0377490740854472E-4</v>
      </c>
      <c r="BU1682">
        <v>0</v>
      </c>
      <c r="BV1682">
        <v>0.58661800787982232</v>
      </c>
      <c r="BW1682">
        <v>15.77507949597868</v>
      </c>
      <c r="BX1682">
        <v>36.267015719094744</v>
      </c>
      <c r="BY1682">
        <v>31.82040958551481</v>
      </c>
      <c r="BZ1682">
        <v>786.45271602082573</v>
      </c>
      <c r="CA1682">
        <v>215.74949458445309</v>
      </c>
      <c r="CB1682">
        <v>235.7074585480851</v>
      </c>
      <c r="CC1682" s="156">
        <v>1.1100000000000001</v>
      </c>
      <c r="CD1682">
        <v>1640</v>
      </c>
      <c r="CE1682">
        <v>0.10238158555477961</v>
      </c>
      <c r="CF1682">
        <v>4.8226513323820921</v>
      </c>
      <c r="CG1682">
        <v>0.13317821669611277</v>
      </c>
      <c r="CH1682">
        <v>-2.1051236308652443</v>
      </c>
      <c r="CI1682" t="s">
        <v>479</v>
      </c>
    </row>
    <row r="1683" spans="47:87" x14ac:dyDescent="0.3">
      <c r="AU1683">
        <v>0.3</v>
      </c>
      <c r="AV1683">
        <v>19.467418100282895</v>
      </c>
      <c r="AW1683">
        <v>0.32665223647553976</v>
      </c>
      <c r="AX1683">
        <v>1.4524768715035541</v>
      </c>
      <c r="AY1683">
        <v>327.40810634876163</v>
      </c>
      <c r="AZ1683">
        <v>9.7818676483082984E-2</v>
      </c>
      <c r="BA1683">
        <v>409.42874849920383</v>
      </c>
      <c r="BB1683">
        <v>419.23735964774181</v>
      </c>
      <c r="BC1683">
        <v>1</v>
      </c>
      <c r="BD1683">
        <v>38.652901642662471</v>
      </c>
      <c r="BE1683">
        <v>96.021453962604909</v>
      </c>
      <c r="BF1683">
        <v>5.7265644260104622</v>
      </c>
      <c r="BG1683">
        <v>6.776804713023135</v>
      </c>
      <c r="BH1683">
        <v>396.37363145555742</v>
      </c>
      <c r="BI1683">
        <v>0.19999999999999998</v>
      </c>
      <c r="BJ1683">
        <v>2210.1698973605057</v>
      </c>
      <c r="BK1683">
        <v>661.1800155087559</v>
      </c>
      <c r="BL1683">
        <v>884.59308740590257</v>
      </c>
      <c r="BM1683">
        <v>997.88241134663292</v>
      </c>
      <c r="BN1683">
        <v>130.52056679783038</v>
      </c>
      <c r="BO1683">
        <v>29.276952819751532</v>
      </c>
      <c r="BP1683">
        <v>7.9361678141069231E-2</v>
      </c>
      <c r="BQ1683">
        <v>100</v>
      </c>
      <c r="BR1683">
        <v>291.29584048522293</v>
      </c>
      <c r="BS1683">
        <v>5.6989219094219723E-2</v>
      </c>
      <c r="BT1683">
        <v>3.1502953486751501E-4</v>
      </c>
      <c r="BU1683">
        <v>0</v>
      </c>
      <c r="BV1683">
        <v>0.53047500912146761</v>
      </c>
      <c r="BW1683">
        <v>15.121578025056321</v>
      </c>
      <c r="BX1683">
        <v>38.711779646468884</v>
      </c>
      <c r="BY1683">
        <v>30.74686158962033</v>
      </c>
      <c r="BZ1683">
        <v>952.81495959795302</v>
      </c>
      <c r="CA1683">
        <v>317.67708299909043</v>
      </c>
      <c r="CB1683">
        <v>232.66352856043346</v>
      </c>
      <c r="CC1683" s="156">
        <v>1.05</v>
      </c>
      <c r="CD1683">
        <v>1750</v>
      </c>
      <c r="CE1683">
        <v>7.8613868028863942E-2</v>
      </c>
      <c r="CF1683">
        <v>3.6460874669299153</v>
      </c>
      <c r="CG1683">
        <v>0.11258929066612548</v>
      </c>
      <c r="CH1683">
        <v>-5.8373677398694426</v>
      </c>
      <c r="CI1683" t="s">
        <v>479</v>
      </c>
    </row>
    <row r="1684" spans="47:87" x14ac:dyDescent="0.3">
      <c r="AU1684">
        <v>0.3</v>
      </c>
      <c r="AV1684">
        <v>19.431103820705303</v>
      </c>
      <c r="AW1684">
        <v>0.33720642092247433</v>
      </c>
      <c r="AX1684">
        <v>0.8110584544408227</v>
      </c>
      <c r="AY1684">
        <v>319.76320003587369</v>
      </c>
      <c r="AZ1684">
        <v>7.9046448519789911E-2</v>
      </c>
      <c r="BA1684">
        <v>336.76274527974601</v>
      </c>
      <c r="BB1684">
        <v>343.1478400569676</v>
      </c>
      <c r="BC1684">
        <v>1</v>
      </c>
      <c r="BD1684">
        <v>45.466031895929277</v>
      </c>
      <c r="BE1684">
        <v>96.788568826374018</v>
      </c>
      <c r="BF1684">
        <v>21.004165785237756</v>
      </c>
      <c r="BG1684">
        <v>4.2550599859954454</v>
      </c>
      <c r="BH1684">
        <v>405.26974339869065</v>
      </c>
      <c r="BI1684">
        <v>0.20000000000000004</v>
      </c>
      <c r="BJ1684">
        <v>2784.7147026785406</v>
      </c>
      <c r="BK1684">
        <v>678.6318651473847</v>
      </c>
      <c r="BL1684">
        <v>881.08475055534859</v>
      </c>
      <c r="BM1684">
        <v>966.71157508261797</v>
      </c>
      <c r="BN1684">
        <v>119.29502302720991</v>
      </c>
      <c r="BO1684">
        <v>30.633247161099938</v>
      </c>
      <c r="BP1684">
        <v>3.223860601406732E-2</v>
      </c>
      <c r="BQ1684">
        <v>100</v>
      </c>
      <c r="BR1684">
        <v>337.81479413823547</v>
      </c>
      <c r="BS1684">
        <v>5.410035801590312E-2</v>
      </c>
      <c r="BT1684">
        <v>2.6941012964719688E-4</v>
      </c>
      <c r="BU1684">
        <v>17.157904836460151</v>
      </c>
      <c r="BV1684">
        <v>0.57317085591655548</v>
      </c>
      <c r="BW1684">
        <v>15.427841637920785</v>
      </c>
      <c r="BX1684">
        <v>36.751125355483808</v>
      </c>
      <c r="BY1684">
        <v>33.674467647395652</v>
      </c>
      <c r="BZ1684">
        <v>993.41018224724962</v>
      </c>
      <c r="CA1684">
        <v>258.01817869593549</v>
      </c>
      <c r="CB1684">
        <v>224.24565324433334</v>
      </c>
      <c r="CC1684" s="156">
        <v>1.07</v>
      </c>
      <c r="CD1684">
        <v>1300</v>
      </c>
      <c r="CE1684">
        <v>0.13573435586596028</v>
      </c>
      <c r="CF1684">
        <v>4.4520209968110604</v>
      </c>
      <c r="CG1684">
        <v>0.16651988359609077</v>
      </c>
      <c r="CH1684">
        <v>4.6599080255572902</v>
      </c>
      <c r="CI1684">
        <v>13</v>
      </c>
    </row>
    <row r="1685" spans="47:87" x14ac:dyDescent="0.3">
      <c r="AU1685">
        <v>0.3</v>
      </c>
      <c r="AV1685">
        <v>22.175440864624367</v>
      </c>
      <c r="AW1685">
        <v>0.26194068307058671</v>
      </c>
      <c r="AX1685">
        <v>1.4459016693135187</v>
      </c>
      <c r="AY1685">
        <v>317.81110909075261</v>
      </c>
      <c r="AZ1685">
        <v>0.10845224307284189</v>
      </c>
      <c r="BA1685">
        <v>417.53657726150294</v>
      </c>
      <c r="BB1685">
        <v>430.91984082343652</v>
      </c>
      <c r="BC1685">
        <v>1</v>
      </c>
      <c r="BD1685">
        <v>43.309236139870258</v>
      </c>
      <c r="BE1685">
        <v>108.69151902499009</v>
      </c>
      <c r="BF1685">
        <v>18.123216322319418</v>
      </c>
      <c r="BG1685">
        <v>6.3549719572634444</v>
      </c>
      <c r="BH1685">
        <v>443.24189926998577</v>
      </c>
      <c r="BI1685">
        <v>0.19999999999999998</v>
      </c>
      <c r="BJ1685">
        <v>2338.1779280459509</v>
      </c>
      <c r="BK1685">
        <v>704.10882620226778</v>
      </c>
      <c r="BL1685">
        <v>859.37775461013632</v>
      </c>
      <c r="BM1685">
        <v>899.93660471042165</v>
      </c>
      <c r="BN1685">
        <v>154.12545708818752</v>
      </c>
      <c r="BO1685">
        <v>23.466290906779975</v>
      </c>
      <c r="BP1685">
        <v>6.4797422471453411E-2</v>
      </c>
      <c r="BQ1685">
        <v>100</v>
      </c>
      <c r="BR1685">
        <v>351.38420948126856</v>
      </c>
      <c r="BS1685">
        <v>5.2934836034062654E-2</v>
      </c>
      <c r="BT1685">
        <v>3.1128472856012932E-4</v>
      </c>
      <c r="BU1685">
        <v>0</v>
      </c>
      <c r="BV1685">
        <v>0.57580251228119372</v>
      </c>
      <c r="BW1685">
        <v>14.103908338305089</v>
      </c>
      <c r="BX1685">
        <v>36.731069865580267</v>
      </c>
      <c r="BY1685">
        <v>33.157865825598151</v>
      </c>
      <c r="BZ1685">
        <v>1028.7857017188949</v>
      </c>
      <c r="CA1685">
        <v>264.0087072568071</v>
      </c>
      <c r="CB1685">
        <v>239.04875709232545</v>
      </c>
      <c r="CC1685" s="156">
        <v>1.07</v>
      </c>
      <c r="CD1685">
        <v>1260</v>
      </c>
      <c r="CE1685">
        <v>0.27458496365551399</v>
      </c>
      <c r="CF1685">
        <v>6.8573302186589027</v>
      </c>
      <c r="CG1685">
        <v>0.25522379659081224</v>
      </c>
      <c r="CH1685">
        <v>32.342353469557906</v>
      </c>
      <c r="CI1685">
        <v>5</v>
      </c>
    </row>
    <row r="1686" spans="47:87" x14ac:dyDescent="0.3">
      <c r="AU1686">
        <v>0.3</v>
      </c>
      <c r="AV1686">
        <v>17.654278484310911</v>
      </c>
      <c r="AW1686">
        <v>0.30036116039778704</v>
      </c>
      <c r="AX1686">
        <v>2.718360390631831</v>
      </c>
      <c r="AY1686">
        <v>319.94194173379373</v>
      </c>
      <c r="AZ1686">
        <v>0.11914114310550547</v>
      </c>
      <c r="BA1686">
        <v>338.40342296111328</v>
      </c>
      <c r="BB1686">
        <v>328.48214627236143</v>
      </c>
      <c r="BC1686">
        <v>1</v>
      </c>
      <c r="BD1686">
        <v>34.171399680049845</v>
      </c>
      <c r="BE1686">
        <v>91.690779870336712</v>
      </c>
      <c r="BF1686">
        <v>21.973339037309302</v>
      </c>
      <c r="BG1686">
        <v>5.0591974353505273</v>
      </c>
      <c r="BH1686">
        <v>452.63349214068859</v>
      </c>
      <c r="BI1686">
        <v>0.19999999999999998</v>
      </c>
      <c r="BJ1686">
        <v>2477.8429366485093</v>
      </c>
      <c r="BK1686">
        <v>703.07176693831298</v>
      </c>
      <c r="BL1686">
        <v>865.57397651959911</v>
      </c>
      <c r="BM1686">
        <v>954.68394690950527</v>
      </c>
      <c r="BN1686">
        <v>162.08139542164298</v>
      </c>
      <c r="BO1686">
        <v>27.197792914382642</v>
      </c>
      <c r="BP1686">
        <v>3.919128533860608E-2</v>
      </c>
      <c r="BQ1686">
        <v>100</v>
      </c>
      <c r="BR1686">
        <v>416.41004195421812</v>
      </c>
      <c r="BS1686">
        <v>5.3616841233214696E-2</v>
      </c>
      <c r="BT1686">
        <v>3.0200118807518789E-4</v>
      </c>
      <c r="BU1686">
        <v>41.315302723116702</v>
      </c>
      <c r="BV1686">
        <v>0.55768539030076214</v>
      </c>
      <c r="BW1686">
        <v>14.485660357773163</v>
      </c>
      <c r="BX1686">
        <v>37.64441134577509</v>
      </c>
      <c r="BY1686">
        <v>33.882071100665129</v>
      </c>
      <c r="BZ1686">
        <v>1180.984580626221</v>
      </c>
      <c r="CA1686">
        <v>211.85633188039915</v>
      </c>
      <c r="CB1686">
        <v>233.19764536959411</v>
      </c>
      <c r="CC1686" s="156">
        <v>0.83</v>
      </c>
      <c r="CD1686">
        <v>2100</v>
      </c>
      <c r="CE1686">
        <v>7.5769792605309361E-2</v>
      </c>
      <c r="CF1686">
        <v>3.4311171163023246</v>
      </c>
      <c r="CG1686">
        <v>0.10675646807318503</v>
      </c>
      <c r="CH1686">
        <v>-6.7161414296333559</v>
      </c>
      <c r="CI1686" t="s">
        <v>479</v>
      </c>
    </row>
    <row r="1687" spans="47:87" x14ac:dyDescent="0.3">
      <c r="AU1687">
        <v>0.3</v>
      </c>
      <c r="AV1687">
        <v>19.913631018435989</v>
      </c>
      <c r="AW1687">
        <v>0.35729651137788432</v>
      </c>
      <c r="AX1687">
        <v>1.8233759217032448</v>
      </c>
      <c r="AY1687">
        <v>341.03087438315134</v>
      </c>
      <c r="AZ1687">
        <v>9.2494936803860409E-2</v>
      </c>
      <c r="BA1687">
        <v>384.49025073321076</v>
      </c>
      <c r="BB1687">
        <v>231.26081220634651</v>
      </c>
      <c r="BC1687">
        <v>1</v>
      </c>
      <c r="BD1687">
        <v>41.048264774446849</v>
      </c>
      <c r="BE1687">
        <v>101.69620013455773</v>
      </c>
      <c r="BF1687">
        <v>12.707221415975489</v>
      </c>
      <c r="BG1687">
        <v>3.8519891019385324</v>
      </c>
      <c r="BH1687">
        <v>405.98106731616133</v>
      </c>
      <c r="BI1687">
        <v>0.19999999999999998</v>
      </c>
      <c r="BJ1687">
        <v>2545.8378332896136</v>
      </c>
      <c r="BK1687">
        <v>688.37857973146686</v>
      </c>
      <c r="BL1687">
        <v>922.66848201352923</v>
      </c>
      <c r="BM1687">
        <v>833.89136677430668</v>
      </c>
      <c r="BN1687">
        <v>106.41031767528415</v>
      </c>
      <c r="BO1687">
        <v>32.409282699828594</v>
      </c>
      <c r="BP1687">
        <v>4.0066723726170643E-2</v>
      </c>
      <c r="BQ1687">
        <v>100</v>
      </c>
      <c r="BR1687">
        <v>331.20975109344892</v>
      </c>
      <c r="BS1687">
        <v>5.7380319551899692E-2</v>
      </c>
      <c r="BT1687">
        <v>3.0272289661060483E-4</v>
      </c>
      <c r="BU1687">
        <v>0</v>
      </c>
      <c r="BV1687">
        <v>0.58244470293072248</v>
      </c>
      <c r="BW1687">
        <v>15.086941373315774</v>
      </c>
      <c r="BX1687">
        <v>35.622404113578703</v>
      </c>
      <c r="BY1687">
        <v>33.386813089793321</v>
      </c>
      <c r="BZ1687">
        <v>979.62218540287017</v>
      </c>
      <c r="CA1687">
        <v>235.84545161440801</v>
      </c>
      <c r="CB1687">
        <v>226.35798189890704</v>
      </c>
      <c r="CC1687" s="156">
        <v>1.05</v>
      </c>
      <c r="CD1687">
        <v>2150</v>
      </c>
      <c r="CE1687">
        <v>5.2258790370967478E-2</v>
      </c>
      <c r="CF1687">
        <v>2.5762926760133773</v>
      </c>
      <c r="CG1687">
        <v>9.2064190650533229E-2</v>
      </c>
      <c r="CH1687">
        <v>-9.1350648282737286</v>
      </c>
      <c r="CI1687" t="s">
        <v>479</v>
      </c>
    </row>
    <row r="1688" spans="47:87" x14ac:dyDescent="0.3">
      <c r="AU1688">
        <v>0.3</v>
      </c>
      <c r="AV1688">
        <v>19.080877373145974</v>
      </c>
      <c r="AW1688">
        <v>0.30110494707506702</v>
      </c>
      <c r="AX1688">
        <v>0.90606123484774681</v>
      </c>
      <c r="AY1688">
        <v>333.56075621605419</v>
      </c>
      <c r="AZ1688">
        <v>9.8529023794047627E-2</v>
      </c>
      <c r="BA1688">
        <v>482.59856798670802</v>
      </c>
      <c r="BB1688">
        <v>297.33964344525015</v>
      </c>
      <c r="BC1688">
        <v>1</v>
      </c>
      <c r="BD1688">
        <v>40.534109511383491</v>
      </c>
      <c r="BE1688">
        <v>114.59177817008276</v>
      </c>
      <c r="BF1688">
        <v>26.820026728568969</v>
      </c>
      <c r="BG1688">
        <v>6.7915634417697737</v>
      </c>
      <c r="BH1688">
        <v>423.43244942262686</v>
      </c>
      <c r="BI1688">
        <v>0.2</v>
      </c>
      <c r="BJ1688">
        <v>2352.456556067365</v>
      </c>
      <c r="BK1688">
        <v>690.60202056950482</v>
      </c>
      <c r="BL1688">
        <v>876.3945676654082</v>
      </c>
      <c r="BM1688">
        <v>1013.716041604168</v>
      </c>
      <c r="BN1688">
        <v>243.14956685540153</v>
      </c>
      <c r="BO1688">
        <v>26.855829329075579</v>
      </c>
      <c r="BP1688">
        <v>8.9057581160603388E-2</v>
      </c>
      <c r="BQ1688">
        <v>100</v>
      </c>
      <c r="BR1688">
        <v>261.26379696850938</v>
      </c>
      <c r="BS1688">
        <v>5.4315477124336826E-2</v>
      </c>
      <c r="BT1688">
        <v>3.1088836332307263E-4</v>
      </c>
      <c r="BU1688">
        <v>0</v>
      </c>
      <c r="BV1688">
        <v>0.54167991230270052</v>
      </c>
      <c r="BW1688">
        <v>14.559374881367759</v>
      </c>
      <c r="BX1688">
        <v>35.408692567364717</v>
      </c>
      <c r="BY1688">
        <v>40.289384891795279</v>
      </c>
      <c r="BZ1688">
        <v>892.56656526511051</v>
      </c>
      <c r="CA1688">
        <v>353.6635255241664</v>
      </c>
      <c r="CB1688">
        <v>234.1036069650801</v>
      </c>
      <c r="CC1688" s="156">
        <v>0.83</v>
      </c>
      <c r="CD1688">
        <v>2150</v>
      </c>
      <c r="CE1688">
        <v>0.11734750756335011</v>
      </c>
      <c r="CF1688">
        <v>4.9194309756237065</v>
      </c>
      <c r="CG1688">
        <v>0.14705215674504232</v>
      </c>
      <c r="CH1688">
        <v>1.5889837691580118</v>
      </c>
      <c r="CI1688">
        <v>17</v>
      </c>
    </row>
    <row r="1689" spans="47:87" x14ac:dyDescent="0.3">
      <c r="AU1689">
        <v>0.3</v>
      </c>
      <c r="AV1689">
        <v>19.77979010384087</v>
      </c>
      <c r="AW1689">
        <v>0.32000424781722653</v>
      </c>
      <c r="AX1689">
        <v>2.3564068230683484</v>
      </c>
      <c r="AY1689">
        <v>304.55742439617381</v>
      </c>
      <c r="AZ1689">
        <v>9.5192736078819895E-2</v>
      </c>
      <c r="BA1689">
        <v>466.60170064251793</v>
      </c>
      <c r="BB1689">
        <v>374.93084207106159</v>
      </c>
      <c r="BC1689">
        <v>1</v>
      </c>
      <c r="BD1689">
        <v>42.678367200202985</v>
      </c>
      <c r="BE1689">
        <v>107.60560120308966</v>
      </c>
      <c r="BF1689">
        <v>8.1055634103174334</v>
      </c>
      <c r="BG1689">
        <v>5.2406706193861377</v>
      </c>
      <c r="BH1689">
        <v>385.44356961470851</v>
      </c>
      <c r="BI1689">
        <v>0.2</v>
      </c>
      <c r="BJ1689">
        <v>3365.1472750340354</v>
      </c>
      <c r="BK1689">
        <v>692.0463237141164</v>
      </c>
      <c r="BL1689">
        <v>834.45740320106722</v>
      </c>
      <c r="BM1689">
        <v>896.88398631061955</v>
      </c>
      <c r="BN1689">
        <v>119.98867703541389</v>
      </c>
      <c r="BO1689">
        <v>28.924491589302793</v>
      </c>
      <c r="BP1689">
        <v>4.8216894825094898E-2</v>
      </c>
      <c r="BQ1689">
        <v>100</v>
      </c>
      <c r="BR1689">
        <v>377.03972649414243</v>
      </c>
      <c r="BS1689">
        <v>5.9965587688941294E-2</v>
      </c>
      <c r="BT1689">
        <v>3.1317131370377585E-4</v>
      </c>
      <c r="BU1689">
        <v>0</v>
      </c>
      <c r="BV1689">
        <v>0.56744747451588295</v>
      </c>
      <c r="BW1689">
        <v>13.691295244583236</v>
      </c>
      <c r="BX1689">
        <v>35.555834779409253</v>
      </c>
      <c r="BY1689">
        <v>37.982297758496628</v>
      </c>
      <c r="BZ1689">
        <v>1030.351256090936</v>
      </c>
      <c r="CA1689">
        <v>298.67147305022178</v>
      </c>
      <c r="CB1689">
        <v>242.17214067782703</v>
      </c>
      <c r="CC1689" s="156">
        <v>1.04</v>
      </c>
      <c r="CD1689">
        <v>1380</v>
      </c>
      <c r="CE1689">
        <v>0.1308798710076573</v>
      </c>
      <c r="CF1689">
        <v>5.5994178819519869</v>
      </c>
      <c r="CG1689">
        <v>0.16881262705734204</v>
      </c>
      <c r="CH1689">
        <v>8.061992715156709</v>
      </c>
      <c r="CI1689">
        <v>13</v>
      </c>
    </row>
    <row r="1690" spans="47:87" x14ac:dyDescent="0.3">
      <c r="AU1690">
        <v>0.3</v>
      </c>
      <c r="AV1690">
        <v>21.01883706480881</v>
      </c>
      <c r="AW1690">
        <v>0.26084486381037902</v>
      </c>
      <c r="AX1690">
        <v>0.56803656942980629</v>
      </c>
      <c r="AY1690">
        <v>331.98737350319243</v>
      </c>
      <c r="AZ1690">
        <v>8.475320534680196E-2</v>
      </c>
      <c r="BA1690">
        <v>394.29235815762996</v>
      </c>
      <c r="BB1690">
        <v>357.03049375984079</v>
      </c>
      <c r="BC1690">
        <v>1</v>
      </c>
      <c r="BD1690">
        <v>36.894284782491553</v>
      </c>
      <c r="BE1690">
        <v>106.36843834816034</v>
      </c>
      <c r="BF1690">
        <v>16.620577077698062</v>
      </c>
      <c r="BG1690">
        <v>5.9812115880396073</v>
      </c>
      <c r="BH1690">
        <v>402.07855963046234</v>
      </c>
      <c r="BI1690">
        <v>0.19999999999999998</v>
      </c>
      <c r="BJ1690">
        <v>2673.2435301166679</v>
      </c>
      <c r="BK1690">
        <v>685.4981681839763</v>
      </c>
      <c r="BL1690">
        <v>921.47003338200545</v>
      </c>
      <c r="BM1690">
        <v>791.22138278880379</v>
      </c>
      <c r="BN1690">
        <v>187.37609735480268</v>
      </c>
      <c r="BO1690">
        <v>23.478552011069507</v>
      </c>
      <c r="BP1690">
        <v>5.123895816692442E-2</v>
      </c>
      <c r="BQ1690">
        <v>100</v>
      </c>
      <c r="BR1690">
        <v>342.99415222681199</v>
      </c>
      <c r="BS1690">
        <v>5.9729473088483066E-2</v>
      </c>
      <c r="BT1690">
        <v>3.2522150603960594E-4</v>
      </c>
      <c r="BU1690">
        <v>0</v>
      </c>
      <c r="BV1690">
        <v>0.52089975196502469</v>
      </c>
      <c r="BW1690">
        <v>15.950158418093926</v>
      </c>
      <c r="BX1690">
        <v>37.942230056304084</v>
      </c>
      <c r="BY1690">
        <v>37.300705305204254</v>
      </c>
      <c r="BZ1690">
        <v>1160.5889845804272</v>
      </c>
      <c r="CA1690">
        <v>256.68608742736768</v>
      </c>
      <c r="CB1690">
        <v>226.35791531066062</v>
      </c>
      <c r="CC1690" s="156">
        <v>0.92</v>
      </c>
      <c r="CD1690">
        <v>1720</v>
      </c>
      <c r="CE1690">
        <v>0.18223041222072967</v>
      </c>
      <c r="CF1690">
        <v>5.4136482488539404</v>
      </c>
      <c r="CG1690">
        <v>0.23713224030837446</v>
      </c>
      <c r="CH1690">
        <v>19.46419087616578</v>
      </c>
      <c r="CI1690">
        <v>7</v>
      </c>
    </row>
    <row r="1691" spans="47:87" x14ac:dyDescent="0.3">
      <c r="AU1691">
        <v>0.3</v>
      </c>
      <c r="AV1691">
        <v>21.581838490890679</v>
      </c>
      <c r="AW1691">
        <v>0.30932461614523693</v>
      </c>
      <c r="AX1691">
        <v>0.56848344418097474</v>
      </c>
      <c r="AY1691">
        <v>326.88864207746758</v>
      </c>
      <c r="AZ1691">
        <v>8.9560910938978208E-2</v>
      </c>
      <c r="BA1691">
        <v>413.99667551030115</v>
      </c>
      <c r="BB1691">
        <v>283.05514086893231</v>
      </c>
      <c r="BC1691">
        <v>1</v>
      </c>
      <c r="BD1691">
        <v>45.504327771742908</v>
      </c>
      <c r="BE1691">
        <v>107.03690943657294</v>
      </c>
      <c r="BF1691">
        <v>20.689523172233503</v>
      </c>
      <c r="BG1691">
        <v>5.984388591152074</v>
      </c>
      <c r="BH1691">
        <v>421.2593730382751</v>
      </c>
      <c r="BI1691">
        <v>0.19999999999999996</v>
      </c>
      <c r="BJ1691">
        <v>2764.8980005849157</v>
      </c>
      <c r="BK1691">
        <v>677.03847414880863</v>
      </c>
      <c r="BL1691">
        <v>866.9387614929899</v>
      </c>
      <c r="BM1691">
        <v>784.88403546451832</v>
      </c>
      <c r="BN1691">
        <v>241.35462800629048</v>
      </c>
      <c r="BO1691">
        <v>27.797633624464847</v>
      </c>
      <c r="BP1691">
        <v>6.622267619419582E-2</v>
      </c>
      <c r="BQ1691">
        <v>100</v>
      </c>
      <c r="BR1691">
        <v>295.41762445749742</v>
      </c>
      <c r="BS1691">
        <v>5.1694157182512461E-2</v>
      </c>
      <c r="BT1691">
        <v>3.2172614958563835E-4</v>
      </c>
      <c r="BU1691">
        <v>0</v>
      </c>
      <c r="BV1691">
        <v>0.60054686498772736</v>
      </c>
      <c r="BW1691">
        <v>15.407924736196046</v>
      </c>
      <c r="BX1691">
        <v>34.97781717436736</v>
      </c>
      <c r="BY1691">
        <v>38.950142638160031</v>
      </c>
      <c r="BZ1691">
        <v>1026.373428765962</v>
      </c>
      <c r="CA1691">
        <v>146.88636854505745</v>
      </c>
      <c r="CB1691">
        <v>242.58299386796165</v>
      </c>
      <c r="CC1691" s="156">
        <v>0.81</v>
      </c>
      <c r="CD1691">
        <v>1460</v>
      </c>
      <c r="CE1691">
        <v>0.18798091963715602</v>
      </c>
      <c r="CF1691">
        <v>7.6567790982669166</v>
      </c>
      <c r="CG1691">
        <v>0.22802565507174766</v>
      </c>
      <c r="CH1691">
        <v>23.949360989093456</v>
      </c>
      <c r="CI1691">
        <v>7</v>
      </c>
    </row>
    <row r="1692" spans="47:87" x14ac:dyDescent="0.3">
      <c r="AU1692">
        <v>0.3</v>
      </c>
      <c r="AV1692">
        <v>21.781983075920714</v>
      </c>
      <c r="AW1692">
        <v>0.23933614366972453</v>
      </c>
      <c r="AX1692">
        <v>1.1734918169471085</v>
      </c>
      <c r="AY1692">
        <v>299.51944368938956</v>
      </c>
      <c r="AZ1692">
        <v>0.10576384822858159</v>
      </c>
      <c r="BA1692">
        <v>417.87141753914909</v>
      </c>
      <c r="BB1692">
        <v>395.40872778338593</v>
      </c>
      <c r="BC1692">
        <v>1</v>
      </c>
      <c r="BD1692">
        <v>33.236002591964564</v>
      </c>
      <c r="BE1692">
        <v>116.78498080723691</v>
      </c>
      <c r="BF1692">
        <v>15.187596192313245</v>
      </c>
      <c r="BG1692">
        <v>5.6311338730198761</v>
      </c>
      <c r="BH1692">
        <v>404.29144460860738</v>
      </c>
      <c r="BI1692">
        <v>0.19999999999999998</v>
      </c>
      <c r="BJ1692">
        <v>2390.9158060303371</v>
      </c>
      <c r="BK1692">
        <v>682.110128179816</v>
      </c>
      <c r="BL1692">
        <v>818.48482677048446</v>
      </c>
      <c r="BM1692">
        <v>1033.6029669131465</v>
      </c>
      <c r="BN1692">
        <v>183.59454481358182</v>
      </c>
      <c r="BO1692">
        <v>21.48722667054858</v>
      </c>
      <c r="BP1692">
        <v>5.3592369600768797E-2</v>
      </c>
      <c r="BQ1692">
        <v>100</v>
      </c>
      <c r="BR1692">
        <v>398.04982430586438</v>
      </c>
      <c r="BS1692">
        <v>5.5823833786933091E-2</v>
      </c>
      <c r="BT1692">
        <v>3.090595595339858E-4</v>
      </c>
      <c r="BU1692">
        <v>0</v>
      </c>
      <c r="BV1692">
        <v>0.5504459074791791</v>
      </c>
      <c r="BW1692">
        <v>16.654993216832288</v>
      </c>
      <c r="BX1692">
        <v>36.895193677136085</v>
      </c>
      <c r="BY1692">
        <v>29.54301751269254</v>
      </c>
      <c r="BZ1692">
        <v>988.41672876258519</v>
      </c>
      <c r="CA1692">
        <v>369.16052534157541</v>
      </c>
      <c r="CB1692">
        <v>227.26126184561286</v>
      </c>
      <c r="CC1692" s="156">
        <v>1.18</v>
      </c>
      <c r="CD1692">
        <v>1990</v>
      </c>
      <c r="CE1692">
        <v>6.9200303561407939E-2</v>
      </c>
      <c r="CF1692">
        <v>2.7040426682260197</v>
      </c>
      <c r="CG1692">
        <v>0.10536786125387743</v>
      </c>
      <c r="CH1692">
        <v>-6.7576305365489802</v>
      </c>
      <c r="CI1692" t="s">
        <v>479</v>
      </c>
    </row>
    <row r="1693" spans="47:87" x14ac:dyDescent="0.3">
      <c r="AU1693">
        <v>0.3</v>
      </c>
      <c r="AV1693">
        <v>17.498705312068459</v>
      </c>
      <c r="AW1693">
        <v>0.31368838955753386</v>
      </c>
      <c r="AX1693">
        <v>1.1556894271188394</v>
      </c>
      <c r="AY1693">
        <v>294.95920274832292</v>
      </c>
      <c r="AZ1693">
        <v>0.10819713295200618</v>
      </c>
      <c r="BA1693">
        <v>431.75754666568764</v>
      </c>
      <c r="BB1693">
        <v>312.40410444956291</v>
      </c>
      <c r="BC1693">
        <v>1</v>
      </c>
      <c r="BD1693">
        <v>42.112320458245236</v>
      </c>
      <c r="BE1693">
        <v>83.186274520534326</v>
      </c>
      <c r="BF1693">
        <v>26.58723819390918</v>
      </c>
      <c r="BG1693">
        <v>6.2621413235705532</v>
      </c>
      <c r="BH1693">
        <v>446.89145490555472</v>
      </c>
      <c r="BI1693">
        <v>0.2</v>
      </c>
      <c r="BJ1693">
        <v>2700.73433858096</v>
      </c>
      <c r="BK1693">
        <v>695.65801960700617</v>
      </c>
      <c r="BL1693">
        <v>908.68768952058633</v>
      </c>
      <c r="BM1693">
        <v>1169.8249130378967</v>
      </c>
      <c r="BN1693">
        <v>82.428521594215681</v>
      </c>
      <c r="BO1693">
        <v>28.341877149815684</v>
      </c>
      <c r="BP1693">
        <v>4.8617313398056992E-2</v>
      </c>
      <c r="BQ1693">
        <v>100</v>
      </c>
      <c r="BR1693">
        <v>255.30150982376995</v>
      </c>
      <c r="BS1693">
        <v>5.9544741158256309E-2</v>
      </c>
      <c r="BT1693">
        <v>3.063895235109843E-4</v>
      </c>
      <c r="BU1693">
        <v>16.985309252122153</v>
      </c>
      <c r="BV1693">
        <v>0.49803396569577013</v>
      </c>
      <c r="BW1693">
        <v>16.273650037082334</v>
      </c>
      <c r="BX1693">
        <v>37.341691796117651</v>
      </c>
      <c r="BY1693">
        <v>33.164544282667812</v>
      </c>
      <c r="BZ1693">
        <v>930.79887899580501</v>
      </c>
      <c r="CA1693">
        <v>362.9758748760479</v>
      </c>
      <c r="CB1693">
        <v>231.09021206204437</v>
      </c>
      <c r="CC1693" s="156">
        <v>0.57999999999999996</v>
      </c>
      <c r="CD1693">
        <v>2240</v>
      </c>
      <c r="CE1693">
        <v>0.18652553014202367</v>
      </c>
      <c r="CF1693">
        <v>5.61784477228868</v>
      </c>
      <c r="CG1693">
        <v>0.22453615941229538</v>
      </c>
      <c r="CH1693">
        <v>16.734731728918547</v>
      </c>
      <c r="CI1693">
        <v>7</v>
      </c>
    </row>
    <row r="1694" spans="47:87" x14ac:dyDescent="0.3">
      <c r="AU1694">
        <v>0.3</v>
      </c>
      <c r="AV1694">
        <v>22.444456994457905</v>
      </c>
      <c r="AW1694">
        <v>0.23849440246656003</v>
      </c>
      <c r="AX1694">
        <v>0.63882140779144581</v>
      </c>
      <c r="AY1694">
        <v>334.95030137416677</v>
      </c>
      <c r="AZ1694">
        <v>0.10672800757182477</v>
      </c>
      <c r="BA1694">
        <v>398.25671445088045</v>
      </c>
      <c r="BB1694">
        <v>402.13425360565316</v>
      </c>
      <c r="BC1694">
        <v>1</v>
      </c>
      <c r="BD1694">
        <v>42.735625258866861</v>
      </c>
      <c r="BE1694">
        <v>108.96335730596694</v>
      </c>
      <c r="BF1694">
        <v>13.524190277037082</v>
      </c>
      <c r="BG1694">
        <v>4.4714650358571388</v>
      </c>
      <c r="BH1694">
        <v>422.76416633637632</v>
      </c>
      <c r="BI1694">
        <v>0.2</v>
      </c>
      <c r="BJ1694">
        <v>2466.3107837388461</v>
      </c>
      <c r="BK1694">
        <v>694.48929240505799</v>
      </c>
      <c r="BL1694">
        <v>915.1787262734864</v>
      </c>
      <c r="BM1694">
        <v>958.36762109956089</v>
      </c>
      <c r="BN1694">
        <v>230.46708119169443</v>
      </c>
      <c r="BO1694">
        <v>21.393277090525672</v>
      </c>
      <c r="BP1694">
        <v>5.5627627983954417E-2</v>
      </c>
      <c r="BQ1694">
        <v>100</v>
      </c>
      <c r="BR1694">
        <v>393.68046145505394</v>
      </c>
      <c r="BS1694">
        <v>5.5300059252005616E-2</v>
      </c>
      <c r="BT1694">
        <v>2.8251794192253414E-4</v>
      </c>
      <c r="BU1694">
        <v>15.804959704241091</v>
      </c>
      <c r="BV1694">
        <v>0.53062816417096692</v>
      </c>
      <c r="BW1694">
        <v>14.804959418325558</v>
      </c>
      <c r="BX1694">
        <v>34.493465112932178</v>
      </c>
      <c r="BY1694">
        <v>35.887704034333368</v>
      </c>
      <c r="BZ1694">
        <v>977.05364967356843</v>
      </c>
      <c r="CA1694">
        <v>230.55046124690111</v>
      </c>
      <c r="CB1694">
        <v>255.65315790865003</v>
      </c>
      <c r="CC1694" s="156">
        <v>1.18</v>
      </c>
      <c r="CD1694">
        <v>1010</v>
      </c>
      <c r="CE1694">
        <v>0.11103901323354326</v>
      </c>
      <c r="CF1694">
        <v>4.0224780517907561</v>
      </c>
      <c r="CG1694">
        <v>0.14113259399275049</v>
      </c>
      <c r="CH1694">
        <v>1.7105983198748638</v>
      </c>
      <c r="CI1694">
        <v>17</v>
      </c>
    </row>
    <row r="1695" spans="47:87" x14ac:dyDescent="0.3">
      <c r="AU1695">
        <v>0.3</v>
      </c>
      <c r="AV1695">
        <v>20.788593409343399</v>
      </c>
      <c r="AW1695">
        <v>0.32104669697395077</v>
      </c>
      <c r="AX1695">
        <v>1.7781131453282213</v>
      </c>
      <c r="AY1695">
        <v>339.62301216242207</v>
      </c>
      <c r="AZ1695">
        <v>8.9764984732596406E-2</v>
      </c>
      <c r="BA1695">
        <v>485.46792085328866</v>
      </c>
      <c r="BB1695">
        <v>323.78373074328317</v>
      </c>
      <c r="BC1695">
        <v>1</v>
      </c>
      <c r="BD1695">
        <v>44.466984666688546</v>
      </c>
      <c r="BE1695">
        <v>109.03146814306301</v>
      </c>
      <c r="BF1695">
        <v>16.281731476651938</v>
      </c>
      <c r="BG1695">
        <v>2.8413035083260305</v>
      </c>
      <c r="BH1695">
        <v>438.73220025978213</v>
      </c>
      <c r="BI1695">
        <v>0.2</v>
      </c>
      <c r="BJ1695">
        <v>2625.5726006546088</v>
      </c>
      <c r="BK1695">
        <v>688.68489056461328</v>
      </c>
      <c r="BL1695">
        <v>942.64080291639743</v>
      </c>
      <c r="BM1695">
        <v>905.24465441353641</v>
      </c>
      <c r="BN1695">
        <v>153.87576013511855</v>
      </c>
      <c r="BO1695">
        <v>29.082876112541342</v>
      </c>
      <c r="BP1695">
        <v>4.0616404236149713E-2</v>
      </c>
      <c r="BQ1695">
        <v>100</v>
      </c>
      <c r="BR1695">
        <v>339.40204748585376</v>
      </c>
      <c r="BS1695">
        <v>5.8062071193322198E-2</v>
      </c>
      <c r="BT1695">
        <v>2.921167638378237E-4</v>
      </c>
      <c r="BU1695">
        <v>1.2320935026367599</v>
      </c>
      <c r="BV1695">
        <v>0.54185617280212628</v>
      </c>
      <c r="BW1695">
        <v>14.879048639542345</v>
      </c>
      <c r="BX1695">
        <v>36.589955851658871</v>
      </c>
      <c r="BY1695">
        <v>32.564319458157968</v>
      </c>
      <c r="BZ1695">
        <v>1108.6761438796427</v>
      </c>
      <c r="CA1695">
        <v>451.81189985402267</v>
      </c>
      <c r="CB1695">
        <v>224.57327715189126</v>
      </c>
      <c r="CC1695" s="156">
        <v>1</v>
      </c>
      <c r="CD1695">
        <v>2030</v>
      </c>
      <c r="CE1695">
        <v>0.10368067362491096</v>
      </c>
      <c r="CF1695">
        <v>4.2452099577308804</v>
      </c>
      <c r="CG1695">
        <v>0.13224215639480133</v>
      </c>
      <c r="CH1695">
        <v>-2.2992455191733581</v>
      </c>
      <c r="CI1695" t="s">
        <v>479</v>
      </c>
    </row>
    <row r="1696" spans="47:87" x14ac:dyDescent="0.3">
      <c r="AU1696">
        <v>0.3</v>
      </c>
      <c r="AV1696">
        <v>17.960342240874631</v>
      </c>
      <c r="AW1696">
        <v>0.27369707493991635</v>
      </c>
      <c r="AX1696">
        <v>1.4572163751977845</v>
      </c>
      <c r="AY1696">
        <v>296.05094156028781</v>
      </c>
      <c r="AZ1696">
        <v>0.11015899962836392</v>
      </c>
      <c r="BA1696">
        <v>471.34881685491337</v>
      </c>
      <c r="BB1696">
        <v>379.34156971847511</v>
      </c>
      <c r="BC1696">
        <v>1</v>
      </c>
      <c r="BD1696">
        <v>48.903138739776388</v>
      </c>
      <c r="BE1696">
        <v>113.90877460457712</v>
      </c>
      <c r="BF1696">
        <v>11.424300450494199</v>
      </c>
      <c r="BG1696">
        <v>6.4722151353619504</v>
      </c>
      <c r="BH1696">
        <v>430.37300937125383</v>
      </c>
      <c r="BI1696">
        <v>0.20000000000000004</v>
      </c>
      <c r="BJ1696">
        <v>2843.7042931760188</v>
      </c>
      <c r="BK1696">
        <v>686.75413384801539</v>
      </c>
      <c r="BL1696">
        <v>921.98258293851336</v>
      </c>
      <c r="BM1696">
        <v>808.61470193177524</v>
      </c>
      <c r="BN1696">
        <v>165.41614011592623</v>
      </c>
      <c r="BO1696">
        <v>24.582105707790259</v>
      </c>
      <c r="BP1696">
        <v>6.0124442239284592E-2</v>
      </c>
      <c r="BQ1696">
        <v>100</v>
      </c>
      <c r="BR1696">
        <v>380.17629210121476</v>
      </c>
      <c r="BS1696">
        <v>5.375861502376196E-2</v>
      </c>
      <c r="BT1696">
        <v>2.8575324146026224E-4</v>
      </c>
      <c r="BU1696">
        <v>0</v>
      </c>
      <c r="BV1696">
        <v>0.57023406465386139</v>
      </c>
      <c r="BW1696">
        <v>13.762949450418523</v>
      </c>
      <c r="BX1696">
        <v>35.416974930613762</v>
      </c>
      <c r="BY1696">
        <v>36.904636083018048</v>
      </c>
      <c r="BZ1696">
        <v>1158.3937156437783</v>
      </c>
      <c r="CA1696">
        <v>309.50662110989043</v>
      </c>
      <c r="CB1696">
        <v>230.28665854960741</v>
      </c>
      <c r="CC1696" s="156">
        <v>0.8</v>
      </c>
      <c r="CD1696">
        <v>2340</v>
      </c>
      <c r="CE1696">
        <v>0.12454937429932333</v>
      </c>
      <c r="CF1696">
        <v>4.3058654811483077</v>
      </c>
      <c r="CG1696">
        <v>0.14915839789284305</v>
      </c>
      <c r="CH1696">
        <v>6.6303639502259264</v>
      </c>
      <c r="CI1696">
        <v>13</v>
      </c>
    </row>
    <row r="1697" spans="47:87" x14ac:dyDescent="0.3">
      <c r="AU1697">
        <v>0.3</v>
      </c>
      <c r="AV1697">
        <v>19.777218384530507</v>
      </c>
      <c r="AW1697">
        <v>0.30400166101321013</v>
      </c>
      <c r="AX1697">
        <v>0.76664049884236718</v>
      </c>
      <c r="AY1697">
        <v>348.15302386066162</v>
      </c>
      <c r="AZ1697">
        <v>0.1177984875763167</v>
      </c>
      <c r="BA1697">
        <v>411.80766511482551</v>
      </c>
      <c r="BB1697">
        <v>279.24434532783113</v>
      </c>
      <c r="BC1697">
        <v>1</v>
      </c>
      <c r="BD1697">
        <v>28.531000776780452</v>
      </c>
      <c r="BE1697">
        <v>101.13527395065162</v>
      </c>
      <c r="BF1697">
        <v>14.894522869264488</v>
      </c>
      <c r="BG1697">
        <v>6.3647686643822272</v>
      </c>
      <c r="BH1697">
        <v>424.04117523611285</v>
      </c>
      <c r="BI1697">
        <v>0.19999999999999998</v>
      </c>
      <c r="BJ1697">
        <v>2580.9860657072627</v>
      </c>
      <c r="BK1697">
        <v>693.45036770233594</v>
      </c>
      <c r="BL1697">
        <v>883.87973520765843</v>
      </c>
      <c r="BM1697">
        <v>969.12696277060945</v>
      </c>
      <c r="BN1697">
        <v>150.37823942684955</v>
      </c>
      <c r="BO1697">
        <v>27.437216853035874</v>
      </c>
      <c r="BP1697">
        <v>5.0628027747378526E-2</v>
      </c>
      <c r="BQ1697">
        <v>100</v>
      </c>
      <c r="BR1697">
        <v>315.57110171847734</v>
      </c>
      <c r="BS1697">
        <v>5.5128543416743461E-2</v>
      </c>
      <c r="BT1697">
        <v>3.1421309507611764E-4</v>
      </c>
      <c r="BU1697">
        <v>0</v>
      </c>
      <c r="BV1697">
        <v>0.56173884324259704</v>
      </c>
      <c r="BW1697">
        <v>15.512641519917803</v>
      </c>
      <c r="BX1697">
        <v>37.194925677373</v>
      </c>
      <c r="BY1697">
        <v>30.866823057844407</v>
      </c>
      <c r="BZ1697">
        <v>1275.3319349201129</v>
      </c>
      <c r="CA1697">
        <v>192.86992495041233</v>
      </c>
      <c r="CB1697">
        <v>237.69460244515059</v>
      </c>
      <c r="CC1697" s="156">
        <v>1.03</v>
      </c>
      <c r="CD1697">
        <v>540</v>
      </c>
      <c r="CE1697">
        <v>0.15549646143729157</v>
      </c>
      <c r="CF1697">
        <v>6.0338717482027775</v>
      </c>
      <c r="CG1697">
        <v>0.19152399617792662</v>
      </c>
      <c r="CH1697">
        <v>15.633878232733856</v>
      </c>
      <c r="CI1697">
        <v>9</v>
      </c>
    </row>
    <row r="1698" spans="47:87" x14ac:dyDescent="0.3">
      <c r="AU1698">
        <v>0.3</v>
      </c>
      <c r="AV1698">
        <v>18.427866822800805</v>
      </c>
      <c r="AW1698">
        <v>0.27426916356992848</v>
      </c>
      <c r="AX1698">
        <v>1.24244868841714</v>
      </c>
      <c r="AY1698">
        <v>322.09229507028846</v>
      </c>
      <c r="AZ1698">
        <v>0.1015537360287333</v>
      </c>
      <c r="BA1698">
        <v>461.72334294312441</v>
      </c>
      <c r="BB1698">
        <v>301.53171858916255</v>
      </c>
      <c r="BC1698">
        <v>1</v>
      </c>
      <c r="BD1698">
        <v>42.181651744242025</v>
      </c>
      <c r="BE1698">
        <v>97.138201115610869</v>
      </c>
      <c r="BF1698">
        <v>10.589026760438873</v>
      </c>
      <c r="BG1698">
        <v>5.229561552321373</v>
      </c>
      <c r="BH1698">
        <v>464.22918264103794</v>
      </c>
      <c r="BI1698">
        <v>0.2</v>
      </c>
      <c r="BJ1698">
        <v>2422.6818553628177</v>
      </c>
      <c r="BK1698">
        <v>684.36737710183218</v>
      </c>
      <c r="BL1698">
        <v>928.79011870861893</v>
      </c>
      <c r="BM1698">
        <v>944.15390521216682</v>
      </c>
      <c r="BN1698">
        <v>249.24913109990405</v>
      </c>
      <c r="BO1698">
        <v>24.658752670550776</v>
      </c>
      <c r="BP1698">
        <v>5.7227261714597154E-2</v>
      </c>
      <c r="BQ1698">
        <v>100</v>
      </c>
      <c r="BR1698">
        <v>318.27125982675534</v>
      </c>
      <c r="BS1698">
        <v>5.2545006826803534E-2</v>
      </c>
      <c r="BT1698">
        <v>3.0786300420527059E-4</v>
      </c>
      <c r="BU1698">
        <v>44.733234028743041</v>
      </c>
      <c r="BV1698">
        <v>0.50264511015170354</v>
      </c>
      <c r="BW1698">
        <v>15.239262915403593</v>
      </c>
      <c r="BX1698">
        <v>33.724448346733539</v>
      </c>
      <c r="BY1698">
        <v>34.212846545698689</v>
      </c>
      <c r="BZ1698">
        <v>996.04998919466152</v>
      </c>
      <c r="CA1698">
        <v>319.76647853884958</v>
      </c>
      <c r="CB1698">
        <v>249.16037614072224</v>
      </c>
      <c r="CC1698" s="156">
        <v>0.89</v>
      </c>
      <c r="CD1698">
        <v>1830</v>
      </c>
      <c r="CE1698">
        <v>0.18835275333866597</v>
      </c>
      <c r="CF1698">
        <v>5.4457148606978638</v>
      </c>
      <c r="CG1698">
        <v>0.23223279348404524</v>
      </c>
      <c r="CH1698">
        <v>19.957659181777217</v>
      </c>
      <c r="CI1698">
        <v>7</v>
      </c>
    </row>
    <row r="1699" spans="47:87" x14ac:dyDescent="0.3">
      <c r="AU1699">
        <v>0.3</v>
      </c>
      <c r="AV1699">
        <v>18.784948613409195</v>
      </c>
      <c r="AW1699">
        <v>0.29864650756341982</v>
      </c>
      <c r="AX1699">
        <v>2.1315195438425256</v>
      </c>
      <c r="AY1699">
        <v>331.46204757130795</v>
      </c>
      <c r="AZ1699">
        <v>9.1989204218813639E-2</v>
      </c>
      <c r="BA1699">
        <v>441.68816156023507</v>
      </c>
      <c r="BB1699">
        <v>319.35306917486866</v>
      </c>
      <c r="BC1699">
        <v>1</v>
      </c>
      <c r="BD1699">
        <v>39.187760702361423</v>
      </c>
      <c r="BE1699">
        <v>88.610351171153511</v>
      </c>
      <c r="BF1699">
        <v>19.580820505335431</v>
      </c>
      <c r="BG1699">
        <v>5.2598518366216807</v>
      </c>
      <c r="BH1699">
        <v>412.31763133470855</v>
      </c>
      <c r="BI1699">
        <v>0.2</v>
      </c>
      <c r="BJ1699">
        <v>2492.1429068958532</v>
      </c>
      <c r="BK1699">
        <v>702.57741576252374</v>
      </c>
      <c r="BL1699">
        <v>951.99181455560915</v>
      </c>
      <c r="BM1699">
        <v>1044.0238085756907</v>
      </c>
      <c r="BN1699">
        <v>160.04957066247286</v>
      </c>
      <c r="BO1699">
        <v>26.853805713549036</v>
      </c>
      <c r="BP1699">
        <v>6.1996669867257131E-2</v>
      </c>
      <c r="BQ1699">
        <v>100</v>
      </c>
      <c r="BR1699">
        <v>321.68446403044663</v>
      </c>
      <c r="BS1699">
        <v>5.9022672438729343E-2</v>
      </c>
      <c r="BT1699">
        <v>3.06151688382936E-4</v>
      </c>
      <c r="BU1699">
        <v>8.224079539395559</v>
      </c>
      <c r="BV1699">
        <v>0.58280014840438132</v>
      </c>
      <c r="BW1699">
        <v>15.929394778058075</v>
      </c>
      <c r="BX1699">
        <v>34.45852089421345</v>
      </c>
      <c r="BY1699">
        <v>37.630569909105148</v>
      </c>
      <c r="BZ1699">
        <v>708.78671086044733</v>
      </c>
      <c r="CA1699">
        <v>240.62043634816567</v>
      </c>
      <c r="CB1699">
        <v>225.11820800955903</v>
      </c>
      <c r="CC1699" s="156">
        <v>1</v>
      </c>
      <c r="CD1699">
        <v>1730</v>
      </c>
      <c r="CE1699">
        <v>0.130684177697312</v>
      </c>
      <c r="CF1699">
        <v>5.5366014500082725</v>
      </c>
      <c r="CG1699">
        <v>0.17125597894562702</v>
      </c>
      <c r="CH1699">
        <v>10.223749582263913</v>
      </c>
      <c r="CI1699">
        <v>11</v>
      </c>
    </row>
    <row r="1700" spans="47:87" x14ac:dyDescent="0.3">
      <c r="AU1700">
        <v>0.3</v>
      </c>
      <c r="AV1700">
        <v>21.478414112226606</v>
      </c>
      <c r="AW1700">
        <v>0.31715071319824134</v>
      </c>
      <c r="AX1700">
        <v>1.0176739611052494</v>
      </c>
      <c r="AY1700">
        <v>327.19883487554705</v>
      </c>
      <c r="AZ1700">
        <v>8.3644648745614489E-2</v>
      </c>
      <c r="BA1700">
        <v>370.32939159115421</v>
      </c>
      <c r="BB1700">
        <v>362.74913811187866</v>
      </c>
      <c r="BC1700">
        <v>1</v>
      </c>
      <c r="BD1700">
        <v>39.759514853835555</v>
      </c>
      <c r="BE1700">
        <v>84.08773659362349</v>
      </c>
      <c r="BF1700">
        <v>15.163249388400001</v>
      </c>
      <c r="BG1700">
        <v>5.5625324666712697</v>
      </c>
      <c r="BH1700">
        <v>380.46088819478507</v>
      </c>
      <c r="BI1700">
        <v>0.19999999999999998</v>
      </c>
      <c r="BJ1700">
        <v>2309.2788850000579</v>
      </c>
      <c r="BK1700">
        <v>705.71851288229482</v>
      </c>
      <c r="BL1700">
        <v>979.6491308409378</v>
      </c>
      <c r="BM1700">
        <v>1008.6941094929778</v>
      </c>
      <c r="BN1700">
        <v>61.568109507446195</v>
      </c>
      <c r="BO1700">
        <v>28.659724216349687</v>
      </c>
      <c r="BP1700">
        <v>4.8669165129823812E-2</v>
      </c>
      <c r="BQ1700">
        <v>100</v>
      </c>
      <c r="BR1700">
        <v>272.70127685809962</v>
      </c>
      <c r="BS1700">
        <v>5.5652890431965002E-2</v>
      </c>
      <c r="BT1700">
        <v>3.0806327353922114E-4</v>
      </c>
      <c r="BU1700">
        <v>25.512054986177379</v>
      </c>
      <c r="BV1700">
        <v>0.52693670636078527</v>
      </c>
      <c r="BW1700">
        <v>15.813407148723467</v>
      </c>
      <c r="BX1700">
        <v>37.245530122956289</v>
      </c>
      <c r="BY1700">
        <v>37.794099462689644</v>
      </c>
      <c r="BZ1700">
        <v>948.33061991070451</v>
      </c>
      <c r="CA1700">
        <v>215.56932727095875</v>
      </c>
      <c r="CB1700">
        <v>251.59244142581582</v>
      </c>
      <c r="CC1700" s="156">
        <v>1.19</v>
      </c>
      <c r="CD1700">
        <v>1240</v>
      </c>
      <c r="CE1700">
        <v>0.14778334557563766</v>
      </c>
      <c r="CF1700">
        <v>5.5310995261357432</v>
      </c>
      <c r="CG1700">
        <v>0.17903525668141543</v>
      </c>
      <c r="CH1700">
        <v>9.2484596840240165</v>
      </c>
      <c r="CI1700">
        <v>11</v>
      </c>
    </row>
    <row r="1701" spans="47:87" x14ac:dyDescent="0.3">
      <c r="AU1701">
        <v>0.3</v>
      </c>
      <c r="AV1701">
        <v>22.801318243771998</v>
      </c>
      <c r="AW1701">
        <v>0.3043042601903973</v>
      </c>
      <c r="AX1701">
        <v>2.9198614797078273</v>
      </c>
      <c r="AY1701">
        <v>366.53164957247208</v>
      </c>
      <c r="AZ1701">
        <v>0.10446997943201847</v>
      </c>
      <c r="BA1701">
        <v>425.4258500128384</v>
      </c>
      <c r="BB1701">
        <v>361.83729278245659</v>
      </c>
      <c r="BC1701">
        <v>1</v>
      </c>
      <c r="BD1701">
        <v>43.430566675939275</v>
      </c>
      <c r="BE1701">
        <v>84.488749112531792</v>
      </c>
      <c r="BF1701">
        <v>13.290652378243278</v>
      </c>
      <c r="BG1701">
        <v>4.2191637146894241</v>
      </c>
      <c r="BH1701">
        <v>402.63716065212896</v>
      </c>
      <c r="BI1701">
        <v>0.2</v>
      </c>
      <c r="BJ1701">
        <v>2698.797517722302</v>
      </c>
      <c r="BK1701">
        <v>688.11866554639073</v>
      </c>
      <c r="BL1701">
        <v>881.16056924785369</v>
      </c>
      <c r="BM1701">
        <v>989.07183692879551</v>
      </c>
      <c r="BN1701">
        <v>213.56476236967936</v>
      </c>
      <c r="BO1701">
        <v>27.672379835020291</v>
      </c>
      <c r="BP1701">
        <v>2.552203345826503E-2</v>
      </c>
      <c r="BQ1701">
        <v>100</v>
      </c>
      <c r="BR1701">
        <v>398.3394064834107</v>
      </c>
      <c r="BS1701">
        <v>5.1944390384827017E-2</v>
      </c>
      <c r="BT1701">
        <v>2.7133466248093261E-4</v>
      </c>
      <c r="BU1701">
        <v>36.423181543763555</v>
      </c>
      <c r="BV1701">
        <v>0.56167428928225749</v>
      </c>
      <c r="BW1701">
        <v>14.522099161707699</v>
      </c>
      <c r="BX1701">
        <v>32.667026291573642</v>
      </c>
      <c r="BY1701">
        <v>31.025768987032922</v>
      </c>
      <c r="BZ1701">
        <v>917.81725076464932</v>
      </c>
      <c r="CA1701">
        <v>330.31945578112925</v>
      </c>
      <c r="CB1701">
        <v>251.54021586515901</v>
      </c>
      <c r="CC1701" s="156">
        <v>0.51</v>
      </c>
      <c r="CD1701">
        <v>2120</v>
      </c>
      <c r="CE1701">
        <v>0.18901339744918921</v>
      </c>
      <c r="CF1701">
        <v>7.6288963287830871</v>
      </c>
      <c r="CG1701">
        <v>0.24726414960336185</v>
      </c>
      <c r="CH1701">
        <v>23.084117186720022</v>
      </c>
      <c r="CI1701">
        <v>7</v>
      </c>
    </row>
    <row r="1702" spans="47:87" x14ac:dyDescent="0.3">
      <c r="AU1702">
        <v>0.3</v>
      </c>
      <c r="AV1702">
        <v>19.692750285855407</v>
      </c>
      <c r="AW1702">
        <v>0.31379072496367444</v>
      </c>
      <c r="AX1702">
        <v>1.4312832597881129</v>
      </c>
      <c r="AY1702">
        <v>347.42586134048639</v>
      </c>
      <c r="AZ1702">
        <v>9.8174076196414203E-2</v>
      </c>
      <c r="BA1702">
        <v>472.82948179286268</v>
      </c>
      <c r="BB1702">
        <v>324.38695927786034</v>
      </c>
      <c r="BC1702">
        <v>1</v>
      </c>
      <c r="BD1702">
        <v>44.101050850609333</v>
      </c>
      <c r="BE1702">
        <v>92.453869701192787</v>
      </c>
      <c r="BF1702">
        <v>12.510189616712642</v>
      </c>
      <c r="BG1702">
        <v>6.8745630650137146</v>
      </c>
      <c r="BH1702">
        <v>373.9179899803288</v>
      </c>
      <c r="BI1702">
        <v>0.2</v>
      </c>
      <c r="BJ1702">
        <v>2928.1584556618545</v>
      </c>
      <c r="BK1702">
        <v>693.96993375013358</v>
      </c>
      <c r="BL1702">
        <v>870.93400218348245</v>
      </c>
      <c r="BM1702">
        <v>913.77258813257902</v>
      </c>
      <c r="BN1702">
        <v>237.00484395513729</v>
      </c>
      <c r="BO1702">
        <v>28.172302604044241</v>
      </c>
      <c r="BP1702">
        <v>7.0380803461889949E-2</v>
      </c>
      <c r="BQ1702">
        <v>100</v>
      </c>
      <c r="BR1702">
        <v>334.61384616574577</v>
      </c>
      <c r="BS1702">
        <v>5.6323114581417581E-2</v>
      </c>
      <c r="BT1702">
        <v>2.7527910172548732E-4</v>
      </c>
      <c r="BU1702">
        <v>136.49532915351074</v>
      </c>
      <c r="BV1702">
        <v>0.54763656688822715</v>
      </c>
      <c r="BW1702">
        <v>14.011842390779234</v>
      </c>
      <c r="BX1702">
        <v>35.933782199665366</v>
      </c>
      <c r="BY1702">
        <v>33.750429454115505</v>
      </c>
      <c r="BZ1702">
        <v>1063.0664762027677</v>
      </c>
      <c r="CA1702">
        <v>238.10083555072279</v>
      </c>
      <c r="CB1702">
        <v>240.33809601336642</v>
      </c>
      <c r="CC1702" s="156">
        <v>1.08</v>
      </c>
      <c r="CD1702">
        <v>650</v>
      </c>
      <c r="CE1702">
        <v>0.23819191309280363</v>
      </c>
      <c r="CF1702">
        <v>6.991682533082094</v>
      </c>
      <c r="CG1702">
        <v>0.2865045198295848</v>
      </c>
      <c r="CH1702">
        <v>23.51284130714884</v>
      </c>
      <c r="CI1702">
        <v>6</v>
      </c>
    </row>
    <row r="1703" spans="47:87" x14ac:dyDescent="0.3">
      <c r="AU1703">
        <v>0.3</v>
      </c>
      <c r="AV1703">
        <v>19.953508560751281</v>
      </c>
      <c r="AW1703">
        <v>0.33482123903021666</v>
      </c>
      <c r="AX1703">
        <v>1.8041003431977907</v>
      </c>
      <c r="AY1703">
        <v>357.32206523317251</v>
      </c>
      <c r="AZ1703">
        <v>9.2909981007477271E-2</v>
      </c>
      <c r="BA1703">
        <v>424.19258477089687</v>
      </c>
      <c r="BB1703">
        <v>456.55526278685102</v>
      </c>
      <c r="BC1703">
        <v>1</v>
      </c>
      <c r="BD1703">
        <v>34.815774330334008</v>
      </c>
      <c r="BE1703">
        <v>101.99545346031428</v>
      </c>
      <c r="BF1703">
        <v>20.244279501873319</v>
      </c>
      <c r="BG1703">
        <v>4.217314087910693</v>
      </c>
      <c r="BH1703">
        <v>421.82386645611541</v>
      </c>
      <c r="BI1703">
        <v>0.19999999999999993</v>
      </c>
      <c r="BJ1703">
        <v>2599.2127913930444</v>
      </c>
      <c r="BK1703">
        <v>702.37434683037134</v>
      </c>
      <c r="BL1703">
        <v>846.54549356578389</v>
      </c>
      <c r="BM1703">
        <v>1048.1873485382569</v>
      </c>
      <c r="BN1703">
        <v>244.22987864820419</v>
      </c>
      <c r="BO1703">
        <v>30.046309713512873</v>
      </c>
      <c r="BP1703">
        <v>7.6869118093186889E-2</v>
      </c>
      <c r="BQ1703">
        <v>100</v>
      </c>
      <c r="BR1703">
        <v>331.17195445858698</v>
      </c>
      <c r="BS1703">
        <v>5.278793325332172E-2</v>
      </c>
      <c r="BT1703">
        <v>3.242026145151381E-4</v>
      </c>
      <c r="BU1703">
        <v>0</v>
      </c>
      <c r="BV1703">
        <v>0.56742689228420984</v>
      </c>
      <c r="BW1703">
        <v>15.148833267810105</v>
      </c>
      <c r="BX1703">
        <v>36.671603947492045</v>
      </c>
      <c r="BY1703">
        <v>32.647008838457126</v>
      </c>
      <c r="BZ1703">
        <v>1285.3420642018186</v>
      </c>
      <c r="CA1703">
        <v>293.01842889046196</v>
      </c>
      <c r="CB1703">
        <v>223.53016400416553</v>
      </c>
      <c r="CC1703" s="156">
        <v>0.62</v>
      </c>
      <c r="CD1703">
        <v>2160</v>
      </c>
      <c r="CE1703">
        <v>0.20910857053646503</v>
      </c>
      <c r="CF1703">
        <v>7.6727849242739232</v>
      </c>
      <c r="CG1703">
        <v>0.27653551737226711</v>
      </c>
      <c r="CH1703">
        <v>32.690304907878478</v>
      </c>
      <c r="CI1703">
        <v>6</v>
      </c>
    </row>
    <row r="1704" spans="47:87" x14ac:dyDescent="0.3">
      <c r="AU1704">
        <v>0.3</v>
      </c>
      <c r="AV1704">
        <v>19.670583623045498</v>
      </c>
      <c r="AW1704">
        <v>0.27808834574457825</v>
      </c>
      <c r="AX1704">
        <v>0</v>
      </c>
      <c r="AY1704">
        <v>367.83933841923636</v>
      </c>
      <c r="AZ1704">
        <v>9.6096327342310328E-2</v>
      </c>
      <c r="BA1704">
        <v>410.73990477734475</v>
      </c>
      <c r="BB1704">
        <v>293.10773282618362</v>
      </c>
      <c r="BC1704">
        <v>1</v>
      </c>
      <c r="BD1704">
        <v>46.636461751911661</v>
      </c>
      <c r="BE1704">
        <v>106.49608120077617</v>
      </c>
      <c r="BF1704">
        <v>0.9873230589174784</v>
      </c>
      <c r="BG1704">
        <v>5.9014655057569225</v>
      </c>
      <c r="BH1704">
        <v>437.54091852049055</v>
      </c>
      <c r="BI1704">
        <v>0.20000000000000004</v>
      </c>
      <c r="BJ1704">
        <v>2505.8387790375095</v>
      </c>
      <c r="BK1704">
        <v>686.35587029854662</v>
      </c>
      <c r="BL1704">
        <v>931.8932678435458</v>
      </c>
      <c r="BM1704">
        <v>1004.3002764946625</v>
      </c>
      <c r="BN1704">
        <v>193.09779963085697</v>
      </c>
      <c r="BO1704">
        <v>24.857578045413426</v>
      </c>
      <c r="BP1704">
        <v>7.5597332793974112E-2</v>
      </c>
      <c r="BQ1704">
        <v>100</v>
      </c>
      <c r="BR1704">
        <v>349.79645519061398</v>
      </c>
      <c r="BS1704">
        <v>5.4200571188590549E-2</v>
      </c>
      <c r="BT1704">
        <v>3.263945672724118E-4</v>
      </c>
      <c r="BU1704">
        <v>119.93933809320093</v>
      </c>
      <c r="BV1704">
        <v>0.56005226112108097</v>
      </c>
      <c r="BW1704">
        <v>14.332158045643853</v>
      </c>
      <c r="BX1704">
        <v>35.051223040872387</v>
      </c>
      <c r="BY1704">
        <v>37.607716268757002</v>
      </c>
      <c r="BZ1704">
        <v>1111.1376390281903</v>
      </c>
      <c r="CA1704">
        <v>336.77739336804666</v>
      </c>
      <c r="CB1704">
        <v>221.50754727263765</v>
      </c>
      <c r="CC1704" s="156">
        <v>0.89</v>
      </c>
      <c r="CD1704">
        <v>2130</v>
      </c>
      <c r="CE1704">
        <v>0.12333302466953189</v>
      </c>
      <c r="CF1704">
        <v>3.6758545134514016</v>
      </c>
      <c r="CG1704">
        <v>0.12906930631542382</v>
      </c>
      <c r="CH1704">
        <v>8.1990174897937003</v>
      </c>
      <c r="CI1704">
        <v>13</v>
      </c>
    </row>
    <row r="1705" spans="47:87" x14ac:dyDescent="0.3">
      <c r="AU1705">
        <v>0.3</v>
      </c>
      <c r="AV1705">
        <v>21.270307925128563</v>
      </c>
      <c r="AW1705">
        <v>0.33944252817766235</v>
      </c>
      <c r="AX1705">
        <v>0.74382744701914461</v>
      </c>
      <c r="AY1705">
        <v>327.72450555143791</v>
      </c>
      <c r="AZ1705">
        <v>8.5643026711228643E-2</v>
      </c>
      <c r="BA1705">
        <v>475.36113444020367</v>
      </c>
      <c r="BB1705">
        <v>376.5812613337614</v>
      </c>
      <c r="BC1705">
        <v>1</v>
      </c>
      <c r="BD1705">
        <v>42.753949838634654</v>
      </c>
      <c r="BE1705">
        <v>103.51768328905017</v>
      </c>
      <c r="BF1705">
        <v>16.041386830995819</v>
      </c>
      <c r="BG1705">
        <v>5.7700985328518257</v>
      </c>
      <c r="BH1705">
        <v>415.16383280088695</v>
      </c>
      <c r="BI1705">
        <v>0.19999999999999998</v>
      </c>
      <c r="BJ1705">
        <v>2386.1547641954394</v>
      </c>
      <c r="BK1705">
        <v>700.65144836502975</v>
      </c>
      <c r="BL1705">
        <v>965.21450735647034</v>
      </c>
      <c r="BM1705">
        <v>1079.3486452733753</v>
      </c>
      <c r="BN1705">
        <v>107.1573942436539</v>
      </c>
      <c r="BO1705">
        <v>30.642026164091188</v>
      </c>
      <c r="BP1705">
        <v>5.6007148839154072E-2</v>
      </c>
      <c r="BQ1705">
        <v>100</v>
      </c>
      <c r="BR1705">
        <v>274.03937547525214</v>
      </c>
      <c r="BS1705">
        <v>5.8338556024390496E-2</v>
      </c>
      <c r="BT1705">
        <v>3.0846253019060015E-4</v>
      </c>
      <c r="BU1705">
        <v>66.248460189938839</v>
      </c>
      <c r="BV1705">
        <v>0.5438554919328259</v>
      </c>
      <c r="BW1705">
        <v>13.991691857727171</v>
      </c>
      <c r="BX1705">
        <v>34.704798074447659</v>
      </c>
      <c r="BY1705">
        <v>35.343352053275581</v>
      </c>
      <c r="BZ1705">
        <v>1062.0279984029403</v>
      </c>
      <c r="CA1705">
        <v>326.23933616940599</v>
      </c>
      <c r="CB1705">
        <v>223.68776623725586</v>
      </c>
      <c r="CC1705" s="156">
        <v>0.88</v>
      </c>
      <c r="CD1705">
        <v>1930</v>
      </c>
      <c r="CE1705">
        <v>0.13393054675090199</v>
      </c>
      <c r="CF1705">
        <v>4.6138797094065751</v>
      </c>
      <c r="CG1705">
        <v>0.16063851046907043</v>
      </c>
      <c r="CH1705">
        <v>7.2180427105407574</v>
      </c>
      <c r="CI1705">
        <v>13</v>
      </c>
    </row>
    <row r="1706" spans="47:87" x14ac:dyDescent="0.3">
      <c r="AU1706">
        <v>0.3</v>
      </c>
      <c r="AV1706">
        <v>21.222297804806466</v>
      </c>
      <c r="AW1706">
        <v>0.35783948347704331</v>
      </c>
      <c r="AX1706">
        <v>1.7783069070999322</v>
      </c>
      <c r="AY1706">
        <v>314.73102063005018</v>
      </c>
      <c r="AZ1706">
        <v>8.047111254177966E-2</v>
      </c>
      <c r="BA1706">
        <v>443.16114369638717</v>
      </c>
      <c r="BB1706">
        <v>344.74659416702167</v>
      </c>
      <c r="BC1706">
        <v>1</v>
      </c>
      <c r="BD1706">
        <v>38.697159613575685</v>
      </c>
      <c r="BE1706">
        <v>91.594282470176424</v>
      </c>
      <c r="BF1706">
        <v>17.900669013627891</v>
      </c>
      <c r="BG1706">
        <v>5.6198420624070842</v>
      </c>
      <c r="BH1706">
        <v>373.69607326717187</v>
      </c>
      <c r="BI1706">
        <v>0.19999999999999998</v>
      </c>
      <c r="BJ1706">
        <v>2279.1495110591204</v>
      </c>
      <c r="BK1706">
        <v>700.25369841406723</v>
      </c>
      <c r="BL1706">
        <v>894.21004984716421</v>
      </c>
      <c r="BM1706">
        <v>1091.6020956802522</v>
      </c>
      <c r="BN1706">
        <v>155.07885842034989</v>
      </c>
      <c r="BO1706">
        <v>32.771974541960311</v>
      </c>
      <c r="BP1706">
        <v>2.152511576400876E-3</v>
      </c>
      <c r="BQ1706">
        <v>100</v>
      </c>
      <c r="BR1706">
        <v>305.65155885245827</v>
      </c>
      <c r="BS1706">
        <v>5.227058410297359E-2</v>
      </c>
      <c r="BT1706">
        <v>2.8669219091477792E-4</v>
      </c>
      <c r="BU1706">
        <v>17.324987821592629</v>
      </c>
      <c r="BV1706">
        <v>0.54621711709848386</v>
      </c>
      <c r="BW1706">
        <v>14.994566375123977</v>
      </c>
      <c r="BX1706">
        <v>33.221253956450951</v>
      </c>
      <c r="BY1706">
        <v>27.852301999833667</v>
      </c>
      <c r="BZ1706">
        <v>1042.2872363274796</v>
      </c>
      <c r="CA1706">
        <v>320.6465766397244</v>
      </c>
      <c r="CB1706">
        <v>250.9685540075094</v>
      </c>
      <c r="CC1706" s="156">
        <v>0.88</v>
      </c>
      <c r="CD1706">
        <v>1870</v>
      </c>
      <c r="CE1706">
        <v>0.15518415208048442</v>
      </c>
      <c r="CF1706">
        <v>5.2580286145359798</v>
      </c>
      <c r="CG1706">
        <v>0.20146099273752713</v>
      </c>
      <c r="CH1706">
        <v>8.9657856134232983</v>
      </c>
      <c r="CI1706">
        <v>9</v>
      </c>
    </row>
    <row r="1707" spans="47:87" x14ac:dyDescent="0.3">
      <c r="AU1707">
        <v>0.3</v>
      </c>
      <c r="AV1707">
        <v>19.949565283996321</v>
      </c>
      <c r="AW1707">
        <v>0.33951300120272687</v>
      </c>
      <c r="AX1707">
        <v>1.3123237534798071</v>
      </c>
      <c r="AY1707">
        <v>304.76396656528209</v>
      </c>
      <c r="AZ1707">
        <v>8.5144573216119651E-2</v>
      </c>
      <c r="BA1707">
        <v>362.0468053274688</v>
      </c>
      <c r="BB1707">
        <v>354.66134183788262</v>
      </c>
      <c r="BC1707">
        <v>1</v>
      </c>
      <c r="BD1707">
        <v>44.046422947947775</v>
      </c>
      <c r="BE1707">
        <v>96.596468161375853</v>
      </c>
      <c r="BF1707">
        <v>16.631858219132535</v>
      </c>
      <c r="BG1707">
        <v>5.1216424850781879</v>
      </c>
      <c r="BH1707">
        <v>405.71443853216329</v>
      </c>
      <c r="BI1707">
        <v>0.20000000000000007</v>
      </c>
      <c r="BJ1707">
        <v>2213.4455876743364</v>
      </c>
      <c r="BK1707">
        <v>689.04956117081315</v>
      </c>
      <c r="BL1707">
        <v>928.31411887204877</v>
      </c>
      <c r="BM1707">
        <v>866.19529695045776</v>
      </c>
      <c r="BN1707">
        <v>160.58142545668301</v>
      </c>
      <c r="BO1707">
        <v>30.749792755218866</v>
      </c>
      <c r="BP1707">
        <v>4.3716404161950793E-2</v>
      </c>
      <c r="BQ1707">
        <v>100</v>
      </c>
      <c r="BR1707">
        <v>321.11404016901042</v>
      </c>
      <c r="BS1707">
        <v>5.4369320936129242E-2</v>
      </c>
      <c r="BT1707">
        <v>2.9601893437465805E-4</v>
      </c>
      <c r="BU1707">
        <v>0</v>
      </c>
      <c r="BV1707">
        <v>0.5001203979854344</v>
      </c>
      <c r="BW1707">
        <v>15.27245566755453</v>
      </c>
      <c r="BX1707">
        <v>34.948714071944977</v>
      </c>
      <c r="BY1707">
        <v>29.590149910020198</v>
      </c>
      <c r="BZ1707">
        <v>926.75522925504833</v>
      </c>
      <c r="CA1707">
        <v>174.70896995783602</v>
      </c>
      <c r="CB1707">
        <v>250.53507729441503</v>
      </c>
      <c r="CC1707" s="156">
        <v>0.96</v>
      </c>
      <c r="CD1707">
        <v>1490</v>
      </c>
      <c r="CE1707">
        <v>0.14199465018419244</v>
      </c>
      <c r="CF1707">
        <v>4.7130288633889919</v>
      </c>
      <c r="CG1707">
        <v>0.17069969079667963</v>
      </c>
      <c r="CH1707">
        <v>10.994788856786911</v>
      </c>
      <c r="CI1707">
        <v>10</v>
      </c>
    </row>
    <row r="1708" spans="47:87" x14ac:dyDescent="0.3">
      <c r="AU1708">
        <v>0.3</v>
      </c>
      <c r="AV1708">
        <v>20.849688670871309</v>
      </c>
      <c r="AW1708">
        <v>0.33615569741816476</v>
      </c>
      <c r="AX1708">
        <v>2.0387782322897992</v>
      </c>
      <c r="AY1708">
        <v>343.08398323020617</v>
      </c>
      <c r="AZ1708">
        <v>9.1866464068122655E-2</v>
      </c>
      <c r="BA1708">
        <v>450.35065432385545</v>
      </c>
      <c r="BB1708">
        <v>280.09149613295989</v>
      </c>
      <c r="BC1708">
        <v>1</v>
      </c>
      <c r="BD1708">
        <v>36.155056654114524</v>
      </c>
      <c r="BE1708">
        <v>95.811505009799404</v>
      </c>
      <c r="BF1708">
        <v>23.656318082780654</v>
      </c>
      <c r="BG1708">
        <v>4.7762312773627107</v>
      </c>
      <c r="BH1708">
        <v>454.34758587822944</v>
      </c>
      <c r="BI1708">
        <v>0.20000000000000004</v>
      </c>
      <c r="BJ1708">
        <v>2452.2844881205715</v>
      </c>
      <c r="BK1708">
        <v>696.62029398793879</v>
      </c>
      <c r="BL1708">
        <v>939.10173892770399</v>
      </c>
      <c r="BM1708">
        <v>926.90401412205995</v>
      </c>
      <c r="BN1708">
        <v>145.17594850666376</v>
      </c>
      <c r="BO1708">
        <v>30.139211741690499</v>
      </c>
      <c r="BP1708">
        <v>8.0440445648897588E-2</v>
      </c>
      <c r="BQ1708">
        <v>100</v>
      </c>
      <c r="BR1708">
        <v>316.59517520931553</v>
      </c>
      <c r="BS1708">
        <v>4.8550943860655414E-2</v>
      </c>
      <c r="BT1708">
        <v>2.9357656423395045E-4</v>
      </c>
      <c r="BU1708">
        <v>2.9747247342404064</v>
      </c>
      <c r="BV1708">
        <v>0.52505980701882771</v>
      </c>
      <c r="BW1708">
        <v>15.493863419709156</v>
      </c>
      <c r="BX1708">
        <v>37.762620338499659</v>
      </c>
      <c r="BY1708">
        <v>30.671357904183772</v>
      </c>
      <c r="BZ1708">
        <v>1103.0778564752734</v>
      </c>
      <c r="CA1708">
        <v>233.8797738233821</v>
      </c>
      <c r="CB1708">
        <v>232.71279221177994</v>
      </c>
      <c r="CC1708" s="156">
        <v>1.17</v>
      </c>
      <c r="CD1708">
        <v>1280</v>
      </c>
      <c r="CE1708">
        <v>0.13133073099413162</v>
      </c>
      <c r="CF1708">
        <v>4.4179385551990986</v>
      </c>
      <c r="CG1708">
        <v>0.162861106734039</v>
      </c>
      <c r="CH1708">
        <v>5.0884419815861941</v>
      </c>
      <c r="CI1708">
        <v>13</v>
      </c>
    </row>
    <row r="1709" spans="47:87" x14ac:dyDescent="0.3">
      <c r="AU1709">
        <v>0.3</v>
      </c>
      <c r="AV1709">
        <v>20.069518558409612</v>
      </c>
      <c r="AW1709">
        <v>0.24221837497993412</v>
      </c>
      <c r="AX1709">
        <v>0.21852011982169897</v>
      </c>
      <c r="AY1709">
        <v>318.00320060206769</v>
      </c>
      <c r="AZ1709">
        <v>8.9622199211342429E-2</v>
      </c>
      <c r="BA1709">
        <v>474.50975790609908</v>
      </c>
      <c r="BB1709">
        <v>393.04287794312222</v>
      </c>
      <c r="BC1709">
        <v>1</v>
      </c>
      <c r="BD1709">
        <v>45.868860780234264</v>
      </c>
      <c r="BE1709">
        <v>111.69119988528801</v>
      </c>
      <c r="BF1709">
        <v>9.5172168692966022</v>
      </c>
      <c r="BG1709">
        <v>5.5738930453156161</v>
      </c>
      <c r="BH1709">
        <v>433.31339896332582</v>
      </c>
      <c r="BI1709">
        <v>0.19999999999999998</v>
      </c>
      <c r="BJ1709">
        <v>2118.9202133970484</v>
      </c>
      <c r="BK1709">
        <v>675.09105464963466</v>
      </c>
      <c r="BL1709">
        <v>869.34565983557059</v>
      </c>
      <c r="BM1709">
        <v>883.59622561662241</v>
      </c>
      <c r="BN1709">
        <v>231.12244256253595</v>
      </c>
      <c r="BO1709">
        <v>21.770175532432269</v>
      </c>
      <c r="BP1709">
        <v>5.1387379979675608E-2</v>
      </c>
      <c r="BQ1709">
        <v>100</v>
      </c>
      <c r="BR1709">
        <v>322.99515024896363</v>
      </c>
      <c r="BS1709">
        <v>5.8173531584274601E-2</v>
      </c>
      <c r="BT1709">
        <v>3.1543311499271614E-4</v>
      </c>
      <c r="BU1709">
        <v>0</v>
      </c>
      <c r="BV1709">
        <v>0.53189899213510672</v>
      </c>
      <c r="BW1709">
        <v>15.203900296693876</v>
      </c>
      <c r="BX1709">
        <v>34.67170685203039</v>
      </c>
      <c r="BY1709">
        <v>32.019977035397098</v>
      </c>
      <c r="BZ1709">
        <v>803.76966003773759</v>
      </c>
      <c r="CA1709">
        <v>393.63237525839423</v>
      </c>
      <c r="CB1709">
        <v>229.79962584590814</v>
      </c>
      <c r="CC1709" s="156">
        <v>0.83</v>
      </c>
      <c r="CD1709">
        <v>1190</v>
      </c>
      <c r="CE1709">
        <v>0.26987769712455512</v>
      </c>
      <c r="CF1709">
        <v>9.3776400185815891</v>
      </c>
      <c r="CG1709">
        <v>0.32661997623574329</v>
      </c>
      <c r="CH1709">
        <v>32.022274425000809</v>
      </c>
      <c r="CI1709">
        <v>5</v>
      </c>
    </row>
    <row r="1710" spans="47:87" x14ac:dyDescent="0.3">
      <c r="AU1710">
        <v>0.3</v>
      </c>
      <c r="AV1710">
        <v>20.574529979832551</v>
      </c>
      <c r="AW1710">
        <v>0.30445783816507299</v>
      </c>
      <c r="AX1710">
        <v>0.83484448495251651</v>
      </c>
      <c r="AY1710">
        <v>322.30853542796001</v>
      </c>
      <c r="AZ1710">
        <v>9.8120159925341094E-2</v>
      </c>
      <c r="BA1710">
        <v>466.13200926276642</v>
      </c>
      <c r="BB1710">
        <v>332.67741845980203</v>
      </c>
      <c r="BC1710">
        <v>1</v>
      </c>
      <c r="BD1710">
        <v>33.848342903206152</v>
      </c>
      <c r="BE1710">
        <v>103.41057023256305</v>
      </c>
      <c r="BF1710">
        <v>15.886304462052005</v>
      </c>
      <c r="BG1710">
        <v>5.6359157677415768</v>
      </c>
      <c r="BH1710">
        <v>420.85228452412224</v>
      </c>
      <c r="BI1710">
        <v>0.2</v>
      </c>
      <c r="BJ1710">
        <v>2733.1165084612217</v>
      </c>
      <c r="BK1710">
        <v>671.62878910763141</v>
      </c>
      <c r="BL1710">
        <v>914.7126667307632</v>
      </c>
      <c r="BM1710">
        <v>933.44365794797181</v>
      </c>
      <c r="BN1710">
        <v>176.34321600364299</v>
      </c>
      <c r="BO1710">
        <v>27.383151884553179</v>
      </c>
      <c r="BP1710">
        <v>6.2356749344034158E-2</v>
      </c>
      <c r="BQ1710">
        <v>100</v>
      </c>
      <c r="BR1710">
        <v>283.33346654807815</v>
      </c>
      <c r="BS1710">
        <v>5.2348191520381705E-2</v>
      </c>
      <c r="BT1710">
        <v>3.0983603514061857E-4</v>
      </c>
      <c r="BU1710">
        <v>0</v>
      </c>
      <c r="BV1710">
        <v>0.5669568307789653</v>
      </c>
      <c r="BW1710">
        <v>14.237132562153471</v>
      </c>
      <c r="BX1710">
        <v>34.946774873549884</v>
      </c>
      <c r="BY1710">
        <v>26.310293694574892</v>
      </c>
      <c r="BZ1710">
        <v>1124.5026057851182</v>
      </c>
      <c r="CA1710">
        <v>377.73592479061892</v>
      </c>
      <c r="CB1710">
        <v>226.77477246301308</v>
      </c>
      <c r="CC1710" s="156">
        <v>1.02</v>
      </c>
      <c r="CD1710">
        <v>1660</v>
      </c>
      <c r="CE1710">
        <v>0.13764311143947294</v>
      </c>
      <c r="CF1710">
        <v>4.8901285592795034</v>
      </c>
      <c r="CG1710">
        <v>0.18224990220735487</v>
      </c>
      <c r="CH1710">
        <v>11.088590600952442</v>
      </c>
      <c r="CI1710">
        <v>10</v>
      </c>
    </row>
    <row r="1711" spans="47:87" x14ac:dyDescent="0.3">
      <c r="AU1711">
        <v>0.3</v>
      </c>
      <c r="AV1711">
        <v>19.010039331748938</v>
      </c>
      <c r="AW1711">
        <v>0.36469134265665626</v>
      </c>
      <c r="AX1711">
        <v>0.89370258558102944</v>
      </c>
      <c r="AY1711">
        <v>311.2509967561594</v>
      </c>
      <c r="AZ1711">
        <v>7.8686664899971309E-2</v>
      </c>
      <c r="BA1711">
        <v>406.6503152914683</v>
      </c>
      <c r="BB1711">
        <v>352.98280126729014</v>
      </c>
      <c r="BC1711">
        <v>1</v>
      </c>
      <c r="BD1711">
        <v>39.338504002161841</v>
      </c>
      <c r="BE1711">
        <v>112.85396260258351</v>
      </c>
      <c r="BF1711">
        <v>21.141505202079621</v>
      </c>
      <c r="BG1711">
        <v>4.2026532426869059</v>
      </c>
      <c r="BH1711">
        <v>426.41762965000981</v>
      </c>
      <c r="BI1711">
        <v>0.20000000000000004</v>
      </c>
      <c r="BJ1711">
        <v>2642.0399874341219</v>
      </c>
      <c r="BK1711">
        <v>670.22252967770442</v>
      </c>
      <c r="BL1711">
        <v>882.44198031246799</v>
      </c>
      <c r="BM1711">
        <v>898.09369247528343</v>
      </c>
      <c r="BN1711">
        <v>99.98339709393953</v>
      </c>
      <c r="BO1711">
        <v>33.143891354917528</v>
      </c>
      <c r="BP1711">
        <v>3.3224950246424551E-2</v>
      </c>
      <c r="BQ1711">
        <v>100</v>
      </c>
      <c r="BR1711">
        <v>346.16857726774992</v>
      </c>
      <c r="BS1711">
        <v>5.3142642427936398E-2</v>
      </c>
      <c r="BT1711">
        <v>3.0037240419997864E-4</v>
      </c>
      <c r="BU1711">
        <v>99.978726677955166</v>
      </c>
      <c r="BV1711">
        <v>0.59411055884121688</v>
      </c>
      <c r="BW1711">
        <v>14.363548331219421</v>
      </c>
      <c r="BX1711">
        <v>35.282192555004222</v>
      </c>
      <c r="BY1711">
        <v>34.91787604531693</v>
      </c>
      <c r="BZ1711">
        <v>835.30946021068166</v>
      </c>
      <c r="CA1711">
        <v>299.33019602196487</v>
      </c>
      <c r="CB1711">
        <v>233.13918275194479</v>
      </c>
      <c r="CC1711" s="156">
        <v>0.89</v>
      </c>
      <c r="CD1711">
        <v>1500</v>
      </c>
      <c r="CE1711">
        <v>0.23012256789262397</v>
      </c>
      <c r="CF1711">
        <v>6.8826623430235134</v>
      </c>
      <c r="CG1711">
        <v>0.27967040672152971</v>
      </c>
      <c r="CH1711">
        <v>25.421029739493907</v>
      </c>
      <c r="CI1711">
        <v>6</v>
      </c>
    </row>
    <row r="1712" spans="47:87" x14ac:dyDescent="0.3">
      <c r="AU1712">
        <v>0.3</v>
      </c>
      <c r="AV1712">
        <v>21.795979757913809</v>
      </c>
      <c r="AW1712">
        <v>0.37973393605131828</v>
      </c>
      <c r="AX1712">
        <v>1.3274911975459016</v>
      </c>
      <c r="AY1712">
        <v>319.32955674301456</v>
      </c>
      <c r="AZ1712">
        <v>0.10308164361365832</v>
      </c>
      <c r="BA1712">
        <v>467.07029650774092</v>
      </c>
      <c r="BB1712">
        <v>343.94708038393247</v>
      </c>
      <c r="BC1712">
        <v>1</v>
      </c>
      <c r="BD1712">
        <v>46.547895222207579</v>
      </c>
      <c r="BE1712">
        <v>93.549245094902474</v>
      </c>
      <c r="BF1712">
        <v>14.852524467050493</v>
      </c>
      <c r="BG1712">
        <v>3.5599784306540245</v>
      </c>
      <c r="BH1712">
        <v>443.60679578201126</v>
      </c>
      <c r="BI1712">
        <v>0.20000000000000004</v>
      </c>
      <c r="BJ1712">
        <v>2209.5468924568077</v>
      </c>
      <c r="BK1712">
        <v>669.1326842062681</v>
      </c>
      <c r="BL1712">
        <v>806.58788618957828</v>
      </c>
      <c r="BM1712">
        <v>848.26591129813835</v>
      </c>
      <c r="BN1712">
        <v>167.27876362562571</v>
      </c>
      <c r="BO1712">
        <v>34.167515367744777</v>
      </c>
      <c r="BP1712">
        <v>7.6171699935765655E-2</v>
      </c>
      <c r="BQ1712">
        <v>100</v>
      </c>
      <c r="BR1712">
        <v>444.0102698552098</v>
      </c>
      <c r="BS1712">
        <v>5.5504146346733771E-2</v>
      </c>
      <c r="BT1712">
        <v>2.937264297554031E-4</v>
      </c>
      <c r="BU1712">
        <v>0</v>
      </c>
      <c r="BV1712">
        <v>0.55121409958416956</v>
      </c>
      <c r="BW1712">
        <v>13.928480039134573</v>
      </c>
      <c r="BX1712">
        <v>36.320642022251761</v>
      </c>
      <c r="BY1712">
        <v>29.37669129998411</v>
      </c>
      <c r="BZ1712">
        <v>1223.8696880053133</v>
      </c>
      <c r="CA1712">
        <v>263.28163841479846</v>
      </c>
      <c r="CB1712">
        <v>240.86478553128589</v>
      </c>
      <c r="CC1712" s="156">
        <v>1.21</v>
      </c>
      <c r="CD1712">
        <v>1890</v>
      </c>
      <c r="CE1712">
        <v>4.889703918858368E-2</v>
      </c>
      <c r="CF1712">
        <v>2.7031865384020453</v>
      </c>
      <c r="CG1712">
        <v>9.2851974141048094E-2</v>
      </c>
      <c r="CH1712">
        <v>-8.487164930542761</v>
      </c>
      <c r="CI1712" t="s">
        <v>479</v>
      </c>
    </row>
    <row r="1713" spans="47:87" x14ac:dyDescent="0.3">
      <c r="AU1713">
        <v>0.3</v>
      </c>
      <c r="AV1713">
        <v>18.887304218038715</v>
      </c>
      <c r="AW1713">
        <v>0.32401928745203235</v>
      </c>
      <c r="AX1713">
        <v>1.7372495699651849</v>
      </c>
      <c r="AY1713">
        <v>341.40055903137028</v>
      </c>
      <c r="AZ1713">
        <v>0.10898110223946778</v>
      </c>
      <c r="BA1713">
        <v>348.10972352919123</v>
      </c>
      <c r="BB1713">
        <v>382.13174508673535</v>
      </c>
      <c r="BC1713">
        <v>1</v>
      </c>
      <c r="BD1713">
        <v>36.700634981260727</v>
      </c>
      <c r="BE1713">
        <v>101.35090236837023</v>
      </c>
      <c r="BF1713">
        <v>18.691360559916109</v>
      </c>
      <c r="BG1713">
        <v>4.1386586324586307</v>
      </c>
      <c r="BH1713">
        <v>394.38688056739414</v>
      </c>
      <c r="BI1713">
        <v>0.19999999999999996</v>
      </c>
      <c r="BJ1713">
        <v>2818.4088920377094</v>
      </c>
      <c r="BK1713">
        <v>687.99721111555959</v>
      </c>
      <c r="BL1713">
        <v>868.41456951896566</v>
      </c>
      <c r="BM1713">
        <v>987.17770477938916</v>
      </c>
      <c r="BN1713">
        <v>96.144231391724219</v>
      </c>
      <c r="BO1713">
        <v>28.994168543181349</v>
      </c>
      <c r="BP1713">
        <v>8.4342916855975031E-2</v>
      </c>
      <c r="BQ1713">
        <v>100</v>
      </c>
      <c r="BR1713">
        <v>368.78621647649084</v>
      </c>
      <c r="BS1713">
        <v>5.3846038987017376E-2</v>
      </c>
      <c r="BT1713">
        <v>2.9365981058879567E-4</v>
      </c>
      <c r="BU1713">
        <v>53.799559857852465</v>
      </c>
      <c r="BV1713">
        <v>0.53419635028814727</v>
      </c>
      <c r="BW1713">
        <v>13.012983893405769</v>
      </c>
      <c r="BX1713">
        <v>37.597390876882827</v>
      </c>
      <c r="BY1713">
        <v>35.490339057345039</v>
      </c>
      <c r="BZ1713">
        <v>956.66186496753289</v>
      </c>
      <c r="CA1713">
        <v>368.70615374836393</v>
      </c>
      <c r="CB1713">
        <v>233.71155125331282</v>
      </c>
      <c r="CC1713" s="156">
        <v>0.88</v>
      </c>
      <c r="CD1713">
        <v>1850</v>
      </c>
      <c r="CE1713">
        <v>0.1456616546297762</v>
      </c>
      <c r="CF1713">
        <v>4.781041559345665</v>
      </c>
      <c r="CG1713">
        <v>0.1769195215568268</v>
      </c>
      <c r="CH1713">
        <v>9.8084136599528335</v>
      </c>
      <c r="CI1713">
        <v>10</v>
      </c>
    </row>
    <row r="1714" spans="47:87" x14ac:dyDescent="0.3">
      <c r="AU1714">
        <v>0.3</v>
      </c>
      <c r="AV1714">
        <v>19.056915234083132</v>
      </c>
      <c r="AW1714">
        <v>0.34961460916990228</v>
      </c>
      <c r="AX1714">
        <v>1.1833034378062446</v>
      </c>
      <c r="AY1714">
        <v>324.05239604922292</v>
      </c>
      <c r="AZ1714">
        <v>0.10347672955791871</v>
      </c>
      <c r="BA1714">
        <v>383.26131923566902</v>
      </c>
      <c r="BB1714">
        <v>405.98025345049672</v>
      </c>
      <c r="BC1714">
        <v>1</v>
      </c>
      <c r="BD1714">
        <v>32.685978569166124</v>
      </c>
      <c r="BE1714">
        <v>93.710452326161985</v>
      </c>
      <c r="BF1714">
        <v>15.688940567222625</v>
      </c>
      <c r="BG1714">
        <v>4.5673107646503741</v>
      </c>
      <c r="BH1714">
        <v>426.44075191524803</v>
      </c>
      <c r="BI1714">
        <v>0.2</v>
      </c>
      <c r="BJ1714">
        <v>2789.6343464638458</v>
      </c>
      <c r="BK1714">
        <v>687.03542765928648</v>
      </c>
      <c r="BL1714">
        <v>813.62114693686181</v>
      </c>
      <c r="BM1714">
        <v>834.6150777697984</v>
      </c>
      <c r="BN1714">
        <v>129.20828953971156</v>
      </c>
      <c r="BO1714">
        <v>31.323143737086252</v>
      </c>
      <c r="BP1714">
        <v>8.6386053743710986E-2</v>
      </c>
      <c r="BQ1714">
        <v>100</v>
      </c>
      <c r="BR1714">
        <v>317.07822374784587</v>
      </c>
      <c r="BS1714">
        <v>5.6484249806890166E-2</v>
      </c>
      <c r="BT1714">
        <v>3.1172440513679487E-4</v>
      </c>
      <c r="BU1714">
        <v>0</v>
      </c>
      <c r="BV1714">
        <v>0.53393094358208837</v>
      </c>
      <c r="BW1714">
        <v>15.277480330292761</v>
      </c>
      <c r="BX1714">
        <v>35.850585005183319</v>
      </c>
      <c r="BY1714">
        <v>23.857911956054636</v>
      </c>
      <c r="BZ1714">
        <v>885.23782001420534</v>
      </c>
      <c r="CA1714">
        <v>179.80465556989628</v>
      </c>
      <c r="CB1714">
        <v>240.55713240592655</v>
      </c>
      <c r="CC1714" s="156">
        <v>0.83</v>
      </c>
      <c r="CD1714">
        <v>1040</v>
      </c>
      <c r="CE1714">
        <v>0.30054327363905964</v>
      </c>
      <c r="CF1714">
        <v>8.9967759804591765</v>
      </c>
      <c r="CG1714">
        <v>0.42101187537137313</v>
      </c>
      <c r="CH1714">
        <v>46.330705601573719</v>
      </c>
      <c r="CI1714">
        <v>3</v>
      </c>
    </row>
    <row r="1715" spans="47:87" x14ac:dyDescent="0.3">
      <c r="AU1715">
        <v>0.3</v>
      </c>
      <c r="AV1715">
        <v>20.699468340217951</v>
      </c>
      <c r="AW1715">
        <v>0.34515526006986891</v>
      </c>
      <c r="AX1715">
        <v>0.9941080721084421</v>
      </c>
      <c r="AY1715">
        <v>350.17772718583353</v>
      </c>
      <c r="AZ1715">
        <v>9.9118722876048421E-2</v>
      </c>
      <c r="BA1715">
        <v>423.53048966587897</v>
      </c>
      <c r="BB1715">
        <v>269.86842682787704</v>
      </c>
      <c r="BC1715">
        <v>1</v>
      </c>
      <c r="BD1715">
        <v>34.124701971708085</v>
      </c>
      <c r="BE1715">
        <v>106.169872527498</v>
      </c>
      <c r="BF1715">
        <v>20.986115326282714</v>
      </c>
      <c r="BG1715">
        <v>6.3648013259763934</v>
      </c>
      <c r="BH1715">
        <v>386.81928294906021</v>
      </c>
      <c r="BI1715">
        <v>0.19999999999999993</v>
      </c>
      <c r="BJ1715">
        <v>2456.544982579298</v>
      </c>
      <c r="BK1715">
        <v>691.8378718038897</v>
      </c>
      <c r="BL1715">
        <v>864.33858642216353</v>
      </c>
      <c r="BM1715">
        <v>942.80123299272532</v>
      </c>
      <c r="BN1715">
        <v>120.74578460913931</v>
      </c>
      <c r="BO1715">
        <v>31.36184150771944</v>
      </c>
      <c r="BP1715">
        <v>3.2122850816559814E-2</v>
      </c>
      <c r="BQ1715">
        <v>100</v>
      </c>
      <c r="BR1715">
        <v>347.26030287066948</v>
      </c>
      <c r="BS1715">
        <v>5.7016356712605076E-2</v>
      </c>
      <c r="BT1715">
        <v>3.0576069270823672E-4</v>
      </c>
      <c r="BU1715">
        <v>13.441324321280744</v>
      </c>
      <c r="BV1715">
        <v>0.58004383240667901</v>
      </c>
      <c r="BW1715">
        <v>15.65757129925559</v>
      </c>
      <c r="BX1715">
        <v>38.500083819884956</v>
      </c>
      <c r="BY1715">
        <v>34.450766439140324</v>
      </c>
      <c r="BZ1715">
        <v>1028.9838325364799</v>
      </c>
      <c r="CA1715">
        <v>349.07117479651117</v>
      </c>
      <c r="CB1715">
        <v>245.36705794711432</v>
      </c>
      <c r="CC1715" s="156">
        <v>0.85</v>
      </c>
      <c r="CD1715">
        <v>2060</v>
      </c>
      <c r="CE1715">
        <v>0.18422266810893184</v>
      </c>
      <c r="CF1715">
        <v>6.1844413965823293</v>
      </c>
      <c r="CG1715">
        <v>0.22123653293672055</v>
      </c>
      <c r="CH1715">
        <v>21.59627118451402</v>
      </c>
      <c r="CI1715">
        <v>7</v>
      </c>
    </row>
    <row r="1716" spans="47:87" x14ac:dyDescent="0.3">
      <c r="AU1716">
        <v>0.3</v>
      </c>
      <c r="AV1716">
        <v>19.742956155910679</v>
      </c>
      <c r="AW1716">
        <v>0.28617588524555826</v>
      </c>
      <c r="AX1716">
        <v>1.275796822807026</v>
      </c>
      <c r="AY1716">
        <v>349.19489126647653</v>
      </c>
      <c r="AZ1716">
        <v>9.0844911296636049E-2</v>
      </c>
      <c r="BA1716">
        <v>438.31714652353571</v>
      </c>
      <c r="BB1716">
        <v>358.26321498501881</v>
      </c>
      <c r="BC1716">
        <v>1</v>
      </c>
      <c r="BD1716">
        <v>46.313461489675788</v>
      </c>
      <c r="BE1716">
        <v>99.544962498646626</v>
      </c>
      <c r="BF1716">
        <v>21.25503724281069</v>
      </c>
      <c r="BG1716">
        <v>3.1083460169583761</v>
      </c>
      <c r="BH1716">
        <v>398.69457080630008</v>
      </c>
      <c r="BI1716">
        <v>0.20000000000000004</v>
      </c>
      <c r="BJ1716">
        <v>2497.0808577865341</v>
      </c>
      <c r="BK1716">
        <v>701.00520946895949</v>
      </c>
      <c r="BL1716">
        <v>934.52709969289015</v>
      </c>
      <c r="BM1716">
        <v>832.464906591248</v>
      </c>
      <c r="BN1716">
        <v>169.95133178356915</v>
      </c>
      <c r="BO1716">
        <v>25.843494301708549</v>
      </c>
      <c r="BP1716">
        <v>4.5922366086952403E-2</v>
      </c>
      <c r="BQ1716">
        <v>100</v>
      </c>
      <c r="BR1716">
        <v>369.54902034236625</v>
      </c>
      <c r="BS1716">
        <v>5.6170639410208528E-2</v>
      </c>
      <c r="BT1716">
        <v>3.0094520655467088E-4</v>
      </c>
      <c r="BU1716">
        <v>0</v>
      </c>
      <c r="BV1716">
        <v>0.54926821569438444</v>
      </c>
      <c r="BW1716">
        <v>14.16083786999096</v>
      </c>
      <c r="BX1716">
        <v>34.207213152277404</v>
      </c>
      <c r="BY1716">
        <v>30.853244024458743</v>
      </c>
      <c r="BZ1716">
        <v>872.06126975641769</v>
      </c>
      <c r="CA1716">
        <v>229.08478825854621</v>
      </c>
      <c r="CB1716">
        <v>233.02986424453798</v>
      </c>
      <c r="CC1716" s="156">
        <v>0.85</v>
      </c>
      <c r="CD1716">
        <v>1560</v>
      </c>
      <c r="CE1716">
        <v>0.2100537536775513</v>
      </c>
      <c r="CF1716">
        <v>8.054383537634628</v>
      </c>
      <c r="CG1716">
        <v>0.28268881556447834</v>
      </c>
      <c r="CH1716">
        <v>25.092638563056934</v>
      </c>
      <c r="CI1716">
        <v>6</v>
      </c>
    </row>
    <row r="1717" spans="47:87" x14ac:dyDescent="0.3">
      <c r="AU1717">
        <v>0.3</v>
      </c>
      <c r="AV1717">
        <v>19.471093498736817</v>
      </c>
      <c r="AW1717">
        <v>0.33371076526002957</v>
      </c>
      <c r="AX1717">
        <v>1.7910342525793361</v>
      </c>
      <c r="AY1717">
        <v>323.16028555667032</v>
      </c>
      <c r="AZ1717">
        <v>0.10307002720023985</v>
      </c>
      <c r="BA1717">
        <v>348.22666965917659</v>
      </c>
      <c r="BB1717">
        <v>321.1998472532527</v>
      </c>
      <c r="BC1717">
        <v>1</v>
      </c>
      <c r="BD1717">
        <v>39.191832215579907</v>
      </c>
      <c r="BE1717">
        <v>108.10439720532824</v>
      </c>
      <c r="BF1717">
        <v>25.860272870199164</v>
      </c>
      <c r="BG1717">
        <v>5.7635876427960371</v>
      </c>
      <c r="BH1717">
        <v>388.07438642888724</v>
      </c>
      <c r="BI1717">
        <v>0.19999999999999998</v>
      </c>
      <c r="BJ1717">
        <v>2472.0530362846339</v>
      </c>
      <c r="BK1717">
        <v>699.69066798228414</v>
      </c>
      <c r="BL1717">
        <v>911.36524390022441</v>
      </c>
      <c r="BM1717">
        <v>1112.416327700482</v>
      </c>
      <c r="BN1717">
        <v>115.80020025594656</v>
      </c>
      <c r="BO1717">
        <v>30.264972317308242</v>
      </c>
      <c r="BP1717">
        <v>3.7937774723568282E-2</v>
      </c>
      <c r="BQ1717">
        <v>100</v>
      </c>
      <c r="BR1717">
        <v>351.12978817766992</v>
      </c>
      <c r="BS1717">
        <v>5.3270076804125342E-2</v>
      </c>
      <c r="BT1717">
        <v>3.018641998551577E-4</v>
      </c>
      <c r="BU1717">
        <v>0</v>
      </c>
      <c r="BV1717">
        <v>0.53882796887876538</v>
      </c>
      <c r="BW1717">
        <v>13.215355189155586</v>
      </c>
      <c r="BX1717">
        <v>35.639313173886784</v>
      </c>
      <c r="BY1717">
        <v>29.659253548244862</v>
      </c>
      <c r="BZ1717">
        <v>1161.3702335188896</v>
      </c>
      <c r="CA1717">
        <v>210.62646152762937</v>
      </c>
      <c r="CB1717">
        <v>240.82984813839457</v>
      </c>
      <c r="CC1717" s="156">
        <v>1.25</v>
      </c>
      <c r="CD1717">
        <v>1330</v>
      </c>
      <c r="CE1717">
        <v>5.4151649200365748E-2</v>
      </c>
      <c r="CF1717">
        <v>2.2623257809570854</v>
      </c>
      <c r="CG1717">
        <v>8.9687138044326875E-2</v>
      </c>
      <c r="CH1717">
        <v>-6.6893420079923933</v>
      </c>
      <c r="CI1717" t="s">
        <v>479</v>
      </c>
    </row>
    <row r="1718" spans="47:87" x14ac:dyDescent="0.3">
      <c r="AU1718">
        <v>0.3</v>
      </c>
      <c r="AV1718">
        <v>20.067065183958238</v>
      </c>
      <c r="AW1718">
        <v>0.32994832890551101</v>
      </c>
      <c r="AX1718">
        <v>0.91255076632466681</v>
      </c>
      <c r="AY1718">
        <v>354.11235396976059</v>
      </c>
      <c r="AZ1718">
        <v>9.4831982866000419E-2</v>
      </c>
      <c r="BA1718">
        <v>368.41291504214945</v>
      </c>
      <c r="BB1718">
        <v>381.46799647889191</v>
      </c>
      <c r="BC1718">
        <v>1</v>
      </c>
      <c r="BD1718">
        <v>38.973219589544712</v>
      </c>
      <c r="BE1718">
        <v>105.11463012850275</v>
      </c>
      <c r="BF1718">
        <v>11.966655052896328</v>
      </c>
      <c r="BG1718">
        <v>5.3807264379120081</v>
      </c>
      <c r="BH1718">
        <v>432.77799685182231</v>
      </c>
      <c r="BI1718">
        <v>0.20000000000000004</v>
      </c>
      <c r="BJ1718">
        <v>2114.3187689683796</v>
      </c>
      <c r="BK1718">
        <v>684.29463014267287</v>
      </c>
      <c r="BL1718">
        <v>953.73455197000862</v>
      </c>
      <c r="BM1718">
        <v>816.59084205375757</v>
      </c>
      <c r="BN1718">
        <v>208.87979942444889</v>
      </c>
      <c r="BO1718">
        <v>29.929617626191792</v>
      </c>
      <c r="BP1718">
        <v>3.6832212075656477E-2</v>
      </c>
      <c r="BQ1718">
        <v>100</v>
      </c>
      <c r="BR1718">
        <v>343.59271264539768</v>
      </c>
      <c r="BS1718">
        <v>5.0833672967409142E-2</v>
      </c>
      <c r="BT1718">
        <v>3.3335287655226938E-4</v>
      </c>
      <c r="BU1718">
        <v>0</v>
      </c>
      <c r="BV1718">
        <v>0.60408788179604489</v>
      </c>
      <c r="BW1718">
        <v>15.0784974739753</v>
      </c>
      <c r="BX1718">
        <v>35.600986010931983</v>
      </c>
      <c r="BY1718">
        <v>35.485054693212476</v>
      </c>
      <c r="BZ1718">
        <v>1011.8759130395172</v>
      </c>
      <c r="CA1718">
        <v>232.01122508202008</v>
      </c>
      <c r="CB1718">
        <v>235.23305353693721</v>
      </c>
      <c r="CC1718" s="156">
        <v>1.01</v>
      </c>
      <c r="CD1718">
        <v>2760</v>
      </c>
      <c r="CE1718" t="s">
        <v>479</v>
      </c>
      <c r="CF1718">
        <v>-0.62440892537330228</v>
      </c>
      <c r="CG1718">
        <v>-2.3045477512457498E-2</v>
      </c>
      <c r="CH1718">
        <v>-28.183808588080286</v>
      </c>
      <c r="CI1718" t="s">
        <v>479</v>
      </c>
    </row>
    <row r="1719" spans="47:87" x14ac:dyDescent="0.3">
      <c r="AU1719">
        <v>0.3</v>
      </c>
      <c r="AV1719">
        <v>18.098305789538472</v>
      </c>
      <c r="AW1719">
        <v>0.33689452407951487</v>
      </c>
      <c r="AX1719">
        <v>1.3858832829999579</v>
      </c>
      <c r="AY1719">
        <v>340.38824693936965</v>
      </c>
      <c r="AZ1719">
        <v>9.2317718944869273E-2</v>
      </c>
      <c r="BA1719">
        <v>383.28195509081195</v>
      </c>
      <c r="BB1719">
        <v>293.57109687086108</v>
      </c>
      <c r="BC1719">
        <v>1</v>
      </c>
      <c r="BD1719">
        <v>48.469247463044077</v>
      </c>
      <c r="BE1719">
        <v>112.39346278443321</v>
      </c>
      <c r="BF1719">
        <v>28.374347188133296</v>
      </c>
      <c r="BG1719">
        <v>5.5061757370406283</v>
      </c>
      <c r="BH1719">
        <v>412.83113211603262</v>
      </c>
      <c r="BI1719">
        <v>0.19999999999999998</v>
      </c>
      <c r="BJ1719">
        <v>2793.1318793918886</v>
      </c>
      <c r="BK1719">
        <v>692.66806873092992</v>
      </c>
      <c r="BL1719">
        <v>839.38454387512718</v>
      </c>
      <c r="BM1719">
        <v>884.42791173033027</v>
      </c>
      <c r="BN1719">
        <v>145.1691070558276</v>
      </c>
      <c r="BO1719">
        <v>30.293545933835549</v>
      </c>
      <c r="BP1719">
        <v>6.9926580211663189E-2</v>
      </c>
      <c r="BQ1719">
        <v>100</v>
      </c>
      <c r="BR1719">
        <v>312.77353089406506</v>
      </c>
      <c r="BS1719">
        <v>5.9666891699694947E-2</v>
      </c>
      <c r="BT1719">
        <v>3.352029627098045E-4</v>
      </c>
      <c r="BU1719">
        <v>0</v>
      </c>
      <c r="BV1719">
        <v>0.55725605183387728</v>
      </c>
      <c r="BW1719">
        <v>14.399462639160063</v>
      </c>
      <c r="BX1719">
        <v>34.233836828307659</v>
      </c>
      <c r="BY1719">
        <v>30.446052323288843</v>
      </c>
      <c r="BZ1719">
        <v>1068.4736792094661</v>
      </c>
      <c r="CA1719">
        <v>277.25420079937732</v>
      </c>
      <c r="CB1719">
        <v>240.94541553634028</v>
      </c>
      <c r="CC1719" s="156">
        <v>0.93</v>
      </c>
      <c r="CD1719">
        <v>2020</v>
      </c>
      <c r="CE1719">
        <v>0.15132737312333733</v>
      </c>
      <c r="CF1719">
        <v>5.5597808508378925</v>
      </c>
      <c r="CG1719">
        <v>0.18175327104249225</v>
      </c>
      <c r="CH1719">
        <v>16.0767282931008</v>
      </c>
      <c r="CI1719">
        <v>9</v>
      </c>
    </row>
    <row r="1720" spans="47:87" x14ac:dyDescent="0.3">
      <c r="AU1720">
        <v>0.3</v>
      </c>
      <c r="AV1720">
        <v>21.263585589158168</v>
      </c>
      <c r="AW1720">
        <v>0.27310563535111071</v>
      </c>
      <c r="AX1720">
        <v>0.27890903652049176</v>
      </c>
      <c r="AY1720">
        <v>353.9531529308037</v>
      </c>
      <c r="AZ1720">
        <v>8.9433206065062415E-2</v>
      </c>
      <c r="BA1720">
        <v>390.64256619310288</v>
      </c>
      <c r="BB1720">
        <v>409.55595037147782</v>
      </c>
      <c r="BC1720">
        <v>1</v>
      </c>
      <c r="BD1720">
        <v>41.234417757610117</v>
      </c>
      <c r="BE1720">
        <v>127.64250441926536</v>
      </c>
      <c r="BF1720">
        <v>10.817592269518494</v>
      </c>
      <c r="BG1720">
        <v>5.8497680083163663</v>
      </c>
      <c r="BH1720">
        <v>428.77295090278562</v>
      </c>
      <c r="BI1720">
        <v>0.2</v>
      </c>
      <c r="BJ1720">
        <v>2613.2632990492934</v>
      </c>
      <c r="BK1720">
        <v>689.35394775123757</v>
      </c>
      <c r="BL1720">
        <v>914.24983317291935</v>
      </c>
      <c r="BM1720">
        <v>1032.4628745623813</v>
      </c>
      <c r="BN1720">
        <v>156.8492323892882</v>
      </c>
      <c r="BO1720">
        <v>24.597010239670723</v>
      </c>
      <c r="BP1720">
        <v>5.1839559059029441E-2</v>
      </c>
      <c r="BQ1720">
        <v>100</v>
      </c>
      <c r="BR1720">
        <v>287.24805243649826</v>
      </c>
      <c r="BS1720">
        <v>5.5320422678794105E-2</v>
      </c>
      <c r="BT1720">
        <v>3.0689328028681533E-4</v>
      </c>
      <c r="BU1720">
        <v>0</v>
      </c>
      <c r="BV1720">
        <v>0.54479523778461025</v>
      </c>
      <c r="BW1720">
        <v>15.571756545783968</v>
      </c>
      <c r="BX1720">
        <v>35.834043790282536</v>
      </c>
      <c r="BY1720">
        <v>32.694258968273196</v>
      </c>
      <c r="BZ1720">
        <v>1129.0084832609898</v>
      </c>
      <c r="CA1720">
        <v>276.12753363572216</v>
      </c>
      <c r="CB1720">
        <v>230.32548692766375</v>
      </c>
      <c r="CC1720" s="156">
        <v>0.91</v>
      </c>
      <c r="CD1720">
        <v>2070</v>
      </c>
      <c r="CE1720">
        <v>8.2244225206933752E-2</v>
      </c>
      <c r="CF1720">
        <v>2.7307783770466783</v>
      </c>
      <c r="CG1720">
        <v>0.11212854384731706</v>
      </c>
      <c r="CH1720">
        <v>-2.3386114381402812</v>
      </c>
      <c r="CI1720" t="s">
        <v>479</v>
      </c>
    </row>
    <row r="1721" spans="47:87" x14ac:dyDescent="0.3">
      <c r="AU1721">
        <v>0.3</v>
      </c>
      <c r="AV1721">
        <v>20.333296270174806</v>
      </c>
      <c r="AW1721">
        <v>0.2533365864969252</v>
      </c>
      <c r="AX1721">
        <v>0.49283979522868293</v>
      </c>
      <c r="AY1721">
        <v>347.93981120554298</v>
      </c>
      <c r="AZ1721">
        <v>0.1095364776208857</v>
      </c>
      <c r="BA1721">
        <v>471.71606864535852</v>
      </c>
      <c r="BB1721">
        <v>352.52889278226098</v>
      </c>
      <c r="BC1721">
        <v>1</v>
      </c>
      <c r="BD1721">
        <v>34.912346989891347</v>
      </c>
      <c r="BE1721">
        <v>96.02237340353787</v>
      </c>
      <c r="BF1721">
        <v>12.917916096485568</v>
      </c>
      <c r="BG1721">
        <v>5.2640221822762561</v>
      </c>
      <c r="BH1721">
        <v>445.39856811537379</v>
      </c>
      <c r="BI1721">
        <v>0.19999999999999998</v>
      </c>
      <c r="BJ1721">
        <v>2605.7210848340751</v>
      </c>
      <c r="BK1721">
        <v>660.49275801903298</v>
      </c>
      <c r="BL1721">
        <v>782.13730254040706</v>
      </c>
      <c r="BM1721">
        <v>956.53142387807361</v>
      </c>
      <c r="BN1721">
        <v>182.67409018919923</v>
      </c>
      <c r="BO1721">
        <v>22.977268637354708</v>
      </c>
      <c r="BP1721">
        <v>2.845329766326132E-2</v>
      </c>
      <c r="BQ1721">
        <v>100</v>
      </c>
      <c r="BR1721">
        <v>312.66655912855362</v>
      </c>
      <c r="BS1721">
        <v>5.6189749217788278E-2</v>
      </c>
      <c r="BT1721">
        <v>3.175795754360441E-4</v>
      </c>
      <c r="BU1721">
        <v>77.647187944459375</v>
      </c>
      <c r="BV1721">
        <v>0.56427662169760817</v>
      </c>
      <c r="BW1721">
        <v>14.417842123455763</v>
      </c>
      <c r="BX1721">
        <v>35.918278824265684</v>
      </c>
      <c r="BY1721">
        <v>27.856178778725067</v>
      </c>
      <c r="BZ1721">
        <v>892.89737950541917</v>
      </c>
      <c r="CA1721">
        <v>273.61546156351557</v>
      </c>
      <c r="CB1721">
        <v>220.37009132814242</v>
      </c>
      <c r="CC1721" s="156">
        <v>0.93</v>
      </c>
      <c r="CD1721">
        <v>1910</v>
      </c>
      <c r="CE1721">
        <v>5.3869802960220259E-2</v>
      </c>
      <c r="CF1721">
        <v>2.4100738341387364</v>
      </c>
      <c r="CG1721">
        <v>9.602024207457957E-2</v>
      </c>
      <c r="CH1721">
        <v>-5.675900614556344</v>
      </c>
      <c r="CI1721" t="s">
        <v>479</v>
      </c>
    </row>
    <row r="1722" spans="47:87" x14ac:dyDescent="0.3">
      <c r="AU1722">
        <v>0.3</v>
      </c>
      <c r="AV1722">
        <v>22.788512909542938</v>
      </c>
      <c r="AW1722">
        <v>0.28124925634438575</v>
      </c>
      <c r="AX1722">
        <v>0.46381248365257438</v>
      </c>
      <c r="AY1722">
        <v>333.54859898513831</v>
      </c>
      <c r="AZ1722">
        <v>0.12280998468295568</v>
      </c>
      <c r="BA1722">
        <v>504.6108458839019</v>
      </c>
      <c r="BB1722">
        <v>364.04782279910359</v>
      </c>
      <c r="BC1722">
        <v>1</v>
      </c>
      <c r="BD1722">
        <v>43.609481658478707</v>
      </c>
      <c r="BE1722">
        <v>120.76656405511814</v>
      </c>
      <c r="BF1722">
        <v>18.337950616199148</v>
      </c>
      <c r="BG1722">
        <v>4.8754501357363393</v>
      </c>
      <c r="BH1722">
        <v>449.35333846560314</v>
      </c>
      <c r="BI1722">
        <v>0.2</v>
      </c>
      <c r="BJ1722">
        <v>2652.9198552133635</v>
      </c>
      <c r="BK1722">
        <v>677.85813238828166</v>
      </c>
      <c r="BL1722">
        <v>955.15548458057344</v>
      </c>
      <c r="BM1722">
        <v>920.45779067770388</v>
      </c>
      <c r="BN1722">
        <v>131.69676537352981</v>
      </c>
      <c r="BO1722">
        <v>25.374982375537716</v>
      </c>
      <c r="BP1722">
        <v>4.7833535747510911E-2</v>
      </c>
      <c r="BQ1722">
        <v>100</v>
      </c>
      <c r="BR1722">
        <v>409.39976463433692</v>
      </c>
      <c r="BS1722">
        <v>5.5620620318320088E-2</v>
      </c>
      <c r="BT1722">
        <v>2.935169513514224E-4</v>
      </c>
      <c r="BU1722">
        <v>0</v>
      </c>
      <c r="BV1722">
        <v>0.5459120387109867</v>
      </c>
      <c r="BW1722">
        <v>15.266166207521435</v>
      </c>
      <c r="BX1722">
        <v>35.723573488347867</v>
      </c>
      <c r="BY1722">
        <v>28.661535757687151</v>
      </c>
      <c r="BZ1722">
        <v>1068.7271519442979</v>
      </c>
      <c r="CA1722">
        <v>305.66991019440269</v>
      </c>
      <c r="CB1722">
        <v>229.05542358358272</v>
      </c>
      <c r="CC1722" s="156">
        <v>0.89</v>
      </c>
      <c r="CD1722">
        <v>2630</v>
      </c>
      <c r="CE1722">
        <v>4.0330628287558845E-2</v>
      </c>
      <c r="CF1722">
        <v>2.4068151030367133</v>
      </c>
      <c r="CG1722">
        <v>7.8463957583811306E-2</v>
      </c>
      <c r="CH1722">
        <v>-11.511510204200754</v>
      </c>
      <c r="CI1722" t="s">
        <v>479</v>
      </c>
    </row>
    <row r="1723" spans="47:87" x14ac:dyDescent="0.3">
      <c r="AU1723">
        <v>0.3</v>
      </c>
      <c r="AV1723">
        <v>19.826802429603305</v>
      </c>
      <c r="AW1723">
        <v>0.30237097720706446</v>
      </c>
      <c r="AX1723">
        <v>0.13116041564628494</v>
      </c>
      <c r="AY1723">
        <v>301.42998763906553</v>
      </c>
      <c r="AZ1723">
        <v>0.11284270888608328</v>
      </c>
      <c r="BA1723">
        <v>370.41991330844553</v>
      </c>
      <c r="BB1723">
        <v>289.61069572326289</v>
      </c>
      <c r="BC1723">
        <v>1</v>
      </c>
      <c r="BD1723">
        <v>42.422365139647376</v>
      </c>
      <c r="BE1723">
        <v>113.8299292499904</v>
      </c>
      <c r="BF1723">
        <v>11.570118313370058</v>
      </c>
      <c r="BG1723">
        <v>4.6471540177666979</v>
      </c>
      <c r="BH1723">
        <v>443.91390712705481</v>
      </c>
      <c r="BI1723">
        <v>0.2</v>
      </c>
      <c r="BJ1723">
        <v>2472.5436052483592</v>
      </c>
      <c r="BK1723">
        <v>684.72807289385764</v>
      </c>
      <c r="BL1723">
        <v>895.85526155770287</v>
      </c>
      <c r="BM1723">
        <v>871.06345282018344</v>
      </c>
      <c r="BN1723">
        <v>188.17389202714733</v>
      </c>
      <c r="BO1723">
        <v>27.475917646544136</v>
      </c>
      <c r="BP1723">
        <v>2.7822527829781118E-2</v>
      </c>
      <c r="BQ1723">
        <v>100</v>
      </c>
      <c r="BR1723">
        <v>361.93072693571588</v>
      </c>
      <c r="BS1723">
        <v>5.1307202042571866E-2</v>
      </c>
      <c r="BT1723">
        <v>3.1668712857426686E-4</v>
      </c>
      <c r="BU1723">
        <v>47.926708508700017</v>
      </c>
      <c r="BV1723">
        <v>0.57308756546015438</v>
      </c>
      <c r="BW1723">
        <v>15.18922998229306</v>
      </c>
      <c r="BX1723">
        <v>37.352445482589367</v>
      </c>
      <c r="BY1723">
        <v>30.866578271365483</v>
      </c>
      <c r="BZ1723">
        <v>1155.7500851548564</v>
      </c>
      <c r="CA1723">
        <v>363.78396370577502</v>
      </c>
      <c r="CB1723">
        <v>242.00686701273975</v>
      </c>
      <c r="CC1723" s="156">
        <v>1.03</v>
      </c>
      <c r="CD1723">
        <v>580</v>
      </c>
      <c r="CE1723">
        <v>0.23881674704968692</v>
      </c>
      <c r="CF1723">
        <v>8.5591513598027937</v>
      </c>
      <c r="CG1723">
        <v>0.28667391451476043</v>
      </c>
      <c r="CH1723">
        <v>38.979019067242021</v>
      </c>
      <c r="CI1723">
        <v>5</v>
      </c>
    </row>
    <row r="1724" spans="47:87" x14ac:dyDescent="0.3">
      <c r="AU1724">
        <v>0.3</v>
      </c>
      <c r="AV1724">
        <v>19.052594070896379</v>
      </c>
      <c r="AW1724">
        <v>0.33720257601851705</v>
      </c>
      <c r="AX1724">
        <v>0.58240298057767537</v>
      </c>
      <c r="AY1724">
        <v>338.17342751981306</v>
      </c>
      <c r="AZ1724">
        <v>9.1765329440991708E-2</v>
      </c>
      <c r="BA1724">
        <v>483.1450197880568</v>
      </c>
      <c r="BB1724">
        <v>336.00698590010416</v>
      </c>
      <c r="BC1724">
        <v>1</v>
      </c>
      <c r="BD1724">
        <v>48.398224985963004</v>
      </c>
      <c r="BE1724">
        <v>97.897721133405454</v>
      </c>
      <c r="BF1724">
        <v>17.782320118455353</v>
      </c>
      <c r="BG1724">
        <v>6.3083756784917</v>
      </c>
      <c r="BH1724">
        <v>440.33815942894972</v>
      </c>
      <c r="BI1724">
        <v>0.19999999999999998</v>
      </c>
      <c r="BJ1724">
        <v>2576.5553030497244</v>
      </c>
      <c r="BK1724">
        <v>678.63348786398296</v>
      </c>
      <c r="BL1724">
        <v>917.65421692822065</v>
      </c>
      <c r="BM1724">
        <v>1026.5787213213441</v>
      </c>
      <c r="BN1724">
        <v>171.59203078833087</v>
      </c>
      <c r="BO1724">
        <v>30.480991090284377</v>
      </c>
      <c r="BP1724">
        <v>5.0609489913386256E-2</v>
      </c>
      <c r="BQ1724">
        <v>100</v>
      </c>
      <c r="BR1724">
        <v>364.08563900959405</v>
      </c>
      <c r="BS1724">
        <v>5.4170229473024474E-2</v>
      </c>
      <c r="BT1724">
        <v>3.0757798336238546E-4</v>
      </c>
      <c r="BU1724">
        <v>17.870610150107851</v>
      </c>
      <c r="BV1724">
        <v>0.59054152569302232</v>
      </c>
      <c r="BW1724">
        <v>13.509988171353488</v>
      </c>
      <c r="BX1724">
        <v>36.676382038566942</v>
      </c>
      <c r="BY1724">
        <v>24.66154962299224</v>
      </c>
      <c r="BZ1724">
        <v>1172.6362250619127</v>
      </c>
      <c r="CA1724">
        <v>362.16520737526884</v>
      </c>
      <c r="CB1724">
        <v>218.91232116129314</v>
      </c>
      <c r="CC1724" s="156">
        <v>0.87</v>
      </c>
      <c r="CD1724">
        <v>1390</v>
      </c>
      <c r="CE1724">
        <v>0.15025739494171741</v>
      </c>
      <c r="CF1724">
        <v>5.4836664697647075</v>
      </c>
      <c r="CG1724">
        <v>0.19748478871964531</v>
      </c>
      <c r="CH1724">
        <v>8.4556818026642731</v>
      </c>
      <c r="CI1724">
        <v>10</v>
      </c>
    </row>
    <row r="1725" spans="47:87" x14ac:dyDescent="0.3">
      <c r="AU1725">
        <v>0.3</v>
      </c>
      <c r="AV1725">
        <v>19.687206908599855</v>
      </c>
      <c r="AW1725">
        <v>0.28446365004128243</v>
      </c>
      <c r="AX1725">
        <v>2.1921016959148041</v>
      </c>
      <c r="AY1725">
        <v>305.11815103217617</v>
      </c>
      <c r="AZ1725">
        <v>8.7776708176087237E-2</v>
      </c>
      <c r="BA1725">
        <v>372.60684262209992</v>
      </c>
      <c r="BB1725">
        <v>335.48999264624609</v>
      </c>
      <c r="BC1725">
        <v>1</v>
      </c>
      <c r="BD1725">
        <v>39.863128636499255</v>
      </c>
      <c r="BE1725">
        <v>96.92834080940311</v>
      </c>
      <c r="BF1725">
        <v>17.554867972366125</v>
      </c>
      <c r="BG1725">
        <v>5.528485016910996</v>
      </c>
      <c r="BH1725">
        <v>429.50675420642642</v>
      </c>
      <c r="BI1725">
        <v>0.20000000000000004</v>
      </c>
      <c r="BJ1725">
        <v>2421.9746007320728</v>
      </c>
      <c r="BK1725">
        <v>700.49047399847461</v>
      </c>
      <c r="BL1725">
        <v>929.590896508171</v>
      </c>
      <c r="BM1725">
        <v>1006.1149832358691</v>
      </c>
      <c r="BN1725">
        <v>131.30598013862124</v>
      </c>
      <c r="BO1725">
        <v>25.648034049907128</v>
      </c>
      <c r="BP1725">
        <v>5.0614890302763803E-2</v>
      </c>
      <c r="BQ1725">
        <v>100</v>
      </c>
      <c r="BR1725">
        <v>412.90972831598128</v>
      </c>
      <c r="BS1725">
        <v>5.5819253634805492E-2</v>
      </c>
      <c r="BT1725">
        <v>3.0723787414396465E-4</v>
      </c>
      <c r="BU1725">
        <v>0</v>
      </c>
      <c r="BV1725">
        <v>0.53742747518841771</v>
      </c>
      <c r="BW1725">
        <v>13.724251084562272</v>
      </c>
      <c r="BX1725">
        <v>36.136360232786117</v>
      </c>
      <c r="BY1725">
        <v>35.02575791596891</v>
      </c>
      <c r="BZ1725">
        <v>927.30953938522907</v>
      </c>
      <c r="CA1725">
        <v>206.37053795440147</v>
      </c>
      <c r="CB1725">
        <v>247.70259066072634</v>
      </c>
      <c r="CC1725" s="156">
        <v>0.76</v>
      </c>
      <c r="CD1725">
        <v>2970</v>
      </c>
      <c r="CE1725">
        <v>4.1739564099932958E-2</v>
      </c>
      <c r="CF1725">
        <v>2.5724228101220716</v>
      </c>
      <c r="CG1725">
        <v>8.4274564659256188E-2</v>
      </c>
      <c r="CH1725">
        <v>-11.737570316717703</v>
      </c>
      <c r="CI1725" t="s">
        <v>479</v>
      </c>
    </row>
    <row r="1726" spans="47:87" x14ac:dyDescent="0.3">
      <c r="AU1726">
        <v>0.3</v>
      </c>
      <c r="AV1726">
        <v>19.185202831518236</v>
      </c>
      <c r="AW1726">
        <v>0.32124988920680292</v>
      </c>
      <c r="AX1726">
        <v>1.4909926036264007</v>
      </c>
      <c r="AY1726">
        <v>344.8021247975658</v>
      </c>
      <c r="AZ1726">
        <v>9.6483846538720219E-2</v>
      </c>
      <c r="BA1726">
        <v>453.82724950088522</v>
      </c>
      <c r="BB1726">
        <v>313.74140680160127</v>
      </c>
      <c r="BC1726">
        <v>1</v>
      </c>
      <c r="BD1726">
        <v>34.172734865523246</v>
      </c>
      <c r="BE1726">
        <v>98.2957744647114</v>
      </c>
      <c r="BF1726">
        <v>25.43008655366749</v>
      </c>
      <c r="BG1726">
        <v>4.184134330935521</v>
      </c>
      <c r="BH1726">
        <v>395.6044083256366</v>
      </c>
      <c r="BI1726">
        <v>0.19999999999999998</v>
      </c>
      <c r="BJ1726">
        <v>2570.2482467024361</v>
      </c>
      <c r="BK1726">
        <v>683.16990230710326</v>
      </c>
      <c r="BL1726">
        <v>920.16822361972424</v>
      </c>
      <c r="BM1726">
        <v>908.75140815154532</v>
      </c>
      <c r="BN1726">
        <v>162.16791552720642</v>
      </c>
      <c r="BO1726">
        <v>28.990252100041015</v>
      </c>
      <c r="BP1726">
        <v>5.4082695483931867E-2</v>
      </c>
      <c r="BQ1726">
        <v>100</v>
      </c>
      <c r="BR1726">
        <v>351.9712952680909</v>
      </c>
      <c r="BS1726">
        <v>5.4188600279517038E-2</v>
      </c>
      <c r="BT1726">
        <v>3.1143347361344524E-4</v>
      </c>
      <c r="BU1726">
        <v>20.880838746766113</v>
      </c>
      <c r="BV1726">
        <v>0.54566177227334178</v>
      </c>
      <c r="BW1726">
        <v>14.391083016140822</v>
      </c>
      <c r="BX1726">
        <v>35.313752798782033</v>
      </c>
      <c r="BY1726">
        <v>36.10175875383672</v>
      </c>
      <c r="BZ1726">
        <v>1001.8120903581646</v>
      </c>
      <c r="CA1726">
        <v>273.89836581850932</v>
      </c>
      <c r="CB1726">
        <v>218.25023614948248</v>
      </c>
      <c r="CC1726" s="156">
        <v>1.28</v>
      </c>
      <c r="CD1726">
        <v>1150</v>
      </c>
      <c r="CE1726">
        <v>0.10055620411918009</v>
      </c>
      <c r="CF1726">
        <v>3.6311579676950059</v>
      </c>
      <c r="CG1726">
        <v>0.13371662433108786</v>
      </c>
      <c r="CH1726">
        <v>0.10171631498815328</v>
      </c>
      <c r="CI1726">
        <v>19</v>
      </c>
    </row>
    <row r="1727" spans="47:87" x14ac:dyDescent="0.3">
      <c r="AU1727">
        <v>0.3</v>
      </c>
      <c r="AV1727">
        <v>20.708995394062615</v>
      </c>
      <c r="AW1727">
        <v>0.30047252848019995</v>
      </c>
      <c r="AX1727">
        <v>1.2702008376227221</v>
      </c>
      <c r="AY1727">
        <v>331.35521628707443</v>
      </c>
      <c r="AZ1727">
        <v>0.10862185799614885</v>
      </c>
      <c r="BA1727">
        <v>488.52208542697298</v>
      </c>
      <c r="BB1727">
        <v>389.46070916692764</v>
      </c>
      <c r="BC1727">
        <v>1</v>
      </c>
      <c r="BD1727">
        <v>43.004301873045549</v>
      </c>
      <c r="BE1727">
        <v>92.290739928746461</v>
      </c>
      <c r="BF1727">
        <v>21.537131040129704</v>
      </c>
      <c r="BG1727">
        <v>3.1306062267250931</v>
      </c>
      <c r="BH1727">
        <v>441.13059994952499</v>
      </c>
      <c r="BI1727">
        <v>0.20000000000000009</v>
      </c>
      <c r="BJ1727">
        <v>2528.1077373414641</v>
      </c>
      <c r="BK1727">
        <v>701.50867939532884</v>
      </c>
      <c r="BL1727">
        <v>934.20232338060464</v>
      </c>
      <c r="BM1727">
        <v>974.7670794191929</v>
      </c>
      <c r="BN1727">
        <v>200.97920883781958</v>
      </c>
      <c r="BO1727">
        <v>26.948079630707699</v>
      </c>
      <c r="BP1727">
        <v>7.0781986983794468E-2</v>
      </c>
      <c r="BQ1727">
        <v>100</v>
      </c>
      <c r="BR1727">
        <v>347.50373947834356</v>
      </c>
      <c r="BS1727">
        <v>5.5778936399224335E-2</v>
      </c>
      <c r="BT1727">
        <v>3.3382902471408864E-4</v>
      </c>
      <c r="BU1727">
        <v>38.186154498030547</v>
      </c>
      <c r="BV1727">
        <v>0.5661427897841087</v>
      </c>
      <c r="BW1727">
        <v>15.058961007339619</v>
      </c>
      <c r="BX1727">
        <v>37.197853027537754</v>
      </c>
      <c r="BY1727">
        <v>29.465060136713028</v>
      </c>
      <c r="BZ1727">
        <v>1084.821135313912</v>
      </c>
      <c r="CA1727">
        <v>283.41713956444198</v>
      </c>
      <c r="CB1727">
        <v>238.67678335250011</v>
      </c>
      <c r="CC1727" s="156">
        <v>1.1399999999999999</v>
      </c>
      <c r="CD1727">
        <v>1460</v>
      </c>
      <c r="CE1727">
        <v>7.7906363283831492E-2</v>
      </c>
      <c r="CF1727">
        <v>2.8979887302418854</v>
      </c>
      <c r="CG1727">
        <v>0.11065135712601798</v>
      </c>
      <c r="CH1727">
        <v>-5.6360564955059536</v>
      </c>
      <c r="CI1727" t="s">
        <v>479</v>
      </c>
    </row>
    <row r="1728" spans="47:87" x14ac:dyDescent="0.3">
      <c r="AU1728">
        <v>0.3</v>
      </c>
      <c r="AV1728">
        <v>20.611601670097478</v>
      </c>
      <c r="AW1728">
        <v>0.28112209829403251</v>
      </c>
      <c r="AX1728">
        <v>0.7627030599988126</v>
      </c>
      <c r="AY1728">
        <v>345.09688278817561</v>
      </c>
      <c r="AZ1728">
        <v>9.2297816299168972E-2</v>
      </c>
      <c r="BA1728">
        <v>432.85323071418634</v>
      </c>
      <c r="BB1728">
        <v>371.6259233647724</v>
      </c>
      <c r="BC1728">
        <v>1</v>
      </c>
      <c r="BD1728">
        <v>47.744870895058618</v>
      </c>
      <c r="BE1728">
        <v>96.052188170099683</v>
      </c>
      <c r="BF1728">
        <v>13.843212479698657</v>
      </c>
      <c r="BG1728">
        <v>5.5120601531004949</v>
      </c>
      <c r="BH1728">
        <v>407.50619390599616</v>
      </c>
      <c r="BI1728">
        <v>0.2</v>
      </c>
      <c r="BJ1728">
        <v>2421.4213886658958</v>
      </c>
      <c r="BK1728">
        <v>680.60948006259878</v>
      </c>
      <c r="BL1728">
        <v>903.64408140194882</v>
      </c>
      <c r="BM1728">
        <v>963.85000860633363</v>
      </c>
      <c r="BN1728">
        <v>122.62151293322871</v>
      </c>
      <c r="BO1728">
        <v>25.435436598713572</v>
      </c>
      <c r="BP1728">
        <v>3.9231842441882311E-2</v>
      </c>
      <c r="BQ1728">
        <v>100</v>
      </c>
      <c r="BR1728">
        <v>274.74867369758954</v>
      </c>
      <c r="BS1728">
        <v>5.1555466857179863E-2</v>
      </c>
      <c r="BT1728">
        <v>3.3315472292926929E-4</v>
      </c>
      <c r="BU1728">
        <v>0</v>
      </c>
      <c r="BV1728">
        <v>0.54492247515853898</v>
      </c>
      <c r="BW1728">
        <v>14.663105066492575</v>
      </c>
      <c r="BX1728">
        <v>33.827850550795233</v>
      </c>
      <c r="BY1728">
        <v>29.298831015897445</v>
      </c>
      <c r="BZ1728">
        <v>920.95047131109254</v>
      </c>
      <c r="CA1728">
        <v>216.74118704520737</v>
      </c>
      <c r="CB1728">
        <v>224.13074376378563</v>
      </c>
      <c r="CC1728" s="156">
        <v>0.8</v>
      </c>
      <c r="CD1728">
        <v>2800</v>
      </c>
      <c r="CE1728">
        <v>7.5921665725797283E-2</v>
      </c>
      <c r="CF1728">
        <v>3.2928322012158491</v>
      </c>
      <c r="CG1728">
        <v>0.11105292473265577</v>
      </c>
      <c r="CH1728">
        <v>-4.2469989002054627</v>
      </c>
      <c r="CI1728" t="s">
        <v>479</v>
      </c>
    </row>
    <row r="1729" spans="47:87" x14ac:dyDescent="0.3">
      <c r="AU1729">
        <v>0.3</v>
      </c>
      <c r="AV1729">
        <v>20.724967954276895</v>
      </c>
      <c r="AW1729">
        <v>0.28308379829476848</v>
      </c>
      <c r="AX1729">
        <v>1.1109652253320506</v>
      </c>
      <c r="AY1729">
        <v>332.69426851474708</v>
      </c>
      <c r="AZ1729">
        <v>0.11634258707425338</v>
      </c>
      <c r="BA1729">
        <v>428.544642917023</v>
      </c>
      <c r="BB1729">
        <v>309.38839663523265</v>
      </c>
      <c r="BC1729">
        <v>1</v>
      </c>
      <c r="BD1729">
        <v>33.372145500551561</v>
      </c>
      <c r="BE1729">
        <v>84.562521514749463</v>
      </c>
      <c r="BF1729">
        <v>8.1274955018786219</v>
      </c>
      <c r="BG1729">
        <v>5.8892788996403596</v>
      </c>
      <c r="BH1729">
        <v>425.43312003332511</v>
      </c>
      <c r="BI1729">
        <v>0.20000000000000007</v>
      </c>
      <c r="BJ1729">
        <v>2897.8693109026867</v>
      </c>
      <c r="BK1729">
        <v>676.67353707397137</v>
      </c>
      <c r="BL1729">
        <v>891.93761860812401</v>
      </c>
      <c r="BM1729">
        <v>1044.5576385573461</v>
      </c>
      <c r="BN1729">
        <v>145.64541998795681</v>
      </c>
      <c r="BO1729">
        <v>25.517556021633105</v>
      </c>
      <c r="BP1729">
        <v>5.096483343644663E-2</v>
      </c>
      <c r="BQ1729">
        <v>100</v>
      </c>
      <c r="BR1729">
        <v>307.33169075650608</v>
      </c>
      <c r="BS1729">
        <v>5.7771201501190285E-2</v>
      </c>
      <c r="BT1729">
        <v>3.1340184232897024E-4</v>
      </c>
      <c r="BU1729">
        <v>0</v>
      </c>
      <c r="BV1729">
        <v>0.53610775956377943</v>
      </c>
      <c r="BW1729">
        <v>15.143808467166181</v>
      </c>
      <c r="BX1729">
        <v>34.017412723548887</v>
      </c>
      <c r="BY1729">
        <v>34.724112756276888</v>
      </c>
      <c r="BZ1729">
        <v>1180.1595213151436</v>
      </c>
      <c r="CA1729">
        <v>343.9399874411547</v>
      </c>
      <c r="CB1729">
        <v>233.48413467281247</v>
      </c>
      <c r="CC1729" s="156">
        <v>0.79</v>
      </c>
      <c r="CD1729">
        <v>1800</v>
      </c>
      <c r="CE1729">
        <v>0.21350659725019705</v>
      </c>
      <c r="CF1729">
        <v>7.9443371808414884</v>
      </c>
      <c r="CG1729">
        <v>0.28418516141480521</v>
      </c>
      <c r="CH1729">
        <v>29.696043393941476</v>
      </c>
      <c r="CI1729">
        <v>6</v>
      </c>
    </row>
    <row r="1730" spans="47:87" x14ac:dyDescent="0.3">
      <c r="AU1730">
        <v>0.3</v>
      </c>
      <c r="AV1730">
        <v>19.665828102255546</v>
      </c>
      <c r="AW1730">
        <v>0.37335659461892007</v>
      </c>
      <c r="AX1730">
        <v>1.3730551664627413</v>
      </c>
      <c r="AY1730">
        <v>352.80324703003407</v>
      </c>
      <c r="AZ1730">
        <v>7.9073087847917459E-2</v>
      </c>
      <c r="BA1730">
        <v>419.67269276095078</v>
      </c>
      <c r="BB1730">
        <v>357.78433115686073</v>
      </c>
      <c r="BC1730">
        <v>1</v>
      </c>
      <c r="BD1730">
        <v>39.176491722662732</v>
      </c>
      <c r="BE1730">
        <v>94.905287084300653</v>
      </c>
      <c r="BF1730">
        <v>14.268854598949517</v>
      </c>
      <c r="BG1730">
        <v>6.7551384857681152</v>
      </c>
      <c r="BH1730">
        <v>413.76917263520414</v>
      </c>
      <c r="BI1730">
        <v>0.20000000000000004</v>
      </c>
      <c r="BJ1730">
        <v>2852.654133035423</v>
      </c>
      <c r="BK1730">
        <v>699.01187700914488</v>
      </c>
      <c r="BL1730">
        <v>933.90892142406904</v>
      </c>
      <c r="BM1730">
        <v>1001.0992181692559</v>
      </c>
      <c r="BN1730">
        <v>195.41829601009772</v>
      </c>
      <c r="BO1730">
        <v>33.568354142905363</v>
      </c>
      <c r="BP1730">
        <v>7.8075903016052883E-2</v>
      </c>
      <c r="BQ1730">
        <v>100</v>
      </c>
      <c r="BR1730">
        <v>357.77966444458679</v>
      </c>
      <c r="BS1730">
        <v>5.5691402035660566E-2</v>
      </c>
      <c r="BT1730">
        <v>3.0013647849130712E-4</v>
      </c>
      <c r="BU1730">
        <v>93.255390990510605</v>
      </c>
      <c r="BV1730">
        <v>0.54386291686178878</v>
      </c>
      <c r="BW1730">
        <v>14.179639051867452</v>
      </c>
      <c r="BX1730">
        <v>35.443528580216793</v>
      </c>
      <c r="BY1730">
        <v>26.844468644721861</v>
      </c>
      <c r="BZ1730">
        <v>1101.228843909139</v>
      </c>
      <c r="CA1730">
        <v>235.41975823139944</v>
      </c>
      <c r="CB1730">
        <v>238.36589160557301</v>
      </c>
      <c r="CC1730" s="156">
        <v>0.95</v>
      </c>
      <c r="CD1730">
        <v>2270</v>
      </c>
      <c r="CE1730">
        <v>8.986163643805245E-2</v>
      </c>
      <c r="CF1730">
        <v>3.0949088135458567</v>
      </c>
      <c r="CG1730">
        <v>0.11990830861194604</v>
      </c>
      <c r="CH1730">
        <v>-2.8806193221956602</v>
      </c>
      <c r="CI1730" t="s">
        <v>479</v>
      </c>
    </row>
    <row r="1731" spans="47:87" x14ac:dyDescent="0.3">
      <c r="AU1731">
        <v>0.3</v>
      </c>
      <c r="AV1731">
        <v>17.916566998161908</v>
      </c>
      <c r="AW1731">
        <v>0.31101758592917172</v>
      </c>
      <c r="AX1731">
        <v>1.4973082097312489</v>
      </c>
      <c r="AY1731">
        <v>325.80187270211417</v>
      </c>
      <c r="AZ1731">
        <v>9.8894732877203448E-2</v>
      </c>
      <c r="BA1731">
        <v>444.53934530960004</v>
      </c>
      <c r="BB1731">
        <v>274.17420038031025</v>
      </c>
      <c r="BC1731">
        <v>1</v>
      </c>
      <c r="BD1731">
        <v>46.93065327685963</v>
      </c>
      <c r="BE1731">
        <v>105.35019804145318</v>
      </c>
      <c r="BF1731">
        <v>16.505296894085973</v>
      </c>
      <c r="BG1731">
        <v>5.293971973610712</v>
      </c>
      <c r="BH1731">
        <v>433.75946011453857</v>
      </c>
      <c r="BI1731">
        <v>0.20000000000000004</v>
      </c>
      <c r="BJ1731">
        <v>2377.1346062830576</v>
      </c>
      <c r="BK1731">
        <v>692.16354855507484</v>
      </c>
      <c r="BL1731">
        <v>882.98940914759157</v>
      </c>
      <c r="BM1731">
        <v>935.11074913930213</v>
      </c>
      <c r="BN1731">
        <v>201.04405935324846</v>
      </c>
      <c r="BO1731">
        <v>28.188301916762953</v>
      </c>
      <c r="BP1731">
        <v>3.7598176002883468E-2</v>
      </c>
      <c r="BQ1731">
        <v>100</v>
      </c>
      <c r="BR1731">
        <v>405.01817510906812</v>
      </c>
      <c r="BS1731">
        <v>5.8201858415346648E-2</v>
      </c>
      <c r="BT1731">
        <v>3.1135164808982982E-4</v>
      </c>
      <c r="BU1731">
        <v>0</v>
      </c>
      <c r="BV1731">
        <v>0.6034226589759466</v>
      </c>
      <c r="BW1731">
        <v>14.508171817309439</v>
      </c>
      <c r="BX1731">
        <v>35.809841719137687</v>
      </c>
      <c r="BY1731">
        <v>28.766406673087214</v>
      </c>
      <c r="BZ1731">
        <v>955.59038491992476</v>
      </c>
      <c r="CA1731">
        <v>295.73856535807971</v>
      </c>
      <c r="CB1731">
        <v>223.43524318154698</v>
      </c>
      <c r="CC1731" s="156">
        <v>1.1100000000000001</v>
      </c>
      <c r="CD1731">
        <v>1640</v>
      </c>
      <c r="CE1731">
        <v>6.6952833095610398E-2</v>
      </c>
      <c r="CF1731">
        <v>3.2883254353718954</v>
      </c>
      <c r="CG1731">
        <v>0.10938688681402368</v>
      </c>
      <c r="CH1731">
        <v>-6.7437892463390678</v>
      </c>
      <c r="CI1731" t="s">
        <v>479</v>
      </c>
    </row>
    <row r="1732" spans="47:87" x14ac:dyDescent="0.3">
      <c r="AU1732">
        <v>0.3</v>
      </c>
      <c r="AV1732">
        <v>19.947197075093808</v>
      </c>
      <c r="AW1732">
        <v>0.34448666601882738</v>
      </c>
      <c r="AX1732">
        <v>2.0980165581340318</v>
      </c>
      <c r="AY1732">
        <v>352.2232189450915</v>
      </c>
      <c r="AZ1732">
        <v>0.10606648526672231</v>
      </c>
      <c r="BA1732">
        <v>528.02079308298755</v>
      </c>
      <c r="BB1732">
        <v>310.5511307977057</v>
      </c>
      <c r="BC1732">
        <v>1</v>
      </c>
      <c r="BD1732">
        <v>46.362497066171059</v>
      </c>
      <c r="BE1732">
        <v>114.24773851521398</v>
      </c>
      <c r="BF1732">
        <v>16.289269854752391</v>
      </c>
      <c r="BG1732">
        <v>5.8299068725174115</v>
      </c>
      <c r="BH1732">
        <v>446.15411230746292</v>
      </c>
      <c r="BI1732">
        <v>0.19999999999999993</v>
      </c>
      <c r="BJ1732">
        <v>3050.9369742407471</v>
      </c>
      <c r="BK1732">
        <v>678.87355519326718</v>
      </c>
      <c r="BL1732">
        <v>907.69403298642396</v>
      </c>
      <c r="BM1732">
        <v>1051.3780230120644</v>
      </c>
      <c r="BN1732">
        <v>275.96305462237717</v>
      </c>
      <c r="BO1732">
        <v>31.181979018342052</v>
      </c>
      <c r="BP1732">
        <v>4.647951076928148E-2</v>
      </c>
      <c r="BQ1732">
        <v>100</v>
      </c>
      <c r="BR1732">
        <v>315.60300989558766</v>
      </c>
      <c r="BS1732">
        <v>5.7327289412455719E-2</v>
      </c>
      <c r="BT1732">
        <v>3.1022063457081039E-4</v>
      </c>
      <c r="BU1732">
        <v>17.745911068173037</v>
      </c>
      <c r="BV1732">
        <v>0.50303443420090799</v>
      </c>
      <c r="BW1732">
        <v>13.62466154816811</v>
      </c>
      <c r="BX1732">
        <v>35.342199829864271</v>
      </c>
      <c r="BY1732">
        <v>39.304754062845795</v>
      </c>
      <c r="BZ1732">
        <v>1036.7163817866622</v>
      </c>
      <c r="CA1732">
        <v>389.93770763764047</v>
      </c>
      <c r="CB1732">
        <v>235.30937059766583</v>
      </c>
      <c r="CC1732" s="156">
        <v>1.05</v>
      </c>
      <c r="CD1732">
        <v>1030</v>
      </c>
      <c r="CE1732">
        <v>0.18078982825292522</v>
      </c>
      <c r="CF1732">
        <v>6.7141989800466799</v>
      </c>
      <c r="CG1732">
        <v>0.23002008449330935</v>
      </c>
      <c r="CH1732">
        <v>25.869094291546642</v>
      </c>
      <c r="CI1732">
        <v>7</v>
      </c>
    </row>
    <row r="1733" spans="47:87" x14ac:dyDescent="0.3">
      <c r="AU1733">
        <v>0.3</v>
      </c>
      <c r="AV1733">
        <v>20.150843495704944</v>
      </c>
      <c r="AW1733">
        <v>0.2802121474095004</v>
      </c>
      <c r="AX1733">
        <v>1.9112150925691471</v>
      </c>
      <c r="AY1733">
        <v>316.52638250023472</v>
      </c>
      <c r="AZ1733">
        <v>7.8504662970463712E-2</v>
      </c>
      <c r="BA1733">
        <v>406.53483246858229</v>
      </c>
      <c r="BB1733">
        <v>304.94268546455709</v>
      </c>
      <c r="BC1733">
        <v>1</v>
      </c>
      <c r="BD1733">
        <v>43.216434382333084</v>
      </c>
      <c r="BE1733">
        <v>110.67500727952164</v>
      </c>
      <c r="BF1733">
        <v>13.022056680533071</v>
      </c>
      <c r="BG1733">
        <v>5.9352986881576903</v>
      </c>
      <c r="BH1733">
        <v>378.48578869897398</v>
      </c>
      <c r="BI1733">
        <v>0.20000000000000007</v>
      </c>
      <c r="BJ1733">
        <v>2258.5478490246628</v>
      </c>
      <c r="BK1733">
        <v>690.24313758088351</v>
      </c>
      <c r="BL1733">
        <v>934.81670340104836</v>
      </c>
      <c r="BM1733">
        <v>874.24848751850209</v>
      </c>
      <c r="BN1733">
        <v>168.23164648465533</v>
      </c>
      <c r="BO1733">
        <v>25.239268383706577</v>
      </c>
      <c r="BP1733">
        <v>5.2983842548586062E-2</v>
      </c>
      <c r="BQ1733">
        <v>100</v>
      </c>
      <c r="BR1733">
        <v>408.16484422673824</v>
      </c>
      <c r="BS1733">
        <v>5.4382335101214367E-2</v>
      </c>
      <c r="BT1733">
        <v>3.2973226434563848E-4</v>
      </c>
      <c r="BU1733">
        <v>33.041366648360977</v>
      </c>
      <c r="BV1733">
        <v>0.53782928644849337</v>
      </c>
      <c r="BW1733">
        <v>14.335967884330598</v>
      </c>
      <c r="BX1733">
        <v>36.357284176500741</v>
      </c>
      <c r="BY1733">
        <v>30.390406260599129</v>
      </c>
      <c r="BZ1733">
        <v>1058.1147013623224</v>
      </c>
      <c r="CA1733">
        <v>319.09436544523714</v>
      </c>
      <c r="CB1733">
        <v>233.02052140716705</v>
      </c>
      <c r="CC1733" s="156">
        <v>1.06</v>
      </c>
      <c r="CD1733">
        <v>920</v>
      </c>
      <c r="CE1733">
        <v>0.2336749706540231</v>
      </c>
      <c r="CF1733">
        <v>6.2472795564669905</v>
      </c>
      <c r="CG1733">
        <v>0.22315132633300422</v>
      </c>
      <c r="CH1733">
        <v>22.643220751347176</v>
      </c>
      <c r="CI1733">
        <v>6</v>
      </c>
    </row>
    <row r="1734" spans="47:87" x14ac:dyDescent="0.3">
      <c r="AU1734">
        <v>0.3</v>
      </c>
      <c r="AV1734">
        <v>21.739937304553145</v>
      </c>
      <c r="AW1734">
        <v>0.33444361773838399</v>
      </c>
      <c r="AX1734">
        <v>0.70019145408522743</v>
      </c>
      <c r="AY1734">
        <v>322.4105111888091</v>
      </c>
      <c r="AZ1734">
        <v>0.10202890814734446</v>
      </c>
      <c r="BA1734">
        <v>467.30194624427173</v>
      </c>
      <c r="BB1734">
        <v>343.19527091439193</v>
      </c>
      <c r="BC1734">
        <v>1</v>
      </c>
      <c r="BD1734">
        <v>41.158789507359799</v>
      </c>
      <c r="BE1734">
        <v>102.35446544694929</v>
      </c>
      <c r="BF1734">
        <v>20.676968403424855</v>
      </c>
      <c r="BG1734">
        <v>6.1264086011450702</v>
      </c>
      <c r="BH1734">
        <v>388.49274157899873</v>
      </c>
      <c r="BI1734">
        <v>0.20000000000000004</v>
      </c>
      <c r="BJ1734">
        <v>2611.0423659402168</v>
      </c>
      <c r="BK1734">
        <v>689.0838698899455</v>
      </c>
      <c r="BL1734">
        <v>903.09165104148542</v>
      </c>
      <c r="BM1734">
        <v>958.43843765434713</v>
      </c>
      <c r="BN1734">
        <v>209.52220056176085</v>
      </c>
      <c r="BO1734">
        <v>30.197090264871797</v>
      </c>
      <c r="BP1734">
        <v>5.4329336268561616E-2</v>
      </c>
      <c r="BQ1734">
        <v>100</v>
      </c>
      <c r="BR1734">
        <v>341.98116946375467</v>
      </c>
      <c r="BS1734">
        <v>5.2426982562735258E-2</v>
      </c>
      <c r="BT1734">
        <v>3.0654665303220279E-4</v>
      </c>
      <c r="BU1734">
        <v>0</v>
      </c>
      <c r="BV1734">
        <v>0.57775884216751683</v>
      </c>
      <c r="BW1734">
        <v>15.254928307458286</v>
      </c>
      <c r="BX1734">
        <v>36.925243318795133</v>
      </c>
      <c r="BY1734">
        <v>32.669985524075244</v>
      </c>
      <c r="BZ1734">
        <v>847.90032655522737</v>
      </c>
      <c r="CA1734">
        <v>284.04684685252664</v>
      </c>
      <c r="CB1734">
        <v>235.29379033199265</v>
      </c>
      <c r="CC1734" s="156">
        <v>0.86</v>
      </c>
      <c r="CD1734">
        <v>1800</v>
      </c>
      <c r="CE1734">
        <v>0.15235418836388237</v>
      </c>
      <c r="CF1734">
        <v>5.3693031364407435</v>
      </c>
      <c r="CG1734">
        <v>0.1859190867340095</v>
      </c>
      <c r="CH1734">
        <v>16.48459838187944</v>
      </c>
      <c r="CI1734">
        <v>8</v>
      </c>
    </row>
    <row r="1735" spans="47:87" x14ac:dyDescent="0.3">
      <c r="AU1735">
        <v>0.3</v>
      </c>
      <c r="AV1735">
        <v>21.995429961643186</v>
      </c>
      <c r="AW1735">
        <v>0.32452690193714345</v>
      </c>
      <c r="AX1735">
        <v>0.11519671124280045</v>
      </c>
      <c r="AY1735">
        <v>327.63474759477998</v>
      </c>
      <c r="AZ1735">
        <v>0.10822786622497146</v>
      </c>
      <c r="BA1735">
        <v>391.85575273265249</v>
      </c>
      <c r="BB1735">
        <v>239.14961577001907</v>
      </c>
      <c r="BC1735">
        <v>1</v>
      </c>
      <c r="BD1735">
        <v>43.177748425929892</v>
      </c>
      <c r="BE1735">
        <v>89.824199583282663</v>
      </c>
      <c r="BF1735">
        <v>7.1724049654769004</v>
      </c>
      <c r="BG1735">
        <v>5.1720054526849149</v>
      </c>
      <c r="BH1735">
        <v>411.29324410435561</v>
      </c>
      <c r="BI1735">
        <v>0.2</v>
      </c>
      <c r="BJ1735">
        <v>2600.9376372031206</v>
      </c>
      <c r="BK1735">
        <v>678.02222732508824</v>
      </c>
      <c r="BL1735">
        <v>893.00089967963083</v>
      </c>
      <c r="BM1735">
        <v>811.70210106163267</v>
      </c>
      <c r="BN1735">
        <v>122.25356956452957</v>
      </c>
      <c r="BO1735">
        <v>29.253283788527135</v>
      </c>
      <c r="BP1735">
        <v>5.8549227320109268E-2</v>
      </c>
      <c r="BQ1735">
        <v>100</v>
      </c>
      <c r="BR1735">
        <v>344.30795342456645</v>
      </c>
      <c r="BS1735">
        <v>5.4685945625264423E-2</v>
      </c>
      <c r="BT1735">
        <v>3.2488416136895498E-4</v>
      </c>
      <c r="BU1735">
        <v>0</v>
      </c>
      <c r="BV1735">
        <v>0.58390322743700618</v>
      </c>
      <c r="BW1735">
        <v>15.425588040400839</v>
      </c>
      <c r="BX1735">
        <v>35.76049588101089</v>
      </c>
      <c r="BY1735">
        <v>30.470469584021458</v>
      </c>
      <c r="BZ1735">
        <v>965.70575883504671</v>
      </c>
      <c r="CA1735">
        <v>264.94504480065376</v>
      </c>
      <c r="CB1735">
        <v>249.53273961636182</v>
      </c>
      <c r="CC1735" s="156">
        <v>0.88</v>
      </c>
      <c r="CD1735">
        <v>1710</v>
      </c>
      <c r="CE1735">
        <v>0.10251720337004877</v>
      </c>
      <c r="CF1735">
        <v>4.2241575643948881</v>
      </c>
      <c r="CG1735">
        <v>0.13020836470892852</v>
      </c>
      <c r="CH1735">
        <v>3.9026097981652943</v>
      </c>
      <c r="CI1735">
        <v>16</v>
      </c>
    </row>
    <row r="1736" spans="47:87" x14ac:dyDescent="0.3">
      <c r="AU1736">
        <v>0.3</v>
      </c>
      <c r="AV1736">
        <v>21.366824548867754</v>
      </c>
      <c r="AW1736">
        <v>0.34848021363525156</v>
      </c>
      <c r="AX1736">
        <v>1.301472684985034</v>
      </c>
      <c r="AY1736">
        <v>357.08334855152066</v>
      </c>
      <c r="AZ1736">
        <v>0.10033971933433161</v>
      </c>
      <c r="BA1736">
        <v>430.93402832760489</v>
      </c>
      <c r="BB1736">
        <v>437.48326216150326</v>
      </c>
      <c r="BC1736">
        <v>1</v>
      </c>
      <c r="BD1736">
        <v>30.976215082559477</v>
      </c>
      <c r="BE1736">
        <v>104.50451775019974</v>
      </c>
      <c r="BF1736">
        <v>13.376101704205382</v>
      </c>
      <c r="BG1736">
        <v>4.7237764093308714</v>
      </c>
      <c r="BH1736">
        <v>444.70891216418801</v>
      </c>
      <c r="BI1736">
        <v>0.19999999999999998</v>
      </c>
      <c r="BJ1736">
        <v>2791.6827903465651</v>
      </c>
      <c r="BK1736">
        <v>690.42713876847347</v>
      </c>
      <c r="BL1736">
        <v>931.53963237456799</v>
      </c>
      <c r="BM1736">
        <v>1038.8487703391443</v>
      </c>
      <c r="BN1736">
        <v>172.86820679676086</v>
      </c>
      <c r="BO1736">
        <v>31.261739965788699</v>
      </c>
      <c r="BP1736">
        <v>8.1237617335012599E-2</v>
      </c>
      <c r="BQ1736">
        <v>100</v>
      </c>
      <c r="BR1736">
        <v>411.01503893894966</v>
      </c>
      <c r="BS1736">
        <v>5.4421629174090026E-2</v>
      </c>
      <c r="BT1736">
        <v>2.8644657428250142E-4</v>
      </c>
      <c r="BU1736">
        <v>0</v>
      </c>
      <c r="BV1736">
        <v>0.57353449063858875</v>
      </c>
      <c r="BW1736">
        <v>14.309547531940522</v>
      </c>
      <c r="BX1736">
        <v>36.081630580681832</v>
      </c>
      <c r="BY1736">
        <v>39.742892371774602</v>
      </c>
      <c r="BZ1736">
        <v>1032.4002960368982</v>
      </c>
      <c r="CA1736">
        <v>301.60007051474605</v>
      </c>
      <c r="CB1736">
        <v>220.49768662786641</v>
      </c>
      <c r="CC1736" s="156">
        <v>0.98</v>
      </c>
      <c r="CD1736">
        <v>1770</v>
      </c>
      <c r="CE1736">
        <v>0.10736097114686149</v>
      </c>
      <c r="CF1736">
        <v>4.6644716382064084</v>
      </c>
      <c r="CG1736">
        <v>0.14713767663300706</v>
      </c>
      <c r="CH1736">
        <v>3.2365871019473027</v>
      </c>
      <c r="CI1736">
        <v>15</v>
      </c>
    </row>
    <row r="1737" spans="47:87" x14ac:dyDescent="0.3">
      <c r="AU1737">
        <v>0.3</v>
      </c>
      <c r="AV1737">
        <v>20.546039979581796</v>
      </c>
      <c r="AW1737">
        <v>0.28418780292969092</v>
      </c>
      <c r="AX1737">
        <v>2.1185871278689534</v>
      </c>
      <c r="AY1737">
        <v>305.44551775200335</v>
      </c>
      <c r="AZ1737">
        <v>8.8615890563581448E-2</v>
      </c>
      <c r="BA1737">
        <v>453.48829532589048</v>
      </c>
      <c r="BB1737">
        <v>334.04293202816399</v>
      </c>
      <c r="BC1737">
        <v>1</v>
      </c>
      <c r="BD1737">
        <v>34.691192395632697</v>
      </c>
      <c r="BE1737">
        <v>100.8747213493528</v>
      </c>
      <c r="BF1737">
        <v>21.797910807692094</v>
      </c>
      <c r="BG1737">
        <v>4.853618376405997</v>
      </c>
      <c r="BH1737">
        <v>399.48976173967088</v>
      </c>
      <c r="BI1737">
        <v>0.2</v>
      </c>
      <c r="BJ1737">
        <v>2582.5150057121759</v>
      </c>
      <c r="BK1737">
        <v>694.12081030851596</v>
      </c>
      <c r="BL1737">
        <v>943.0360022274956</v>
      </c>
      <c r="BM1737">
        <v>987.97341553610215</v>
      </c>
      <c r="BN1737">
        <v>179.39376856690208</v>
      </c>
      <c r="BO1737">
        <v>25.80277997047077</v>
      </c>
      <c r="BP1737">
        <v>2.8765861721428254E-2</v>
      </c>
      <c r="BQ1737">
        <v>100</v>
      </c>
      <c r="BR1737">
        <v>361.06418023380866</v>
      </c>
      <c r="BS1737">
        <v>5.4172900735250058E-2</v>
      </c>
      <c r="BT1737">
        <v>3.1054277963947242E-4</v>
      </c>
      <c r="BU1737">
        <v>0</v>
      </c>
      <c r="BV1737">
        <v>0.53851863473192763</v>
      </c>
      <c r="BW1737">
        <v>15.7629247448779</v>
      </c>
      <c r="BX1737">
        <v>33.827466943346131</v>
      </c>
      <c r="BY1737">
        <v>32.623877434641031</v>
      </c>
      <c r="BZ1737">
        <v>1088.9920397762926</v>
      </c>
      <c r="CA1737">
        <v>321.79824758082003</v>
      </c>
      <c r="CB1737">
        <v>228.01553308781399</v>
      </c>
      <c r="CC1737" s="156">
        <v>1.19</v>
      </c>
      <c r="CD1737">
        <v>970</v>
      </c>
      <c r="CE1737">
        <v>0.17484252428772096</v>
      </c>
      <c r="CF1737">
        <v>5.0823630519296872</v>
      </c>
      <c r="CG1737">
        <v>0.17741727088411291</v>
      </c>
      <c r="CH1737">
        <v>13.348212932017042</v>
      </c>
      <c r="CI1737">
        <v>9</v>
      </c>
    </row>
    <row r="1738" spans="47:87" x14ac:dyDescent="0.3">
      <c r="AU1738">
        <v>0.3</v>
      </c>
      <c r="AV1738">
        <v>20.503637836818648</v>
      </c>
      <c r="AW1738">
        <v>0.28910233157472903</v>
      </c>
      <c r="AX1738">
        <v>1.1393411323987723</v>
      </c>
      <c r="AY1738">
        <v>365.73044574362189</v>
      </c>
      <c r="AZ1738">
        <v>8.8091143104810726E-2</v>
      </c>
      <c r="BA1738">
        <v>471.08903959378631</v>
      </c>
      <c r="BB1738">
        <v>320.40084674636859</v>
      </c>
      <c r="BC1738">
        <v>1</v>
      </c>
      <c r="BD1738">
        <v>44.146273184778558</v>
      </c>
      <c r="BE1738">
        <v>103.43411036206031</v>
      </c>
      <c r="BF1738">
        <v>6.5850746859581415</v>
      </c>
      <c r="BG1738">
        <v>4.4569410607349162</v>
      </c>
      <c r="BH1738">
        <v>446.19325488289689</v>
      </c>
      <c r="BI1738">
        <v>0.20000000000000004</v>
      </c>
      <c r="BJ1738">
        <v>1939.1030868836688</v>
      </c>
      <c r="BK1738">
        <v>694.34089890487542</v>
      </c>
      <c r="BL1738">
        <v>928.38941690354045</v>
      </c>
      <c r="BM1738">
        <v>1085.1786401812874</v>
      </c>
      <c r="BN1738">
        <v>225.16045379555308</v>
      </c>
      <c r="BO1738">
        <v>26.019686945577124</v>
      </c>
      <c r="BP1738">
        <v>5.7098310698361861E-2</v>
      </c>
      <c r="BQ1738">
        <v>100</v>
      </c>
      <c r="BR1738">
        <v>461.34585993356052</v>
      </c>
      <c r="BS1738">
        <v>5.9011698642371109E-2</v>
      </c>
      <c r="BT1738">
        <v>2.8968327417496078E-4</v>
      </c>
      <c r="BU1738">
        <v>0</v>
      </c>
      <c r="BV1738">
        <v>0.57915766097525079</v>
      </c>
      <c r="BW1738">
        <v>13.44610560285791</v>
      </c>
      <c r="BX1738">
        <v>37.724036638308768</v>
      </c>
      <c r="BY1738">
        <v>37.095142120797377</v>
      </c>
      <c r="BZ1738">
        <v>1198.9446125712595</v>
      </c>
      <c r="CA1738">
        <v>360.14168807320982</v>
      </c>
      <c r="CB1738">
        <v>229.69676769485446</v>
      </c>
      <c r="CC1738" s="156">
        <v>0.98</v>
      </c>
      <c r="CD1738">
        <v>1950</v>
      </c>
      <c r="CE1738">
        <v>0.13502864873152776</v>
      </c>
      <c r="CF1738">
        <v>4.2069335180315672</v>
      </c>
      <c r="CG1738">
        <v>0.16366166464677614</v>
      </c>
      <c r="CH1738">
        <v>9.2743742111346847</v>
      </c>
      <c r="CI1738">
        <v>11</v>
      </c>
    </row>
    <row r="1739" spans="47:87" x14ac:dyDescent="0.3">
      <c r="AU1739">
        <v>0.3</v>
      </c>
      <c r="AV1739">
        <v>18.953291861220997</v>
      </c>
      <c r="AW1739">
        <v>0.31519734287046236</v>
      </c>
      <c r="AX1739">
        <v>0.97134642260992154</v>
      </c>
      <c r="AY1739">
        <v>326.5255002479725</v>
      </c>
      <c r="AZ1739">
        <v>9.3614355519047732E-2</v>
      </c>
      <c r="BA1739">
        <v>412.99598970494543</v>
      </c>
      <c r="BB1739">
        <v>262.64504172395471</v>
      </c>
      <c r="BC1739">
        <v>1</v>
      </c>
      <c r="BD1739">
        <v>41.979837321477248</v>
      </c>
      <c r="BE1739">
        <v>92.983112808435038</v>
      </c>
      <c r="BF1739">
        <v>16.306981082860272</v>
      </c>
      <c r="BG1739">
        <v>5.5387040567374832</v>
      </c>
      <c r="BH1739">
        <v>432.55482555441137</v>
      </c>
      <c r="BI1739">
        <v>0.20000000000000004</v>
      </c>
      <c r="BJ1739">
        <v>2571.8261462509677</v>
      </c>
      <c r="BK1739">
        <v>702.44131349287386</v>
      </c>
      <c r="BL1739">
        <v>951.72182293236506</v>
      </c>
      <c r="BM1739">
        <v>1028.2113172007566</v>
      </c>
      <c r="BN1739">
        <v>139.2416671781786</v>
      </c>
      <c r="BO1739">
        <v>28.331752183899322</v>
      </c>
      <c r="BP1739">
        <v>6.6696471206128372E-2</v>
      </c>
      <c r="BQ1739">
        <v>100</v>
      </c>
      <c r="BR1739">
        <v>332.70433972551103</v>
      </c>
      <c r="BS1739">
        <v>5.5126290693033535E-2</v>
      </c>
      <c r="BT1739">
        <v>3.3006220301137507E-4</v>
      </c>
      <c r="BU1739">
        <v>2.288592704534905</v>
      </c>
      <c r="BV1739">
        <v>0.49505299410845816</v>
      </c>
      <c r="BW1739">
        <v>14.418083236225664</v>
      </c>
      <c r="BX1739">
        <v>36.289543717398587</v>
      </c>
      <c r="BY1739">
        <v>30.893316496960487</v>
      </c>
      <c r="BZ1739">
        <v>1102.022013860716</v>
      </c>
      <c r="CA1739">
        <v>187.62621046688054</v>
      </c>
      <c r="CB1739">
        <v>241.4988507925267</v>
      </c>
      <c r="CC1739" s="156">
        <v>1.1299999999999999</v>
      </c>
      <c r="CD1739">
        <v>1100</v>
      </c>
      <c r="CE1739">
        <v>7.2073253684591165E-2</v>
      </c>
      <c r="CF1739">
        <v>3.2041075431205965</v>
      </c>
      <c r="CG1739">
        <v>0.11637674630957417</v>
      </c>
      <c r="CH1739">
        <v>-6.0320116504316168</v>
      </c>
      <c r="CI1739" t="s">
        <v>479</v>
      </c>
    </row>
    <row r="1740" spans="47:87" x14ac:dyDescent="0.3">
      <c r="AU1740">
        <v>0.3</v>
      </c>
      <c r="AV1740">
        <v>19.233875148551359</v>
      </c>
      <c r="AW1740">
        <v>0.30619519976760862</v>
      </c>
      <c r="AX1740">
        <v>9.62046006769679E-3</v>
      </c>
      <c r="AY1740">
        <v>320.72374710874044</v>
      </c>
      <c r="AZ1740">
        <v>9.9075108343789797E-2</v>
      </c>
      <c r="BA1740">
        <v>417.70642573103675</v>
      </c>
      <c r="BB1740">
        <v>317.82416202082561</v>
      </c>
      <c r="BC1740">
        <v>1</v>
      </c>
      <c r="BD1740">
        <v>43.134246703604433</v>
      </c>
      <c r="BE1740">
        <v>100.56700476407711</v>
      </c>
      <c r="BF1740">
        <v>14.880938334144989</v>
      </c>
      <c r="BG1740">
        <v>4.5104474282228368</v>
      </c>
      <c r="BH1740">
        <v>377.20407698664138</v>
      </c>
      <c r="BI1740">
        <v>0.20000000000000004</v>
      </c>
      <c r="BJ1740">
        <v>2474.7099420740124</v>
      </c>
      <c r="BK1740">
        <v>691.9125207004447</v>
      </c>
      <c r="BL1740">
        <v>893.96730927421208</v>
      </c>
      <c r="BM1740">
        <v>903.68723844602675</v>
      </c>
      <c r="BN1740">
        <v>195.09448181461678</v>
      </c>
      <c r="BO1740">
        <v>27.650819749044789</v>
      </c>
      <c r="BP1740">
        <v>4.9191926654180575E-2</v>
      </c>
      <c r="BQ1740">
        <v>100</v>
      </c>
      <c r="BR1740">
        <v>321.92312479671347</v>
      </c>
      <c r="BS1740">
        <v>5.7267940961373408E-2</v>
      </c>
      <c r="BT1740">
        <v>3.1661980135056487E-4</v>
      </c>
      <c r="BU1740">
        <v>84.37136199364781</v>
      </c>
      <c r="BV1740">
        <v>0.54172067574213867</v>
      </c>
      <c r="BW1740">
        <v>14.277513496362227</v>
      </c>
      <c r="BX1740">
        <v>38.566853610773173</v>
      </c>
      <c r="BY1740">
        <v>33.50763655189931</v>
      </c>
      <c r="BZ1740">
        <v>995.74244391417119</v>
      </c>
      <c r="CA1740">
        <v>320.77689314953545</v>
      </c>
      <c r="CB1740">
        <v>228.29340971453618</v>
      </c>
      <c r="CC1740" s="156">
        <v>0.84</v>
      </c>
      <c r="CD1740">
        <v>2530</v>
      </c>
      <c r="CE1740">
        <v>0.14006027035119151</v>
      </c>
      <c r="CF1740">
        <v>4.2735562012031947</v>
      </c>
      <c r="CG1740">
        <v>0.14346488176286254</v>
      </c>
      <c r="CH1740">
        <v>10.645669796401023</v>
      </c>
      <c r="CI1740">
        <v>11</v>
      </c>
    </row>
    <row r="1741" spans="47:87" x14ac:dyDescent="0.3">
      <c r="AU1741">
        <v>0.3</v>
      </c>
      <c r="AV1741">
        <v>21.639408841477241</v>
      </c>
      <c r="AW1741">
        <v>0.30694144365832404</v>
      </c>
      <c r="AX1741">
        <v>2.059778739367764</v>
      </c>
      <c r="AY1741">
        <v>358.30911763011505</v>
      </c>
      <c r="AZ1741">
        <v>0.10084533662253836</v>
      </c>
      <c r="BA1741">
        <v>410.12310986854584</v>
      </c>
      <c r="BB1741">
        <v>339.55737121727242</v>
      </c>
      <c r="BC1741">
        <v>1</v>
      </c>
      <c r="BD1741">
        <v>48.655967185343769</v>
      </c>
      <c r="BE1741">
        <v>122.44417659428255</v>
      </c>
      <c r="BF1741">
        <v>13.283932278213486</v>
      </c>
      <c r="BG1741">
        <v>6.1868891363342939</v>
      </c>
      <c r="BH1741">
        <v>436.80887358497887</v>
      </c>
      <c r="BI1741">
        <v>0.20000000000000004</v>
      </c>
      <c r="BJ1741">
        <v>3064.8670018474768</v>
      </c>
      <c r="BK1741">
        <v>681.9728943148009</v>
      </c>
      <c r="BL1741">
        <v>837.94949048356045</v>
      </c>
      <c r="BM1741">
        <v>810.26150207899593</v>
      </c>
      <c r="BN1741">
        <v>137.95289649478019</v>
      </c>
      <c r="BO1741">
        <v>27.644204468359149</v>
      </c>
      <c r="BP1741">
        <v>5.8284400634227213E-2</v>
      </c>
      <c r="BQ1741">
        <v>100</v>
      </c>
      <c r="BR1741">
        <v>356.81850520267352</v>
      </c>
      <c r="BS1741">
        <v>5.4833234172222252E-2</v>
      </c>
      <c r="BT1741">
        <v>3.1203128605637368E-4</v>
      </c>
      <c r="BU1741">
        <v>60.620741829286054</v>
      </c>
      <c r="BV1741">
        <v>0.54560619068556426</v>
      </c>
      <c r="BW1741">
        <v>16.420575942647904</v>
      </c>
      <c r="BX1741">
        <v>33.843769503269527</v>
      </c>
      <c r="BY1741">
        <v>34.678440596995749</v>
      </c>
      <c r="BZ1741">
        <v>861.3335950362798</v>
      </c>
      <c r="CA1741">
        <v>327.85975714762242</v>
      </c>
      <c r="CB1741">
        <v>236.22566447927119</v>
      </c>
      <c r="CC1741" s="156">
        <v>0.87</v>
      </c>
      <c r="CD1741">
        <v>1990</v>
      </c>
      <c r="CE1741">
        <v>0.1624215611296207</v>
      </c>
      <c r="CF1741">
        <v>5.1738623358022373</v>
      </c>
      <c r="CG1741">
        <v>0.22760176867185275</v>
      </c>
      <c r="CH1741">
        <v>9.837172066368197</v>
      </c>
      <c r="CI1741">
        <v>8</v>
      </c>
    </row>
    <row r="1742" spans="47:87" x14ac:dyDescent="0.3">
      <c r="AU1742">
        <v>0.3</v>
      </c>
      <c r="AV1742">
        <v>18.207150141091734</v>
      </c>
      <c r="AW1742">
        <v>0.25336412456480051</v>
      </c>
      <c r="AX1742">
        <v>1.395291535566948</v>
      </c>
      <c r="AY1742">
        <v>352.09184523058292</v>
      </c>
      <c r="AZ1742">
        <v>0.10521660559739776</v>
      </c>
      <c r="BA1742">
        <v>396.62482639797298</v>
      </c>
      <c r="BB1742">
        <v>369.26342614221653</v>
      </c>
      <c r="BC1742">
        <v>1</v>
      </c>
      <c r="BD1742">
        <v>44.079681628079598</v>
      </c>
      <c r="BE1742">
        <v>103.8464883618209</v>
      </c>
      <c r="BF1742">
        <v>17.475876132022499</v>
      </c>
      <c r="BG1742">
        <v>4.8487276975517632</v>
      </c>
      <c r="BH1742">
        <v>410.76394357597752</v>
      </c>
      <c r="BI1742">
        <v>0.20000000000000007</v>
      </c>
      <c r="BJ1742">
        <v>2607.9047685540454</v>
      </c>
      <c r="BK1742">
        <v>695.46915299118018</v>
      </c>
      <c r="BL1742">
        <v>912.66006722528527</v>
      </c>
      <c r="BM1742">
        <v>989.26220037080031</v>
      </c>
      <c r="BN1742">
        <v>209.77575528344914</v>
      </c>
      <c r="BO1742">
        <v>22.789538380708255</v>
      </c>
      <c r="BP1742">
        <v>5.1560438981222208E-2</v>
      </c>
      <c r="BQ1742">
        <v>100</v>
      </c>
      <c r="BR1742">
        <v>325.54821967750189</v>
      </c>
      <c r="BS1742">
        <v>6.053181362751843E-2</v>
      </c>
      <c r="BT1742">
        <v>2.98232235305814E-4</v>
      </c>
      <c r="BU1742">
        <v>100.84108843348439</v>
      </c>
      <c r="BV1742">
        <v>0.60518405506041328</v>
      </c>
      <c r="BW1742">
        <v>14.377580724512967</v>
      </c>
      <c r="BX1742">
        <v>39.479532801886812</v>
      </c>
      <c r="BY1742">
        <v>24.949723093048171</v>
      </c>
      <c r="BZ1742">
        <v>1284.1493153108099</v>
      </c>
      <c r="CA1742">
        <v>309.99046970774674</v>
      </c>
      <c r="CB1742">
        <v>219.91047052266168</v>
      </c>
      <c r="CC1742" s="156">
        <v>1.0900000000000001</v>
      </c>
      <c r="CD1742">
        <v>1520</v>
      </c>
      <c r="CE1742">
        <v>0.12177947492866981</v>
      </c>
      <c r="CF1742">
        <v>4.9905466304901624</v>
      </c>
      <c r="CG1742">
        <v>0.15277917296979357</v>
      </c>
      <c r="CH1742">
        <v>4.1125022094568831</v>
      </c>
      <c r="CI1742">
        <v>14</v>
      </c>
    </row>
    <row r="1743" spans="47:87" x14ac:dyDescent="0.3">
      <c r="AU1743">
        <v>0.3</v>
      </c>
      <c r="AV1743">
        <v>19.504268303366711</v>
      </c>
      <c r="AW1743">
        <v>0.29789963195091812</v>
      </c>
      <c r="AX1743">
        <v>0.54091866123707155</v>
      </c>
      <c r="AY1743">
        <v>337.29185722804419</v>
      </c>
      <c r="AZ1743">
        <v>9.4738436928224284E-2</v>
      </c>
      <c r="BA1743">
        <v>468.3022971562828</v>
      </c>
      <c r="BB1743">
        <v>309.24160633678611</v>
      </c>
      <c r="BC1743">
        <v>1</v>
      </c>
      <c r="BD1743">
        <v>38.058274352250727</v>
      </c>
      <c r="BE1743">
        <v>107.88511985492784</v>
      </c>
      <c r="BF1743">
        <v>7.5890909230447345</v>
      </c>
      <c r="BG1743">
        <v>3.7848901601436218</v>
      </c>
      <c r="BH1743">
        <v>389.18875075643399</v>
      </c>
      <c r="BI1743">
        <v>0.2</v>
      </c>
      <c r="BJ1743">
        <v>3054.8565063218916</v>
      </c>
      <c r="BK1743">
        <v>686.89254754886474</v>
      </c>
      <c r="BL1743">
        <v>874.2532323336269</v>
      </c>
      <c r="BM1743">
        <v>851.48817527389122</v>
      </c>
      <c r="BN1743">
        <v>183.54321646017584</v>
      </c>
      <c r="BO1743">
        <v>27.020312620585823</v>
      </c>
      <c r="BP1743">
        <v>3.3473340392452561E-2</v>
      </c>
      <c r="BQ1743">
        <v>100</v>
      </c>
      <c r="BR1743">
        <v>344.99254223301807</v>
      </c>
      <c r="BS1743">
        <v>5.6254181258368514E-2</v>
      </c>
      <c r="BT1743">
        <v>3.0914437940807496E-4</v>
      </c>
      <c r="BU1743">
        <v>30.084957235530126</v>
      </c>
      <c r="BV1743">
        <v>0.57696390072926851</v>
      </c>
      <c r="BW1743">
        <v>15.263299309798823</v>
      </c>
      <c r="BX1743">
        <v>33.387226337223524</v>
      </c>
      <c r="BY1743">
        <v>33.146992954105301</v>
      </c>
      <c r="BZ1743">
        <v>987.66817212871877</v>
      </c>
      <c r="CA1743">
        <v>282.39959005732425</v>
      </c>
      <c r="CB1743">
        <v>220.69842343506789</v>
      </c>
      <c r="CC1743" s="156">
        <v>0.64</v>
      </c>
      <c r="CD1743">
        <v>1750</v>
      </c>
      <c r="CE1743">
        <v>0.60626096537768626</v>
      </c>
      <c r="CF1743">
        <v>9.2417725110880014</v>
      </c>
      <c r="CG1743">
        <v>0.47016262170930956</v>
      </c>
      <c r="CH1743">
        <v>54.802310874262098</v>
      </c>
      <c r="CI1743">
        <v>2</v>
      </c>
    </row>
    <row r="1744" spans="47:87" x14ac:dyDescent="0.3">
      <c r="AU1744">
        <v>0.3</v>
      </c>
      <c r="AV1744">
        <v>18.98051507429135</v>
      </c>
      <c r="AW1744">
        <v>0.32433927438007093</v>
      </c>
      <c r="AX1744">
        <v>1.0808570273817859</v>
      </c>
      <c r="AY1744">
        <v>344.64198862046942</v>
      </c>
      <c r="AZ1744">
        <v>0.10505331279510581</v>
      </c>
      <c r="BA1744">
        <v>391.05406106393343</v>
      </c>
      <c r="BB1744">
        <v>264.89499955146448</v>
      </c>
      <c r="BC1744">
        <v>1</v>
      </c>
      <c r="BD1744">
        <v>40.47635130862335</v>
      </c>
      <c r="BE1744">
        <v>103.79400496609084</v>
      </c>
      <c r="BF1744">
        <v>8.2232613843242603</v>
      </c>
      <c r="BG1744">
        <v>4.6497597697472379</v>
      </c>
      <c r="BH1744">
        <v>396.87915278247078</v>
      </c>
      <c r="BI1744">
        <v>0.20000000000000004</v>
      </c>
      <c r="BJ1744">
        <v>2179.8241025511152</v>
      </c>
      <c r="BK1744">
        <v>686.1253736744178</v>
      </c>
      <c r="BL1744">
        <v>905.87960792083038</v>
      </c>
      <c r="BM1744">
        <v>995.7982664651621</v>
      </c>
      <c r="BN1744">
        <v>203.92887178306867</v>
      </c>
      <c r="BO1744">
        <v>29.410897520181553</v>
      </c>
      <c r="BP1744">
        <v>3.7352700785673695E-2</v>
      </c>
      <c r="BQ1744">
        <v>100</v>
      </c>
      <c r="BR1744">
        <v>313.7581442582308</v>
      </c>
      <c r="BS1744">
        <v>5.9174321349651608E-2</v>
      </c>
      <c r="BT1744">
        <v>2.8100106300405484E-4</v>
      </c>
      <c r="BU1744">
        <v>0</v>
      </c>
      <c r="BV1744">
        <v>0.53065722599571563</v>
      </c>
      <c r="BW1744">
        <v>15.617470791900713</v>
      </c>
      <c r="BX1744">
        <v>33.118158878829611</v>
      </c>
      <c r="BY1744">
        <v>38.956993471123639</v>
      </c>
      <c r="BZ1744">
        <v>1164.1975787146296</v>
      </c>
      <c r="CA1744">
        <v>226.84327425606929</v>
      </c>
      <c r="CB1744">
        <v>223.05543769814761</v>
      </c>
      <c r="CC1744" s="156">
        <v>1.03</v>
      </c>
      <c r="CD1744">
        <v>970</v>
      </c>
      <c r="CE1744">
        <v>0.18783132224325483</v>
      </c>
      <c r="CF1744">
        <v>6.5235302118199039</v>
      </c>
      <c r="CG1744">
        <v>0.24919340021622222</v>
      </c>
      <c r="CH1744">
        <v>14.96478917356783</v>
      </c>
      <c r="CI1744">
        <v>7</v>
      </c>
    </row>
    <row r="1745" spans="47:87" x14ac:dyDescent="0.3">
      <c r="AU1745">
        <v>0.3</v>
      </c>
      <c r="AV1745">
        <v>20.612665096406712</v>
      </c>
      <c r="AW1745">
        <v>0.29670585223380969</v>
      </c>
      <c r="AX1745">
        <v>2.2578327205972504</v>
      </c>
      <c r="AY1745">
        <v>329.69717399369256</v>
      </c>
      <c r="AZ1745">
        <v>7.9422395389126071E-2</v>
      </c>
      <c r="BA1745">
        <v>378.55422727539332</v>
      </c>
      <c r="BB1745">
        <v>386.23123782750935</v>
      </c>
      <c r="BC1745">
        <v>1</v>
      </c>
      <c r="BD1745">
        <v>41.67116582478441</v>
      </c>
      <c r="BE1745">
        <v>107.69122371217534</v>
      </c>
      <c r="BF1745">
        <v>14.157597892537536</v>
      </c>
      <c r="BG1745">
        <v>5.0357373991038461</v>
      </c>
      <c r="BH1745">
        <v>403.82867358198479</v>
      </c>
      <c r="BI1745">
        <v>0.20000000000000004</v>
      </c>
      <c r="BJ1745">
        <v>2711.1052161650064</v>
      </c>
      <c r="BK1745">
        <v>684.2161612064117</v>
      </c>
      <c r="BL1745">
        <v>868.49981734794471</v>
      </c>
      <c r="BM1745">
        <v>946.63955259413206</v>
      </c>
      <c r="BN1745">
        <v>166.65405437378709</v>
      </c>
      <c r="BO1745">
        <v>26.660492249359876</v>
      </c>
      <c r="BP1745">
        <v>6.3934728177004324E-2</v>
      </c>
      <c r="BQ1745">
        <v>100</v>
      </c>
      <c r="BR1745">
        <v>387.28517546345097</v>
      </c>
      <c r="BS1745">
        <v>5.3720125749890428E-2</v>
      </c>
      <c r="BT1745">
        <v>2.996324744215425E-4</v>
      </c>
      <c r="BU1745">
        <v>26.486183650449291</v>
      </c>
      <c r="BV1745">
        <v>0.58442184487654047</v>
      </c>
      <c r="BW1745">
        <v>14.515779649256832</v>
      </c>
      <c r="BX1745">
        <v>35.138482737341519</v>
      </c>
      <c r="BY1745">
        <v>30.028132618975796</v>
      </c>
      <c r="BZ1745">
        <v>901.62849051708974</v>
      </c>
      <c r="CA1745">
        <v>213.37514100754851</v>
      </c>
      <c r="CB1745">
        <v>227.47642222304103</v>
      </c>
      <c r="CC1745" s="156">
        <v>1.1100000000000001</v>
      </c>
      <c r="CD1745">
        <v>1720</v>
      </c>
      <c r="CE1745">
        <v>8.2366887805306543E-2</v>
      </c>
      <c r="CF1745">
        <v>3.4048970397235205</v>
      </c>
      <c r="CG1745">
        <v>0.1174845361021457</v>
      </c>
      <c r="CH1745">
        <v>-2.7866475192809004</v>
      </c>
      <c r="CI1745" t="s">
        <v>479</v>
      </c>
    </row>
    <row r="1746" spans="47:87" x14ac:dyDescent="0.3">
      <c r="AU1746">
        <v>0.3</v>
      </c>
      <c r="AV1746">
        <v>22.669901145263978</v>
      </c>
      <c r="AW1746">
        <v>0.35346657025500577</v>
      </c>
      <c r="AX1746">
        <v>1.414126989432011</v>
      </c>
      <c r="AY1746">
        <v>320.90965014910358</v>
      </c>
      <c r="AZ1746">
        <v>9.9576581600105588E-2</v>
      </c>
      <c r="BA1746">
        <v>484.70229234910147</v>
      </c>
      <c r="BB1746">
        <v>337.23948224571637</v>
      </c>
      <c r="BC1746">
        <v>1</v>
      </c>
      <c r="BD1746">
        <v>46.236329573112933</v>
      </c>
      <c r="BE1746">
        <v>103.39232908273749</v>
      </c>
      <c r="BF1746">
        <v>23.738183542737847</v>
      </c>
      <c r="BG1746">
        <v>5.3705198479885956</v>
      </c>
      <c r="BH1746">
        <v>412.55005157314662</v>
      </c>
      <c r="BI1746">
        <v>0.19999999999999998</v>
      </c>
      <c r="BJ1746">
        <v>2245.3440591074527</v>
      </c>
      <c r="BK1746">
        <v>685.32483335546408</v>
      </c>
      <c r="BL1746">
        <v>869.72376524495849</v>
      </c>
      <c r="BM1746">
        <v>993.54550046396866</v>
      </c>
      <c r="BN1746">
        <v>144.66430841284145</v>
      </c>
      <c r="BO1746">
        <v>32.034420716149448</v>
      </c>
      <c r="BP1746">
        <v>4.2930122924156461E-2</v>
      </c>
      <c r="BQ1746">
        <v>100</v>
      </c>
      <c r="BR1746">
        <v>341.84566541340132</v>
      </c>
      <c r="BS1746">
        <v>5.4492339938823048E-2</v>
      </c>
      <c r="BT1746">
        <v>3.0392223957671641E-4</v>
      </c>
      <c r="BU1746">
        <v>0</v>
      </c>
      <c r="BV1746">
        <v>0.51553341111380246</v>
      </c>
      <c r="BW1746">
        <v>14.998072012600458</v>
      </c>
      <c r="BX1746">
        <v>33.132894475552384</v>
      </c>
      <c r="BY1746">
        <v>36.74578299536546</v>
      </c>
      <c r="BZ1746">
        <v>1020.974176706315</v>
      </c>
      <c r="CA1746">
        <v>280.15104281194823</v>
      </c>
      <c r="CB1746">
        <v>223.94025581595244</v>
      </c>
      <c r="CC1746" s="156">
        <v>0.94</v>
      </c>
      <c r="CD1746">
        <v>1840</v>
      </c>
      <c r="CE1746">
        <v>0.19496932117499033</v>
      </c>
      <c r="CF1746">
        <v>6.8951542560123453</v>
      </c>
      <c r="CG1746">
        <v>0.25728312079496823</v>
      </c>
      <c r="CH1746">
        <v>18.973328003743799</v>
      </c>
      <c r="CI1746">
        <v>7</v>
      </c>
    </row>
    <row r="1747" spans="47:87" x14ac:dyDescent="0.3">
      <c r="AU1747">
        <v>0.3</v>
      </c>
      <c r="AV1747">
        <v>19.936378470328052</v>
      </c>
      <c r="AW1747">
        <v>0.26257745983752684</v>
      </c>
      <c r="AX1747">
        <v>0.91926323547608213</v>
      </c>
      <c r="AY1747">
        <v>314.02669680890966</v>
      </c>
      <c r="AZ1747">
        <v>8.0555402187121344E-2</v>
      </c>
      <c r="BA1747">
        <v>487.61449402488387</v>
      </c>
      <c r="BB1747">
        <v>321.47872131735875</v>
      </c>
      <c r="BC1747">
        <v>1</v>
      </c>
      <c r="BD1747">
        <v>44.038608642003311</v>
      </c>
      <c r="BE1747">
        <v>111.65242498763797</v>
      </c>
      <c r="BF1747">
        <v>15.96372952276783</v>
      </c>
      <c r="BG1747">
        <v>3.5891231237769698</v>
      </c>
      <c r="BH1747">
        <v>463.10614245550607</v>
      </c>
      <c r="BI1747">
        <v>0.2</v>
      </c>
      <c r="BJ1747">
        <v>2910.9092745240482</v>
      </c>
      <c r="BK1747">
        <v>687.57036678683505</v>
      </c>
      <c r="BL1747">
        <v>909.95858321958553</v>
      </c>
      <c r="BM1747">
        <v>828.81249875959986</v>
      </c>
      <c r="BN1747">
        <v>210.3778637495999</v>
      </c>
      <c r="BO1747">
        <v>23.704100426585516</v>
      </c>
      <c r="BP1747">
        <v>4.3157093387900768E-2</v>
      </c>
      <c r="BQ1747">
        <v>100</v>
      </c>
      <c r="BR1747">
        <v>333.45219889328649</v>
      </c>
      <c r="BS1747">
        <v>5.7384321216945006E-2</v>
      </c>
      <c r="BT1747">
        <v>2.7829340580540852E-4</v>
      </c>
      <c r="BU1747">
        <v>0</v>
      </c>
      <c r="BV1747">
        <v>0.53670102870971326</v>
      </c>
      <c r="BW1747">
        <v>13.03542239876024</v>
      </c>
      <c r="BX1747">
        <v>35.748355036982311</v>
      </c>
      <c r="BY1747">
        <v>33.049292145986847</v>
      </c>
      <c r="BZ1747">
        <v>1096.8031402636223</v>
      </c>
      <c r="CA1747">
        <v>332.50782919103392</v>
      </c>
      <c r="CB1747">
        <v>231.49968305734217</v>
      </c>
      <c r="CC1747" s="156">
        <v>1.1299999999999999</v>
      </c>
      <c r="CD1747">
        <v>500</v>
      </c>
      <c r="CE1747">
        <v>0.21833437528854316</v>
      </c>
      <c r="CF1747">
        <v>8.7379237977384285</v>
      </c>
      <c r="CG1747">
        <v>0.29007769916253867</v>
      </c>
      <c r="CH1747">
        <v>28.012501240902537</v>
      </c>
      <c r="CI1747">
        <v>6</v>
      </c>
    </row>
    <row r="1748" spans="47:87" x14ac:dyDescent="0.3">
      <c r="AU1748">
        <v>0.3</v>
      </c>
      <c r="AV1748">
        <v>19.511187441606072</v>
      </c>
      <c r="AW1748">
        <v>0.3259324163639204</v>
      </c>
      <c r="AX1748">
        <v>1.0965864712638302</v>
      </c>
      <c r="AY1748">
        <v>331.58742021853732</v>
      </c>
      <c r="AZ1748">
        <v>0.11510165386235617</v>
      </c>
      <c r="BA1748">
        <v>373.27957194269413</v>
      </c>
      <c r="BB1748">
        <v>276.06011418824994</v>
      </c>
      <c r="BC1748">
        <v>1</v>
      </c>
      <c r="BD1748">
        <v>42.736541814362873</v>
      </c>
      <c r="BE1748">
        <v>94.353908146662576</v>
      </c>
      <c r="BF1748">
        <v>16.174571225634129</v>
      </c>
      <c r="BG1748">
        <v>3.7403297062982275</v>
      </c>
      <c r="BH1748">
        <v>386.18210893086086</v>
      </c>
      <c r="BI1748">
        <v>0.20000000000000004</v>
      </c>
      <c r="BJ1748">
        <v>2722.5414161753806</v>
      </c>
      <c r="BK1748">
        <v>712.99903386620804</v>
      </c>
      <c r="BL1748">
        <v>954.0772700174906</v>
      </c>
      <c r="BM1748">
        <v>1067.4769600983539</v>
      </c>
      <c r="BN1748">
        <v>115.04180011570439</v>
      </c>
      <c r="BO1748">
        <v>29.375114235281639</v>
      </c>
      <c r="BP1748">
        <v>5.9361992507126406E-2</v>
      </c>
      <c r="BQ1748">
        <v>100</v>
      </c>
      <c r="BR1748">
        <v>328.07232529056631</v>
      </c>
      <c r="BS1748">
        <v>5.9740720332380141E-2</v>
      </c>
      <c r="BT1748">
        <v>3.2316014617539423E-4</v>
      </c>
      <c r="BU1748">
        <v>0</v>
      </c>
      <c r="BV1748">
        <v>0.52890456991698642</v>
      </c>
      <c r="BW1748">
        <v>16.356262427754256</v>
      </c>
      <c r="BX1748">
        <v>37.573103257013798</v>
      </c>
      <c r="BY1748">
        <v>32.073560107865148</v>
      </c>
      <c r="BZ1748">
        <v>1155.0845658257447</v>
      </c>
      <c r="CA1748">
        <v>202.82438293177381</v>
      </c>
      <c r="CB1748">
        <v>233.75809882341377</v>
      </c>
      <c r="CC1748" s="156">
        <v>0.72</v>
      </c>
      <c r="CD1748">
        <v>1740</v>
      </c>
      <c r="CE1748">
        <v>0.26494781736522866</v>
      </c>
      <c r="CF1748">
        <v>7.4171293644513536</v>
      </c>
      <c r="CG1748">
        <v>0.32237455971641893</v>
      </c>
      <c r="CH1748">
        <v>35.398001865038822</v>
      </c>
      <c r="CI1748">
        <v>5</v>
      </c>
    </row>
    <row r="1749" spans="47:87" x14ac:dyDescent="0.3">
      <c r="AU1749">
        <v>0.3</v>
      </c>
      <c r="AV1749">
        <v>20.093462880855363</v>
      </c>
      <c r="AW1749">
        <v>0.31239842867074363</v>
      </c>
      <c r="AX1749">
        <v>0</v>
      </c>
      <c r="AY1749">
        <v>350.18625975102219</v>
      </c>
      <c r="AZ1749">
        <v>0.12049036846332423</v>
      </c>
      <c r="BA1749">
        <v>486.21367748026029</v>
      </c>
      <c r="BB1749">
        <v>439.17758320018106</v>
      </c>
      <c r="BC1749">
        <v>1</v>
      </c>
      <c r="BD1749">
        <v>49.149970725119758</v>
      </c>
      <c r="BE1749">
        <v>105.0950168949512</v>
      </c>
      <c r="BF1749">
        <v>13.761508907920165</v>
      </c>
      <c r="BG1749">
        <v>6.1800819788626429</v>
      </c>
      <c r="BH1749">
        <v>428.35105678685022</v>
      </c>
      <c r="BI1749">
        <v>0.20000000000000004</v>
      </c>
      <c r="BJ1749">
        <v>2431.1472365150798</v>
      </c>
      <c r="BK1749">
        <v>669.61836887864683</v>
      </c>
      <c r="BL1749">
        <v>944.04491302716349</v>
      </c>
      <c r="BM1749">
        <v>839.61801377279096</v>
      </c>
      <c r="BN1749">
        <v>131.77027346229971</v>
      </c>
      <c r="BO1749">
        <v>28.336301232972573</v>
      </c>
      <c r="BP1749">
        <v>3.4889703457292844E-2</v>
      </c>
      <c r="BQ1749">
        <v>100</v>
      </c>
      <c r="BR1749">
        <v>295.4112747472052</v>
      </c>
      <c r="BS1749">
        <v>5.8376276146504827E-2</v>
      </c>
      <c r="BT1749">
        <v>3.1121793092118375E-4</v>
      </c>
      <c r="BU1749">
        <v>52.729728026536321</v>
      </c>
      <c r="BV1749">
        <v>0.58216138931956796</v>
      </c>
      <c r="BW1749">
        <v>15.27523701007738</v>
      </c>
      <c r="BX1749">
        <v>36.213224830278932</v>
      </c>
      <c r="BY1749">
        <v>30.152699848464682</v>
      </c>
      <c r="BZ1749">
        <v>951.98220106020256</v>
      </c>
      <c r="CA1749">
        <v>271.79752541821313</v>
      </c>
      <c r="CB1749">
        <v>221.24204838981635</v>
      </c>
      <c r="CC1749" s="156">
        <v>1.01</v>
      </c>
      <c r="CD1749">
        <v>1730</v>
      </c>
      <c r="CE1749">
        <v>6.1861869925995405E-2</v>
      </c>
      <c r="CF1749">
        <v>2.765460721047809</v>
      </c>
      <c r="CG1749">
        <v>0.10264605192303423</v>
      </c>
      <c r="CH1749">
        <v>-7.3702391188929894</v>
      </c>
      <c r="CI1749" t="s">
        <v>479</v>
      </c>
    </row>
    <row r="1750" spans="47:87" x14ac:dyDescent="0.3">
      <c r="AU1750">
        <v>0.3</v>
      </c>
      <c r="AV1750">
        <v>19.525099034636682</v>
      </c>
      <c r="AW1750">
        <v>0.31519408538309451</v>
      </c>
      <c r="AX1750">
        <v>1.5670026942783355</v>
      </c>
      <c r="AY1750">
        <v>317.39198845237479</v>
      </c>
      <c r="AZ1750">
        <v>0.10750606215281429</v>
      </c>
      <c r="BA1750">
        <v>464.25269873319053</v>
      </c>
      <c r="BB1750">
        <v>307.68257791734351</v>
      </c>
      <c r="BC1750">
        <v>1</v>
      </c>
      <c r="BD1750">
        <v>39.181269280766109</v>
      </c>
      <c r="BE1750">
        <v>103.66893659238967</v>
      </c>
      <c r="BF1750">
        <v>18.418252212392115</v>
      </c>
      <c r="BG1750">
        <v>6.3612180104659437</v>
      </c>
      <c r="BH1750">
        <v>416.16012133504495</v>
      </c>
      <c r="BI1750">
        <v>0.2</v>
      </c>
      <c r="BJ1750">
        <v>2259.5641585204571</v>
      </c>
      <c r="BK1750">
        <v>707.64668587455174</v>
      </c>
      <c r="BL1750">
        <v>920.45739975578317</v>
      </c>
      <c r="BM1750">
        <v>1139.9468470758461</v>
      </c>
      <c r="BN1750">
        <v>58.454917706674756</v>
      </c>
      <c r="BO1750">
        <v>28.427735026486044</v>
      </c>
      <c r="BP1750">
        <v>5.4945881450509174E-2</v>
      </c>
      <c r="BQ1750">
        <v>100</v>
      </c>
      <c r="BR1750">
        <v>358.40395793333067</v>
      </c>
      <c r="BS1750">
        <v>5.4216882773051166E-2</v>
      </c>
      <c r="BT1750">
        <v>2.9566811748067727E-4</v>
      </c>
      <c r="BU1750">
        <v>16.895050415362501</v>
      </c>
      <c r="BV1750">
        <v>0.55138771015902899</v>
      </c>
      <c r="BW1750">
        <v>12.261815376606837</v>
      </c>
      <c r="BX1750">
        <v>35.721044406187062</v>
      </c>
      <c r="BY1750">
        <v>28.076971412817109</v>
      </c>
      <c r="BZ1750">
        <v>958.43399675006663</v>
      </c>
      <c r="CA1750">
        <v>331.89227580527472</v>
      </c>
      <c r="CB1750">
        <v>234.84903073448174</v>
      </c>
      <c r="CC1750" s="156">
        <v>1.18</v>
      </c>
      <c r="CD1750">
        <v>2270</v>
      </c>
      <c r="CE1750" t="s">
        <v>479</v>
      </c>
      <c r="CF1750">
        <v>-0.34127542737451222</v>
      </c>
      <c r="CG1750">
        <v>-1.1961251415364275E-2</v>
      </c>
      <c r="CH1750">
        <v>-29.641812133055378</v>
      </c>
      <c r="CI1750" t="s">
        <v>479</v>
      </c>
    </row>
    <row r="1751" spans="47:87" x14ac:dyDescent="0.3">
      <c r="AU1751">
        <v>0.3</v>
      </c>
      <c r="AV1751">
        <v>18.219803830473118</v>
      </c>
      <c r="AW1751">
        <v>0.33875151421489108</v>
      </c>
      <c r="AX1751">
        <v>1.0796557443369874</v>
      </c>
      <c r="AY1751">
        <v>301.75856606836948</v>
      </c>
      <c r="AZ1751">
        <v>0.10303788470106566</v>
      </c>
      <c r="BA1751">
        <v>365.22045240006923</v>
      </c>
      <c r="BB1751">
        <v>312.4306243192251</v>
      </c>
      <c r="BC1751">
        <v>1</v>
      </c>
      <c r="BD1751">
        <v>44.422908075593988</v>
      </c>
      <c r="BE1751">
        <v>92.015958102662751</v>
      </c>
      <c r="BF1751">
        <v>9.0743348058655418</v>
      </c>
      <c r="BG1751">
        <v>4.0848759770015564</v>
      </c>
      <c r="BH1751">
        <v>420.39150421797262</v>
      </c>
      <c r="BI1751">
        <v>0.2</v>
      </c>
      <c r="BJ1751">
        <v>2201.0339195988763</v>
      </c>
      <c r="BK1751">
        <v>670.09750361758029</v>
      </c>
      <c r="BL1751">
        <v>853.70973060299093</v>
      </c>
      <c r="BM1751">
        <v>661.36848133393835</v>
      </c>
      <c r="BN1751">
        <v>141.89176387291559</v>
      </c>
      <c r="BO1751">
        <v>30.650805579544443</v>
      </c>
      <c r="BP1751">
        <v>4.7173222196888825E-2</v>
      </c>
      <c r="BQ1751">
        <v>100</v>
      </c>
      <c r="BR1751">
        <v>319.25186847078385</v>
      </c>
      <c r="BS1751">
        <v>5.4867668276197823E-2</v>
      </c>
      <c r="BT1751">
        <v>3.1969807545532421E-4</v>
      </c>
      <c r="BU1751">
        <v>0</v>
      </c>
      <c r="BV1751">
        <v>0.52487167023610537</v>
      </c>
      <c r="BW1751">
        <v>13.918327713495813</v>
      </c>
      <c r="BX1751">
        <v>36.252602052302976</v>
      </c>
      <c r="BY1751">
        <v>29.464823573117179</v>
      </c>
      <c r="BZ1751">
        <v>1143.7435873612721</v>
      </c>
      <c r="CA1751">
        <v>323.47388806724479</v>
      </c>
      <c r="CB1751">
        <v>248.53268575638111</v>
      </c>
      <c r="CC1751" s="156">
        <v>1.1299999999999999</v>
      </c>
      <c r="CD1751">
        <v>1110</v>
      </c>
      <c r="CE1751">
        <v>0.15924096684949141</v>
      </c>
      <c r="CF1751">
        <v>4.9603527842815067</v>
      </c>
      <c r="CG1751">
        <v>0.19667474594715786</v>
      </c>
      <c r="CH1751">
        <v>8.4937114228562596</v>
      </c>
      <c r="CI1751">
        <v>10</v>
      </c>
    </row>
    <row r="1752" spans="47:87" x14ac:dyDescent="0.3">
      <c r="AU1752">
        <v>0.3</v>
      </c>
      <c r="AV1752">
        <v>20.957784943277549</v>
      </c>
      <c r="AW1752">
        <v>0.28868516785939419</v>
      </c>
      <c r="AX1752">
        <v>0</v>
      </c>
      <c r="AY1752">
        <v>320.11270802312799</v>
      </c>
      <c r="AZ1752">
        <v>0.112264028195198</v>
      </c>
      <c r="BA1752">
        <v>456.68267806365549</v>
      </c>
      <c r="BB1752">
        <v>292.90284850671787</v>
      </c>
      <c r="BC1752">
        <v>1</v>
      </c>
      <c r="BD1752">
        <v>42.971458805324588</v>
      </c>
      <c r="BE1752">
        <v>81.354839221605332</v>
      </c>
      <c r="BF1752">
        <v>18.134047051313146</v>
      </c>
      <c r="BG1752">
        <v>4.8555243329261417</v>
      </c>
      <c r="BH1752">
        <v>429.19730616799103</v>
      </c>
      <c r="BI1752">
        <v>0.20000000000000007</v>
      </c>
      <c r="BJ1752">
        <v>2537.4940127496607</v>
      </c>
      <c r="BK1752">
        <v>707.67056574488936</v>
      </c>
      <c r="BL1752">
        <v>959.97596885158725</v>
      </c>
      <c r="BM1752">
        <v>973.94692208076583</v>
      </c>
      <c r="BN1752">
        <v>88.604191786430519</v>
      </c>
      <c r="BO1752">
        <v>25.91513546850662</v>
      </c>
      <c r="BP1752">
        <v>6.5028772116469194E-2</v>
      </c>
      <c r="BQ1752">
        <v>100</v>
      </c>
      <c r="BR1752">
        <v>345.52189942023739</v>
      </c>
      <c r="BS1752">
        <v>5.5610918895860284E-2</v>
      </c>
      <c r="BT1752">
        <v>2.83429237746725E-4</v>
      </c>
      <c r="BU1752">
        <v>0</v>
      </c>
      <c r="BV1752">
        <v>0.54287764235805314</v>
      </c>
      <c r="BW1752">
        <v>14.666826314977046</v>
      </c>
      <c r="BX1752">
        <v>35.686152471546265</v>
      </c>
      <c r="BY1752">
        <v>30.186758262422604</v>
      </c>
      <c r="BZ1752">
        <v>1136.3936259026209</v>
      </c>
      <c r="CA1752">
        <v>302.79034991034143</v>
      </c>
      <c r="CB1752">
        <v>229.39932193343463</v>
      </c>
      <c r="CC1752" s="156">
        <v>1.1399999999999999</v>
      </c>
      <c r="CD1752">
        <v>1110</v>
      </c>
      <c r="CE1752">
        <v>0.16587390936497304</v>
      </c>
      <c r="CF1752">
        <v>5.1875635470203409</v>
      </c>
      <c r="CG1752">
        <v>0.20010187273864938</v>
      </c>
      <c r="CH1752">
        <v>13.243149814337</v>
      </c>
      <c r="CI1752">
        <v>9</v>
      </c>
    </row>
    <row r="1753" spans="47:87" x14ac:dyDescent="0.3">
      <c r="AU1753">
        <v>0.3</v>
      </c>
      <c r="AV1753">
        <v>19.319486957860867</v>
      </c>
      <c r="AW1753">
        <v>0.28451711195789631</v>
      </c>
      <c r="AX1753">
        <v>2.0444555003509182</v>
      </c>
      <c r="AY1753">
        <v>311.44902187467159</v>
      </c>
      <c r="AZ1753">
        <v>0.11540997139809149</v>
      </c>
      <c r="BA1753">
        <v>469.079026593572</v>
      </c>
      <c r="BB1753">
        <v>364.89887915666168</v>
      </c>
      <c r="BC1753">
        <v>1</v>
      </c>
      <c r="BD1753">
        <v>37.805447813607785</v>
      </c>
      <c r="BE1753">
        <v>95.228486541675039</v>
      </c>
      <c r="BF1753">
        <v>22.203299485226207</v>
      </c>
      <c r="BG1753">
        <v>5.3788021533889072</v>
      </c>
      <c r="BH1753">
        <v>445.60032441875643</v>
      </c>
      <c r="BI1753">
        <v>0.19999999999999998</v>
      </c>
      <c r="BJ1753">
        <v>2613.415364658375</v>
      </c>
      <c r="BK1753">
        <v>681.90630366709411</v>
      </c>
      <c r="BL1753">
        <v>869.65279715353961</v>
      </c>
      <c r="BM1753">
        <v>833.69850708165541</v>
      </c>
      <c r="BN1753">
        <v>150.62647940289403</v>
      </c>
      <c r="BO1753">
        <v>25.796489040976745</v>
      </c>
      <c r="BP1753">
        <v>3.3061154855456555E-2</v>
      </c>
      <c r="BQ1753">
        <v>100</v>
      </c>
      <c r="BR1753">
        <v>361.81227371585413</v>
      </c>
      <c r="BS1753">
        <v>5.640541022202096E-2</v>
      </c>
      <c r="BT1753">
        <v>3.1276004816480773E-4</v>
      </c>
      <c r="BU1753">
        <v>112.63150007464156</v>
      </c>
      <c r="BV1753">
        <v>0.54000112657542232</v>
      </c>
      <c r="BW1753">
        <v>14.631423319611457</v>
      </c>
      <c r="BX1753">
        <v>37.406660078363572</v>
      </c>
      <c r="BY1753">
        <v>30.590883827932071</v>
      </c>
      <c r="BZ1753">
        <v>914.60566303375367</v>
      </c>
      <c r="CA1753">
        <v>197.18698014340015</v>
      </c>
      <c r="CB1753">
        <v>251.75735097214749</v>
      </c>
      <c r="CC1753" s="156">
        <v>0.92</v>
      </c>
      <c r="CD1753">
        <v>1400</v>
      </c>
      <c r="CE1753">
        <v>0.20552525533759081</v>
      </c>
      <c r="CF1753">
        <v>7.7391864963298778</v>
      </c>
      <c r="CG1753">
        <v>0.27149892736103209</v>
      </c>
      <c r="CH1753">
        <v>28.116630484283803</v>
      </c>
      <c r="CI1753">
        <v>6</v>
      </c>
    </row>
    <row r="1754" spans="47:87" x14ac:dyDescent="0.3">
      <c r="AU1754">
        <v>0.3</v>
      </c>
      <c r="AV1754">
        <v>18.554152185626037</v>
      </c>
      <c r="AW1754">
        <v>0.30926862312156017</v>
      </c>
      <c r="AX1754">
        <v>1.7956690524361436</v>
      </c>
      <c r="AY1754">
        <v>335.74490497606951</v>
      </c>
      <c r="AZ1754">
        <v>8.3901918072792001E-2</v>
      </c>
      <c r="BA1754">
        <v>378.39208710907576</v>
      </c>
      <c r="BB1754">
        <v>403.53979978033021</v>
      </c>
      <c r="BC1754">
        <v>1</v>
      </c>
      <c r="BD1754">
        <v>53.87385873171948</v>
      </c>
      <c r="BE1754">
        <v>114.13069254650421</v>
      </c>
      <c r="BF1754">
        <v>14.728608296012659</v>
      </c>
      <c r="BG1754">
        <v>4.6202979339874206</v>
      </c>
      <c r="BH1754">
        <v>431.70687927604411</v>
      </c>
      <c r="BI1754">
        <v>0.19999999999999998</v>
      </c>
      <c r="BJ1754">
        <v>2816.8697118806635</v>
      </c>
      <c r="BK1754">
        <v>690.83612588233245</v>
      </c>
      <c r="BL1754">
        <v>931.22764607140209</v>
      </c>
      <c r="BM1754">
        <v>1005.4728287681947</v>
      </c>
      <c r="BN1754">
        <v>120.28363824587439</v>
      </c>
      <c r="BO1754">
        <v>27.971351158045366</v>
      </c>
      <c r="BP1754">
        <v>4.4547901879512117E-2</v>
      </c>
      <c r="BQ1754">
        <v>100</v>
      </c>
      <c r="BR1754">
        <v>416.40892742471198</v>
      </c>
      <c r="BS1754">
        <v>5.8834524563279332E-2</v>
      </c>
      <c r="BT1754">
        <v>3.0030531422173008E-4</v>
      </c>
      <c r="BU1754">
        <v>0</v>
      </c>
      <c r="BV1754">
        <v>0.48886645341782958</v>
      </c>
      <c r="BW1754">
        <v>14.102769563346722</v>
      </c>
      <c r="BX1754">
        <v>34.686612324866566</v>
      </c>
      <c r="BY1754">
        <v>38.66594800979577</v>
      </c>
      <c r="BZ1754">
        <v>1258.7864765308341</v>
      </c>
      <c r="CA1754">
        <v>219.40353074514019</v>
      </c>
      <c r="CB1754">
        <v>235.61151262030091</v>
      </c>
      <c r="CC1754" s="156">
        <v>0.94</v>
      </c>
      <c r="CD1754">
        <v>2240</v>
      </c>
      <c r="CE1754">
        <v>0.11425747407256237</v>
      </c>
      <c r="CF1754">
        <v>4.4128119878793974</v>
      </c>
      <c r="CG1754">
        <v>0.14138858125909162</v>
      </c>
      <c r="CH1754">
        <v>4.7364087360366494</v>
      </c>
      <c r="CI1754">
        <v>15</v>
      </c>
    </row>
    <row r="1755" spans="47:87" x14ac:dyDescent="0.3">
      <c r="AU1755">
        <v>0.3</v>
      </c>
      <c r="AV1755">
        <v>18.77150209864638</v>
      </c>
      <c r="AW1755">
        <v>0.36796894925254037</v>
      </c>
      <c r="AX1755">
        <v>0.95247490113662758</v>
      </c>
      <c r="AY1755">
        <v>336.82739618802339</v>
      </c>
      <c r="AZ1755">
        <v>8.6208231878841496E-2</v>
      </c>
      <c r="BA1755">
        <v>506.10682702576378</v>
      </c>
      <c r="BB1755">
        <v>383.73614422127133</v>
      </c>
      <c r="BC1755">
        <v>1</v>
      </c>
      <c r="BD1755">
        <v>44.118036097100301</v>
      </c>
      <c r="BE1755">
        <v>100.04258826429118</v>
      </c>
      <c r="BF1755">
        <v>19.747219697671238</v>
      </c>
      <c r="BG1755">
        <v>4.3341431975573554</v>
      </c>
      <c r="BH1755">
        <v>450.33525177875134</v>
      </c>
      <c r="BI1755">
        <v>0.20000000000000004</v>
      </c>
      <c r="BJ1755">
        <v>2844.4125829816408</v>
      </c>
      <c r="BK1755">
        <v>683.29786156668979</v>
      </c>
      <c r="BL1755">
        <v>881.78898372790786</v>
      </c>
      <c r="BM1755">
        <v>860.08005878924905</v>
      </c>
      <c r="BN1755">
        <v>204.31802603278393</v>
      </c>
      <c r="BO1755">
        <v>33.159396660910353</v>
      </c>
      <c r="BP1755">
        <v>6.7754430931527124E-2</v>
      </c>
      <c r="BQ1755">
        <v>100</v>
      </c>
      <c r="BR1755">
        <v>342.5584926668347</v>
      </c>
      <c r="BS1755">
        <v>5.6296723962001291E-2</v>
      </c>
      <c r="BT1755">
        <v>3.0563633409929047E-4</v>
      </c>
      <c r="BU1755">
        <v>0</v>
      </c>
      <c r="BV1755">
        <v>0.58169007912072213</v>
      </c>
      <c r="BW1755">
        <v>15.041817334008378</v>
      </c>
      <c r="BX1755">
        <v>36.044028530272598</v>
      </c>
      <c r="BY1755">
        <v>31.381953215626229</v>
      </c>
      <c r="BZ1755">
        <v>878.36240455973154</v>
      </c>
      <c r="CA1755">
        <v>226.32509204496577</v>
      </c>
      <c r="CB1755">
        <v>221.30632732992501</v>
      </c>
      <c r="CC1755" s="156">
        <v>0.87</v>
      </c>
      <c r="CD1755">
        <v>1680</v>
      </c>
      <c r="CE1755">
        <v>0.16410138259432139</v>
      </c>
      <c r="CF1755">
        <v>5.500726168446322</v>
      </c>
      <c r="CG1755">
        <v>0.19765066027785669</v>
      </c>
      <c r="CH1755">
        <v>10.78415695644436</v>
      </c>
      <c r="CI1755">
        <v>10</v>
      </c>
    </row>
    <row r="1756" spans="47:87" x14ac:dyDescent="0.3">
      <c r="AU1756">
        <v>0.3</v>
      </c>
      <c r="AV1756">
        <v>19.171468347467631</v>
      </c>
      <c r="AW1756">
        <v>0.29645676563126855</v>
      </c>
      <c r="AX1756">
        <v>0.58555966520629599</v>
      </c>
      <c r="AY1756">
        <v>333.4143876588268</v>
      </c>
      <c r="AZ1756">
        <v>9.7277086946528632E-2</v>
      </c>
      <c r="BA1756">
        <v>494.95374670254512</v>
      </c>
      <c r="BB1756">
        <v>332.66508715286699</v>
      </c>
      <c r="BC1756">
        <v>1</v>
      </c>
      <c r="BD1756">
        <v>35.787571793164133</v>
      </c>
      <c r="BE1756">
        <v>115.95778518181123</v>
      </c>
      <c r="BF1756">
        <v>21.241561100756254</v>
      </c>
      <c r="BG1756">
        <v>5.3217886733564104</v>
      </c>
      <c r="BH1756">
        <v>434.03445298431063</v>
      </c>
      <c r="BI1756">
        <v>0.20000000000000004</v>
      </c>
      <c r="BJ1756">
        <v>2669.5621269016165</v>
      </c>
      <c r="BK1756">
        <v>676.7284529313871</v>
      </c>
      <c r="BL1756">
        <v>854.57921624118103</v>
      </c>
      <c r="BM1756">
        <v>711.96781714043664</v>
      </c>
      <c r="BN1756">
        <v>161.44429879612704</v>
      </c>
      <c r="BO1756">
        <v>26.653255880693685</v>
      </c>
      <c r="BP1756">
        <v>6.1956286278766329E-2</v>
      </c>
      <c r="BQ1756">
        <v>100</v>
      </c>
      <c r="BR1756">
        <v>340.84090261699055</v>
      </c>
      <c r="BS1756">
        <v>5.4704511433505965E-2</v>
      </c>
      <c r="BT1756">
        <v>2.970188550092069E-4</v>
      </c>
      <c r="BU1756">
        <v>0</v>
      </c>
      <c r="BV1756">
        <v>0.56406784007300048</v>
      </c>
      <c r="BW1756">
        <v>15.427379030758015</v>
      </c>
      <c r="BX1756">
        <v>35.993299200396557</v>
      </c>
      <c r="BY1756">
        <v>29.142222915596854</v>
      </c>
      <c r="BZ1756">
        <v>945.27827014841989</v>
      </c>
      <c r="CA1756">
        <v>300.72511099088723</v>
      </c>
      <c r="CB1756">
        <v>227.25012606377234</v>
      </c>
      <c r="CC1756" s="156">
        <v>1.01</v>
      </c>
      <c r="CD1756">
        <v>1230</v>
      </c>
      <c r="CE1756">
        <v>0.17031790316596274</v>
      </c>
      <c r="CF1756">
        <v>6.5760321057025362</v>
      </c>
      <c r="CG1756">
        <v>0.22219800574508466</v>
      </c>
      <c r="CH1756">
        <v>16.501428168382066</v>
      </c>
      <c r="CI1756">
        <v>8</v>
      </c>
    </row>
    <row r="1757" spans="47:87" x14ac:dyDescent="0.3">
      <c r="AU1757">
        <v>0.3</v>
      </c>
      <c r="AV1757">
        <v>20.854388853478085</v>
      </c>
      <c r="AW1757">
        <v>0.30144493534871719</v>
      </c>
      <c r="AX1757">
        <v>1.6364645670352562</v>
      </c>
      <c r="AY1757">
        <v>327.23346303088954</v>
      </c>
      <c r="AZ1757">
        <v>0.10185630856649364</v>
      </c>
      <c r="BA1757">
        <v>428.00039608103083</v>
      </c>
      <c r="BB1757">
        <v>321.34528269712501</v>
      </c>
      <c r="BC1757">
        <v>1</v>
      </c>
      <c r="BD1757">
        <v>42.232975340320493</v>
      </c>
      <c r="BE1757">
        <v>117.74848490905245</v>
      </c>
      <c r="BF1757">
        <v>20.561247552873308</v>
      </c>
      <c r="BG1757">
        <v>4.6448617459368835</v>
      </c>
      <c r="BH1757">
        <v>435.72738757503146</v>
      </c>
      <c r="BI1757">
        <v>0.19999999999999998</v>
      </c>
      <c r="BJ1757">
        <v>3110.1534995448787</v>
      </c>
      <c r="BK1757">
        <v>682.31251701559211</v>
      </c>
      <c r="BL1757">
        <v>911.3822728300471</v>
      </c>
      <c r="BM1757">
        <v>966.3393196241833</v>
      </c>
      <c r="BN1757">
        <v>167.58931381337382</v>
      </c>
      <c r="BO1757">
        <v>27.239532075143885</v>
      </c>
      <c r="BP1757">
        <v>4.6262108841969914E-2</v>
      </c>
      <c r="BQ1757">
        <v>100</v>
      </c>
      <c r="BR1757">
        <v>394.34513761393441</v>
      </c>
      <c r="BS1757">
        <v>5.3675391702251531E-2</v>
      </c>
      <c r="BT1757">
        <v>2.9717092429501333E-4</v>
      </c>
      <c r="BU1757">
        <v>0</v>
      </c>
      <c r="BV1757">
        <v>0.55957006797136477</v>
      </c>
      <c r="BW1757">
        <v>14.606524555169695</v>
      </c>
      <c r="BX1757">
        <v>34.854136569992612</v>
      </c>
      <c r="BY1757">
        <v>35.65388176936051</v>
      </c>
      <c r="BZ1757">
        <v>1155.8278597203844</v>
      </c>
      <c r="CA1757">
        <v>292.92181584025582</v>
      </c>
      <c r="CB1757">
        <v>229.03710022214889</v>
      </c>
      <c r="CC1757" s="156">
        <v>0.92</v>
      </c>
      <c r="CD1757">
        <v>1490</v>
      </c>
      <c r="CE1757">
        <v>0.20094864202303242</v>
      </c>
      <c r="CF1757">
        <v>7.0772845220396778</v>
      </c>
      <c r="CG1757">
        <v>0.23814007239686572</v>
      </c>
      <c r="CH1757">
        <v>21.272994392657285</v>
      </c>
      <c r="CI1757">
        <v>7</v>
      </c>
    </row>
    <row r="1758" spans="47:87" x14ac:dyDescent="0.3">
      <c r="AU1758">
        <v>0.3</v>
      </c>
      <c r="AV1758">
        <v>19.753293676627099</v>
      </c>
      <c r="AW1758">
        <v>0.35960585929262084</v>
      </c>
      <c r="AX1758">
        <v>1.4811816973023824</v>
      </c>
      <c r="AY1758">
        <v>324.20485327035857</v>
      </c>
      <c r="AZ1758">
        <v>9.3811188010276741E-2</v>
      </c>
      <c r="BA1758">
        <v>353.40017945771189</v>
      </c>
      <c r="BB1758">
        <v>313.7840901230025</v>
      </c>
      <c r="BC1758">
        <v>1</v>
      </c>
      <c r="BD1758">
        <v>41.232018926053044</v>
      </c>
      <c r="BE1758">
        <v>79.241827155257482</v>
      </c>
      <c r="BF1758">
        <v>12.044962868542315</v>
      </c>
      <c r="BG1758">
        <v>6.898578447100193</v>
      </c>
      <c r="BH1758">
        <v>424.65102458715467</v>
      </c>
      <c r="BI1758">
        <v>0.20000000000000004</v>
      </c>
      <c r="BJ1758">
        <v>2625.6272202017371</v>
      </c>
      <c r="BK1758">
        <v>669.55069164898339</v>
      </c>
      <c r="BL1758">
        <v>974.80546851765382</v>
      </c>
      <c r="BM1758">
        <v>930.32402052761336</v>
      </c>
      <c r="BN1758">
        <v>187.12515814493244</v>
      </c>
      <c r="BO1758">
        <v>32.373934556713628</v>
      </c>
      <c r="BP1758">
        <v>7.002990636188236E-2</v>
      </c>
      <c r="BQ1758">
        <v>100</v>
      </c>
      <c r="BR1758">
        <v>338.65548775890022</v>
      </c>
      <c r="BS1758">
        <v>5.5676207618545873E-2</v>
      </c>
      <c r="BT1758">
        <v>3.0719270381619973E-4</v>
      </c>
      <c r="BU1758">
        <v>2.1136312093046352</v>
      </c>
      <c r="BV1758">
        <v>0.53526850385824687</v>
      </c>
      <c r="BW1758">
        <v>15.804252795852959</v>
      </c>
      <c r="BX1758">
        <v>36.022580743208437</v>
      </c>
      <c r="BY1758">
        <v>31.832076621104633</v>
      </c>
      <c r="BZ1758">
        <v>1135.5869231275583</v>
      </c>
      <c r="CA1758">
        <v>221.79526671527651</v>
      </c>
      <c r="CB1758">
        <v>265.22307820082028</v>
      </c>
      <c r="CC1758" s="156">
        <v>0.92</v>
      </c>
      <c r="CD1758">
        <v>1280</v>
      </c>
      <c r="CE1758">
        <v>0.12628322211816867</v>
      </c>
      <c r="CF1758">
        <v>5.6604936528347718</v>
      </c>
      <c r="CG1758">
        <v>0.16477208605950025</v>
      </c>
      <c r="CH1758">
        <v>4.433578305899494</v>
      </c>
      <c r="CI1758">
        <v>14</v>
      </c>
    </row>
    <row r="1759" spans="47:87" x14ac:dyDescent="0.3">
      <c r="AU1759">
        <v>0.3</v>
      </c>
      <c r="AV1759">
        <v>20.519212800713582</v>
      </c>
      <c r="AW1759">
        <v>0.31680170768322674</v>
      </c>
      <c r="AX1759">
        <v>1.0822108570717768</v>
      </c>
      <c r="AY1759">
        <v>338.07657795405646</v>
      </c>
      <c r="AZ1759">
        <v>0.10480173418583909</v>
      </c>
      <c r="BA1759">
        <v>470.4172021388984</v>
      </c>
      <c r="BB1759">
        <v>382.15781250600821</v>
      </c>
      <c r="BC1759">
        <v>1</v>
      </c>
      <c r="BD1759">
        <v>40.151414276988234</v>
      </c>
      <c r="BE1759">
        <v>105.78417041832164</v>
      </c>
      <c r="BF1759">
        <v>10.48401643079424</v>
      </c>
      <c r="BG1759">
        <v>2.512493488143944</v>
      </c>
      <c r="BH1759">
        <v>404.21092634874134</v>
      </c>
      <c r="BI1759">
        <v>0.2</v>
      </c>
      <c r="BJ1759">
        <v>2966.0106103393505</v>
      </c>
      <c r="BK1759">
        <v>662.77003407434336</v>
      </c>
      <c r="BL1759">
        <v>875.17978982031093</v>
      </c>
      <c r="BM1759">
        <v>873.89157969456983</v>
      </c>
      <c r="BN1759">
        <v>96.912256406173114</v>
      </c>
      <c r="BO1759">
        <v>28.513742016496252</v>
      </c>
      <c r="BP1759">
        <v>6.2399563484924474E-2</v>
      </c>
      <c r="BQ1759">
        <v>100</v>
      </c>
      <c r="BR1759">
        <v>266.07505417462284</v>
      </c>
      <c r="BS1759">
        <v>5.4027859949309504E-2</v>
      </c>
      <c r="BT1759">
        <v>3.2485623827864361E-4</v>
      </c>
      <c r="BU1759">
        <v>0</v>
      </c>
      <c r="BV1759">
        <v>0.52509299637955098</v>
      </c>
      <c r="BW1759">
        <v>15.636267552224359</v>
      </c>
      <c r="BX1759">
        <v>36.930711411160715</v>
      </c>
      <c r="BY1759">
        <v>33.653756616241679</v>
      </c>
      <c r="BZ1759">
        <v>1075.6999273957495</v>
      </c>
      <c r="CA1759">
        <v>350.54958618338986</v>
      </c>
      <c r="CB1759">
        <v>237.75335660587689</v>
      </c>
      <c r="CC1759" s="156">
        <v>1.04</v>
      </c>
      <c r="CD1759">
        <v>940</v>
      </c>
      <c r="CE1759">
        <v>0.22565043885999292</v>
      </c>
      <c r="CF1759">
        <v>9.6301059170532746</v>
      </c>
      <c r="CG1759">
        <v>0.3056367945209934</v>
      </c>
      <c r="CH1759">
        <v>34.54397070818564</v>
      </c>
      <c r="CI1759">
        <v>5</v>
      </c>
    </row>
    <row r="1760" spans="47:87" x14ac:dyDescent="0.3">
      <c r="AU1760">
        <v>0.3</v>
      </c>
      <c r="AV1760">
        <v>20.211995251371373</v>
      </c>
      <c r="AW1760">
        <v>0.32520127454852066</v>
      </c>
      <c r="AX1760">
        <v>1.1698594588456108</v>
      </c>
      <c r="AY1760">
        <v>322.69474021208617</v>
      </c>
      <c r="AZ1760">
        <v>9.6910488559730182E-2</v>
      </c>
      <c r="BA1760">
        <v>410.61895809900369</v>
      </c>
      <c r="BB1760">
        <v>282.56885125162921</v>
      </c>
      <c r="BC1760">
        <v>1</v>
      </c>
      <c r="BD1760">
        <v>35.358416394128668</v>
      </c>
      <c r="BE1760">
        <v>102.31269738365376</v>
      </c>
      <c r="BF1760">
        <v>16.209166687367141</v>
      </c>
      <c r="BG1760">
        <v>6.189776085173218</v>
      </c>
      <c r="BH1760">
        <v>448.73157395333845</v>
      </c>
      <c r="BI1760">
        <v>0.2</v>
      </c>
      <c r="BJ1760">
        <v>2675.5918757055124</v>
      </c>
      <c r="BK1760">
        <v>686.65444956127772</v>
      </c>
      <c r="BL1760">
        <v>834.91238796714686</v>
      </c>
      <c r="BM1760">
        <v>746.10989175798113</v>
      </c>
      <c r="BN1760">
        <v>60.111853508890349</v>
      </c>
      <c r="BO1760">
        <v>29.378198744947387</v>
      </c>
      <c r="BP1760">
        <v>5.0945588452583568E-2</v>
      </c>
      <c r="BQ1760">
        <v>100</v>
      </c>
      <c r="BR1760">
        <v>314.75232613016408</v>
      </c>
      <c r="BS1760">
        <v>5.53174745691749E-2</v>
      </c>
      <c r="BT1760">
        <v>3.2964749261655678E-4</v>
      </c>
      <c r="BU1760">
        <v>102.64773031157688</v>
      </c>
      <c r="BV1760">
        <v>0.57186780313108942</v>
      </c>
      <c r="BW1760">
        <v>15.151395590333278</v>
      </c>
      <c r="BX1760">
        <v>37.306810115244296</v>
      </c>
      <c r="BY1760">
        <v>30.94691210632843</v>
      </c>
      <c r="BZ1760">
        <v>1009.1103129563556</v>
      </c>
      <c r="CA1760">
        <v>245.32974187112697</v>
      </c>
      <c r="CB1760">
        <v>239.8827309332863</v>
      </c>
      <c r="CC1760" s="156">
        <v>1.05</v>
      </c>
      <c r="CD1760">
        <v>660</v>
      </c>
      <c r="CE1760">
        <v>0.22394107867711233</v>
      </c>
      <c r="CF1760">
        <v>9.0629422486797573</v>
      </c>
      <c r="CG1760">
        <v>0.29736569910455057</v>
      </c>
      <c r="CH1760">
        <v>27.545608740471806</v>
      </c>
      <c r="CI1760">
        <v>6</v>
      </c>
    </row>
    <row r="1761" spans="47:87" x14ac:dyDescent="0.3">
      <c r="AU1761">
        <v>0.3</v>
      </c>
      <c r="AV1761">
        <v>19.137638247374301</v>
      </c>
      <c r="AW1761">
        <v>0.32918927725025382</v>
      </c>
      <c r="AX1761">
        <v>0.82310467001422061</v>
      </c>
      <c r="AY1761">
        <v>330.1711006360199</v>
      </c>
      <c r="AZ1761">
        <v>0.11113747103005668</v>
      </c>
      <c r="BA1761">
        <v>386.22338359959912</v>
      </c>
      <c r="BB1761">
        <v>474.52001594210554</v>
      </c>
      <c r="BC1761">
        <v>1</v>
      </c>
      <c r="BD1761">
        <v>47.347931578369725</v>
      </c>
      <c r="BE1761">
        <v>89.328270122998205</v>
      </c>
      <c r="BF1761">
        <v>20.56841893387746</v>
      </c>
      <c r="BG1761">
        <v>4.9664794155589522</v>
      </c>
      <c r="BH1761">
        <v>403.00814334964207</v>
      </c>
      <c r="BI1761">
        <v>0.19999999999999996</v>
      </c>
      <c r="BJ1761">
        <v>3308.9587820122742</v>
      </c>
      <c r="BK1761">
        <v>688.97866825472875</v>
      </c>
      <c r="BL1761">
        <v>845.36184527760327</v>
      </c>
      <c r="BM1761">
        <v>913.29430341874422</v>
      </c>
      <c r="BN1761">
        <v>202.47378520578809</v>
      </c>
      <c r="BO1761">
        <v>29.684276999908139</v>
      </c>
      <c r="BP1761">
        <v>5.8082937097986662E-2</v>
      </c>
      <c r="BQ1761">
        <v>100</v>
      </c>
      <c r="BR1761">
        <v>320.5154577269484</v>
      </c>
      <c r="BS1761">
        <v>5.0076619110011253E-2</v>
      </c>
      <c r="BT1761">
        <v>3.260831011420456E-4</v>
      </c>
      <c r="BU1761">
        <v>0</v>
      </c>
      <c r="BV1761">
        <v>0.5729652196819055</v>
      </c>
      <c r="BW1761">
        <v>14.348013768643332</v>
      </c>
      <c r="BX1761">
        <v>36.67438152626729</v>
      </c>
      <c r="BY1761">
        <v>35.573847884844113</v>
      </c>
      <c r="BZ1761">
        <v>1069.9325732419991</v>
      </c>
      <c r="CA1761">
        <v>242.90307106944368</v>
      </c>
      <c r="CB1761">
        <v>240.49621599829788</v>
      </c>
      <c r="CC1761" s="156">
        <v>0.97</v>
      </c>
      <c r="CD1761">
        <v>1640</v>
      </c>
      <c r="CE1761">
        <v>0.10886017752575849</v>
      </c>
      <c r="CF1761">
        <v>4.6238034893382718</v>
      </c>
      <c r="CG1761">
        <v>0.14469447019548728</v>
      </c>
      <c r="CH1761">
        <v>3.9338717842882396</v>
      </c>
      <c r="CI1761">
        <v>15</v>
      </c>
    </row>
    <row r="1762" spans="47:87" x14ac:dyDescent="0.3">
      <c r="AU1762">
        <v>0.3</v>
      </c>
      <c r="AV1762">
        <v>20.680205679001961</v>
      </c>
      <c r="AW1762">
        <v>0.29493511903264397</v>
      </c>
      <c r="AX1762">
        <v>0.49929121803833282</v>
      </c>
      <c r="AY1762">
        <v>325.18514132026615</v>
      </c>
      <c r="AZ1762">
        <v>8.7576770284741964E-2</v>
      </c>
      <c r="BA1762">
        <v>390.69106883385228</v>
      </c>
      <c r="BB1762">
        <v>442.70444312185896</v>
      </c>
      <c r="BC1762">
        <v>1</v>
      </c>
      <c r="BD1762">
        <v>36.188052855445754</v>
      </c>
      <c r="BE1762">
        <v>106.76925121187162</v>
      </c>
      <c r="BF1762">
        <v>6.8104865498848106</v>
      </c>
      <c r="BG1762">
        <v>3.4128213335205699</v>
      </c>
      <c r="BH1762">
        <v>412.75394440813227</v>
      </c>
      <c r="BI1762">
        <v>0.2</v>
      </c>
      <c r="BJ1762">
        <v>2776.9721081443549</v>
      </c>
      <c r="BK1762">
        <v>686.87123067198092</v>
      </c>
      <c r="BL1762">
        <v>856.5217037541471</v>
      </c>
      <c r="BM1762">
        <v>837.78083661700487</v>
      </c>
      <c r="BN1762">
        <v>127.43930711235079</v>
      </c>
      <c r="BO1762">
        <v>26.81396070910791</v>
      </c>
      <c r="BP1762">
        <v>2.5581859209631342E-2</v>
      </c>
      <c r="BQ1762">
        <v>100</v>
      </c>
      <c r="BR1762">
        <v>287.83788718934443</v>
      </c>
      <c r="BS1762">
        <v>5.2232602282409335E-2</v>
      </c>
      <c r="BT1762">
        <v>3.0780368950903439E-4</v>
      </c>
      <c r="BU1762">
        <v>0</v>
      </c>
      <c r="BV1762">
        <v>0.57381277598120461</v>
      </c>
      <c r="BW1762">
        <v>15.674501696756936</v>
      </c>
      <c r="BX1762">
        <v>38.036747038727597</v>
      </c>
      <c r="BY1762">
        <v>34.659402794251285</v>
      </c>
      <c r="BZ1762">
        <v>1047.5378716915156</v>
      </c>
      <c r="CA1762">
        <v>208.24523836178872</v>
      </c>
      <c r="CB1762">
        <v>214.2265424434197</v>
      </c>
      <c r="CC1762" s="156">
        <v>1.03</v>
      </c>
      <c r="CD1762">
        <v>1200</v>
      </c>
      <c r="CE1762">
        <v>0.22864926440423106</v>
      </c>
      <c r="CF1762">
        <v>6.9460295223252517</v>
      </c>
      <c r="CG1762">
        <v>0.27407921424081194</v>
      </c>
      <c r="CH1762">
        <v>29.302155453633819</v>
      </c>
      <c r="CI1762">
        <v>6</v>
      </c>
    </row>
    <row r="1763" spans="47:87" x14ac:dyDescent="0.3">
      <c r="AU1763">
        <v>0.3</v>
      </c>
      <c r="AV1763">
        <v>20.593401089954003</v>
      </c>
      <c r="AW1763">
        <v>0.33037009178822657</v>
      </c>
      <c r="AX1763">
        <v>0.70602995641526445</v>
      </c>
      <c r="AY1763">
        <v>296.73049979993971</v>
      </c>
      <c r="AZ1763">
        <v>9.4272069496993349E-2</v>
      </c>
      <c r="BA1763">
        <v>405.50016057792283</v>
      </c>
      <c r="BB1763">
        <v>275.68330516060843</v>
      </c>
      <c r="BC1763">
        <v>1</v>
      </c>
      <c r="BD1763">
        <v>32.367414867788966</v>
      </c>
      <c r="BE1763">
        <v>106.95788996660043</v>
      </c>
      <c r="BF1763">
        <v>12.53960189690417</v>
      </c>
      <c r="BG1763">
        <v>6.0827398329321287</v>
      </c>
      <c r="BH1763">
        <v>409.26715049205245</v>
      </c>
      <c r="BI1763">
        <v>0.2</v>
      </c>
      <c r="BJ1763">
        <v>2730.6229625444003</v>
      </c>
      <c r="BK1763">
        <v>697.37624595429372</v>
      </c>
      <c r="BL1763">
        <v>955.47907545298347</v>
      </c>
      <c r="BM1763">
        <v>914.11842984515147</v>
      </c>
      <c r="BN1763">
        <v>178.19081677276975</v>
      </c>
      <c r="BO1763">
        <v>29.930191135167167</v>
      </c>
      <c r="BP1763">
        <v>4.1455402047421257E-2</v>
      </c>
      <c r="BQ1763">
        <v>100</v>
      </c>
      <c r="BR1763">
        <v>356.56193935717937</v>
      </c>
      <c r="BS1763">
        <v>5.5601039731002819E-2</v>
      </c>
      <c r="BT1763">
        <v>3.3067514286601633E-4</v>
      </c>
      <c r="BU1763">
        <v>0</v>
      </c>
      <c r="BV1763">
        <v>0.5599403083868929</v>
      </c>
      <c r="BW1763">
        <v>14.219360187867178</v>
      </c>
      <c r="BX1763">
        <v>36.088602208015928</v>
      </c>
      <c r="BY1763">
        <v>34.785884891842407</v>
      </c>
      <c r="BZ1763">
        <v>875.40444365230326</v>
      </c>
      <c r="CA1763">
        <v>332.55355673291928</v>
      </c>
      <c r="CB1763">
        <v>246.19723739708979</v>
      </c>
      <c r="CC1763" s="156">
        <v>0.95</v>
      </c>
      <c r="CD1763">
        <v>2250</v>
      </c>
      <c r="CE1763">
        <v>-0.20787519749832262</v>
      </c>
      <c r="CF1763">
        <v>9.8664858804422551E-3</v>
      </c>
      <c r="CG1763">
        <v>3.8103490914988757E-4</v>
      </c>
      <c r="CH1763">
        <v>-24.298489731739664</v>
      </c>
      <c r="CI1763" t="s">
        <v>479</v>
      </c>
    </row>
    <row r="1764" spans="47:87" x14ac:dyDescent="0.3">
      <c r="AU1764">
        <v>0.3</v>
      </c>
      <c r="AV1764">
        <v>17.997374457653304</v>
      </c>
      <c r="AW1764">
        <v>0.32646271125094828</v>
      </c>
      <c r="AX1764">
        <v>1.5460248460398998</v>
      </c>
      <c r="AY1764">
        <v>301.8681896688816</v>
      </c>
      <c r="AZ1764">
        <v>0.10127483939813901</v>
      </c>
      <c r="BA1764">
        <v>444.71061147269069</v>
      </c>
      <c r="BB1764">
        <v>315.85506583385359</v>
      </c>
      <c r="BC1764">
        <v>1</v>
      </c>
      <c r="BD1764">
        <v>42.830875094798962</v>
      </c>
      <c r="BE1764">
        <v>96.708266864374977</v>
      </c>
      <c r="BF1764">
        <v>18.505743708468202</v>
      </c>
      <c r="BG1764">
        <v>5.0532191886169571</v>
      </c>
      <c r="BH1764">
        <v>426.90532225050384</v>
      </c>
      <c r="BI1764">
        <v>0.19999999999999998</v>
      </c>
      <c r="BJ1764">
        <v>3405.5125889245473</v>
      </c>
      <c r="BK1764">
        <v>675.60190531503122</v>
      </c>
      <c r="BL1764">
        <v>890.6482414358378</v>
      </c>
      <c r="BM1764">
        <v>1062.0371673324526</v>
      </c>
      <c r="BN1764">
        <v>168.82173727142742</v>
      </c>
      <c r="BO1764">
        <v>29.60011579890967</v>
      </c>
      <c r="BP1764">
        <v>3.8023453564908424E-2</v>
      </c>
      <c r="BQ1764">
        <v>100</v>
      </c>
      <c r="BR1764">
        <v>348.94436911121642</v>
      </c>
      <c r="BS1764">
        <v>5.789596398922419E-2</v>
      </c>
      <c r="BT1764">
        <v>3.1033461138514618E-4</v>
      </c>
      <c r="BU1764">
        <v>0</v>
      </c>
      <c r="BV1764">
        <v>0.53817828863841699</v>
      </c>
      <c r="BW1764">
        <v>14.58830508861114</v>
      </c>
      <c r="BX1764">
        <v>33.51401311364873</v>
      </c>
      <c r="BY1764">
        <v>28.306920834415251</v>
      </c>
      <c r="BZ1764">
        <v>1115.1355764110979</v>
      </c>
      <c r="CA1764">
        <v>248.13397828956184</v>
      </c>
      <c r="CB1764">
        <v>226.89644454766349</v>
      </c>
      <c r="CC1764" s="156">
        <v>1.1200000000000001</v>
      </c>
      <c r="CD1764">
        <v>840</v>
      </c>
      <c r="CE1764">
        <v>0.24952940290262715</v>
      </c>
      <c r="CF1764">
        <v>7.2202386330333344</v>
      </c>
      <c r="CG1764">
        <v>0.30399236156370985</v>
      </c>
      <c r="CH1764">
        <v>27.387930083078622</v>
      </c>
      <c r="CI1764">
        <v>5</v>
      </c>
    </row>
    <row r="1765" spans="47:87" x14ac:dyDescent="0.3">
      <c r="AU1765">
        <v>0.3</v>
      </c>
      <c r="AV1765">
        <v>20.081295992722627</v>
      </c>
      <c r="AW1765">
        <v>0.2589691784133436</v>
      </c>
      <c r="AX1765">
        <v>1.3126147280184119</v>
      </c>
      <c r="AY1765">
        <v>350.39383474023811</v>
      </c>
      <c r="AZ1765">
        <v>7.7922025047701196E-2</v>
      </c>
      <c r="BA1765">
        <v>475.47469410563849</v>
      </c>
      <c r="BB1765">
        <v>324.42353763646673</v>
      </c>
      <c r="BC1765">
        <v>1</v>
      </c>
      <c r="BD1765">
        <v>44.815550241545289</v>
      </c>
      <c r="BE1765">
        <v>114.48467755344605</v>
      </c>
      <c r="BF1765">
        <v>22.045414642139644</v>
      </c>
      <c r="BG1765">
        <v>5.2693871196867565</v>
      </c>
      <c r="BH1765">
        <v>366.2095205939151</v>
      </c>
      <c r="BI1765">
        <v>0.20000000000000004</v>
      </c>
      <c r="BJ1765">
        <v>2657.8292063571198</v>
      </c>
      <c r="BK1765">
        <v>692.80702324405672</v>
      </c>
      <c r="BL1765">
        <v>919.44614107904351</v>
      </c>
      <c r="BM1765">
        <v>1016.7362202077817</v>
      </c>
      <c r="BN1765">
        <v>83.496585857868752</v>
      </c>
      <c r="BO1765">
        <v>23.469778474340952</v>
      </c>
      <c r="BP1765">
        <v>3.1478834005181686E-2</v>
      </c>
      <c r="BQ1765">
        <v>100</v>
      </c>
      <c r="BR1765">
        <v>338.38508471249003</v>
      </c>
      <c r="BS1765">
        <v>5.1716096651057315E-2</v>
      </c>
      <c r="BT1765">
        <v>2.9347294155759515E-4</v>
      </c>
      <c r="BU1765">
        <v>113.23320926092049</v>
      </c>
      <c r="BV1765">
        <v>0.52976619600096064</v>
      </c>
      <c r="BW1765">
        <v>14.957301127812581</v>
      </c>
      <c r="BX1765">
        <v>34.819662964959299</v>
      </c>
      <c r="BY1765">
        <v>38.427001529021709</v>
      </c>
      <c r="BZ1765">
        <v>1222.0591164936445</v>
      </c>
      <c r="CA1765">
        <v>203.73752982739973</v>
      </c>
      <c r="CB1765">
        <v>214.4253921203001</v>
      </c>
      <c r="CC1765" s="156">
        <v>0.85</v>
      </c>
      <c r="CD1765">
        <v>1900</v>
      </c>
      <c r="CE1765">
        <v>0.16836330742093319</v>
      </c>
      <c r="CF1765">
        <v>5.8074187594911493</v>
      </c>
      <c r="CG1765">
        <v>0.19964263251730149</v>
      </c>
      <c r="CH1765">
        <v>11.524528767078209</v>
      </c>
      <c r="CI1765">
        <v>9</v>
      </c>
    </row>
    <row r="1766" spans="47:87" x14ac:dyDescent="0.3">
      <c r="AU1766">
        <v>0.3</v>
      </c>
      <c r="AV1766">
        <v>19.319224906894597</v>
      </c>
      <c r="AW1766">
        <v>0.32858376009708623</v>
      </c>
      <c r="AX1766">
        <v>2.5055586657744624</v>
      </c>
      <c r="AY1766">
        <v>323.08291337346674</v>
      </c>
      <c r="AZ1766">
        <v>9.5900731761934185E-2</v>
      </c>
      <c r="BA1766">
        <v>462.80538320727368</v>
      </c>
      <c r="BB1766">
        <v>367.35072172829251</v>
      </c>
      <c r="BC1766">
        <v>1</v>
      </c>
      <c r="BD1766">
        <v>49.367638453673592</v>
      </c>
      <c r="BE1766">
        <v>117.58315690563778</v>
      </c>
      <c r="BF1766">
        <v>9.8566946863087601</v>
      </c>
      <c r="BG1766">
        <v>4.631777946782984</v>
      </c>
      <c r="BH1766">
        <v>435.8966883877934</v>
      </c>
      <c r="BI1766">
        <v>0.20000000000000004</v>
      </c>
      <c r="BJ1766">
        <v>2651.0929185741702</v>
      </c>
      <c r="BK1766">
        <v>677.05826971373017</v>
      </c>
      <c r="BL1766">
        <v>898.78386108562597</v>
      </c>
      <c r="BM1766">
        <v>1011.9794002671946</v>
      </c>
      <c r="BN1766">
        <v>156.75489117309485</v>
      </c>
      <c r="BO1766">
        <v>29.321589357075339</v>
      </c>
      <c r="BP1766">
        <v>9.5433431450527031E-2</v>
      </c>
      <c r="BQ1766">
        <v>100</v>
      </c>
      <c r="BR1766">
        <v>297.30159534258837</v>
      </c>
      <c r="BS1766">
        <v>5.3546505531173856E-2</v>
      </c>
      <c r="BT1766">
        <v>2.9054538465351457E-4</v>
      </c>
      <c r="BU1766">
        <v>0</v>
      </c>
      <c r="BV1766">
        <v>0.54301682984520527</v>
      </c>
      <c r="BW1766">
        <v>15.388534319639234</v>
      </c>
      <c r="BX1766">
        <v>35.276117699651877</v>
      </c>
      <c r="BY1766">
        <v>29.6198427276133</v>
      </c>
      <c r="BZ1766">
        <v>976.02958737728511</v>
      </c>
      <c r="CA1766">
        <v>283.57329977318471</v>
      </c>
      <c r="CB1766">
        <v>257.39321393871137</v>
      </c>
      <c r="CC1766" s="156">
        <v>1.37</v>
      </c>
      <c r="CD1766">
        <v>1220</v>
      </c>
      <c r="CE1766">
        <v>6.408030640633422E-2</v>
      </c>
      <c r="CF1766">
        <v>3.1124069566420767</v>
      </c>
      <c r="CG1766">
        <v>0.10153391951964859</v>
      </c>
      <c r="CH1766">
        <v>-5.9654216337031256</v>
      </c>
      <c r="CI1766" t="s">
        <v>479</v>
      </c>
    </row>
    <row r="1767" spans="47:87" x14ac:dyDescent="0.3">
      <c r="AU1767">
        <v>0.3</v>
      </c>
      <c r="AV1767">
        <v>21.3879362053021</v>
      </c>
      <c r="AW1767">
        <v>0.26369876737018122</v>
      </c>
      <c r="AX1767">
        <v>2.1515717752895802</v>
      </c>
      <c r="AY1767">
        <v>322.42390475073807</v>
      </c>
      <c r="AZ1767">
        <v>0.11786019660874159</v>
      </c>
      <c r="BA1767">
        <v>470.65080130299111</v>
      </c>
      <c r="BB1767">
        <v>419.45567750085775</v>
      </c>
      <c r="BC1767">
        <v>1</v>
      </c>
      <c r="BD1767">
        <v>35.371507531085307</v>
      </c>
      <c r="BE1767">
        <v>82.016357221468027</v>
      </c>
      <c r="BF1767">
        <v>16.765196210357633</v>
      </c>
      <c r="BG1767">
        <v>5.4688370751762045</v>
      </c>
      <c r="BH1767">
        <v>441.63789410620166</v>
      </c>
      <c r="BI1767">
        <v>0.20000000000000007</v>
      </c>
      <c r="BJ1767">
        <v>2339.6413216645819</v>
      </c>
      <c r="BK1767">
        <v>687.59109438093469</v>
      </c>
      <c r="BL1767">
        <v>916.954325198883</v>
      </c>
      <c r="BM1767">
        <v>857.60083268190238</v>
      </c>
      <c r="BN1767">
        <v>165.81200434772276</v>
      </c>
      <c r="BO1767">
        <v>23.615123740516996</v>
      </c>
      <c r="BP1767">
        <v>6.6241938075213683E-2</v>
      </c>
      <c r="BQ1767">
        <v>100</v>
      </c>
      <c r="BR1767">
        <v>278.31700899812779</v>
      </c>
      <c r="BS1767">
        <v>5.6792197876629175E-2</v>
      </c>
      <c r="BT1767">
        <v>3.0470691502509803E-4</v>
      </c>
      <c r="BU1767">
        <v>0</v>
      </c>
      <c r="BV1767">
        <v>0.54937753483667817</v>
      </c>
      <c r="BW1767">
        <v>14.580302672227491</v>
      </c>
      <c r="BX1767">
        <v>36.548919632914235</v>
      </c>
      <c r="BY1767">
        <v>33.750130502415587</v>
      </c>
      <c r="BZ1767">
        <v>1177.4668364614608</v>
      </c>
      <c r="CA1767">
        <v>207.33775199077758</v>
      </c>
      <c r="CB1767">
        <v>234.64317015610959</v>
      </c>
      <c r="CC1767" s="156">
        <v>0.98</v>
      </c>
      <c r="CD1767">
        <v>1870</v>
      </c>
      <c r="CE1767">
        <v>0.13106026104181323</v>
      </c>
      <c r="CF1767">
        <v>4.5190121814214521</v>
      </c>
      <c r="CG1767">
        <v>0.16028185283643717</v>
      </c>
      <c r="CH1767">
        <v>4.7991924549089164</v>
      </c>
      <c r="CI1767">
        <v>13</v>
      </c>
    </row>
    <row r="1768" spans="47:87" x14ac:dyDescent="0.3">
      <c r="AU1768">
        <v>0.3</v>
      </c>
      <c r="AV1768">
        <v>20.3260343067051</v>
      </c>
      <c r="AW1768">
        <v>0.27407916507299152</v>
      </c>
      <c r="AX1768">
        <v>0.96013005762690062</v>
      </c>
      <c r="AY1768">
        <v>306.56459352229524</v>
      </c>
      <c r="AZ1768">
        <v>9.8292461452179694E-2</v>
      </c>
      <c r="BA1768">
        <v>498.78776569631145</v>
      </c>
      <c r="BB1768">
        <v>377.69114467814012</v>
      </c>
      <c r="BC1768">
        <v>1</v>
      </c>
      <c r="BD1768">
        <v>35.397227683958015</v>
      </c>
      <c r="BE1768">
        <v>105.17272618080841</v>
      </c>
      <c r="BF1768">
        <v>24.17646239352586</v>
      </c>
      <c r="BG1768">
        <v>4.2425940903299173</v>
      </c>
      <c r="BH1768">
        <v>373.83596042015512</v>
      </c>
      <c r="BI1768">
        <v>0.2</v>
      </c>
      <c r="BJ1768">
        <v>2552.0544694766481</v>
      </c>
      <c r="BK1768">
        <v>707.21236450446418</v>
      </c>
      <c r="BL1768">
        <v>878.7120796791462</v>
      </c>
      <c r="BM1768">
        <v>1059.0059430955494</v>
      </c>
      <c r="BN1768">
        <v>107.32528840560192</v>
      </c>
      <c r="BO1768">
        <v>24.445537342112495</v>
      </c>
      <c r="BP1768">
        <v>8.1002688926058886E-2</v>
      </c>
      <c r="BQ1768">
        <v>100</v>
      </c>
      <c r="BR1768">
        <v>362.77500982289979</v>
      </c>
      <c r="BS1768">
        <v>5.6310606381300934E-2</v>
      </c>
      <c r="BT1768">
        <v>2.956271538318635E-4</v>
      </c>
      <c r="BU1768">
        <v>71.284891242264578</v>
      </c>
      <c r="BV1768">
        <v>0.61364983770111237</v>
      </c>
      <c r="BW1768">
        <v>15.147774323827058</v>
      </c>
      <c r="BX1768">
        <v>38.314515571433859</v>
      </c>
      <c r="BY1768">
        <v>37.087626487937072</v>
      </c>
      <c r="BZ1768">
        <v>807.36511351795696</v>
      </c>
      <c r="CA1768">
        <v>250.97427221833019</v>
      </c>
      <c r="CB1768">
        <v>240.06326303854362</v>
      </c>
      <c r="CC1768" s="156">
        <v>0.97</v>
      </c>
      <c r="CD1768">
        <v>1680</v>
      </c>
      <c r="CE1768">
        <v>0.14992302685203973</v>
      </c>
      <c r="CF1768">
        <v>4.9162541941225379</v>
      </c>
      <c r="CG1768">
        <v>0.18058562139832757</v>
      </c>
      <c r="CH1768">
        <v>10.76995316752202</v>
      </c>
      <c r="CI1768">
        <v>10</v>
      </c>
    </row>
    <row r="1769" spans="47:87" x14ac:dyDescent="0.3">
      <c r="AU1769">
        <v>0.3</v>
      </c>
      <c r="AV1769">
        <v>22.168027804529949</v>
      </c>
      <c r="AW1769">
        <v>0.29306331518908135</v>
      </c>
      <c r="AX1769">
        <v>2.3122948371273773</v>
      </c>
      <c r="AY1769">
        <v>312.55386718349604</v>
      </c>
      <c r="AZ1769">
        <v>0.10314168428271112</v>
      </c>
      <c r="BA1769">
        <v>419.93230427873988</v>
      </c>
      <c r="BB1769">
        <v>374.39320068118764</v>
      </c>
      <c r="BC1769">
        <v>1</v>
      </c>
      <c r="BD1769">
        <v>43.729760520361687</v>
      </c>
      <c r="BE1769">
        <v>94.478309778385054</v>
      </c>
      <c r="BF1769">
        <v>16.49819965668582</v>
      </c>
      <c r="BG1769">
        <v>6.196242251394108</v>
      </c>
      <c r="BH1769">
        <v>380.79898548921403</v>
      </c>
      <c r="BI1769">
        <v>0.20000000000000004</v>
      </c>
      <c r="BJ1769">
        <v>2667.5201975606828</v>
      </c>
      <c r="BK1769">
        <v>689.25067839125995</v>
      </c>
      <c r="BL1769">
        <v>880.53797092088325</v>
      </c>
      <c r="BM1769">
        <v>1068.1066501889838</v>
      </c>
      <c r="BN1769">
        <v>168.98776672672611</v>
      </c>
      <c r="BO1769">
        <v>26.201204277195931</v>
      </c>
      <c r="BP1769">
        <v>7.9045932504739999E-2</v>
      </c>
      <c r="BQ1769">
        <v>100</v>
      </c>
      <c r="BR1769">
        <v>399.76853462874135</v>
      </c>
      <c r="BS1769">
        <v>5.2753852529859126E-2</v>
      </c>
      <c r="BT1769">
        <v>3.1538931901357989E-4</v>
      </c>
      <c r="BU1769">
        <v>0</v>
      </c>
      <c r="BV1769">
        <v>0.57974073858925079</v>
      </c>
      <c r="BW1769">
        <v>15.081538962463984</v>
      </c>
      <c r="BX1769">
        <v>37.761076812422608</v>
      </c>
      <c r="BY1769">
        <v>29.297779899257854</v>
      </c>
      <c r="BZ1769">
        <v>1046.2086758551188</v>
      </c>
      <c r="CA1769">
        <v>358.41728758894664</v>
      </c>
      <c r="CB1769">
        <v>244.41316065362864</v>
      </c>
      <c r="CC1769" s="156">
        <v>0.75</v>
      </c>
      <c r="CD1769">
        <v>2040</v>
      </c>
      <c r="CE1769">
        <v>0.19168923690206152</v>
      </c>
      <c r="CF1769">
        <v>6.2223707338238698</v>
      </c>
      <c r="CG1769">
        <v>0.25219107699483034</v>
      </c>
      <c r="CH1769">
        <v>24.538300322283618</v>
      </c>
      <c r="CI1769">
        <v>6</v>
      </c>
    </row>
    <row r="1770" spans="47:87" x14ac:dyDescent="0.3">
      <c r="AU1770">
        <v>0.3</v>
      </c>
      <c r="AV1770">
        <v>20.132860122628788</v>
      </c>
      <c r="AW1770">
        <v>0.30306336207296447</v>
      </c>
      <c r="AX1770">
        <v>1.5346761203178167</v>
      </c>
      <c r="AY1770">
        <v>325.40941376722776</v>
      </c>
      <c r="AZ1770">
        <v>0.10661569396947415</v>
      </c>
      <c r="BA1770">
        <v>477.67318162659154</v>
      </c>
      <c r="BB1770">
        <v>311.53769932584629</v>
      </c>
      <c r="BC1770">
        <v>1</v>
      </c>
      <c r="BD1770">
        <v>42.845284379715238</v>
      </c>
      <c r="BE1770">
        <v>102.96118234555172</v>
      </c>
      <c r="BF1770">
        <v>10.375655025067708</v>
      </c>
      <c r="BG1770">
        <v>5.9287587593872075</v>
      </c>
      <c r="BH1770">
        <v>407.5800523054578</v>
      </c>
      <c r="BI1770">
        <v>0.2</v>
      </c>
      <c r="BJ1770">
        <v>2572.3904923959908</v>
      </c>
      <c r="BK1770">
        <v>667.96148396333433</v>
      </c>
      <c r="BL1770">
        <v>843.10589043308244</v>
      </c>
      <c r="BM1770">
        <v>911.37155136003116</v>
      </c>
      <c r="BN1770">
        <v>108.13319265179746</v>
      </c>
      <c r="BO1770">
        <v>27.1997490711369</v>
      </c>
      <c r="BP1770">
        <v>6.9063581170957691E-2</v>
      </c>
      <c r="BQ1770">
        <v>100</v>
      </c>
      <c r="BR1770">
        <v>350.67957051812238</v>
      </c>
      <c r="BS1770">
        <v>6.0471252970277889E-2</v>
      </c>
      <c r="BT1770">
        <v>3.1195579107442785E-4</v>
      </c>
      <c r="BU1770">
        <v>44.064394168935351</v>
      </c>
      <c r="BV1770">
        <v>0.55010262389290054</v>
      </c>
      <c r="BW1770">
        <v>14.769752377331802</v>
      </c>
      <c r="BX1770">
        <v>39.368785322513851</v>
      </c>
      <c r="BY1770">
        <v>38.185255555710697</v>
      </c>
      <c r="BZ1770">
        <v>1167.3150692269837</v>
      </c>
      <c r="CA1770">
        <v>297.56192471669937</v>
      </c>
      <c r="CB1770">
        <v>246.29516597120477</v>
      </c>
      <c r="CC1770" s="156">
        <v>1.1000000000000001</v>
      </c>
      <c r="CD1770">
        <v>1220</v>
      </c>
      <c r="CE1770">
        <v>0.14335183021021769</v>
      </c>
      <c r="CF1770">
        <v>4.8050634074673271</v>
      </c>
      <c r="CG1770">
        <v>0.18746567653082988</v>
      </c>
      <c r="CH1770">
        <v>9.1398528397267373</v>
      </c>
      <c r="CI1770">
        <v>10</v>
      </c>
    </row>
    <row r="1771" spans="47:87" x14ac:dyDescent="0.3">
      <c r="AU1771">
        <v>0.3</v>
      </c>
      <c r="AV1771">
        <v>18.882097330211813</v>
      </c>
      <c r="AW1771">
        <v>0.35106874140100464</v>
      </c>
      <c r="AX1771">
        <v>1.399360550185081</v>
      </c>
      <c r="AY1771">
        <v>318.01205414650394</v>
      </c>
      <c r="AZ1771">
        <v>9.2400987078446045E-2</v>
      </c>
      <c r="BA1771">
        <v>395.76939785628065</v>
      </c>
      <c r="BB1771">
        <v>409.08946695636951</v>
      </c>
      <c r="BC1771">
        <v>1</v>
      </c>
      <c r="BD1771">
        <v>46.344612897226291</v>
      </c>
      <c r="BE1771">
        <v>96.519518168440001</v>
      </c>
      <c r="BF1771">
        <v>20.520101327969268</v>
      </c>
      <c r="BG1771">
        <v>5.1079810489153932</v>
      </c>
      <c r="BH1771">
        <v>411.56078906635008</v>
      </c>
      <c r="BI1771">
        <v>0.20000000000000004</v>
      </c>
      <c r="BJ1771">
        <v>2714.8043575585557</v>
      </c>
      <c r="BK1771">
        <v>688.43565959476427</v>
      </c>
      <c r="BL1771">
        <v>857.63872845778724</v>
      </c>
      <c r="BM1771">
        <v>876.19238692552437</v>
      </c>
      <c r="BN1771">
        <v>140.23068973484359</v>
      </c>
      <c r="BO1771">
        <v>31.73822409345733</v>
      </c>
      <c r="BP1771">
        <v>5.2242439052325507E-2</v>
      </c>
      <c r="BQ1771">
        <v>100</v>
      </c>
      <c r="BR1771">
        <v>377.29693755072469</v>
      </c>
      <c r="BS1771">
        <v>5.3560232853407941E-2</v>
      </c>
      <c r="BT1771">
        <v>3.1608311207620795E-4</v>
      </c>
      <c r="BU1771">
        <v>0</v>
      </c>
      <c r="BV1771">
        <v>0.54914780864410617</v>
      </c>
      <c r="BW1771">
        <v>13.420774535802163</v>
      </c>
      <c r="BX1771">
        <v>39.178555851842646</v>
      </c>
      <c r="BY1771">
        <v>42.580057264595027</v>
      </c>
      <c r="BZ1771">
        <v>770.82097099582461</v>
      </c>
      <c r="CA1771">
        <v>228.97906685360743</v>
      </c>
      <c r="CB1771">
        <v>237.86330552018404</v>
      </c>
      <c r="CC1771" s="156">
        <v>0.81</v>
      </c>
      <c r="CD1771">
        <v>1000</v>
      </c>
      <c r="CE1771">
        <v>0.36336263399102364</v>
      </c>
      <c r="CF1771">
        <v>9.4576169278266491</v>
      </c>
      <c r="CG1771">
        <v>0.31893766703730408</v>
      </c>
      <c r="CH1771">
        <v>44.139184390808644</v>
      </c>
      <c r="CI1771">
        <v>4</v>
      </c>
    </row>
    <row r="1772" spans="47:87" x14ac:dyDescent="0.3">
      <c r="AU1772">
        <v>0.3</v>
      </c>
      <c r="AV1772">
        <v>19.483353382146962</v>
      </c>
      <c r="AW1772">
        <v>0.28080083485899909</v>
      </c>
      <c r="AX1772">
        <v>0.79736846134153705</v>
      </c>
      <c r="AY1772">
        <v>332.37053688719789</v>
      </c>
      <c r="AZ1772">
        <v>0.1068874241550935</v>
      </c>
      <c r="BA1772">
        <v>532.34254597509846</v>
      </c>
      <c r="BB1772">
        <v>334.46034697277656</v>
      </c>
      <c r="BC1772">
        <v>1</v>
      </c>
      <c r="BD1772">
        <v>41.272130903985655</v>
      </c>
      <c r="BE1772">
        <v>103.72163528826174</v>
      </c>
      <c r="BF1772">
        <v>12.547115633202203</v>
      </c>
      <c r="BG1772">
        <v>4.4604377684043284</v>
      </c>
      <c r="BH1772">
        <v>382.04120126968331</v>
      </c>
      <c r="BI1772">
        <v>0.19999999999999996</v>
      </c>
      <c r="BJ1772">
        <v>2509.7193453218988</v>
      </c>
      <c r="BK1772">
        <v>698.06580297365849</v>
      </c>
      <c r="BL1772">
        <v>884.84401077005612</v>
      </c>
      <c r="BM1772">
        <v>936.4855820985789</v>
      </c>
      <c r="BN1772">
        <v>109.53851701777593</v>
      </c>
      <c r="BO1772">
        <v>25.422703894794232</v>
      </c>
      <c r="BP1772">
        <v>3.7133577448822161E-2</v>
      </c>
      <c r="BQ1772">
        <v>100</v>
      </c>
      <c r="BR1772">
        <v>396.02025432445578</v>
      </c>
      <c r="BS1772">
        <v>5.4283819589708474E-2</v>
      </c>
      <c r="BT1772">
        <v>3.1714595459453706E-4</v>
      </c>
      <c r="BU1772">
        <v>64.456727230709134</v>
      </c>
      <c r="BV1772">
        <v>0.56715465461259862</v>
      </c>
      <c r="BW1772">
        <v>14.92885332553233</v>
      </c>
      <c r="BX1772">
        <v>36.516125928679173</v>
      </c>
      <c r="BY1772">
        <v>35.630087829573725</v>
      </c>
      <c r="BZ1772">
        <v>1133.1322657424732</v>
      </c>
      <c r="CA1772">
        <v>414.62521441631333</v>
      </c>
      <c r="CB1772">
        <v>222.0285497940408</v>
      </c>
      <c r="CC1772" s="156">
        <v>0.93</v>
      </c>
      <c r="CD1772">
        <v>1640</v>
      </c>
      <c r="CE1772">
        <v>0.10350703852004828</v>
      </c>
      <c r="CF1772">
        <v>3.6627076688983138</v>
      </c>
      <c r="CG1772">
        <v>0.13158473284754688</v>
      </c>
      <c r="CH1772">
        <v>1.2097867038757719</v>
      </c>
      <c r="CI1772">
        <v>18</v>
      </c>
    </row>
    <row r="1773" spans="47:87" x14ac:dyDescent="0.3">
      <c r="AU1773">
        <v>0.3</v>
      </c>
      <c r="AV1773">
        <v>18.578744198840464</v>
      </c>
      <c r="AW1773">
        <v>0.41516193757512027</v>
      </c>
      <c r="AX1773">
        <v>1.3031556909270046</v>
      </c>
      <c r="AY1773">
        <v>325.53045365921008</v>
      </c>
      <c r="AZ1773">
        <v>9.9616238806800206E-2</v>
      </c>
      <c r="BA1773">
        <v>404.04963998373739</v>
      </c>
      <c r="BB1773">
        <v>304.57671887857981</v>
      </c>
      <c r="BC1773">
        <v>1</v>
      </c>
      <c r="BD1773">
        <v>37.230758987687608</v>
      </c>
      <c r="BE1773">
        <v>110.45952347421378</v>
      </c>
      <c r="BF1773">
        <v>11.997835011420579</v>
      </c>
      <c r="BG1773">
        <v>4.920242486492203</v>
      </c>
      <c r="BH1773">
        <v>451.40032507612949</v>
      </c>
      <c r="BI1773">
        <v>0.2</v>
      </c>
      <c r="BJ1773">
        <v>2154.5395016210778</v>
      </c>
      <c r="BK1773">
        <v>688.36759436409795</v>
      </c>
      <c r="BL1773">
        <v>940.24406961278464</v>
      </c>
      <c r="BM1773">
        <v>1175.0079899636391</v>
      </c>
      <c r="BN1773">
        <v>186.10610842693691</v>
      </c>
      <c r="BO1773">
        <v>37.512953834952036</v>
      </c>
      <c r="BP1773">
        <v>6.4204003116557801E-2</v>
      </c>
      <c r="BQ1773">
        <v>100</v>
      </c>
      <c r="BR1773">
        <v>346.99373085530192</v>
      </c>
      <c r="BS1773">
        <v>5.791577002283884E-2</v>
      </c>
      <c r="BT1773">
        <v>3.1198561841015346E-4</v>
      </c>
      <c r="BU1773">
        <v>0</v>
      </c>
      <c r="BV1773">
        <v>0.51735430819874073</v>
      </c>
      <c r="BW1773">
        <v>14.760346925715563</v>
      </c>
      <c r="BX1773">
        <v>34.709799587389206</v>
      </c>
      <c r="BY1773">
        <v>38.41550936755484</v>
      </c>
      <c r="BZ1773">
        <v>1097.8252235323962</v>
      </c>
      <c r="CA1773">
        <v>228.13246075979686</v>
      </c>
      <c r="CB1773">
        <v>241.1013499716841</v>
      </c>
      <c r="CC1773" s="156">
        <v>0.91</v>
      </c>
      <c r="CD1773">
        <v>1980</v>
      </c>
      <c r="CE1773">
        <v>0.12114820368260704</v>
      </c>
      <c r="CF1773">
        <v>4.8545281230862187</v>
      </c>
      <c r="CG1773">
        <v>0.14893735860656218</v>
      </c>
      <c r="CH1773">
        <v>1.784387544204084</v>
      </c>
      <c r="CI1773">
        <v>16</v>
      </c>
    </row>
    <row r="1774" spans="47:87" x14ac:dyDescent="0.3">
      <c r="AU1774">
        <v>0.3</v>
      </c>
      <c r="AV1774">
        <v>21.471034951277009</v>
      </c>
      <c r="AW1774">
        <v>0.32517995218430629</v>
      </c>
      <c r="AX1774">
        <v>1.9661309852637285</v>
      </c>
      <c r="AY1774">
        <v>327.1701799241863</v>
      </c>
      <c r="AZ1774">
        <v>0.11411000125092838</v>
      </c>
      <c r="BA1774">
        <v>430.42385005489251</v>
      </c>
      <c r="BB1774">
        <v>333.37352689403082</v>
      </c>
      <c r="BC1774">
        <v>1</v>
      </c>
      <c r="BD1774">
        <v>40.512348491723174</v>
      </c>
      <c r="BE1774">
        <v>102.9038302350466</v>
      </c>
      <c r="BF1774">
        <v>14.910775951323435</v>
      </c>
      <c r="BG1774">
        <v>5.1279302353730811</v>
      </c>
      <c r="BH1774">
        <v>411.55064634813795</v>
      </c>
      <c r="BI1774">
        <v>0.2</v>
      </c>
      <c r="BJ1774">
        <v>2641.8749215314615</v>
      </c>
      <c r="BK1774">
        <v>687.35970450482785</v>
      </c>
      <c r="BL1774">
        <v>924.6796202502702</v>
      </c>
      <c r="BM1774">
        <v>947.61898285470443</v>
      </c>
      <c r="BN1774">
        <v>143.64348650238108</v>
      </c>
      <c r="BO1774">
        <v>29.727365708933888</v>
      </c>
      <c r="BP1774">
        <v>8.2556757356054625E-3</v>
      </c>
      <c r="BQ1774">
        <v>100</v>
      </c>
      <c r="BR1774">
        <v>347.0362261815705</v>
      </c>
      <c r="BS1774">
        <v>5.4011140219866804E-2</v>
      </c>
      <c r="BT1774">
        <v>3.0619816464938179E-4</v>
      </c>
      <c r="BU1774">
        <v>0</v>
      </c>
      <c r="BV1774">
        <v>0.5266579485536691</v>
      </c>
      <c r="BW1774">
        <v>15.376398510417033</v>
      </c>
      <c r="BX1774">
        <v>34.91175772636948</v>
      </c>
      <c r="BY1774">
        <v>38.322131678506373</v>
      </c>
      <c r="BZ1774">
        <v>1029.0993117822097</v>
      </c>
      <c r="CA1774">
        <v>383.8258757544931</v>
      </c>
      <c r="CB1774">
        <v>236.07823181416248</v>
      </c>
      <c r="CC1774" s="156">
        <v>1.08</v>
      </c>
      <c r="CD1774">
        <v>960</v>
      </c>
      <c r="CE1774">
        <v>0.21948445157453422</v>
      </c>
      <c r="CF1774">
        <v>7.7529714079752123</v>
      </c>
      <c r="CG1774">
        <v>0.29047794821876</v>
      </c>
      <c r="CH1774">
        <v>23.868166832842665</v>
      </c>
      <c r="CI1774">
        <v>6</v>
      </c>
    </row>
    <row r="1775" spans="47:87" x14ac:dyDescent="0.3">
      <c r="AU1775">
        <v>0.3</v>
      </c>
      <c r="AV1775">
        <v>18.624554758538824</v>
      </c>
      <c r="AW1775">
        <v>0.23312427393719629</v>
      </c>
      <c r="AX1775">
        <v>0.21483439051814046</v>
      </c>
      <c r="AY1775">
        <v>345.91188882598721</v>
      </c>
      <c r="AZ1775">
        <v>0.11043523026563709</v>
      </c>
      <c r="BA1775">
        <v>333.26140742002212</v>
      </c>
      <c r="BB1775">
        <v>341.2394965633535</v>
      </c>
      <c r="BC1775">
        <v>1</v>
      </c>
      <c r="BD1775">
        <v>44.747881129496129</v>
      </c>
      <c r="BE1775">
        <v>114.0196150665642</v>
      </c>
      <c r="BF1775">
        <v>10.543359171375442</v>
      </c>
      <c r="BG1775">
        <v>3.9184438172246514</v>
      </c>
      <c r="BH1775">
        <v>424.65617651168827</v>
      </c>
      <c r="BI1775">
        <v>0.19999999999999996</v>
      </c>
      <c r="BJ1775">
        <v>2342.0024950946181</v>
      </c>
      <c r="BK1775">
        <v>689.70587896213283</v>
      </c>
      <c r="BL1775">
        <v>912.99456561509714</v>
      </c>
      <c r="BM1775">
        <v>1096.8994858335259</v>
      </c>
      <c r="BN1775">
        <v>130.4313922298582</v>
      </c>
      <c r="BO1775">
        <v>20.994113632965206</v>
      </c>
      <c r="BP1775">
        <v>4.4329135628530483E-2</v>
      </c>
      <c r="BQ1775">
        <v>100</v>
      </c>
      <c r="BR1775">
        <v>302.83916671437913</v>
      </c>
      <c r="BS1775">
        <v>5.1292475315976624E-2</v>
      </c>
      <c r="BT1775">
        <v>3.0599827562658707E-4</v>
      </c>
      <c r="BU1775">
        <v>44.395496182086099</v>
      </c>
      <c r="BV1775">
        <v>0.5855640893739259</v>
      </c>
      <c r="BW1775">
        <v>15.78711296481838</v>
      </c>
      <c r="BX1775">
        <v>35.831280005764988</v>
      </c>
      <c r="BY1775">
        <v>33.186429695352679</v>
      </c>
      <c r="BZ1775">
        <v>1122.9115086242671</v>
      </c>
      <c r="CA1775">
        <v>390.93435636273438</v>
      </c>
      <c r="CB1775">
        <v>244.08440690082264</v>
      </c>
      <c r="CC1775" s="156">
        <v>0.89</v>
      </c>
      <c r="CD1775">
        <v>1660</v>
      </c>
      <c r="CE1775">
        <v>0.18886122509952297</v>
      </c>
      <c r="CF1775">
        <v>6.6252973603307286</v>
      </c>
      <c r="CG1775">
        <v>0.22592347676963331</v>
      </c>
      <c r="CH1775">
        <v>18.900952017196019</v>
      </c>
      <c r="CI1775">
        <v>7</v>
      </c>
    </row>
    <row r="1776" spans="47:87" x14ac:dyDescent="0.3">
      <c r="AU1776">
        <v>0.3</v>
      </c>
      <c r="AV1776">
        <v>19.352085470422654</v>
      </c>
      <c r="AW1776">
        <v>0.33845635596847884</v>
      </c>
      <c r="AX1776">
        <v>1.776800489852743</v>
      </c>
      <c r="AY1776">
        <v>330.97098304141122</v>
      </c>
      <c r="AZ1776">
        <v>9.4998023967738668E-2</v>
      </c>
      <c r="BA1776">
        <v>460.30715751298783</v>
      </c>
      <c r="BB1776">
        <v>341.55371814113835</v>
      </c>
      <c r="BC1776">
        <v>1</v>
      </c>
      <c r="BD1776">
        <v>35.265502454369283</v>
      </c>
      <c r="BE1776">
        <v>102.38971884232367</v>
      </c>
      <c r="BF1776">
        <v>19.247879238002387</v>
      </c>
      <c r="BG1776">
        <v>4.6871469903193956</v>
      </c>
      <c r="BH1776">
        <v>409.80762122490052</v>
      </c>
      <c r="BI1776">
        <v>0.20000000000000004</v>
      </c>
      <c r="BJ1776">
        <v>2743.7097433081858</v>
      </c>
      <c r="BK1776">
        <v>695.29862544299647</v>
      </c>
      <c r="BL1776">
        <v>924.96781105879654</v>
      </c>
      <c r="BM1776">
        <v>1109.0211740808475</v>
      </c>
      <c r="BN1776">
        <v>175.99911575473095</v>
      </c>
      <c r="BO1776">
        <v>30.556641245307937</v>
      </c>
      <c r="BP1776">
        <v>5.5356320148231025E-2</v>
      </c>
      <c r="BQ1776">
        <v>100</v>
      </c>
      <c r="BR1776">
        <v>366.68819629175783</v>
      </c>
      <c r="BS1776">
        <v>5.3769225744011197E-2</v>
      </c>
      <c r="BT1776">
        <v>3.2002610284235584E-4</v>
      </c>
      <c r="BU1776">
        <v>23.295433369681763</v>
      </c>
      <c r="BV1776">
        <v>0.59264255290303769</v>
      </c>
      <c r="BW1776">
        <v>15.148536623815772</v>
      </c>
      <c r="BX1776">
        <v>34.767931299524662</v>
      </c>
      <c r="BY1776">
        <v>33.057758254980342</v>
      </c>
      <c r="BZ1776">
        <v>673.08616325391404</v>
      </c>
      <c r="CA1776">
        <v>297.25453009056343</v>
      </c>
      <c r="CB1776">
        <v>228.40066728571151</v>
      </c>
      <c r="CC1776" s="156">
        <v>0.71</v>
      </c>
      <c r="CD1776">
        <v>2520</v>
      </c>
      <c r="CE1776">
        <v>0.17110494379322683</v>
      </c>
      <c r="CF1776">
        <v>5.2077250561991395</v>
      </c>
      <c r="CG1776">
        <v>0.20802133176029858</v>
      </c>
      <c r="CH1776">
        <v>10.661566572453447</v>
      </c>
      <c r="CI1776">
        <v>9</v>
      </c>
    </row>
    <row r="1777" spans="47:87" x14ac:dyDescent="0.3">
      <c r="AU1777">
        <v>0.3</v>
      </c>
      <c r="AV1777">
        <v>20.402489686520337</v>
      </c>
      <c r="AW1777">
        <v>0.33757440756418533</v>
      </c>
      <c r="AX1777">
        <v>0.79113370909485581</v>
      </c>
      <c r="AY1777">
        <v>359.68340177067182</v>
      </c>
      <c r="AZ1777">
        <v>9.4093917415841319E-2</v>
      </c>
      <c r="BA1777">
        <v>388.44956048276646</v>
      </c>
      <c r="BB1777">
        <v>359.13287245052561</v>
      </c>
      <c r="BC1777">
        <v>1</v>
      </c>
      <c r="BD1777">
        <v>33.422792362694693</v>
      </c>
      <c r="BE1777">
        <v>93.134911989886234</v>
      </c>
      <c r="BF1777">
        <v>10.949819480001171</v>
      </c>
      <c r="BG1777">
        <v>3.9942885996861297</v>
      </c>
      <c r="BH1777">
        <v>432.08100580758901</v>
      </c>
      <c r="BI1777">
        <v>0.19999999999999996</v>
      </c>
      <c r="BJ1777">
        <v>2333.5169347392716</v>
      </c>
      <c r="BK1777">
        <v>699.40170860724675</v>
      </c>
      <c r="BL1777">
        <v>853.44513606222165</v>
      </c>
      <c r="BM1777">
        <v>912.85491472487649</v>
      </c>
      <c r="BN1777">
        <v>241.6914667196327</v>
      </c>
      <c r="BO1777">
        <v>30.607318875063307</v>
      </c>
      <c r="BP1777">
        <v>3.9403885130439527E-2</v>
      </c>
      <c r="BQ1777">
        <v>100</v>
      </c>
      <c r="BR1777">
        <v>358.96371555616179</v>
      </c>
      <c r="BS1777">
        <v>5.5878792724930897E-2</v>
      </c>
      <c r="BT1777">
        <v>2.9391790468060575E-4</v>
      </c>
      <c r="BU1777">
        <v>16.900627303932467</v>
      </c>
      <c r="BV1777">
        <v>0.54760099584923239</v>
      </c>
      <c r="BW1777">
        <v>15.145449513578534</v>
      </c>
      <c r="BX1777">
        <v>37.127202743582849</v>
      </c>
      <c r="BY1777">
        <v>39.212270406097062</v>
      </c>
      <c r="BZ1777">
        <v>1167.3467983503867</v>
      </c>
      <c r="CA1777">
        <v>310.14367202377809</v>
      </c>
      <c r="CB1777">
        <v>233.81839172086947</v>
      </c>
      <c r="CC1777" s="156">
        <v>0.98</v>
      </c>
      <c r="CD1777">
        <v>1770</v>
      </c>
      <c r="CE1777">
        <v>9.0990724036140502E-2</v>
      </c>
      <c r="CF1777">
        <v>2.9889450384167007</v>
      </c>
      <c r="CG1777">
        <v>0.12405793268136324</v>
      </c>
      <c r="CH1777">
        <v>-1.3293658380554929</v>
      </c>
      <c r="CI1777" t="s">
        <v>479</v>
      </c>
    </row>
    <row r="1778" spans="47:87" x14ac:dyDescent="0.3">
      <c r="AU1778">
        <v>0.3</v>
      </c>
      <c r="AV1778">
        <v>20.26625511138699</v>
      </c>
      <c r="AW1778">
        <v>0.33242885726852278</v>
      </c>
      <c r="AX1778">
        <v>1.9009684687054338</v>
      </c>
      <c r="AY1778">
        <v>312.80982596292807</v>
      </c>
      <c r="AZ1778">
        <v>0.111402789264338</v>
      </c>
      <c r="BA1778">
        <v>345.24734727775501</v>
      </c>
      <c r="BB1778">
        <v>423.98279603943701</v>
      </c>
      <c r="BC1778">
        <v>1</v>
      </c>
      <c r="BD1778">
        <v>37.064924936833535</v>
      </c>
      <c r="BE1778">
        <v>102.12794536081314</v>
      </c>
      <c r="BF1778">
        <v>6.687512351103825</v>
      </c>
      <c r="BG1778">
        <v>1.9938972914280533</v>
      </c>
      <c r="BH1778">
        <v>390.70522585203764</v>
      </c>
      <c r="BI1778">
        <v>0.19999999999999998</v>
      </c>
      <c r="BJ1778">
        <v>2840.9678472564115</v>
      </c>
      <c r="BK1778">
        <v>667.95973684466014</v>
      </c>
      <c r="BL1778">
        <v>906.68380250056566</v>
      </c>
      <c r="BM1778">
        <v>843.8633231847756</v>
      </c>
      <c r="BN1778">
        <v>185.65975049332306</v>
      </c>
      <c r="BO1778">
        <v>29.827990509570096</v>
      </c>
      <c r="BP1778">
        <v>7.6667470975682897E-2</v>
      </c>
      <c r="BQ1778">
        <v>100</v>
      </c>
      <c r="BR1778">
        <v>417.40561735857113</v>
      </c>
      <c r="BS1778">
        <v>5.476540274128143E-2</v>
      </c>
      <c r="BT1778">
        <v>3.0829367243973444E-4</v>
      </c>
      <c r="BU1778">
        <v>24.499101313270007</v>
      </c>
      <c r="BV1778">
        <v>0.59171519514539073</v>
      </c>
      <c r="BW1778">
        <v>14.824546999748732</v>
      </c>
      <c r="BX1778">
        <v>34.913807709469033</v>
      </c>
      <c r="BY1778">
        <v>28.457733520604968</v>
      </c>
      <c r="BZ1778">
        <v>1073.6020138993692</v>
      </c>
      <c r="CA1778">
        <v>299.12733564223095</v>
      </c>
      <c r="CB1778">
        <v>229.5821399963325</v>
      </c>
      <c r="CC1778" s="156">
        <v>1.05</v>
      </c>
      <c r="CD1778">
        <v>1990</v>
      </c>
      <c r="CE1778">
        <v>3.9717161634943432E-2</v>
      </c>
      <c r="CF1778">
        <v>2.1804566576877114</v>
      </c>
      <c r="CG1778">
        <v>8.3672333559610887E-2</v>
      </c>
      <c r="CH1778">
        <v>-9.1241017210445499</v>
      </c>
      <c r="CI1778" t="s">
        <v>479</v>
      </c>
    </row>
    <row r="1779" spans="47:87" x14ac:dyDescent="0.3">
      <c r="AU1779">
        <v>0.3</v>
      </c>
      <c r="AV1779">
        <v>18.656018272215228</v>
      </c>
      <c r="AW1779">
        <v>0.36301454305423775</v>
      </c>
      <c r="AX1779">
        <v>2.1261079547151014</v>
      </c>
      <c r="AY1779">
        <v>320.45659370121371</v>
      </c>
      <c r="AZ1779">
        <v>9.8050777466057906E-2</v>
      </c>
      <c r="BA1779">
        <v>433.7021826914999</v>
      </c>
      <c r="BB1779">
        <v>308.31375062276106</v>
      </c>
      <c r="BC1779">
        <v>1</v>
      </c>
      <c r="BD1779">
        <v>30.275595620787435</v>
      </c>
      <c r="BE1779">
        <v>85.64267719972672</v>
      </c>
      <c r="BF1779">
        <v>20.35610808594609</v>
      </c>
      <c r="BG1779">
        <v>5.6297958619132951</v>
      </c>
      <c r="BH1779">
        <v>430.96830678452056</v>
      </c>
      <c r="BI1779">
        <v>0.19999999999999998</v>
      </c>
      <c r="BJ1779">
        <v>2781.2684103877054</v>
      </c>
      <c r="BK1779">
        <v>688.970469551615</v>
      </c>
      <c r="BL1779">
        <v>954.41750228377271</v>
      </c>
      <c r="BM1779">
        <v>833.78739793067496</v>
      </c>
      <c r="BN1779">
        <v>199.72940792693987</v>
      </c>
      <c r="BO1779">
        <v>32.61811489752774</v>
      </c>
      <c r="BP1779">
        <v>7.8284558697293977E-2</v>
      </c>
      <c r="BQ1779">
        <v>100</v>
      </c>
      <c r="BR1779">
        <v>399.33881479611949</v>
      </c>
      <c r="BS1779">
        <v>5.9465961695040183E-2</v>
      </c>
      <c r="BT1779">
        <v>3.2689079483097055E-4</v>
      </c>
      <c r="BU1779">
        <v>0</v>
      </c>
      <c r="BV1779">
        <v>0.52250727706398603</v>
      </c>
      <c r="BW1779">
        <v>13.492409899775172</v>
      </c>
      <c r="BX1779">
        <v>33.104309068362902</v>
      </c>
      <c r="BY1779">
        <v>23.922801163224875</v>
      </c>
      <c r="BZ1779">
        <v>1226.2047641244017</v>
      </c>
      <c r="CA1779">
        <v>270.11238577956777</v>
      </c>
      <c r="CB1779">
        <v>243.7702271803324</v>
      </c>
      <c r="CC1779" s="156">
        <v>0.89</v>
      </c>
      <c r="CD1779">
        <v>1680</v>
      </c>
      <c r="CE1779">
        <v>0.16377819735122401</v>
      </c>
      <c r="CF1779">
        <v>5.7631701957196393</v>
      </c>
      <c r="CG1779">
        <v>0.19916197341229194</v>
      </c>
      <c r="CH1779">
        <v>14.270192202413167</v>
      </c>
      <c r="CI1779">
        <v>9</v>
      </c>
    </row>
    <row r="1780" spans="47:87" x14ac:dyDescent="0.3">
      <c r="AU1780">
        <v>0.3</v>
      </c>
      <c r="AV1780">
        <v>19.825294087325791</v>
      </c>
      <c r="AW1780">
        <v>0.3381631521784928</v>
      </c>
      <c r="AX1780">
        <v>0.74157915179585199</v>
      </c>
      <c r="AY1780">
        <v>354.26604301556631</v>
      </c>
      <c r="AZ1780">
        <v>9.998955138145027E-2</v>
      </c>
      <c r="BA1780">
        <v>463.55402565877091</v>
      </c>
      <c r="BB1780">
        <v>324.8636526346674</v>
      </c>
      <c r="BC1780">
        <v>1</v>
      </c>
      <c r="BD1780">
        <v>39.382289037101614</v>
      </c>
      <c r="BE1780">
        <v>107.89020924451886</v>
      </c>
      <c r="BF1780">
        <v>12.711903271900267</v>
      </c>
      <c r="BG1780">
        <v>5.1273603854217518</v>
      </c>
      <c r="BH1780">
        <v>390.89297052769382</v>
      </c>
      <c r="BI1780">
        <v>0.2</v>
      </c>
      <c r="BJ1780">
        <v>2937.6991148663046</v>
      </c>
      <c r="BK1780">
        <v>681.7537216524014</v>
      </c>
      <c r="BL1780">
        <v>948.00314037499663</v>
      </c>
      <c r="BM1780">
        <v>995.68126506766748</v>
      </c>
      <c r="BN1780">
        <v>152.68388384502336</v>
      </c>
      <c r="BO1780">
        <v>30.600905478110786</v>
      </c>
      <c r="BP1780">
        <v>4.6700425353307158E-2</v>
      </c>
      <c r="BQ1780">
        <v>100</v>
      </c>
      <c r="BR1780">
        <v>333.84937767845508</v>
      </c>
      <c r="BS1780">
        <v>5.7396619550657314E-2</v>
      </c>
      <c r="BT1780">
        <v>3.1660640934235687E-4</v>
      </c>
      <c r="BU1780">
        <v>0</v>
      </c>
      <c r="BV1780">
        <v>0.53638507089363163</v>
      </c>
      <c r="BW1780">
        <v>15.949963335843231</v>
      </c>
      <c r="BX1780">
        <v>34.962047522308161</v>
      </c>
      <c r="BY1780">
        <v>34.876563490656871</v>
      </c>
      <c r="BZ1780">
        <v>1064.9225391963028</v>
      </c>
      <c r="CA1780">
        <v>329.51692993440884</v>
      </c>
      <c r="CB1780">
        <v>239.33282978468742</v>
      </c>
      <c r="CC1780" s="156">
        <v>1.33</v>
      </c>
      <c r="CD1780">
        <v>870</v>
      </c>
      <c r="CE1780">
        <v>9.4398642392993892E-2</v>
      </c>
      <c r="CF1780">
        <v>3.6967508620705241</v>
      </c>
      <c r="CG1780">
        <v>0.13544402990386831</v>
      </c>
      <c r="CH1780">
        <v>-2.2955852621792525</v>
      </c>
      <c r="CI1780" t="s">
        <v>479</v>
      </c>
    </row>
    <row r="1781" spans="47:87" x14ac:dyDescent="0.3">
      <c r="AU1781">
        <v>0.3</v>
      </c>
      <c r="AV1781">
        <v>19.89753355695624</v>
      </c>
      <c r="AW1781">
        <v>0.33028391575617366</v>
      </c>
      <c r="AX1781">
        <v>1.4883521710236396</v>
      </c>
      <c r="AY1781">
        <v>323.31444583584874</v>
      </c>
      <c r="AZ1781">
        <v>9.9941459946990177E-2</v>
      </c>
      <c r="BA1781">
        <v>421.03556005843421</v>
      </c>
      <c r="BB1781">
        <v>404.74890356456154</v>
      </c>
      <c r="BC1781">
        <v>1</v>
      </c>
      <c r="BD1781">
        <v>44.762524148756221</v>
      </c>
      <c r="BE1781">
        <v>89.779688442150956</v>
      </c>
      <c r="BF1781">
        <v>16.068253664254652</v>
      </c>
      <c r="BG1781">
        <v>4.8950465554523745</v>
      </c>
      <c r="BH1781">
        <v>405.75705077571376</v>
      </c>
      <c r="BI1781">
        <v>0.19999999999999996</v>
      </c>
      <c r="BJ1781">
        <v>2760.2229945597733</v>
      </c>
      <c r="BK1781">
        <v>675.82905195068224</v>
      </c>
      <c r="BL1781">
        <v>884.89382590840034</v>
      </c>
      <c r="BM1781">
        <v>984.28033744331981</v>
      </c>
      <c r="BN1781">
        <v>96.686937632646661</v>
      </c>
      <c r="BO1781">
        <v>30.029513979598189</v>
      </c>
      <c r="BP1781">
        <v>2.841736151379436E-2</v>
      </c>
      <c r="BQ1781">
        <v>100</v>
      </c>
      <c r="BR1781">
        <v>432.6703279368873</v>
      </c>
      <c r="BS1781">
        <v>5.0265439139012769E-2</v>
      </c>
      <c r="BT1781">
        <v>3.0419558842549859E-4</v>
      </c>
      <c r="BU1781">
        <v>0</v>
      </c>
      <c r="BV1781">
        <v>0.59811360997291851</v>
      </c>
      <c r="BW1781">
        <v>14.577605314589652</v>
      </c>
      <c r="BX1781">
        <v>36.212953125909237</v>
      </c>
      <c r="BY1781">
        <v>32.70603109142764</v>
      </c>
      <c r="BZ1781">
        <v>841.03437726364223</v>
      </c>
      <c r="CA1781">
        <v>283.98151266208265</v>
      </c>
      <c r="CB1781">
        <v>228.71188866778476</v>
      </c>
      <c r="CC1781" s="156">
        <v>0.96</v>
      </c>
      <c r="CD1781">
        <v>1900</v>
      </c>
      <c r="CE1781">
        <v>7.9981100701208119E-2</v>
      </c>
      <c r="CF1781">
        <v>2.7754935544724724</v>
      </c>
      <c r="CG1781">
        <v>0.11710883851056771</v>
      </c>
      <c r="CH1781">
        <v>-1.5207767419215228</v>
      </c>
      <c r="CI1781" t="s">
        <v>479</v>
      </c>
    </row>
    <row r="1782" spans="47:87" x14ac:dyDescent="0.3">
      <c r="AU1782">
        <v>0.3</v>
      </c>
      <c r="AV1782">
        <v>20.052942173394893</v>
      </c>
      <c r="AW1782">
        <v>0.31570836794455848</v>
      </c>
      <c r="AX1782">
        <v>0</v>
      </c>
      <c r="AY1782">
        <v>324.97052774737062</v>
      </c>
      <c r="AZ1782">
        <v>0.1100391308443108</v>
      </c>
      <c r="BA1782">
        <v>430.81661270595981</v>
      </c>
      <c r="BB1782">
        <v>375.51806550323249</v>
      </c>
      <c r="BC1782">
        <v>1</v>
      </c>
      <c r="BD1782">
        <v>36.603942565744084</v>
      </c>
      <c r="BE1782">
        <v>113.92409069272821</v>
      </c>
      <c r="BF1782">
        <v>19.313970522109123</v>
      </c>
      <c r="BG1782">
        <v>3.9384912488262636</v>
      </c>
      <c r="BH1782">
        <v>421.61038395794623</v>
      </c>
      <c r="BI1782">
        <v>0.20000000000000007</v>
      </c>
      <c r="BJ1782">
        <v>2343.6621631742755</v>
      </c>
      <c r="BK1782">
        <v>672.46624884836751</v>
      </c>
      <c r="BL1782">
        <v>848.05391140079837</v>
      </c>
      <c r="BM1782">
        <v>956.93210297714245</v>
      </c>
      <c r="BN1782">
        <v>162.95902878579489</v>
      </c>
      <c r="BO1782">
        <v>28.717399044272543</v>
      </c>
      <c r="BP1782">
        <v>2.5503481081905383E-2</v>
      </c>
      <c r="BQ1782">
        <v>100</v>
      </c>
      <c r="BR1782">
        <v>320.27218472577289</v>
      </c>
      <c r="BS1782">
        <v>5.2290765962497217E-2</v>
      </c>
      <c r="BT1782">
        <v>2.9490364507153222E-4</v>
      </c>
      <c r="BU1782">
        <v>0</v>
      </c>
      <c r="BV1782">
        <v>0.56604155446625071</v>
      </c>
      <c r="BW1782">
        <v>15.175505582181291</v>
      </c>
      <c r="BX1782">
        <v>34.662478007264575</v>
      </c>
      <c r="BY1782">
        <v>22.217926449727678</v>
      </c>
      <c r="BZ1782">
        <v>1286.2096321682841</v>
      </c>
      <c r="CA1782">
        <v>280.8755645637404</v>
      </c>
      <c r="CB1782">
        <v>229.94297555135694</v>
      </c>
      <c r="CC1782" s="156">
        <v>1.01</v>
      </c>
      <c r="CD1782">
        <v>1910</v>
      </c>
      <c r="CE1782">
        <v>8.182023060203325E-2</v>
      </c>
      <c r="CF1782">
        <v>3.9285211010411158</v>
      </c>
      <c r="CG1782">
        <v>0.11054276301485885</v>
      </c>
      <c r="CH1782">
        <v>-6.9693910119847384</v>
      </c>
      <c r="CI1782" t="s">
        <v>479</v>
      </c>
    </row>
    <row r="1783" spans="47:87" x14ac:dyDescent="0.3">
      <c r="AU1783">
        <v>0.3</v>
      </c>
      <c r="AV1783">
        <v>20.928673586277291</v>
      </c>
      <c r="AW1783">
        <v>0.38914280357520548</v>
      </c>
      <c r="AX1783">
        <v>1.2627665989954793</v>
      </c>
      <c r="AY1783">
        <v>324.23858378460204</v>
      </c>
      <c r="AZ1783">
        <v>9.1590148956420925E-2</v>
      </c>
      <c r="BA1783">
        <v>476.08619070463106</v>
      </c>
      <c r="BB1783">
        <v>383.38581305463765</v>
      </c>
      <c r="BC1783">
        <v>1</v>
      </c>
      <c r="BD1783">
        <v>35.116821236273196</v>
      </c>
      <c r="BE1783">
        <v>79.501714312907708</v>
      </c>
      <c r="BF1783">
        <v>15.991119762608159</v>
      </c>
      <c r="BG1783">
        <v>3.8527129948466876</v>
      </c>
      <c r="BH1783">
        <v>425.59796030300419</v>
      </c>
      <c r="BI1783">
        <v>0.19999999999999998</v>
      </c>
      <c r="BJ1783">
        <v>2817.9093319752419</v>
      </c>
      <c r="BK1783">
        <v>690.66127471494121</v>
      </c>
      <c r="BL1783">
        <v>844.05151663823131</v>
      </c>
      <c r="BM1783">
        <v>878.08324167968692</v>
      </c>
      <c r="BN1783">
        <v>116.2780038118071</v>
      </c>
      <c r="BO1783">
        <v>35.067429378767756</v>
      </c>
      <c r="BP1783">
        <v>7.1656237503115394E-2</v>
      </c>
      <c r="BQ1783">
        <v>100</v>
      </c>
      <c r="BR1783">
        <v>430.21745069126939</v>
      </c>
      <c r="BS1783">
        <v>5.7618991315775941E-2</v>
      </c>
      <c r="BT1783">
        <v>2.9138181323657688E-4</v>
      </c>
      <c r="BU1783">
        <v>122.83357017554148</v>
      </c>
      <c r="BV1783">
        <v>0.55508118409242746</v>
      </c>
      <c r="BW1783">
        <v>14.2005290839786</v>
      </c>
      <c r="BX1783">
        <v>34.532386014095763</v>
      </c>
      <c r="BY1783">
        <v>30.657465516982121</v>
      </c>
      <c r="BZ1783">
        <v>809.70752637609235</v>
      </c>
      <c r="CA1783">
        <v>289.92566171840082</v>
      </c>
      <c r="CB1783">
        <v>240.78768683444056</v>
      </c>
      <c r="CC1783" s="156">
        <v>0.87</v>
      </c>
      <c r="CD1783">
        <v>1390</v>
      </c>
      <c r="CE1783">
        <v>0.25476244919932034</v>
      </c>
      <c r="CF1783">
        <v>8.1259439837146257</v>
      </c>
      <c r="CG1783">
        <v>0.31002520107290554</v>
      </c>
      <c r="CH1783">
        <v>35.644386356254365</v>
      </c>
      <c r="CI1783">
        <v>5</v>
      </c>
    </row>
    <row r="1784" spans="47:87" x14ac:dyDescent="0.3">
      <c r="AU1784">
        <v>0.3</v>
      </c>
      <c r="AV1784">
        <v>19.754991890442415</v>
      </c>
      <c r="AW1784">
        <v>0.29808641218172177</v>
      </c>
      <c r="AX1784">
        <v>1.2032261108905133</v>
      </c>
      <c r="AY1784">
        <v>330.58359202010359</v>
      </c>
      <c r="AZ1784">
        <v>0.10469022248536806</v>
      </c>
      <c r="BA1784">
        <v>428.44547946415383</v>
      </c>
      <c r="BB1784">
        <v>376.15227887750632</v>
      </c>
      <c r="BC1784">
        <v>1</v>
      </c>
      <c r="BD1784">
        <v>52.764845086577068</v>
      </c>
      <c r="BE1784">
        <v>92.338554247644097</v>
      </c>
      <c r="BF1784">
        <v>16.346305073102634</v>
      </c>
      <c r="BG1784">
        <v>5.4063114773370691</v>
      </c>
      <c r="BH1784">
        <v>402.03487501626341</v>
      </c>
      <c r="BI1784">
        <v>0.20000000000000004</v>
      </c>
      <c r="BJ1784">
        <v>2439.4350095617119</v>
      </c>
      <c r="BK1784">
        <v>692.15973101882707</v>
      </c>
      <c r="BL1784">
        <v>822.42352396143133</v>
      </c>
      <c r="BM1784">
        <v>1023.8419224281771</v>
      </c>
      <c r="BN1784">
        <v>195.8044251251936</v>
      </c>
      <c r="BO1784">
        <v>26.71125830757758</v>
      </c>
      <c r="BP1784">
        <v>7.300396573629403E-2</v>
      </c>
      <c r="BQ1784">
        <v>100</v>
      </c>
      <c r="BR1784">
        <v>224.83579264301648</v>
      </c>
      <c r="BS1784">
        <v>5.7278867067536196E-2</v>
      </c>
      <c r="BT1784">
        <v>3.1056449509619781E-4</v>
      </c>
      <c r="BU1784">
        <v>0</v>
      </c>
      <c r="BV1784">
        <v>0.60703357944915015</v>
      </c>
      <c r="BW1784">
        <v>15.039757401632391</v>
      </c>
      <c r="BX1784">
        <v>37.077705378303534</v>
      </c>
      <c r="BY1784">
        <v>29.085004031602139</v>
      </c>
      <c r="BZ1784">
        <v>1041.9714035446673</v>
      </c>
      <c r="CA1784">
        <v>357.12222438742759</v>
      </c>
      <c r="CB1784">
        <v>235.65612001448056</v>
      </c>
      <c r="CC1784" s="156">
        <v>1.1100000000000001</v>
      </c>
      <c r="CD1784">
        <v>1210</v>
      </c>
      <c r="CE1784">
        <v>0.10240713194414819</v>
      </c>
      <c r="CF1784">
        <v>3.8362691611291515</v>
      </c>
      <c r="CG1784">
        <v>0.12638355595729214</v>
      </c>
      <c r="CH1784">
        <v>2.9044501494675674</v>
      </c>
      <c r="CI1784">
        <v>15</v>
      </c>
    </row>
    <row r="1785" spans="47:87" x14ac:dyDescent="0.3">
      <c r="AU1785">
        <v>0.3</v>
      </c>
      <c r="AV1785">
        <v>20.624607585180282</v>
      </c>
      <c r="AW1785">
        <v>0.28711660383976173</v>
      </c>
      <c r="AX1785">
        <v>1.1413114679202883</v>
      </c>
      <c r="AY1785">
        <v>326.60687180554339</v>
      </c>
      <c r="AZ1785">
        <v>8.8645783182543361E-2</v>
      </c>
      <c r="BA1785">
        <v>452.51519145345821</v>
      </c>
      <c r="BB1785">
        <v>394.12585548346038</v>
      </c>
      <c r="BC1785">
        <v>1</v>
      </c>
      <c r="BD1785">
        <v>35.922558993468513</v>
      </c>
      <c r="BE1785">
        <v>82.989219609491258</v>
      </c>
      <c r="BF1785">
        <v>21.363399877871991</v>
      </c>
      <c r="BG1785">
        <v>6.0489578911491684</v>
      </c>
      <c r="BH1785">
        <v>470.93413279203128</v>
      </c>
      <c r="BI1785">
        <v>0.20000000000000004</v>
      </c>
      <c r="BJ1785">
        <v>2325.9202421634527</v>
      </c>
      <c r="BK1785">
        <v>692.98689922583219</v>
      </c>
      <c r="BL1785">
        <v>878.50299202970325</v>
      </c>
      <c r="BM1785">
        <v>969.93830578180871</v>
      </c>
      <c r="BN1785">
        <v>114.54310616221382</v>
      </c>
      <c r="BO1785">
        <v>25.697447245547064</v>
      </c>
      <c r="BP1785">
        <v>7.4115906811949794E-2</v>
      </c>
      <c r="BQ1785">
        <v>100</v>
      </c>
      <c r="BR1785">
        <v>360.87587036138194</v>
      </c>
      <c r="BS1785">
        <v>5.8914520720342985E-2</v>
      </c>
      <c r="BT1785">
        <v>3.0987084843082198E-4</v>
      </c>
      <c r="BU1785">
        <v>27.394893441820724</v>
      </c>
      <c r="BV1785">
        <v>0.52244292745088683</v>
      </c>
      <c r="BW1785">
        <v>14.557000340272056</v>
      </c>
      <c r="BX1785">
        <v>37.151507439492327</v>
      </c>
      <c r="BY1785">
        <v>39.476819201958818</v>
      </c>
      <c r="BZ1785">
        <v>768.40230824069772</v>
      </c>
      <c r="CA1785">
        <v>363.23896696476913</v>
      </c>
      <c r="CB1785">
        <v>221.71050924028253</v>
      </c>
      <c r="CC1785" s="156">
        <v>0.89</v>
      </c>
      <c r="CD1785">
        <v>1170</v>
      </c>
      <c r="CE1785">
        <v>0.21605965375534697</v>
      </c>
      <c r="CF1785">
        <v>8.2133311328984693</v>
      </c>
      <c r="CG1785">
        <v>0.25884889940538419</v>
      </c>
      <c r="CH1785">
        <v>26.931223138466191</v>
      </c>
      <c r="CI1785">
        <v>6</v>
      </c>
    </row>
    <row r="1786" spans="47:87" x14ac:dyDescent="0.3">
      <c r="AU1786">
        <v>0.3</v>
      </c>
      <c r="AV1786">
        <v>18.778647104303587</v>
      </c>
      <c r="AW1786">
        <v>0.27258381934315723</v>
      </c>
      <c r="AX1786">
        <v>0.24582429701610123</v>
      </c>
      <c r="AY1786">
        <v>322.39694628280301</v>
      </c>
      <c r="AZ1786">
        <v>9.9304743761391673E-2</v>
      </c>
      <c r="BA1786">
        <v>397.0833355822727</v>
      </c>
      <c r="BB1786">
        <v>386.21053785792162</v>
      </c>
      <c r="BC1786">
        <v>1</v>
      </c>
      <c r="BD1786">
        <v>31.8386832131639</v>
      </c>
      <c r="BE1786">
        <v>111.86525802625894</v>
      </c>
      <c r="BF1786">
        <v>18.466987136427395</v>
      </c>
      <c r="BG1786">
        <v>5.1537734102927324</v>
      </c>
      <c r="BH1786">
        <v>422.62282153970216</v>
      </c>
      <c r="BI1786">
        <v>0.20000000000000004</v>
      </c>
      <c r="BJ1786">
        <v>3329.6441423762212</v>
      </c>
      <c r="BK1786">
        <v>692.1274864546823</v>
      </c>
      <c r="BL1786">
        <v>911.15536193977255</v>
      </c>
      <c r="BM1786">
        <v>940.7599603883034</v>
      </c>
      <c r="BN1786">
        <v>190.808102687933</v>
      </c>
      <c r="BO1786">
        <v>24.813732590771572</v>
      </c>
      <c r="BP1786">
        <v>1.9691013766429392E-2</v>
      </c>
      <c r="BQ1786">
        <v>100</v>
      </c>
      <c r="BR1786">
        <v>303.19427987979691</v>
      </c>
      <c r="BS1786">
        <v>5.1436363125736427E-2</v>
      </c>
      <c r="BT1786">
        <v>2.9860633125077646E-4</v>
      </c>
      <c r="BU1786">
        <v>0</v>
      </c>
      <c r="BV1786">
        <v>0.56920583640774391</v>
      </c>
      <c r="BW1786">
        <v>15.634230479895608</v>
      </c>
      <c r="BX1786">
        <v>34.533500202519086</v>
      </c>
      <c r="BY1786">
        <v>30.444094284533122</v>
      </c>
      <c r="BZ1786">
        <v>949.70505356725027</v>
      </c>
      <c r="CA1786">
        <v>207.51731515867843</v>
      </c>
      <c r="CB1786">
        <v>237.11236587358891</v>
      </c>
      <c r="CC1786" s="156">
        <v>1</v>
      </c>
      <c r="CD1786">
        <v>1610</v>
      </c>
      <c r="CE1786">
        <v>0.11573028108066108</v>
      </c>
      <c r="CF1786">
        <v>3.767990373597272</v>
      </c>
      <c r="CG1786">
        <v>0.14643676281335352</v>
      </c>
      <c r="CH1786">
        <v>4.372961333618079</v>
      </c>
      <c r="CI1786">
        <v>14</v>
      </c>
    </row>
    <row r="1787" spans="47:87" x14ac:dyDescent="0.3">
      <c r="AU1787">
        <v>0.3</v>
      </c>
      <c r="AV1787">
        <v>20.739946126742574</v>
      </c>
      <c r="AW1787">
        <v>0.30600391250307796</v>
      </c>
      <c r="AX1787">
        <v>2.5042528212176256</v>
      </c>
      <c r="AY1787">
        <v>302.50337771090869</v>
      </c>
      <c r="AZ1787">
        <v>9.8953508481863253E-2</v>
      </c>
      <c r="BA1787">
        <v>408.88531528490063</v>
      </c>
      <c r="BB1787">
        <v>424.18287623197989</v>
      </c>
      <c r="BC1787">
        <v>1</v>
      </c>
      <c r="BD1787">
        <v>42.319425153234661</v>
      </c>
      <c r="BE1787">
        <v>94.397450188204559</v>
      </c>
      <c r="BF1787">
        <v>15.267986892566743</v>
      </c>
      <c r="BG1787">
        <v>2.9630286488387432</v>
      </c>
      <c r="BH1787">
        <v>375.2049928700302</v>
      </c>
      <c r="BI1787">
        <v>0.19999999999999998</v>
      </c>
      <c r="BJ1787">
        <v>2518.3088761511663</v>
      </c>
      <c r="BK1787">
        <v>696.57852595199915</v>
      </c>
      <c r="BL1787">
        <v>932.56336516788156</v>
      </c>
      <c r="BM1787">
        <v>1107.2016566083967</v>
      </c>
      <c r="BN1787">
        <v>165.41018641096636</v>
      </c>
      <c r="BO1787">
        <v>27.307840310678809</v>
      </c>
      <c r="BP1787">
        <v>8.8683886975104043E-2</v>
      </c>
      <c r="BQ1787">
        <v>100</v>
      </c>
      <c r="BR1787">
        <v>292.90864926142245</v>
      </c>
      <c r="BS1787">
        <v>5.827911511362828E-2</v>
      </c>
      <c r="BT1787">
        <v>2.858822159359622E-4</v>
      </c>
      <c r="BU1787">
        <v>0</v>
      </c>
      <c r="BV1787">
        <v>0.56259362953548864</v>
      </c>
      <c r="BW1787">
        <v>15.030174573874733</v>
      </c>
      <c r="BX1787">
        <v>31.359899395465298</v>
      </c>
      <c r="BY1787">
        <v>33.450398610001351</v>
      </c>
      <c r="BZ1787">
        <v>743.94228135512321</v>
      </c>
      <c r="CA1787">
        <v>294.56634607414406</v>
      </c>
      <c r="CB1787">
        <v>216.56050079309392</v>
      </c>
      <c r="CC1787" s="156">
        <v>1</v>
      </c>
      <c r="CD1787">
        <v>2130</v>
      </c>
      <c r="CE1787">
        <v>0.10955373400020951</v>
      </c>
      <c r="CF1787">
        <v>4.1495503782754692</v>
      </c>
      <c r="CG1787">
        <v>0.14103330144661538</v>
      </c>
      <c r="CH1787">
        <v>3.2583473752055849</v>
      </c>
      <c r="CI1787">
        <v>15</v>
      </c>
    </row>
    <row r="1788" spans="47:87" x14ac:dyDescent="0.3">
      <c r="AU1788">
        <v>0.3</v>
      </c>
      <c r="AV1788">
        <v>19.405573074390215</v>
      </c>
      <c r="AW1788">
        <v>0.3569948972907529</v>
      </c>
      <c r="AX1788">
        <v>1.3695060176834639</v>
      </c>
      <c r="AY1788">
        <v>334.66282482196226</v>
      </c>
      <c r="AZ1788">
        <v>9.0558738343495926E-2</v>
      </c>
      <c r="BA1788">
        <v>384.05272367061536</v>
      </c>
      <c r="BB1788">
        <v>404.63490091415338</v>
      </c>
      <c r="BC1788">
        <v>1</v>
      </c>
      <c r="BD1788">
        <v>40.710654951345433</v>
      </c>
      <c r="BE1788">
        <v>97.737550943495918</v>
      </c>
      <c r="BF1788">
        <v>18.007292207330501</v>
      </c>
      <c r="BG1788">
        <v>4.5269285853221257</v>
      </c>
      <c r="BH1788">
        <v>429.87163915838124</v>
      </c>
      <c r="BI1788">
        <v>0.19999999999999998</v>
      </c>
      <c r="BJ1788">
        <v>2112.1150719616971</v>
      </c>
      <c r="BK1788">
        <v>680.9922866853467</v>
      </c>
      <c r="BL1788">
        <v>878.07486113344419</v>
      </c>
      <c r="BM1788">
        <v>904.62216510044288</v>
      </c>
      <c r="BN1788">
        <v>128.27729893811073</v>
      </c>
      <c r="BO1788">
        <v>32.019071577137346</v>
      </c>
      <c r="BP1788">
        <v>8.4071924048906385E-2</v>
      </c>
      <c r="BQ1788">
        <v>100</v>
      </c>
      <c r="BR1788">
        <v>289.16590768453847</v>
      </c>
      <c r="BS1788">
        <v>5.3601959046540838E-2</v>
      </c>
      <c r="BT1788">
        <v>3.1180981750420579E-4</v>
      </c>
      <c r="BU1788">
        <v>25.955269955773151</v>
      </c>
      <c r="BV1788">
        <v>0.54256653899644036</v>
      </c>
      <c r="BW1788">
        <v>15.455568582041753</v>
      </c>
      <c r="BX1788">
        <v>37.064588924705149</v>
      </c>
      <c r="BY1788">
        <v>37.538105896437123</v>
      </c>
      <c r="BZ1788">
        <v>1136.2950023968458</v>
      </c>
      <c r="CA1788">
        <v>299.33223410525068</v>
      </c>
      <c r="CB1788">
        <v>220.4397582352664</v>
      </c>
      <c r="CC1788" s="156">
        <v>0.74</v>
      </c>
      <c r="CD1788">
        <v>3030</v>
      </c>
      <c r="CE1788">
        <v>4.8428582585272162E-2</v>
      </c>
      <c r="CF1788">
        <v>2.5462737774567605</v>
      </c>
      <c r="CG1788">
        <v>9.3085245412869486E-2</v>
      </c>
      <c r="CH1788">
        <v>-8.4982748757424886</v>
      </c>
      <c r="CI1788" t="s">
        <v>479</v>
      </c>
    </row>
    <row r="1789" spans="47:87" x14ac:dyDescent="0.3">
      <c r="AU1789">
        <v>0.3</v>
      </c>
      <c r="AV1789">
        <v>19.416703848674523</v>
      </c>
      <c r="AW1789">
        <v>0.31439974123770187</v>
      </c>
      <c r="AX1789">
        <v>1.0320326109480464</v>
      </c>
      <c r="AY1789">
        <v>329.14781949223277</v>
      </c>
      <c r="AZ1789">
        <v>0.10409484909392315</v>
      </c>
      <c r="BA1789">
        <v>405.53671883207858</v>
      </c>
      <c r="BB1789">
        <v>351.16403551729832</v>
      </c>
      <c r="BC1789">
        <v>1</v>
      </c>
      <c r="BD1789">
        <v>43.853571259881896</v>
      </c>
      <c r="BE1789">
        <v>120.75008482982307</v>
      </c>
      <c r="BF1789">
        <v>14.889729939792497</v>
      </c>
      <c r="BG1789">
        <v>5.4373859919007907</v>
      </c>
      <c r="BH1789">
        <v>417.23236892502695</v>
      </c>
      <c r="BI1789">
        <v>0.1999999999999999</v>
      </c>
      <c r="BJ1789">
        <v>3146.9470126340639</v>
      </c>
      <c r="BK1789">
        <v>688.40695329520076</v>
      </c>
      <c r="BL1789">
        <v>890.60377097921787</v>
      </c>
      <c r="BM1789">
        <v>867.4120656200239</v>
      </c>
      <c r="BN1789">
        <v>201.7531142773565</v>
      </c>
      <c r="BO1789">
        <v>28.431317002467058</v>
      </c>
      <c r="BP1789">
        <v>4.5694563197854671E-2</v>
      </c>
      <c r="BQ1789">
        <v>100</v>
      </c>
      <c r="BR1789">
        <v>421.63359704582717</v>
      </c>
      <c r="BS1789">
        <v>5.8106287558956977E-2</v>
      </c>
      <c r="BT1789">
        <v>2.9565215613935018E-4</v>
      </c>
      <c r="BU1789">
        <v>0</v>
      </c>
      <c r="BV1789">
        <v>0.5520183996588125</v>
      </c>
      <c r="BW1789">
        <v>15.797686000960599</v>
      </c>
      <c r="BX1789">
        <v>35.887893793701288</v>
      </c>
      <c r="BY1789">
        <v>31.636570444204363</v>
      </c>
      <c r="BZ1789">
        <v>929.40302737826426</v>
      </c>
      <c r="CA1789">
        <v>321.90699574565861</v>
      </c>
      <c r="CB1789">
        <v>226.73725545748587</v>
      </c>
      <c r="CC1789" s="156">
        <v>0.98</v>
      </c>
      <c r="CD1789">
        <v>1320</v>
      </c>
      <c r="CE1789">
        <v>0.29417758920872372</v>
      </c>
      <c r="CF1789">
        <v>9.5521498373667022</v>
      </c>
      <c r="CG1789">
        <v>0.36809269705636166</v>
      </c>
      <c r="CH1789">
        <v>45.235577202888145</v>
      </c>
      <c r="CI1789">
        <v>4</v>
      </c>
    </row>
    <row r="1790" spans="47:87" x14ac:dyDescent="0.3">
      <c r="AU1790">
        <v>0.3</v>
      </c>
      <c r="AV1790">
        <v>18.778902378991074</v>
      </c>
      <c r="AW1790">
        <v>0.35159185609960542</v>
      </c>
      <c r="AX1790">
        <v>0.8040513928986488</v>
      </c>
      <c r="AY1790">
        <v>337.42305185848534</v>
      </c>
      <c r="AZ1790">
        <v>9.7714390092734027E-2</v>
      </c>
      <c r="BA1790">
        <v>425.32042093193166</v>
      </c>
      <c r="BB1790">
        <v>392.12398657436245</v>
      </c>
      <c r="BC1790">
        <v>1</v>
      </c>
      <c r="BD1790">
        <v>34.121773770033393</v>
      </c>
      <c r="BE1790">
        <v>92.651427273168451</v>
      </c>
      <c r="BF1790">
        <v>19.746789000986233</v>
      </c>
      <c r="BG1790">
        <v>4.6204528713294346</v>
      </c>
      <c r="BH1790">
        <v>432.39242440511123</v>
      </c>
      <c r="BI1790">
        <v>0.2</v>
      </c>
      <c r="BJ1790">
        <v>3018.3628306163787</v>
      </c>
      <c r="BK1790">
        <v>679.88003153781483</v>
      </c>
      <c r="BL1790">
        <v>813.4275451557578</v>
      </c>
      <c r="BM1790">
        <v>965.59074937239382</v>
      </c>
      <c r="BN1790">
        <v>149.26812528330365</v>
      </c>
      <c r="BO1790">
        <v>31.643293643040728</v>
      </c>
      <c r="BP1790">
        <v>6.9553008084253201E-2</v>
      </c>
      <c r="BQ1790">
        <v>100</v>
      </c>
      <c r="BR1790">
        <v>290.30610236360792</v>
      </c>
      <c r="BS1790">
        <v>4.9742385381970435E-2</v>
      </c>
      <c r="BT1790">
        <v>3.0653676213190207E-4</v>
      </c>
      <c r="BU1790">
        <v>0</v>
      </c>
      <c r="BV1790">
        <v>0.52628271379139935</v>
      </c>
      <c r="BW1790">
        <v>15.168286833064997</v>
      </c>
      <c r="BX1790">
        <v>38.883638708582538</v>
      </c>
      <c r="BY1790">
        <v>26.96670531521503</v>
      </c>
      <c r="BZ1790">
        <v>1027.3483423006958</v>
      </c>
      <c r="CA1790">
        <v>179.98211265077677</v>
      </c>
      <c r="CB1790">
        <v>229.78397817805623</v>
      </c>
      <c r="CC1790" s="156">
        <v>0.95</v>
      </c>
      <c r="CD1790">
        <v>2010</v>
      </c>
      <c r="CE1790">
        <v>9.7855500725882116E-2</v>
      </c>
      <c r="CF1790">
        <v>4.2054262437809316</v>
      </c>
      <c r="CG1790">
        <v>0.13904083574196954</v>
      </c>
      <c r="CH1790">
        <v>-2.8968572511310584</v>
      </c>
      <c r="CI1790" t="s">
        <v>479</v>
      </c>
    </row>
    <row r="1791" spans="47:87" x14ac:dyDescent="0.3">
      <c r="AU1791">
        <v>0.3</v>
      </c>
      <c r="AV1791">
        <v>19.29384322055806</v>
      </c>
      <c r="AW1791">
        <v>0.35949676861272067</v>
      </c>
      <c r="AX1791">
        <v>1.6736967114539834</v>
      </c>
      <c r="AY1791">
        <v>343.74411576670161</v>
      </c>
      <c r="AZ1791">
        <v>9.6900299419175884E-2</v>
      </c>
      <c r="BA1791">
        <v>392.08352070697157</v>
      </c>
      <c r="BB1791">
        <v>454.06658125692525</v>
      </c>
      <c r="BC1791">
        <v>1</v>
      </c>
      <c r="BD1791">
        <v>49.075080730069871</v>
      </c>
      <c r="BE1791">
        <v>119.2221739873611</v>
      </c>
      <c r="BF1791">
        <v>20.488021730273125</v>
      </c>
      <c r="BG1791">
        <v>5.8573128687954616</v>
      </c>
      <c r="BH1791">
        <v>416.22089882199293</v>
      </c>
      <c r="BI1791">
        <v>0.2</v>
      </c>
      <c r="BJ1791">
        <v>2403.7110850554609</v>
      </c>
      <c r="BK1791">
        <v>684.62546106797686</v>
      </c>
      <c r="BL1791">
        <v>920.01589556907891</v>
      </c>
      <c r="BM1791">
        <v>926.77967727647786</v>
      </c>
      <c r="BN1791">
        <v>181.97332551375121</v>
      </c>
      <c r="BO1791">
        <v>32.776118412211218</v>
      </c>
      <c r="BP1791">
        <v>1.9999194230189733E-2</v>
      </c>
      <c r="BQ1791">
        <v>100</v>
      </c>
      <c r="BR1791">
        <v>284.04064321435851</v>
      </c>
      <c r="BS1791">
        <v>5.3343119945996775E-2</v>
      </c>
      <c r="BT1791">
        <v>3.1601102450183464E-4</v>
      </c>
      <c r="BU1791">
        <v>0</v>
      </c>
      <c r="BV1791">
        <v>0.48769851439711831</v>
      </c>
      <c r="BW1791">
        <v>15.834271094157828</v>
      </c>
      <c r="BX1791">
        <v>34.659666205551765</v>
      </c>
      <c r="BY1791">
        <v>25.376989614779337</v>
      </c>
      <c r="BZ1791">
        <v>1037.5453710049694</v>
      </c>
      <c r="CA1791">
        <v>326.17006541028741</v>
      </c>
      <c r="CB1791">
        <v>232.99515239991769</v>
      </c>
      <c r="CC1791" s="156">
        <v>0.95</v>
      </c>
      <c r="CD1791">
        <v>1460</v>
      </c>
      <c r="CE1791">
        <v>0.12003219583199964</v>
      </c>
      <c r="CF1791">
        <v>4.128027020198223</v>
      </c>
      <c r="CG1791">
        <v>0.14940566056766552</v>
      </c>
      <c r="CH1791">
        <v>1.7930914365481394</v>
      </c>
      <c r="CI1791">
        <v>17</v>
      </c>
    </row>
    <row r="1792" spans="47:87" x14ac:dyDescent="0.3">
      <c r="AU1792">
        <v>0.3</v>
      </c>
      <c r="AV1792">
        <v>19.102131148634328</v>
      </c>
      <c r="AW1792">
        <v>0.34380875460434307</v>
      </c>
      <c r="AX1792">
        <v>1.8126409983003353</v>
      </c>
      <c r="AY1792">
        <v>309.31917923634404</v>
      </c>
      <c r="AZ1792">
        <v>9.5219238674307066E-2</v>
      </c>
      <c r="BA1792">
        <v>525.01526675183982</v>
      </c>
      <c r="BB1792">
        <v>378.64328202094003</v>
      </c>
      <c r="BC1792">
        <v>1</v>
      </c>
      <c r="BD1792">
        <v>32.587896364061812</v>
      </c>
      <c r="BE1792">
        <v>122.3668264586636</v>
      </c>
      <c r="BF1792">
        <v>12.213029723667361</v>
      </c>
      <c r="BG1792">
        <v>3.0531429945305142</v>
      </c>
      <c r="BH1792">
        <v>349.17243217147757</v>
      </c>
      <c r="BI1792">
        <v>0.2</v>
      </c>
      <c r="BJ1792">
        <v>2629.7040317110195</v>
      </c>
      <c r="BK1792">
        <v>688.22327618581937</v>
      </c>
      <c r="BL1792">
        <v>885.41250116791969</v>
      </c>
      <c r="BM1792">
        <v>872.38132178675312</v>
      </c>
      <c r="BN1792">
        <v>110.05685790092099</v>
      </c>
      <c r="BO1792">
        <v>31.329868056586644</v>
      </c>
      <c r="BP1792">
        <v>2.1048227561642496E-2</v>
      </c>
      <c r="BQ1792">
        <v>100</v>
      </c>
      <c r="BR1792">
        <v>352.65859844727618</v>
      </c>
      <c r="BS1792">
        <v>5.8784920875961884E-2</v>
      </c>
      <c r="BT1792">
        <v>2.9339528881849538E-4</v>
      </c>
      <c r="BU1792">
        <v>0</v>
      </c>
      <c r="BV1792">
        <v>0.5345195237413185</v>
      </c>
      <c r="BW1792">
        <v>14.440526269863298</v>
      </c>
      <c r="BX1792">
        <v>34.445862688083103</v>
      </c>
      <c r="BY1792">
        <v>31.682114374139246</v>
      </c>
      <c r="BZ1792">
        <v>873.14576100509043</v>
      </c>
      <c r="CA1792">
        <v>214.33704036376082</v>
      </c>
      <c r="CB1792">
        <v>234.68872568628109</v>
      </c>
      <c r="CC1792" s="156">
        <v>0.79</v>
      </c>
      <c r="CD1792">
        <v>1880</v>
      </c>
      <c r="CE1792">
        <v>0.14700214094093411</v>
      </c>
      <c r="CF1792">
        <v>5.385524830432999</v>
      </c>
      <c r="CG1792">
        <v>0.17648831241067411</v>
      </c>
      <c r="CH1792">
        <v>8.8384729936566782</v>
      </c>
      <c r="CI1792">
        <v>11</v>
      </c>
    </row>
    <row r="1793" spans="47:87" x14ac:dyDescent="0.3">
      <c r="AU1793">
        <v>0.3</v>
      </c>
      <c r="AV1793">
        <v>20.554155268841384</v>
      </c>
      <c r="AW1793">
        <v>0.37482325690899532</v>
      </c>
      <c r="AX1793">
        <v>0.40539438167235614</v>
      </c>
      <c r="AY1793">
        <v>343.23722466758562</v>
      </c>
      <c r="AZ1793">
        <v>8.0676298052925755E-2</v>
      </c>
      <c r="BA1793">
        <v>424.38808980814122</v>
      </c>
      <c r="BB1793">
        <v>418.95493538261235</v>
      </c>
      <c r="BC1793">
        <v>1</v>
      </c>
      <c r="BD1793">
        <v>32.691692352357741</v>
      </c>
      <c r="BE1793">
        <v>109.92364158057943</v>
      </c>
      <c r="BF1793">
        <v>15.610759821617057</v>
      </c>
      <c r="BG1793">
        <v>4.8690065915703125</v>
      </c>
      <c r="BH1793">
        <v>405.83165799628858</v>
      </c>
      <c r="BI1793">
        <v>0.19999999999999998</v>
      </c>
      <c r="BJ1793">
        <v>2476.2598938454089</v>
      </c>
      <c r="BK1793">
        <v>687.06917891756007</v>
      </c>
      <c r="BL1793">
        <v>930.81345561879732</v>
      </c>
      <c r="BM1793">
        <v>885.05502430969307</v>
      </c>
      <c r="BN1793">
        <v>214.6501674836054</v>
      </c>
      <c r="BO1793">
        <v>33.875777181989413</v>
      </c>
      <c r="BP1793">
        <v>5.7073664825758604E-2</v>
      </c>
      <c r="BQ1793">
        <v>100</v>
      </c>
      <c r="BR1793">
        <v>335.67100138445909</v>
      </c>
      <c r="BS1793">
        <v>5.8010045818285907E-2</v>
      </c>
      <c r="BT1793">
        <v>2.999237030676384E-4</v>
      </c>
      <c r="BU1793">
        <v>0</v>
      </c>
      <c r="BV1793">
        <v>0.58944717828006066</v>
      </c>
      <c r="BW1793">
        <v>13.985880508277384</v>
      </c>
      <c r="BX1793">
        <v>36.545938781241524</v>
      </c>
      <c r="BY1793">
        <v>32.787260347443699</v>
      </c>
      <c r="BZ1793">
        <v>939.85486905561243</v>
      </c>
      <c r="CA1793">
        <v>199.7776879517653</v>
      </c>
      <c r="CB1793">
        <v>231.0347548860089</v>
      </c>
      <c r="CC1793" s="156">
        <v>0.96</v>
      </c>
      <c r="CD1793">
        <v>1510</v>
      </c>
      <c r="CE1793">
        <v>0.1212124375837651</v>
      </c>
      <c r="CF1793">
        <v>4.4534118963327831</v>
      </c>
      <c r="CG1793">
        <v>0.15078666766103141</v>
      </c>
      <c r="CH1793">
        <v>4.7046956009271579</v>
      </c>
      <c r="CI1793">
        <v>14</v>
      </c>
    </row>
    <row r="1794" spans="47:87" x14ac:dyDescent="0.3">
      <c r="AU1794">
        <v>0.3</v>
      </c>
      <c r="AV1794">
        <v>18.470822437390897</v>
      </c>
      <c r="AW1794">
        <v>0.28211319955729919</v>
      </c>
      <c r="AX1794">
        <v>0.79535936616218694</v>
      </c>
      <c r="AY1794">
        <v>363.5676829300815</v>
      </c>
      <c r="AZ1794">
        <v>8.3500948224065438E-2</v>
      </c>
      <c r="BA1794">
        <v>369.94423221635452</v>
      </c>
      <c r="BB1794">
        <v>385.87470211719915</v>
      </c>
      <c r="BC1794">
        <v>1</v>
      </c>
      <c r="BD1794">
        <v>44.106021379773019</v>
      </c>
      <c r="BE1794">
        <v>110.99928781930844</v>
      </c>
      <c r="BF1794">
        <v>9.4048875351272869</v>
      </c>
      <c r="BG1794">
        <v>5.6471873615300217</v>
      </c>
      <c r="BH1794">
        <v>350.17758906164585</v>
      </c>
      <c r="BI1794">
        <v>0.2</v>
      </c>
      <c r="BJ1794">
        <v>1958.2349324802003</v>
      </c>
      <c r="BK1794">
        <v>670.37171414922238</v>
      </c>
      <c r="BL1794">
        <v>874.35692087727728</v>
      </c>
      <c r="BM1794">
        <v>815.72083109316429</v>
      </c>
      <c r="BN1794">
        <v>170.38434585364516</v>
      </c>
      <c r="BO1794">
        <v>25.865293451900303</v>
      </c>
      <c r="BP1794">
        <v>0</v>
      </c>
      <c r="BQ1794">
        <v>100</v>
      </c>
      <c r="BR1794">
        <v>320.77352005564313</v>
      </c>
      <c r="BS1794">
        <v>5.2811941497420405E-2</v>
      </c>
      <c r="BT1794">
        <v>3.1006844140427006E-4</v>
      </c>
      <c r="BU1794">
        <v>0</v>
      </c>
      <c r="BV1794">
        <v>0.56741076499394016</v>
      </c>
      <c r="BW1794">
        <v>14.138958773835075</v>
      </c>
      <c r="BX1794">
        <v>33.484823912153594</v>
      </c>
      <c r="BY1794">
        <v>38.929581420065546</v>
      </c>
      <c r="BZ1794">
        <v>835.58901911334442</v>
      </c>
      <c r="CA1794">
        <v>257.80113866352144</v>
      </c>
      <c r="CB1794">
        <v>235.97211368986109</v>
      </c>
      <c r="CC1794" s="156">
        <v>0.91</v>
      </c>
      <c r="CD1794">
        <v>1610</v>
      </c>
      <c r="CE1794">
        <v>0.35880878752599998</v>
      </c>
      <c r="CF1794">
        <v>6.9758893353460385</v>
      </c>
      <c r="CG1794">
        <v>0.31810629006307589</v>
      </c>
      <c r="CH1794">
        <v>34.803534247746413</v>
      </c>
      <c r="CI1794">
        <v>4</v>
      </c>
    </row>
    <row r="1795" spans="47:87" x14ac:dyDescent="0.3">
      <c r="AU1795">
        <v>0.3</v>
      </c>
      <c r="AV1795">
        <v>19.465727409794145</v>
      </c>
      <c r="AW1795">
        <v>0.29198768538717768</v>
      </c>
      <c r="AX1795">
        <v>1.2673017039471723</v>
      </c>
      <c r="AY1795">
        <v>306.17614952477481</v>
      </c>
      <c r="AZ1795">
        <v>9.8506319604436648E-2</v>
      </c>
      <c r="BA1795">
        <v>420.83311849210736</v>
      </c>
      <c r="BB1795">
        <v>285.30962222633167</v>
      </c>
      <c r="BC1795">
        <v>1</v>
      </c>
      <c r="BD1795">
        <v>40.821194077843195</v>
      </c>
      <c r="BE1795">
        <v>100.76714787622379</v>
      </c>
      <c r="BF1795">
        <v>24.627163366475855</v>
      </c>
      <c r="BG1795">
        <v>5.5895790585818386</v>
      </c>
      <c r="BH1795">
        <v>399.86848943896149</v>
      </c>
      <c r="BI1795">
        <v>0.20000000000000004</v>
      </c>
      <c r="BJ1795">
        <v>2813.9987667798168</v>
      </c>
      <c r="BK1795">
        <v>660.86976273443815</v>
      </c>
      <c r="BL1795">
        <v>915.84798167339284</v>
      </c>
      <c r="BM1795">
        <v>881.73640132931178</v>
      </c>
      <c r="BN1795">
        <v>101.70829903877369</v>
      </c>
      <c r="BO1795">
        <v>26.384209366535128</v>
      </c>
      <c r="BP1795">
        <v>4.4900691713809088E-2</v>
      </c>
      <c r="BQ1795">
        <v>100</v>
      </c>
      <c r="BR1795">
        <v>309.8347034794636</v>
      </c>
      <c r="BS1795">
        <v>5.3675598457618476E-2</v>
      </c>
      <c r="BT1795">
        <v>3.1795446717322747E-4</v>
      </c>
      <c r="BU1795">
        <v>0</v>
      </c>
      <c r="BV1795">
        <v>0.52907815927527857</v>
      </c>
      <c r="BW1795">
        <v>14.600588930957999</v>
      </c>
      <c r="BX1795">
        <v>33.825578174695167</v>
      </c>
      <c r="BY1795">
        <v>28.233104537172167</v>
      </c>
      <c r="BZ1795">
        <v>911.70280946325636</v>
      </c>
      <c r="CA1795">
        <v>309.05237476056095</v>
      </c>
      <c r="CB1795">
        <v>239.09257655585208</v>
      </c>
      <c r="CC1795" s="156">
        <v>1.29</v>
      </c>
      <c r="CD1795">
        <v>1500</v>
      </c>
      <c r="CE1795">
        <v>8.7007611706568788E-3</v>
      </c>
      <c r="CF1795">
        <v>1.9262409977035844</v>
      </c>
      <c r="CG1795">
        <v>6.1609081870568329E-2</v>
      </c>
      <c r="CH1795">
        <v>-17.240602196661161</v>
      </c>
      <c r="CI1795" t="s">
        <v>479</v>
      </c>
    </row>
    <row r="1796" spans="47:87" x14ac:dyDescent="0.3">
      <c r="AU1796">
        <v>0.3</v>
      </c>
      <c r="AV1796">
        <v>18.15745547791688</v>
      </c>
      <c r="AW1796">
        <v>0.36767183366049111</v>
      </c>
      <c r="AX1796">
        <v>1.6059124564000475</v>
      </c>
      <c r="AY1796">
        <v>331.27486256680947</v>
      </c>
      <c r="AZ1796">
        <v>8.9835985752894254E-2</v>
      </c>
      <c r="BA1796">
        <v>442.83851438747087</v>
      </c>
      <c r="BB1796">
        <v>290.92071680422441</v>
      </c>
      <c r="BC1796">
        <v>1</v>
      </c>
      <c r="BD1796">
        <v>39.483901014656695</v>
      </c>
      <c r="BE1796">
        <v>84.570311260685727</v>
      </c>
      <c r="BF1796">
        <v>16.52047438071223</v>
      </c>
      <c r="BG1796">
        <v>5.6685330136453951</v>
      </c>
      <c r="BH1796">
        <v>446.15886954825589</v>
      </c>
      <c r="BI1796">
        <v>0.20000000000000004</v>
      </c>
      <c r="BJ1796">
        <v>2747.6746669820459</v>
      </c>
      <c r="BK1796">
        <v>674.35337078227815</v>
      </c>
      <c r="BL1796">
        <v>906.79691080396367</v>
      </c>
      <c r="BM1796">
        <v>857.74942992183821</v>
      </c>
      <c r="BN1796">
        <v>181.92711855170441</v>
      </c>
      <c r="BO1796">
        <v>33.017952341710298</v>
      </c>
      <c r="BP1796">
        <v>8.1596281884563804E-2</v>
      </c>
      <c r="BQ1796">
        <v>100</v>
      </c>
      <c r="BR1796">
        <v>393.44125442503622</v>
      </c>
      <c r="BS1796">
        <v>5.4340198972024432E-2</v>
      </c>
      <c r="BT1796">
        <v>3.1896218970254041E-4</v>
      </c>
      <c r="BU1796">
        <v>0</v>
      </c>
      <c r="BV1796">
        <v>0.53616855976318034</v>
      </c>
      <c r="BW1796">
        <v>14.83745648058477</v>
      </c>
      <c r="BX1796">
        <v>34.600108137362348</v>
      </c>
      <c r="BY1796">
        <v>32.389097631007068</v>
      </c>
      <c r="BZ1796">
        <v>1118.8369813797083</v>
      </c>
      <c r="CA1796">
        <v>339.38797873506076</v>
      </c>
      <c r="CB1796">
        <v>241.31450536397125</v>
      </c>
      <c r="CC1796" s="156">
        <v>1.1100000000000001</v>
      </c>
      <c r="CD1796">
        <v>1260</v>
      </c>
      <c r="CE1796">
        <v>9.8936815497424169E-2</v>
      </c>
      <c r="CF1796">
        <v>4.0762081155026317</v>
      </c>
      <c r="CG1796">
        <v>0.1352892805137608</v>
      </c>
      <c r="CH1796">
        <v>-0.7397580897717313</v>
      </c>
      <c r="CI1796" t="s">
        <v>479</v>
      </c>
    </row>
    <row r="1797" spans="47:87" x14ac:dyDescent="0.3">
      <c r="AU1797">
        <v>0.3</v>
      </c>
      <c r="AV1797">
        <v>19.068254715594041</v>
      </c>
      <c r="AW1797">
        <v>0.32417187680684467</v>
      </c>
      <c r="AX1797">
        <v>1.0984884038888816</v>
      </c>
      <c r="AY1797">
        <v>327.59119512450621</v>
      </c>
      <c r="AZ1797">
        <v>9.8914729238996107E-2</v>
      </c>
      <c r="BA1797">
        <v>432.71638618997258</v>
      </c>
      <c r="BB1797">
        <v>332.70366764470504</v>
      </c>
      <c r="BC1797">
        <v>1</v>
      </c>
      <c r="BD1797">
        <v>43.026580022369224</v>
      </c>
      <c r="BE1797">
        <v>89.701251919886033</v>
      </c>
      <c r="BF1797">
        <v>13.122597220181477</v>
      </c>
      <c r="BG1797">
        <v>5.7958384690460321</v>
      </c>
      <c r="BH1797">
        <v>391.1356018390498</v>
      </c>
      <c r="BI1797">
        <v>0.20000000000000004</v>
      </c>
      <c r="BJ1797">
        <v>3121.2783824338612</v>
      </c>
      <c r="BK1797">
        <v>683.66699120319436</v>
      </c>
      <c r="BL1797">
        <v>865.53538658053537</v>
      </c>
      <c r="BM1797">
        <v>831.40143415118712</v>
      </c>
      <c r="BN1797">
        <v>178.05610129158453</v>
      </c>
      <c r="BO1797">
        <v>29.637629086705985</v>
      </c>
      <c r="BP1797">
        <v>8.0084820868337771E-3</v>
      </c>
      <c r="BQ1797">
        <v>100</v>
      </c>
      <c r="BR1797">
        <v>309.14001537447132</v>
      </c>
      <c r="BS1797">
        <v>5.3660377443143031E-2</v>
      </c>
      <c r="BT1797">
        <v>2.9495492991412465E-4</v>
      </c>
      <c r="BU1797">
        <v>28.5462488759206</v>
      </c>
      <c r="BV1797">
        <v>0.55267350098897872</v>
      </c>
      <c r="BW1797">
        <v>15.303902653468604</v>
      </c>
      <c r="BX1797">
        <v>38.455796236840101</v>
      </c>
      <c r="BY1797">
        <v>36.116864239151667</v>
      </c>
      <c r="BZ1797">
        <v>1262.8820423838026</v>
      </c>
      <c r="CA1797">
        <v>245.06767158688015</v>
      </c>
      <c r="CB1797">
        <v>221.63739291439683</v>
      </c>
      <c r="CC1797" s="156">
        <v>0.86</v>
      </c>
      <c r="CD1797">
        <v>1930</v>
      </c>
      <c r="CE1797">
        <v>0.1983078031210983</v>
      </c>
      <c r="CF1797">
        <v>6.474103914490299</v>
      </c>
      <c r="CG1797">
        <v>0.23947239127930448</v>
      </c>
      <c r="CH1797">
        <v>25.214402602899007</v>
      </c>
      <c r="CI1797">
        <v>6</v>
      </c>
    </row>
    <row r="1798" spans="47:87" x14ac:dyDescent="0.3">
      <c r="AU1798">
        <v>0.3</v>
      </c>
      <c r="AV1798">
        <v>18.780243742378602</v>
      </c>
      <c r="AW1798">
        <v>0.34729691328907852</v>
      </c>
      <c r="AX1798">
        <v>0.85871971498568223</v>
      </c>
      <c r="AY1798">
        <v>321.70381866883844</v>
      </c>
      <c r="AZ1798">
        <v>0.10027771229008374</v>
      </c>
      <c r="BA1798">
        <v>502.64660331008054</v>
      </c>
      <c r="BB1798">
        <v>266.38969929617917</v>
      </c>
      <c r="BC1798">
        <v>1</v>
      </c>
      <c r="BD1798">
        <v>40.392282264597668</v>
      </c>
      <c r="BE1798">
        <v>95.322720679489578</v>
      </c>
      <c r="BF1798">
        <v>16.611250831706609</v>
      </c>
      <c r="BG1798">
        <v>5.7140076707710437</v>
      </c>
      <c r="BH1798">
        <v>392.58234652131023</v>
      </c>
      <c r="BI1798">
        <v>0.2</v>
      </c>
      <c r="BJ1798">
        <v>2213.1708667458306</v>
      </c>
      <c r="BK1798">
        <v>690.87827101080541</v>
      </c>
      <c r="BL1798">
        <v>981.68943545635148</v>
      </c>
      <c r="BM1798">
        <v>1060.2053767784319</v>
      </c>
      <c r="BN1798">
        <v>166.21672026112003</v>
      </c>
      <c r="BO1798">
        <v>31.697201084147679</v>
      </c>
      <c r="BP1798">
        <v>1.5238833212155318E-2</v>
      </c>
      <c r="BQ1798">
        <v>100</v>
      </c>
      <c r="BR1798">
        <v>319.93202283052062</v>
      </c>
      <c r="BS1798">
        <v>5.3833221109354276E-2</v>
      </c>
      <c r="BT1798">
        <v>2.9811377939303982E-4</v>
      </c>
      <c r="BU1798">
        <v>0</v>
      </c>
      <c r="BV1798">
        <v>0.52468722984339322</v>
      </c>
      <c r="BW1798">
        <v>14.998018370555934</v>
      </c>
      <c r="BX1798">
        <v>38.385997154750314</v>
      </c>
      <c r="BY1798">
        <v>35.660270299104837</v>
      </c>
      <c r="BZ1798">
        <v>1264.1298475349547</v>
      </c>
      <c r="CA1798">
        <v>373.11367497570893</v>
      </c>
      <c r="CB1798">
        <v>208.28099027477771</v>
      </c>
      <c r="CC1798" s="156">
        <v>1.1599999999999999</v>
      </c>
      <c r="CD1798">
        <v>410</v>
      </c>
      <c r="CE1798">
        <v>0.36509178611872284</v>
      </c>
      <c r="CF1798">
        <v>8.7169085882851665</v>
      </c>
      <c r="CG1798">
        <v>0.32270185883470881</v>
      </c>
      <c r="CH1798">
        <v>42.105809694904416</v>
      </c>
      <c r="CI1798">
        <v>4</v>
      </c>
    </row>
    <row r="1799" spans="47:87" x14ac:dyDescent="0.3">
      <c r="AU1799">
        <v>0.3</v>
      </c>
      <c r="AV1799">
        <v>18.041972128037902</v>
      </c>
      <c r="AW1799">
        <v>0.27126407699010252</v>
      </c>
      <c r="AX1799">
        <v>1.3358695750819916</v>
      </c>
      <c r="AY1799">
        <v>286.54588212600862</v>
      </c>
      <c r="AZ1799">
        <v>0.10320820920988678</v>
      </c>
      <c r="BA1799">
        <v>350.68005484473417</v>
      </c>
      <c r="BB1799">
        <v>334.34704038093787</v>
      </c>
      <c r="BC1799">
        <v>1</v>
      </c>
      <c r="BD1799">
        <v>34.056182360509055</v>
      </c>
      <c r="BE1799">
        <v>101.24721227352423</v>
      </c>
      <c r="BF1799">
        <v>16.407691110127988</v>
      </c>
      <c r="BG1799">
        <v>4.7203572742408646</v>
      </c>
      <c r="BH1799">
        <v>414.83057509657772</v>
      </c>
      <c r="BI1799">
        <v>0.2</v>
      </c>
      <c r="BJ1799">
        <v>2036.3749814733289</v>
      </c>
      <c r="BK1799">
        <v>694.09343667265057</v>
      </c>
      <c r="BL1799">
        <v>851.34054439874603</v>
      </c>
      <c r="BM1799">
        <v>924.20658990914387</v>
      </c>
      <c r="BN1799">
        <v>129.38172236790837</v>
      </c>
      <c r="BO1799">
        <v>24.451321142204733</v>
      </c>
      <c r="BP1799">
        <v>4.8972813830011577E-2</v>
      </c>
      <c r="BQ1799">
        <v>100</v>
      </c>
      <c r="BR1799">
        <v>362.06683806463633</v>
      </c>
      <c r="BS1799">
        <v>5.7387110747412311E-2</v>
      </c>
      <c r="BT1799">
        <v>3.2630404677702401E-4</v>
      </c>
      <c r="BU1799">
        <v>52.447659534911452</v>
      </c>
      <c r="BV1799">
        <v>0.5385741136143587</v>
      </c>
      <c r="BW1799">
        <v>14.354589603649879</v>
      </c>
      <c r="BX1799">
        <v>35.894299137464195</v>
      </c>
      <c r="BY1799">
        <v>33.760099622533858</v>
      </c>
      <c r="BZ1799">
        <v>1004.028089803668</v>
      </c>
      <c r="CA1799">
        <v>311.20037456971841</v>
      </c>
      <c r="CB1799">
        <v>236.11766933550325</v>
      </c>
      <c r="CC1799" s="156">
        <v>1.38</v>
      </c>
      <c r="CD1799">
        <v>1160</v>
      </c>
      <c r="CE1799">
        <v>9.9709435234124122E-2</v>
      </c>
      <c r="CF1799">
        <v>4.3003474269050903</v>
      </c>
      <c r="CG1799">
        <v>0.14091060877099904</v>
      </c>
      <c r="CH1799">
        <v>-2.942503188750301</v>
      </c>
      <c r="CI1799" t="s">
        <v>479</v>
      </c>
    </row>
    <row r="1800" spans="47:87" x14ac:dyDescent="0.3">
      <c r="AU1800">
        <v>0.3</v>
      </c>
      <c r="AV1800">
        <v>21.749934355083717</v>
      </c>
      <c r="AW1800">
        <v>0.3135800324134444</v>
      </c>
      <c r="AX1800">
        <v>1.2417512468914498</v>
      </c>
      <c r="AY1800">
        <v>332.0294505611576</v>
      </c>
      <c r="AZ1800">
        <v>9.3870895437859564E-2</v>
      </c>
      <c r="BA1800">
        <v>407.47062903746598</v>
      </c>
      <c r="BB1800">
        <v>395.67485505078952</v>
      </c>
      <c r="BC1800">
        <v>1</v>
      </c>
      <c r="BD1800">
        <v>31.147653581250559</v>
      </c>
      <c r="BE1800">
        <v>112.21212641122909</v>
      </c>
      <c r="BF1800">
        <v>19.653662322559789</v>
      </c>
      <c r="BG1800">
        <v>2.8088965913337245</v>
      </c>
      <c r="BH1800">
        <v>447.07291424383538</v>
      </c>
      <c r="BI1800">
        <v>0.2</v>
      </c>
      <c r="BJ1800">
        <v>2522.3441189585619</v>
      </c>
      <c r="BK1800">
        <v>666.81342071371773</v>
      </c>
      <c r="BL1800">
        <v>870.02420374464839</v>
      </c>
      <c r="BM1800">
        <v>949.22210838055889</v>
      </c>
      <c r="BN1800">
        <v>202.87202859064658</v>
      </c>
      <c r="BO1800">
        <v>28.27314849685283</v>
      </c>
      <c r="BP1800">
        <v>5.5821707523145268E-2</v>
      </c>
      <c r="BQ1800">
        <v>100</v>
      </c>
      <c r="BR1800">
        <v>382.79896164744844</v>
      </c>
      <c r="BS1800">
        <v>4.848654678605839E-2</v>
      </c>
      <c r="BT1800">
        <v>3.4770117549444852E-4</v>
      </c>
      <c r="BU1800">
        <v>96.037405090654033</v>
      </c>
      <c r="BV1800">
        <v>0.56003105537926667</v>
      </c>
      <c r="BW1800">
        <v>14.931059630956506</v>
      </c>
      <c r="BX1800">
        <v>33.961147612659602</v>
      </c>
      <c r="BY1800">
        <v>41.917355458513555</v>
      </c>
      <c r="BZ1800">
        <v>1005.0187620592717</v>
      </c>
      <c r="CA1800">
        <v>304.50274637447444</v>
      </c>
      <c r="CB1800">
        <v>249.71333753111975</v>
      </c>
      <c r="CC1800" s="156">
        <v>1.1100000000000001</v>
      </c>
      <c r="CD1800">
        <v>1270</v>
      </c>
      <c r="CE1800">
        <v>0.18410054214384264</v>
      </c>
      <c r="CF1800">
        <v>6.2392945094277819</v>
      </c>
      <c r="CG1800">
        <v>0.21799948163985927</v>
      </c>
      <c r="CH1800">
        <v>19.140632218524303</v>
      </c>
      <c r="CI1800">
        <v>7</v>
      </c>
    </row>
    <row r="1801" spans="47:87" x14ac:dyDescent="0.3">
      <c r="AU1801">
        <v>0.3</v>
      </c>
      <c r="AV1801">
        <v>20.683038418042223</v>
      </c>
      <c r="AW1801">
        <v>0.24413440868684577</v>
      </c>
      <c r="AX1801">
        <v>1.2251090736481742</v>
      </c>
      <c r="AY1801">
        <v>325.16591038628854</v>
      </c>
      <c r="AZ1801">
        <v>0.1007639637752797</v>
      </c>
      <c r="BA1801">
        <v>415.82021767482735</v>
      </c>
      <c r="BB1801">
        <v>349.94566876350592</v>
      </c>
      <c r="BC1801">
        <v>1</v>
      </c>
      <c r="BD1801">
        <v>44.03354851518354</v>
      </c>
      <c r="BE1801">
        <v>91.672874290153715</v>
      </c>
      <c r="BF1801">
        <v>5.4757656245712454</v>
      </c>
      <c r="BG1801">
        <v>6.0633096605364285</v>
      </c>
      <c r="BH1801">
        <v>393.46412787528931</v>
      </c>
      <c r="BI1801">
        <v>0.20000000000000004</v>
      </c>
      <c r="BJ1801">
        <v>3011.7035732699887</v>
      </c>
      <c r="BK1801">
        <v>683.19865467814827</v>
      </c>
      <c r="BL1801">
        <v>955.74156209885723</v>
      </c>
      <c r="BM1801">
        <v>883.46119881247489</v>
      </c>
      <c r="BN1801">
        <v>179.59928386641417</v>
      </c>
      <c r="BO1801">
        <v>21.86223264651143</v>
      </c>
      <c r="BP1801">
        <v>6.1469296801179907E-2</v>
      </c>
      <c r="BQ1801">
        <v>100</v>
      </c>
      <c r="BR1801">
        <v>350.67895963723635</v>
      </c>
      <c r="BS1801">
        <v>5.3889901325773017E-2</v>
      </c>
      <c r="BT1801">
        <v>3.2682883210362568E-4</v>
      </c>
      <c r="BU1801">
        <v>64.208788114191563</v>
      </c>
      <c r="BV1801">
        <v>0.5370147851694439</v>
      </c>
      <c r="BW1801">
        <v>14.289854316237532</v>
      </c>
      <c r="BX1801">
        <v>33.787024413937999</v>
      </c>
      <c r="BY1801">
        <v>34.504580250997769</v>
      </c>
      <c r="BZ1801">
        <v>1047.0851818172955</v>
      </c>
      <c r="CA1801">
        <v>271.39598920620892</v>
      </c>
      <c r="CB1801">
        <v>217.89894977646233</v>
      </c>
      <c r="CC1801" s="156">
        <v>0.94</v>
      </c>
      <c r="CD1801">
        <v>1880</v>
      </c>
      <c r="CE1801">
        <v>0.14745372763571574</v>
      </c>
      <c r="CF1801">
        <v>5.7764438091078656</v>
      </c>
      <c r="CG1801">
        <v>0.19228448905977802</v>
      </c>
      <c r="CH1801">
        <v>6.9980145728070404</v>
      </c>
      <c r="CI1801">
        <v>12</v>
      </c>
    </row>
    <row r="1802" spans="47:87" x14ac:dyDescent="0.3">
      <c r="AU1802">
        <v>0.3</v>
      </c>
      <c r="AV1802">
        <v>18.774052137484574</v>
      </c>
      <c r="AW1802">
        <v>0.40712322696233039</v>
      </c>
      <c r="AX1802">
        <v>1.8442242726104461</v>
      </c>
      <c r="AY1802">
        <v>314.65855084724973</v>
      </c>
      <c r="AZ1802">
        <v>0.10546743278697099</v>
      </c>
      <c r="BA1802">
        <v>361.62753906953691</v>
      </c>
      <c r="BB1802">
        <v>376.12832072279423</v>
      </c>
      <c r="BC1802">
        <v>1</v>
      </c>
      <c r="BD1802">
        <v>30.633512784187126</v>
      </c>
      <c r="BE1802">
        <v>85.373121033146731</v>
      </c>
      <c r="BF1802">
        <v>16.193620461582199</v>
      </c>
      <c r="BG1802">
        <v>5.9213161805918819</v>
      </c>
      <c r="BH1802">
        <v>452.69658214070517</v>
      </c>
      <c r="BI1802">
        <v>0.20000000000000004</v>
      </c>
      <c r="BJ1802">
        <v>2257.5108456724038</v>
      </c>
      <c r="BK1802">
        <v>678.50368473409026</v>
      </c>
      <c r="BL1802">
        <v>900.08318513982954</v>
      </c>
      <c r="BM1802">
        <v>1100.7772534744715</v>
      </c>
      <c r="BN1802">
        <v>94.773002977514594</v>
      </c>
      <c r="BO1802">
        <v>36.727720807654066</v>
      </c>
      <c r="BP1802">
        <v>7.0067328566400439E-2</v>
      </c>
      <c r="BQ1802">
        <v>100</v>
      </c>
      <c r="BR1802">
        <v>302.75899698379266</v>
      </c>
      <c r="BS1802">
        <v>5.6479770380669432E-2</v>
      </c>
      <c r="BT1802">
        <v>3.1518775985326389E-4</v>
      </c>
      <c r="BU1802">
        <v>0</v>
      </c>
      <c r="BV1802">
        <v>0.53834498498599248</v>
      </c>
      <c r="BW1802">
        <v>14.157586451399899</v>
      </c>
      <c r="BX1802">
        <v>33.212223557445604</v>
      </c>
      <c r="BY1802">
        <v>29.493790828524226</v>
      </c>
      <c r="BZ1802">
        <v>1024.7993458337442</v>
      </c>
      <c r="CA1802">
        <v>227.12135257551199</v>
      </c>
      <c r="CB1802">
        <v>231.88517879875212</v>
      </c>
      <c r="CC1802" s="156">
        <v>0.94</v>
      </c>
      <c r="CD1802">
        <v>1860</v>
      </c>
      <c r="CE1802">
        <v>7.7342507526207971E-2</v>
      </c>
      <c r="CF1802">
        <v>3.580778054465382</v>
      </c>
      <c r="CG1802">
        <v>0.11408824439739576</v>
      </c>
      <c r="CH1802">
        <v>-4.4849095400639136</v>
      </c>
      <c r="CI1802" t="s">
        <v>479</v>
      </c>
    </row>
    <row r="1803" spans="47:87" x14ac:dyDescent="0.3">
      <c r="AU1803">
        <v>0.3</v>
      </c>
      <c r="AV1803">
        <v>18.269872112171281</v>
      </c>
      <c r="AW1803">
        <v>0.32187480453421141</v>
      </c>
      <c r="AX1803">
        <v>1.1743558494482058</v>
      </c>
      <c r="AY1803">
        <v>323.19679649904043</v>
      </c>
      <c r="AZ1803">
        <v>9.8902759586866562E-2</v>
      </c>
      <c r="BA1803">
        <v>397.37683237235336</v>
      </c>
      <c r="BB1803">
        <v>391.58764260464733</v>
      </c>
      <c r="BC1803">
        <v>1</v>
      </c>
      <c r="BD1803">
        <v>38.79984536240886</v>
      </c>
      <c r="BE1803">
        <v>100.19099421204798</v>
      </c>
      <c r="BF1803">
        <v>23.402814285561977</v>
      </c>
      <c r="BG1803">
        <v>5.2815051875985723</v>
      </c>
      <c r="BH1803">
        <v>428.38890326395637</v>
      </c>
      <c r="BI1803">
        <v>0.20000000000000007</v>
      </c>
      <c r="BJ1803">
        <v>2823.5499514260159</v>
      </c>
      <c r="BK1803">
        <v>685.12305800473791</v>
      </c>
      <c r="BL1803">
        <v>963.65990344869374</v>
      </c>
      <c r="BM1803">
        <v>899.97060474098237</v>
      </c>
      <c r="BN1803">
        <v>146.87160995045807</v>
      </c>
      <c r="BO1803">
        <v>28.971635140663977</v>
      </c>
      <c r="BP1803">
        <v>6.327916224582493E-2</v>
      </c>
      <c r="BQ1803">
        <v>100</v>
      </c>
      <c r="BR1803">
        <v>307.74987291306417</v>
      </c>
      <c r="BS1803">
        <v>5.6382476407674832E-2</v>
      </c>
      <c r="BT1803">
        <v>2.8143091647485173E-4</v>
      </c>
      <c r="BU1803">
        <v>34.12527132904232</v>
      </c>
      <c r="BV1803">
        <v>0.53145110696627085</v>
      </c>
      <c r="BW1803">
        <v>17.014625877313456</v>
      </c>
      <c r="BX1803">
        <v>38.362827550418693</v>
      </c>
      <c r="BY1803">
        <v>33.210384982537057</v>
      </c>
      <c r="BZ1803">
        <v>717.48687403140684</v>
      </c>
      <c r="CA1803">
        <v>227.96857098835062</v>
      </c>
      <c r="CB1803">
        <v>243.64600564555801</v>
      </c>
      <c r="CC1803" s="156">
        <v>1</v>
      </c>
      <c r="CD1803">
        <v>1430</v>
      </c>
      <c r="CE1803">
        <v>0.14081727701327895</v>
      </c>
      <c r="CF1803">
        <v>4.7212907930529173</v>
      </c>
      <c r="CG1803">
        <v>0.17503425021791827</v>
      </c>
      <c r="CH1803">
        <v>7.5204929465158985</v>
      </c>
      <c r="CI1803">
        <v>11</v>
      </c>
    </row>
    <row r="1804" spans="47:87" x14ac:dyDescent="0.3">
      <c r="AU1804">
        <v>0.3</v>
      </c>
      <c r="AV1804">
        <v>21.212361991705787</v>
      </c>
      <c r="AW1804">
        <v>0.36104387890832662</v>
      </c>
      <c r="AX1804">
        <v>1.7308868312167582</v>
      </c>
      <c r="AY1804">
        <v>330.35310840141966</v>
      </c>
      <c r="AZ1804">
        <v>9.6076365272122891E-2</v>
      </c>
      <c r="BA1804">
        <v>463.40358537578237</v>
      </c>
      <c r="BB1804">
        <v>402.71653517671399</v>
      </c>
      <c r="BC1804">
        <v>1</v>
      </c>
      <c r="BD1804">
        <v>36.093814159826607</v>
      </c>
      <c r="BE1804">
        <v>99.592957427653147</v>
      </c>
      <c r="BF1804">
        <v>13.188371669107484</v>
      </c>
      <c r="BG1804">
        <v>3.6090980919747651</v>
      </c>
      <c r="BH1804">
        <v>397.08330577479393</v>
      </c>
      <c r="BI1804">
        <v>0.20000000000000004</v>
      </c>
      <c r="BJ1804">
        <v>2769.438826040132</v>
      </c>
      <c r="BK1804">
        <v>667.266309566426</v>
      </c>
      <c r="BL1804">
        <v>827.62015220066507</v>
      </c>
      <c r="BM1804">
        <v>732.21200625850713</v>
      </c>
      <c r="BN1804">
        <v>92.688191897262712</v>
      </c>
      <c r="BO1804">
        <v>32.7162625311298</v>
      </c>
      <c r="BP1804">
        <v>4.4470438759868926E-2</v>
      </c>
      <c r="BQ1804">
        <v>100</v>
      </c>
      <c r="BR1804">
        <v>344.74329928305605</v>
      </c>
      <c r="BS1804">
        <v>5.3548773205479933E-2</v>
      </c>
      <c r="BT1804">
        <v>3.1208348856481024E-4</v>
      </c>
      <c r="BU1804">
        <v>0</v>
      </c>
      <c r="BV1804">
        <v>0.51331876926166953</v>
      </c>
      <c r="BW1804">
        <v>14.695053904258343</v>
      </c>
      <c r="BX1804">
        <v>35.421114941504456</v>
      </c>
      <c r="BY1804">
        <v>30.905505132616998</v>
      </c>
      <c r="BZ1804">
        <v>980.30783436871718</v>
      </c>
      <c r="CA1804">
        <v>318.61281009834954</v>
      </c>
      <c r="CB1804">
        <v>219.50647694394743</v>
      </c>
      <c r="CC1804" s="156">
        <v>0.99</v>
      </c>
      <c r="CD1804">
        <v>1120</v>
      </c>
      <c r="CE1804">
        <v>0.16535494571924958</v>
      </c>
      <c r="CF1804">
        <v>7.7049379179878432</v>
      </c>
      <c r="CG1804">
        <v>0.19776509455536645</v>
      </c>
      <c r="CH1804">
        <v>19.72510791696056</v>
      </c>
      <c r="CI1804">
        <v>9</v>
      </c>
    </row>
    <row r="1805" spans="47:87" x14ac:dyDescent="0.3">
      <c r="AU1805">
        <v>0.3</v>
      </c>
      <c r="AV1805">
        <v>19.824421046134155</v>
      </c>
      <c r="AW1805">
        <v>0.38083339372241892</v>
      </c>
      <c r="AX1805">
        <v>1.6039002436231693</v>
      </c>
      <c r="AY1805">
        <v>317.82547834106708</v>
      </c>
      <c r="AZ1805">
        <v>9.3402358097015178E-2</v>
      </c>
      <c r="BA1805">
        <v>405.7100434943689</v>
      </c>
      <c r="BB1805">
        <v>303.33443479285324</v>
      </c>
      <c r="BC1805">
        <v>1</v>
      </c>
      <c r="BD1805">
        <v>36.107811806341999</v>
      </c>
      <c r="BE1805">
        <v>101.92729546641441</v>
      </c>
      <c r="BF1805">
        <v>8.2374752328594312</v>
      </c>
      <c r="BG1805">
        <v>4.1584451630983441</v>
      </c>
      <c r="BH1805">
        <v>386.12884498161895</v>
      </c>
      <c r="BI1805">
        <v>0.19999999999999998</v>
      </c>
      <c r="BJ1805">
        <v>2600.874868654771</v>
      </c>
      <c r="BK1805">
        <v>664.84880604858427</v>
      </c>
      <c r="BL1805">
        <v>904.66980132158835</v>
      </c>
      <c r="BM1805">
        <v>833.59583900038194</v>
      </c>
      <c r="BN1805">
        <v>133.20546590977602</v>
      </c>
      <c r="BO1805">
        <v>34.665516826142103</v>
      </c>
      <c r="BP1805">
        <v>2.8015293405829034E-2</v>
      </c>
      <c r="BQ1805">
        <v>100</v>
      </c>
      <c r="BR1805">
        <v>349.2446487699097</v>
      </c>
      <c r="BS1805">
        <v>5.5171715408209629E-2</v>
      </c>
      <c r="BT1805">
        <v>3.0198261331910488E-4</v>
      </c>
      <c r="BU1805">
        <v>21.515103239691879</v>
      </c>
      <c r="BV1805">
        <v>0.52391231691738405</v>
      </c>
      <c r="BW1805">
        <v>14.006603628118793</v>
      </c>
      <c r="BX1805">
        <v>38.705027431001518</v>
      </c>
      <c r="BY1805">
        <v>34.764188884398962</v>
      </c>
      <c r="BZ1805">
        <v>989.86254471771372</v>
      </c>
      <c r="CA1805">
        <v>308.68947247257091</v>
      </c>
      <c r="CB1805">
        <v>221.73415230470934</v>
      </c>
      <c r="CC1805" s="156">
        <v>1</v>
      </c>
      <c r="CD1805">
        <v>1400</v>
      </c>
      <c r="CE1805">
        <v>0.10672652012969985</v>
      </c>
      <c r="CF1805">
        <v>4.3472207139238321</v>
      </c>
      <c r="CG1805">
        <v>0.14522000814706257</v>
      </c>
      <c r="CH1805">
        <v>-1.1861565579669224</v>
      </c>
      <c r="CI1805" t="s">
        <v>479</v>
      </c>
    </row>
    <row r="1806" spans="47:87" x14ac:dyDescent="0.3">
      <c r="AU1806">
        <v>0.3</v>
      </c>
      <c r="AV1806">
        <v>18.486654089705439</v>
      </c>
      <c r="AW1806">
        <v>0.30201787155177529</v>
      </c>
      <c r="AX1806">
        <v>1.3822441878639875</v>
      </c>
      <c r="AY1806">
        <v>346.48551184359764</v>
      </c>
      <c r="AZ1806">
        <v>0.1027846260365743</v>
      </c>
      <c r="BA1806">
        <v>387.0528582041191</v>
      </c>
      <c r="BB1806">
        <v>334.381863469618</v>
      </c>
      <c r="BC1806">
        <v>1</v>
      </c>
      <c r="BD1806">
        <v>45.203685903226884</v>
      </c>
      <c r="BE1806">
        <v>122.76255780484887</v>
      </c>
      <c r="BF1806">
        <v>15.816121467881825</v>
      </c>
      <c r="BG1806">
        <v>3.9095886472827033</v>
      </c>
      <c r="BH1806">
        <v>457.37315036048443</v>
      </c>
      <c r="BI1806">
        <v>0.19999999999999998</v>
      </c>
      <c r="BJ1806">
        <v>2720.3488016690735</v>
      </c>
      <c r="BK1806">
        <v>659.95503246875387</v>
      </c>
      <c r="BL1806">
        <v>880.48740871620339</v>
      </c>
      <c r="BM1806">
        <v>977.02042780377417</v>
      </c>
      <c r="BN1806">
        <v>40.893129704696385</v>
      </c>
      <c r="BO1806">
        <v>27.391078007826302</v>
      </c>
      <c r="BP1806">
        <v>3.4239540812559303E-2</v>
      </c>
      <c r="BQ1806">
        <v>100</v>
      </c>
      <c r="BR1806">
        <v>285.630562681892</v>
      </c>
      <c r="BS1806">
        <v>5.96001621429183E-2</v>
      </c>
      <c r="BT1806">
        <v>2.9917242613071454E-4</v>
      </c>
      <c r="BU1806">
        <v>0</v>
      </c>
      <c r="BV1806">
        <v>0.56381311013035529</v>
      </c>
      <c r="BW1806">
        <v>14.311457157062089</v>
      </c>
      <c r="BX1806">
        <v>33.075291512420826</v>
      </c>
      <c r="BY1806">
        <v>38.887264596633095</v>
      </c>
      <c r="BZ1806">
        <v>1120.6805224961392</v>
      </c>
      <c r="CA1806">
        <v>278.45219283973989</v>
      </c>
      <c r="CB1806">
        <v>241.09685936440809</v>
      </c>
      <c r="CC1806" s="156">
        <v>0.99</v>
      </c>
      <c r="CD1806">
        <v>2420</v>
      </c>
      <c r="CE1806">
        <v>6.9357568789137902E-2</v>
      </c>
      <c r="CF1806">
        <v>2.6344269455640932</v>
      </c>
      <c r="CG1806">
        <v>0.10736550925705417</v>
      </c>
      <c r="CH1806">
        <v>-5.5028116961231008</v>
      </c>
      <c r="CI1806" t="s">
        <v>479</v>
      </c>
    </row>
    <row r="1807" spans="47:87" x14ac:dyDescent="0.3">
      <c r="AU1807">
        <v>0.3</v>
      </c>
      <c r="AV1807">
        <v>19.871532396003676</v>
      </c>
      <c r="AW1807">
        <v>0.2787464733877299</v>
      </c>
      <c r="AX1807">
        <v>0.85184842438582109</v>
      </c>
      <c r="AY1807">
        <v>313.3606764431392</v>
      </c>
      <c r="AZ1807">
        <v>0.1022965463059594</v>
      </c>
      <c r="BA1807">
        <v>402.47179119027072</v>
      </c>
      <c r="BB1807">
        <v>328.07101126906053</v>
      </c>
      <c r="BC1807">
        <v>1</v>
      </c>
      <c r="BD1807">
        <v>46.264713146883196</v>
      </c>
      <c r="BE1807">
        <v>87.211701194452999</v>
      </c>
      <c r="BF1807">
        <v>8.4710911971501375</v>
      </c>
      <c r="BG1807">
        <v>4.9778422169154011</v>
      </c>
      <c r="BH1807">
        <v>408.63986333707521</v>
      </c>
      <c r="BI1807">
        <v>0.20000000000000009</v>
      </c>
      <c r="BJ1807">
        <v>2582.3733386621266</v>
      </c>
      <c r="BK1807">
        <v>690.04604881752573</v>
      </c>
      <c r="BL1807">
        <v>802.8681712758289</v>
      </c>
      <c r="BM1807">
        <v>877.70791308849243</v>
      </c>
      <c r="BN1807">
        <v>132.6564812866346</v>
      </c>
      <c r="BO1807">
        <v>25.253722073756574</v>
      </c>
      <c r="BP1807">
        <v>3.4815997917244275E-2</v>
      </c>
      <c r="BQ1807">
        <v>100</v>
      </c>
      <c r="BR1807">
        <v>310.83488500807209</v>
      </c>
      <c r="BS1807">
        <v>5.0060523858619962E-2</v>
      </c>
      <c r="BT1807">
        <v>2.9213745074701771E-4</v>
      </c>
      <c r="BU1807">
        <v>90.573997185154141</v>
      </c>
      <c r="BV1807">
        <v>0.54581027828851036</v>
      </c>
      <c r="BW1807">
        <v>15.101971450055732</v>
      </c>
      <c r="BX1807">
        <v>36.321825981080934</v>
      </c>
      <c r="BY1807">
        <v>34.158300413268677</v>
      </c>
      <c r="BZ1807">
        <v>871.1530894338083</v>
      </c>
      <c r="CA1807">
        <v>156.39924139147979</v>
      </c>
      <c r="CB1807">
        <v>240.87655423775254</v>
      </c>
      <c r="CC1807" s="156">
        <v>0.79</v>
      </c>
      <c r="CD1807">
        <v>2020</v>
      </c>
      <c r="CE1807">
        <v>0.40516957049239433</v>
      </c>
      <c r="CF1807">
        <v>7.3716140680961235</v>
      </c>
      <c r="CG1807">
        <v>0.35730400010137014</v>
      </c>
      <c r="CH1807">
        <v>41.340294802201335</v>
      </c>
      <c r="CI1807">
        <v>4</v>
      </c>
    </row>
    <row r="1808" spans="47:87" x14ac:dyDescent="0.3">
      <c r="AU1808">
        <v>0.3</v>
      </c>
      <c r="AV1808">
        <v>20.455179559129402</v>
      </c>
      <c r="AW1808">
        <v>0.23903623666337889</v>
      </c>
      <c r="AX1808">
        <v>0.91898209340636827</v>
      </c>
      <c r="AY1808">
        <v>318.01517033337376</v>
      </c>
      <c r="AZ1808">
        <v>0.11305544771704766</v>
      </c>
      <c r="BA1808">
        <v>450.44508672772497</v>
      </c>
      <c r="BB1808">
        <v>266.74970115510615</v>
      </c>
      <c r="BC1808">
        <v>1</v>
      </c>
      <c r="BD1808">
        <v>41.569211096098122</v>
      </c>
      <c r="BE1808">
        <v>91.036765695761702</v>
      </c>
      <c r="BF1808">
        <v>20.715101631502154</v>
      </c>
      <c r="BG1808">
        <v>5.6542264433518108</v>
      </c>
      <c r="BH1808">
        <v>445.17737533021386</v>
      </c>
      <c r="BI1808">
        <v>0.20000000000000004</v>
      </c>
      <c r="BJ1808">
        <v>2361.2082619058833</v>
      </c>
      <c r="BK1808">
        <v>691.55562173492854</v>
      </c>
      <c r="BL1808">
        <v>921.73978670715076</v>
      </c>
      <c r="BM1808">
        <v>1016.6560090791169</v>
      </c>
      <c r="BN1808">
        <v>200.10002282833264</v>
      </c>
      <c r="BO1808">
        <v>21.174219174178912</v>
      </c>
      <c r="BP1808">
        <v>8.82035679767815E-2</v>
      </c>
      <c r="BQ1808">
        <v>100</v>
      </c>
      <c r="BR1808">
        <v>314.99732291779736</v>
      </c>
      <c r="BS1808">
        <v>5.8404018053034967E-2</v>
      </c>
      <c r="BT1808">
        <v>3.063518906395291E-4</v>
      </c>
      <c r="BU1808">
        <v>0</v>
      </c>
      <c r="BV1808">
        <v>0.54055088726741696</v>
      </c>
      <c r="BW1808">
        <v>14.284188258185399</v>
      </c>
      <c r="BX1808">
        <v>36.924146248423874</v>
      </c>
      <c r="BY1808">
        <v>37.672682326074899</v>
      </c>
      <c r="BZ1808">
        <v>934.48734478798099</v>
      </c>
      <c r="CA1808">
        <v>325.60611480312934</v>
      </c>
      <c r="CB1808">
        <v>222.85492947649865</v>
      </c>
      <c r="CC1808" s="156">
        <v>1.1299999999999999</v>
      </c>
      <c r="CD1808">
        <v>1950</v>
      </c>
      <c r="CE1808">
        <v>-3.2904172491268535E-2</v>
      </c>
      <c r="CF1808">
        <v>1.1695923779281543</v>
      </c>
      <c r="CG1808">
        <v>3.9996897408888205E-2</v>
      </c>
      <c r="CH1808">
        <v>-18.639622659999301</v>
      </c>
      <c r="CI1808" t="s">
        <v>479</v>
      </c>
    </row>
    <row r="1809" spans="47:87" x14ac:dyDescent="0.3">
      <c r="AU1809">
        <v>0.3</v>
      </c>
      <c r="AV1809">
        <v>18.37790400640365</v>
      </c>
      <c r="AW1809">
        <v>0.36190561253934855</v>
      </c>
      <c r="AX1809">
        <v>1.2174009844484848</v>
      </c>
      <c r="AY1809">
        <v>335.49349266420279</v>
      </c>
      <c r="AZ1809">
        <v>8.5606311956435185E-2</v>
      </c>
      <c r="BA1809">
        <v>402.65018253336774</v>
      </c>
      <c r="BB1809">
        <v>322.2590880381955</v>
      </c>
      <c r="BC1809">
        <v>1</v>
      </c>
      <c r="BD1809">
        <v>43.785465949029913</v>
      </c>
      <c r="BE1809">
        <v>106.44315879272318</v>
      </c>
      <c r="BF1809">
        <v>10.947580493501301</v>
      </c>
      <c r="BG1809">
        <v>5.0617004562449583</v>
      </c>
      <c r="BH1809">
        <v>417.54667352229205</v>
      </c>
      <c r="BI1809">
        <v>0.2</v>
      </c>
      <c r="BJ1809">
        <v>2767.9963501931984</v>
      </c>
      <c r="BK1809">
        <v>668.03383307768593</v>
      </c>
      <c r="BL1809">
        <v>886.63452687915685</v>
      </c>
      <c r="BM1809">
        <v>764.47659449966466</v>
      </c>
      <c r="BN1809">
        <v>153.56175545244278</v>
      </c>
      <c r="BO1809">
        <v>32.645166249419582</v>
      </c>
      <c r="BP1809">
        <v>6.273096581904361E-2</v>
      </c>
      <c r="BQ1809">
        <v>100</v>
      </c>
      <c r="BR1809">
        <v>287.5177218777954</v>
      </c>
      <c r="BS1809">
        <v>5.0990339405647726E-2</v>
      </c>
      <c r="BT1809">
        <v>2.8901310695855916E-4</v>
      </c>
      <c r="BU1809">
        <v>115.52573915118766</v>
      </c>
      <c r="BV1809">
        <v>0.57492030221159829</v>
      </c>
      <c r="BW1809">
        <v>14.293992369699568</v>
      </c>
      <c r="BX1809">
        <v>37.007796613833008</v>
      </c>
      <c r="BY1809">
        <v>37.93627683440161</v>
      </c>
      <c r="BZ1809">
        <v>1045.9513650045637</v>
      </c>
      <c r="CA1809">
        <v>275.26964229974965</v>
      </c>
      <c r="CB1809">
        <v>233.26842971853756</v>
      </c>
      <c r="CC1809" s="156">
        <v>1.2</v>
      </c>
      <c r="CD1809">
        <v>1500</v>
      </c>
      <c r="CE1809">
        <v>0.16467409713330938</v>
      </c>
      <c r="CF1809">
        <v>3.685759257568936</v>
      </c>
      <c r="CG1809">
        <v>0.21103326727552135</v>
      </c>
      <c r="CH1809">
        <v>8.0334455336431176</v>
      </c>
      <c r="CI1809">
        <v>9</v>
      </c>
    </row>
    <row r="1810" spans="47:87" x14ac:dyDescent="0.3">
      <c r="AU1810">
        <v>0.3</v>
      </c>
      <c r="AV1810">
        <v>19.435974545297043</v>
      </c>
      <c r="AW1810">
        <v>0.25159814884860277</v>
      </c>
      <c r="AX1810">
        <v>2.3173043199363859</v>
      </c>
      <c r="AY1810">
        <v>358.02808878716581</v>
      </c>
      <c r="AZ1810">
        <v>0.10511259326435933</v>
      </c>
      <c r="BA1810">
        <v>479.48951475672436</v>
      </c>
      <c r="BB1810">
        <v>394.43524951951071</v>
      </c>
      <c r="BC1810">
        <v>1</v>
      </c>
      <c r="BD1810">
        <v>53.135755175180066</v>
      </c>
      <c r="BE1810">
        <v>114.26207502736854</v>
      </c>
      <c r="BF1810">
        <v>13.575992650992717</v>
      </c>
      <c r="BG1810">
        <v>4.3676305292357638</v>
      </c>
      <c r="BH1810">
        <v>440.57511287135793</v>
      </c>
      <c r="BI1810">
        <v>0.20000000000000007</v>
      </c>
      <c r="BJ1810">
        <v>2729.7899557782457</v>
      </c>
      <c r="BK1810">
        <v>694.26768229386403</v>
      </c>
      <c r="BL1810">
        <v>838.89565556234675</v>
      </c>
      <c r="BM1810">
        <v>1037.6356385559309</v>
      </c>
      <c r="BN1810">
        <v>161.06690892586886</v>
      </c>
      <c r="BO1810">
        <v>22.530328017388616</v>
      </c>
      <c r="BP1810">
        <v>6.3376671382334077E-2</v>
      </c>
      <c r="BQ1810">
        <v>100</v>
      </c>
      <c r="BR1810">
        <v>358.81721806459137</v>
      </c>
      <c r="BS1810">
        <v>5.5645606743604699E-2</v>
      </c>
      <c r="BT1810">
        <v>2.8131866890953813E-4</v>
      </c>
      <c r="BU1810">
        <v>0</v>
      </c>
      <c r="BV1810">
        <v>0.55047612370840504</v>
      </c>
      <c r="BW1810">
        <v>15.393401046545526</v>
      </c>
      <c r="BX1810">
        <v>36.165644085504901</v>
      </c>
      <c r="BY1810">
        <v>36.594033556444415</v>
      </c>
      <c r="BZ1810">
        <v>891.74429049595517</v>
      </c>
      <c r="CA1810">
        <v>317.34619787747812</v>
      </c>
      <c r="CB1810">
        <v>218.85914721665105</v>
      </c>
      <c r="CC1810" s="156">
        <v>1.06</v>
      </c>
      <c r="CD1810">
        <v>2500</v>
      </c>
      <c r="CE1810">
        <v>-3.5921557147017391E-2</v>
      </c>
      <c r="CF1810">
        <v>0.99422673651057636</v>
      </c>
      <c r="CG1810">
        <v>3.6167848230125317E-2</v>
      </c>
      <c r="CH1810">
        <v>-17.960635503448245</v>
      </c>
      <c r="CI1810" t="s">
        <v>479</v>
      </c>
    </row>
    <row r="1811" spans="47:87" x14ac:dyDescent="0.3">
      <c r="AU1811">
        <v>0.3</v>
      </c>
      <c r="AV1811">
        <v>20.818941742401144</v>
      </c>
      <c r="AW1811">
        <v>0.26995776444604136</v>
      </c>
      <c r="AX1811">
        <v>0.2604387176169588</v>
      </c>
      <c r="AY1811">
        <v>318.43458354273048</v>
      </c>
      <c r="AZ1811">
        <v>8.4301155882138504E-2</v>
      </c>
      <c r="BA1811">
        <v>392.92545955382656</v>
      </c>
      <c r="BB1811">
        <v>256.29051572676292</v>
      </c>
      <c r="BC1811">
        <v>1</v>
      </c>
      <c r="BD1811">
        <v>29.4947973643675</v>
      </c>
      <c r="BE1811">
        <v>99.160829362490603</v>
      </c>
      <c r="BF1811">
        <v>18.467304180306968</v>
      </c>
      <c r="BG1811">
        <v>5.5235105268594236</v>
      </c>
      <c r="BH1811">
        <v>415.71768281336426</v>
      </c>
      <c r="BI1811">
        <v>0.20000000000000004</v>
      </c>
      <c r="BJ1811">
        <v>2493.7997563814793</v>
      </c>
      <c r="BK1811">
        <v>699.02460813684104</v>
      </c>
      <c r="BL1811">
        <v>904.24891116881827</v>
      </c>
      <c r="BM1811">
        <v>1062.8634153719781</v>
      </c>
      <c r="BN1811">
        <v>161.73075768598008</v>
      </c>
      <c r="BO1811">
        <v>24.383037384135864</v>
      </c>
      <c r="BP1811">
        <v>4.2824016422791815E-2</v>
      </c>
      <c r="BQ1811">
        <v>100</v>
      </c>
      <c r="BR1811">
        <v>342.97358011555855</v>
      </c>
      <c r="BS1811">
        <v>6.1092515127908059E-2</v>
      </c>
      <c r="BT1811">
        <v>3.3854558780323501E-4</v>
      </c>
      <c r="BU1811">
        <v>0</v>
      </c>
      <c r="BV1811">
        <v>0.54102176061972385</v>
      </c>
      <c r="BW1811">
        <v>14.429298754269571</v>
      </c>
      <c r="BX1811">
        <v>37.77445107383577</v>
      </c>
      <c r="BY1811">
        <v>34.980030306011521</v>
      </c>
      <c r="BZ1811">
        <v>1370.2331738707987</v>
      </c>
      <c r="CA1811">
        <v>309.71020344013664</v>
      </c>
      <c r="CB1811">
        <v>229.35949270379726</v>
      </c>
      <c r="CC1811" s="156">
        <v>1.2</v>
      </c>
      <c r="CD1811">
        <v>680</v>
      </c>
      <c r="CE1811">
        <v>0.19530754089029401</v>
      </c>
      <c r="CF1811">
        <v>6.4231289630245323</v>
      </c>
      <c r="CG1811">
        <v>0.2321692483688072</v>
      </c>
      <c r="CH1811">
        <v>23.322019224896682</v>
      </c>
      <c r="CI1811">
        <v>7</v>
      </c>
    </row>
    <row r="1812" spans="47:87" x14ac:dyDescent="0.3">
      <c r="AU1812">
        <v>0.3</v>
      </c>
      <c r="AV1812">
        <v>21.009422358503826</v>
      </c>
      <c r="AW1812">
        <v>0.28807237104516925</v>
      </c>
      <c r="AX1812">
        <v>1.8161944651323352</v>
      </c>
      <c r="AY1812">
        <v>324.51932134067818</v>
      </c>
      <c r="AZ1812">
        <v>0.1053486163673437</v>
      </c>
      <c r="BA1812">
        <v>448.04878889130913</v>
      </c>
      <c r="BB1812">
        <v>290.345558042162</v>
      </c>
      <c r="BC1812">
        <v>1</v>
      </c>
      <c r="BD1812">
        <v>46.267514185957928</v>
      </c>
      <c r="BE1812">
        <v>103.93928579339772</v>
      </c>
      <c r="BF1812">
        <v>19.595737252535702</v>
      </c>
      <c r="BG1812">
        <v>5.8565832836546274</v>
      </c>
      <c r="BH1812">
        <v>432.48324002724092</v>
      </c>
      <c r="BI1812">
        <v>0.19999999999999998</v>
      </c>
      <c r="BJ1812">
        <v>2724.4787158444688</v>
      </c>
      <c r="BK1812">
        <v>682.28670862777528</v>
      </c>
      <c r="BL1812">
        <v>854.61389745223528</v>
      </c>
      <c r="BM1812">
        <v>806.2838045286652</v>
      </c>
      <c r="BN1812">
        <v>110.77701602378501</v>
      </c>
      <c r="BO1812">
        <v>25.908528970233814</v>
      </c>
      <c r="BP1812">
        <v>5.9049603906559917E-2</v>
      </c>
      <c r="BQ1812">
        <v>100</v>
      </c>
      <c r="BR1812">
        <v>247.38535464033174</v>
      </c>
      <c r="BS1812">
        <v>5.6923399559796126E-2</v>
      </c>
      <c r="BT1812">
        <v>3.1469742237364188E-4</v>
      </c>
      <c r="BU1812">
        <v>50.874728640583022</v>
      </c>
      <c r="BV1812">
        <v>0.53762617777300226</v>
      </c>
      <c r="BW1812">
        <v>15.176932190177368</v>
      </c>
      <c r="BX1812">
        <v>34.991150567473909</v>
      </c>
      <c r="BY1812">
        <v>30.652370563857581</v>
      </c>
      <c r="BZ1812">
        <v>1255.3541647321226</v>
      </c>
      <c r="CA1812">
        <v>261.40115839073553</v>
      </c>
      <c r="CB1812">
        <v>245.65633201764277</v>
      </c>
      <c r="CC1812" s="156">
        <v>0.92</v>
      </c>
      <c r="CD1812">
        <v>1730</v>
      </c>
      <c r="CE1812">
        <v>0.12032513879354645</v>
      </c>
      <c r="CF1812">
        <v>4.8337356489478154</v>
      </c>
      <c r="CG1812">
        <v>0.15271032169338492</v>
      </c>
      <c r="CH1812">
        <v>10.854737828332778</v>
      </c>
      <c r="CI1812">
        <v>11</v>
      </c>
    </row>
    <row r="1813" spans="47:87" x14ac:dyDescent="0.3">
      <c r="AU1813">
        <v>0.3</v>
      </c>
      <c r="AV1813">
        <v>19.435732005708065</v>
      </c>
      <c r="AW1813">
        <v>0.26583461270035852</v>
      </c>
      <c r="AX1813">
        <v>0.23224899760967513</v>
      </c>
      <c r="AY1813">
        <v>301.39031686970935</v>
      </c>
      <c r="AZ1813">
        <v>0.10278760480152845</v>
      </c>
      <c r="BA1813">
        <v>366.01904037129202</v>
      </c>
      <c r="BB1813">
        <v>359.50571263530998</v>
      </c>
      <c r="BC1813">
        <v>1</v>
      </c>
      <c r="BD1813">
        <v>48.268944099241658</v>
      </c>
      <c r="BE1813">
        <v>112.70669493657564</v>
      </c>
      <c r="BF1813">
        <v>19.139435130740644</v>
      </c>
      <c r="BG1813">
        <v>4.8180546806220299</v>
      </c>
      <c r="BH1813">
        <v>411.80724774943968</v>
      </c>
      <c r="BI1813">
        <v>0.2</v>
      </c>
      <c r="BJ1813">
        <v>2629.1133776604806</v>
      </c>
      <c r="BK1813">
        <v>703.33433433802725</v>
      </c>
      <c r="BL1813">
        <v>896.3390921362568</v>
      </c>
      <c r="BM1813">
        <v>958.76312974952396</v>
      </c>
      <c r="BN1813">
        <v>130.60354543430356</v>
      </c>
      <c r="BO1813">
        <v>24.010368777078899</v>
      </c>
      <c r="BP1813">
        <v>4.2105367578557137E-2</v>
      </c>
      <c r="BQ1813">
        <v>100</v>
      </c>
      <c r="BR1813">
        <v>379.1941135799085</v>
      </c>
      <c r="BS1813">
        <v>5.1539691923375514E-2</v>
      </c>
      <c r="BT1813">
        <v>2.795898331771145E-4</v>
      </c>
      <c r="BU1813">
        <v>13.744228291042653</v>
      </c>
      <c r="BV1813">
        <v>0.52919267010981086</v>
      </c>
      <c r="BW1813">
        <v>15.253585191007042</v>
      </c>
      <c r="BX1813">
        <v>36.109262321923936</v>
      </c>
      <c r="BY1813">
        <v>32.413636807868386</v>
      </c>
      <c r="BZ1813">
        <v>975.0286329596812</v>
      </c>
      <c r="CA1813">
        <v>303.61947094652868</v>
      </c>
      <c r="CB1813">
        <v>208.09757686727212</v>
      </c>
      <c r="CC1813" s="156">
        <v>1.07</v>
      </c>
      <c r="CD1813">
        <v>1190</v>
      </c>
      <c r="CE1813">
        <v>0.15846695576362935</v>
      </c>
      <c r="CF1813">
        <v>7.2071603515179099</v>
      </c>
      <c r="CG1813">
        <v>0.20719933490081222</v>
      </c>
      <c r="CH1813">
        <v>11.347846145576172</v>
      </c>
      <c r="CI1813">
        <v>10</v>
      </c>
    </row>
    <row r="1814" spans="47:87" x14ac:dyDescent="0.3">
      <c r="AU1814">
        <v>0.3</v>
      </c>
      <c r="AV1814">
        <v>19.164568007316582</v>
      </c>
      <c r="AW1814">
        <v>0.32119211283885069</v>
      </c>
      <c r="AX1814">
        <v>0.76389506543951713</v>
      </c>
      <c r="AY1814">
        <v>354.12480654309411</v>
      </c>
      <c r="AZ1814">
        <v>9.5731945029590607E-2</v>
      </c>
      <c r="BA1814">
        <v>309.37062759377869</v>
      </c>
      <c r="BB1814">
        <v>370.30468695591202</v>
      </c>
      <c r="BC1814">
        <v>1</v>
      </c>
      <c r="BD1814">
        <v>41.203534151179426</v>
      </c>
      <c r="BE1814">
        <v>106.27529345636346</v>
      </c>
      <c r="BF1814">
        <v>7.5263476825704236</v>
      </c>
      <c r="BG1814">
        <v>5.8597072051778136</v>
      </c>
      <c r="BH1814">
        <v>382.22678885733342</v>
      </c>
      <c r="BI1814">
        <v>0.2</v>
      </c>
      <c r="BJ1814">
        <v>2150.5682521306135</v>
      </c>
      <c r="BK1814">
        <v>703.26620667720942</v>
      </c>
      <c r="BL1814">
        <v>901.47949831662936</v>
      </c>
      <c r="BM1814">
        <v>1035.907118637236</v>
      </c>
      <c r="BN1814">
        <v>144.670782632646</v>
      </c>
      <c r="BO1814">
        <v>29.163936123001029</v>
      </c>
      <c r="BP1814">
        <v>3.2368341182856912E-2</v>
      </c>
      <c r="BQ1814">
        <v>100</v>
      </c>
      <c r="BR1814">
        <v>358.93572909198957</v>
      </c>
      <c r="BS1814">
        <v>5.4565395525190699E-2</v>
      </c>
      <c r="BT1814">
        <v>2.9858903111365932E-4</v>
      </c>
      <c r="BU1814">
        <v>14.647149845640401</v>
      </c>
      <c r="BV1814">
        <v>0.54247183688110767</v>
      </c>
      <c r="BW1814">
        <v>14.607406688663513</v>
      </c>
      <c r="BX1814">
        <v>33.493955796696532</v>
      </c>
      <c r="BY1814">
        <v>34.80928568162912</v>
      </c>
      <c r="BZ1814">
        <v>1096.7705797804915</v>
      </c>
      <c r="CA1814">
        <v>207.56966067238875</v>
      </c>
      <c r="CB1814">
        <v>225.95084144547849</v>
      </c>
      <c r="CC1814" s="156">
        <v>1.1000000000000001</v>
      </c>
      <c r="CD1814">
        <v>610</v>
      </c>
      <c r="CE1814">
        <v>0.22008512507531264</v>
      </c>
      <c r="CF1814">
        <v>8.4554858717450863</v>
      </c>
      <c r="CG1814">
        <v>0.26380822793590952</v>
      </c>
      <c r="CH1814">
        <v>34.696394220279956</v>
      </c>
      <c r="CI1814">
        <v>6</v>
      </c>
    </row>
    <row r="1815" spans="47:87" x14ac:dyDescent="0.3">
      <c r="AU1815">
        <v>0.3</v>
      </c>
      <c r="AV1815">
        <v>18.000911265852739</v>
      </c>
      <c r="AW1815">
        <v>0.29664585423838397</v>
      </c>
      <c r="AX1815">
        <v>1.2095215906314658</v>
      </c>
      <c r="AY1815">
        <v>336.25739475190795</v>
      </c>
      <c r="AZ1815">
        <v>0.1076183047188477</v>
      </c>
      <c r="BA1815">
        <v>319.18843598844342</v>
      </c>
      <c r="BB1815">
        <v>409.49457522640927</v>
      </c>
      <c r="BC1815">
        <v>1</v>
      </c>
      <c r="BD1815">
        <v>40.023751048319511</v>
      </c>
      <c r="BE1815">
        <v>90.523591468420562</v>
      </c>
      <c r="BF1815">
        <v>15.363587478180444</v>
      </c>
      <c r="BG1815">
        <v>5.3240203677410056</v>
      </c>
      <c r="BH1815">
        <v>433.43959272685657</v>
      </c>
      <c r="BI1815">
        <v>0.2</v>
      </c>
      <c r="BJ1815">
        <v>2748.7627641325735</v>
      </c>
      <c r="BK1815">
        <v>703.7500876502055</v>
      </c>
      <c r="BL1815">
        <v>883.33607690267036</v>
      </c>
      <c r="BM1815">
        <v>803.28751183281645</v>
      </c>
      <c r="BN1815">
        <v>244.79079141554976</v>
      </c>
      <c r="BO1815">
        <v>26.806782367887745</v>
      </c>
      <c r="BP1815">
        <v>4.5379265775838618E-2</v>
      </c>
      <c r="BQ1815">
        <v>100</v>
      </c>
      <c r="BR1815">
        <v>340.65638451907296</v>
      </c>
      <c r="BS1815">
        <v>5.7283878748546027E-2</v>
      </c>
      <c r="BT1815">
        <v>3.0760212171373997E-4</v>
      </c>
      <c r="BU1815">
        <v>50.262817862406145</v>
      </c>
      <c r="BV1815">
        <v>0.54338901320923816</v>
      </c>
      <c r="BW1815">
        <v>13.552182513213161</v>
      </c>
      <c r="BX1815">
        <v>35.524139513679167</v>
      </c>
      <c r="BY1815">
        <v>37.810726768508047</v>
      </c>
      <c r="BZ1815">
        <v>901.01492189220085</v>
      </c>
      <c r="CA1815">
        <v>220.05240926881783</v>
      </c>
      <c r="CB1815">
        <v>222.90127564962114</v>
      </c>
      <c r="CC1815" s="156">
        <v>0.96</v>
      </c>
      <c r="CD1815">
        <v>1810</v>
      </c>
      <c r="CE1815">
        <v>0.13685460067074429</v>
      </c>
      <c r="CF1815">
        <v>5.7336286569585191</v>
      </c>
      <c r="CG1815">
        <v>0.17803944688468934</v>
      </c>
      <c r="CH1815">
        <v>10.530019867461156</v>
      </c>
      <c r="CI1815">
        <v>11</v>
      </c>
    </row>
    <row r="1816" spans="47:87" x14ac:dyDescent="0.3">
      <c r="AU1816">
        <v>0.3</v>
      </c>
      <c r="AV1816">
        <v>21.858166397220266</v>
      </c>
      <c r="AW1816">
        <v>0.32404975594916241</v>
      </c>
      <c r="AX1816">
        <v>1.327559558441995</v>
      </c>
      <c r="AY1816">
        <v>318.17787479604635</v>
      </c>
      <c r="AZ1816">
        <v>0.11670624461869476</v>
      </c>
      <c r="BA1816">
        <v>496.88707797726619</v>
      </c>
      <c r="BB1816">
        <v>295.5272525889618</v>
      </c>
      <c r="BC1816">
        <v>1</v>
      </c>
      <c r="BD1816">
        <v>34.926776821690908</v>
      </c>
      <c r="BE1816">
        <v>86.176877598989648</v>
      </c>
      <c r="BF1816">
        <v>13.901538732846392</v>
      </c>
      <c r="BG1816">
        <v>6.4942838653916519</v>
      </c>
      <c r="BH1816">
        <v>388.00583868200846</v>
      </c>
      <c r="BI1816">
        <v>0.2</v>
      </c>
      <c r="BJ1816">
        <v>2672.955465177633</v>
      </c>
      <c r="BK1816">
        <v>688.02659718320308</v>
      </c>
      <c r="BL1816">
        <v>889.0283677228291</v>
      </c>
      <c r="BM1816">
        <v>1026.9251044684086</v>
      </c>
      <c r="BN1816">
        <v>191.13808098266213</v>
      </c>
      <c r="BO1816">
        <v>29.250039716720188</v>
      </c>
      <c r="BP1816">
        <v>5.3595795925032191E-2</v>
      </c>
      <c r="BQ1816">
        <v>100</v>
      </c>
      <c r="BR1816">
        <v>324.53193685638195</v>
      </c>
      <c r="BS1816">
        <v>5.325493957403267E-2</v>
      </c>
      <c r="BT1816">
        <v>3.073123710698495E-4</v>
      </c>
      <c r="BU1816">
        <v>0</v>
      </c>
      <c r="BV1816">
        <v>0.53255109497723607</v>
      </c>
      <c r="BW1816">
        <v>15.725897511161204</v>
      </c>
      <c r="BX1816">
        <v>36.782772383479376</v>
      </c>
      <c r="BY1816">
        <v>32.141400782817527</v>
      </c>
      <c r="BZ1816">
        <v>1198.3009038744481</v>
      </c>
      <c r="CA1816">
        <v>192.38340293561924</v>
      </c>
      <c r="CB1816">
        <v>239.65400575028178</v>
      </c>
      <c r="CC1816" s="156">
        <v>1.1499999999999999</v>
      </c>
      <c r="CD1816">
        <v>1300</v>
      </c>
      <c r="CE1816">
        <v>0.19319229534403659</v>
      </c>
      <c r="CF1816">
        <v>5.306942778113461</v>
      </c>
      <c r="CG1816">
        <v>0.19243058311496244</v>
      </c>
      <c r="CH1816">
        <v>12.239588625396816</v>
      </c>
      <c r="CI1816">
        <v>8</v>
      </c>
    </row>
    <row r="1817" spans="47:87" x14ac:dyDescent="0.3">
      <c r="AU1817">
        <v>0.3</v>
      </c>
      <c r="AV1817">
        <v>20.514648789371634</v>
      </c>
      <c r="AW1817">
        <v>0.35809548603192942</v>
      </c>
      <c r="AX1817">
        <v>1.4777963150941902</v>
      </c>
      <c r="AY1817">
        <v>296.99565824234003</v>
      </c>
      <c r="AZ1817">
        <v>0.10538578033251232</v>
      </c>
      <c r="BA1817">
        <v>464.17835412468418</v>
      </c>
      <c r="BB1817">
        <v>339.13318669188271</v>
      </c>
      <c r="BC1817">
        <v>1</v>
      </c>
      <c r="BD1817">
        <v>36.255409342322835</v>
      </c>
      <c r="BE1817">
        <v>107.67282379932978</v>
      </c>
      <c r="BF1817">
        <v>8.4927444964212224</v>
      </c>
      <c r="BG1817">
        <v>3.9823792159710671</v>
      </c>
      <c r="BH1817">
        <v>412.90813517462374</v>
      </c>
      <c r="BI1817">
        <v>0.20000000000000004</v>
      </c>
      <c r="BJ1817">
        <v>3014.3578849159499</v>
      </c>
      <c r="BK1817">
        <v>679.13110470662491</v>
      </c>
      <c r="BL1817">
        <v>888.52767367120146</v>
      </c>
      <c r="BM1817">
        <v>950.75138959582</v>
      </c>
      <c r="BN1817">
        <v>104.24071534131279</v>
      </c>
      <c r="BO1817">
        <v>32.87257235511796</v>
      </c>
      <c r="BP1817">
        <v>0</v>
      </c>
      <c r="BQ1817">
        <v>100</v>
      </c>
      <c r="BR1817">
        <v>339.82942936612358</v>
      </c>
      <c r="BS1817">
        <v>5.5144388212628695E-2</v>
      </c>
      <c r="BT1817">
        <v>3.0482457842386553E-4</v>
      </c>
      <c r="BU1817">
        <v>0</v>
      </c>
      <c r="BV1817">
        <v>0.49990167526536994</v>
      </c>
      <c r="BW1817">
        <v>14.866611952724426</v>
      </c>
      <c r="BX1817">
        <v>36.327450914725539</v>
      </c>
      <c r="BY1817">
        <v>37.971549741121443</v>
      </c>
      <c r="BZ1817">
        <v>988.81348095896396</v>
      </c>
      <c r="CA1817">
        <v>346.53697589470886</v>
      </c>
      <c r="CB1817">
        <v>248.65834260767201</v>
      </c>
      <c r="CC1817" s="156">
        <v>1.03</v>
      </c>
      <c r="CD1817">
        <v>1940</v>
      </c>
      <c r="CE1817">
        <v>8.8499345441360733E-2</v>
      </c>
      <c r="CF1817">
        <v>3.604671310000962</v>
      </c>
      <c r="CG1817">
        <v>0.12307120556712323</v>
      </c>
      <c r="CH1817">
        <v>-3.3162038347164446</v>
      </c>
      <c r="CI1817" t="s">
        <v>479</v>
      </c>
    </row>
    <row r="1818" spans="47:87" x14ac:dyDescent="0.3">
      <c r="AU1818">
        <v>0.3</v>
      </c>
      <c r="AV1818">
        <v>23.157970924555478</v>
      </c>
      <c r="AW1818">
        <v>0.29584844354396417</v>
      </c>
      <c r="AX1818">
        <v>0.95280793402546071</v>
      </c>
      <c r="AY1818">
        <v>318.03873389215488</v>
      </c>
      <c r="AZ1818">
        <v>0.10598200705510395</v>
      </c>
      <c r="BA1818">
        <v>435.7338295090762</v>
      </c>
      <c r="BB1818">
        <v>289.59428792713908</v>
      </c>
      <c r="BC1818">
        <v>1</v>
      </c>
      <c r="BD1818">
        <v>36.334413264905557</v>
      </c>
      <c r="BE1818">
        <v>97.616865098701084</v>
      </c>
      <c r="BF1818">
        <v>18.750477327393163</v>
      </c>
      <c r="BG1818">
        <v>4.6077194385817482</v>
      </c>
      <c r="BH1818">
        <v>418.84836177555309</v>
      </c>
      <c r="BI1818">
        <v>0.19999999999999998</v>
      </c>
      <c r="BJ1818">
        <v>2937.7175134068175</v>
      </c>
      <c r="BK1818">
        <v>694.58517866167165</v>
      </c>
      <c r="BL1818">
        <v>823.58039820721967</v>
      </c>
      <c r="BM1818">
        <v>796.8723625748645</v>
      </c>
      <c r="BN1818">
        <v>147.3106142192986</v>
      </c>
      <c r="BO1818">
        <v>26.649816898314388</v>
      </c>
      <c r="BP1818">
        <v>5.5566709394727222E-2</v>
      </c>
      <c r="BQ1818">
        <v>100</v>
      </c>
      <c r="BR1818">
        <v>359.60588744661743</v>
      </c>
      <c r="BS1818">
        <v>5.5546288738931693E-2</v>
      </c>
      <c r="BT1818">
        <v>2.9479165503189269E-4</v>
      </c>
      <c r="BU1818">
        <v>0</v>
      </c>
      <c r="BV1818">
        <v>0.54116233273597814</v>
      </c>
      <c r="BW1818">
        <v>18.123308707813845</v>
      </c>
      <c r="BX1818">
        <v>34.749159389826076</v>
      </c>
      <c r="BY1818">
        <v>28.380559138990382</v>
      </c>
      <c r="BZ1818">
        <v>1131.6189208320584</v>
      </c>
      <c r="CA1818">
        <v>282.43546023475966</v>
      </c>
      <c r="CB1818">
        <v>237.43074221186387</v>
      </c>
      <c r="CC1818" s="156">
        <v>0.78</v>
      </c>
      <c r="CD1818">
        <v>2760</v>
      </c>
      <c r="CE1818">
        <v>3.3634951640980848E-2</v>
      </c>
      <c r="CF1818">
        <v>2.2342112471446547</v>
      </c>
      <c r="CG1818">
        <v>7.2525583956907863E-2</v>
      </c>
      <c r="CH1818">
        <v>-12.155151966415396</v>
      </c>
      <c r="CI1818" t="s">
        <v>479</v>
      </c>
    </row>
    <row r="1819" spans="47:87" x14ac:dyDescent="0.3">
      <c r="AU1819">
        <v>0.3</v>
      </c>
      <c r="AV1819">
        <v>22.484635257573398</v>
      </c>
      <c r="AW1819">
        <v>0.31650682732082863</v>
      </c>
      <c r="AX1819">
        <v>0.47108081005863012</v>
      </c>
      <c r="AY1819">
        <v>331.39418459238175</v>
      </c>
      <c r="AZ1819">
        <v>0.11130726248515591</v>
      </c>
      <c r="BA1819">
        <v>372.61981165422202</v>
      </c>
      <c r="BB1819">
        <v>353.16155386557818</v>
      </c>
      <c r="BC1819">
        <v>1</v>
      </c>
      <c r="BD1819">
        <v>43.671203481007538</v>
      </c>
      <c r="BE1819">
        <v>78.836151860733963</v>
      </c>
      <c r="BF1819">
        <v>11.602480743758994</v>
      </c>
      <c r="BG1819">
        <v>5.3825641027209628</v>
      </c>
      <c r="BH1819">
        <v>431.0996438937849</v>
      </c>
      <c r="BI1819">
        <v>0.19999999999999998</v>
      </c>
      <c r="BJ1819">
        <v>2655.7981222169051</v>
      </c>
      <c r="BK1819">
        <v>681.49987027138923</v>
      </c>
      <c r="BL1819">
        <v>974.76231406651686</v>
      </c>
      <c r="BM1819">
        <v>1002.5370343495968</v>
      </c>
      <c r="BN1819">
        <v>142.00268592991051</v>
      </c>
      <c r="BO1819">
        <v>28.644118426375325</v>
      </c>
      <c r="BP1819">
        <v>4.3268477294770735E-2</v>
      </c>
      <c r="BQ1819">
        <v>100</v>
      </c>
      <c r="BR1819">
        <v>398.59703099663153</v>
      </c>
      <c r="BS1819">
        <v>5.4063335344617644E-2</v>
      </c>
      <c r="BT1819">
        <v>3.2496219692207748E-4</v>
      </c>
      <c r="BU1819">
        <v>77.98664821550112</v>
      </c>
      <c r="BV1819">
        <v>0.50262074876264051</v>
      </c>
      <c r="BW1819">
        <v>14.069322971536581</v>
      </c>
      <c r="BX1819">
        <v>37.278827953775313</v>
      </c>
      <c r="BY1819">
        <v>30.133439725238521</v>
      </c>
      <c r="BZ1819">
        <v>1360.1737182486704</v>
      </c>
      <c r="CA1819">
        <v>280.36899011049638</v>
      </c>
      <c r="CB1819">
        <v>227.37184938746691</v>
      </c>
      <c r="CC1819" s="156">
        <v>1.1000000000000001</v>
      </c>
      <c r="CD1819">
        <v>1700</v>
      </c>
      <c r="CE1819">
        <v>5.2186631279653506E-2</v>
      </c>
      <c r="CF1819">
        <v>2.5447828380897981</v>
      </c>
      <c r="CG1819">
        <v>9.8007718317054834E-2</v>
      </c>
      <c r="CH1819">
        <v>-8.233935525832198</v>
      </c>
      <c r="CI1819" t="s">
        <v>479</v>
      </c>
    </row>
    <row r="1820" spans="47:87" x14ac:dyDescent="0.3">
      <c r="AU1820">
        <v>0.3</v>
      </c>
      <c r="AV1820">
        <v>18.772344023930842</v>
      </c>
      <c r="AW1820">
        <v>0.32961465220499953</v>
      </c>
      <c r="AX1820">
        <v>1.7628468202144596</v>
      </c>
      <c r="AY1820">
        <v>338.23681004539657</v>
      </c>
      <c r="AZ1820">
        <v>9.3609042548479918E-2</v>
      </c>
      <c r="BA1820">
        <v>475.07637248233988</v>
      </c>
      <c r="BB1820">
        <v>351.21738981106114</v>
      </c>
      <c r="BC1820">
        <v>1</v>
      </c>
      <c r="BD1820">
        <v>37.469341234600137</v>
      </c>
      <c r="BE1820">
        <v>119.45965757260153</v>
      </c>
      <c r="BF1820">
        <v>19.304201117366382</v>
      </c>
      <c r="BG1820">
        <v>5.8708417096365109</v>
      </c>
      <c r="BH1820">
        <v>419.26869069226626</v>
      </c>
      <c r="BI1820">
        <v>0.19999999999999998</v>
      </c>
      <c r="BJ1820">
        <v>2466.7910671090699</v>
      </c>
      <c r="BK1820">
        <v>679.95284550805195</v>
      </c>
      <c r="BL1820">
        <v>862.94366366311067</v>
      </c>
      <c r="BM1820">
        <v>808.24542591503814</v>
      </c>
      <c r="BN1820">
        <v>98.648134930224387</v>
      </c>
      <c r="BO1820">
        <v>29.968569603545145</v>
      </c>
      <c r="BP1820">
        <v>2.8401023457862152E-2</v>
      </c>
      <c r="BQ1820">
        <v>100</v>
      </c>
      <c r="BR1820">
        <v>371.398434512439</v>
      </c>
      <c r="BS1820">
        <v>5.3951306157974083E-2</v>
      </c>
      <c r="BT1820">
        <v>2.9351117440512607E-4</v>
      </c>
      <c r="BU1820">
        <v>0</v>
      </c>
      <c r="BV1820">
        <v>0.5281365098448606</v>
      </c>
      <c r="BW1820">
        <v>14.982089577036982</v>
      </c>
      <c r="BX1820">
        <v>35.373985358932927</v>
      </c>
      <c r="BY1820">
        <v>37.78516861763736</v>
      </c>
      <c r="BZ1820">
        <v>952.18335647382014</v>
      </c>
      <c r="CA1820">
        <v>344.84473328990947</v>
      </c>
      <c r="CB1820">
        <v>212.85910763302405</v>
      </c>
      <c r="CC1820" s="156">
        <v>0.93</v>
      </c>
      <c r="CD1820">
        <v>1590</v>
      </c>
      <c r="CE1820">
        <v>0.10618896317893389</v>
      </c>
      <c r="CF1820">
        <v>3.8234975750113689</v>
      </c>
      <c r="CG1820">
        <v>0.13395477921166118</v>
      </c>
      <c r="CH1820">
        <v>1.5798660400789681</v>
      </c>
      <c r="CI1820">
        <v>18</v>
      </c>
    </row>
    <row r="1821" spans="47:87" x14ac:dyDescent="0.3">
      <c r="AU1821">
        <v>0.3</v>
      </c>
      <c r="AV1821">
        <v>18.708493169704504</v>
      </c>
      <c r="AW1821">
        <v>0.34096907629746431</v>
      </c>
      <c r="AX1821">
        <v>0.75129359273582719</v>
      </c>
      <c r="AY1821">
        <v>321.05572018246858</v>
      </c>
      <c r="AZ1821">
        <v>0.10390115273219842</v>
      </c>
      <c r="BA1821">
        <v>425.04563739265467</v>
      </c>
      <c r="BB1821">
        <v>357.66247836145504</v>
      </c>
      <c r="BC1821">
        <v>1</v>
      </c>
      <c r="BD1821">
        <v>34.055507239369845</v>
      </c>
      <c r="BE1821">
        <v>96.058325568903385</v>
      </c>
      <c r="BF1821">
        <v>22.255919732019411</v>
      </c>
      <c r="BG1821">
        <v>4.9300344067378408</v>
      </c>
      <c r="BH1821">
        <v>439.95316989308054</v>
      </c>
      <c r="BI1821">
        <v>0.2</v>
      </c>
      <c r="BJ1821">
        <v>2965.1447170377105</v>
      </c>
      <c r="BK1821">
        <v>680.33473869444015</v>
      </c>
      <c r="BL1821">
        <v>874.24119546103123</v>
      </c>
      <c r="BM1821">
        <v>842.88922463984272</v>
      </c>
      <c r="BN1821">
        <v>157.87515805935985</v>
      </c>
      <c r="BO1821">
        <v>30.612603541898405</v>
      </c>
      <c r="BP1821">
        <v>7.6464234593052682E-2</v>
      </c>
      <c r="BQ1821">
        <v>100</v>
      </c>
      <c r="BR1821">
        <v>362.45501656986119</v>
      </c>
      <c r="BS1821">
        <v>6.0151305092188995E-2</v>
      </c>
      <c r="BT1821">
        <v>3.1931711331188148E-4</v>
      </c>
      <c r="BU1821">
        <v>18.150682404319124</v>
      </c>
      <c r="BV1821">
        <v>0.50588347283183777</v>
      </c>
      <c r="BW1821">
        <v>14.990210508134682</v>
      </c>
      <c r="BX1821">
        <v>34.097450088503201</v>
      </c>
      <c r="BY1821">
        <v>33.486430468956954</v>
      </c>
      <c r="BZ1821">
        <v>964.15944131900801</v>
      </c>
      <c r="CA1821">
        <v>243.82750150505268</v>
      </c>
      <c r="CB1821">
        <v>211.76387941182236</v>
      </c>
      <c r="CC1821" s="156">
        <v>1.02</v>
      </c>
      <c r="CD1821">
        <v>2010</v>
      </c>
      <c r="CE1821">
        <v>0.14118767287673406</v>
      </c>
      <c r="CF1821">
        <v>4.9261845561733644</v>
      </c>
      <c r="CG1821">
        <v>0.17227170173737322</v>
      </c>
      <c r="CH1821">
        <v>10.227651529620383</v>
      </c>
      <c r="CI1821">
        <v>10</v>
      </c>
    </row>
    <row r="1822" spans="47:87" x14ac:dyDescent="0.3">
      <c r="AU1822">
        <v>0.3</v>
      </c>
      <c r="AV1822">
        <v>21.528497907195206</v>
      </c>
      <c r="AW1822">
        <v>0.3958415023589581</v>
      </c>
      <c r="AX1822">
        <v>1.1719397201149313</v>
      </c>
      <c r="AY1822">
        <v>346.1967133083196</v>
      </c>
      <c r="AZ1822">
        <v>0.10484550852926025</v>
      </c>
      <c r="BA1822">
        <v>370.64848503557067</v>
      </c>
      <c r="BB1822">
        <v>340.50373290701623</v>
      </c>
      <c r="BC1822">
        <v>1</v>
      </c>
      <c r="BD1822">
        <v>46.764016622354255</v>
      </c>
      <c r="BE1822">
        <v>90.417310002546785</v>
      </c>
      <c r="BF1822">
        <v>7.0644065539423107</v>
      </c>
      <c r="BG1822">
        <v>5.0815863872361291</v>
      </c>
      <c r="BH1822">
        <v>436.28145731295865</v>
      </c>
      <c r="BI1822">
        <v>0.2</v>
      </c>
      <c r="BJ1822">
        <v>2909.9760212623055</v>
      </c>
      <c r="BK1822">
        <v>666.88347350779111</v>
      </c>
      <c r="BL1822">
        <v>913.9549709132242</v>
      </c>
      <c r="BM1822">
        <v>903.48362747970918</v>
      </c>
      <c r="BN1822">
        <v>123.28619075326107</v>
      </c>
      <c r="BO1822">
        <v>36.121707381898148</v>
      </c>
      <c r="BP1822">
        <v>1.8152051864232799E-2</v>
      </c>
      <c r="BQ1822">
        <v>100</v>
      </c>
      <c r="BR1822">
        <v>337.05971247092714</v>
      </c>
      <c r="BS1822">
        <v>5.4884595035436447E-2</v>
      </c>
      <c r="BT1822">
        <v>3.0820719102138736E-4</v>
      </c>
      <c r="BU1822">
        <v>0</v>
      </c>
      <c r="BV1822">
        <v>0.52450019003138326</v>
      </c>
      <c r="BW1822">
        <v>14.048797222694381</v>
      </c>
      <c r="BX1822">
        <v>34.764339723683577</v>
      </c>
      <c r="BY1822">
        <v>32.182178101293765</v>
      </c>
      <c r="BZ1822">
        <v>893.63703066756102</v>
      </c>
      <c r="CA1822">
        <v>227.10306280659296</v>
      </c>
      <c r="CB1822">
        <v>222.04793269469212</v>
      </c>
      <c r="CC1822" s="156">
        <v>1.1399999999999999</v>
      </c>
      <c r="CD1822">
        <v>850</v>
      </c>
      <c r="CE1822">
        <v>0.14604174877660703</v>
      </c>
      <c r="CF1822">
        <v>5.5201598609061424</v>
      </c>
      <c r="CG1822">
        <v>0.19561435505093988</v>
      </c>
      <c r="CH1822">
        <v>8.5713275874554764</v>
      </c>
      <c r="CI1822">
        <v>10</v>
      </c>
    </row>
    <row r="1823" spans="47:87" x14ac:dyDescent="0.3">
      <c r="AU1823">
        <v>0.3</v>
      </c>
      <c r="AV1823">
        <v>22.07411071822418</v>
      </c>
      <c r="AW1823">
        <v>0.39396090845520648</v>
      </c>
      <c r="AX1823">
        <v>1.0477589004919621</v>
      </c>
      <c r="AY1823">
        <v>327.99539267961325</v>
      </c>
      <c r="AZ1823">
        <v>9.7227370709737748E-2</v>
      </c>
      <c r="BA1823">
        <v>468.77562998795491</v>
      </c>
      <c r="BB1823">
        <v>373.7535200797106</v>
      </c>
      <c r="BC1823">
        <v>1</v>
      </c>
      <c r="BD1823">
        <v>31.382063734588179</v>
      </c>
      <c r="BE1823">
        <v>79.096437369244569</v>
      </c>
      <c r="BF1823">
        <v>11.906875360730179</v>
      </c>
      <c r="BG1823">
        <v>5.5497133795515188</v>
      </c>
      <c r="BH1823">
        <v>423.98567681048883</v>
      </c>
      <c r="BI1823">
        <v>0.20000000000000004</v>
      </c>
      <c r="BJ1823">
        <v>3248.8841393661392</v>
      </c>
      <c r="BK1823">
        <v>685.57595571170225</v>
      </c>
      <c r="BL1823">
        <v>931.36026848130928</v>
      </c>
      <c r="BM1823">
        <v>891.72633980648868</v>
      </c>
      <c r="BN1823">
        <v>110.54567860209146</v>
      </c>
      <c r="BO1823">
        <v>35.587374692453999</v>
      </c>
      <c r="BP1823">
        <v>6.2114637030123716E-2</v>
      </c>
      <c r="BQ1823">
        <v>100</v>
      </c>
      <c r="BR1823">
        <v>352.45270823672053</v>
      </c>
      <c r="BS1823">
        <v>5.6411664324277529E-2</v>
      </c>
      <c r="BT1823">
        <v>3.1229844613404201E-4</v>
      </c>
      <c r="BU1823">
        <v>0</v>
      </c>
      <c r="BV1823">
        <v>0.53639588863909338</v>
      </c>
      <c r="BW1823">
        <v>13.405969767694993</v>
      </c>
      <c r="BX1823">
        <v>35.465861754744623</v>
      </c>
      <c r="BY1823">
        <v>37.017349128913779</v>
      </c>
      <c r="BZ1823">
        <v>999.77813338027568</v>
      </c>
      <c r="CA1823">
        <v>261.89379947490386</v>
      </c>
      <c r="CB1823">
        <v>239.49221345576046</v>
      </c>
      <c r="CC1823" s="156">
        <v>0.64</v>
      </c>
      <c r="CD1823">
        <v>2020</v>
      </c>
      <c r="CE1823">
        <v>0.1494820003727273</v>
      </c>
      <c r="CF1823">
        <v>5.8904151705154817</v>
      </c>
      <c r="CG1823">
        <v>0.19684629948116006</v>
      </c>
      <c r="CH1823">
        <v>5.7461077388063284</v>
      </c>
      <c r="CI1823">
        <v>12</v>
      </c>
    </row>
    <row r="1824" spans="47:87" x14ac:dyDescent="0.3">
      <c r="AU1824">
        <v>0.3</v>
      </c>
      <c r="AV1824">
        <v>18.679637102071748</v>
      </c>
      <c r="AW1824">
        <v>0.30903549065689873</v>
      </c>
      <c r="AX1824">
        <v>1.3608835238418968</v>
      </c>
      <c r="AY1824">
        <v>310.04732048493833</v>
      </c>
      <c r="AZ1824">
        <v>8.9933642548780793E-2</v>
      </c>
      <c r="BA1824">
        <v>400.04432832176337</v>
      </c>
      <c r="BB1824">
        <v>418.63613610340803</v>
      </c>
      <c r="BC1824">
        <v>1</v>
      </c>
      <c r="BD1824">
        <v>42.442119568021504</v>
      </c>
      <c r="BE1824">
        <v>106.1638582372977</v>
      </c>
      <c r="BF1824">
        <v>14.774525279637732</v>
      </c>
      <c r="BG1824">
        <v>5.1806317764653889</v>
      </c>
      <c r="BH1824">
        <v>405.44308996588683</v>
      </c>
      <c r="BI1824">
        <v>0.19999999999999996</v>
      </c>
      <c r="BJ1824">
        <v>2759.50256261203</v>
      </c>
      <c r="BK1824">
        <v>692.45592889628278</v>
      </c>
      <c r="BL1824">
        <v>809.34330141267935</v>
      </c>
      <c r="BM1824">
        <v>1083.1275461436139</v>
      </c>
      <c r="BN1824">
        <v>141.47432843003944</v>
      </c>
      <c r="BO1824">
        <v>27.973130250349406</v>
      </c>
      <c r="BP1824">
        <v>4.1710279414667095E-2</v>
      </c>
      <c r="BQ1824">
        <v>100</v>
      </c>
      <c r="BR1824">
        <v>399.94727786098883</v>
      </c>
      <c r="BS1824">
        <v>5.2414435364248724E-2</v>
      </c>
      <c r="BT1824">
        <v>3.0106187067405134E-4</v>
      </c>
      <c r="BU1824">
        <v>25.077606167337578</v>
      </c>
      <c r="BV1824">
        <v>0.52374007291090274</v>
      </c>
      <c r="BW1824">
        <v>16.378988022691413</v>
      </c>
      <c r="BX1824">
        <v>35.328429285195085</v>
      </c>
      <c r="BY1824">
        <v>29.960396539068629</v>
      </c>
      <c r="BZ1824">
        <v>1009.9459393689568</v>
      </c>
      <c r="CA1824">
        <v>210.79818199109241</v>
      </c>
      <c r="CB1824">
        <v>252.96940482639056</v>
      </c>
      <c r="CC1824" s="156">
        <v>0.87</v>
      </c>
      <c r="CD1824">
        <v>1720</v>
      </c>
      <c r="CE1824">
        <v>0.13427193148691696</v>
      </c>
      <c r="CF1824">
        <v>4.7977467116245274</v>
      </c>
      <c r="CG1824">
        <v>0.16438199201413514</v>
      </c>
      <c r="CH1824">
        <v>7.528450350526219</v>
      </c>
      <c r="CI1824">
        <v>11</v>
      </c>
    </row>
    <row r="1825" spans="47:87" x14ac:dyDescent="0.3">
      <c r="AU1825">
        <v>0.3</v>
      </c>
      <c r="AV1825">
        <v>20.444320695979773</v>
      </c>
      <c r="AW1825">
        <v>0.32719467652668721</v>
      </c>
      <c r="AX1825">
        <v>0.83133376139003512</v>
      </c>
      <c r="AY1825">
        <v>333.22612987993904</v>
      </c>
      <c r="AZ1825">
        <v>0.11320459970539345</v>
      </c>
      <c r="BA1825">
        <v>485.74734088172232</v>
      </c>
      <c r="BB1825">
        <v>384.4691842174206</v>
      </c>
      <c r="BC1825">
        <v>1</v>
      </c>
      <c r="BD1825">
        <v>41.785829738482448</v>
      </c>
      <c r="BE1825">
        <v>99.69017246627395</v>
      </c>
      <c r="BF1825">
        <v>10.643096004016432</v>
      </c>
      <c r="BG1825">
        <v>5.9357269269169564</v>
      </c>
      <c r="BH1825">
        <v>447.52781160994238</v>
      </c>
      <c r="BI1825">
        <v>0.2</v>
      </c>
      <c r="BJ1825">
        <v>2819.7232477666494</v>
      </c>
      <c r="BK1825">
        <v>699.80851339768867</v>
      </c>
      <c r="BL1825">
        <v>924.40164172596747</v>
      </c>
      <c r="BM1825">
        <v>1052.6049930534352</v>
      </c>
      <c r="BN1825">
        <v>209.09361939960553</v>
      </c>
      <c r="BO1825">
        <v>29.692921907970423</v>
      </c>
      <c r="BP1825">
        <v>3.4843647139699785E-2</v>
      </c>
      <c r="BQ1825">
        <v>100</v>
      </c>
      <c r="BR1825">
        <v>374.70539974946166</v>
      </c>
      <c r="BS1825">
        <v>5.3454160371499748E-2</v>
      </c>
      <c r="BT1825">
        <v>3.2487339315359084E-4</v>
      </c>
      <c r="BU1825">
        <v>0</v>
      </c>
      <c r="BV1825">
        <v>0.57413561928603241</v>
      </c>
      <c r="BW1825">
        <v>14.886685694539452</v>
      </c>
      <c r="BX1825">
        <v>36.071460174520936</v>
      </c>
      <c r="BY1825">
        <v>29.567654909624437</v>
      </c>
      <c r="BZ1825">
        <v>817.962328575578</v>
      </c>
      <c r="CA1825">
        <v>211.81802974928246</v>
      </c>
      <c r="CB1825">
        <v>211.65413984159909</v>
      </c>
      <c r="CC1825" s="156">
        <v>1.03</v>
      </c>
      <c r="CD1825">
        <v>1360</v>
      </c>
      <c r="CE1825">
        <v>0.15869608490916898</v>
      </c>
      <c r="CF1825">
        <v>6.6488449136910308</v>
      </c>
      <c r="CG1825">
        <v>0.20364969640750141</v>
      </c>
      <c r="CH1825">
        <v>16.591567928219693</v>
      </c>
      <c r="CI1825">
        <v>9</v>
      </c>
    </row>
    <row r="1826" spans="47:87" x14ac:dyDescent="0.3">
      <c r="AU1826">
        <v>0.3</v>
      </c>
      <c r="AV1826">
        <v>20.018666168261436</v>
      </c>
      <c r="AW1826">
        <v>0.30941895314271339</v>
      </c>
      <c r="AX1826">
        <v>0.95384726037137768</v>
      </c>
      <c r="AY1826">
        <v>342.71395931697811</v>
      </c>
      <c r="AZ1826">
        <v>9.295319340529247E-2</v>
      </c>
      <c r="BA1826">
        <v>329.99007114944328</v>
      </c>
      <c r="BB1826">
        <v>360.29519646224111</v>
      </c>
      <c r="BC1826">
        <v>1</v>
      </c>
      <c r="BD1826">
        <v>38.50645237424871</v>
      </c>
      <c r="BE1826">
        <v>95.099412589902059</v>
      </c>
      <c r="BF1826">
        <v>12.210763144615768</v>
      </c>
      <c r="BG1826">
        <v>4.8188286806588803</v>
      </c>
      <c r="BH1826">
        <v>380.71992853016138</v>
      </c>
      <c r="BI1826">
        <v>0.2</v>
      </c>
      <c r="BJ1826">
        <v>2687.9621461653733</v>
      </c>
      <c r="BK1826">
        <v>681.31225455829667</v>
      </c>
      <c r="BL1826">
        <v>904.79072066615356</v>
      </c>
      <c r="BM1826">
        <v>963.47426137897742</v>
      </c>
      <c r="BN1826">
        <v>79.187575922975213</v>
      </c>
      <c r="BO1826">
        <v>27.84862450274651</v>
      </c>
      <c r="BP1826">
        <v>6.1067814350132289E-2</v>
      </c>
      <c r="BQ1826">
        <v>100</v>
      </c>
      <c r="BR1826">
        <v>305.81107451858583</v>
      </c>
      <c r="BS1826">
        <v>5.4010262388655098E-2</v>
      </c>
      <c r="BT1826">
        <v>3.0696221840511147E-4</v>
      </c>
      <c r="BU1826">
        <v>0</v>
      </c>
      <c r="BV1826">
        <v>0.56107580141101632</v>
      </c>
      <c r="BW1826">
        <v>15.450004127105949</v>
      </c>
      <c r="BX1826">
        <v>33.657725415438954</v>
      </c>
      <c r="BY1826">
        <v>42.784384402234537</v>
      </c>
      <c r="BZ1826">
        <v>1038.3883549602215</v>
      </c>
      <c r="CA1826">
        <v>349.55703571747313</v>
      </c>
      <c r="CB1826">
        <v>246.70915724587189</v>
      </c>
      <c r="CC1826" s="156">
        <v>0.89</v>
      </c>
      <c r="CD1826">
        <v>1760</v>
      </c>
      <c r="CE1826">
        <v>0.17233719958864535</v>
      </c>
      <c r="CF1826">
        <v>5.1764540386201876</v>
      </c>
      <c r="CG1826">
        <v>0.20376908285118092</v>
      </c>
      <c r="CH1826">
        <v>10.51240410805479</v>
      </c>
      <c r="CI1826">
        <v>9</v>
      </c>
    </row>
    <row r="1827" spans="47:87" x14ac:dyDescent="0.3">
      <c r="AU1827">
        <v>0.3</v>
      </c>
      <c r="AV1827">
        <v>19.282179249826321</v>
      </c>
      <c r="AW1827">
        <v>0.33207722022420072</v>
      </c>
      <c r="AX1827">
        <v>0.76723910447324428</v>
      </c>
      <c r="AY1827">
        <v>359.1307988709828</v>
      </c>
      <c r="AZ1827">
        <v>9.2660261788678505E-2</v>
      </c>
      <c r="BA1827">
        <v>469.27926768195692</v>
      </c>
      <c r="BB1827">
        <v>352.98071333880966</v>
      </c>
      <c r="BC1827">
        <v>1</v>
      </c>
      <c r="BD1827">
        <v>35.783490917969125</v>
      </c>
      <c r="BE1827">
        <v>119.77291162251352</v>
      </c>
      <c r="BF1827">
        <v>14.758930507656816</v>
      </c>
      <c r="BG1827">
        <v>4.7480054710952366</v>
      </c>
      <c r="BH1827">
        <v>368.88897818458491</v>
      </c>
      <c r="BI1827">
        <v>0.2</v>
      </c>
      <c r="BJ1827">
        <v>2645.0087978352121</v>
      </c>
      <c r="BK1827">
        <v>688.39646781423505</v>
      </c>
      <c r="BL1827">
        <v>851.21160972654832</v>
      </c>
      <c r="BM1827">
        <v>1013.6398246137151</v>
      </c>
      <c r="BN1827">
        <v>142.50756304988502</v>
      </c>
      <c r="BO1827">
        <v>30.177019273187227</v>
      </c>
      <c r="BP1827">
        <v>3.0495615921492445E-2</v>
      </c>
      <c r="BQ1827">
        <v>100</v>
      </c>
      <c r="BR1827">
        <v>296.08447978746619</v>
      </c>
      <c r="BS1827">
        <v>5.5486804301528893E-2</v>
      </c>
      <c r="BT1827">
        <v>3.0241797701317292E-4</v>
      </c>
      <c r="BU1827">
        <v>50.536812757303444</v>
      </c>
      <c r="BV1827">
        <v>0.54109951430522818</v>
      </c>
      <c r="BW1827">
        <v>13.359346543295604</v>
      </c>
      <c r="BX1827">
        <v>35.499009761837456</v>
      </c>
      <c r="BY1827">
        <v>36.87074536427567</v>
      </c>
      <c r="BZ1827">
        <v>1071.4581507992607</v>
      </c>
      <c r="CA1827">
        <v>298.03938663484308</v>
      </c>
      <c r="CB1827">
        <v>232.35177807367708</v>
      </c>
      <c r="CC1827" s="156">
        <v>1.1000000000000001</v>
      </c>
      <c r="CD1827">
        <v>1610</v>
      </c>
      <c r="CE1827">
        <v>7.6162838010928047E-2</v>
      </c>
      <c r="CF1827">
        <v>3.1652570531042152</v>
      </c>
      <c r="CG1827">
        <v>0.10397372966311237</v>
      </c>
      <c r="CH1827">
        <v>-1.4705617658222849</v>
      </c>
      <c r="CI1827" t="s">
        <v>479</v>
      </c>
    </row>
    <row r="1828" spans="47:87" x14ac:dyDescent="0.3">
      <c r="AU1828">
        <v>0.3</v>
      </c>
      <c r="AV1828">
        <v>20.000111906360214</v>
      </c>
      <c r="AW1828">
        <v>0.31149518163254492</v>
      </c>
      <c r="AX1828">
        <v>1.4643931175124181</v>
      </c>
      <c r="AY1828">
        <v>281.46813467145415</v>
      </c>
      <c r="AZ1828">
        <v>0.10562211485543543</v>
      </c>
      <c r="BA1828">
        <v>416.00393998073235</v>
      </c>
      <c r="BB1828">
        <v>358.00592345223805</v>
      </c>
      <c r="BC1828">
        <v>1</v>
      </c>
      <c r="BD1828">
        <v>26.948799258346419</v>
      </c>
      <c r="BE1828">
        <v>90.677608034651698</v>
      </c>
      <c r="BF1828">
        <v>14.090670571173321</v>
      </c>
      <c r="BG1828">
        <v>4.5661629392147018</v>
      </c>
      <c r="BH1828">
        <v>443.56564752627509</v>
      </c>
      <c r="BI1828">
        <v>0.20000000000000007</v>
      </c>
      <c r="BJ1828">
        <v>2458.8668259010874</v>
      </c>
      <c r="BK1828">
        <v>691.80499003396665</v>
      </c>
      <c r="BL1828">
        <v>895.08869807905353</v>
      </c>
      <c r="BM1828">
        <v>999.76825680325283</v>
      </c>
      <c r="BN1828">
        <v>154.08133482521839</v>
      </c>
      <c r="BO1828">
        <v>28.038315306394303</v>
      </c>
      <c r="BP1828">
        <v>6.1076441969126247E-2</v>
      </c>
      <c r="BQ1828">
        <v>100</v>
      </c>
      <c r="BR1828">
        <v>346.41172015735486</v>
      </c>
      <c r="BS1828">
        <v>5.3711633103337743E-2</v>
      </c>
      <c r="BT1828">
        <v>2.9917991587629755E-4</v>
      </c>
      <c r="BU1828">
        <v>82.716225692792705</v>
      </c>
      <c r="BV1828">
        <v>0.5599486168197565</v>
      </c>
      <c r="BW1828">
        <v>14.914220268279159</v>
      </c>
      <c r="BX1828">
        <v>38.509759124075671</v>
      </c>
      <c r="BY1828">
        <v>29.133327390750779</v>
      </c>
      <c r="BZ1828">
        <v>1093.800849524411</v>
      </c>
      <c r="CA1828">
        <v>394.09291389050327</v>
      </c>
      <c r="CB1828">
        <v>220.87426675897109</v>
      </c>
      <c r="CC1828" s="156">
        <v>0.9</v>
      </c>
      <c r="CD1828">
        <v>2190</v>
      </c>
      <c r="CE1828">
        <v>0.10034076434216366</v>
      </c>
      <c r="CF1828">
        <v>3.9107472712112132</v>
      </c>
      <c r="CG1828">
        <v>0.12726883846285</v>
      </c>
      <c r="CH1828">
        <v>-2.9445135785448779</v>
      </c>
      <c r="CI1828" t="s">
        <v>479</v>
      </c>
    </row>
    <row r="1829" spans="47:87" x14ac:dyDescent="0.3">
      <c r="AU1829">
        <v>0.3</v>
      </c>
      <c r="AV1829">
        <v>19.798326541476825</v>
      </c>
      <c r="AW1829">
        <v>0.25340177794911795</v>
      </c>
      <c r="AX1829">
        <v>2.1432198153539628</v>
      </c>
      <c r="AY1829">
        <v>311.04885848844617</v>
      </c>
      <c r="AZ1829">
        <v>0.10497206132890205</v>
      </c>
      <c r="BA1829">
        <v>410.82376045518203</v>
      </c>
      <c r="BB1829">
        <v>334.06676785386827</v>
      </c>
      <c r="BC1829">
        <v>1</v>
      </c>
      <c r="BD1829">
        <v>32.981045504350426</v>
      </c>
      <c r="BE1829">
        <v>101.70634845743848</v>
      </c>
      <c r="BF1829">
        <v>17.861997055005922</v>
      </c>
      <c r="BG1829">
        <v>6.6533983006368773</v>
      </c>
      <c r="BH1829">
        <v>444.99208028866394</v>
      </c>
      <c r="BI1829">
        <v>0.19999999999999996</v>
      </c>
      <c r="BJ1829">
        <v>2247.8811333754188</v>
      </c>
      <c r="BK1829">
        <v>694.61644766353731</v>
      </c>
      <c r="BL1829">
        <v>903.51553821017956</v>
      </c>
      <c r="BM1829">
        <v>1006.9901324482195</v>
      </c>
      <c r="BN1829">
        <v>176.99861974080093</v>
      </c>
      <c r="BO1829">
        <v>22.91857134031272</v>
      </c>
      <c r="BP1829">
        <v>3.632295568605845E-2</v>
      </c>
      <c r="BQ1829">
        <v>100</v>
      </c>
      <c r="BR1829">
        <v>311.66605575968015</v>
      </c>
      <c r="BS1829">
        <v>5.5908587905988849E-2</v>
      </c>
      <c r="BT1829">
        <v>3.2661335992709942E-4</v>
      </c>
      <c r="BU1829">
        <v>70.410862877259675</v>
      </c>
      <c r="BV1829">
        <v>0.53035531132126223</v>
      </c>
      <c r="BW1829">
        <v>15.331357611300803</v>
      </c>
      <c r="BX1829">
        <v>35.90902235526292</v>
      </c>
      <c r="BY1829">
        <v>34.429704847641808</v>
      </c>
      <c r="BZ1829">
        <v>1008.3311197051078</v>
      </c>
      <c r="CA1829">
        <v>369.71142309555825</v>
      </c>
      <c r="CB1829">
        <v>233.8347352353266</v>
      </c>
      <c r="CC1829" s="156">
        <v>1</v>
      </c>
      <c r="CD1829">
        <v>1190</v>
      </c>
      <c r="CE1829">
        <v>0.1805798225830495</v>
      </c>
      <c r="CF1829">
        <v>6.1829303161802187</v>
      </c>
      <c r="CG1829">
        <v>0.2207024926294909</v>
      </c>
      <c r="CH1829">
        <v>18.943513458184878</v>
      </c>
      <c r="CI1829">
        <v>7</v>
      </c>
    </row>
    <row r="1830" spans="47:87" x14ac:dyDescent="0.3">
      <c r="AU1830">
        <v>0.3</v>
      </c>
      <c r="AV1830">
        <v>19.394042639482254</v>
      </c>
      <c r="AW1830">
        <v>0.26495667427235142</v>
      </c>
      <c r="AX1830">
        <v>1.3148826941413523</v>
      </c>
      <c r="AY1830">
        <v>332.3584071641522</v>
      </c>
      <c r="AZ1830">
        <v>0.10899144624794531</v>
      </c>
      <c r="BA1830">
        <v>450.78080815835312</v>
      </c>
      <c r="BB1830">
        <v>383.54451729236132</v>
      </c>
      <c r="BC1830">
        <v>1</v>
      </c>
      <c r="BD1830">
        <v>32.149160203008975</v>
      </c>
      <c r="BE1830">
        <v>91.153716343164859</v>
      </c>
      <c r="BF1830">
        <v>16.528982807640837</v>
      </c>
      <c r="BG1830">
        <v>5.6409371441307083</v>
      </c>
      <c r="BH1830">
        <v>383.6865482141684</v>
      </c>
      <c r="BI1830">
        <v>0.20000000000000007</v>
      </c>
      <c r="BJ1830">
        <v>2845.6296829811217</v>
      </c>
      <c r="BK1830">
        <v>692.67247320301453</v>
      </c>
      <c r="BL1830">
        <v>891.00282655999797</v>
      </c>
      <c r="BM1830">
        <v>887.12552628090691</v>
      </c>
      <c r="BN1830">
        <v>156.8064484738386</v>
      </c>
      <c r="BO1830">
        <v>24.047552601293006</v>
      </c>
      <c r="BP1830">
        <v>2.7800420501108588E-2</v>
      </c>
      <c r="BQ1830">
        <v>100</v>
      </c>
      <c r="BR1830">
        <v>267.22505841130186</v>
      </c>
      <c r="BS1830">
        <v>5.3062923480590468E-2</v>
      </c>
      <c r="BT1830">
        <v>3.0800206441767203E-4</v>
      </c>
      <c r="BU1830">
        <v>40.748086095743176</v>
      </c>
      <c r="BV1830">
        <v>0.56854230621913815</v>
      </c>
      <c r="BW1830">
        <v>14.910512300177887</v>
      </c>
      <c r="BX1830">
        <v>33.444311781453003</v>
      </c>
      <c r="BY1830">
        <v>37.470392105096401</v>
      </c>
      <c r="BZ1830">
        <v>1062.7259652908313</v>
      </c>
      <c r="CA1830">
        <v>211.49371401554208</v>
      </c>
      <c r="CB1830">
        <v>219.16563881775591</v>
      </c>
      <c r="CC1830" s="156">
        <v>0.74</v>
      </c>
      <c r="CD1830">
        <v>1600</v>
      </c>
      <c r="CE1830">
        <v>0.26837018784032352</v>
      </c>
      <c r="CF1830">
        <v>8.6980381524732095</v>
      </c>
      <c r="CG1830">
        <v>0.25657655172135929</v>
      </c>
      <c r="CH1830">
        <v>38.136085446902008</v>
      </c>
      <c r="CI1830">
        <v>5</v>
      </c>
    </row>
    <row r="1831" spans="47:87" x14ac:dyDescent="0.3">
      <c r="AU1831">
        <v>0.3</v>
      </c>
      <c r="AV1831">
        <v>17.277312176716102</v>
      </c>
      <c r="AW1831">
        <v>0.3375047113354398</v>
      </c>
      <c r="AX1831">
        <v>0.46702900367917993</v>
      </c>
      <c r="AY1831">
        <v>331.956582099824</v>
      </c>
      <c r="AZ1831">
        <v>9.0819022472732588E-2</v>
      </c>
      <c r="BA1831">
        <v>447.94485181608991</v>
      </c>
      <c r="BB1831">
        <v>288.84954151977882</v>
      </c>
      <c r="BC1831">
        <v>1</v>
      </c>
      <c r="BD1831">
        <v>33.524597062201465</v>
      </c>
      <c r="BE1831">
        <v>106.63424511330697</v>
      </c>
      <c r="BF1831">
        <v>10.149202356326013</v>
      </c>
      <c r="BG1831">
        <v>5.8245623190171116</v>
      </c>
      <c r="BH1831">
        <v>388.50401845884426</v>
      </c>
      <c r="BI1831">
        <v>0.2</v>
      </c>
      <c r="BJ1831">
        <v>2535.3526974724787</v>
      </c>
      <c r="BK1831">
        <v>699.79575522594598</v>
      </c>
      <c r="BL1831">
        <v>876.94244259593302</v>
      </c>
      <c r="BM1831">
        <v>1003.2262604158673</v>
      </c>
      <c r="BN1831">
        <v>178.11428213570628</v>
      </c>
      <c r="BO1831">
        <v>30.637754537344588</v>
      </c>
      <c r="BP1831">
        <v>3.495156040873508E-2</v>
      </c>
      <c r="BQ1831">
        <v>100</v>
      </c>
      <c r="BR1831">
        <v>388.45753977703214</v>
      </c>
      <c r="BS1831">
        <v>5.5666498330318441E-2</v>
      </c>
      <c r="BT1831">
        <v>2.6525605987074292E-4</v>
      </c>
      <c r="BU1831">
        <v>13.960625790439849</v>
      </c>
      <c r="BV1831">
        <v>0.53046095566006957</v>
      </c>
      <c r="BW1831">
        <v>15.700405514774689</v>
      </c>
      <c r="BX1831">
        <v>34.318221679338158</v>
      </c>
      <c r="BY1831">
        <v>30.596520990011335</v>
      </c>
      <c r="BZ1831">
        <v>1043.7934261197763</v>
      </c>
      <c r="CA1831">
        <v>289.65810289828102</v>
      </c>
      <c r="CB1831">
        <v>235.75253292094939</v>
      </c>
      <c r="CC1831" s="156">
        <v>0.81</v>
      </c>
      <c r="CD1831">
        <v>2450</v>
      </c>
      <c r="CE1831">
        <v>0.16572589950078775</v>
      </c>
      <c r="CF1831">
        <v>5.0627754955183324</v>
      </c>
      <c r="CG1831">
        <v>0.20162063832334884</v>
      </c>
      <c r="CH1831">
        <v>16.858173017572891</v>
      </c>
      <c r="CI1831">
        <v>8</v>
      </c>
    </row>
    <row r="1832" spans="47:87" x14ac:dyDescent="0.3">
      <c r="AU1832">
        <v>0.3</v>
      </c>
      <c r="AV1832">
        <v>20.983134861800778</v>
      </c>
      <c r="AW1832">
        <v>0.32931590292182389</v>
      </c>
      <c r="AX1832">
        <v>0.96636613453196119</v>
      </c>
      <c r="AY1832">
        <v>345.38045486308408</v>
      </c>
      <c r="AZ1832">
        <v>0.11090397659564939</v>
      </c>
      <c r="BA1832">
        <v>439.6127895992816</v>
      </c>
      <c r="BB1832">
        <v>328.20287148356158</v>
      </c>
      <c r="BC1832">
        <v>1</v>
      </c>
      <c r="BD1832">
        <v>36.285402212793272</v>
      </c>
      <c r="BE1832">
        <v>112.51337787208986</v>
      </c>
      <c r="BF1832">
        <v>16.520213897575644</v>
      </c>
      <c r="BG1832">
        <v>6.0662370540181074</v>
      </c>
      <c r="BH1832">
        <v>434.33822421978329</v>
      </c>
      <c r="BI1832">
        <v>0.19999999999999998</v>
      </c>
      <c r="BJ1832">
        <v>2560.7332026913923</v>
      </c>
      <c r="BK1832">
        <v>682.96031229022651</v>
      </c>
      <c r="BL1832">
        <v>907.29877367172594</v>
      </c>
      <c r="BM1832">
        <v>857.40421302979144</v>
      </c>
      <c r="BN1832">
        <v>140.33391357430048</v>
      </c>
      <c r="BO1832">
        <v>29.569556763699346</v>
      </c>
      <c r="BP1832">
        <v>7.3412783626713371E-2</v>
      </c>
      <c r="BQ1832">
        <v>100</v>
      </c>
      <c r="BR1832">
        <v>378.22165529530622</v>
      </c>
      <c r="BS1832">
        <v>4.7690542797084345E-2</v>
      </c>
      <c r="BT1832">
        <v>3.050771388820652E-4</v>
      </c>
      <c r="BU1832">
        <v>31.06582991830529</v>
      </c>
      <c r="BV1832">
        <v>0.53362968430958801</v>
      </c>
      <c r="BW1832">
        <v>15.820397758021315</v>
      </c>
      <c r="BX1832">
        <v>37.575651642166193</v>
      </c>
      <c r="BY1832">
        <v>34.430731849136762</v>
      </c>
      <c r="BZ1832">
        <v>1002.5287994338215</v>
      </c>
      <c r="CA1832">
        <v>245.10069752323696</v>
      </c>
      <c r="CB1832">
        <v>231.77154854173745</v>
      </c>
      <c r="CC1832" s="156">
        <v>0.99</v>
      </c>
      <c r="CD1832">
        <v>1740</v>
      </c>
      <c r="CE1832">
        <v>0.12118280045477592</v>
      </c>
      <c r="CF1832">
        <v>4.094111754521875</v>
      </c>
      <c r="CG1832">
        <v>0.15209541652580244</v>
      </c>
      <c r="CH1832">
        <v>4.0420023186724254</v>
      </c>
      <c r="CI1832">
        <v>14</v>
      </c>
    </row>
    <row r="1833" spans="47:87" x14ac:dyDescent="0.3">
      <c r="AU1833">
        <v>0.3</v>
      </c>
      <c r="AV1833">
        <v>19.163288546925148</v>
      </c>
      <c r="AW1833">
        <v>0.31745346510306099</v>
      </c>
      <c r="AX1833">
        <v>0.70060927824197594</v>
      </c>
      <c r="AY1833">
        <v>310.77326580401296</v>
      </c>
      <c r="AZ1833">
        <v>9.0464035772274326E-2</v>
      </c>
      <c r="BA1833">
        <v>382.42267658941313</v>
      </c>
      <c r="BB1833">
        <v>311.471216507115</v>
      </c>
      <c r="BC1833">
        <v>1</v>
      </c>
      <c r="BD1833">
        <v>42.138321559330841</v>
      </c>
      <c r="BE1833">
        <v>92.8269247915553</v>
      </c>
      <c r="BF1833">
        <v>8.6450487760517412</v>
      </c>
      <c r="BG1833">
        <v>6.397257212363372</v>
      </c>
      <c r="BH1833">
        <v>433.62639086903391</v>
      </c>
      <c r="BI1833">
        <v>0.20000000000000007</v>
      </c>
      <c r="BJ1833">
        <v>2896.8779910523481</v>
      </c>
      <c r="BK1833">
        <v>687.07187105463913</v>
      </c>
      <c r="BL1833">
        <v>856.21797916737398</v>
      </c>
      <c r="BM1833">
        <v>888.47792350556551</v>
      </c>
      <c r="BN1833">
        <v>171.2346327601845</v>
      </c>
      <c r="BO1833">
        <v>28.592592981858772</v>
      </c>
      <c r="BP1833">
        <v>6.0148689714585674E-2</v>
      </c>
      <c r="BQ1833">
        <v>100</v>
      </c>
      <c r="BR1833">
        <v>357.58065256321277</v>
      </c>
      <c r="BS1833">
        <v>5.5103257219534511E-2</v>
      </c>
      <c r="BT1833">
        <v>2.9644726559636915E-4</v>
      </c>
      <c r="BU1833">
        <v>0</v>
      </c>
      <c r="BV1833">
        <v>0.56273841189047724</v>
      </c>
      <c r="BW1833">
        <v>14.588032678850203</v>
      </c>
      <c r="BX1833">
        <v>34.677993973104172</v>
      </c>
      <c r="BY1833">
        <v>35.759548051546695</v>
      </c>
      <c r="BZ1833">
        <v>769.54262089000611</v>
      </c>
      <c r="CA1833">
        <v>270.08747841782247</v>
      </c>
      <c r="CB1833">
        <v>232.94595947690522</v>
      </c>
      <c r="CC1833" s="156">
        <v>1.1499999999999999</v>
      </c>
      <c r="CD1833">
        <v>1560</v>
      </c>
      <c r="CE1833">
        <v>5.3027011215508235E-2</v>
      </c>
      <c r="CF1833">
        <v>2.6943145810140443</v>
      </c>
      <c r="CG1833">
        <v>9.3189346786098137E-2</v>
      </c>
      <c r="CH1833">
        <v>-4.4563777044838604</v>
      </c>
      <c r="CI1833" t="s">
        <v>479</v>
      </c>
    </row>
    <row r="1834" spans="47:87" x14ac:dyDescent="0.3">
      <c r="AU1834">
        <v>0.3</v>
      </c>
      <c r="AV1834">
        <v>22.57991341188675</v>
      </c>
      <c r="AW1834">
        <v>0.31794469441532003</v>
      </c>
      <c r="AX1834">
        <v>2.2953937539507203</v>
      </c>
      <c r="AY1834">
        <v>336.72662426710986</v>
      </c>
      <c r="AZ1834">
        <v>0.11373503964920768</v>
      </c>
      <c r="BA1834">
        <v>383.57507988989664</v>
      </c>
      <c r="BB1834">
        <v>409.30083089631319</v>
      </c>
      <c r="BC1834">
        <v>1</v>
      </c>
      <c r="BD1834">
        <v>35.589341230046415</v>
      </c>
      <c r="BE1834">
        <v>115.29944802868593</v>
      </c>
      <c r="BF1834">
        <v>10.281243647668784</v>
      </c>
      <c r="BG1834">
        <v>3.8211931057045017</v>
      </c>
      <c r="BH1834">
        <v>382.73317820934676</v>
      </c>
      <c r="BI1834">
        <v>0.20000000000000004</v>
      </c>
      <c r="BJ1834">
        <v>2454.6138905485445</v>
      </c>
      <c r="BK1834">
        <v>684.32008070777135</v>
      </c>
      <c r="BL1834">
        <v>857.23190307639402</v>
      </c>
      <c r="BM1834">
        <v>947.71765945572281</v>
      </c>
      <c r="BN1834">
        <v>62.895462468969569</v>
      </c>
      <c r="BO1834">
        <v>28.522181372979635</v>
      </c>
      <c r="BP1834">
        <v>7.404232081158818E-2</v>
      </c>
      <c r="BQ1834">
        <v>100</v>
      </c>
      <c r="BR1834">
        <v>339.30328806133122</v>
      </c>
      <c r="BS1834">
        <v>5.3992343048112387E-2</v>
      </c>
      <c r="BT1834">
        <v>3.0390309716796812E-4</v>
      </c>
      <c r="BU1834">
        <v>69.200167389974851</v>
      </c>
      <c r="BV1834">
        <v>0.56854447553854215</v>
      </c>
      <c r="BW1834">
        <v>14.633275405413935</v>
      </c>
      <c r="BX1834">
        <v>33.702395360196881</v>
      </c>
      <c r="BY1834">
        <v>37.767915997808231</v>
      </c>
      <c r="BZ1834">
        <v>895.65634204153048</v>
      </c>
      <c r="CA1834">
        <v>258.31054494079569</v>
      </c>
      <c r="CB1834">
        <v>194.9277026039758</v>
      </c>
      <c r="CC1834" s="156">
        <v>0.96</v>
      </c>
      <c r="CD1834">
        <v>2040</v>
      </c>
      <c r="CE1834">
        <v>0.13122368192579636</v>
      </c>
      <c r="CF1834">
        <v>4.2717533716748495</v>
      </c>
      <c r="CG1834">
        <v>0.17121025072673929</v>
      </c>
      <c r="CH1834">
        <v>5.2532117075627891</v>
      </c>
      <c r="CI1834">
        <v>12</v>
      </c>
    </row>
    <row r="1835" spans="47:87" x14ac:dyDescent="0.3">
      <c r="AU1835">
        <v>0.3</v>
      </c>
      <c r="AV1835">
        <v>18.591235348479906</v>
      </c>
      <c r="AW1835">
        <v>0.29689545454399013</v>
      </c>
      <c r="AX1835">
        <v>0</v>
      </c>
      <c r="AY1835">
        <v>345.39471247007367</v>
      </c>
      <c r="AZ1835">
        <v>9.9547295131612867E-2</v>
      </c>
      <c r="BA1835">
        <v>425.21947327093824</v>
      </c>
      <c r="BB1835">
        <v>378.26507135004891</v>
      </c>
      <c r="BC1835">
        <v>1</v>
      </c>
      <c r="BD1835">
        <v>40.005037003156708</v>
      </c>
      <c r="BE1835">
        <v>94.614020781619402</v>
      </c>
      <c r="BF1835">
        <v>17.103014840220919</v>
      </c>
      <c r="BG1835">
        <v>4.502969159978262</v>
      </c>
      <c r="BH1835">
        <v>410.87927138833891</v>
      </c>
      <c r="BI1835">
        <v>0.2</v>
      </c>
      <c r="BJ1835">
        <v>2388.1395936455247</v>
      </c>
      <c r="BK1835">
        <v>692.61986805778986</v>
      </c>
      <c r="BL1835">
        <v>929.75534850532279</v>
      </c>
      <c r="BM1835">
        <v>932.11736083165044</v>
      </c>
      <c r="BN1835">
        <v>123.56612392224775</v>
      </c>
      <c r="BO1835">
        <v>26.825060766759435</v>
      </c>
      <c r="BP1835">
        <v>4.5976053039696645E-2</v>
      </c>
      <c r="BQ1835">
        <v>100</v>
      </c>
      <c r="BR1835">
        <v>385.26955201237968</v>
      </c>
      <c r="BS1835">
        <v>5.194399897561533E-2</v>
      </c>
      <c r="BT1835">
        <v>3.1389410167564821E-4</v>
      </c>
      <c r="BU1835">
        <v>91.471012112047191</v>
      </c>
      <c r="BV1835">
        <v>0.55785820770690309</v>
      </c>
      <c r="BW1835">
        <v>15.640585696926665</v>
      </c>
      <c r="BX1835">
        <v>35.770400128255019</v>
      </c>
      <c r="BY1835">
        <v>32.277490669406902</v>
      </c>
      <c r="BZ1835">
        <v>1079.5862406683423</v>
      </c>
      <c r="CA1835">
        <v>325.38398751735104</v>
      </c>
      <c r="CB1835">
        <v>249.97577942411053</v>
      </c>
      <c r="CC1835" s="156">
        <v>0.96</v>
      </c>
      <c r="CD1835">
        <v>1940</v>
      </c>
      <c r="CE1835">
        <v>0.12359410566062068</v>
      </c>
      <c r="CF1835">
        <v>4.1960330534302539</v>
      </c>
      <c r="CG1835">
        <v>0.16261772053479429</v>
      </c>
      <c r="CH1835">
        <v>4.3108397804504195</v>
      </c>
      <c r="CI1835">
        <v>13</v>
      </c>
    </row>
    <row r="1836" spans="47:87" x14ac:dyDescent="0.3">
      <c r="AU1836">
        <v>0.3</v>
      </c>
      <c r="AV1836">
        <v>21.878482944284304</v>
      </c>
      <c r="AW1836">
        <v>0.32512586399520721</v>
      </c>
      <c r="AX1836">
        <v>1.4413305991624978</v>
      </c>
      <c r="AY1836">
        <v>345.3033838680783</v>
      </c>
      <c r="AZ1836">
        <v>9.3482128015583477E-2</v>
      </c>
      <c r="BA1836">
        <v>504.42963391372678</v>
      </c>
      <c r="BB1836">
        <v>463.52597934645559</v>
      </c>
      <c r="BC1836">
        <v>1</v>
      </c>
      <c r="BD1836">
        <v>30.055169910056108</v>
      </c>
      <c r="BE1836">
        <v>103.99616666426132</v>
      </c>
      <c r="BF1836">
        <v>17.18568931480274</v>
      </c>
      <c r="BG1836">
        <v>6.3114819318580198</v>
      </c>
      <c r="BH1836">
        <v>406.6808643203849</v>
      </c>
      <c r="BI1836">
        <v>0.19999999999999996</v>
      </c>
      <c r="BJ1836">
        <v>3173.0004209984468</v>
      </c>
      <c r="BK1836">
        <v>684.45369552177988</v>
      </c>
      <c r="BL1836">
        <v>925.13948696760133</v>
      </c>
      <c r="BM1836">
        <v>1007.0197262643485</v>
      </c>
      <c r="BN1836">
        <v>108.96614780067962</v>
      </c>
      <c r="BO1836">
        <v>29.857165432669394</v>
      </c>
      <c r="BP1836">
        <v>0</v>
      </c>
      <c r="BQ1836">
        <v>100</v>
      </c>
      <c r="BR1836">
        <v>364.16796512436923</v>
      </c>
      <c r="BS1836">
        <v>5.7276161523937712E-2</v>
      </c>
      <c r="BT1836">
        <v>2.9682671981866283E-4</v>
      </c>
      <c r="BU1836">
        <v>0</v>
      </c>
      <c r="BV1836">
        <v>0.59264054297709123</v>
      </c>
      <c r="BW1836">
        <v>14.074528415920563</v>
      </c>
      <c r="BX1836">
        <v>35.125118180126968</v>
      </c>
      <c r="BY1836">
        <v>29.140004494972295</v>
      </c>
      <c r="BZ1836">
        <v>878.44077412412469</v>
      </c>
      <c r="CA1836">
        <v>246.68880794980061</v>
      </c>
      <c r="CB1836">
        <v>231.81097189567183</v>
      </c>
      <c r="CC1836" s="156">
        <v>0.91</v>
      </c>
      <c r="CD1836">
        <v>1960</v>
      </c>
      <c r="CE1836">
        <v>0.11266884280443024</v>
      </c>
      <c r="CF1836">
        <v>4.3242491754060559</v>
      </c>
      <c r="CG1836">
        <v>0.14098801994780472</v>
      </c>
      <c r="CH1836">
        <v>2.1659204801640106</v>
      </c>
      <c r="CI1836">
        <v>17</v>
      </c>
    </row>
    <row r="1837" spans="47:87" x14ac:dyDescent="0.3">
      <c r="AU1837">
        <v>0.3</v>
      </c>
      <c r="AV1837">
        <v>21.020227436131133</v>
      </c>
      <c r="AW1837">
        <v>0.2981124369552125</v>
      </c>
      <c r="AX1837">
        <v>0.90211297614087993</v>
      </c>
      <c r="AY1837">
        <v>338.78357467202937</v>
      </c>
      <c r="AZ1837">
        <v>0.10382598149704614</v>
      </c>
      <c r="BA1837">
        <v>407.90592890676726</v>
      </c>
      <c r="BB1837">
        <v>288.66772228667094</v>
      </c>
      <c r="BC1837">
        <v>1</v>
      </c>
      <c r="BD1837">
        <v>47.110491193737708</v>
      </c>
      <c r="BE1837">
        <v>118.2598408857027</v>
      </c>
      <c r="BF1837">
        <v>13.563935795412926</v>
      </c>
      <c r="BG1837">
        <v>3.4166195392159806</v>
      </c>
      <c r="BH1837">
        <v>417.70364739327039</v>
      </c>
      <c r="BI1837">
        <v>0.19999999999999998</v>
      </c>
      <c r="BJ1837">
        <v>2539.5470296768458</v>
      </c>
      <c r="BK1837">
        <v>691.27134924494487</v>
      </c>
      <c r="BL1837">
        <v>899.54410840091055</v>
      </c>
      <c r="BM1837">
        <v>1000.539535477667</v>
      </c>
      <c r="BN1837">
        <v>124.94499157909567</v>
      </c>
      <c r="BO1837">
        <v>26.553291354939287</v>
      </c>
      <c r="BP1837">
        <v>9.2465908327920843E-2</v>
      </c>
      <c r="BQ1837">
        <v>100</v>
      </c>
      <c r="BR1837">
        <v>366.01671669249305</v>
      </c>
      <c r="BS1837">
        <v>5.4964359997721597E-2</v>
      </c>
      <c r="BT1837">
        <v>3.0847240292280093E-4</v>
      </c>
      <c r="BU1837">
        <v>0</v>
      </c>
      <c r="BV1837">
        <v>0.57075719217227749</v>
      </c>
      <c r="BW1837">
        <v>14.534356421735437</v>
      </c>
      <c r="BX1837">
        <v>32.805191749059865</v>
      </c>
      <c r="BY1837">
        <v>30.625985090312369</v>
      </c>
      <c r="BZ1837">
        <v>739.37935787137394</v>
      </c>
      <c r="CA1837">
        <v>177.98267652468508</v>
      </c>
      <c r="CB1837">
        <v>230.09193437290659</v>
      </c>
      <c r="CC1837" s="156">
        <v>1.06</v>
      </c>
      <c r="CD1837">
        <v>1470</v>
      </c>
      <c r="CE1837">
        <v>0.22241554124562035</v>
      </c>
      <c r="CF1837">
        <v>6.5312719191761168</v>
      </c>
      <c r="CG1837">
        <v>0.26751023402171559</v>
      </c>
      <c r="CH1837">
        <v>20.180353112738572</v>
      </c>
      <c r="CI1837">
        <v>6</v>
      </c>
    </row>
    <row r="1838" spans="47:87" x14ac:dyDescent="0.3">
      <c r="AU1838">
        <v>0.3</v>
      </c>
      <c r="AV1838">
        <v>23.816610081381164</v>
      </c>
      <c r="AW1838">
        <v>0.32040514939716869</v>
      </c>
      <c r="AX1838">
        <v>1.3591775697001138</v>
      </c>
      <c r="AY1838">
        <v>327.65867611633087</v>
      </c>
      <c r="AZ1838">
        <v>9.3094522642307581E-2</v>
      </c>
      <c r="BA1838">
        <v>407.11663280057667</v>
      </c>
      <c r="BB1838">
        <v>348.22831162884046</v>
      </c>
      <c r="BC1838">
        <v>1</v>
      </c>
      <c r="BD1838">
        <v>36.72126573782424</v>
      </c>
      <c r="BE1838">
        <v>85.031409005045248</v>
      </c>
      <c r="BF1838">
        <v>8.2302861328019308</v>
      </c>
      <c r="BG1838">
        <v>5.5661146568668407</v>
      </c>
      <c r="BH1838">
        <v>470.31173546282452</v>
      </c>
      <c r="BI1838">
        <v>0.2</v>
      </c>
      <c r="BJ1838">
        <v>2667.3180561860272</v>
      </c>
      <c r="BK1838">
        <v>682.2446150829428</v>
      </c>
      <c r="BL1838">
        <v>878.71634645382289</v>
      </c>
      <c r="BM1838">
        <v>752.31176460265965</v>
      </c>
      <c r="BN1838">
        <v>196.61232523422296</v>
      </c>
      <c r="BO1838">
        <v>28.928481018059077</v>
      </c>
      <c r="BP1838">
        <v>5.2201068286226407E-2</v>
      </c>
      <c r="BQ1838">
        <v>100</v>
      </c>
      <c r="BR1838">
        <v>283.26684584368917</v>
      </c>
      <c r="BS1838">
        <v>4.9723485466973298E-2</v>
      </c>
      <c r="BT1838">
        <v>3.3224471036556752E-4</v>
      </c>
      <c r="BU1838">
        <v>7.6858871346316757</v>
      </c>
      <c r="BV1838">
        <v>0.56958002060493629</v>
      </c>
      <c r="BW1838">
        <v>14.068239549658813</v>
      </c>
      <c r="BX1838">
        <v>33.817928476238066</v>
      </c>
      <c r="BY1838">
        <v>36.720715157581793</v>
      </c>
      <c r="BZ1838">
        <v>992.05742786987241</v>
      </c>
      <c r="CA1838">
        <v>274.04567353632569</v>
      </c>
      <c r="CB1838">
        <v>232.85295987091192</v>
      </c>
      <c r="CC1838" s="156">
        <v>1.08</v>
      </c>
      <c r="CD1838">
        <v>2510</v>
      </c>
      <c r="CE1838" t="s">
        <v>479</v>
      </c>
      <c r="CF1838">
        <v>-0.43007446011906936</v>
      </c>
      <c r="CG1838">
        <v>-1.4334521639496577E-2</v>
      </c>
      <c r="CH1838">
        <v>-29.221869205502252</v>
      </c>
      <c r="CI1838" t="s">
        <v>479</v>
      </c>
    </row>
    <row r="1839" spans="47:87" x14ac:dyDescent="0.3">
      <c r="AU1839">
        <v>0.3</v>
      </c>
      <c r="AV1839">
        <v>20.19321385033782</v>
      </c>
      <c r="AW1839">
        <v>0.32175349198724768</v>
      </c>
      <c r="AX1839">
        <v>0.85945289010073611</v>
      </c>
      <c r="AY1839">
        <v>321.8978202955094</v>
      </c>
      <c r="AZ1839">
        <v>8.824474887478985E-2</v>
      </c>
      <c r="BA1839">
        <v>332.78439316072001</v>
      </c>
      <c r="BB1839">
        <v>333.99162776265985</v>
      </c>
      <c r="BC1839">
        <v>1</v>
      </c>
      <c r="BD1839">
        <v>35.817021179815264</v>
      </c>
      <c r="BE1839">
        <v>106.41180121438224</v>
      </c>
      <c r="BF1839">
        <v>15.128639806874901</v>
      </c>
      <c r="BG1839">
        <v>4.7041829928054133</v>
      </c>
      <c r="BH1839">
        <v>415.56161152192686</v>
      </c>
      <c r="BI1839">
        <v>0.19999999999999998</v>
      </c>
      <c r="BJ1839">
        <v>2710.6137582305014</v>
      </c>
      <c r="BK1839">
        <v>701.07134697333674</v>
      </c>
      <c r="BL1839">
        <v>938.96355016393136</v>
      </c>
      <c r="BM1839">
        <v>824.36578939217532</v>
      </c>
      <c r="BN1839">
        <v>133.2051159173574</v>
      </c>
      <c r="BO1839">
        <v>28.971378730583812</v>
      </c>
      <c r="BP1839">
        <v>6.2012988749453227E-2</v>
      </c>
      <c r="BQ1839">
        <v>100</v>
      </c>
      <c r="BR1839">
        <v>360.5289738728664</v>
      </c>
      <c r="BS1839">
        <v>5.8798753730328883E-2</v>
      </c>
      <c r="BT1839">
        <v>3.2262573560334901E-4</v>
      </c>
      <c r="BU1839">
        <v>26.035836567433545</v>
      </c>
      <c r="BV1839">
        <v>0.55195606500271133</v>
      </c>
      <c r="BW1839">
        <v>15.6291066322757</v>
      </c>
      <c r="BX1839">
        <v>37.360381183123451</v>
      </c>
      <c r="BY1839">
        <v>36.363671485231741</v>
      </c>
      <c r="BZ1839">
        <v>1017.2537582932994</v>
      </c>
      <c r="CA1839">
        <v>275.4876086266508</v>
      </c>
      <c r="CB1839">
        <v>232.8793360650011</v>
      </c>
      <c r="CC1839" s="156">
        <v>1.03</v>
      </c>
      <c r="CD1839">
        <v>1630</v>
      </c>
      <c r="CE1839">
        <v>0.20001229589370184</v>
      </c>
      <c r="CF1839">
        <v>5.1732665620212286</v>
      </c>
      <c r="CG1839">
        <v>0.24035286175354531</v>
      </c>
      <c r="CH1839">
        <v>12.748339156103084</v>
      </c>
      <c r="CI1839">
        <v>7</v>
      </c>
    </row>
    <row r="1840" spans="47:87" x14ac:dyDescent="0.3">
      <c r="AU1840">
        <v>0.3</v>
      </c>
      <c r="AV1840">
        <v>18.719110746856099</v>
      </c>
      <c r="AW1840">
        <v>0.28078772195811152</v>
      </c>
      <c r="AX1840">
        <v>0.32160987927638862</v>
      </c>
      <c r="AY1840">
        <v>323.19173083182062</v>
      </c>
      <c r="AZ1840">
        <v>8.6254382570402022E-2</v>
      </c>
      <c r="BA1840">
        <v>494.30849211931275</v>
      </c>
      <c r="BB1840">
        <v>450.02780820917479</v>
      </c>
      <c r="BC1840">
        <v>1</v>
      </c>
      <c r="BD1840">
        <v>43.983842087382911</v>
      </c>
      <c r="BE1840">
        <v>98.226298579548597</v>
      </c>
      <c r="BF1840">
        <v>7.7253004499430968</v>
      </c>
      <c r="BG1840">
        <v>4.1236582497678151</v>
      </c>
      <c r="BH1840">
        <v>414.06912421326689</v>
      </c>
      <c r="BI1840">
        <v>0.20000000000000007</v>
      </c>
      <c r="BJ1840">
        <v>2614.5162526958734</v>
      </c>
      <c r="BK1840">
        <v>688.52293923273714</v>
      </c>
      <c r="BL1840">
        <v>853.37831711331671</v>
      </c>
      <c r="BM1840">
        <v>836.0004644244741</v>
      </c>
      <c r="BN1840">
        <v>191.49420034431014</v>
      </c>
      <c r="BO1840">
        <v>25.357386222339557</v>
      </c>
      <c r="BP1840">
        <v>4.5013807597116068E-2</v>
      </c>
      <c r="BQ1840">
        <v>100</v>
      </c>
      <c r="BR1840">
        <v>273.5912411341223</v>
      </c>
      <c r="BS1840">
        <v>5.7870174381288879E-2</v>
      </c>
      <c r="BT1840">
        <v>2.8771963941075262E-4</v>
      </c>
      <c r="BU1840">
        <v>0</v>
      </c>
      <c r="BV1840">
        <v>0.53248442475278668</v>
      </c>
      <c r="BW1840">
        <v>14.958904145045118</v>
      </c>
      <c r="BX1840">
        <v>36.475556739080787</v>
      </c>
      <c r="BY1840">
        <v>29.133938549392013</v>
      </c>
      <c r="BZ1840">
        <v>1182.0159284973879</v>
      </c>
      <c r="CA1840">
        <v>186.39065085333556</v>
      </c>
      <c r="CB1840">
        <v>238.31901211717837</v>
      </c>
      <c r="CC1840" s="156">
        <v>1.04</v>
      </c>
      <c r="CD1840">
        <v>2230</v>
      </c>
      <c r="CE1840" t="s">
        <v>479</v>
      </c>
      <c r="CF1840">
        <v>-0.70049329469524757</v>
      </c>
      <c r="CG1840">
        <v>-1.9785165092113057E-2</v>
      </c>
      <c r="CH1840">
        <v>-38.509300747481099</v>
      </c>
      <c r="CI1840" t="s">
        <v>479</v>
      </c>
    </row>
    <row r="1841" spans="47:87" x14ac:dyDescent="0.3">
      <c r="AU1841">
        <v>0.3</v>
      </c>
      <c r="AV1841">
        <v>20.700703983078938</v>
      </c>
      <c r="AW1841">
        <v>0.26294860952264881</v>
      </c>
      <c r="AX1841">
        <v>1.7178937077690013</v>
      </c>
      <c r="AY1841">
        <v>315.39377876850216</v>
      </c>
      <c r="AZ1841">
        <v>9.6967651108417041E-2</v>
      </c>
      <c r="BA1841">
        <v>381.18432677211325</v>
      </c>
      <c r="BB1841">
        <v>355.02764388238887</v>
      </c>
      <c r="BC1841">
        <v>1</v>
      </c>
      <c r="BD1841">
        <v>46.457157228153989</v>
      </c>
      <c r="BE1841">
        <v>95.246580597859136</v>
      </c>
      <c r="BF1841">
        <v>8.7468762255187595</v>
      </c>
      <c r="BG1841">
        <v>3.5547384836946252</v>
      </c>
      <c r="BH1841">
        <v>447.40006684554822</v>
      </c>
      <c r="BI1841">
        <v>0.2</v>
      </c>
      <c r="BJ1841">
        <v>2873.0428850998919</v>
      </c>
      <c r="BK1841">
        <v>682.08308561182025</v>
      </c>
      <c r="BL1841">
        <v>861.56127015130892</v>
      </c>
      <c r="BM1841">
        <v>924.61326420334251</v>
      </c>
      <c r="BN1841">
        <v>130.96329238770952</v>
      </c>
      <c r="BO1841">
        <v>23.521683695939611</v>
      </c>
      <c r="BP1841">
        <v>6.9339863237864438E-2</v>
      </c>
      <c r="BQ1841">
        <v>100</v>
      </c>
      <c r="BR1841">
        <v>340.46223748512608</v>
      </c>
      <c r="BS1841">
        <v>5.807767954140728E-2</v>
      </c>
      <c r="BT1841">
        <v>2.8552328905495048E-4</v>
      </c>
      <c r="BU1841">
        <v>0</v>
      </c>
      <c r="BV1841">
        <v>0.55080235362551122</v>
      </c>
      <c r="BW1841">
        <v>15.784853816139176</v>
      </c>
      <c r="BX1841">
        <v>34.666289535648318</v>
      </c>
      <c r="BY1841">
        <v>36.736981415251535</v>
      </c>
      <c r="BZ1841">
        <v>1134.7535935136414</v>
      </c>
      <c r="CA1841">
        <v>385.80102267947871</v>
      </c>
      <c r="CB1841">
        <v>239.69215649510247</v>
      </c>
      <c r="CC1841" s="156">
        <v>0.89</v>
      </c>
      <c r="CD1841">
        <v>1860</v>
      </c>
      <c r="CE1841">
        <v>0.13712855359530063</v>
      </c>
      <c r="CF1841">
        <v>4.3641582436429207</v>
      </c>
      <c r="CG1841">
        <v>0.16770654836161258</v>
      </c>
      <c r="CH1841">
        <v>4.5908205439100174</v>
      </c>
      <c r="CI1841">
        <v>13</v>
      </c>
    </row>
    <row r="1842" spans="47:87" x14ac:dyDescent="0.3">
      <c r="AU1842">
        <v>0.3</v>
      </c>
      <c r="AV1842">
        <v>19.574855098362143</v>
      </c>
      <c r="AW1842">
        <v>0.3999500814955278</v>
      </c>
      <c r="AX1842">
        <v>1.6803796951878178</v>
      </c>
      <c r="AY1842">
        <v>340.5513264445143</v>
      </c>
      <c r="AZ1842">
        <v>9.1288362459365752E-2</v>
      </c>
      <c r="BA1842">
        <v>407.34191155075234</v>
      </c>
      <c r="BB1842">
        <v>330.19373700402315</v>
      </c>
      <c r="BC1842">
        <v>1</v>
      </c>
      <c r="BD1842">
        <v>40.532428237331388</v>
      </c>
      <c r="BE1842">
        <v>95.990896443929188</v>
      </c>
      <c r="BF1842">
        <v>19.877180304227931</v>
      </c>
      <c r="BG1842">
        <v>4.7190613469908431</v>
      </c>
      <c r="BH1842">
        <v>424.23379297299192</v>
      </c>
      <c r="BI1842">
        <v>0.20000000000000007</v>
      </c>
      <c r="BJ1842">
        <v>2447.5612612251102</v>
      </c>
      <c r="BK1842">
        <v>691.45204121214169</v>
      </c>
      <c r="BL1842">
        <v>891.1587644767958</v>
      </c>
      <c r="BM1842">
        <v>1024.9551363260466</v>
      </c>
      <c r="BN1842">
        <v>154.1740405974441</v>
      </c>
      <c r="BO1842">
        <v>36.230125038493256</v>
      </c>
      <c r="BP1842">
        <v>5.0750007287566852E-2</v>
      </c>
      <c r="BQ1842">
        <v>100</v>
      </c>
      <c r="BR1842">
        <v>357.29781990134103</v>
      </c>
      <c r="BS1842">
        <v>5.8372896290854376E-2</v>
      </c>
      <c r="BT1842">
        <v>2.8744195956866529E-4</v>
      </c>
      <c r="BU1842">
        <v>0</v>
      </c>
      <c r="BV1842">
        <v>0.54786580609886393</v>
      </c>
      <c r="BW1842">
        <v>16.112914583817606</v>
      </c>
      <c r="BX1842">
        <v>31.768622570453438</v>
      </c>
      <c r="BY1842">
        <v>34.889288826086251</v>
      </c>
      <c r="BZ1842">
        <v>1037.3638053954273</v>
      </c>
      <c r="CA1842">
        <v>340.56604950341159</v>
      </c>
      <c r="CB1842">
        <v>205.59683483043315</v>
      </c>
      <c r="CC1842" s="156">
        <v>0.97</v>
      </c>
      <c r="CD1842">
        <v>1860</v>
      </c>
      <c r="CE1842">
        <v>0.1933984275014804</v>
      </c>
      <c r="CF1842">
        <v>6.1271965377635125</v>
      </c>
      <c r="CG1842">
        <v>0.25731323497956232</v>
      </c>
      <c r="CH1842">
        <v>23.362593247496036</v>
      </c>
      <c r="CI1842">
        <v>6</v>
      </c>
    </row>
    <row r="1843" spans="47:87" x14ac:dyDescent="0.3">
      <c r="AU1843">
        <v>0.3</v>
      </c>
      <c r="AV1843">
        <v>19.721545061225385</v>
      </c>
      <c r="AW1843">
        <v>0.31027518137938043</v>
      </c>
      <c r="AX1843">
        <v>0.95280117764852723</v>
      </c>
      <c r="AY1843">
        <v>313.74524152849494</v>
      </c>
      <c r="AZ1843">
        <v>0.10131980539433862</v>
      </c>
      <c r="BA1843">
        <v>366.07837813921685</v>
      </c>
      <c r="BB1843">
        <v>251.31868066317958</v>
      </c>
      <c r="BC1843">
        <v>1</v>
      </c>
      <c r="BD1843">
        <v>41.930835466797163</v>
      </c>
      <c r="BE1843">
        <v>118.08033329229355</v>
      </c>
      <c r="BF1843">
        <v>11.765213474659118</v>
      </c>
      <c r="BG1843">
        <v>6.7554394737345564</v>
      </c>
      <c r="BH1843">
        <v>400.73517638777406</v>
      </c>
      <c r="BI1843">
        <v>0.2</v>
      </c>
      <c r="BJ1843">
        <v>2375.7363879191721</v>
      </c>
      <c r="BK1843">
        <v>699.19920092259827</v>
      </c>
      <c r="BL1843">
        <v>856.32397057135984</v>
      </c>
      <c r="BM1843">
        <v>1164.4835769334941</v>
      </c>
      <c r="BN1843">
        <v>139.86135690007157</v>
      </c>
      <c r="BO1843">
        <v>27.896743323072798</v>
      </c>
      <c r="BP1843">
        <v>6.4709659239024414E-2</v>
      </c>
      <c r="BQ1843">
        <v>100</v>
      </c>
      <c r="BR1843">
        <v>328.07327403721825</v>
      </c>
      <c r="BS1843">
        <v>5.2180951141273704E-2</v>
      </c>
      <c r="BT1843">
        <v>3.0084764005205186E-4</v>
      </c>
      <c r="BU1843">
        <v>4.1754606627818784</v>
      </c>
      <c r="BV1843">
        <v>0.56741091939720023</v>
      </c>
      <c r="BW1843">
        <v>14.500275020108733</v>
      </c>
      <c r="BX1843">
        <v>34.804953124814283</v>
      </c>
      <c r="BY1843">
        <v>37.951858381560236</v>
      </c>
      <c r="BZ1843">
        <v>776.9808123491091</v>
      </c>
      <c r="CA1843">
        <v>285.0101225113209</v>
      </c>
      <c r="CB1843">
        <v>242.38886319667057</v>
      </c>
      <c r="CC1843" s="156">
        <v>1.1299999999999999</v>
      </c>
      <c r="CD1843">
        <v>1890</v>
      </c>
      <c r="CE1843">
        <v>4.797207726567998E-2</v>
      </c>
      <c r="CF1843">
        <v>2.8450010380803881</v>
      </c>
      <c r="CG1843">
        <v>9.2572768535703287E-2</v>
      </c>
      <c r="CH1843">
        <v>-9.8383259038655169</v>
      </c>
      <c r="CI1843" t="s">
        <v>479</v>
      </c>
    </row>
    <row r="1844" spans="47:87" x14ac:dyDescent="0.3">
      <c r="AU1844">
        <v>0.3</v>
      </c>
      <c r="AV1844">
        <v>21.188438024400007</v>
      </c>
      <c r="AW1844">
        <v>0.26880252100757041</v>
      </c>
      <c r="AX1844">
        <v>0.51746560675051423</v>
      </c>
      <c r="AY1844">
        <v>328.9356099942928</v>
      </c>
      <c r="AZ1844">
        <v>0.10050348223794829</v>
      </c>
      <c r="BA1844">
        <v>457.96884293436153</v>
      </c>
      <c r="BB1844">
        <v>382.27200260023722</v>
      </c>
      <c r="BC1844">
        <v>1</v>
      </c>
      <c r="BD1844">
        <v>37.729528960893063</v>
      </c>
      <c r="BE1844">
        <v>111.80522739507637</v>
      </c>
      <c r="BF1844">
        <v>15.993570571561616</v>
      </c>
      <c r="BG1844">
        <v>5.568587044377959</v>
      </c>
      <c r="BH1844">
        <v>438.54627477884134</v>
      </c>
      <c r="BI1844">
        <v>0.20000000000000004</v>
      </c>
      <c r="BJ1844">
        <v>2461.8189648105508</v>
      </c>
      <c r="BK1844">
        <v>673.27529961177311</v>
      </c>
      <c r="BL1844">
        <v>919.24735346847035</v>
      </c>
      <c r="BM1844">
        <v>833.64923317398791</v>
      </c>
      <c r="BN1844">
        <v>175.6996218282199</v>
      </c>
      <c r="BO1844">
        <v>24.202382502656658</v>
      </c>
      <c r="BP1844">
        <v>5.1820302058403676E-2</v>
      </c>
      <c r="BQ1844">
        <v>100</v>
      </c>
      <c r="BR1844">
        <v>341.9641008768923</v>
      </c>
      <c r="BS1844">
        <v>5.5433130730734227E-2</v>
      </c>
      <c r="BT1844">
        <v>2.9383329275973097E-4</v>
      </c>
      <c r="BU1844">
        <v>0</v>
      </c>
      <c r="BV1844">
        <v>0.51820619151810821</v>
      </c>
      <c r="BW1844">
        <v>15.293690191578955</v>
      </c>
      <c r="BX1844">
        <v>35.05811504791123</v>
      </c>
      <c r="BY1844">
        <v>30.756993825341748</v>
      </c>
      <c r="BZ1844">
        <v>1038.7778542343749</v>
      </c>
      <c r="CA1844">
        <v>244.65896376722259</v>
      </c>
      <c r="CB1844">
        <v>226.79788426692357</v>
      </c>
      <c r="CC1844" s="156">
        <v>0.73</v>
      </c>
      <c r="CD1844">
        <v>2320</v>
      </c>
      <c r="CE1844">
        <v>0.14459925474429602</v>
      </c>
      <c r="CF1844">
        <v>6.0311068309559248</v>
      </c>
      <c r="CG1844">
        <v>0.20354933212898638</v>
      </c>
      <c r="CH1844">
        <v>7.0331402738028901</v>
      </c>
      <c r="CI1844">
        <v>11</v>
      </c>
    </row>
    <row r="1845" spans="47:87" x14ac:dyDescent="0.3">
      <c r="AU1845">
        <v>0.3</v>
      </c>
      <c r="AV1845">
        <v>18.962473284929491</v>
      </c>
      <c r="AW1845">
        <v>0.31626207769879461</v>
      </c>
      <c r="AX1845">
        <v>2.6319809404890284</v>
      </c>
      <c r="AY1845">
        <v>313.93598051138008</v>
      </c>
      <c r="AZ1845">
        <v>9.0673717614194183E-2</v>
      </c>
      <c r="BA1845">
        <v>448.60724467215744</v>
      </c>
      <c r="BB1845">
        <v>349.28827704846361</v>
      </c>
      <c r="BC1845">
        <v>1</v>
      </c>
      <c r="BD1845">
        <v>43.15209767794326</v>
      </c>
      <c r="BE1845">
        <v>96.270312089279912</v>
      </c>
      <c r="BF1845">
        <v>9.5755414956863731</v>
      </c>
      <c r="BG1845">
        <v>6.1264779683173112</v>
      </c>
      <c r="BH1845">
        <v>423.00076993626243</v>
      </c>
      <c r="BI1845">
        <v>0.19999999999999998</v>
      </c>
      <c r="BJ1845">
        <v>2933.9524745804611</v>
      </c>
      <c r="BK1845">
        <v>698.91291012864235</v>
      </c>
      <c r="BL1845">
        <v>881.45109234695417</v>
      </c>
      <c r="BM1845">
        <v>1018.983413625478</v>
      </c>
      <c r="BN1845">
        <v>179.65020269403468</v>
      </c>
      <c r="BO1845">
        <v>28.574993848755636</v>
      </c>
      <c r="BP1845">
        <v>4.9034821191658223E-2</v>
      </c>
      <c r="BQ1845">
        <v>100</v>
      </c>
      <c r="BR1845">
        <v>339.37484054434492</v>
      </c>
      <c r="BS1845">
        <v>5.5887634168014753E-2</v>
      </c>
      <c r="BT1845">
        <v>3.4402948539681035E-4</v>
      </c>
      <c r="BU1845">
        <v>36.62681608470308</v>
      </c>
      <c r="BV1845">
        <v>0.54954428175227288</v>
      </c>
      <c r="BW1845">
        <v>14.602969991519586</v>
      </c>
      <c r="BX1845">
        <v>33.961014701138538</v>
      </c>
      <c r="BY1845">
        <v>33.090569524012622</v>
      </c>
      <c r="BZ1845">
        <v>860.11463024020691</v>
      </c>
      <c r="CA1845">
        <v>258.56591035612723</v>
      </c>
      <c r="CB1845">
        <v>226.85786479692558</v>
      </c>
      <c r="CC1845" s="156">
        <v>1.21</v>
      </c>
      <c r="CD1845">
        <v>1230</v>
      </c>
      <c r="CE1845">
        <v>0.1324389258968488</v>
      </c>
      <c r="CF1845">
        <v>4.5313756797434488</v>
      </c>
      <c r="CG1845">
        <v>0.16353627041744875</v>
      </c>
      <c r="CH1845">
        <v>7.8584294687887093</v>
      </c>
      <c r="CI1845">
        <v>11</v>
      </c>
    </row>
    <row r="1846" spans="47:87" x14ac:dyDescent="0.3">
      <c r="AU1846">
        <v>0.3</v>
      </c>
      <c r="AV1846">
        <v>19.368723914951545</v>
      </c>
      <c r="AW1846">
        <v>0.32050739688921492</v>
      </c>
      <c r="AX1846">
        <v>1.1307638517099905</v>
      </c>
      <c r="AY1846">
        <v>331.29740188226839</v>
      </c>
      <c r="AZ1846">
        <v>8.5660732271665277E-2</v>
      </c>
      <c r="BA1846">
        <v>494.6833202743706</v>
      </c>
      <c r="BB1846">
        <v>343.68960890449335</v>
      </c>
      <c r="BC1846">
        <v>1</v>
      </c>
      <c r="BD1846">
        <v>46.556104129619577</v>
      </c>
      <c r="BE1846">
        <v>77.71388761277106</v>
      </c>
      <c r="BF1846">
        <v>17.199503170267835</v>
      </c>
      <c r="BG1846">
        <v>5.1554466569778912</v>
      </c>
      <c r="BH1846">
        <v>389.85580411294217</v>
      </c>
      <c r="BI1846">
        <v>0.20000000000000004</v>
      </c>
      <c r="BJ1846">
        <v>3182.1669842182159</v>
      </c>
      <c r="BK1846">
        <v>693.15704551212821</v>
      </c>
      <c r="BL1846">
        <v>890.80216430540986</v>
      </c>
      <c r="BM1846">
        <v>873.80870416955725</v>
      </c>
      <c r="BN1846">
        <v>136.35232032149935</v>
      </c>
      <c r="BO1846">
        <v>28.933359637803932</v>
      </c>
      <c r="BP1846">
        <v>5.2782161698103694E-2</v>
      </c>
      <c r="BQ1846">
        <v>100</v>
      </c>
      <c r="BR1846">
        <v>393.60838284689515</v>
      </c>
      <c r="BS1846">
        <v>5.4923606519232109E-2</v>
      </c>
      <c r="BT1846">
        <v>3.0148408298217482E-4</v>
      </c>
      <c r="BU1846">
        <v>73.124502918894692</v>
      </c>
      <c r="BV1846">
        <v>0.48578221228506996</v>
      </c>
      <c r="BW1846">
        <v>15.244709352049586</v>
      </c>
      <c r="BX1846">
        <v>35.946935407096191</v>
      </c>
      <c r="BY1846">
        <v>34.141724870704053</v>
      </c>
      <c r="BZ1846">
        <v>1011.4262657413643</v>
      </c>
      <c r="CA1846">
        <v>282.1351905517937</v>
      </c>
      <c r="CB1846">
        <v>221.72279540831266</v>
      </c>
      <c r="CC1846" s="156">
        <v>1.03</v>
      </c>
      <c r="CD1846">
        <v>1880</v>
      </c>
      <c r="CE1846">
        <v>0.13428112258071079</v>
      </c>
      <c r="CF1846">
        <v>3.6592899978867734</v>
      </c>
      <c r="CG1846">
        <v>0.16968682575644772</v>
      </c>
      <c r="CH1846">
        <v>4.6284518693770931</v>
      </c>
      <c r="CI1846">
        <v>11</v>
      </c>
    </row>
    <row r="1847" spans="47:87" x14ac:dyDescent="0.3">
      <c r="AU1847">
        <v>0.3</v>
      </c>
      <c r="AV1847">
        <v>17.602223129625742</v>
      </c>
      <c r="AW1847">
        <v>0.32666326149291391</v>
      </c>
      <c r="AX1847">
        <v>1.0814231006227644</v>
      </c>
      <c r="AY1847">
        <v>325.97644366073587</v>
      </c>
      <c r="AZ1847">
        <v>0.11364947344423347</v>
      </c>
      <c r="BA1847">
        <v>356.97590556766937</v>
      </c>
      <c r="BB1847">
        <v>288.75812635157439</v>
      </c>
      <c r="BC1847">
        <v>1</v>
      </c>
      <c r="BD1847">
        <v>38.338506754222777</v>
      </c>
      <c r="BE1847">
        <v>108.39561983864408</v>
      </c>
      <c r="BF1847">
        <v>13.691540805993579</v>
      </c>
      <c r="BG1847">
        <v>5.9411627893178576</v>
      </c>
      <c r="BH1847">
        <v>433.14635417796916</v>
      </c>
      <c r="BI1847">
        <v>0.20000000000000009</v>
      </c>
      <c r="BJ1847">
        <v>2172.4715894510909</v>
      </c>
      <c r="BK1847">
        <v>683.10023779554308</v>
      </c>
      <c r="BL1847">
        <v>950.3622683669056</v>
      </c>
      <c r="BM1847">
        <v>848.95252001469896</v>
      </c>
      <c r="BN1847">
        <v>219.1119517249636</v>
      </c>
      <c r="BO1847">
        <v>29.747709462566178</v>
      </c>
      <c r="BP1847">
        <v>2.228393226901489E-2</v>
      </c>
      <c r="BQ1847">
        <v>100</v>
      </c>
      <c r="BR1847">
        <v>281.10506976449471</v>
      </c>
      <c r="BS1847">
        <v>5.048662480024016E-2</v>
      </c>
      <c r="BT1847">
        <v>3.1737922708622045E-4</v>
      </c>
      <c r="BU1847">
        <v>0</v>
      </c>
      <c r="BV1847">
        <v>0.50484154267649983</v>
      </c>
      <c r="BW1847">
        <v>14.009440067382371</v>
      </c>
      <c r="BX1847">
        <v>34.311586543797702</v>
      </c>
      <c r="BY1847">
        <v>32.19772865231451</v>
      </c>
      <c r="BZ1847">
        <v>1224.5472679715388</v>
      </c>
      <c r="CA1847">
        <v>237.29310550445956</v>
      </c>
      <c r="CB1847">
        <v>245.59659220566147</v>
      </c>
      <c r="CC1847" s="156">
        <v>1.01</v>
      </c>
      <c r="CD1847">
        <v>720</v>
      </c>
      <c r="CE1847">
        <v>0.20937817325373564</v>
      </c>
      <c r="CF1847">
        <v>6.8766226166843252</v>
      </c>
      <c r="CG1847">
        <v>0.27334505249956703</v>
      </c>
      <c r="CH1847">
        <v>24.6362702792261</v>
      </c>
      <c r="CI1847">
        <v>6</v>
      </c>
    </row>
    <row r="1848" spans="47:87" x14ac:dyDescent="0.3">
      <c r="AU1848">
        <v>0.3</v>
      </c>
      <c r="AV1848">
        <v>21.507815165385843</v>
      </c>
      <c r="AW1848">
        <v>0.33702259960262415</v>
      </c>
      <c r="AX1848">
        <v>1.8670720796715514</v>
      </c>
      <c r="AY1848">
        <v>344.86851906105392</v>
      </c>
      <c r="AZ1848">
        <v>9.9974482929532371E-2</v>
      </c>
      <c r="BA1848">
        <v>392.52924019282477</v>
      </c>
      <c r="BB1848">
        <v>311.92280426627451</v>
      </c>
      <c r="BC1848">
        <v>1</v>
      </c>
      <c r="BD1848">
        <v>48.771066496201442</v>
      </c>
      <c r="BE1848">
        <v>109.60308476200773</v>
      </c>
      <c r="BF1848">
        <v>8.0933955529793415</v>
      </c>
      <c r="BG1848">
        <v>5.4153495993410905</v>
      </c>
      <c r="BH1848">
        <v>419.65159974586857</v>
      </c>
      <c r="BI1848">
        <v>0.19999999999999998</v>
      </c>
      <c r="BJ1848">
        <v>2391.1449129780785</v>
      </c>
      <c r="BK1848">
        <v>681.28035508465109</v>
      </c>
      <c r="BL1848">
        <v>836.00919469157679</v>
      </c>
      <c r="BM1848">
        <v>811.82705251516279</v>
      </c>
      <c r="BN1848">
        <v>204.68935375359248</v>
      </c>
      <c r="BO1848">
        <v>30.37066940447691</v>
      </c>
      <c r="BP1848">
        <v>6.1955164694796422E-2</v>
      </c>
      <c r="BQ1848">
        <v>100</v>
      </c>
      <c r="BR1848">
        <v>361.66825923498504</v>
      </c>
      <c r="BS1848">
        <v>5.8460189842101981E-2</v>
      </c>
      <c r="BT1848">
        <v>3.0165798327344952E-4</v>
      </c>
      <c r="BU1848">
        <v>115.77146307555866</v>
      </c>
      <c r="BV1848">
        <v>0.53724194105232015</v>
      </c>
      <c r="BW1848">
        <v>15.45296315106331</v>
      </c>
      <c r="BX1848">
        <v>35.455728294775589</v>
      </c>
      <c r="BY1848">
        <v>33.660482533287755</v>
      </c>
      <c r="BZ1848">
        <v>990.84363413895767</v>
      </c>
      <c r="CA1848">
        <v>412.56914358273451</v>
      </c>
      <c r="CB1848">
        <v>216.47495671648628</v>
      </c>
      <c r="CC1848" s="156">
        <v>0.79</v>
      </c>
      <c r="CD1848">
        <v>2570</v>
      </c>
      <c r="CE1848">
        <v>0.12737763193338147</v>
      </c>
      <c r="CF1848">
        <v>4.9588352890760952</v>
      </c>
      <c r="CG1848">
        <v>0.16215110239883396</v>
      </c>
      <c r="CH1848">
        <v>7.010314068678591</v>
      </c>
      <c r="CI1848">
        <v>11</v>
      </c>
    </row>
    <row r="1849" spans="47:87" x14ac:dyDescent="0.3">
      <c r="AU1849">
        <v>0.3</v>
      </c>
      <c r="AV1849">
        <v>19.898374902534403</v>
      </c>
      <c r="AW1849">
        <v>0.3198935673914895</v>
      </c>
      <c r="AX1849">
        <v>0.19676751571002399</v>
      </c>
      <c r="AY1849">
        <v>313.2462628738034</v>
      </c>
      <c r="AZ1849">
        <v>0.1133543413943206</v>
      </c>
      <c r="BA1849">
        <v>411.28653955627317</v>
      </c>
      <c r="BB1849">
        <v>359.84114052852186</v>
      </c>
      <c r="BC1849">
        <v>1</v>
      </c>
      <c r="BD1849">
        <v>37.976142285796442</v>
      </c>
      <c r="BE1849">
        <v>87.002228003639431</v>
      </c>
      <c r="BF1849">
        <v>11.338688701072801</v>
      </c>
      <c r="BG1849">
        <v>5.2265303917063139</v>
      </c>
      <c r="BH1849">
        <v>447.38192684056293</v>
      </c>
      <c r="BI1849">
        <v>0.20000000000000009</v>
      </c>
      <c r="BJ1849">
        <v>2989.459483191888</v>
      </c>
      <c r="BK1849">
        <v>701.24252045985963</v>
      </c>
      <c r="BL1849">
        <v>971.40473544827614</v>
      </c>
      <c r="BM1849">
        <v>1016.9904416681161</v>
      </c>
      <c r="BN1849">
        <v>116.62211586406841</v>
      </c>
      <c r="BO1849">
        <v>28.959239360885412</v>
      </c>
      <c r="BP1849">
        <v>4.2681534787679651E-2</v>
      </c>
      <c r="BQ1849">
        <v>100</v>
      </c>
      <c r="BR1849">
        <v>330.36468183629177</v>
      </c>
      <c r="BS1849">
        <v>5.5752051830047007E-2</v>
      </c>
      <c r="BT1849">
        <v>2.8635482373257342E-4</v>
      </c>
      <c r="BU1849">
        <v>113.03266204719424</v>
      </c>
      <c r="BV1849">
        <v>0.53454911385677806</v>
      </c>
      <c r="BW1849">
        <v>15.997159077237415</v>
      </c>
      <c r="BX1849">
        <v>37.049833303792397</v>
      </c>
      <c r="BY1849">
        <v>37.52164033231282</v>
      </c>
      <c r="BZ1849">
        <v>1117.125153821268</v>
      </c>
      <c r="CA1849">
        <v>273.74998851974664</v>
      </c>
      <c r="CB1849">
        <v>237.20231558782288</v>
      </c>
      <c r="CC1849" s="156">
        <v>0.98</v>
      </c>
      <c r="CD1849">
        <v>780</v>
      </c>
      <c r="CE1849">
        <v>0.25936978103459363</v>
      </c>
      <c r="CF1849">
        <v>8.6377119309975647</v>
      </c>
      <c r="CG1849">
        <v>0.31569461984630198</v>
      </c>
      <c r="CH1849">
        <v>35.396170871410298</v>
      </c>
      <c r="CI1849">
        <v>5</v>
      </c>
    </row>
    <row r="1850" spans="47:87" x14ac:dyDescent="0.3">
      <c r="AU1850">
        <v>0.3</v>
      </c>
      <c r="AV1850">
        <v>21.403654922976187</v>
      </c>
      <c r="AW1850">
        <v>0.33885112537382012</v>
      </c>
      <c r="AX1850">
        <v>0.67713729902197239</v>
      </c>
      <c r="AY1850">
        <v>313.30107659634342</v>
      </c>
      <c r="AZ1850">
        <v>0.10191683264772938</v>
      </c>
      <c r="BA1850">
        <v>370.01018535128651</v>
      </c>
      <c r="BB1850">
        <v>446.8353097704113</v>
      </c>
      <c r="BC1850">
        <v>1</v>
      </c>
      <c r="BD1850">
        <v>40.725599700999879</v>
      </c>
      <c r="BE1850">
        <v>104.84623752253817</v>
      </c>
      <c r="BF1850">
        <v>12.264773031898926</v>
      </c>
      <c r="BG1850">
        <v>5.5626803774347042</v>
      </c>
      <c r="BH1850">
        <v>389.57198249040511</v>
      </c>
      <c r="BI1850">
        <v>0.19999999999999998</v>
      </c>
      <c r="BJ1850">
        <v>2626.6285474478545</v>
      </c>
      <c r="BK1850">
        <v>683.04062568247855</v>
      </c>
      <c r="BL1850">
        <v>886.52131817506768</v>
      </c>
      <c r="BM1850">
        <v>1056.4624054591795</v>
      </c>
      <c r="BN1850">
        <v>173.04562322572687</v>
      </c>
      <c r="BO1850">
        <v>30.643970928895968</v>
      </c>
      <c r="BP1850">
        <v>4.9115697624224186E-2</v>
      </c>
      <c r="BQ1850">
        <v>100</v>
      </c>
      <c r="BR1850">
        <v>348.76122281109485</v>
      </c>
      <c r="BS1850">
        <v>5.4047075397043454E-2</v>
      </c>
      <c r="BT1850">
        <v>2.9613093448128578E-4</v>
      </c>
      <c r="BU1850">
        <v>16.854866559965025</v>
      </c>
      <c r="BV1850">
        <v>0.51911730413112989</v>
      </c>
      <c r="BW1850">
        <v>15.484192074076351</v>
      </c>
      <c r="BX1850">
        <v>34.894671562380218</v>
      </c>
      <c r="BY1850">
        <v>35.879319207017396</v>
      </c>
      <c r="BZ1850">
        <v>795.74413191171675</v>
      </c>
      <c r="CA1850">
        <v>329.1462682350159</v>
      </c>
      <c r="CB1850">
        <v>227.25081324330367</v>
      </c>
      <c r="CC1850" s="156">
        <v>1.07</v>
      </c>
      <c r="CD1850">
        <v>1870</v>
      </c>
      <c r="CE1850">
        <v>0.14103162980825412</v>
      </c>
      <c r="CF1850">
        <v>4.5436982785004307</v>
      </c>
      <c r="CG1850">
        <v>0.15055034025285352</v>
      </c>
      <c r="CH1850">
        <v>4.2392977608907501</v>
      </c>
      <c r="CI1850">
        <v>14</v>
      </c>
    </row>
    <row r="1851" spans="47:87" x14ac:dyDescent="0.3">
      <c r="AU1851">
        <v>0.3</v>
      </c>
      <c r="AV1851">
        <v>20.912049458665877</v>
      </c>
      <c r="AW1851">
        <v>0.32100106406567402</v>
      </c>
      <c r="AX1851">
        <v>2.8336188787208081</v>
      </c>
      <c r="AY1851">
        <v>322.6241667782748</v>
      </c>
      <c r="AZ1851">
        <v>0.10369752276320084</v>
      </c>
      <c r="BA1851">
        <v>394.53296148410999</v>
      </c>
      <c r="BB1851">
        <v>306.07819088393211</v>
      </c>
      <c r="BC1851">
        <v>1</v>
      </c>
      <c r="BD1851">
        <v>35.300068371519011</v>
      </c>
      <c r="BE1851">
        <v>114.86082994410522</v>
      </c>
      <c r="BF1851">
        <v>22.394341156046629</v>
      </c>
      <c r="BG1851">
        <v>3.8553117448367731</v>
      </c>
      <c r="BH1851">
        <v>392.16720125818603</v>
      </c>
      <c r="BI1851">
        <v>0.20000000000000007</v>
      </c>
      <c r="BJ1851">
        <v>2494.903565469469</v>
      </c>
      <c r="BK1851">
        <v>676.20076452719263</v>
      </c>
      <c r="BL1851">
        <v>825.80262225287254</v>
      </c>
      <c r="BM1851">
        <v>1034.8058376245917</v>
      </c>
      <c r="BN1851">
        <v>231.39864390179724</v>
      </c>
      <c r="BO1851">
        <v>29.17109704852745</v>
      </c>
      <c r="BP1851">
        <v>2.9336256626260021E-2</v>
      </c>
      <c r="BQ1851">
        <v>100</v>
      </c>
      <c r="BR1851">
        <v>345.61990411060708</v>
      </c>
      <c r="BS1851">
        <v>5.973536307857924E-2</v>
      </c>
      <c r="BT1851">
        <v>2.9315758300101693E-4</v>
      </c>
      <c r="BU1851">
        <v>52.349705905211792</v>
      </c>
      <c r="BV1851">
        <v>0.54025559397118716</v>
      </c>
      <c r="BW1851">
        <v>13.922906591184478</v>
      </c>
      <c r="BX1851">
        <v>36.554009552748184</v>
      </c>
      <c r="BY1851">
        <v>37.35714952832798</v>
      </c>
      <c r="BZ1851">
        <v>1174.343339150869</v>
      </c>
      <c r="CA1851">
        <v>261.56390062138189</v>
      </c>
      <c r="CB1851">
        <v>219.52341904710565</v>
      </c>
      <c r="CC1851" s="156">
        <v>1.07</v>
      </c>
      <c r="CD1851">
        <v>1470</v>
      </c>
      <c r="CE1851">
        <v>0.1286438124066156</v>
      </c>
      <c r="CF1851">
        <v>4.6036576788640096</v>
      </c>
      <c r="CG1851">
        <v>0.16308148101198108</v>
      </c>
      <c r="CH1851">
        <v>6.2270642177219093</v>
      </c>
      <c r="CI1851">
        <v>12</v>
      </c>
    </row>
    <row r="1852" spans="47:87" x14ac:dyDescent="0.3">
      <c r="AU1852">
        <v>0.3</v>
      </c>
      <c r="AV1852">
        <v>20.394506698023008</v>
      </c>
      <c r="AW1852">
        <v>0.34357617910787874</v>
      </c>
      <c r="AX1852">
        <v>1.5813831490229266</v>
      </c>
      <c r="AY1852">
        <v>291.46900795901604</v>
      </c>
      <c r="AZ1852">
        <v>0.1046518905941803</v>
      </c>
      <c r="BA1852">
        <v>446.96261473989154</v>
      </c>
      <c r="BB1852">
        <v>318.91623490630116</v>
      </c>
      <c r="BC1852">
        <v>1</v>
      </c>
      <c r="BD1852">
        <v>35.143145663387614</v>
      </c>
      <c r="BE1852">
        <v>95.934091629900109</v>
      </c>
      <c r="BF1852">
        <v>15.400644807729821</v>
      </c>
      <c r="BG1852">
        <v>3.7551791468993616</v>
      </c>
      <c r="BH1852">
        <v>411.45220426400692</v>
      </c>
      <c r="BI1852">
        <v>0.2</v>
      </c>
      <c r="BJ1852">
        <v>2512.0993201679153</v>
      </c>
      <c r="BK1852">
        <v>709.03971041568968</v>
      </c>
      <c r="BL1852">
        <v>891.62802333500736</v>
      </c>
      <c r="BM1852">
        <v>1183.5924513282228</v>
      </c>
      <c r="BN1852">
        <v>166.05706840233935</v>
      </c>
      <c r="BO1852">
        <v>31.058009330796168</v>
      </c>
      <c r="BP1852">
        <v>5.1404612818592398E-2</v>
      </c>
      <c r="BQ1852">
        <v>100</v>
      </c>
      <c r="BR1852">
        <v>377.71539697904882</v>
      </c>
      <c r="BS1852">
        <v>5.5415518975125352E-2</v>
      </c>
      <c r="BT1852">
        <v>2.7721246647833652E-4</v>
      </c>
      <c r="BU1852">
        <v>0</v>
      </c>
      <c r="BV1852">
        <v>0.56284541338048821</v>
      </c>
      <c r="BW1852">
        <v>15.342772313414688</v>
      </c>
      <c r="BX1852">
        <v>34.749443918667751</v>
      </c>
      <c r="BY1852">
        <v>31.448326334424667</v>
      </c>
      <c r="BZ1852">
        <v>947.57346933349072</v>
      </c>
      <c r="CA1852">
        <v>217.16172969372059</v>
      </c>
      <c r="CB1852">
        <v>226.5629095431201</v>
      </c>
      <c r="CC1852" s="156">
        <v>1.1200000000000001</v>
      </c>
      <c r="CD1852">
        <v>1990</v>
      </c>
      <c r="CE1852">
        <v>1.1639925828148545E-3</v>
      </c>
      <c r="CF1852">
        <v>1.7803747187161045</v>
      </c>
      <c r="CG1852">
        <v>6.0227750161166181E-2</v>
      </c>
      <c r="CH1852">
        <v>-15.878681747653848</v>
      </c>
      <c r="CI1852" t="s">
        <v>479</v>
      </c>
    </row>
    <row r="1853" spans="47:87" x14ac:dyDescent="0.3">
      <c r="AU1853">
        <v>0.3</v>
      </c>
      <c r="AV1853">
        <v>19.182506891218548</v>
      </c>
      <c r="AW1853">
        <v>0.29212641864994171</v>
      </c>
      <c r="AX1853">
        <v>1.2487485236862175</v>
      </c>
      <c r="AY1853">
        <v>347.09601680542124</v>
      </c>
      <c r="AZ1853">
        <v>8.9796811625573764E-2</v>
      </c>
      <c r="BA1853">
        <v>516.2963528991894</v>
      </c>
      <c r="BB1853">
        <v>282.26609797637616</v>
      </c>
      <c r="BC1853">
        <v>1</v>
      </c>
      <c r="BD1853">
        <v>35.609069853740372</v>
      </c>
      <c r="BE1853">
        <v>92.780525596680249</v>
      </c>
      <c r="BF1853">
        <v>21.252090423057695</v>
      </c>
      <c r="BG1853">
        <v>6.2807584135592132</v>
      </c>
      <c r="BH1853">
        <v>433.16799390327242</v>
      </c>
      <c r="BI1853">
        <v>0.20000000000000004</v>
      </c>
      <c r="BJ1853">
        <v>3032.4236456777821</v>
      </c>
      <c r="BK1853">
        <v>677.90626151880087</v>
      </c>
      <c r="BL1853">
        <v>873.65801718090165</v>
      </c>
      <c r="BM1853">
        <v>839.71592823589731</v>
      </c>
      <c r="BN1853">
        <v>196.41721156551429</v>
      </c>
      <c r="BO1853">
        <v>26.330950702697852</v>
      </c>
      <c r="BP1853">
        <v>5.2948316686993589E-2</v>
      </c>
      <c r="BQ1853">
        <v>100</v>
      </c>
      <c r="BR1853">
        <v>323.61055052162857</v>
      </c>
      <c r="BS1853">
        <v>5.4358415408297917E-2</v>
      </c>
      <c r="BT1853">
        <v>3.0145926129860419E-4</v>
      </c>
      <c r="BU1853">
        <v>0</v>
      </c>
      <c r="BV1853">
        <v>0.56412205980383978</v>
      </c>
      <c r="BW1853">
        <v>15.725104518443725</v>
      </c>
      <c r="BX1853">
        <v>36.015955468495939</v>
      </c>
      <c r="BY1853">
        <v>38.714667355064577</v>
      </c>
      <c r="BZ1853">
        <v>928.0256481622838</v>
      </c>
      <c r="CA1853">
        <v>332.1461375452144</v>
      </c>
      <c r="CB1853">
        <v>226.16061671534277</v>
      </c>
      <c r="CC1853" s="156">
        <v>1.08</v>
      </c>
      <c r="CD1853">
        <v>790</v>
      </c>
      <c r="CE1853">
        <v>0.17271732553078456</v>
      </c>
      <c r="CF1853">
        <v>5.6015830636062311</v>
      </c>
      <c r="CG1853">
        <v>0.20656212601892596</v>
      </c>
      <c r="CH1853">
        <v>14.842868283999611</v>
      </c>
      <c r="CI1853">
        <v>8</v>
      </c>
    </row>
    <row r="1854" spans="47:87" x14ac:dyDescent="0.3">
      <c r="AU1854">
        <v>0.3</v>
      </c>
      <c r="AV1854">
        <v>20.229091403695179</v>
      </c>
      <c r="AW1854">
        <v>0.30409330044770039</v>
      </c>
      <c r="AX1854">
        <v>1.1936310789995608</v>
      </c>
      <c r="AY1854">
        <v>322.94216575570522</v>
      </c>
      <c r="AZ1854">
        <v>0.10019143350762603</v>
      </c>
      <c r="BA1854">
        <v>485.23279429821071</v>
      </c>
      <c r="BB1854">
        <v>440.83266798303066</v>
      </c>
      <c r="BC1854">
        <v>1</v>
      </c>
      <c r="BD1854">
        <v>36.222270265449986</v>
      </c>
      <c r="BE1854">
        <v>89.602425845938896</v>
      </c>
      <c r="BF1854">
        <v>20.120792286956792</v>
      </c>
      <c r="BG1854">
        <v>3.5936292794400835</v>
      </c>
      <c r="BH1854">
        <v>413.93513899066687</v>
      </c>
      <c r="BI1854">
        <v>0.20000000000000004</v>
      </c>
      <c r="BJ1854">
        <v>2039.8008299793266</v>
      </c>
      <c r="BK1854">
        <v>696.32663106413327</v>
      </c>
      <c r="BL1854">
        <v>847.6790060409287</v>
      </c>
      <c r="BM1854">
        <v>1010.0880990933332</v>
      </c>
      <c r="BN1854">
        <v>153.39205883944277</v>
      </c>
      <c r="BO1854">
        <v>27.258337356089474</v>
      </c>
      <c r="BP1854">
        <v>7.3438484364955578E-2</v>
      </c>
      <c r="BQ1854">
        <v>100</v>
      </c>
      <c r="BR1854">
        <v>375.27411430647868</v>
      </c>
      <c r="BS1854">
        <v>5.6069516953369133E-2</v>
      </c>
      <c r="BT1854">
        <v>2.8625653434146472E-4</v>
      </c>
      <c r="BU1854">
        <v>36.765476602241826</v>
      </c>
      <c r="BV1854">
        <v>0.54258142703378909</v>
      </c>
      <c r="BW1854">
        <v>13.525822958441287</v>
      </c>
      <c r="BX1854">
        <v>35.303998896688775</v>
      </c>
      <c r="BY1854">
        <v>35.968223304603406</v>
      </c>
      <c r="BZ1854">
        <v>1145.1842050333853</v>
      </c>
      <c r="CA1854">
        <v>326.8000047653245</v>
      </c>
      <c r="CB1854">
        <v>218.62013414160415</v>
      </c>
      <c r="CC1854" s="156">
        <v>1.22</v>
      </c>
      <c r="CD1854">
        <v>1210</v>
      </c>
      <c r="CE1854">
        <v>0.16477044678820807</v>
      </c>
      <c r="CF1854">
        <v>5.8552933304596273</v>
      </c>
      <c r="CG1854">
        <v>0.20168923328045421</v>
      </c>
      <c r="CH1854">
        <v>18.289245274236162</v>
      </c>
      <c r="CI1854">
        <v>8</v>
      </c>
    </row>
    <row r="1855" spans="47:87" x14ac:dyDescent="0.3">
      <c r="AU1855">
        <v>0.3</v>
      </c>
      <c r="AV1855">
        <v>19.916702641486189</v>
      </c>
      <c r="AW1855">
        <v>0.26252198733503818</v>
      </c>
      <c r="AX1855">
        <v>1.5595735616715922</v>
      </c>
      <c r="AY1855">
        <v>329.38811752237194</v>
      </c>
      <c r="AZ1855">
        <v>0.12396686072967747</v>
      </c>
      <c r="BA1855">
        <v>413.60464682185795</v>
      </c>
      <c r="BB1855">
        <v>359.95525172967308</v>
      </c>
      <c r="BC1855">
        <v>1</v>
      </c>
      <c r="BD1855">
        <v>42.170420292014185</v>
      </c>
      <c r="BE1855">
        <v>112.35262778356655</v>
      </c>
      <c r="BF1855">
        <v>17.812394404407694</v>
      </c>
      <c r="BG1855">
        <v>5.5649720475233364</v>
      </c>
      <c r="BH1855">
        <v>403.11220146424131</v>
      </c>
      <c r="BI1855">
        <v>0.2</v>
      </c>
      <c r="BJ1855">
        <v>2244.5186214628775</v>
      </c>
      <c r="BK1855">
        <v>696.51062088512435</v>
      </c>
      <c r="BL1855">
        <v>887.66414371706776</v>
      </c>
      <c r="BM1855">
        <v>878.16381336995232</v>
      </c>
      <c r="BN1855">
        <v>150.47576832283923</v>
      </c>
      <c r="BO1855">
        <v>23.73787363948092</v>
      </c>
      <c r="BP1855">
        <v>3.8231366965440064E-2</v>
      </c>
      <c r="BQ1855">
        <v>100</v>
      </c>
      <c r="BR1855">
        <v>306.99730396733588</v>
      </c>
      <c r="BS1855">
        <v>5.4781689922195155E-2</v>
      </c>
      <c r="BT1855">
        <v>2.9413827425471171E-4</v>
      </c>
      <c r="BU1855">
        <v>113.44023955372492</v>
      </c>
      <c r="BV1855">
        <v>0.5715744711013715</v>
      </c>
      <c r="BW1855">
        <v>14.979112477276749</v>
      </c>
      <c r="BX1855">
        <v>34.737269142841008</v>
      </c>
      <c r="BY1855">
        <v>36.626020761509878</v>
      </c>
      <c r="BZ1855">
        <v>807.16725325865912</v>
      </c>
      <c r="CA1855">
        <v>208.24410950473501</v>
      </c>
      <c r="CB1855">
        <v>232.71850717274774</v>
      </c>
      <c r="CC1855" s="156">
        <v>1.06</v>
      </c>
      <c r="CD1855">
        <v>1470</v>
      </c>
      <c r="CE1855">
        <v>0.11414662042388901</v>
      </c>
      <c r="CF1855">
        <v>4.7071705583483974</v>
      </c>
      <c r="CG1855">
        <v>0.15525351061240178</v>
      </c>
      <c r="CH1855">
        <v>5.166349371042271</v>
      </c>
      <c r="CI1855">
        <v>13</v>
      </c>
    </row>
    <row r="1856" spans="47:87" x14ac:dyDescent="0.3">
      <c r="AU1856">
        <v>0.3</v>
      </c>
      <c r="AV1856">
        <v>20.972648884654827</v>
      </c>
      <c r="AW1856">
        <v>0.2301109660960019</v>
      </c>
      <c r="AX1856">
        <v>1.7817559678280701</v>
      </c>
      <c r="AY1856">
        <v>327.30824073192758</v>
      </c>
      <c r="AZ1856">
        <v>0.10063633126782076</v>
      </c>
      <c r="BA1856">
        <v>405.98669143664512</v>
      </c>
      <c r="BB1856">
        <v>375.21070367024265</v>
      </c>
      <c r="BC1856">
        <v>1</v>
      </c>
      <c r="BD1856">
        <v>35.017899424576072</v>
      </c>
      <c r="BE1856">
        <v>97.316609760077412</v>
      </c>
      <c r="BF1856">
        <v>13.263487583905361</v>
      </c>
      <c r="BG1856">
        <v>4.1591814403009755</v>
      </c>
      <c r="BH1856">
        <v>475.79305904996659</v>
      </c>
      <c r="BI1856">
        <v>0.19999999999999998</v>
      </c>
      <c r="BJ1856">
        <v>2408.1036188217458</v>
      </c>
      <c r="BK1856">
        <v>686.88694406922127</v>
      </c>
      <c r="BL1856">
        <v>888.3104419941734</v>
      </c>
      <c r="BM1856">
        <v>983.09299284151348</v>
      </c>
      <c r="BN1856">
        <v>130.97873021229211</v>
      </c>
      <c r="BO1856">
        <v>20.655615188212636</v>
      </c>
      <c r="BP1856">
        <v>5.1943041767902806E-2</v>
      </c>
      <c r="BQ1856">
        <v>100</v>
      </c>
      <c r="BR1856">
        <v>337.21273362131802</v>
      </c>
      <c r="BS1856">
        <v>5.530851401955092E-2</v>
      </c>
      <c r="BT1856">
        <v>2.9363254294133962E-4</v>
      </c>
      <c r="BU1856">
        <v>0</v>
      </c>
      <c r="BV1856">
        <v>0.56589424211195927</v>
      </c>
      <c r="BW1856">
        <v>14.203711866731025</v>
      </c>
      <c r="BX1856">
        <v>34.850509371642815</v>
      </c>
      <c r="BY1856">
        <v>30.578698669331633</v>
      </c>
      <c r="BZ1856">
        <v>1013.5650432520655</v>
      </c>
      <c r="CA1856">
        <v>222.83738629823009</v>
      </c>
      <c r="CB1856">
        <v>243.94298720171363</v>
      </c>
      <c r="CC1856" s="156">
        <v>1.1299999999999999</v>
      </c>
      <c r="CD1856">
        <v>1900</v>
      </c>
      <c r="CE1856">
        <v>9.7035054455427705E-3</v>
      </c>
      <c r="CF1856">
        <v>1.815906288682456</v>
      </c>
      <c r="CG1856">
        <v>5.6343343133020453E-2</v>
      </c>
      <c r="CH1856">
        <v>-16.876574985455569</v>
      </c>
      <c r="CI1856" t="s">
        <v>479</v>
      </c>
    </row>
    <row r="1857" spans="47:87" x14ac:dyDescent="0.3">
      <c r="AU1857">
        <v>0.3</v>
      </c>
      <c r="AV1857">
        <v>21.300463809205905</v>
      </c>
      <c r="AW1857">
        <v>0.35342095399310358</v>
      </c>
      <c r="AX1857">
        <v>1.4217669750738935</v>
      </c>
      <c r="AY1857">
        <v>306.33177744870352</v>
      </c>
      <c r="AZ1857">
        <v>0.10772290189527506</v>
      </c>
      <c r="BA1857">
        <v>388.35430421750215</v>
      </c>
      <c r="BB1857">
        <v>374.59006084527135</v>
      </c>
      <c r="BC1857">
        <v>1</v>
      </c>
      <c r="BD1857">
        <v>38.198293277783506</v>
      </c>
      <c r="BE1857">
        <v>94.212282437398315</v>
      </c>
      <c r="BF1857">
        <v>23.106166858935886</v>
      </c>
      <c r="BG1857">
        <v>5.2673951702624464</v>
      </c>
      <c r="BH1857">
        <v>377.28879287364333</v>
      </c>
      <c r="BI1857">
        <v>0.20000000000000009</v>
      </c>
      <c r="BJ1857">
        <v>2853.3128205270259</v>
      </c>
      <c r="BK1857">
        <v>693.43027653754996</v>
      </c>
      <c r="BL1857">
        <v>899.72470239068309</v>
      </c>
      <c r="BM1857">
        <v>989.69890909792741</v>
      </c>
      <c r="BN1857">
        <v>138.17273259694008</v>
      </c>
      <c r="BO1857">
        <v>31.955079927258339</v>
      </c>
      <c r="BP1857">
        <v>5.2010859724503589E-2</v>
      </c>
      <c r="BQ1857">
        <v>100</v>
      </c>
      <c r="BR1857">
        <v>364.0338867824164</v>
      </c>
      <c r="BS1857">
        <v>5.4977195110992659E-2</v>
      </c>
      <c r="BT1857">
        <v>2.9973442036498177E-4</v>
      </c>
      <c r="BU1857">
        <v>0</v>
      </c>
      <c r="BV1857">
        <v>0.55707911553059708</v>
      </c>
      <c r="BW1857">
        <v>14.479486436357483</v>
      </c>
      <c r="BX1857">
        <v>35.11468445256039</v>
      </c>
      <c r="BY1857">
        <v>30.602406550670612</v>
      </c>
      <c r="BZ1857">
        <v>1232.2851643154452</v>
      </c>
      <c r="CA1857">
        <v>282.59963399823266</v>
      </c>
      <c r="CB1857">
        <v>228.53286963841657</v>
      </c>
      <c r="CC1857" s="156">
        <v>1.07</v>
      </c>
      <c r="CD1857">
        <v>1650</v>
      </c>
      <c r="CE1857">
        <v>0.12930712991296645</v>
      </c>
      <c r="CF1857">
        <v>3.9520032022373797</v>
      </c>
      <c r="CG1857">
        <v>0.16435389174003076</v>
      </c>
      <c r="CH1857">
        <v>6.260239679064922</v>
      </c>
      <c r="CI1857">
        <v>11</v>
      </c>
    </row>
    <row r="1858" spans="47:87" x14ac:dyDescent="0.3">
      <c r="AU1858">
        <v>0.3</v>
      </c>
      <c r="AV1858">
        <v>19.886131567086672</v>
      </c>
      <c r="AW1858">
        <v>0.30785703981946044</v>
      </c>
      <c r="AX1858">
        <v>1.4887160247706577</v>
      </c>
      <c r="AY1858">
        <v>345.88513533012042</v>
      </c>
      <c r="AZ1858">
        <v>9.7521868687902857E-2</v>
      </c>
      <c r="BA1858">
        <v>365.49721658626527</v>
      </c>
      <c r="BB1858">
        <v>293.96389033567436</v>
      </c>
      <c r="BC1858">
        <v>1</v>
      </c>
      <c r="BD1858">
        <v>42.866057763243369</v>
      </c>
      <c r="BE1858">
        <v>92.985092333904802</v>
      </c>
      <c r="BF1858">
        <v>18.147901070426396</v>
      </c>
      <c r="BG1858">
        <v>4.0015298629402318</v>
      </c>
      <c r="BH1858">
        <v>390.39826196062279</v>
      </c>
      <c r="BI1858">
        <v>0.20000000000000004</v>
      </c>
      <c r="BJ1858">
        <v>2275.7846372416252</v>
      </c>
      <c r="BK1858">
        <v>709.54067364556522</v>
      </c>
      <c r="BL1858">
        <v>965.41390512343105</v>
      </c>
      <c r="BM1858">
        <v>887.36929176781632</v>
      </c>
      <c r="BN1858">
        <v>135.62462902777096</v>
      </c>
      <c r="BO1858">
        <v>28.096336892923539</v>
      </c>
      <c r="BP1858">
        <v>1.3618515259372828E-2</v>
      </c>
      <c r="BQ1858">
        <v>100</v>
      </c>
      <c r="BR1858">
        <v>330.5680304623649</v>
      </c>
      <c r="BS1858">
        <v>5.2174959875897063E-2</v>
      </c>
      <c r="BT1858">
        <v>3.0668128010756491E-4</v>
      </c>
      <c r="BU1858">
        <v>0</v>
      </c>
      <c r="BV1858">
        <v>0.58266581084408742</v>
      </c>
      <c r="BW1858">
        <v>14.792395058357032</v>
      </c>
      <c r="BX1858">
        <v>32.98768960094025</v>
      </c>
      <c r="BY1858">
        <v>29.326356316495211</v>
      </c>
      <c r="BZ1858">
        <v>772.70196005724245</v>
      </c>
      <c r="CA1858">
        <v>317.84864997941725</v>
      </c>
      <c r="CB1858">
        <v>225.0029110195413</v>
      </c>
      <c r="CC1858" s="156">
        <v>0.77</v>
      </c>
      <c r="CD1858">
        <v>2260</v>
      </c>
      <c r="CE1858">
        <v>0.20916817713650926</v>
      </c>
      <c r="CF1858">
        <v>5.4734717982894558</v>
      </c>
      <c r="CG1858">
        <v>0.25475836237356425</v>
      </c>
      <c r="CH1858">
        <v>18.347644364048783</v>
      </c>
      <c r="CI1858">
        <v>6</v>
      </c>
    </row>
    <row r="1859" spans="47:87" x14ac:dyDescent="0.3">
      <c r="AU1859">
        <v>0.3</v>
      </c>
      <c r="AV1859">
        <v>21.642503691281213</v>
      </c>
      <c r="AW1859">
        <v>0.35054665924490974</v>
      </c>
      <c r="AX1859">
        <v>1.9343013788600849</v>
      </c>
      <c r="AY1859">
        <v>334.8271889252386</v>
      </c>
      <c r="AZ1859">
        <v>0.10719803606395739</v>
      </c>
      <c r="BA1859">
        <v>405.49968523521318</v>
      </c>
      <c r="BB1859">
        <v>308.08108635209607</v>
      </c>
      <c r="BC1859">
        <v>1</v>
      </c>
      <c r="BD1859">
        <v>52.854666879452452</v>
      </c>
      <c r="BE1859">
        <v>90.167913833956874</v>
      </c>
      <c r="BF1859">
        <v>18.030176216365078</v>
      </c>
      <c r="BG1859">
        <v>5.1912415384305497</v>
      </c>
      <c r="BH1859">
        <v>386.01234427878188</v>
      </c>
      <c r="BI1859">
        <v>0.2</v>
      </c>
      <c r="BJ1859">
        <v>2519.0407520481708</v>
      </c>
      <c r="BK1859">
        <v>670.679465882096</v>
      </c>
      <c r="BL1859">
        <v>884.72387645023264</v>
      </c>
      <c r="BM1859">
        <v>768.9070287373263</v>
      </c>
      <c r="BN1859">
        <v>157.36115036797247</v>
      </c>
      <c r="BO1859">
        <v>31.755851669014845</v>
      </c>
      <c r="BP1859">
        <v>4.4225994857718172E-2</v>
      </c>
      <c r="BQ1859">
        <v>100</v>
      </c>
      <c r="BR1859">
        <v>336.97790604768466</v>
      </c>
      <c r="BS1859">
        <v>5.6019529567879089E-2</v>
      </c>
      <c r="BT1859">
        <v>2.7577922802585897E-4</v>
      </c>
      <c r="BU1859">
        <v>74.867910869611265</v>
      </c>
      <c r="BV1859">
        <v>0.52512987575461101</v>
      </c>
      <c r="BW1859">
        <v>15.259822930464853</v>
      </c>
      <c r="BX1859">
        <v>34.646966529029484</v>
      </c>
      <c r="BY1859">
        <v>32.844456930774797</v>
      </c>
      <c r="BZ1859">
        <v>814.45916701632063</v>
      </c>
      <c r="CA1859">
        <v>318.86456612695497</v>
      </c>
      <c r="CB1859">
        <v>252.4803943443417</v>
      </c>
      <c r="CC1859" s="156">
        <v>0.99</v>
      </c>
      <c r="CD1859">
        <v>2460</v>
      </c>
      <c r="CE1859">
        <v>2.8469066608398208E-2</v>
      </c>
      <c r="CF1859">
        <v>1.3138292151880249</v>
      </c>
      <c r="CG1859">
        <v>6.3946038326735136E-2</v>
      </c>
      <c r="CH1859">
        <v>-8.2042730952127467</v>
      </c>
      <c r="CI1859" t="s">
        <v>479</v>
      </c>
    </row>
    <row r="1860" spans="47:87" x14ac:dyDescent="0.3">
      <c r="AU1860">
        <v>0.3</v>
      </c>
      <c r="AV1860">
        <v>21.179599774749832</v>
      </c>
      <c r="AW1860">
        <v>0.31764345408207567</v>
      </c>
      <c r="AX1860">
        <v>2.0673521729152764</v>
      </c>
      <c r="AY1860">
        <v>295.57735375789127</v>
      </c>
      <c r="AZ1860">
        <v>0.12301553511616663</v>
      </c>
      <c r="BA1860">
        <v>499.29104333005091</v>
      </c>
      <c r="BB1860">
        <v>330.60574662589192</v>
      </c>
      <c r="BC1860">
        <v>1</v>
      </c>
      <c r="BD1860">
        <v>41.229102797524732</v>
      </c>
      <c r="BE1860">
        <v>88.390129345994964</v>
      </c>
      <c r="BF1860">
        <v>12.933255211973425</v>
      </c>
      <c r="BG1860">
        <v>4.325908139690366</v>
      </c>
      <c r="BH1860">
        <v>432.90913919352687</v>
      </c>
      <c r="BI1860">
        <v>0.2</v>
      </c>
      <c r="BJ1860">
        <v>2489.4644437750421</v>
      </c>
      <c r="BK1860">
        <v>676.51841872886064</v>
      </c>
      <c r="BL1860">
        <v>875.84962186459256</v>
      </c>
      <c r="BM1860">
        <v>1118.3983350436881</v>
      </c>
      <c r="BN1860">
        <v>218.08566929091108</v>
      </c>
      <c r="BO1860">
        <v>29.030505365368693</v>
      </c>
      <c r="BP1860">
        <v>8.9653548962922176E-3</v>
      </c>
      <c r="BQ1860">
        <v>100</v>
      </c>
      <c r="BR1860">
        <v>286.46240407895897</v>
      </c>
      <c r="BS1860">
        <v>5.5870796166861886E-2</v>
      </c>
      <c r="BT1860">
        <v>3.0176400662949474E-4</v>
      </c>
      <c r="BU1860">
        <v>0</v>
      </c>
      <c r="BV1860">
        <v>0.55476354332444633</v>
      </c>
      <c r="BW1860">
        <v>14.805907227392359</v>
      </c>
      <c r="BX1860">
        <v>35.717880419299021</v>
      </c>
      <c r="BY1860">
        <v>37.040849293305484</v>
      </c>
      <c r="BZ1860">
        <v>1255.9121383508871</v>
      </c>
      <c r="CA1860">
        <v>333.99908107020042</v>
      </c>
      <c r="CB1860">
        <v>233.25917593456319</v>
      </c>
      <c r="CC1860" s="156">
        <v>1.04</v>
      </c>
      <c r="CD1860">
        <v>970</v>
      </c>
      <c r="CE1860">
        <v>0.20426019253393957</v>
      </c>
      <c r="CF1860">
        <v>7.7533301890011082</v>
      </c>
      <c r="CG1860">
        <v>0.26574768073979954</v>
      </c>
      <c r="CH1860">
        <v>26.525422595454124</v>
      </c>
      <c r="CI1860">
        <v>6</v>
      </c>
    </row>
    <row r="1861" spans="47:87" x14ac:dyDescent="0.3">
      <c r="AU1861">
        <v>0.3</v>
      </c>
      <c r="AV1861">
        <v>19.420938226431055</v>
      </c>
      <c r="AW1861">
        <v>0.2835967819892159</v>
      </c>
      <c r="AX1861">
        <v>1.6926347241205379</v>
      </c>
      <c r="AY1861">
        <v>338.72438025617765</v>
      </c>
      <c r="AZ1861">
        <v>8.3944163292253599E-2</v>
      </c>
      <c r="BA1861">
        <v>413.23810745720067</v>
      </c>
      <c r="BB1861">
        <v>286.93557317760485</v>
      </c>
      <c r="BC1861">
        <v>1</v>
      </c>
      <c r="BD1861">
        <v>32.414885449075641</v>
      </c>
      <c r="BE1861">
        <v>104.67840933559259</v>
      </c>
      <c r="BF1861">
        <v>18.50052650721787</v>
      </c>
      <c r="BG1861">
        <v>6.3092229782364759</v>
      </c>
      <c r="BH1861">
        <v>412.68615735539294</v>
      </c>
      <c r="BI1861">
        <v>0.19999999999999998</v>
      </c>
      <c r="BJ1861">
        <v>2628.141956887273</v>
      </c>
      <c r="BK1861">
        <v>667.6586007460287</v>
      </c>
      <c r="BL1861">
        <v>837.13676069656333</v>
      </c>
      <c r="BM1861">
        <v>767.4216419355057</v>
      </c>
      <c r="BN1861">
        <v>172.03566558895122</v>
      </c>
      <c r="BO1861">
        <v>25.681053018332385</v>
      </c>
      <c r="BP1861">
        <v>3.6987136772571913E-2</v>
      </c>
      <c r="BQ1861">
        <v>100</v>
      </c>
      <c r="BR1861">
        <v>344.40994981665619</v>
      </c>
      <c r="BS1861">
        <v>5.5584834528709118E-2</v>
      </c>
      <c r="BT1861">
        <v>2.9952674311263733E-4</v>
      </c>
      <c r="BU1861">
        <v>0</v>
      </c>
      <c r="BV1861">
        <v>0.5414949062166774</v>
      </c>
      <c r="BW1861">
        <v>13.71321866532843</v>
      </c>
      <c r="BX1861">
        <v>35.981180911064591</v>
      </c>
      <c r="BY1861">
        <v>31.235127739915651</v>
      </c>
      <c r="BZ1861">
        <v>955.75627471934934</v>
      </c>
      <c r="CA1861">
        <v>339.55162516150898</v>
      </c>
      <c r="CB1861">
        <v>214.67477609775261</v>
      </c>
      <c r="CC1861" s="156">
        <v>1.07</v>
      </c>
      <c r="CD1861">
        <v>1450</v>
      </c>
      <c r="CE1861">
        <v>0.11137112078073375</v>
      </c>
      <c r="CF1861">
        <v>4.5394992419980182</v>
      </c>
      <c r="CG1861">
        <v>0.14712169485809334</v>
      </c>
      <c r="CH1861">
        <v>2.822705767598221</v>
      </c>
      <c r="CI1861">
        <v>16</v>
      </c>
    </row>
    <row r="1862" spans="47:87" x14ac:dyDescent="0.3">
      <c r="AU1862">
        <v>0.3</v>
      </c>
      <c r="AV1862">
        <v>20.070725116826019</v>
      </c>
      <c r="AW1862">
        <v>0.31293522276449498</v>
      </c>
      <c r="AX1862">
        <v>0</v>
      </c>
      <c r="AY1862">
        <v>343.90788519614398</v>
      </c>
      <c r="AZ1862">
        <v>9.0646643153219741E-2</v>
      </c>
      <c r="BA1862">
        <v>471.19042783004107</v>
      </c>
      <c r="BB1862">
        <v>470.39036647311571</v>
      </c>
      <c r="BC1862">
        <v>1</v>
      </c>
      <c r="BD1862">
        <v>28.573724968486559</v>
      </c>
      <c r="BE1862">
        <v>91.178954844897447</v>
      </c>
      <c r="BF1862">
        <v>12.575237539073273</v>
      </c>
      <c r="BG1862">
        <v>5.4894503952505334</v>
      </c>
      <c r="BH1862">
        <v>449.07417006401414</v>
      </c>
      <c r="BI1862">
        <v>0.19999999999999998</v>
      </c>
      <c r="BJ1862">
        <v>2818.0103731834865</v>
      </c>
      <c r="BK1862">
        <v>669.64083566627551</v>
      </c>
      <c r="BL1862">
        <v>794.89602128654542</v>
      </c>
      <c r="BM1862">
        <v>791.65103355873612</v>
      </c>
      <c r="BN1862">
        <v>160.51524422520123</v>
      </c>
      <c r="BO1862">
        <v>28.059817718628011</v>
      </c>
      <c r="BP1862">
        <v>7.4553398167871765E-2</v>
      </c>
      <c r="BQ1862">
        <v>100</v>
      </c>
      <c r="BR1862">
        <v>364.57891311926471</v>
      </c>
      <c r="BS1862">
        <v>5.440980155436935E-2</v>
      </c>
      <c r="BT1862">
        <v>2.9482652475414155E-4</v>
      </c>
      <c r="BU1862">
        <v>0</v>
      </c>
      <c r="BV1862">
        <v>0.53831045560311042</v>
      </c>
      <c r="BW1862">
        <v>14.812784359411733</v>
      </c>
      <c r="BX1862">
        <v>34.004338218279258</v>
      </c>
      <c r="BY1862">
        <v>31.509410467335417</v>
      </c>
      <c r="BZ1862">
        <v>1129.1837047009731</v>
      </c>
      <c r="CA1862">
        <v>222.09518435999661</v>
      </c>
      <c r="CB1862">
        <v>233.24947578995824</v>
      </c>
      <c r="CC1862" s="156">
        <v>1.08</v>
      </c>
      <c r="CD1862">
        <v>370</v>
      </c>
      <c r="CE1862">
        <v>0.22576680858854625</v>
      </c>
      <c r="CF1862">
        <v>7.7828827839593817</v>
      </c>
      <c r="CG1862">
        <v>0.30092210043225631</v>
      </c>
      <c r="CH1862">
        <v>32.051475977058423</v>
      </c>
      <c r="CI1862">
        <v>5</v>
      </c>
    </row>
    <row r="1863" spans="47:87" x14ac:dyDescent="0.3">
      <c r="AU1863">
        <v>0.3</v>
      </c>
      <c r="AV1863">
        <v>20.48420695722189</v>
      </c>
      <c r="AW1863">
        <v>0.29710816149331687</v>
      </c>
      <c r="AX1863">
        <v>0.51759868624091576</v>
      </c>
      <c r="AY1863">
        <v>313.92375647589847</v>
      </c>
      <c r="AZ1863">
        <v>9.1652767859852602E-2</v>
      </c>
      <c r="BA1863">
        <v>358.22912719946117</v>
      </c>
      <c r="BB1863">
        <v>339.22019912193207</v>
      </c>
      <c r="BC1863">
        <v>1</v>
      </c>
      <c r="BD1863">
        <v>39.179390303264071</v>
      </c>
      <c r="BE1863">
        <v>106.7883159375766</v>
      </c>
      <c r="BF1863">
        <v>7.7558464870005732</v>
      </c>
      <c r="BG1863">
        <v>4.5493826497353442</v>
      </c>
      <c r="BH1863">
        <v>403.44682063425205</v>
      </c>
      <c r="BI1863">
        <v>0.19999999999999998</v>
      </c>
      <c r="BJ1863">
        <v>2914.0005759272262</v>
      </c>
      <c r="BK1863">
        <v>710.90410179021228</v>
      </c>
      <c r="BL1863">
        <v>909.4005630003852</v>
      </c>
      <c r="BM1863">
        <v>1107.5751907648944</v>
      </c>
      <c r="BN1863">
        <v>122.36036604587794</v>
      </c>
      <c r="BO1863">
        <v>26.749401948768558</v>
      </c>
      <c r="BP1863">
        <v>5.7560446163383107E-2</v>
      </c>
      <c r="BQ1863">
        <v>100</v>
      </c>
      <c r="BR1863">
        <v>292.26976329801278</v>
      </c>
      <c r="BS1863">
        <v>5.5309889146774378E-2</v>
      </c>
      <c r="BT1863">
        <v>2.7979249434286141E-4</v>
      </c>
      <c r="BU1863">
        <v>29.920193496010889</v>
      </c>
      <c r="BV1863">
        <v>0.56055916236130643</v>
      </c>
      <c r="BW1863">
        <v>13.451702804568669</v>
      </c>
      <c r="BX1863">
        <v>36.036982960105313</v>
      </c>
      <c r="BY1863">
        <v>35.624887387740728</v>
      </c>
      <c r="BZ1863">
        <v>1156.4535149491521</v>
      </c>
      <c r="CA1863">
        <v>227.95490462933756</v>
      </c>
      <c r="CB1863">
        <v>237.84144854730764</v>
      </c>
      <c r="CC1863" s="156">
        <v>1</v>
      </c>
      <c r="CD1863">
        <v>1290</v>
      </c>
      <c r="CE1863">
        <v>0.18829172804820904</v>
      </c>
      <c r="CF1863">
        <v>6.7118960738334286</v>
      </c>
      <c r="CG1863">
        <v>0.25116865491640783</v>
      </c>
      <c r="CH1863">
        <v>18.006543254793034</v>
      </c>
      <c r="CI1863">
        <v>7</v>
      </c>
    </row>
    <row r="1864" spans="47:87" x14ac:dyDescent="0.3">
      <c r="AU1864">
        <v>0.3</v>
      </c>
      <c r="AV1864">
        <v>20.402126257187685</v>
      </c>
      <c r="AW1864">
        <v>0.31084596598628556</v>
      </c>
      <c r="AX1864">
        <v>1.7799221249289925</v>
      </c>
      <c r="AY1864">
        <v>332.31185187482879</v>
      </c>
      <c r="AZ1864">
        <v>9.8214949337606439E-2</v>
      </c>
      <c r="BA1864">
        <v>404.59228488659232</v>
      </c>
      <c r="BB1864">
        <v>345.50408158768784</v>
      </c>
      <c r="BC1864">
        <v>1</v>
      </c>
      <c r="BD1864">
        <v>49.359468584700998</v>
      </c>
      <c r="BE1864">
        <v>109.52602878858634</v>
      </c>
      <c r="BF1864">
        <v>26.029373349799748</v>
      </c>
      <c r="BG1864">
        <v>5.1935288467875118</v>
      </c>
      <c r="BH1864">
        <v>425.36191834251542</v>
      </c>
      <c r="BI1864">
        <v>0.19999999999999993</v>
      </c>
      <c r="BJ1864">
        <v>2102.4595891349172</v>
      </c>
      <c r="BK1864">
        <v>696.02530647294338</v>
      </c>
      <c r="BL1864">
        <v>970.25043588692915</v>
      </c>
      <c r="BM1864">
        <v>1021.9257121585439</v>
      </c>
      <c r="BN1864">
        <v>159.19732019426419</v>
      </c>
      <c r="BO1864">
        <v>28.287752338774794</v>
      </c>
      <c r="BP1864">
        <v>2.3625320012811941E-2</v>
      </c>
      <c r="BQ1864">
        <v>100</v>
      </c>
      <c r="BR1864">
        <v>307.35938941036557</v>
      </c>
      <c r="BS1864">
        <v>5.2223224999522214E-2</v>
      </c>
      <c r="BT1864">
        <v>3.2373436259565955E-4</v>
      </c>
      <c r="BU1864">
        <v>0</v>
      </c>
      <c r="BV1864">
        <v>0.53569621371516418</v>
      </c>
      <c r="BW1864">
        <v>13.846249969139086</v>
      </c>
      <c r="BX1864">
        <v>36.319235171344417</v>
      </c>
      <c r="BY1864">
        <v>31.290294732808526</v>
      </c>
      <c r="BZ1864">
        <v>1122.8280219777155</v>
      </c>
      <c r="CA1864">
        <v>321.43505467802544</v>
      </c>
      <c r="CB1864">
        <v>227.38191847099782</v>
      </c>
      <c r="CC1864" s="156">
        <v>1.0900000000000001</v>
      </c>
      <c r="CD1864">
        <v>1650</v>
      </c>
      <c r="CE1864">
        <v>5.796827703717522E-2</v>
      </c>
      <c r="CF1864">
        <v>2.6644372957080016</v>
      </c>
      <c r="CG1864">
        <v>9.4926698706393239E-2</v>
      </c>
      <c r="CH1864">
        <v>-7.2473101698491496</v>
      </c>
      <c r="CI1864" t="s">
        <v>479</v>
      </c>
    </row>
    <row r="1865" spans="47:87" x14ac:dyDescent="0.3">
      <c r="AU1865">
        <v>0.3</v>
      </c>
      <c r="AV1865">
        <v>20.000273668404343</v>
      </c>
      <c r="AW1865">
        <v>0.30929244445050491</v>
      </c>
      <c r="AX1865">
        <v>1.5443439044840328</v>
      </c>
      <c r="AY1865">
        <v>331.35747649652802</v>
      </c>
      <c r="AZ1865">
        <v>0.10772058978388956</v>
      </c>
      <c r="BA1865">
        <v>422.98851913262973</v>
      </c>
      <c r="BB1865">
        <v>391.29140821547986</v>
      </c>
      <c r="BC1865">
        <v>1</v>
      </c>
      <c r="BD1865">
        <v>41.744633672865611</v>
      </c>
      <c r="BE1865">
        <v>97.926382293044369</v>
      </c>
      <c r="BF1865">
        <v>6.7858228082293426</v>
      </c>
      <c r="BG1865">
        <v>5.8160307730881291</v>
      </c>
      <c r="BH1865">
        <v>355.26633924317349</v>
      </c>
      <c r="BI1865">
        <v>0.2</v>
      </c>
      <c r="BJ1865">
        <v>2625.8089560634844</v>
      </c>
      <c r="BK1865">
        <v>678.07093700367716</v>
      </c>
      <c r="BL1865">
        <v>883.59838629005503</v>
      </c>
      <c r="BM1865">
        <v>941.16776944588366</v>
      </c>
      <c r="BN1865">
        <v>204.89346206703792</v>
      </c>
      <c r="BO1865">
        <v>28.299113086370578</v>
      </c>
      <c r="BP1865">
        <v>4.925242873781566E-3</v>
      </c>
      <c r="BQ1865">
        <v>100</v>
      </c>
      <c r="BR1865">
        <v>381.27724979638924</v>
      </c>
      <c r="BS1865">
        <v>5.3203047759346117E-2</v>
      </c>
      <c r="BT1865">
        <v>3.2082577580484447E-4</v>
      </c>
      <c r="BU1865">
        <v>25.619311302801709</v>
      </c>
      <c r="BV1865">
        <v>0.53568714581631627</v>
      </c>
      <c r="BW1865">
        <v>15.180421105286536</v>
      </c>
      <c r="BX1865">
        <v>37.21328045396551</v>
      </c>
      <c r="BY1865">
        <v>36.377540538919014</v>
      </c>
      <c r="BZ1865">
        <v>1074.1045596426468</v>
      </c>
      <c r="CA1865">
        <v>313.14641101621987</v>
      </c>
      <c r="CB1865">
        <v>238.61619350287785</v>
      </c>
      <c r="CC1865" s="156">
        <v>1.17</v>
      </c>
      <c r="CD1865">
        <v>1040</v>
      </c>
      <c r="CE1865">
        <v>0.17562167253032923</v>
      </c>
      <c r="CF1865">
        <v>5.2956252523600131</v>
      </c>
      <c r="CG1865">
        <v>0.1853399559025582</v>
      </c>
      <c r="CH1865">
        <v>13.516633807828393</v>
      </c>
      <c r="CI1865">
        <v>9</v>
      </c>
    </row>
    <row r="1866" spans="47:87" x14ac:dyDescent="0.3">
      <c r="AU1866">
        <v>0.3</v>
      </c>
      <c r="AV1866">
        <v>19.676113955376906</v>
      </c>
      <c r="AW1866">
        <v>0.34219863278312002</v>
      </c>
      <c r="AX1866">
        <v>1.2243806468015033</v>
      </c>
      <c r="AY1866">
        <v>360.25488444420023</v>
      </c>
      <c r="AZ1866">
        <v>8.9666238894654804E-2</v>
      </c>
      <c r="BA1866">
        <v>506.03697286702572</v>
      </c>
      <c r="BB1866">
        <v>390.98250694465219</v>
      </c>
      <c r="BC1866">
        <v>1</v>
      </c>
      <c r="BD1866">
        <v>41.899083188920521</v>
      </c>
      <c r="BE1866">
        <v>94.588376496600475</v>
      </c>
      <c r="BF1866">
        <v>16.92096205944285</v>
      </c>
      <c r="BG1866">
        <v>4.8767722137304865</v>
      </c>
      <c r="BH1866">
        <v>390.35402442979836</v>
      </c>
      <c r="BI1866">
        <v>0.2</v>
      </c>
      <c r="BJ1866">
        <v>2611.3870487496397</v>
      </c>
      <c r="BK1866">
        <v>699.83913734822306</v>
      </c>
      <c r="BL1866">
        <v>921.08311452939574</v>
      </c>
      <c r="BM1866">
        <v>873.95460688683477</v>
      </c>
      <c r="BN1866">
        <v>152.11400401235394</v>
      </c>
      <c r="BO1866">
        <v>30.950116959832922</v>
      </c>
      <c r="BP1866">
        <v>4.9250923252667035E-2</v>
      </c>
      <c r="BQ1866">
        <v>100</v>
      </c>
      <c r="BR1866">
        <v>334.30548676455817</v>
      </c>
      <c r="BS1866">
        <v>5.1988677022982731E-2</v>
      </c>
      <c r="BT1866">
        <v>3.1189269556805999E-4</v>
      </c>
      <c r="BU1866">
        <v>34.871611215113305</v>
      </c>
      <c r="BV1866">
        <v>0.5636617953729105</v>
      </c>
      <c r="BW1866">
        <v>15.680333627565453</v>
      </c>
      <c r="BX1866">
        <v>36.558349429210793</v>
      </c>
      <c r="BY1866">
        <v>38.643038193010156</v>
      </c>
      <c r="BZ1866">
        <v>973.24880111389609</v>
      </c>
      <c r="CA1866">
        <v>219.11633048742948</v>
      </c>
      <c r="CB1866">
        <v>235.72650825286615</v>
      </c>
      <c r="CC1866" s="156">
        <v>0.82</v>
      </c>
      <c r="CD1866">
        <v>2170</v>
      </c>
      <c r="CE1866">
        <v>0.18149337631526508</v>
      </c>
      <c r="CF1866">
        <v>5.422487680167432</v>
      </c>
      <c r="CG1866">
        <v>0.2379981573767691</v>
      </c>
      <c r="CH1866">
        <v>12.114907368221385</v>
      </c>
      <c r="CI1866">
        <v>8</v>
      </c>
    </row>
    <row r="1867" spans="47:87" x14ac:dyDescent="0.3">
      <c r="AU1867">
        <v>0.3</v>
      </c>
      <c r="AV1867">
        <v>20.893059027204551</v>
      </c>
      <c r="AW1867">
        <v>0.35329435752095872</v>
      </c>
      <c r="AX1867">
        <v>1.442571787926167</v>
      </c>
      <c r="AY1867">
        <v>318.68551641658621</v>
      </c>
      <c r="AZ1867">
        <v>9.5153110714985237E-2</v>
      </c>
      <c r="BA1867">
        <v>499.25460827744575</v>
      </c>
      <c r="BB1867">
        <v>345.84829230816462</v>
      </c>
      <c r="BC1867">
        <v>1</v>
      </c>
      <c r="BD1867">
        <v>35.562644033279497</v>
      </c>
      <c r="BE1867">
        <v>97.315896903757192</v>
      </c>
      <c r="BF1867">
        <v>18.20243242066125</v>
      </c>
      <c r="BG1867">
        <v>4.2664595539753938</v>
      </c>
      <c r="BH1867">
        <v>406.20012473262733</v>
      </c>
      <c r="BI1867">
        <v>0.20000000000000004</v>
      </c>
      <c r="BJ1867">
        <v>2535.3334926117632</v>
      </c>
      <c r="BK1867">
        <v>676.31876564497304</v>
      </c>
      <c r="BL1867">
        <v>856.92438268026194</v>
      </c>
      <c r="BM1867">
        <v>749.57153827551724</v>
      </c>
      <c r="BN1867">
        <v>106.43162218221232</v>
      </c>
      <c r="BO1867">
        <v>31.857782843630254</v>
      </c>
      <c r="BP1867">
        <v>6.2470514361293111E-2</v>
      </c>
      <c r="BQ1867">
        <v>100</v>
      </c>
      <c r="BR1867">
        <v>327.29715424014927</v>
      </c>
      <c r="BS1867">
        <v>5.3189378436314931E-2</v>
      </c>
      <c r="BT1867">
        <v>2.8484070017280858E-4</v>
      </c>
      <c r="BU1867">
        <v>0</v>
      </c>
      <c r="BV1867">
        <v>0.56798350498164563</v>
      </c>
      <c r="BW1867">
        <v>15.645723449480879</v>
      </c>
      <c r="BX1867">
        <v>37.232749971558675</v>
      </c>
      <c r="BY1867">
        <v>30.759297971518247</v>
      </c>
      <c r="BZ1867">
        <v>1361.0885736440241</v>
      </c>
      <c r="CA1867">
        <v>346.42070483178384</v>
      </c>
      <c r="CB1867">
        <v>233.57924948169799</v>
      </c>
      <c r="CC1867" s="156">
        <v>1.01</v>
      </c>
      <c r="CD1867">
        <v>2460</v>
      </c>
      <c r="CE1867">
        <v>5.5545979235176679E-2</v>
      </c>
      <c r="CF1867">
        <v>2.9291761025411822</v>
      </c>
      <c r="CG1867">
        <v>9.06476337938944E-2</v>
      </c>
      <c r="CH1867">
        <v>-8.1638436079860082</v>
      </c>
      <c r="CI1867" t="s">
        <v>479</v>
      </c>
    </row>
    <row r="1868" spans="47:87" x14ac:dyDescent="0.3">
      <c r="AU1868">
        <v>0.3</v>
      </c>
      <c r="AV1868">
        <v>19.833535003065258</v>
      </c>
      <c r="AW1868">
        <v>0.35944578616984729</v>
      </c>
      <c r="AX1868">
        <v>1.4409200444282475</v>
      </c>
      <c r="AY1868">
        <v>334.830513717781</v>
      </c>
      <c r="AZ1868">
        <v>0.10825381685932763</v>
      </c>
      <c r="BA1868">
        <v>477.55748105938329</v>
      </c>
      <c r="BB1868">
        <v>332.68830606292164</v>
      </c>
      <c r="BC1868">
        <v>1</v>
      </c>
      <c r="BD1868">
        <v>47.253664807142009</v>
      </c>
      <c r="BE1868">
        <v>117.69896213485626</v>
      </c>
      <c r="BF1868">
        <v>11.889250399142039</v>
      </c>
      <c r="BG1868">
        <v>5.1908983282332448</v>
      </c>
      <c r="BH1868">
        <v>421.97311076190397</v>
      </c>
      <c r="BI1868">
        <v>0.19999999999999998</v>
      </c>
      <c r="BJ1868">
        <v>2197.2379855948311</v>
      </c>
      <c r="BK1868">
        <v>690.73348376389629</v>
      </c>
      <c r="BL1868">
        <v>912.36152887106402</v>
      </c>
      <c r="BM1868">
        <v>1009.2845606530664</v>
      </c>
      <c r="BN1868">
        <v>212.86991349468127</v>
      </c>
      <c r="BO1868">
        <v>32.553475102198846</v>
      </c>
      <c r="BP1868">
        <v>4.6393600583069003E-2</v>
      </c>
      <c r="BQ1868">
        <v>100</v>
      </c>
      <c r="BR1868">
        <v>294.7729119466153</v>
      </c>
      <c r="BS1868">
        <v>5.7785573750785808E-2</v>
      </c>
      <c r="BT1868">
        <v>2.9885832952499528E-4</v>
      </c>
      <c r="BU1868">
        <v>103.25609001566555</v>
      </c>
      <c r="BV1868">
        <v>0.51338633123059119</v>
      </c>
      <c r="BW1868">
        <v>15.176198842439371</v>
      </c>
      <c r="BX1868">
        <v>34.797160802177949</v>
      </c>
      <c r="BY1868">
        <v>36.585477413691493</v>
      </c>
      <c r="BZ1868">
        <v>776.39109009899357</v>
      </c>
      <c r="CA1868">
        <v>200.63841742063835</v>
      </c>
      <c r="CB1868">
        <v>237.28789740291819</v>
      </c>
      <c r="CC1868" s="156">
        <v>0.99</v>
      </c>
      <c r="CD1868">
        <v>2400</v>
      </c>
      <c r="CE1868">
        <v>-5.0161161677495958E-2</v>
      </c>
      <c r="CF1868">
        <v>0.9166375553237085</v>
      </c>
      <c r="CG1868">
        <v>2.877489036830835E-2</v>
      </c>
      <c r="CH1868">
        <v>-23.523716543846945</v>
      </c>
      <c r="CI1868" t="s">
        <v>479</v>
      </c>
    </row>
    <row r="1869" spans="47:87" x14ac:dyDescent="0.3">
      <c r="AU1869">
        <v>0.3</v>
      </c>
      <c r="AV1869">
        <v>20.814650486990264</v>
      </c>
      <c r="AW1869">
        <v>0.31526031602748494</v>
      </c>
      <c r="AX1869">
        <v>2.4827303919983148</v>
      </c>
      <c r="AY1869">
        <v>328.17934407841244</v>
      </c>
      <c r="AZ1869">
        <v>0.10926029720532998</v>
      </c>
      <c r="BA1869">
        <v>431.87860672820034</v>
      </c>
      <c r="BB1869">
        <v>340.91731612670873</v>
      </c>
      <c r="BC1869">
        <v>1</v>
      </c>
      <c r="BD1869">
        <v>41.255882408195639</v>
      </c>
      <c r="BE1869">
        <v>83.194194924790722</v>
      </c>
      <c r="BF1869">
        <v>16.923375681407347</v>
      </c>
      <c r="BG1869">
        <v>5.7747962780357405</v>
      </c>
      <c r="BH1869">
        <v>436.04605577838765</v>
      </c>
      <c r="BI1869">
        <v>0.2</v>
      </c>
      <c r="BJ1869">
        <v>2219.0889085436347</v>
      </c>
      <c r="BK1869">
        <v>693.6791316813169</v>
      </c>
      <c r="BL1869">
        <v>886.59548741037895</v>
      </c>
      <c r="BM1869">
        <v>918.94626764224665</v>
      </c>
      <c r="BN1869">
        <v>163.94356123941651</v>
      </c>
      <c r="BO1869">
        <v>28.78831965184888</v>
      </c>
      <c r="BP1869">
        <v>1.1919065203406529E-2</v>
      </c>
      <c r="BQ1869">
        <v>100</v>
      </c>
      <c r="BR1869">
        <v>337.28912832056983</v>
      </c>
      <c r="BS1869">
        <v>5.3348987903186096E-2</v>
      </c>
      <c r="BT1869">
        <v>2.9607257744951847E-4</v>
      </c>
      <c r="BU1869">
        <v>0</v>
      </c>
      <c r="BV1869">
        <v>0.49645113130246316</v>
      </c>
      <c r="BW1869">
        <v>15.749720649928488</v>
      </c>
      <c r="BX1869">
        <v>36.097289693928488</v>
      </c>
      <c r="BY1869">
        <v>33.912808834929479</v>
      </c>
      <c r="BZ1869">
        <v>1131.5102830077199</v>
      </c>
      <c r="CA1869">
        <v>296.94927635843504</v>
      </c>
      <c r="CB1869">
        <v>240.79580575774105</v>
      </c>
      <c r="CC1869" s="156">
        <v>0.93</v>
      </c>
      <c r="CD1869">
        <v>1050</v>
      </c>
      <c r="CE1869">
        <v>0.22008338248678605</v>
      </c>
      <c r="CF1869">
        <v>8.9292557921620315</v>
      </c>
      <c r="CG1869">
        <v>0.26746288488184339</v>
      </c>
      <c r="CH1869">
        <v>34.41593827216856</v>
      </c>
      <c r="CI1869">
        <v>6</v>
      </c>
    </row>
    <row r="1870" spans="47:87" x14ac:dyDescent="0.3">
      <c r="AU1870">
        <v>0.3</v>
      </c>
      <c r="AV1870">
        <v>19.592264220180777</v>
      </c>
      <c r="AW1870">
        <v>0.32309516077887035</v>
      </c>
      <c r="AX1870">
        <v>1.4223011434362924</v>
      </c>
      <c r="AY1870">
        <v>338.25297901143858</v>
      </c>
      <c r="AZ1870">
        <v>9.3802917153568449E-2</v>
      </c>
      <c r="BA1870">
        <v>369.18220330770998</v>
      </c>
      <c r="BB1870">
        <v>314.18798931875824</v>
      </c>
      <c r="BC1870">
        <v>1</v>
      </c>
      <c r="BD1870">
        <v>46.054290223665262</v>
      </c>
      <c r="BE1870">
        <v>97.290622833075659</v>
      </c>
      <c r="BF1870">
        <v>17.252420218620767</v>
      </c>
      <c r="BG1870">
        <v>4.12683218484473</v>
      </c>
      <c r="BH1870">
        <v>436.53349264239876</v>
      </c>
      <c r="BI1870">
        <v>0.20000000000000004</v>
      </c>
      <c r="BJ1870">
        <v>2547.650910672518</v>
      </c>
      <c r="BK1870">
        <v>712.11340200121936</v>
      </c>
      <c r="BL1870">
        <v>887.21126863519078</v>
      </c>
      <c r="BM1870">
        <v>1145.1455866153069</v>
      </c>
      <c r="BN1870">
        <v>156.18749917102642</v>
      </c>
      <c r="BO1870">
        <v>29.321884103658284</v>
      </c>
      <c r="BP1870">
        <v>3.4373825718332883E-2</v>
      </c>
      <c r="BQ1870">
        <v>100</v>
      </c>
      <c r="BR1870">
        <v>320.7523185410318</v>
      </c>
      <c r="BS1870">
        <v>5.8429095195731987E-2</v>
      </c>
      <c r="BT1870">
        <v>3.1716977038965974E-4</v>
      </c>
      <c r="BU1870">
        <v>0</v>
      </c>
      <c r="BV1870">
        <v>0.50276581438336954</v>
      </c>
      <c r="BW1870">
        <v>14.798908962493657</v>
      </c>
      <c r="BX1870">
        <v>33.4010032386023</v>
      </c>
      <c r="BY1870">
        <v>32.467715682074498</v>
      </c>
      <c r="BZ1870">
        <v>783.10493737876072</v>
      </c>
      <c r="CA1870">
        <v>300.64549841743047</v>
      </c>
      <c r="CB1870">
        <v>245.90088752767264</v>
      </c>
      <c r="CC1870" s="156">
        <v>0.93</v>
      </c>
      <c r="CD1870">
        <v>2410</v>
      </c>
      <c r="CE1870">
        <v>3.2506772044438303E-2</v>
      </c>
      <c r="CF1870">
        <v>2.3978655606980004</v>
      </c>
      <c r="CG1870">
        <v>7.0616364128178871E-2</v>
      </c>
      <c r="CH1870">
        <v>-14.157709699708144</v>
      </c>
      <c r="CI1870" t="s">
        <v>479</v>
      </c>
    </row>
    <row r="1871" spans="47:87" x14ac:dyDescent="0.3">
      <c r="AU1871">
        <v>0.3</v>
      </c>
      <c r="AV1871">
        <v>19.361626990981975</v>
      </c>
      <c r="AW1871">
        <v>0.34900348890871735</v>
      </c>
      <c r="AX1871">
        <v>1.1516053248894136</v>
      </c>
      <c r="AY1871">
        <v>305.05971438165432</v>
      </c>
      <c r="AZ1871">
        <v>0.10003256887611629</v>
      </c>
      <c r="BA1871">
        <v>381.85326721054054</v>
      </c>
      <c r="BB1871">
        <v>369.00292387789989</v>
      </c>
      <c r="BC1871">
        <v>1</v>
      </c>
      <c r="BD1871">
        <v>39.079637623074575</v>
      </c>
      <c r="BE1871">
        <v>90.624588238597923</v>
      </c>
      <c r="BF1871">
        <v>15.779483380878983</v>
      </c>
      <c r="BG1871">
        <v>4.7221653805268868</v>
      </c>
      <c r="BH1871">
        <v>390.04359011834259</v>
      </c>
      <c r="BI1871">
        <v>0.20000000000000007</v>
      </c>
      <c r="BJ1871">
        <v>2993.187674555682</v>
      </c>
      <c r="BK1871">
        <v>685.11751958535831</v>
      </c>
      <c r="BL1871">
        <v>917.89198324521703</v>
      </c>
      <c r="BM1871">
        <v>911.09447197327484</v>
      </c>
      <c r="BN1871">
        <v>110.38598624480714</v>
      </c>
      <c r="BO1871">
        <v>31.732079753969959</v>
      </c>
      <c r="BP1871">
        <v>2.9985072703587978E-2</v>
      </c>
      <c r="BQ1871">
        <v>100</v>
      </c>
      <c r="BR1871">
        <v>349.79537385998037</v>
      </c>
      <c r="BS1871">
        <v>5.5891173434181665E-2</v>
      </c>
      <c r="BT1871">
        <v>3.137409314300201E-4</v>
      </c>
      <c r="BU1871">
        <v>0</v>
      </c>
      <c r="BV1871">
        <v>0.5774184490905222</v>
      </c>
      <c r="BW1871">
        <v>16.061660437917372</v>
      </c>
      <c r="BX1871">
        <v>36.22973762842841</v>
      </c>
      <c r="BY1871">
        <v>33.131876173307305</v>
      </c>
      <c r="BZ1871">
        <v>1006.4806002830948</v>
      </c>
      <c r="CA1871">
        <v>240.32120336551486</v>
      </c>
      <c r="CB1871">
        <v>235.41123306569932</v>
      </c>
      <c r="CC1871" s="156">
        <v>1.04</v>
      </c>
      <c r="CD1871">
        <v>2060</v>
      </c>
      <c r="CE1871" t="s">
        <v>479</v>
      </c>
      <c r="CF1871">
        <v>-0.82746809247199771</v>
      </c>
      <c r="CG1871">
        <v>-3.4023167052174938E-2</v>
      </c>
      <c r="CH1871">
        <v>-28.078158397116528</v>
      </c>
      <c r="CI1871" t="s">
        <v>479</v>
      </c>
    </row>
    <row r="1872" spans="47:87" x14ac:dyDescent="0.3">
      <c r="AU1872">
        <v>0.3</v>
      </c>
      <c r="AV1872">
        <v>20.891766964076041</v>
      </c>
      <c r="AW1872">
        <v>0.32807845240023453</v>
      </c>
      <c r="AX1872">
        <v>1.7332872245569091</v>
      </c>
      <c r="AY1872">
        <v>328.95210769742215</v>
      </c>
      <c r="AZ1872">
        <v>8.8450810471626437E-2</v>
      </c>
      <c r="BA1872">
        <v>400.93800472659927</v>
      </c>
      <c r="BB1872">
        <v>328.62444226109523</v>
      </c>
      <c r="BC1872">
        <v>1</v>
      </c>
      <c r="BD1872">
        <v>38.108122588026504</v>
      </c>
      <c r="BE1872">
        <v>100.37101677059451</v>
      </c>
      <c r="BF1872">
        <v>18.180713116182321</v>
      </c>
      <c r="BG1872">
        <v>3.9060823418263966</v>
      </c>
      <c r="BH1872">
        <v>450.73694130208719</v>
      </c>
      <c r="BI1872">
        <v>0.19999999999999998</v>
      </c>
      <c r="BJ1872">
        <v>2795.1286552930114</v>
      </c>
      <c r="BK1872">
        <v>694.70066550656793</v>
      </c>
      <c r="BL1872">
        <v>866.36111325556124</v>
      </c>
      <c r="BM1872">
        <v>954.72616923643704</v>
      </c>
      <c r="BN1872">
        <v>178.10732364566417</v>
      </c>
      <c r="BO1872">
        <v>29.526562876998657</v>
      </c>
      <c r="BP1872">
        <v>6.4978176731175022E-2</v>
      </c>
      <c r="BQ1872">
        <v>100</v>
      </c>
      <c r="BR1872">
        <v>344.69105219672912</v>
      </c>
      <c r="BS1872">
        <v>5.3769034297118372E-2</v>
      </c>
      <c r="BT1872">
        <v>3.3245638605100319E-4</v>
      </c>
      <c r="BU1872">
        <v>80.130865451416199</v>
      </c>
      <c r="BV1872">
        <v>0.56881190701782813</v>
      </c>
      <c r="BW1872">
        <v>14.826667313900824</v>
      </c>
      <c r="BX1872">
        <v>31.703003523945025</v>
      </c>
      <c r="BY1872">
        <v>39.005442882726349</v>
      </c>
      <c r="BZ1872">
        <v>1081.3520319247182</v>
      </c>
      <c r="CA1872">
        <v>336.75140342190571</v>
      </c>
      <c r="CB1872">
        <v>245.53536087851083</v>
      </c>
      <c r="CC1872" s="156">
        <v>0.75</v>
      </c>
      <c r="CD1872">
        <v>2420</v>
      </c>
      <c r="CE1872">
        <v>0.12725195744462559</v>
      </c>
      <c r="CF1872">
        <v>5.2060944946702525</v>
      </c>
      <c r="CG1872">
        <v>0.16716023663433063</v>
      </c>
      <c r="CH1872">
        <v>3.2853109376084615</v>
      </c>
      <c r="CI1872">
        <v>16</v>
      </c>
    </row>
    <row r="1873" spans="47:87" x14ac:dyDescent="0.3">
      <c r="AU1873">
        <v>0.3</v>
      </c>
      <c r="AV1873">
        <v>21.504420987548009</v>
      </c>
      <c r="AW1873">
        <v>0.38735743880369622</v>
      </c>
      <c r="AX1873">
        <v>0.70379729462496221</v>
      </c>
      <c r="AY1873">
        <v>358.37904760998555</v>
      </c>
      <c r="AZ1873">
        <v>0.12238240305167285</v>
      </c>
      <c r="BA1873">
        <v>366.15723286463981</v>
      </c>
      <c r="BB1873">
        <v>284.93724866213483</v>
      </c>
      <c r="BC1873">
        <v>1</v>
      </c>
      <c r="BD1873">
        <v>41.399380560262351</v>
      </c>
      <c r="BE1873">
        <v>103.76195646730098</v>
      </c>
      <c r="BF1873">
        <v>16.068298719153063</v>
      </c>
      <c r="BG1873">
        <v>4.7649043728595339</v>
      </c>
      <c r="BH1873">
        <v>425.95637180506606</v>
      </c>
      <c r="BI1873">
        <v>0.19999999999999996</v>
      </c>
      <c r="BJ1873">
        <v>2803.9609640505741</v>
      </c>
      <c r="BK1873">
        <v>682.94493762433808</v>
      </c>
      <c r="BL1873">
        <v>856.70951525744249</v>
      </c>
      <c r="BM1873">
        <v>969.76496682766583</v>
      </c>
      <c r="BN1873">
        <v>138.21259771323184</v>
      </c>
      <c r="BO1873">
        <v>34.927132255504141</v>
      </c>
      <c r="BP1873">
        <v>6.8677500518791609E-2</v>
      </c>
      <c r="BQ1873">
        <v>100</v>
      </c>
      <c r="BR1873">
        <v>364.61203984576161</v>
      </c>
      <c r="BS1873">
        <v>5.2977081717816656E-2</v>
      </c>
      <c r="BT1873">
        <v>3.0134792340672439E-4</v>
      </c>
      <c r="BU1873">
        <v>0</v>
      </c>
      <c r="BV1873">
        <v>0.50508052204278731</v>
      </c>
      <c r="BW1873">
        <v>15.083231075571925</v>
      </c>
      <c r="BX1873">
        <v>36.722882045679206</v>
      </c>
      <c r="BY1873">
        <v>32.468821327282562</v>
      </c>
      <c r="BZ1873">
        <v>1077.6869939006845</v>
      </c>
      <c r="CA1873">
        <v>335.18907487071579</v>
      </c>
      <c r="CB1873">
        <v>227.38340060801394</v>
      </c>
      <c r="CC1873" s="156">
        <v>0.91</v>
      </c>
      <c r="CD1873">
        <v>2340</v>
      </c>
      <c r="CE1873">
        <v>1.9207670404747024E-2</v>
      </c>
      <c r="CF1873">
        <v>1.7412781190075499</v>
      </c>
      <c r="CG1873">
        <v>5.8583645543221846E-2</v>
      </c>
      <c r="CH1873">
        <v>-12.673010244679746</v>
      </c>
      <c r="CI1873" t="s">
        <v>479</v>
      </c>
    </row>
    <row r="1874" spans="47:87" x14ac:dyDescent="0.3">
      <c r="AU1874">
        <v>0.3</v>
      </c>
      <c r="AV1874">
        <v>22.086377073259779</v>
      </c>
      <c r="AW1874">
        <v>0.28282548006010849</v>
      </c>
      <c r="AX1874">
        <v>1.9939133177033432</v>
      </c>
      <c r="AY1874">
        <v>337.69736692240224</v>
      </c>
      <c r="AZ1874">
        <v>9.973278700873911E-2</v>
      </c>
      <c r="BA1874">
        <v>410.25916946368329</v>
      </c>
      <c r="BB1874">
        <v>398.50811852225968</v>
      </c>
      <c r="BC1874">
        <v>1</v>
      </c>
      <c r="BD1874">
        <v>36.437258292477452</v>
      </c>
      <c r="BE1874">
        <v>102.87645298112636</v>
      </c>
      <c r="BF1874">
        <v>20.261241819651016</v>
      </c>
      <c r="BG1874">
        <v>5.0290227687382778</v>
      </c>
      <c r="BH1874">
        <v>410.74309614962993</v>
      </c>
      <c r="BI1874">
        <v>0.2</v>
      </c>
      <c r="BJ1874">
        <v>2147.1503066355281</v>
      </c>
      <c r="BK1874">
        <v>672.57303774176296</v>
      </c>
      <c r="BL1874">
        <v>869.8987986446989</v>
      </c>
      <c r="BM1874">
        <v>885.93823271195106</v>
      </c>
      <c r="BN1874">
        <v>129.40108090719605</v>
      </c>
      <c r="BO1874">
        <v>25.523129559041067</v>
      </c>
      <c r="BP1874">
        <v>4.7496592810840434E-2</v>
      </c>
      <c r="BQ1874">
        <v>100</v>
      </c>
      <c r="BR1874">
        <v>392.3178262658231</v>
      </c>
      <c r="BS1874">
        <v>5.2139123263801851E-2</v>
      </c>
      <c r="BT1874">
        <v>3.292462604017652E-4</v>
      </c>
      <c r="BU1874">
        <v>0</v>
      </c>
      <c r="BV1874">
        <v>0.57913069923259053</v>
      </c>
      <c r="BW1874">
        <v>15.339687054061081</v>
      </c>
      <c r="BX1874">
        <v>38.130257719497195</v>
      </c>
      <c r="BY1874">
        <v>32.114778820043028</v>
      </c>
      <c r="BZ1874">
        <v>1211.1052350323878</v>
      </c>
      <c r="CA1874">
        <v>278.12559439917874</v>
      </c>
      <c r="CB1874">
        <v>226.53724872564641</v>
      </c>
      <c r="CC1874" s="156">
        <v>0.94</v>
      </c>
      <c r="CD1874">
        <v>1880</v>
      </c>
      <c r="CE1874">
        <v>0.10872342223693665</v>
      </c>
      <c r="CF1874">
        <v>3.5303276769612557</v>
      </c>
      <c r="CG1874">
        <v>0.13692975473271526</v>
      </c>
      <c r="CH1874">
        <v>1.9637335762926771</v>
      </c>
      <c r="CI1874">
        <v>17</v>
      </c>
    </row>
    <row r="1875" spans="47:87" x14ac:dyDescent="0.3">
      <c r="AU1875">
        <v>0.3</v>
      </c>
      <c r="AV1875">
        <v>20.113382417631566</v>
      </c>
      <c r="AW1875">
        <v>0.30779579310162453</v>
      </c>
      <c r="AX1875">
        <v>1.2010745956913669</v>
      </c>
      <c r="AY1875">
        <v>318.85644501782338</v>
      </c>
      <c r="AZ1875">
        <v>0.10453025216292766</v>
      </c>
      <c r="BA1875">
        <v>411.94296734775867</v>
      </c>
      <c r="BB1875">
        <v>379.62986526980677</v>
      </c>
      <c r="BC1875">
        <v>1</v>
      </c>
      <c r="BD1875">
        <v>44.420769383436735</v>
      </c>
      <c r="BE1875">
        <v>100.30706766801404</v>
      </c>
      <c r="BF1875">
        <v>6.6778327609055186</v>
      </c>
      <c r="BG1875">
        <v>5.9721616259288428</v>
      </c>
      <c r="BH1875">
        <v>369.94284234617709</v>
      </c>
      <c r="BI1875">
        <v>0.19999999999999998</v>
      </c>
      <c r="BJ1875">
        <v>2399.3547182531975</v>
      </c>
      <c r="BK1875">
        <v>688.30571480435719</v>
      </c>
      <c r="BL1875">
        <v>848.23342215140497</v>
      </c>
      <c r="BM1875">
        <v>1006.9389616959236</v>
      </c>
      <c r="BN1875">
        <v>110.75773910551045</v>
      </c>
      <c r="BO1875">
        <v>27.858532527839245</v>
      </c>
      <c r="BP1875">
        <v>4.1759573073539231E-2</v>
      </c>
      <c r="BQ1875">
        <v>100</v>
      </c>
      <c r="BR1875">
        <v>328.07421808704424</v>
      </c>
      <c r="BS1875">
        <v>5.8678269660773934E-2</v>
      </c>
      <c r="BT1875">
        <v>3.0606914661698517E-4</v>
      </c>
      <c r="BU1875">
        <v>0</v>
      </c>
      <c r="BV1875">
        <v>0.56188524846311039</v>
      </c>
      <c r="BW1875">
        <v>14.113200488136155</v>
      </c>
      <c r="BX1875">
        <v>39.58430441877163</v>
      </c>
      <c r="BY1875">
        <v>29.239338649725873</v>
      </c>
      <c r="BZ1875">
        <v>762.22140596378313</v>
      </c>
      <c r="CA1875">
        <v>154.03031889629281</v>
      </c>
      <c r="CB1875">
        <v>211.20960955548918</v>
      </c>
      <c r="CC1875" s="156">
        <v>0.88</v>
      </c>
      <c r="CD1875">
        <v>2200</v>
      </c>
      <c r="CE1875">
        <v>0.12315803748666521</v>
      </c>
      <c r="CF1875">
        <v>5.2279195032190362</v>
      </c>
      <c r="CG1875">
        <v>0.16044128986679335</v>
      </c>
      <c r="CH1875">
        <v>3.3961150279496923</v>
      </c>
      <c r="CI1875">
        <v>15</v>
      </c>
    </row>
    <row r="1876" spans="47:87" x14ac:dyDescent="0.3">
      <c r="AU1876">
        <v>0.3</v>
      </c>
      <c r="AV1876">
        <v>22.795232737259997</v>
      </c>
      <c r="AW1876">
        <v>0.36352769136466562</v>
      </c>
      <c r="AX1876">
        <v>1.3278027828461099</v>
      </c>
      <c r="AY1876">
        <v>327.95467504252622</v>
      </c>
      <c r="AZ1876">
        <v>8.5915148442545428E-2</v>
      </c>
      <c r="BA1876">
        <v>413.21163972228692</v>
      </c>
      <c r="BB1876">
        <v>362.15217184836251</v>
      </c>
      <c r="BC1876">
        <v>1</v>
      </c>
      <c r="BD1876">
        <v>43.903999003869437</v>
      </c>
      <c r="BE1876">
        <v>106.24942904194822</v>
      </c>
      <c r="BF1876">
        <v>14.454319086871804</v>
      </c>
      <c r="BG1876">
        <v>4.9580550786972237</v>
      </c>
      <c r="BH1876">
        <v>426.47680264741996</v>
      </c>
      <c r="BI1876">
        <v>0.19999999999999996</v>
      </c>
      <c r="BJ1876">
        <v>2887.5762415167201</v>
      </c>
      <c r="BK1876">
        <v>687.56497987373348</v>
      </c>
      <c r="BL1876">
        <v>894.39230578531817</v>
      </c>
      <c r="BM1876">
        <v>974.08899166958111</v>
      </c>
      <c r="BN1876">
        <v>142.21188373925025</v>
      </c>
      <c r="BO1876">
        <v>33.103059709388944</v>
      </c>
      <c r="BP1876">
        <v>2.5204574471910823E-2</v>
      </c>
      <c r="BQ1876">
        <v>100</v>
      </c>
      <c r="BR1876">
        <v>337.22698727419242</v>
      </c>
      <c r="BS1876">
        <v>5.6879563421828767E-2</v>
      </c>
      <c r="BT1876">
        <v>2.922106803995879E-4</v>
      </c>
      <c r="BU1876">
        <v>18.760305861147746</v>
      </c>
      <c r="BV1876">
        <v>0.49140414029460083</v>
      </c>
      <c r="BW1876">
        <v>14.530061046138307</v>
      </c>
      <c r="BX1876">
        <v>33.219026693971863</v>
      </c>
      <c r="BY1876">
        <v>30.584738483000386</v>
      </c>
      <c r="BZ1876">
        <v>1099.983209224549</v>
      </c>
      <c r="CA1876">
        <v>254.61093736356958</v>
      </c>
      <c r="CB1876">
        <v>245.54338676345751</v>
      </c>
      <c r="CC1876" s="156">
        <v>1.04</v>
      </c>
      <c r="CD1876">
        <v>1110</v>
      </c>
      <c r="CE1876">
        <v>0.20715174375806256</v>
      </c>
      <c r="CF1876">
        <v>8.1499994827316495</v>
      </c>
      <c r="CG1876">
        <v>0.27562397874342004</v>
      </c>
      <c r="CH1876">
        <v>25.285496498971249</v>
      </c>
      <c r="CI1876">
        <v>6</v>
      </c>
    </row>
    <row r="1877" spans="47:87" x14ac:dyDescent="0.3">
      <c r="AU1877">
        <v>0.3</v>
      </c>
      <c r="AV1877">
        <v>19.796532338296817</v>
      </c>
      <c r="AW1877">
        <v>0.33765554730604636</v>
      </c>
      <c r="AX1877">
        <v>1.0929768082111861</v>
      </c>
      <c r="AY1877">
        <v>342.54946339203775</v>
      </c>
      <c r="AZ1877">
        <v>8.1319608427192061E-2</v>
      </c>
      <c r="BA1877">
        <v>393.53231671117049</v>
      </c>
      <c r="BB1877">
        <v>385.46238894670574</v>
      </c>
      <c r="BC1877">
        <v>1</v>
      </c>
      <c r="BD1877">
        <v>36.313423963490074</v>
      </c>
      <c r="BE1877">
        <v>99.217261231077984</v>
      </c>
      <c r="BF1877">
        <v>30.459259384140449</v>
      </c>
      <c r="BG1877">
        <v>5.659898101542062</v>
      </c>
      <c r="BH1877">
        <v>422.20546500775782</v>
      </c>
      <c r="BI1877">
        <v>0.2</v>
      </c>
      <c r="BJ1877">
        <v>2635.0668899649904</v>
      </c>
      <c r="BK1877">
        <v>699.59218153694883</v>
      </c>
      <c r="BL1877">
        <v>890.8455048976648</v>
      </c>
      <c r="BM1877">
        <v>979.84769336560691</v>
      </c>
      <c r="BN1877">
        <v>194.38154412209337</v>
      </c>
      <c r="BO1877">
        <v>30.482756452408196</v>
      </c>
      <c r="BP1877">
        <v>5.548307571448588E-2</v>
      </c>
      <c r="BQ1877">
        <v>100</v>
      </c>
      <c r="BR1877">
        <v>330.59090326501178</v>
      </c>
      <c r="BS1877">
        <v>5.8340347141590365E-2</v>
      </c>
      <c r="BT1877">
        <v>2.8587090901723608E-4</v>
      </c>
      <c r="BU1877">
        <v>24.81376807278015</v>
      </c>
      <c r="BV1877">
        <v>0.60993252011402077</v>
      </c>
      <c r="BW1877">
        <v>14.252380515116872</v>
      </c>
      <c r="BX1877">
        <v>36.727492280243403</v>
      </c>
      <c r="BY1877">
        <v>31.370620832505377</v>
      </c>
      <c r="BZ1877">
        <v>763.56570287704562</v>
      </c>
      <c r="CA1877">
        <v>276.7434800427709</v>
      </c>
      <c r="CB1877">
        <v>251.4087556441271</v>
      </c>
      <c r="CC1877" s="156">
        <v>1.1200000000000001</v>
      </c>
      <c r="CD1877">
        <v>1160</v>
      </c>
      <c r="CE1877">
        <v>0.18169597424791339</v>
      </c>
      <c r="CF1877">
        <v>5.6416726333413774</v>
      </c>
      <c r="CG1877">
        <v>0.21881792501803995</v>
      </c>
      <c r="CH1877">
        <v>12.857924382971438</v>
      </c>
      <c r="CI1877">
        <v>8</v>
      </c>
    </row>
    <row r="1878" spans="47:87" x14ac:dyDescent="0.3">
      <c r="AU1878">
        <v>0.3</v>
      </c>
      <c r="AV1878">
        <v>19.254744414127877</v>
      </c>
      <c r="AW1878">
        <v>0.28145133401959771</v>
      </c>
      <c r="AX1878">
        <v>2.3436301751507109</v>
      </c>
      <c r="AY1878">
        <v>339.08107696624074</v>
      </c>
      <c r="AZ1878">
        <v>9.8131341833441299E-2</v>
      </c>
      <c r="BA1878">
        <v>485.61475222828579</v>
      </c>
      <c r="BB1878">
        <v>369.74369493903907</v>
      </c>
      <c r="BC1878">
        <v>1</v>
      </c>
      <c r="BD1878">
        <v>48.751492986475697</v>
      </c>
      <c r="BE1878">
        <v>88.143189181768705</v>
      </c>
      <c r="BF1878">
        <v>11.568281716842433</v>
      </c>
      <c r="BG1878">
        <v>4.4718661369964918</v>
      </c>
      <c r="BH1878">
        <v>401.85919747875954</v>
      </c>
      <c r="BI1878">
        <v>0.19999999999999996</v>
      </c>
      <c r="BJ1878">
        <v>2514.5862978199475</v>
      </c>
      <c r="BK1878">
        <v>685.73807065533197</v>
      </c>
      <c r="BL1878">
        <v>926.21045073873768</v>
      </c>
      <c r="BM1878">
        <v>932.00296884424347</v>
      </c>
      <c r="BN1878">
        <v>241.11872810145164</v>
      </c>
      <c r="BO1878">
        <v>25.512517540639614</v>
      </c>
      <c r="BP1878">
        <v>3.3511366783489836E-2</v>
      </c>
      <c r="BQ1878">
        <v>100</v>
      </c>
      <c r="BR1878">
        <v>373.9206108971581</v>
      </c>
      <c r="BS1878">
        <v>5.8024533060722416E-2</v>
      </c>
      <c r="BT1878">
        <v>3.0952843615560972E-4</v>
      </c>
      <c r="BU1878">
        <v>0</v>
      </c>
      <c r="BV1878">
        <v>0.52222299599056199</v>
      </c>
      <c r="BW1878">
        <v>14.069370961024804</v>
      </c>
      <c r="BX1878">
        <v>36.403251269558794</v>
      </c>
      <c r="BY1878">
        <v>42.394582168168185</v>
      </c>
      <c r="BZ1878">
        <v>944.50867209661749</v>
      </c>
      <c r="CA1878">
        <v>277.17178280722987</v>
      </c>
      <c r="CB1878">
        <v>212.13488723598289</v>
      </c>
      <c r="CC1878" s="156">
        <v>1.01</v>
      </c>
      <c r="CD1878">
        <v>1500</v>
      </c>
      <c r="CE1878">
        <v>0.15958727390120342</v>
      </c>
      <c r="CF1878">
        <v>5.0252585297189452</v>
      </c>
      <c r="CG1878">
        <v>0.19414932005455768</v>
      </c>
      <c r="CH1878">
        <v>11.858713387778421</v>
      </c>
      <c r="CI1878">
        <v>9</v>
      </c>
    </row>
    <row r="1879" spans="47:87" x14ac:dyDescent="0.3">
      <c r="AU1879">
        <v>0.3</v>
      </c>
      <c r="AV1879">
        <v>19.849942609692619</v>
      </c>
      <c r="AW1879">
        <v>0.26181837954445419</v>
      </c>
      <c r="AX1879">
        <v>1.7704719944159428</v>
      </c>
      <c r="AY1879">
        <v>336.58137215231875</v>
      </c>
      <c r="AZ1879">
        <v>0.10707590200327104</v>
      </c>
      <c r="BA1879">
        <v>462.64074155480751</v>
      </c>
      <c r="BB1879">
        <v>309.45139666099465</v>
      </c>
      <c r="BC1879">
        <v>1</v>
      </c>
      <c r="BD1879">
        <v>35.60310634051379</v>
      </c>
      <c r="BE1879">
        <v>94.701758347333694</v>
      </c>
      <c r="BF1879">
        <v>10.229961043665494</v>
      </c>
      <c r="BG1879">
        <v>4.1560472154779582</v>
      </c>
      <c r="BH1879">
        <v>379.22457593709584</v>
      </c>
      <c r="BI1879">
        <v>0.20000000000000004</v>
      </c>
      <c r="BJ1879">
        <v>2595.718696884127</v>
      </c>
      <c r="BK1879">
        <v>682.09966488172574</v>
      </c>
      <c r="BL1879">
        <v>931.23353568829111</v>
      </c>
      <c r="BM1879">
        <v>1021.4300770423966</v>
      </c>
      <c r="BN1879">
        <v>151.35621368277026</v>
      </c>
      <c r="BO1879">
        <v>23.377888891108682</v>
      </c>
      <c r="BP1879">
        <v>7.4171127355214778E-2</v>
      </c>
      <c r="BQ1879">
        <v>100</v>
      </c>
      <c r="BR1879">
        <v>318.78150986487083</v>
      </c>
      <c r="BS1879">
        <v>5.2234938889670741E-2</v>
      </c>
      <c r="BT1879">
        <v>3.0785044675964808E-4</v>
      </c>
      <c r="BU1879">
        <v>0</v>
      </c>
      <c r="BV1879">
        <v>0.51372590707412003</v>
      </c>
      <c r="BW1879">
        <v>14.385886594111168</v>
      </c>
      <c r="BX1879">
        <v>35.815246504800712</v>
      </c>
      <c r="BY1879">
        <v>33.385805102361843</v>
      </c>
      <c r="BZ1879">
        <v>997.62335983317519</v>
      </c>
      <c r="CA1879">
        <v>303.92732364877429</v>
      </c>
      <c r="CB1879">
        <v>225.78275365165157</v>
      </c>
      <c r="CC1879" s="156">
        <v>1.19</v>
      </c>
      <c r="CD1879">
        <v>1530</v>
      </c>
      <c r="CE1879">
        <v>8.1870602424096495E-2</v>
      </c>
      <c r="CF1879">
        <v>2.5338543744409652</v>
      </c>
      <c r="CG1879">
        <v>0.10974647303068223</v>
      </c>
      <c r="CH1879">
        <v>-3.3637058826922792</v>
      </c>
      <c r="CI1879" t="s">
        <v>479</v>
      </c>
    </row>
    <row r="1880" spans="47:87" x14ac:dyDescent="0.3">
      <c r="AU1880">
        <v>0.3</v>
      </c>
      <c r="AV1880">
        <v>21.666945161646296</v>
      </c>
      <c r="AW1880">
        <v>0.37232168893325496</v>
      </c>
      <c r="AX1880">
        <v>1.0317474781320657</v>
      </c>
      <c r="AY1880">
        <v>303.75579638734092</v>
      </c>
      <c r="AZ1880">
        <v>0.11265176020432338</v>
      </c>
      <c r="BA1880">
        <v>464.28636298224376</v>
      </c>
      <c r="BB1880">
        <v>260.91365665352726</v>
      </c>
      <c r="BC1880">
        <v>1</v>
      </c>
      <c r="BD1880">
        <v>31.688415097349164</v>
      </c>
      <c r="BE1880">
        <v>109.1277651179655</v>
      </c>
      <c r="BF1880">
        <v>15.534036404747043</v>
      </c>
      <c r="BG1880">
        <v>3.7605095698353885</v>
      </c>
      <c r="BH1880">
        <v>387.8079275217965</v>
      </c>
      <c r="BI1880">
        <v>0.20000000000000004</v>
      </c>
      <c r="BJ1880">
        <v>2261.5073159912099</v>
      </c>
      <c r="BK1880">
        <v>673.94396696749163</v>
      </c>
      <c r="BL1880">
        <v>824.55726735199983</v>
      </c>
      <c r="BM1880">
        <v>865.40989381377187</v>
      </c>
      <c r="BN1880">
        <v>103.32984660444349</v>
      </c>
      <c r="BO1880">
        <v>33.799159092893952</v>
      </c>
      <c r="BP1880">
        <v>3.8397830287511883E-2</v>
      </c>
      <c r="BQ1880">
        <v>100</v>
      </c>
      <c r="BR1880">
        <v>428.76229741995996</v>
      </c>
      <c r="BS1880">
        <v>5.4585669476022516E-2</v>
      </c>
      <c r="BT1880">
        <v>2.9265525297126157E-4</v>
      </c>
      <c r="BU1880">
        <v>40.73027122505777</v>
      </c>
      <c r="BV1880">
        <v>0.5398190130122491</v>
      </c>
      <c r="BW1880">
        <v>14.414776616709096</v>
      </c>
      <c r="BX1880">
        <v>35.999022344713545</v>
      </c>
      <c r="BY1880">
        <v>36.35191895631209</v>
      </c>
      <c r="BZ1880">
        <v>1084.084781788903</v>
      </c>
      <c r="CA1880">
        <v>301.35263442404721</v>
      </c>
      <c r="CB1880">
        <v>251.61157215174808</v>
      </c>
      <c r="CC1880" s="156">
        <v>1.26</v>
      </c>
      <c r="CD1880">
        <v>1610</v>
      </c>
      <c r="CE1880">
        <v>-1.5504281263887365E-2</v>
      </c>
      <c r="CF1880">
        <v>1.3816180098453259</v>
      </c>
      <c r="CG1880">
        <v>4.3846460365893396E-2</v>
      </c>
      <c r="CH1880">
        <v>-19.919102209163128</v>
      </c>
      <c r="CI1880" t="s">
        <v>479</v>
      </c>
    </row>
    <row r="1881" spans="47:87" x14ac:dyDescent="0.3">
      <c r="AU1881">
        <v>0.3</v>
      </c>
      <c r="AV1881">
        <v>19.934816271527392</v>
      </c>
      <c r="AW1881">
        <v>0.32758165590413346</v>
      </c>
      <c r="AX1881">
        <v>1.0160939091175245</v>
      </c>
      <c r="AY1881">
        <v>320.30411058450522</v>
      </c>
      <c r="AZ1881">
        <v>8.0636548980442577E-2</v>
      </c>
      <c r="BA1881">
        <v>459.60703988159156</v>
      </c>
      <c r="BB1881">
        <v>335.07551870808987</v>
      </c>
      <c r="BC1881">
        <v>1</v>
      </c>
      <c r="BD1881">
        <v>27.469589307453425</v>
      </c>
      <c r="BE1881">
        <v>93.461426229089</v>
      </c>
      <c r="BF1881">
        <v>12.232011066659076</v>
      </c>
      <c r="BG1881">
        <v>5.093090901967984</v>
      </c>
      <c r="BH1881">
        <v>396.97688397940738</v>
      </c>
      <c r="BI1881">
        <v>0.20000000000000004</v>
      </c>
      <c r="BJ1881">
        <v>2698.9454453771</v>
      </c>
      <c r="BK1881">
        <v>692.05919164104728</v>
      </c>
      <c r="BL1881">
        <v>845.49657709920871</v>
      </c>
      <c r="BM1881">
        <v>967.50223424372314</v>
      </c>
      <c r="BN1881">
        <v>159.1458812607253</v>
      </c>
      <c r="BO1881">
        <v>29.743710026278109</v>
      </c>
      <c r="BP1881">
        <v>3.3142138601871138E-2</v>
      </c>
      <c r="BQ1881">
        <v>100</v>
      </c>
      <c r="BR1881">
        <v>332.37379899166262</v>
      </c>
      <c r="BS1881">
        <v>5.4575721861697631E-2</v>
      </c>
      <c r="BT1881">
        <v>3.0641879891708768E-4</v>
      </c>
      <c r="BU1881">
        <v>0</v>
      </c>
      <c r="BV1881">
        <v>0.54778557157750107</v>
      </c>
      <c r="BW1881">
        <v>14.875172565839824</v>
      </c>
      <c r="BX1881">
        <v>36.182849270842169</v>
      </c>
      <c r="BY1881">
        <v>31.850214013535837</v>
      </c>
      <c r="BZ1881">
        <v>813.31199032386542</v>
      </c>
      <c r="CA1881">
        <v>262.15040894645574</v>
      </c>
      <c r="CB1881">
        <v>243.51121407972093</v>
      </c>
      <c r="CC1881" s="156">
        <v>0.97</v>
      </c>
      <c r="CD1881">
        <v>810</v>
      </c>
      <c r="CE1881">
        <v>0.1930679925304184</v>
      </c>
      <c r="CF1881">
        <v>6.188931495374133</v>
      </c>
      <c r="CG1881">
        <v>0.23442581324395478</v>
      </c>
      <c r="CH1881">
        <v>17.431601292214047</v>
      </c>
      <c r="CI1881">
        <v>7</v>
      </c>
    </row>
    <row r="1882" spans="47:87" x14ac:dyDescent="0.3">
      <c r="AU1882">
        <v>0.3</v>
      </c>
      <c r="AV1882">
        <v>19.554197785826865</v>
      </c>
      <c r="AW1882">
        <v>0.35443664309767003</v>
      </c>
      <c r="AX1882">
        <v>2.51300581832152</v>
      </c>
      <c r="AY1882">
        <v>362.3893358643104</v>
      </c>
      <c r="AZ1882">
        <v>0.12221323082821808</v>
      </c>
      <c r="BA1882">
        <v>464.72737299309961</v>
      </c>
      <c r="BB1882">
        <v>263.65035594263054</v>
      </c>
      <c r="BC1882">
        <v>1</v>
      </c>
      <c r="BD1882">
        <v>41.803499802129629</v>
      </c>
      <c r="BE1882">
        <v>107.15770229572863</v>
      </c>
      <c r="BF1882">
        <v>4.4274484995737451</v>
      </c>
      <c r="BG1882">
        <v>3.0796352888976544</v>
      </c>
      <c r="BH1882">
        <v>409.15516991020939</v>
      </c>
      <c r="BI1882">
        <v>0.2</v>
      </c>
      <c r="BJ1882">
        <v>3130.5513475657135</v>
      </c>
      <c r="BK1882">
        <v>680.20072036976399</v>
      </c>
      <c r="BL1882">
        <v>915.5399871108184</v>
      </c>
      <c r="BM1882">
        <v>806.96277179791366</v>
      </c>
      <c r="BN1882">
        <v>124.64975660539025</v>
      </c>
      <c r="BO1882">
        <v>32.074339225876592</v>
      </c>
      <c r="BP1882">
        <v>4.8763739411190943E-2</v>
      </c>
      <c r="BQ1882">
        <v>100</v>
      </c>
      <c r="BR1882">
        <v>310.08307246382327</v>
      </c>
      <c r="BS1882">
        <v>5.1049563573580203E-2</v>
      </c>
      <c r="BT1882">
        <v>3.1571234461285513E-4</v>
      </c>
      <c r="BU1882">
        <v>0</v>
      </c>
      <c r="BV1882">
        <v>0.56065075808277631</v>
      </c>
      <c r="BW1882">
        <v>14.912859204930864</v>
      </c>
      <c r="BX1882">
        <v>36.328943809571925</v>
      </c>
      <c r="BY1882">
        <v>32.208569558711574</v>
      </c>
      <c r="BZ1882">
        <v>1050.9985853032356</v>
      </c>
      <c r="CA1882">
        <v>323.20455292476333</v>
      </c>
      <c r="CB1882">
        <v>243.32246117053759</v>
      </c>
      <c r="CC1882" s="156">
        <v>0.99</v>
      </c>
      <c r="CD1882">
        <v>1200</v>
      </c>
      <c r="CE1882">
        <v>0.19059622657574571</v>
      </c>
      <c r="CF1882">
        <v>6.2224805801553353</v>
      </c>
      <c r="CG1882">
        <v>0.25312676495462283</v>
      </c>
      <c r="CH1882">
        <v>18.400769945339359</v>
      </c>
      <c r="CI1882">
        <v>7</v>
      </c>
    </row>
    <row r="1883" spans="47:87" x14ac:dyDescent="0.3">
      <c r="AU1883">
        <v>0.3</v>
      </c>
      <c r="AV1883">
        <v>17.859233886015879</v>
      </c>
      <c r="AW1883">
        <v>0.32280224868482155</v>
      </c>
      <c r="AX1883">
        <v>1.5477054131003223</v>
      </c>
      <c r="AY1883">
        <v>320.20611773408933</v>
      </c>
      <c r="AZ1883">
        <v>9.5031688919506127E-2</v>
      </c>
      <c r="BA1883">
        <v>409.34418998807939</v>
      </c>
      <c r="BB1883">
        <v>352.85699219410515</v>
      </c>
      <c r="BC1883">
        <v>1</v>
      </c>
      <c r="BD1883">
        <v>45.725527519477382</v>
      </c>
      <c r="BE1883">
        <v>109.26028815499198</v>
      </c>
      <c r="BF1883">
        <v>15.338508514658344</v>
      </c>
      <c r="BG1883">
        <v>4.3044610264607099</v>
      </c>
      <c r="BH1883">
        <v>387.06958532737991</v>
      </c>
      <c r="BI1883">
        <v>0.2</v>
      </c>
      <c r="BJ1883">
        <v>2608.9652204839863</v>
      </c>
      <c r="BK1883">
        <v>695.77187854663543</v>
      </c>
      <c r="BL1883">
        <v>918.30664742235422</v>
      </c>
      <c r="BM1883">
        <v>1124.1352822596189</v>
      </c>
      <c r="BN1883">
        <v>166.16740264606446</v>
      </c>
      <c r="BO1883">
        <v>29.126222348637668</v>
      </c>
      <c r="BP1883">
        <v>5.4853025954956544E-2</v>
      </c>
      <c r="BQ1883">
        <v>100</v>
      </c>
      <c r="BR1883">
        <v>315.99771812436512</v>
      </c>
      <c r="BS1883">
        <v>5.3944017649959014E-2</v>
      </c>
      <c r="BT1883">
        <v>3.179910244154427E-4</v>
      </c>
      <c r="BU1883">
        <v>26.955735253125816</v>
      </c>
      <c r="BV1883">
        <v>0.5301471084539976</v>
      </c>
      <c r="BW1883">
        <v>14.166948413205251</v>
      </c>
      <c r="BX1883">
        <v>34.38640707826945</v>
      </c>
      <c r="BY1883">
        <v>35.669794393208946</v>
      </c>
      <c r="BZ1883">
        <v>870.70357825310839</v>
      </c>
      <c r="CA1883">
        <v>302.46559362334074</v>
      </c>
      <c r="CB1883">
        <v>211.79013334079892</v>
      </c>
      <c r="CC1883" s="156">
        <v>0.76</v>
      </c>
      <c r="CD1883">
        <v>2080</v>
      </c>
      <c r="CE1883">
        <v>0.20276998478582842</v>
      </c>
      <c r="CF1883">
        <v>6.6907929498577374</v>
      </c>
      <c r="CG1883">
        <v>0.26681758693811025</v>
      </c>
      <c r="CH1883">
        <v>23.187279958864771</v>
      </c>
      <c r="CI1883">
        <v>6</v>
      </c>
    </row>
    <row r="1884" spans="47:87" x14ac:dyDescent="0.3">
      <c r="AU1884">
        <v>0.3</v>
      </c>
      <c r="AV1884">
        <v>19.503871800186758</v>
      </c>
      <c r="AW1884">
        <v>0.32787509747615068</v>
      </c>
      <c r="AX1884">
        <v>2.2135796714173592</v>
      </c>
      <c r="AY1884">
        <v>301.86513348283268</v>
      </c>
      <c r="AZ1884">
        <v>8.9911714503532039E-2</v>
      </c>
      <c r="BA1884">
        <v>513.90700604223116</v>
      </c>
      <c r="BB1884">
        <v>424.71384669207424</v>
      </c>
      <c r="BC1884">
        <v>1</v>
      </c>
      <c r="BD1884">
        <v>44.65831290353853</v>
      </c>
      <c r="BE1884">
        <v>107.1781675512028</v>
      </c>
      <c r="BF1884">
        <v>14.750509958846557</v>
      </c>
      <c r="BG1884">
        <v>3.8493857971462568</v>
      </c>
      <c r="BH1884">
        <v>394.41896257228768</v>
      </c>
      <c r="BI1884">
        <v>0.2</v>
      </c>
      <c r="BJ1884">
        <v>3174.8630966145906</v>
      </c>
      <c r="BK1884">
        <v>684.92885891768378</v>
      </c>
      <c r="BL1884">
        <v>935.77394996231646</v>
      </c>
      <c r="BM1884">
        <v>841.21280924795565</v>
      </c>
      <c r="BN1884">
        <v>100.00797477871113</v>
      </c>
      <c r="BO1884">
        <v>29.478806232301682</v>
      </c>
      <c r="BP1884">
        <v>6.8504734780328008E-2</v>
      </c>
      <c r="BQ1884">
        <v>100</v>
      </c>
      <c r="BR1884">
        <v>315.83714868699798</v>
      </c>
      <c r="BS1884">
        <v>5.5549892541900583E-2</v>
      </c>
      <c r="BT1884">
        <v>3.0164516409621927E-4</v>
      </c>
      <c r="BU1884">
        <v>0</v>
      </c>
      <c r="BV1884">
        <v>0.59565591229338655</v>
      </c>
      <c r="BW1884">
        <v>14.961461667683615</v>
      </c>
      <c r="BX1884">
        <v>33.474980778132149</v>
      </c>
      <c r="BY1884">
        <v>37.604406806908194</v>
      </c>
      <c r="BZ1884">
        <v>950.39078422536579</v>
      </c>
      <c r="CA1884">
        <v>240.47523388385781</v>
      </c>
      <c r="CB1884">
        <v>217.12828083571253</v>
      </c>
      <c r="CC1884" s="156">
        <v>1.08</v>
      </c>
      <c r="CD1884">
        <v>1190</v>
      </c>
      <c r="CE1884">
        <v>0.16796017051448375</v>
      </c>
      <c r="CF1884">
        <v>6.0238696064791188</v>
      </c>
      <c r="CG1884">
        <v>0.20571492549172901</v>
      </c>
      <c r="CH1884">
        <v>24.537265894602701</v>
      </c>
      <c r="CI1884">
        <v>7</v>
      </c>
    </row>
    <row r="1885" spans="47:87" x14ac:dyDescent="0.3">
      <c r="AU1885">
        <v>0.3</v>
      </c>
      <c r="AV1885">
        <v>20.130763581961094</v>
      </c>
      <c r="AW1885">
        <v>0.29023289192813073</v>
      </c>
      <c r="AX1885">
        <v>1.9283615051683425</v>
      </c>
      <c r="AY1885">
        <v>388.09095645473394</v>
      </c>
      <c r="AZ1885">
        <v>0.10907895777437114</v>
      </c>
      <c r="BA1885">
        <v>370.17427908590781</v>
      </c>
      <c r="BB1885">
        <v>293.65030054760575</v>
      </c>
      <c r="BC1885">
        <v>1</v>
      </c>
      <c r="BD1885">
        <v>43.051172078706628</v>
      </c>
      <c r="BE1885">
        <v>106.45704315978622</v>
      </c>
      <c r="BF1885">
        <v>16.890478340694685</v>
      </c>
      <c r="BG1885">
        <v>4.9984273066743832</v>
      </c>
      <c r="BH1885">
        <v>362.4807537264266</v>
      </c>
      <c r="BI1885">
        <v>0.19999999999999996</v>
      </c>
      <c r="BJ1885">
        <v>2980.7622254727958</v>
      </c>
      <c r="BK1885">
        <v>676.49633138902414</v>
      </c>
      <c r="BL1885">
        <v>920.16913582149141</v>
      </c>
      <c r="BM1885">
        <v>946.33858731445196</v>
      </c>
      <c r="BN1885">
        <v>192.69650005072697</v>
      </c>
      <c r="BO1885">
        <v>25.934581498227615</v>
      </c>
      <c r="BP1885">
        <v>7.9895486421481796E-2</v>
      </c>
      <c r="BQ1885">
        <v>100</v>
      </c>
      <c r="BR1885">
        <v>361.82320953730499</v>
      </c>
      <c r="BS1885">
        <v>5.1207051277130274E-2</v>
      </c>
      <c r="BT1885">
        <v>3.0556920821058663E-4</v>
      </c>
      <c r="BU1885">
        <v>52.480662782008451</v>
      </c>
      <c r="BV1885">
        <v>0.53651014910848238</v>
      </c>
      <c r="BW1885">
        <v>15.513750441176736</v>
      </c>
      <c r="BX1885">
        <v>38.34041338121439</v>
      </c>
      <c r="BY1885">
        <v>30.155870625093314</v>
      </c>
      <c r="BZ1885">
        <v>935.57694519144479</v>
      </c>
      <c r="CA1885">
        <v>324.55354285565875</v>
      </c>
      <c r="CB1885">
        <v>252.74812709496246</v>
      </c>
      <c r="CC1885" s="156">
        <v>0.78</v>
      </c>
      <c r="CD1885">
        <v>2270</v>
      </c>
      <c r="CE1885">
        <v>0.10203171238881126</v>
      </c>
      <c r="CF1885">
        <v>3.9252739264990564</v>
      </c>
      <c r="CG1885">
        <v>0.13608060923242982</v>
      </c>
      <c r="CH1885">
        <v>-0.12724122293515691</v>
      </c>
      <c r="CI1885" t="s">
        <v>479</v>
      </c>
    </row>
    <row r="1886" spans="47:87" x14ac:dyDescent="0.3">
      <c r="AU1886">
        <v>0.3</v>
      </c>
      <c r="AV1886">
        <v>20.13713323759249</v>
      </c>
      <c r="AW1886">
        <v>0.3068877210004195</v>
      </c>
      <c r="AX1886">
        <v>2.1553540064371663</v>
      </c>
      <c r="AY1886">
        <v>305.43330759237773</v>
      </c>
      <c r="AZ1886">
        <v>0.11095841165152466</v>
      </c>
      <c r="BA1886">
        <v>477.2338129714941</v>
      </c>
      <c r="BB1886">
        <v>342.42977197999767</v>
      </c>
      <c r="BC1886">
        <v>1</v>
      </c>
      <c r="BD1886">
        <v>48.617231375590045</v>
      </c>
      <c r="BE1886">
        <v>105.13121571506605</v>
      </c>
      <c r="BF1886">
        <v>15.589065380717937</v>
      </c>
      <c r="BG1886">
        <v>5.6042452035954931</v>
      </c>
      <c r="BH1886">
        <v>382.11467898450741</v>
      </c>
      <c r="BI1886">
        <v>0.19999999999999998</v>
      </c>
      <c r="BJ1886">
        <v>2375.7749648794206</v>
      </c>
      <c r="BK1886">
        <v>701.24121146282266</v>
      </c>
      <c r="BL1886">
        <v>858.70134970511151</v>
      </c>
      <c r="BM1886">
        <v>975.65784122022126</v>
      </c>
      <c r="BN1886">
        <v>158.54486654226648</v>
      </c>
      <c r="BO1886">
        <v>27.678534904744531</v>
      </c>
      <c r="BP1886">
        <v>5.3472121769959288E-2</v>
      </c>
      <c r="BQ1886">
        <v>100</v>
      </c>
      <c r="BR1886">
        <v>362.07841095232425</v>
      </c>
      <c r="BS1886">
        <v>5.5303682990782629E-2</v>
      </c>
      <c r="BT1886">
        <v>3.0315422307406636E-4</v>
      </c>
      <c r="BU1886">
        <v>0</v>
      </c>
      <c r="BV1886">
        <v>0.55707503041977813</v>
      </c>
      <c r="BW1886">
        <v>13.739697538998053</v>
      </c>
      <c r="BX1886">
        <v>37.709135173181302</v>
      </c>
      <c r="BY1886">
        <v>35.338620008459586</v>
      </c>
      <c r="BZ1886">
        <v>966.51830562118857</v>
      </c>
      <c r="CA1886">
        <v>259.96385422400039</v>
      </c>
      <c r="CB1886">
        <v>246.15888070156612</v>
      </c>
      <c r="CC1886" s="156">
        <v>0.91</v>
      </c>
      <c r="CD1886">
        <v>1150</v>
      </c>
      <c r="CE1886">
        <v>0.21241330629146149</v>
      </c>
      <c r="CF1886">
        <v>6.3626695188195486</v>
      </c>
      <c r="CG1886">
        <v>0.25625134192340432</v>
      </c>
      <c r="CH1886">
        <v>18.29413018390434</v>
      </c>
      <c r="CI1886">
        <v>7</v>
      </c>
    </row>
    <row r="1887" spans="47:87" x14ac:dyDescent="0.3">
      <c r="AU1887">
        <v>0.3</v>
      </c>
      <c r="AV1887">
        <v>18.595310110813173</v>
      </c>
      <c r="AW1887">
        <v>0.27809485676558926</v>
      </c>
      <c r="AX1887">
        <v>1.0770406479767565</v>
      </c>
      <c r="AY1887">
        <v>284.36980245172322</v>
      </c>
      <c r="AZ1887">
        <v>9.8749340839627331E-2</v>
      </c>
      <c r="BA1887">
        <v>520.73634089862446</v>
      </c>
      <c r="BB1887">
        <v>319.9592197043392</v>
      </c>
      <c r="BC1887">
        <v>1</v>
      </c>
      <c r="BD1887">
        <v>34.961274252438137</v>
      </c>
      <c r="BE1887">
        <v>96.57925105174894</v>
      </c>
      <c r="BF1887">
        <v>29.953447089981214</v>
      </c>
      <c r="BG1887">
        <v>4.9241345557611558</v>
      </c>
      <c r="BH1887">
        <v>409.08324754097538</v>
      </c>
      <c r="BI1887">
        <v>0.20000000000000004</v>
      </c>
      <c r="BJ1887">
        <v>2646.2999307908581</v>
      </c>
      <c r="BK1887">
        <v>684.69803700514581</v>
      </c>
      <c r="BL1887">
        <v>887.29647679705965</v>
      </c>
      <c r="BM1887">
        <v>1187.8101253700459</v>
      </c>
      <c r="BN1887">
        <v>180.43442299955774</v>
      </c>
      <c r="BO1887">
        <v>24.826707135648167</v>
      </c>
      <c r="BP1887">
        <v>7.9402861658575949E-2</v>
      </c>
      <c r="BQ1887">
        <v>100</v>
      </c>
      <c r="BR1887">
        <v>373.1523486304734</v>
      </c>
      <c r="BS1887">
        <v>5.7914936553259043E-2</v>
      </c>
      <c r="BT1887">
        <v>3.0821858028715966E-4</v>
      </c>
      <c r="BU1887">
        <v>13.159625920039613</v>
      </c>
      <c r="BV1887">
        <v>0.58004910252266662</v>
      </c>
      <c r="BW1887">
        <v>13.266527834761296</v>
      </c>
      <c r="BX1887">
        <v>35.353162441101063</v>
      </c>
      <c r="BY1887">
        <v>31.679010085532123</v>
      </c>
      <c r="BZ1887">
        <v>1016.9436434753167</v>
      </c>
      <c r="CA1887">
        <v>284.72762392171711</v>
      </c>
      <c r="CB1887">
        <v>229.98010563152334</v>
      </c>
      <c r="CC1887" s="156">
        <v>1.2</v>
      </c>
      <c r="CD1887">
        <v>710</v>
      </c>
      <c r="CE1887">
        <v>0.13614295303392421</v>
      </c>
      <c r="CF1887">
        <v>5.1015190156670922</v>
      </c>
      <c r="CG1887">
        <v>0.17335574920262481</v>
      </c>
      <c r="CH1887">
        <v>9.1744228314519702</v>
      </c>
      <c r="CI1887">
        <v>11</v>
      </c>
    </row>
    <row r="1888" spans="47:87" x14ac:dyDescent="0.3">
      <c r="AU1888">
        <v>0.3</v>
      </c>
      <c r="AV1888">
        <v>20.407700847493434</v>
      </c>
      <c r="AW1888">
        <v>0.38909532993061724</v>
      </c>
      <c r="AX1888">
        <v>1.2219550328171089</v>
      </c>
      <c r="AY1888">
        <v>327.44567446481057</v>
      </c>
      <c r="AZ1888">
        <v>9.123652903990985E-2</v>
      </c>
      <c r="BA1888">
        <v>454.40381679062796</v>
      </c>
      <c r="BB1888">
        <v>342.74702248568957</v>
      </c>
      <c r="BC1888">
        <v>1</v>
      </c>
      <c r="BD1888">
        <v>40.932646642062153</v>
      </c>
      <c r="BE1888">
        <v>105.71703527781192</v>
      </c>
      <c r="BF1888">
        <v>16.178289682225177</v>
      </c>
      <c r="BG1888">
        <v>5.1878064583285992</v>
      </c>
      <c r="BH1888">
        <v>417.87353592293579</v>
      </c>
      <c r="BI1888">
        <v>0.2</v>
      </c>
      <c r="BJ1888">
        <v>2381.91968627196</v>
      </c>
      <c r="BK1888">
        <v>670.34875644691499</v>
      </c>
      <c r="BL1888">
        <v>854.38959999792792</v>
      </c>
      <c r="BM1888">
        <v>739.74564446983163</v>
      </c>
      <c r="BN1888">
        <v>194.7161816909647</v>
      </c>
      <c r="BO1888">
        <v>35.43870815536885</v>
      </c>
      <c r="BP1888">
        <v>2.6077571399688582E-2</v>
      </c>
      <c r="BQ1888">
        <v>100</v>
      </c>
      <c r="BR1888">
        <v>363.98879792234283</v>
      </c>
      <c r="BS1888">
        <v>5.1085567060184786E-2</v>
      </c>
      <c r="BT1888">
        <v>3.1041793798984531E-4</v>
      </c>
      <c r="BU1888">
        <v>47.575949468478797</v>
      </c>
      <c r="BV1888">
        <v>0.53622149726548152</v>
      </c>
      <c r="BW1888">
        <v>14.096563955171604</v>
      </c>
      <c r="BX1888">
        <v>39.545043772047812</v>
      </c>
      <c r="BY1888">
        <v>36.78616561983506</v>
      </c>
      <c r="BZ1888">
        <v>1088.3337334501123</v>
      </c>
      <c r="CA1888">
        <v>318.79286271479327</v>
      </c>
      <c r="CB1888">
        <v>236.24349148080881</v>
      </c>
      <c r="CC1888" s="156">
        <v>0.94</v>
      </c>
      <c r="CD1888">
        <v>2030</v>
      </c>
      <c r="CE1888">
        <v>0.10663439352787729</v>
      </c>
      <c r="CF1888">
        <v>4.2551546058300058</v>
      </c>
      <c r="CG1888">
        <v>0.15308225921833193</v>
      </c>
      <c r="CH1888">
        <v>4.1793321158719188</v>
      </c>
      <c r="CI1888">
        <v>14</v>
      </c>
    </row>
    <row r="1889" spans="47:87" x14ac:dyDescent="0.3">
      <c r="AU1889">
        <v>0.3</v>
      </c>
      <c r="AV1889">
        <v>21.934506806013257</v>
      </c>
      <c r="AW1889">
        <v>0.23736064497303039</v>
      </c>
      <c r="AX1889">
        <v>2.0298952260155358</v>
      </c>
      <c r="AY1889">
        <v>333.05425604078465</v>
      </c>
      <c r="AZ1889">
        <v>0.1024841503696433</v>
      </c>
      <c r="BA1889">
        <v>418.73846454228197</v>
      </c>
      <c r="BB1889">
        <v>338.61829721966689</v>
      </c>
      <c r="BC1889">
        <v>1</v>
      </c>
      <c r="BD1889">
        <v>36.004872051298037</v>
      </c>
      <c r="BE1889">
        <v>91.059053361547626</v>
      </c>
      <c r="BF1889">
        <v>9.3397522551495555</v>
      </c>
      <c r="BG1889">
        <v>5.8749673801224542</v>
      </c>
      <c r="BH1889">
        <v>438.14776489869121</v>
      </c>
      <c r="BI1889">
        <v>0.19999999999999998</v>
      </c>
      <c r="BJ1889">
        <v>2215.352843320984</v>
      </c>
      <c r="BK1889">
        <v>702.7395698288974</v>
      </c>
      <c r="BL1889">
        <v>950.06792543309871</v>
      </c>
      <c r="BM1889">
        <v>1006.869608079983</v>
      </c>
      <c r="BN1889">
        <v>74.325156596033864</v>
      </c>
      <c r="BO1889">
        <v>21.198258419623112</v>
      </c>
      <c r="BP1889">
        <v>6.6705030827760498E-2</v>
      </c>
      <c r="BQ1889">
        <v>100</v>
      </c>
      <c r="BR1889">
        <v>341.26969184447336</v>
      </c>
      <c r="BS1889">
        <v>5.8874119061432896E-2</v>
      </c>
      <c r="BT1889">
        <v>3.1277546786947488E-4</v>
      </c>
      <c r="BU1889">
        <v>0</v>
      </c>
      <c r="BV1889">
        <v>0.54123228496862896</v>
      </c>
      <c r="BW1889">
        <v>14.756204239875732</v>
      </c>
      <c r="BX1889">
        <v>35.411435801464876</v>
      </c>
      <c r="BY1889">
        <v>32.906079571060211</v>
      </c>
      <c r="BZ1889">
        <v>898.04334686232346</v>
      </c>
      <c r="CA1889">
        <v>259.62823079300483</v>
      </c>
      <c r="CB1889">
        <v>210.18439991758447</v>
      </c>
      <c r="CC1889" s="156">
        <v>1.33</v>
      </c>
      <c r="CD1889">
        <v>700</v>
      </c>
      <c r="CE1889">
        <v>0.11294284190581294</v>
      </c>
      <c r="CF1889">
        <v>4.7146959564058859</v>
      </c>
      <c r="CG1889">
        <v>0.14909388528221598</v>
      </c>
      <c r="CH1889">
        <v>6.2025237561898541</v>
      </c>
      <c r="CI1889">
        <v>14</v>
      </c>
    </row>
    <row r="1890" spans="47:87" x14ac:dyDescent="0.3">
      <c r="AU1890">
        <v>0.3</v>
      </c>
      <c r="AV1890">
        <v>19.085101872252199</v>
      </c>
      <c r="AW1890">
        <v>0.32193889103409895</v>
      </c>
      <c r="AX1890">
        <v>0.83790799810378869</v>
      </c>
      <c r="AY1890">
        <v>329.67193916941335</v>
      </c>
      <c r="AZ1890">
        <v>8.9606805158544564E-2</v>
      </c>
      <c r="BA1890">
        <v>321.10072652246077</v>
      </c>
      <c r="BB1890">
        <v>406.98576569156739</v>
      </c>
      <c r="BC1890">
        <v>1</v>
      </c>
      <c r="BD1890">
        <v>35.387306442911523</v>
      </c>
      <c r="BE1890">
        <v>104.33249221815413</v>
      </c>
      <c r="BF1890">
        <v>19.117268996732438</v>
      </c>
      <c r="BG1890">
        <v>4.040584254343786</v>
      </c>
      <c r="BH1890">
        <v>398.05404776918283</v>
      </c>
      <c r="BI1890">
        <v>0.2</v>
      </c>
      <c r="BJ1890">
        <v>2602.1348420287659</v>
      </c>
      <c r="BK1890">
        <v>672.5578566722221</v>
      </c>
      <c r="BL1890">
        <v>865.80186022967348</v>
      </c>
      <c r="BM1890">
        <v>689.22338442233297</v>
      </c>
      <c r="BN1890">
        <v>168.97491510244421</v>
      </c>
      <c r="BO1890">
        <v>29.190920138062911</v>
      </c>
      <c r="BP1890">
        <v>3.7428000314348175E-2</v>
      </c>
      <c r="BQ1890">
        <v>100</v>
      </c>
      <c r="BR1890">
        <v>317.88679956448476</v>
      </c>
      <c r="BS1890">
        <v>5.3841484033067315E-2</v>
      </c>
      <c r="BT1890">
        <v>2.9629122961500622E-4</v>
      </c>
      <c r="BU1890">
        <v>116.88454463189724</v>
      </c>
      <c r="BV1890">
        <v>0.55149048567901238</v>
      </c>
      <c r="BW1890">
        <v>14.69689603958142</v>
      </c>
      <c r="BX1890">
        <v>32.682354203971045</v>
      </c>
      <c r="BY1890">
        <v>33.202709845986035</v>
      </c>
      <c r="BZ1890">
        <v>939.20836659840927</v>
      </c>
      <c r="CA1890">
        <v>242.89031050522885</v>
      </c>
      <c r="CB1890">
        <v>233.98772292357756</v>
      </c>
      <c r="CC1890" s="156">
        <v>0.91</v>
      </c>
      <c r="CD1890">
        <v>1430</v>
      </c>
      <c r="CE1890">
        <v>0.1981731020917088</v>
      </c>
      <c r="CF1890">
        <v>6.4636155977432121</v>
      </c>
      <c r="CG1890">
        <v>0.25969308537322661</v>
      </c>
      <c r="CH1890">
        <v>21.336617654145641</v>
      </c>
      <c r="CI1890">
        <v>6</v>
      </c>
    </row>
    <row r="1891" spans="47:87" x14ac:dyDescent="0.3">
      <c r="AU1891">
        <v>0.3</v>
      </c>
      <c r="AV1891">
        <v>19.68169838815114</v>
      </c>
      <c r="AW1891">
        <v>0.31813837498810693</v>
      </c>
      <c r="AX1891">
        <v>1.7571883673390318</v>
      </c>
      <c r="AY1891">
        <v>355.8676640732009</v>
      </c>
      <c r="AZ1891">
        <v>9.9879266375923911E-2</v>
      </c>
      <c r="BA1891">
        <v>440.69163207470945</v>
      </c>
      <c r="BB1891">
        <v>311.34515192453836</v>
      </c>
      <c r="BC1891">
        <v>1</v>
      </c>
      <c r="BD1891">
        <v>33.651674925167406</v>
      </c>
      <c r="BE1891">
        <v>92.073211739885807</v>
      </c>
      <c r="BF1891">
        <v>19.808496407289489</v>
      </c>
      <c r="BG1891">
        <v>5.0755035584164148</v>
      </c>
      <c r="BH1891">
        <v>408.54344236930916</v>
      </c>
      <c r="BI1891">
        <v>0.19999999999999998</v>
      </c>
      <c r="BJ1891">
        <v>2580.2876702375224</v>
      </c>
      <c r="BK1891">
        <v>700.59875453720326</v>
      </c>
      <c r="BL1891">
        <v>974.21871058308534</v>
      </c>
      <c r="BM1891">
        <v>1182.0262566593003</v>
      </c>
      <c r="BN1891">
        <v>193.66555070177699</v>
      </c>
      <c r="BO1891">
        <v>28.7106683559815</v>
      </c>
      <c r="BP1891">
        <v>5.3391549279857613E-2</v>
      </c>
      <c r="BQ1891">
        <v>100</v>
      </c>
      <c r="BR1891">
        <v>272.3930037182468</v>
      </c>
      <c r="BS1891">
        <v>5.1015844546124914E-2</v>
      </c>
      <c r="BT1891">
        <v>2.969539716159919E-4</v>
      </c>
      <c r="BU1891">
        <v>17.141935729820009</v>
      </c>
      <c r="BV1891">
        <v>0.56706747963301485</v>
      </c>
      <c r="BW1891">
        <v>14.74837334994753</v>
      </c>
      <c r="BX1891">
        <v>36.0030417768224</v>
      </c>
      <c r="BY1891">
        <v>35.350652756365648</v>
      </c>
      <c r="BZ1891">
        <v>1254.9449512536708</v>
      </c>
      <c r="CA1891">
        <v>213.81086991232416</v>
      </c>
      <c r="CB1891">
        <v>228.44280624063629</v>
      </c>
      <c r="CC1891" s="156">
        <v>0.82</v>
      </c>
      <c r="CD1891">
        <v>1270</v>
      </c>
      <c r="CE1891">
        <v>0.15300541968485448</v>
      </c>
      <c r="CF1891">
        <v>5.6748328410445712</v>
      </c>
      <c r="CG1891">
        <v>0.18396167691925203</v>
      </c>
      <c r="CH1891">
        <v>15.733272881715079</v>
      </c>
      <c r="CI1891">
        <v>9</v>
      </c>
    </row>
    <row r="1892" spans="47:87" x14ac:dyDescent="0.3">
      <c r="AU1892">
        <v>0.3</v>
      </c>
      <c r="AV1892">
        <v>19.579834790246146</v>
      </c>
      <c r="AW1892">
        <v>0.33404410850860061</v>
      </c>
      <c r="AX1892">
        <v>1.2162621227987369</v>
      </c>
      <c r="AY1892">
        <v>339.83301651875342</v>
      </c>
      <c r="AZ1892">
        <v>0.10401456921664357</v>
      </c>
      <c r="BA1892">
        <v>495.6578527786092</v>
      </c>
      <c r="BB1892">
        <v>281.39654600261946</v>
      </c>
      <c r="BC1892">
        <v>1</v>
      </c>
      <c r="BD1892">
        <v>43.612173142023771</v>
      </c>
      <c r="BE1892">
        <v>108.70797496359374</v>
      </c>
      <c r="BF1892">
        <v>15.063187730550556</v>
      </c>
      <c r="BG1892">
        <v>3.9617584455830062</v>
      </c>
      <c r="BH1892">
        <v>402.67006819592541</v>
      </c>
      <c r="BI1892">
        <v>0.19999999999999998</v>
      </c>
      <c r="BJ1892">
        <v>2676.5475733880048</v>
      </c>
      <c r="BK1892">
        <v>659.8772070706342</v>
      </c>
      <c r="BL1892">
        <v>890.4920444420386</v>
      </c>
      <c r="BM1892">
        <v>789.02380905432619</v>
      </c>
      <c r="BN1892">
        <v>140.15228130471763</v>
      </c>
      <c r="BO1892">
        <v>30.08069094795022</v>
      </c>
      <c r="BP1892">
        <v>6.4001462686263638E-2</v>
      </c>
      <c r="BQ1892">
        <v>100</v>
      </c>
      <c r="BR1892">
        <v>341.19407355146046</v>
      </c>
      <c r="BS1892">
        <v>5.6612379822301641E-2</v>
      </c>
      <c r="BT1892">
        <v>3.1997162606934801E-4</v>
      </c>
      <c r="BU1892">
        <v>0</v>
      </c>
      <c r="BV1892">
        <v>0.52939152558689495</v>
      </c>
      <c r="BW1892">
        <v>15.15923022650175</v>
      </c>
      <c r="BX1892">
        <v>37.118933538582141</v>
      </c>
      <c r="BY1892">
        <v>36.040248802938969</v>
      </c>
      <c r="BZ1892">
        <v>1127.0425987201174</v>
      </c>
      <c r="CA1892">
        <v>237.73545229568168</v>
      </c>
      <c r="CB1892">
        <v>235.77960909576873</v>
      </c>
      <c r="CC1892" s="156">
        <v>1.1100000000000001</v>
      </c>
      <c r="CD1892">
        <v>1440</v>
      </c>
      <c r="CE1892">
        <v>0.16378773577572425</v>
      </c>
      <c r="CF1892">
        <v>5.7091169717776662</v>
      </c>
      <c r="CG1892">
        <v>0.1990294292375884</v>
      </c>
      <c r="CH1892">
        <v>11.843973781139715</v>
      </c>
      <c r="CI1892">
        <v>9</v>
      </c>
    </row>
    <row r="1893" spans="47:87" x14ac:dyDescent="0.3">
      <c r="AU1893">
        <v>0.3</v>
      </c>
      <c r="AV1893">
        <v>20.90076289416681</v>
      </c>
      <c r="AW1893">
        <v>0.26472933831895684</v>
      </c>
      <c r="AX1893">
        <v>1.2752914056903353</v>
      </c>
      <c r="AY1893">
        <v>352.57846957790747</v>
      </c>
      <c r="AZ1893">
        <v>9.9606737127834744E-2</v>
      </c>
      <c r="BA1893">
        <v>378.0499955746364</v>
      </c>
      <c r="BB1893">
        <v>428.79974668717682</v>
      </c>
      <c r="BC1893">
        <v>1</v>
      </c>
      <c r="BD1893">
        <v>35.794680294847581</v>
      </c>
      <c r="BE1893">
        <v>79.734414388937807</v>
      </c>
      <c r="BF1893">
        <v>21.280216429451482</v>
      </c>
      <c r="BG1893">
        <v>6.0923093225555744</v>
      </c>
      <c r="BH1893">
        <v>383.02809787041366</v>
      </c>
      <c r="BI1893">
        <v>0.2</v>
      </c>
      <c r="BJ1893">
        <v>2651.5109520665869</v>
      </c>
      <c r="BK1893">
        <v>699.33324568587898</v>
      </c>
      <c r="BL1893">
        <v>910.69488793966173</v>
      </c>
      <c r="BM1893">
        <v>962.83265187746724</v>
      </c>
      <c r="BN1893">
        <v>161.95366595547327</v>
      </c>
      <c r="BO1893">
        <v>23.963733337360996</v>
      </c>
      <c r="BP1893">
        <v>3.5488926383619716E-2</v>
      </c>
      <c r="BQ1893">
        <v>100</v>
      </c>
      <c r="BR1893">
        <v>383.17259482102781</v>
      </c>
      <c r="BS1893">
        <v>5.1742133676087314E-2</v>
      </c>
      <c r="BT1893">
        <v>3.0796004835897505E-4</v>
      </c>
      <c r="BU1893">
        <v>20.418995302569488</v>
      </c>
      <c r="BV1893">
        <v>0.54345717193802856</v>
      </c>
      <c r="BW1893">
        <v>14.652871281249945</v>
      </c>
      <c r="BX1893">
        <v>34.839801097008397</v>
      </c>
      <c r="BY1893">
        <v>28.043343951432444</v>
      </c>
      <c r="BZ1893">
        <v>875.45715381505488</v>
      </c>
      <c r="CA1893">
        <v>304.1542629624542</v>
      </c>
      <c r="CB1893">
        <v>246.28937351819212</v>
      </c>
      <c r="CC1893" s="156">
        <v>1.07</v>
      </c>
      <c r="CD1893">
        <v>2530</v>
      </c>
      <c r="CE1893" t="s">
        <v>479</v>
      </c>
      <c r="CF1893">
        <v>-0.71568358196350346</v>
      </c>
      <c r="CG1893">
        <v>-3.0957721209012957E-2</v>
      </c>
      <c r="CH1893">
        <v>-25.987676866774056</v>
      </c>
      <c r="CI1893" t="s">
        <v>479</v>
      </c>
    </row>
    <row r="1894" spans="47:87" x14ac:dyDescent="0.3">
      <c r="AU1894">
        <v>0.3</v>
      </c>
      <c r="AV1894">
        <v>20.39552409417723</v>
      </c>
      <c r="AW1894">
        <v>0.28481672146897874</v>
      </c>
      <c r="AX1894">
        <v>1.6037905032366697</v>
      </c>
      <c r="AY1894">
        <v>350.6611677023177</v>
      </c>
      <c r="AZ1894">
        <v>8.6208611705199945E-2</v>
      </c>
      <c r="BA1894">
        <v>384.788901459839</v>
      </c>
      <c r="BB1894">
        <v>381.88448816892316</v>
      </c>
      <c r="BC1894">
        <v>1</v>
      </c>
      <c r="BD1894">
        <v>41.413653886494103</v>
      </c>
      <c r="BE1894">
        <v>82.431539145790438</v>
      </c>
      <c r="BF1894">
        <v>22.814474803461501</v>
      </c>
      <c r="BG1894">
        <v>4.479712476212133</v>
      </c>
      <c r="BH1894">
        <v>433.11706252829913</v>
      </c>
      <c r="BI1894">
        <v>0.19999999999999998</v>
      </c>
      <c r="BJ1894">
        <v>2472.1451630426418</v>
      </c>
      <c r="BK1894">
        <v>696.08234722710563</v>
      </c>
      <c r="BL1894">
        <v>898.62294140843551</v>
      </c>
      <c r="BM1894">
        <v>911.34932995993222</v>
      </c>
      <c r="BN1894">
        <v>135.29901523763621</v>
      </c>
      <c r="BO1894">
        <v>25.69553639317358</v>
      </c>
      <c r="BP1894">
        <v>4.8784579701327567E-2</v>
      </c>
      <c r="BQ1894">
        <v>100</v>
      </c>
      <c r="BR1894">
        <v>334.90596758099844</v>
      </c>
      <c r="BS1894">
        <v>5.2314356578240101E-2</v>
      </c>
      <c r="BT1894">
        <v>3.062234881077904E-4</v>
      </c>
      <c r="BU1894">
        <v>2.8346554571559204</v>
      </c>
      <c r="BV1894">
        <v>0.55353538161859794</v>
      </c>
      <c r="BW1894">
        <v>14.319255393948637</v>
      </c>
      <c r="BX1894">
        <v>37.673203906810642</v>
      </c>
      <c r="BY1894">
        <v>31.737777865184569</v>
      </c>
      <c r="BZ1894">
        <v>990.00836523790963</v>
      </c>
      <c r="CA1894">
        <v>315.77129166877523</v>
      </c>
      <c r="CB1894">
        <v>223.14016977518327</v>
      </c>
      <c r="CC1894" s="156">
        <v>0.99</v>
      </c>
      <c r="CD1894">
        <v>1810</v>
      </c>
      <c r="CE1894">
        <v>7.6318967551944894E-3</v>
      </c>
      <c r="CF1894">
        <v>1.6723538849526385</v>
      </c>
      <c r="CG1894">
        <v>5.8337698262308224E-2</v>
      </c>
      <c r="CH1894">
        <v>-14.710081768727036</v>
      </c>
      <c r="CI1894" t="s">
        <v>479</v>
      </c>
    </row>
    <row r="1895" spans="47:87" x14ac:dyDescent="0.3">
      <c r="AU1895">
        <v>0.3</v>
      </c>
      <c r="AV1895">
        <v>20.165355067582166</v>
      </c>
      <c r="AW1895">
        <v>0.34738431862601687</v>
      </c>
      <c r="AX1895">
        <v>0.94408631514194263</v>
      </c>
      <c r="AY1895">
        <v>326.0864482928917</v>
      </c>
      <c r="AZ1895">
        <v>0.10603397926762052</v>
      </c>
      <c r="BA1895">
        <v>416.41086253782629</v>
      </c>
      <c r="BB1895">
        <v>425.55213207960634</v>
      </c>
      <c r="BC1895">
        <v>1</v>
      </c>
      <c r="BD1895">
        <v>48.459695066500544</v>
      </c>
      <c r="BE1895">
        <v>107.18374814321538</v>
      </c>
      <c r="BF1895">
        <v>21.000341011957737</v>
      </c>
      <c r="BG1895">
        <v>5.1363874244916676</v>
      </c>
      <c r="BH1895">
        <v>424.91983923215798</v>
      </c>
      <c r="BI1895">
        <v>0.19999999999999998</v>
      </c>
      <c r="BJ1895">
        <v>2881.2116720374047</v>
      </c>
      <c r="BK1895">
        <v>699.87334714929045</v>
      </c>
      <c r="BL1895">
        <v>911.35224076917746</v>
      </c>
      <c r="BM1895">
        <v>992.45736179457606</v>
      </c>
      <c r="BN1895">
        <v>210.32185843107169</v>
      </c>
      <c r="BO1895">
        <v>31.485727534315583</v>
      </c>
      <c r="BP1895">
        <v>4.184391264214999E-2</v>
      </c>
      <c r="BQ1895">
        <v>100</v>
      </c>
      <c r="BR1895">
        <v>257.45053558959427</v>
      </c>
      <c r="BS1895">
        <v>5.3760394190469664E-2</v>
      </c>
      <c r="BT1895">
        <v>3.2792705424827313E-4</v>
      </c>
      <c r="BU1895">
        <v>0</v>
      </c>
      <c r="BV1895">
        <v>0.532244612547073</v>
      </c>
      <c r="BW1895">
        <v>14.690225691789546</v>
      </c>
      <c r="BX1895">
        <v>36.419431841155699</v>
      </c>
      <c r="BY1895">
        <v>36.073458504591379</v>
      </c>
      <c r="BZ1895">
        <v>1142.7587817760302</v>
      </c>
      <c r="CA1895">
        <v>376.97267189722572</v>
      </c>
      <c r="CB1895">
        <v>229.8427261127311</v>
      </c>
      <c r="CC1895" s="156">
        <v>0.9</v>
      </c>
      <c r="CD1895">
        <v>810</v>
      </c>
      <c r="CE1895">
        <v>0.21026442078964691</v>
      </c>
      <c r="CF1895">
        <v>7.5217097380328743</v>
      </c>
      <c r="CG1895">
        <v>0.25252273697141819</v>
      </c>
      <c r="CH1895">
        <v>26.259553382028454</v>
      </c>
      <c r="CI1895">
        <v>6</v>
      </c>
    </row>
    <row r="1896" spans="47:87" x14ac:dyDescent="0.3">
      <c r="AU1896">
        <v>0.3</v>
      </c>
      <c r="AV1896">
        <v>19.918808531538403</v>
      </c>
      <c r="AW1896">
        <v>0.26796261460010012</v>
      </c>
      <c r="AX1896">
        <v>1.6410062263179999</v>
      </c>
      <c r="AY1896">
        <v>311.89838226985631</v>
      </c>
      <c r="AZ1896">
        <v>0.11384693912998239</v>
      </c>
      <c r="BA1896">
        <v>428.35888979443814</v>
      </c>
      <c r="BB1896">
        <v>275.82300964737158</v>
      </c>
      <c r="BC1896">
        <v>1</v>
      </c>
      <c r="BD1896">
        <v>38.144060296731141</v>
      </c>
      <c r="BE1896">
        <v>97.072154029393445</v>
      </c>
      <c r="BF1896">
        <v>18.966198995216349</v>
      </c>
      <c r="BG1896">
        <v>5.9963652393994229</v>
      </c>
      <c r="BH1896">
        <v>396.43810264142024</v>
      </c>
      <c r="BI1896">
        <v>0.19999999999999998</v>
      </c>
      <c r="BJ1896">
        <v>2779.6552486134601</v>
      </c>
      <c r="BK1896">
        <v>688.42320573204563</v>
      </c>
      <c r="BL1896">
        <v>944.11723069799314</v>
      </c>
      <c r="BM1896">
        <v>1035.7943818943356</v>
      </c>
      <c r="BN1896">
        <v>182.08964753815744</v>
      </c>
      <c r="BO1896">
        <v>24.164636368651554</v>
      </c>
      <c r="BP1896">
        <v>4.6995930562690684E-2</v>
      </c>
      <c r="BQ1896">
        <v>100</v>
      </c>
      <c r="BR1896">
        <v>324.18188055434604</v>
      </c>
      <c r="BS1896">
        <v>5.2061429380972496E-2</v>
      </c>
      <c r="BT1896">
        <v>2.7475096050281675E-4</v>
      </c>
      <c r="BU1896">
        <v>0</v>
      </c>
      <c r="BV1896">
        <v>0.56965740049035185</v>
      </c>
      <c r="BW1896">
        <v>14.014385940741899</v>
      </c>
      <c r="BX1896">
        <v>34.800692044992161</v>
      </c>
      <c r="BY1896">
        <v>31.835946554677196</v>
      </c>
      <c r="BZ1896">
        <v>1217.9263600640561</v>
      </c>
      <c r="CA1896">
        <v>197.88384481735514</v>
      </c>
      <c r="CB1896">
        <v>250.11223569583328</v>
      </c>
      <c r="CC1896" s="156">
        <v>0.82</v>
      </c>
      <c r="CD1896">
        <v>2120</v>
      </c>
      <c r="CE1896">
        <v>8.2259072416073442E-2</v>
      </c>
      <c r="CF1896">
        <v>3.6779853595093206</v>
      </c>
      <c r="CG1896">
        <v>0.1246254221722238</v>
      </c>
      <c r="CH1896">
        <v>-3.589117450858704</v>
      </c>
      <c r="CI1896" t="s">
        <v>479</v>
      </c>
    </row>
    <row r="1897" spans="47:87" x14ac:dyDescent="0.3">
      <c r="AU1897">
        <v>0.3</v>
      </c>
      <c r="AV1897">
        <v>21.488010417502398</v>
      </c>
      <c r="AW1897">
        <v>0.32573637216617513</v>
      </c>
      <c r="AX1897">
        <v>1.2254489827967576</v>
      </c>
      <c r="AY1897">
        <v>329.41704725683576</v>
      </c>
      <c r="AZ1897">
        <v>9.8623159019980575E-2</v>
      </c>
      <c r="BA1897">
        <v>392.27252538935051</v>
      </c>
      <c r="BB1897">
        <v>341.64578816828401</v>
      </c>
      <c r="BC1897">
        <v>1</v>
      </c>
      <c r="BD1897">
        <v>40.646995236786431</v>
      </c>
      <c r="BE1897">
        <v>107.58047122212578</v>
      </c>
      <c r="BF1897">
        <v>14.372565228377605</v>
      </c>
      <c r="BG1897">
        <v>4.3775037985197764</v>
      </c>
      <c r="BH1897">
        <v>414.29842238920509</v>
      </c>
      <c r="BI1897">
        <v>0.2</v>
      </c>
      <c r="BJ1897">
        <v>2530.0453135081489</v>
      </c>
      <c r="BK1897">
        <v>681.19336207221829</v>
      </c>
      <c r="BL1897">
        <v>827.9462491053456</v>
      </c>
      <c r="BM1897">
        <v>953.07261345465554</v>
      </c>
      <c r="BN1897">
        <v>110.36617982965974</v>
      </c>
      <c r="BO1897">
        <v>29.570023042817741</v>
      </c>
      <c r="BP1897">
        <v>3.3610903465587184E-2</v>
      </c>
      <c r="BQ1897">
        <v>100</v>
      </c>
      <c r="BR1897">
        <v>369.5980578647717</v>
      </c>
      <c r="BS1897">
        <v>4.8234288041189566E-2</v>
      </c>
      <c r="BT1897">
        <v>2.9797784453656617E-4</v>
      </c>
      <c r="BU1897">
        <v>4.0706223788930505</v>
      </c>
      <c r="BV1897">
        <v>0.52080268623192261</v>
      </c>
      <c r="BW1897">
        <v>16.949044469724271</v>
      </c>
      <c r="BX1897">
        <v>36.187325892261548</v>
      </c>
      <c r="BY1897">
        <v>35.764075298500416</v>
      </c>
      <c r="BZ1897">
        <v>981.9502601071141</v>
      </c>
      <c r="CA1897">
        <v>287.56808803114677</v>
      </c>
      <c r="CB1897">
        <v>234.29809337975644</v>
      </c>
      <c r="CC1897" s="156">
        <v>1.06</v>
      </c>
      <c r="CD1897">
        <v>1270</v>
      </c>
      <c r="CE1897">
        <v>0.12057760193058709</v>
      </c>
      <c r="CF1897">
        <v>4.4075465787695194</v>
      </c>
      <c r="CG1897">
        <v>0.16059054599732675</v>
      </c>
      <c r="CH1897">
        <v>5.6791580335600393</v>
      </c>
      <c r="CI1897">
        <v>13</v>
      </c>
    </row>
    <row r="1898" spans="47:87" x14ac:dyDescent="0.3">
      <c r="AU1898">
        <v>0.3</v>
      </c>
      <c r="AV1898">
        <v>20.889030610906662</v>
      </c>
      <c r="AW1898">
        <v>0.29918023285932138</v>
      </c>
      <c r="AX1898">
        <v>2.2040939426425195</v>
      </c>
      <c r="AY1898">
        <v>352.90709324078023</v>
      </c>
      <c r="AZ1898">
        <v>0.11035308786703171</v>
      </c>
      <c r="BA1898">
        <v>372.11801132372682</v>
      </c>
      <c r="BB1898">
        <v>365.993946106799</v>
      </c>
      <c r="BC1898">
        <v>1</v>
      </c>
      <c r="BD1898">
        <v>33.03062284147363</v>
      </c>
      <c r="BE1898">
        <v>91.081705475239474</v>
      </c>
      <c r="BF1898">
        <v>20.253349009828515</v>
      </c>
      <c r="BG1898">
        <v>5.4125969610590046</v>
      </c>
      <c r="BH1898">
        <v>412.68959526534263</v>
      </c>
      <c r="BI1898">
        <v>0.20000000000000007</v>
      </c>
      <c r="BJ1898">
        <v>2653.9243353772308</v>
      </c>
      <c r="BK1898">
        <v>692.1878466836115</v>
      </c>
      <c r="BL1898">
        <v>928.90951484184848</v>
      </c>
      <c r="BM1898">
        <v>800.44072887762923</v>
      </c>
      <c r="BN1898">
        <v>214.7125224690536</v>
      </c>
      <c r="BO1898">
        <v>26.979835309629411</v>
      </c>
      <c r="BP1898">
        <v>5.254970749892502E-2</v>
      </c>
      <c r="BQ1898">
        <v>100</v>
      </c>
      <c r="BR1898">
        <v>391.85887419784098</v>
      </c>
      <c r="BS1898">
        <v>5.6138538050406958E-2</v>
      </c>
      <c r="BT1898">
        <v>3.1803980455792234E-4</v>
      </c>
      <c r="BU1898">
        <v>21.85784232671238</v>
      </c>
      <c r="BV1898">
        <v>0.59010183712474751</v>
      </c>
      <c r="BW1898">
        <v>14.775574179940582</v>
      </c>
      <c r="BX1898">
        <v>37.814722315252254</v>
      </c>
      <c r="BY1898">
        <v>36.99387158402881</v>
      </c>
      <c r="BZ1898">
        <v>1109.3886644525769</v>
      </c>
      <c r="CA1898">
        <v>307.37563294259252</v>
      </c>
      <c r="CB1898">
        <v>226.03269257618823</v>
      </c>
      <c r="CC1898" s="156">
        <v>0.8</v>
      </c>
      <c r="CD1898">
        <v>1930</v>
      </c>
      <c r="CE1898">
        <v>0.1220453587090542</v>
      </c>
      <c r="CF1898">
        <v>5.9007809032526488</v>
      </c>
      <c r="CG1898">
        <v>0.16014366779639927</v>
      </c>
      <c r="CH1898">
        <v>8.9001395510366912</v>
      </c>
      <c r="CI1898">
        <v>13</v>
      </c>
    </row>
    <row r="1899" spans="47:87" x14ac:dyDescent="0.3">
      <c r="AU1899">
        <v>0.3</v>
      </c>
      <c r="AV1899">
        <v>20.513595421348498</v>
      </c>
      <c r="AW1899">
        <v>0.29097237030145184</v>
      </c>
      <c r="AX1899">
        <v>1.2281100811739316</v>
      </c>
      <c r="AY1899">
        <v>325.51871503675972</v>
      </c>
      <c r="AZ1899">
        <v>0.1074440955820164</v>
      </c>
      <c r="BA1899">
        <v>441.40465809490246</v>
      </c>
      <c r="BB1899">
        <v>369.73500793773042</v>
      </c>
      <c r="BC1899">
        <v>1</v>
      </c>
      <c r="BD1899">
        <v>38.14625671672254</v>
      </c>
      <c r="BE1899">
        <v>93.558804352771588</v>
      </c>
      <c r="BF1899">
        <v>8.4432849160793122</v>
      </c>
      <c r="BG1899">
        <v>3.6986240983323122</v>
      </c>
      <c r="BH1899">
        <v>426.11403896397604</v>
      </c>
      <c r="BI1899">
        <v>0.20000000000000007</v>
      </c>
      <c r="BJ1899">
        <v>2806.4893135390398</v>
      </c>
      <c r="BK1899">
        <v>705.53497374277777</v>
      </c>
      <c r="BL1899">
        <v>940.9808323258128</v>
      </c>
      <c r="BM1899">
        <v>1089.9985859245189</v>
      </c>
      <c r="BN1899">
        <v>119.80745569822588</v>
      </c>
      <c r="BO1899">
        <v>26.071451659637308</v>
      </c>
      <c r="BP1899">
        <v>7.1518148653458263E-2</v>
      </c>
      <c r="BQ1899">
        <v>100</v>
      </c>
      <c r="BR1899">
        <v>289.55031708978697</v>
      </c>
      <c r="BS1899">
        <v>5.5593046739154856E-2</v>
      </c>
      <c r="BT1899">
        <v>2.860860021403477E-4</v>
      </c>
      <c r="BU1899">
        <v>0</v>
      </c>
      <c r="BV1899">
        <v>0.52970906772725845</v>
      </c>
      <c r="BW1899">
        <v>14.730151888954941</v>
      </c>
      <c r="BX1899">
        <v>37.550907485506578</v>
      </c>
      <c r="BY1899">
        <v>33.368027824609698</v>
      </c>
      <c r="BZ1899">
        <v>1064.4589056527498</v>
      </c>
      <c r="CA1899">
        <v>255.06858161613843</v>
      </c>
      <c r="CB1899">
        <v>226.04369252046575</v>
      </c>
      <c r="CC1899" s="156">
        <v>1.19</v>
      </c>
      <c r="CD1899">
        <v>920</v>
      </c>
      <c r="CE1899">
        <v>0.15471105008256658</v>
      </c>
      <c r="CF1899">
        <v>5.528224766264195</v>
      </c>
      <c r="CG1899">
        <v>0.19654388843800955</v>
      </c>
      <c r="CH1899">
        <v>13.027969702490672</v>
      </c>
      <c r="CI1899">
        <v>9</v>
      </c>
    </row>
    <row r="1900" spans="47:87" x14ac:dyDescent="0.3">
      <c r="AU1900">
        <v>0.3</v>
      </c>
      <c r="AV1900">
        <v>20.299813386807141</v>
      </c>
      <c r="AW1900">
        <v>0.26777169057911171</v>
      </c>
      <c r="AX1900">
        <v>1.3919838940008509</v>
      </c>
      <c r="AY1900">
        <v>305.12325918038999</v>
      </c>
      <c r="AZ1900">
        <v>0.10464936027440301</v>
      </c>
      <c r="BA1900">
        <v>418.95111871713146</v>
      </c>
      <c r="BB1900">
        <v>307.07003559551185</v>
      </c>
      <c r="BC1900">
        <v>1</v>
      </c>
      <c r="BD1900">
        <v>31.95159086826985</v>
      </c>
      <c r="BE1900">
        <v>115.57030614991984</v>
      </c>
      <c r="BF1900">
        <v>18.104592009805891</v>
      </c>
      <c r="BG1900">
        <v>5.0193595569439431</v>
      </c>
      <c r="BH1900">
        <v>438.21953062861587</v>
      </c>
      <c r="BI1900">
        <v>0.19999999999999998</v>
      </c>
      <c r="BJ1900">
        <v>2727.7548618183537</v>
      </c>
      <c r="BK1900">
        <v>689.54885219850746</v>
      </c>
      <c r="BL1900">
        <v>823.10017493903194</v>
      </c>
      <c r="BM1900">
        <v>804.74550548991533</v>
      </c>
      <c r="BN1900">
        <v>179.77110855937505</v>
      </c>
      <c r="BO1900">
        <v>24.109345065079104</v>
      </c>
      <c r="BP1900">
        <v>5.1626736134108876E-2</v>
      </c>
      <c r="BQ1900">
        <v>100</v>
      </c>
      <c r="BR1900">
        <v>369.7949978303588</v>
      </c>
      <c r="BS1900">
        <v>5.535837322531937E-2</v>
      </c>
      <c r="BT1900">
        <v>3.1501753403300679E-4</v>
      </c>
      <c r="BU1900">
        <v>0</v>
      </c>
      <c r="BV1900">
        <v>0.52188772365604275</v>
      </c>
      <c r="BW1900">
        <v>16.887169327831593</v>
      </c>
      <c r="BX1900">
        <v>36.533040014208076</v>
      </c>
      <c r="BY1900">
        <v>33.60084995100425</v>
      </c>
      <c r="BZ1900">
        <v>978.41445914399037</v>
      </c>
      <c r="CA1900">
        <v>223.41928423484168</v>
      </c>
      <c r="CB1900">
        <v>226.98327804544741</v>
      </c>
      <c r="CC1900" s="156">
        <v>1.27</v>
      </c>
      <c r="CD1900">
        <v>2030</v>
      </c>
      <c r="CE1900" t="s">
        <v>479</v>
      </c>
      <c r="CF1900">
        <v>-0.69832384406964465</v>
      </c>
      <c r="CG1900">
        <v>-2.3142495612980818E-2</v>
      </c>
      <c r="CH1900">
        <v>-32.933958356761593</v>
      </c>
      <c r="CI1900" t="s">
        <v>479</v>
      </c>
    </row>
    <row r="1901" spans="47:87" x14ac:dyDescent="0.3">
      <c r="AU1901">
        <v>0.3</v>
      </c>
      <c r="AV1901">
        <v>20.891438181278343</v>
      </c>
      <c r="AW1901">
        <v>0.3946541467153592</v>
      </c>
      <c r="AX1901">
        <v>1.3228624492069607</v>
      </c>
      <c r="AY1901">
        <v>311.83192230883981</v>
      </c>
      <c r="AZ1901">
        <v>9.4252918001548017E-2</v>
      </c>
      <c r="BA1901">
        <v>386.74660362013827</v>
      </c>
      <c r="BB1901">
        <v>327.75000022053581</v>
      </c>
      <c r="BC1901">
        <v>1</v>
      </c>
      <c r="BD1901">
        <v>44.272250485840289</v>
      </c>
      <c r="BE1901">
        <v>90.98501319745813</v>
      </c>
      <c r="BF1901">
        <v>9.853336422215131</v>
      </c>
      <c r="BG1901">
        <v>6.5548636528856896</v>
      </c>
      <c r="BH1901">
        <v>420.03047815258924</v>
      </c>
      <c r="BI1901">
        <v>0.2</v>
      </c>
      <c r="BJ1901">
        <v>2645.378053722472</v>
      </c>
      <c r="BK1901">
        <v>680.14275716540442</v>
      </c>
      <c r="BL1901">
        <v>862.28717757013237</v>
      </c>
      <c r="BM1901">
        <v>863.28249437614124</v>
      </c>
      <c r="BN1901">
        <v>152.07296841307581</v>
      </c>
      <c r="BO1901">
        <v>35.652276395540802</v>
      </c>
      <c r="BP1901">
        <v>6.1962547662464854E-2</v>
      </c>
      <c r="BQ1901">
        <v>100</v>
      </c>
      <c r="BR1901">
        <v>332.04314403743405</v>
      </c>
      <c r="BS1901">
        <v>4.7672439617263529E-2</v>
      </c>
      <c r="BT1901">
        <v>3.0535177860027923E-4</v>
      </c>
      <c r="BU1901">
        <v>0</v>
      </c>
      <c r="BV1901">
        <v>0.51811425754482265</v>
      </c>
      <c r="BW1901">
        <v>14.35949514074813</v>
      </c>
      <c r="BX1901">
        <v>33.329253915195025</v>
      </c>
      <c r="BY1901">
        <v>33.194213692264078</v>
      </c>
      <c r="BZ1901">
        <v>830.30758484976809</v>
      </c>
      <c r="CA1901">
        <v>394.69255515674217</v>
      </c>
      <c r="CB1901">
        <v>242.07596189562588</v>
      </c>
      <c r="CC1901" s="156">
        <v>1.1599999999999999</v>
      </c>
      <c r="CD1901">
        <v>1670</v>
      </c>
      <c r="CE1901">
        <v>0.10201219741908929</v>
      </c>
      <c r="CF1901">
        <v>3.8046871989013926</v>
      </c>
      <c r="CG1901">
        <v>0.13231899271311104</v>
      </c>
      <c r="CH1901">
        <v>1.6076708442177703</v>
      </c>
      <c r="CI1901">
        <v>17</v>
      </c>
    </row>
    <row r="1902" spans="47:87" x14ac:dyDescent="0.3">
      <c r="AU1902">
        <v>0.3</v>
      </c>
      <c r="AV1902">
        <v>21.121980372413535</v>
      </c>
      <c r="AW1902">
        <v>0.33166745575326045</v>
      </c>
      <c r="AX1902">
        <v>1.7352014755135432</v>
      </c>
      <c r="AY1902">
        <v>315.39100227019281</v>
      </c>
      <c r="AZ1902">
        <v>8.8867250661674516E-2</v>
      </c>
      <c r="BA1902">
        <v>384.46345804119045</v>
      </c>
      <c r="BB1902">
        <v>369.91437272318399</v>
      </c>
      <c r="BC1902">
        <v>1</v>
      </c>
      <c r="BD1902">
        <v>33.32201435027708</v>
      </c>
      <c r="BE1902">
        <v>115.29434735884782</v>
      </c>
      <c r="BF1902">
        <v>16.835096411253616</v>
      </c>
      <c r="BG1902">
        <v>4.3917893625788889</v>
      </c>
      <c r="BH1902">
        <v>457.61835338127474</v>
      </c>
      <c r="BI1902">
        <v>0.2</v>
      </c>
      <c r="BJ1902">
        <v>2783.8653591797083</v>
      </c>
      <c r="BK1902">
        <v>693.37667871770407</v>
      </c>
      <c r="BL1902">
        <v>894.60144411400711</v>
      </c>
      <c r="BM1902">
        <v>908.01521096472914</v>
      </c>
      <c r="BN1902">
        <v>148.78678194676354</v>
      </c>
      <c r="BO1902">
        <v>30.374123707389042</v>
      </c>
      <c r="BP1902">
        <v>2.0399345998833524E-3</v>
      </c>
      <c r="BQ1902">
        <v>100</v>
      </c>
      <c r="BR1902">
        <v>383.67984157089245</v>
      </c>
      <c r="BS1902">
        <v>5.7533285546720034E-2</v>
      </c>
      <c r="BT1902">
        <v>3.1055149498868275E-4</v>
      </c>
      <c r="BU1902">
        <v>0</v>
      </c>
      <c r="BV1902">
        <v>0.54049026246820997</v>
      </c>
      <c r="BW1902">
        <v>12.727487192143915</v>
      </c>
      <c r="BX1902">
        <v>33.883365344011025</v>
      </c>
      <c r="BY1902">
        <v>32.321456897269542</v>
      </c>
      <c r="BZ1902">
        <v>894.30687987915906</v>
      </c>
      <c r="CA1902">
        <v>287.4765705729717</v>
      </c>
      <c r="CB1902">
        <v>230.71077812902672</v>
      </c>
      <c r="CC1902" s="156">
        <v>0.83</v>
      </c>
      <c r="CD1902">
        <v>1980</v>
      </c>
      <c r="CE1902">
        <v>0.21283137456147805</v>
      </c>
      <c r="CF1902">
        <v>6.4331495523234308</v>
      </c>
      <c r="CG1902">
        <v>0.28132827442070035</v>
      </c>
      <c r="CH1902">
        <v>21.610918663646117</v>
      </c>
      <c r="CI1902">
        <v>6</v>
      </c>
    </row>
    <row r="1903" spans="47:87" x14ac:dyDescent="0.3">
      <c r="AU1903">
        <v>0.3</v>
      </c>
      <c r="AV1903">
        <v>21.168193431817699</v>
      </c>
      <c r="AW1903">
        <v>0.28600401755405314</v>
      </c>
      <c r="AX1903">
        <v>2.3120131212962938</v>
      </c>
      <c r="AY1903">
        <v>358.79269386795016</v>
      </c>
      <c r="AZ1903">
        <v>0.1007260653221083</v>
      </c>
      <c r="BA1903">
        <v>479.78857756453647</v>
      </c>
      <c r="BB1903">
        <v>426.04324611487448</v>
      </c>
      <c r="BC1903">
        <v>1</v>
      </c>
      <c r="BD1903">
        <v>42.566297061023157</v>
      </c>
      <c r="BE1903">
        <v>90.084731854805256</v>
      </c>
      <c r="BF1903">
        <v>11.426746837370983</v>
      </c>
      <c r="BG1903">
        <v>4.067307470716039</v>
      </c>
      <c r="BH1903">
        <v>417.37539332684992</v>
      </c>
      <c r="BI1903">
        <v>0.2</v>
      </c>
      <c r="BJ1903">
        <v>2624.4728867303788</v>
      </c>
      <c r="BK1903">
        <v>690.94425042266289</v>
      </c>
      <c r="BL1903">
        <v>877.16477430833697</v>
      </c>
      <c r="BM1903">
        <v>982.65092063592635</v>
      </c>
      <c r="BN1903">
        <v>177.84013193332487</v>
      </c>
      <c r="BO1903">
        <v>26.01326385427851</v>
      </c>
      <c r="BP1903">
        <v>2.336269268941504E-2</v>
      </c>
      <c r="BQ1903">
        <v>100</v>
      </c>
      <c r="BR1903">
        <v>360.51041006471797</v>
      </c>
      <c r="BS1903">
        <v>5.4419389570548933E-2</v>
      </c>
      <c r="BT1903">
        <v>3.0482316151306802E-4</v>
      </c>
      <c r="BU1903">
        <v>0</v>
      </c>
      <c r="BV1903">
        <v>0.58039949127456925</v>
      </c>
      <c r="BW1903">
        <v>15.13168464215153</v>
      </c>
      <c r="BX1903">
        <v>37.368028903147398</v>
      </c>
      <c r="BY1903">
        <v>29.805796439408581</v>
      </c>
      <c r="BZ1903">
        <v>817.95735885606302</v>
      </c>
      <c r="CA1903">
        <v>296.81023178031705</v>
      </c>
      <c r="CB1903">
        <v>226.81330476230852</v>
      </c>
      <c r="CC1903" s="156">
        <v>1.01</v>
      </c>
      <c r="CD1903">
        <v>1790</v>
      </c>
      <c r="CE1903">
        <v>0.16731526517297213</v>
      </c>
      <c r="CF1903">
        <v>5.345332465912028</v>
      </c>
      <c r="CG1903">
        <v>0.22244216787857898</v>
      </c>
      <c r="CH1903">
        <v>12.748390883236588</v>
      </c>
      <c r="CI1903">
        <v>8</v>
      </c>
    </row>
    <row r="1904" spans="47:87" x14ac:dyDescent="0.3">
      <c r="AU1904">
        <v>0.3</v>
      </c>
      <c r="AV1904">
        <v>20.090425638555601</v>
      </c>
      <c r="AW1904">
        <v>0.30518210297622061</v>
      </c>
      <c r="AX1904">
        <v>2.4202624586633537</v>
      </c>
      <c r="AY1904">
        <v>324.30060720852839</v>
      </c>
      <c r="AZ1904">
        <v>0.10419659568462479</v>
      </c>
      <c r="BA1904">
        <v>488.03659024646959</v>
      </c>
      <c r="BB1904">
        <v>328.39034552602578</v>
      </c>
      <c r="BC1904">
        <v>1</v>
      </c>
      <c r="BD1904">
        <v>47.619592000784486</v>
      </c>
      <c r="BE1904">
        <v>97.578354838421461</v>
      </c>
      <c r="BF1904">
        <v>24.178461796272583</v>
      </c>
      <c r="BG1904">
        <v>5.838448119012293</v>
      </c>
      <c r="BH1904">
        <v>444.66680426947943</v>
      </c>
      <c r="BI1904">
        <v>0.19999999999999998</v>
      </c>
      <c r="BJ1904">
        <v>2707.5100445434377</v>
      </c>
      <c r="BK1904">
        <v>690.60207705150424</v>
      </c>
      <c r="BL1904">
        <v>890.20674736897126</v>
      </c>
      <c r="BM1904">
        <v>1010.0255090301952</v>
      </c>
      <c r="BN1904">
        <v>149.56273907817905</v>
      </c>
      <c r="BO1904">
        <v>27.565421393658404</v>
      </c>
      <c r="BP1904">
        <v>4.8263869358723621E-2</v>
      </c>
      <c r="BQ1904">
        <v>100</v>
      </c>
      <c r="BR1904">
        <v>326.20942147417975</v>
      </c>
      <c r="BS1904">
        <v>5.672294698800253E-2</v>
      </c>
      <c r="BT1904">
        <v>3.3605730264933177E-4</v>
      </c>
      <c r="BU1904">
        <v>0</v>
      </c>
      <c r="BV1904">
        <v>0.60725352777377661</v>
      </c>
      <c r="BW1904">
        <v>15.595033303683413</v>
      </c>
      <c r="BX1904">
        <v>35.385021157552842</v>
      </c>
      <c r="BY1904">
        <v>35.291596956757182</v>
      </c>
      <c r="BZ1904">
        <v>1006.6182316653469</v>
      </c>
      <c r="CA1904">
        <v>387.45225475191842</v>
      </c>
      <c r="CB1904">
        <v>237.94709592761606</v>
      </c>
      <c r="CC1904" s="156">
        <v>0.97</v>
      </c>
      <c r="CD1904">
        <v>1870</v>
      </c>
      <c r="CE1904">
        <v>0.13366456544020622</v>
      </c>
      <c r="CF1904">
        <v>5.7466742529273862</v>
      </c>
      <c r="CG1904">
        <v>0.17350147918079334</v>
      </c>
      <c r="CH1904">
        <v>13.481012080111276</v>
      </c>
      <c r="CI1904">
        <v>10</v>
      </c>
    </row>
    <row r="1905" spans="47:87" x14ac:dyDescent="0.3">
      <c r="AU1905">
        <v>0.3</v>
      </c>
      <c r="AV1905">
        <v>21.105489233989292</v>
      </c>
      <c r="AW1905">
        <v>0.32289756937295871</v>
      </c>
      <c r="AX1905">
        <v>2.7140874555006196</v>
      </c>
      <c r="AY1905">
        <v>309.0406613016051</v>
      </c>
      <c r="AZ1905">
        <v>9.9406828018389071E-2</v>
      </c>
      <c r="BA1905">
        <v>420.47536254885938</v>
      </c>
      <c r="BB1905">
        <v>365.93015012091985</v>
      </c>
      <c r="BC1905">
        <v>1</v>
      </c>
      <c r="BD1905">
        <v>43.675222883771347</v>
      </c>
      <c r="BE1905">
        <v>99.138947642065602</v>
      </c>
      <c r="BF1905">
        <v>10.891303589688553</v>
      </c>
      <c r="BG1905">
        <v>5.4239647341774555</v>
      </c>
      <c r="BH1905">
        <v>439.40718334946939</v>
      </c>
      <c r="BI1905">
        <v>0.20000000000000007</v>
      </c>
      <c r="BJ1905">
        <v>2877.0222934359608</v>
      </c>
      <c r="BK1905">
        <v>693.63220054525391</v>
      </c>
      <c r="BL1905">
        <v>948.62821844370001</v>
      </c>
      <c r="BM1905">
        <v>1124.2674445438868</v>
      </c>
      <c r="BN1905">
        <v>166.61013972291627</v>
      </c>
      <c r="BO1905">
        <v>29.363375089554577</v>
      </c>
      <c r="BP1905">
        <v>2.7114699471588375E-2</v>
      </c>
      <c r="BQ1905">
        <v>100</v>
      </c>
      <c r="BR1905">
        <v>302.88973367530286</v>
      </c>
      <c r="BS1905">
        <v>5.5099399031994477E-2</v>
      </c>
      <c r="BT1905">
        <v>2.961026493251547E-4</v>
      </c>
      <c r="BU1905">
        <v>25.792439087937705</v>
      </c>
      <c r="BV1905">
        <v>0.52317064252606926</v>
      </c>
      <c r="BW1905">
        <v>14.491575332475591</v>
      </c>
      <c r="BX1905">
        <v>35.220408484748148</v>
      </c>
      <c r="BY1905">
        <v>30.149754691798616</v>
      </c>
      <c r="BZ1905">
        <v>1019.9718845742804</v>
      </c>
      <c r="CA1905">
        <v>278.8828146324596</v>
      </c>
      <c r="CB1905">
        <v>245.05369772292539</v>
      </c>
      <c r="CC1905" s="156">
        <v>1.1100000000000001</v>
      </c>
      <c r="CD1905">
        <v>1720</v>
      </c>
      <c r="CE1905">
        <v>8.0440948884566099E-2</v>
      </c>
      <c r="CF1905">
        <v>2.7721939458826599</v>
      </c>
      <c r="CG1905">
        <v>0.11430922422833555</v>
      </c>
      <c r="CH1905">
        <v>-3.2043137577355303</v>
      </c>
      <c r="CI1905" t="s">
        <v>479</v>
      </c>
    </row>
    <row r="1906" spans="47:87" x14ac:dyDescent="0.3">
      <c r="AU1906">
        <v>0.3</v>
      </c>
      <c r="AV1906">
        <v>19.306900872776886</v>
      </c>
      <c r="AW1906">
        <v>0.3367127502381298</v>
      </c>
      <c r="AX1906">
        <v>4.2166689580847405E-2</v>
      </c>
      <c r="AY1906">
        <v>354.63463879663664</v>
      </c>
      <c r="AZ1906">
        <v>9.0430407388003842E-2</v>
      </c>
      <c r="BA1906">
        <v>389.85592463799583</v>
      </c>
      <c r="BB1906">
        <v>278.16881031743117</v>
      </c>
      <c r="BC1906">
        <v>1</v>
      </c>
      <c r="BD1906">
        <v>32.688975045495972</v>
      </c>
      <c r="BE1906">
        <v>98.09967446969155</v>
      </c>
      <c r="BF1906">
        <v>8.0380600587608413</v>
      </c>
      <c r="BG1906">
        <v>3.81171242327523</v>
      </c>
      <c r="BH1906">
        <v>407.75743194096975</v>
      </c>
      <c r="BI1906">
        <v>0.20000000000000009</v>
      </c>
      <c r="BJ1906">
        <v>2414.185763045798</v>
      </c>
      <c r="BK1906">
        <v>695.83882608281237</v>
      </c>
      <c r="BL1906">
        <v>898.32537348498397</v>
      </c>
      <c r="BM1906">
        <v>864.66595423845968</v>
      </c>
      <c r="BN1906">
        <v>162.40466717249922</v>
      </c>
      <c r="BO1906">
        <v>30.034839623873179</v>
      </c>
      <c r="BP1906">
        <v>9.9306858323237379E-2</v>
      </c>
      <c r="BQ1906">
        <v>100</v>
      </c>
      <c r="BR1906">
        <v>350.84405700445785</v>
      </c>
      <c r="BS1906">
        <v>4.9193526658199808E-2</v>
      </c>
      <c r="BT1906">
        <v>3.4226636813102223E-4</v>
      </c>
      <c r="BU1906">
        <v>0</v>
      </c>
      <c r="BV1906">
        <v>0.56167626132064208</v>
      </c>
      <c r="BW1906">
        <v>15.022557588500248</v>
      </c>
      <c r="BX1906">
        <v>36.733630598122431</v>
      </c>
      <c r="BY1906">
        <v>29.782815568175515</v>
      </c>
      <c r="BZ1906">
        <v>982.24172188380135</v>
      </c>
      <c r="CA1906">
        <v>328.30014744162122</v>
      </c>
      <c r="CB1906">
        <v>237.78680277549262</v>
      </c>
      <c r="CC1906" s="156">
        <v>0.9</v>
      </c>
      <c r="CD1906">
        <v>1630</v>
      </c>
      <c r="CE1906">
        <v>0.13208995635766474</v>
      </c>
      <c r="CF1906">
        <v>5.2254296935909172</v>
      </c>
      <c r="CG1906">
        <v>0.16427386878240896</v>
      </c>
      <c r="CH1906">
        <v>9.653312407052173</v>
      </c>
      <c r="CI1906">
        <v>11</v>
      </c>
    </row>
    <row r="1907" spans="47:87" x14ac:dyDescent="0.3">
      <c r="AU1907">
        <v>0.3</v>
      </c>
      <c r="AV1907">
        <v>19.324515063133699</v>
      </c>
      <c r="AW1907">
        <v>0.34103138305616981</v>
      </c>
      <c r="AX1907">
        <v>1.8534179799326722</v>
      </c>
      <c r="AY1907">
        <v>320.32977621495365</v>
      </c>
      <c r="AZ1907">
        <v>0.1028805208009409</v>
      </c>
      <c r="BA1907">
        <v>439.07948914038963</v>
      </c>
      <c r="BB1907">
        <v>405.24822004945008</v>
      </c>
      <c r="BC1907">
        <v>1</v>
      </c>
      <c r="BD1907">
        <v>26.434655008349168</v>
      </c>
      <c r="BE1907">
        <v>86.458868897796947</v>
      </c>
      <c r="BF1907">
        <v>16.770708294194637</v>
      </c>
      <c r="BG1907">
        <v>3.0931311536721009</v>
      </c>
      <c r="BH1907">
        <v>416.39791502005249</v>
      </c>
      <c r="BI1907">
        <v>0.2</v>
      </c>
      <c r="BJ1907">
        <v>2796.5792681122998</v>
      </c>
      <c r="BK1907">
        <v>701.93102449980597</v>
      </c>
      <c r="BL1907">
        <v>926.66188494334961</v>
      </c>
      <c r="BM1907">
        <v>960.81853587530293</v>
      </c>
      <c r="BN1907">
        <v>176.06937506021538</v>
      </c>
      <c r="BO1907">
        <v>30.839819251297065</v>
      </c>
      <c r="BP1907">
        <v>4.9590774948489097E-2</v>
      </c>
      <c r="BQ1907">
        <v>100</v>
      </c>
      <c r="BR1907">
        <v>351.99360175941695</v>
      </c>
      <c r="BS1907">
        <v>6.0385812035711216E-2</v>
      </c>
      <c r="BT1907">
        <v>3.0451431172881966E-4</v>
      </c>
      <c r="BU1907">
        <v>0</v>
      </c>
      <c r="BV1907">
        <v>0.55763103700587469</v>
      </c>
      <c r="BW1907">
        <v>15.707848518579844</v>
      </c>
      <c r="BX1907">
        <v>35.318526339811193</v>
      </c>
      <c r="BY1907">
        <v>35.321324919735879</v>
      </c>
      <c r="BZ1907">
        <v>1152.8036915909511</v>
      </c>
      <c r="CA1907">
        <v>330.03926648744846</v>
      </c>
      <c r="CB1907">
        <v>230.587646253722</v>
      </c>
      <c r="CC1907" s="156">
        <v>1.1100000000000001</v>
      </c>
      <c r="CD1907">
        <v>1920</v>
      </c>
      <c r="CE1907">
        <v>4.4600545147641668E-2</v>
      </c>
      <c r="CF1907">
        <v>2.0304956517402886</v>
      </c>
      <c r="CG1907">
        <v>7.9927599404648178E-2</v>
      </c>
      <c r="CH1907">
        <v>-9.3928524786666916</v>
      </c>
      <c r="CI1907" t="s">
        <v>479</v>
      </c>
    </row>
    <row r="1908" spans="47:87" x14ac:dyDescent="0.3">
      <c r="AU1908">
        <v>0.3</v>
      </c>
      <c r="AV1908">
        <v>18.835151234513596</v>
      </c>
      <c r="AW1908">
        <v>0.25935199771978001</v>
      </c>
      <c r="AX1908">
        <v>0.54685161765124657</v>
      </c>
      <c r="AY1908">
        <v>310.54510667840606</v>
      </c>
      <c r="AZ1908">
        <v>9.9321067666844468E-2</v>
      </c>
      <c r="BA1908">
        <v>379.66672740284707</v>
      </c>
      <c r="BB1908">
        <v>312.07677001525008</v>
      </c>
      <c r="BC1908">
        <v>1</v>
      </c>
      <c r="BD1908">
        <v>52.438963935854758</v>
      </c>
      <c r="BE1908">
        <v>95.691126144330553</v>
      </c>
      <c r="BF1908">
        <v>22.464965553772188</v>
      </c>
      <c r="BG1908">
        <v>4.500927091627835</v>
      </c>
      <c r="BH1908">
        <v>458.27031248198602</v>
      </c>
      <c r="BI1908">
        <v>0.2</v>
      </c>
      <c r="BJ1908">
        <v>2455.3606507707063</v>
      </c>
      <c r="BK1908">
        <v>671.14483801507231</v>
      </c>
      <c r="BL1908">
        <v>869.94338315209086</v>
      </c>
      <c r="BM1908">
        <v>920.97025283437495</v>
      </c>
      <c r="BN1908">
        <v>137.62870653766339</v>
      </c>
      <c r="BO1908">
        <v>23.434830222307795</v>
      </c>
      <c r="BP1908">
        <v>3.9872748002409766E-2</v>
      </c>
      <c r="BQ1908">
        <v>100</v>
      </c>
      <c r="BR1908">
        <v>362.67403787522852</v>
      </c>
      <c r="BS1908">
        <v>5.4865553629111365E-2</v>
      </c>
      <c r="BT1908">
        <v>3.013347075685812E-4</v>
      </c>
      <c r="BU1908">
        <v>8.5026731177692181</v>
      </c>
      <c r="BV1908">
        <v>0.54497583893918744</v>
      </c>
      <c r="BW1908">
        <v>14.599596879444722</v>
      </c>
      <c r="BX1908">
        <v>35.07667416043877</v>
      </c>
      <c r="BY1908">
        <v>35.58294838922744</v>
      </c>
      <c r="BZ1908">
        <v>991.21162469363776</v>
      </c>
      <c r="CA1908">
        <v>310.25590808548407</v>
      </c>
      <c r="CB1908">
        <v>250.75202056166319</v>
      </c>
      <c r="CC1908" s="156">
        <v>0.86</v>
      </c>
      <c r="CD1908">
        <v>1160</v>
      </c>
      <c r="CE1908">
        <v>0.19107055941707318</v>
      </c>
      <c r="CF1908">
        <v>7.9153494148920824</v>
      </c>
      <c r="CG1908">
        <v>0.25056355111052742</v>
      </c>
      <c r="CH1908">
        <v>28.43524379773412</v>
      </c>
      <c r="CI1908">
        <v>6</v>
      </c>
    </row>
    <row r="1909" spans="47:87" x14ac:dyDescent="0.3">
      <c r="AU1909">
        <v>0.3</v>
      </c>
      <c r="AV1909">
        <v>20.43994334263391</v>
      </c>
      <c r="AW1909">
        <v>0.34720558694383519</v>
      </c>
      <c r="AX1909">
        <v>1.6986661986520659</v>
      </c>
      <c r="AY1909">
        <v>350.39449052595927</v>
      </c>
      <c r="AZ1909">
        <v>8.0607102061393265E-2</v>
      </c>
      <c r="BA1909">
        <v>404.80333328624658</v>
      </c>
      <c r="BB1909">
        <v>354.78515708303729</v>
      </c>
      <c r="BC1909">
        <v>1</v>
      </c>
      <c r="BD1909">
        <v>43.182360736249976</v>
      </c>
      <c r="BE1909">
        <v>85.079818293094775</v>
      </c>
      <c r="BF1909">
        <v>11.168094690105502</v>
      </c>
      <c r="BG1909">
        <v>5.1998120959132024</v>
      </c>
      <c r="BH1909">
        <v>420.22775624007659</v>
      </c>
      <c r="BI1909">
        <v>0.2</v>
      </c>
      <c r="BJ1909">
        <v>2534.4677323339088</v>
      </c>
      <c r="BK1909">
        <v>673.64721164893547</v>
      </c>
      <c r="BL1909">
        <v>854.68640028230732</v>
      </c>
      <c r="BM1909">
        <v>883.29229295782488</v>
      </c>
      <c r="BN1909">
        <v>187.78823886747838</v>
      </c>
      <c r="BO1909">
        <v>31.32597000717206</v>
      </c>
      <c r="BP1909">
        <v>5.9365417451246121E-2</v>
      </c>
      <c r="BQ1909">
        <v>100</v>
      </c>
      <c r="BR1909">
        <v>363.48125575003769</v>
      </c>
      <c r="BS1909">
        <v>5.4530263156648669E-2</v>
      </c>
      <c r="BT1909">
        <v>2.9001417979283172E-4</v>
      </c>
      <c r="BU1909">
        <v>93.4715883318366</v>
      </c>
      <c r="BV1909">
        <v>0.57843490856539026</v>
      </c>
      <c r="BW1909">
        <v>15.479227261932847</v>
      </c>
      <c r="BX1909">
        <v>35.347703009253905</v>
      </c>
      <c r="BY1909">
        <v>27.723879471814783</v>
      </c>
      <c r="BZ1909">
        <v>1024.0906357884135</v>
      </c>
      <c r="CA1909">
        <v>262.41048579931862</v>
      </c>
      <c r="CB1909">
        <v>229.88040420716877</v>
      </c>
      <c r="CC1909" s="156">
        <v>0.97</v>
      </c>
      <c r="CD1909">
        <v>1160</v>
      </c>
      <c r="CE1909">
        <v>0.2396409241152182</v>
      </c>
      <c r="CF1909">
        <v>7.7065000601382199</v>
      </c>
      <c r="CG1909">
        <v>0.32344935848522521</v>
      </c>
      <c r="CH1909">
        <v>34.519672964578014</v>
      </c>
      <c r="CI1909">
        <v>5</v>
      </c>
    </row>
    <row r="1910" spans="47:87" x14ac:dyDescent="0.3">
      <c r="AU1910">
        <v>0.3</v>
      </c>
      <c r="AV1910">
        <v>19.346531374618714</v>
      </c>
      <c r="AW1910">
        <v>0.39398525768932785</v>
      </c>
      <c r="AX1910">
        <v>1.8501512860953802</v>
      </c>
      <c r="AY1910">
        <v>332.28995821457022</v>
      </c>
      <c r="AZ1910">
        <v>9.2584086128950444E-2</v>
      </c>
      <c r="BA1910">
        <v>427.65456155224064</v>
      </c>
      <c r="BB1910">
        <v>385.12289305278773</v>
      </c>
      <c r="BC1910">
        <v>1</v>
      </c>
      <c r="BD1910">
        <v>50.544342548226943</v>
      </c>
      <c r="BE1910">
        <v>103.62643236798219</v>
      </c>
      <c r="BF1910">
        <v>5.6660794022794603</v>
      </c>
      <c r="BG1910">
        <v>5.8831730477494073</v>
      </c>
      <c r="BH1910">
        <v>400.63664690152865</v>
      </c>
      <c r="BI1910">
        <v>0.20000000000000004</v>
      </c>
      <c r="BJ1910">
        <v>2345.3917734692118</v>
      </c>
      <c r="BK1910">
        <v>699.42055191475208</v>
      </c>
      <c r="BL1910">
        <v>920.43341978251692</v>
      </c>
      <c r="BM1910">
        <v>970.91551925673446</v>
      </c>
      <c r="BN1910">
        <v>180.20455309681486</v>
      </c>
      <c r="BO1910">
        <v>35.881487180465513</v>
      </c>
      <c r="BP1910">
        <v>2.6719140078476009E-2</v>
      </c>
      <c r="BQ1910">
        <v>100</v>
      </c>
      <c r="BR1910">
        <v>315.51627928107365</v>
      </c>
      <c r="BS1910">
        <v>5.3333207877685362E-2</v>
      </c>
      <c r="BT1910">
        <v>3.3204613531316401E-4</v>
      </c>
      <c r="BU1910">
        <v>80.971664973494043</v>
      </c>
      <c r="BV1910">
        <v>0.56113333342636196</v>
      </c>
      <c r="BW1910">
        <v>14.24046184523595</v>
      </c>
      <c r="BX1910">
        <v>32.885557666514948</v>
      </c>
      <c r="BY1910">
        <v>25.013950972583629</v>
      </c>
      <c r="BZ1910">
        <v>1060.7465446227438</v>
      </c>
      <c r="CA1910">
        <v>380.3684497511876</v>
      </c>
      <c r="CB1910">
        <v>228.92749887864153</v>
      </c>
      <c r="CC1910" s="156">
        <v>1.04</v>
      </c>
      <c r="CD1910">
        <v>1480</v>
      </c>
      <c r="CE1910">
        <v>0.16679325194267514</v>
      </c>
      <c r="CF1910">
        <v>5.7305974206155739</v>
      </c>
      <c r="CG1910">
        <v>0.20333410352530643</v>
      </c>
      <c r="CH1910">
        <v>10.325064525177041</v>
      </c>
      <c r="CI1910">
        <v>9</v>
      </c>
    </row>
    <row r="1911" spans="47:87" x14ac:dyDescent="0.3">
      <c r="AU1911">
        <v>0.3</v>
      </c>
      <c r="AV1911">
        <v>20.519987887772068</v>
      </c>
      <c r="AW1911">
        <v>0.36541864815054764</v>
      </c>
      <c r="AX1911">
        <v>1.6076790289963541</v>
      </c>
      <c r="AY1911">
        <v>322.99284238646925</v>
      </c>
      <c r="AZ1911">
        <v>9.720793387915444E-2</v>
      </c>
      <c r="BA1911">
        <v>426.81683506820627</v>
      </c>
      <c r="BB1911">
        <v>316.06506252618385</v>
      </c>
      <c r="BC1911">
        <v>1</v>
      </c>
      <c r="BD1911">
        <v>54.088456186095478</v>
      </c>
      <c r="BE1911">
        <v>111.05910185464398</v>
      </c>
      <c r="BF1911">
        <v>9.7633371505795079</v>
      </c>
      <c r="BG1911">
        <v>5.4330138423705154</v>
      </c>
      <c r="BH1911">
        <v>395.33603127365279</v>
      </c>
      <c r="BI1911">
        <v>0.2</v>
      </c>
      <c r="BJ1911">
        <v>2440.5924277423987</v>
      </c>
      <c r="BK1911">
        <v>686.47097702047984</v>
      </c>
      <c r="BL1911">
        <v>877.69613101404332</v>
      </c>
      <c r="BM1911">
        <v>1124.8896592995213</v>
      </c>
      <c r="BN1911">
        <v>190.19034237936228</v>
      </c>
      <c r="BO1911">
        <v>33.206331834968459</v>
      </c>
      <c r="BP1911">
        <v>3.3646024494523259E-2</v>
      </c>
      <c r="BQ1911">
        <v>100</v>
      </c>
      <c r="BR1911">
        <v>314.12928110082601</v>
      </c>
      <c r="BS1911">
        <v>5.6971906607394068E-2</v>
      </c>
      <c r="BT1911">
        <v>3.2293743698372311E-4</v>
      </c>
      <c r="BU1911">
        <v>0</v>
      </c>
      <c r="BV1911">
        <v>0.5673301674573068</v>
      </c>
      <c r="BW1911">
        <v>14.577363312596896</v>
      </c>
      <c r="BX1911">
        <v>35.66248123205213</v>
      </c>
      <c r="BY1911">
        <v>39.133293619586638</v>
      </c>
      <c r="BZ1911">
        <v>1151.8043527044101</v>
      </c>
      <c r="CA1911">
        <v>262.74951071322647</v>
      </c>
      <c r="CB1911">
        <v>236.19994336626016</v>
      </c>
      <c r="CC1911" s="156">
        <v>1</v>
      </c>
      <c r="CD1911">
        <v>1230</v>
      </c>
      <c r="CE1911">
        <v>0.18847318325283857</v>
      </c>
      <c r="CF1911">
        <v>7.5744242212132855</v>
      </c>
      <c r="CG1911">
        <v>0.24564042945587236</v>
      </c>
      <c r="CH1911">
        <v>17.162013227464314</v>
      </c>
      <c r="CI1911">
        <v>7</v>
      </c>
    </row>
    <row r="1912" spans="47:87" x14ac:dyDescent="0.3">
      <c r="AU1912">
        <v>0.3</v>
      </c>
      <c r="AV1912">
        <v>21.301353281260948</v>
      </c>
      <c r="AW1912">
        <v>0.31725264176937679</v>
      </c>
      <c r="AX1912">
        <v>1.3418531881847355</v>
      </c>
      <c r="AY1912">
        <v>315.95110338208974</v>
      </c>
      <c r="AZ1912">
        <v>8.8355299817046234E-2</v>
      </c>
      <c r="BA1912">
        <v>398.50744668931469</v>
      </c>
      <c r="BB1912">
        <v>323.30919533946468</v>
      </c>
      <c r="BC1912">
        <v>1</v>
      </c>
      <c r="BD1912">
        <v>44.537329247195139</v>
      </c>
      <c r="BE1912">
        <v>94.139892786579622</v>
      </c>
      <c r="BF1912">
        <v>16.135914313937796</v>
      </c>
      <c r="BG1912">
        <v>5.9950352356891168</v>
      </c>
      <c r="BH1912">
        <v>416.90871395140164</v>
      </c>
      <c r="BI1912">
        <v>0.19999999999999998</v>
      </c>
      <c r="BJ1912">
        <v>2882.6314299678406</v>
      </c>
      <c r="BK1912">
        <v>701.6686154616317</v>
      </c>
      <c r="BL1912">
        <v>836.7219242025634</v>
      </c>
      <c r="BM1912">
        <v>1168.2790541786637</v>
      </c>
      <c r="BN1912">
        <v>157.16736962115871</v>
      </c>
      <c r="BO1912">
        <v>28.562515928559268</v>
      </c>
      <c r="BP1912">
        <v>6.1575410578187523E-2</v>
      </c>
      <c r="BQ1912">
        <v>100</v>
      </c>
      <c r="BR1912">
        <v>328.73924774911404</v>
      </c>
      <c r="BS1912">
        <v>5.8733622413995268E-2</v>
      </c>
      <c r="BT1912">
        <v>3.2073241615793705E-4</v>
      </c>
      <c r="BU1912">
        <v>37.845655812336311</v>
      </c>
      <c r="BV1912">
        <v>0.54909213684771718</v>
      </c>
      <c r="BW1912">
        <v>14.098764049160454</v>
      </c>
      <c r="BX1912">
        <v>36.898692527765085</v>
      </c>
      <c r="BY1912">
        <v>38.690846959576362</v>
      </c>
      <c r="BZ1912">
        <v>836.81238006052411</v>
      </c>
      <c r="CA1912">
        <v>297.47587039419636</v>
      </c>
      <c r="CB1912">
        <v>242.92900645990468</v>
      </c>
      <c r="CC1912" s="156">
        <v>0.84</v>
      </c>
      <c r="CD1912">
        <v>1930</v>
      </c>
      <c r="CE1912">
        <v>0.17148423771507026</v>
      </c>
      <c r="CF1912">
        <v>4.8967059437167118</v>
      </c>
      <c r="CG1912">
        <v>0.20845659517245607</v>
      </c>
      <c r="CH1912">
        <v>10.395523325996155</v>
      </c>
      <c r="CI1912">
        <v>9</v>
      </c>
    </row>
    <row r="1913" spans="47:87" x14ac:dyDescent="0.3">
      <c r="AU1913">
        <v>0.3</v>
      </c>
      <c r="AV1913">
        <v>18.806708963100405</v>
      </c>
      <c r="AW1913">
        <v>0.3052805706562961</v>
      </c>
      <c r="AX1913">
        <v>2.2690600430373231</v>
      </c>
      <c r="AY1913">
        <v>328.75788976222196</v>
      </c>
      <c r="AZ1913">
        <v>9.181555100757631E-2</v>
      </c>
      <c r="BA1913">
        <v>392.03411483377238</v>
      </c>
      <c r="BB1913">
        <v>313.81663776097344</v>
      </c>
      <c r="BC1913">
        <v>1</v>
      </c>
      <c r="BD1913">
        <v>39.008309461253901</v>
      </c>
      <c r="BE1913">
        <v>100.07331358598421</v>
      </c>
      <c r="BF1913">
        <v>14.480211732880313</v>
      </c>
      <c r="BG1913">
        <v>5.0356284997255436</v>
      </c>
      <c r="BH1913">
        <v>415.95048565602389</v>
      </c>
      <c r="BI1913">
        <v>0.20000000000000004</v>
      </c>
      <c r="BJ1913">
        <v>2714.6368888640627</v>
      </c>
      <c r="BK1913">
        <v>691.24550205910555</v>
      </c>
      <c r="BL1913">
        <v>939.42574850092944</v>
      </c>
      <c r="BM1913">
        <v>976.1070402736915</v>
      </c>
      <c r="BN1913">
        <v>172.96517615430798</v>
      </c>
      <c r="BO1913">
        <v>27.240434478185026</v>
      </c>
      <c r="BP1913">
        <v>8.8854159154225121E-2</v>
      </c>
      <c r="BQ1913">
        <v>100</v>
      </c>
      <c r="BR1913">
        <v>254.78788665834102</v>
      </c>
      <c r="BS1913">
        <v>5.7901400087385244E-2</v>
      </c>
      <c r="BT1913">
        <v>3.0729854374249071E-4</v>
      </c>
      <c r="BU1913">
        <v>67.939393104324921</v>
      </c>
      <c r="BV1913">
        <v>0.51025586679580071</v>
      </c>
      <c r="BW1913">
        <v>15.045475703266371</v>
      </c>
      <c r="BX1913">
        <v>36.191913778952845</v>
      </c>
      <c r="BY1913">
        <v>36.833064448693555</v>
      </c>
      <c r="BZ1913">
        <v>1245.6041176774208</v>
      </c>
      <c r="CA1913">
        <v>205.41900364763376</v>
      </c>
      <c r="CB1913">
        <v>235.15527758673858</v>
      </c>
      <c r="CC1913" s="156">
        <v>0.9</v>
      </c>
      <c r="CD1913">
        <v>1540</v>
      </c>
      <c r="CE1913">
        <v>0.2233550847942658</v>
      </c>
      <c r="CF1913">
        <v>5.9853823017794525</v>
      </c>
      <c r="CG1913">
        <v>0.27006473853471968</v>
      </c>
      <c r="CH1913">
        <v>28.230271034307012</v>
      </c>
      <c r="CI1913">
        <v>6</v>
      </c>
    </row>
    <row r="1914" spans="47:87" x14ac:dyDescent="0.3">
      <c r="AU1914">
        <v>0.3</v>
      </c>
      <c r="AV1914">
        <v>18.899841913803513</v>
      </c>
      <c r="AW1914">
        <v>0.33898090517439006</v>
      </c>
      <c r="AX1914">
        <v>1.5130021311312847</v>
      </c>
      <c r="AY1914">
        <v>325.12064685505209</v>
      </c>
      <c r="AZ1914">
        <v>0.10226473932249755</v>
      </c>
      <c r="BA1914">
        <v>423.24554010138229</v>
      </c>
      <c r="BB1914">
        <v>285.70049302250243</v>
      </c>
      <c r="BC1914">
        <v>1</v>
      </c>
      <c r="BD1914">
        <v>49.677396935716267</v>
      </c>
      <c r="BE1914">
        <v>93.146025877071807</v>
      </c>
      <c r="BF1914">
        <v>18.857699705623396</v>
      </c>
      <c r="BG1914">
        <v>5.4014949477784393</v>
      </c>
      <c r="BH1914">
        <v>437.62570381964804</v>
      </c>
      <c r="BI1914">
        <v>0.20000000000000004</v>
      </c>
      <c r="BJ1914">
        <v>2246.5538768400052</v>
      </c>
      <c r="BK1914">
        <v>727.38894130251458</v>
      </c>
      <c r="BL1914">
        <v>949.55996143815719</v>
      </c>
      <c r="BM1914">
        <v>1130.3652971222443</v>
      </c>
      <c r="BN1914">
        <v>172.3153587288561</v>
      </c>
      <c r="BO1914">
        <v>30.76411523490642</v>
      </c>
      <c r="BP1914">
        <v>3.5978383328871537E-2</v>
      </c>
      <c r="BQ1914">
        <v>100</v>
      </c>
      <c r="BR1914">
        <v>330.4043405726872</v>
      </c>
      <c r="BS1914">
        <v>5.4757352820480346E-2</v>
      </c>
      <c r="BT1914">
        <v>3.0525743467179787E-4</v>
      </c>
      <c r="BU1914">
        <v>6.394660713167065</v>
      </c>
      <c r="BV1914">
        <v>0.56866950211939327</v>
      </c>
      <c r="BW1914">
        <v>13.884317000679887</v>
      </c>
      <c r="BX1914">
        <v>34.808535316910429</v>
      </c>
      <c r="BY1914">
        <v>30.215101742866214</v>
      </c>
      <c r="BZ1914">
        <v>938.39649337914454</v>
      </c>
      <c r="CA1914">
        <v>187.60143316043838</v>
      </c>
      <c r="CB1914">
        <v>226.06192521926025</v>
      </c>
      <c r="CC1914" s="156">
        <v>1.01</v>
      </c>
      <c r="CD1914">
        <v>1400</v>
      </c>
      <c r="CE1914">
        <v>0.18490444061818878</v>
      </c>
      <c r="CF1914">
        <v>6.6826051135721585</v>
      </c>
      <c r="CG1914">
        <v>0.24333316722724893</v>
      </c>
      <c r="CH1914">
        <v>15.579614624385052</v>
      </c>
      <c r="CI1914">
        <v>7</v>
      </c>
    </row>
    <row r="1915" spans="47:87" x14ac:dyDescent="0.3">
      <c r="AU1915">
        <v>0.3</v>
      </c>
      <c r="AV1915">
        <v>21.704094198628905</v>
      </c>
      <c r="AW1915">
        <v>0.29698030565920358</v>
      </c>
      <c r="AX1915">
        <v>1.514701705639971</v>
      </c>
      <c r="AY1915">
        <v>360.46712349483346</v>
      </c>
      <c r="AZ1915">
        <v>0.12189592454807389</v>
      </c>
      <c r="BA1915">
        <v>467.43243826713967</v>
      </c>
      <c r="BB1915">
        <v>368.17558730467852</v>
      </c>
      <c r="BC1915">
        <v>1</v>
      </c>
      <c r="BD1915">
        <v>34.179975254489491</v>
      </c>
      <c r="BE1915">
        <v>79.205339252786004</v>
      </c>
      <c r="BF1915">
        <v>21.561341759385428</v>
      </c>
      <c r="BG1915">
        <v>3.980976212181516</v>
      </c>
      <c r="BH1915">
        <v>430.73365469204776</v>
      </c>
      <c r="BI1915">
        <v>0.20000000000000004</v>
      </c>
      <c r="BJ1915">
        <v>3094.9399596236394</v>
      </c>
      <c r="BK1915">
        <v>676.4060092731786</v>
      </c>
      <c r="BL1915">
        <v>985.54561853506982</v>
      </c>
      <c r="BM1915">
        <v>836.40154234465376</v>
      </c>
      <c r="BN1915">
        <v>149.61162985461263</v>
      </c>
      <c r="BO1915">
        <v>26.580992296941591</v>
      </c>
      <c r="BP1915">
        <v>7.6427401996408337E-2</v>
      </c>
      <c r="BQ1915">
        <v>100</v>
      </c>
      <c r="BR1915">
        <v>369.9919892114732</v>
      </c>
      <c r="BS1915">
        <v>5.6948564517764984E-2</v>
      </c>
      <c r="BT1915">
        <v>2.8513964301159428E-4</v>
      </c>
      <c r="BU1915">
        <v>22.770147221154101</v>
      </c>
      <c r="BV1915">
        <v>0.55532073084137867</v>
      </c>
      <c r="BW1915">
        <v>15.138465611155654</v>
      </c>
      <c r="BX1915">
        <v>37.066932632005852</v>
      </c>
      <c r="BY1915">
        <v>36.254905583776882</v>
      </c>
      <c r="BZ1915">
        <v>1263.7227668720691</v>
      </c>
      <c r="CA1915">
        <v>208.87827004404198</v>
      </c>
      <c r="CB1915">
        <v>252.13422643386329</v>
      </c>
      <c r="CC1915" s="156">
        <v>1.01</v>
      </c>
      <c r="CD1915">
        <v>1420</v>
      </c>
      <c r="CE1915">
        <v>0.16514982849770266</v>
      </c>
      <c r="CF1915">
        <v>5.6605710967070193</v>
      </c>
      <c r="CG1915">
        <v>0.19572874826349038</v>
      </c>
      <c r="CH1915">
        <v>19.645798068876022</v>
      </c>
      <c r="CI1915">
        <v>8</v>
      </c>
    </row>
    <row r="1916" spans="47:87" x14ac:dyDescent="0.3">
      <c r="AU1916">
        <v>0.3</v>
      </c>
      <c r="AV1916">
        <v>20.527687389705711</v>
      </c>
      <c r="AW1916">
        <v>0.26296691673321881</v>
      </c>
      <c r="AX1916">
        <v>1.4475977925671559</v>
      </c>
      <c r="AY1916">
        <v>337.79694272684867</v>
      </c>
      <c r="AZ1916">
        <v>0.10247274909573242</v>
      </c>
      <c r="BA1916">
        <v>412.7771676665908</v>
      </c>
      <c r="BB1916">
        <v>304.57661273457484</v>
      </c>
      <c r="BC1916">
        <v>1</v>
      </c>
      <c r="BD1916">
        <v>35.631874397503992</v>
      </c>
      <c r="BE1916">
        <v>93.971725263192383</v>
      </c>
      <c r="BF1916">
        <v>16.505056644291834</v>
      </c>
      <c r="BG1916">
        <v>5.4755913714146995</v>
      </c>
      <c r="BH1916">
        <v>408.79010682727062</v>
      </c>
      <c r="BI1916">
        <v>0.19999999999999998</v>
      </c>
      <c r="BJ1916">
        <v>2896.3335006543052</v>
      </c>
      <c r="BK1916">
        <v>686.08575712729407</v>
      </c>
      <c r="BL1916">
        <v>892.58396296963838</v>
      </c>
      <c r="BM1916">
        <v>856.14753609991863</v>
      </c>
      <c r="BN1916">
        <v>139.99228541231761</v>
      </c>
      <c r="BO1916">
        <v>23.853351924429418</v>
      </c>
      <c r="BP1916">
        <v>2.9270760197640966E-2</v>
      </c>
      <c r="BQ1916">
        <v>100</v>
      </c>
      <c r="BR1916">
        <v>323.44985936769024</v>
      </c>
      <c r="BS1916">
        <v>5.7642283728159702E-2</v>
      </c>
      <c r="BT1916">
        <v>3.0340066478903882E-4</v>
      </c>
      <c r="BU1916">
        <v>19.456312600511961</v>
      </c>
      <c r="BV1916">
        <v>0.50096842335034997</v>
      </c>
      <c r="BW1916">
        <v>15.005917621047479</v>
      </c>
      <c r="BX1916">
        <v>38.982555098214959</v>
      </c>
      <c r="BY1916">
        <v>33.321730020897867</v>
      </c>
      <c r="BZ1916">
        <v>967.478634910707</v>
      </c>
      <c r="CA1916">
        <v>189.25458108003687</v>
      </c>
      <c r="CB1916">
        <v>234.31979296811338</v>
      </c>
      <c r="CC1916" s="156">
        <v>1.07</v>
      </c>
      <c r="CD1916">
        <v>1770</v>
      </c>
      <c r="CE1916">
        <v>2.5539520920016434E-2</v>
      </c>
      <c r="CF1916">
        <v>2.0874242631780082</v>
      </c>
      <c r="CG1916">
        <v>7.1246810532250585E-2</v>
      </c>
      <c r="CH1916">
        <v>-14.298779198455957</v>
      </c>
      <c r="CI1916" t="s">
        <v>479</v>
      </c>
    </row>
    <row r="1917" spans="47:87" x14ac:dyDescent="0.3">
      <c r="AU1917">
        <v>0.3</v>
      </c>
      <c r="AV1917">
        <v>19.284320893467211</v>
      </c>
      <c r="AW1917">
        <v>0.23816042460243073</v>
      </c>
      <c r="AX1917">
        <v>1.0133365602633653</v>
      </c>
      <c r="AY1917">
        <v>333.59322751754638</v>
      </c>
      <c r="AZ1917">
        <v>0.10555022573934159</v>
      </c>
      <c r="BA1917">
        <v>393.68629830079624</v>
      </c>
      <c r="BB1917">
        <v>392.80504873233775</v>
      </c>
      <c r="BC1917">
        <v>1</v>
      </c>
      <c r="BD1917">
        <v>39.175632951422209</v>
      </c>
      <c r="BE1917">
        <v>125.05158480017921</v>
      </c>
      <c r="BF1917">
        <v>9.2695960921890048</v>
      </c>
      <c r="BG1917">
        <v>3.7227969435274439</v>
      </c>
      <c r="BH1917">
        <v>429.52367019725472</v>
      </c>
      <c r="BI1917">
        <v>0.19999999999999998</v>
      </c>
      <c r="BJ1917">
        <v>2824.5104809752988</v>
      </c>
      <c r="BK1917">
        <v>684.73012854871592</v>
      </c>
      <c r="BL1917">
        <v>891.7794415236674</v>
      </c>
      <c r="BM1917">
        <v>1036.192733830625</v>
      </c>
      <c r="BN1917">
        <v>158.8099364690176</v>
      </c>
      <c r="BO1917">
        <v>21.29847893610069</v>
      </c>
      <c r="BP1917">
        <v>6.3422653194599152E-2</v>
      </c>
      <c r="BQ1917">
        <v>100</v>
      </c>
      <c r="BR1917">
        <v>259.05480931261366</v>
      </c>
      <c r="BS1917">
        <v>5.0441025002368231E-2</v>
      </c>
      <c r="BT1917">
        <v>2.9940544316204974E-4</v>
      </c>
      <c r="BU1917">
        <v>86.941690163740006</v>
      </c>
      <c r="BV1917">
        <v>0.55863205430395424</v>
      </c>
      <c r="BW1917">
        <v>14.242692523512973</v>
      </c>
      <c r="BX1917">
        <v>34.204050547398992</v>
      </c>
      <c r="BY1917">
        <v>36.651569819487136</v>
      </c>
      <c r="BZ1917">
        <v>1236.8282980060492</v>
      </c>
      <c r="CA1917">
        <v>243.85215342590428</v>
      </c>
      <c r="CB1917">
        <v>230.36203023296278</v>
      </c>
      <c r="CC1917" s="156">
        <v>0.97</v>
      </c>
      <c r="CD1917">
        <v>2050</v>
      </c>
      <c r="CE1917">
        <v>0.11010020168217061</v>
      </c>
      <c r="CF1917">
        <v>4.3016457163001149</v>
      </c>
      <c r="CG1917">
        <v>0.14842212230712723</v>
      </c>
      <c r="CH1917">
        <v>-0.19443193782004831</v>
      </c>
      <c r="CI1917" t="s">
        <v>479</v>
      </c>
    </row>
    <row r="1918" spans="47:87" x14ac:dyDescent="0.3">
      <c r="AU1918">
        <v>0.3</v>
      </c>
      <c r="AV1918">
        <v>18.402642098828721</v>
      </c>
      <c r="AW1918">
        <v>0.24917657403854776</v>
      </c>
      <c r="AX1918">
        <v>1.6647819920501603</v>
      </c>
      <c r="AY1918">
        <v>325.94002992212876</v>
      </c>
      <c r="AZ1918">
        <v>0.10488964580941793</v>
      </c>
      <c r="BA1918">
        <v>298.78381964014778</v>
      </c>
      <c r="BB1918">
        <v>342.8842541234207</v>
      </c>
      <c r="BC1918">
        <v>1</v>
      </c>
      <c r="BD1918">
        <v>36.20740788654463</v>
      </c>
      <c r="BE1918">
        <v>104.05214576686976</v>
      </c>
      <c r="BF1918">
        <v>13.510213822726602</v>
      </c>
      <c r="BG1918">
        <v>4.6444937771353541</v>
      </c>
      <c r="BH1918">
        <v>424.93035257504994</v>
      </c>
      <c r="BI1918">
        <v>0.19999999999999998</v>
      </c>
      <c r="BJ1918">
        <v>2598.6770241319841</v>
      </c>
      <c r="BK1918">
        <v>708.68645543039895</v>
      </c>
      <c r="BL1918">
        <v>966.016706508418</v>
      </c>
      <c r="BM1918">
        <v>938.17252067819675</v>
      </c>
      <c r="BN1918">
        <v>176.28838482022365</v>
      </c>
      <c r="BO1918">
        <v>22.727100812149772</v>
      </c>
      <c r="BP1918">
        <v>1.2572283168827414E-2</v>
      </c>
      <c r="BQ1918">
        <v>100</v>
      </c>
      <c r="BR1918">
        <v>317.22503917309876</v>
      </c>
      <c r="BS1918">
        <v>5.867532943036171E-2</v>
      </c>
      <c r="BT1918">
        <v>2.9801119846653882E-4</v>
      </c>
      <c r="BU1918">
        <v>44.155780680161463</v>
      </c>
      <c r="BV1918">
        <v>0.54629897036781794</v>
      </c>
      <c r="BW1918">
        <v>15.912858092393602</v>
      </c>
      <c r="BX1918">
        <v>36.354177462818733</v>
      </c>
      <c r="BY1918">
        <v>39.19562420623496</v>
      </c>
      <c r="BZ1918">
        <v>914.18116885680195</v>
      </c>
      <c r="CA1918">
        <v>351.13523038025198</v>
      </c>
      <c r="CB1918">
        <v>242.82227535220625</v>
      </c>
      <c r="CC1918" s="156">
        <v>0.77</v>
      </c>
      <c r="CD1918">
        <v>2400</v>
      </c>
      <c r="CE1918">
        <v>0.14462451065220017</v>
      </c>
      <c r="CF1918">
        <v>5.1604867368336169</v>
      </c>
      <c r="CG1918">
        <v>0.18673230751500963</v>
      </c>
      <c r="CH1918">
        <v>9.3086444514383206</v>
      </c>
      <c r="CI1918">
        <v>10</v>
      </c>
    </row>
    <row r="1919" spans="47:87" x14ac:dyDescent="0.3">
      <c r="AU1919">
        <v>0.3</v>
      </c>
      <c r="AV1919">
        <v>22.346578311846724</v>
      </c>
      <c r="AW1919">
        <v>0.33972026610739903</v>
      </c>
      <c r="AX1919">
        <v>2.0278320275454105</v>
      </c>
      <c r="AY1919">
        <v>283.85814749926601</v>
      </c>
      <c r="AZ1919">
        <v>8.4076061391711573E-2</v>
      </c>
      <c r="BA1919">
        <v>364.11170363675041</v>
      </c>
      <c r="BB1919">
        <v>295.4984257059503</v>
      </c>
      <c r="BC1919">
        <v>1</v>
      </c>
      <c r="BD1919">
        <v>27.542832978763439</v>
      </c>
      <c r="BE1919">
        <v>78.642673392680464</v>
      </c>
      <c r="BF1919">
        <v>23.080708687040712</v>
      </c>
      <c r="BG1919">
        <v>4.4621663695884459</v>
      </c>
      <c r="BH1919">
        <v>359.23710640529242</v>
      </c>
      <c r="BI1919">
        <v>0.19999999999999993</v>
      </c>
      <c r="BJ1919">
        <v>2781.7318565047458</v>
      </c>
      <c r="BK1919">
        <v>677.69100986403555</v>
      </c>
      <c r="BL1919">
        <v>983.01771567122239</v>
      </c>
      <c r="BM1919">
        <v>924.83613057745663</v>
      </c>
      <c r="BN1919">
        <v>214.56723634215072</v>
      </c>
      <c r="BO1919">
        <v>30.879068376428123</v>
      </c>
      <c r="BP1919">
        <v>3.0339578959960482E-2</v>
      </c>
      <c r="BQ1919">
        <v>100</v>
      </c>
      <c r="BR1919">
        <v>310.60921873524831</v>
      </c>
      <c r="BS1919">
        <v>6.190574254345544E-2</v>
      </c>
      <c r="BT1919">
        <v>3.3102188832194099E-4</v>
      </c>
      <c r="BU1919">
        <v>0</v>
      </c>
      <c r="BV1919">
        <v>0.51659236585382118</v>
      </c>
      <c r="BW1919">
        <v>15.101772320220503</v>
      </c>
      <c r="BX1919">
        <v>36.14301339218062</v>
      </c>
      <c r="BY1919">
        <v>33.238869679547044</v>
      </c>
      <c r="BZ1919">
        <v>1166.6023027853951</v>
      </c>
      <c r="CA1919">
        <v>366.58679161518467</v>
      </c>
      <c r="CB1919">
        <v>235.88313000768593</v>
      </c>
      <c r="CC1919" s="156">
        <v>0.94</v>
      </c>
      <c r="CD1919">
        <v>1540</v>
      </c>
      <c r="CE1919">
        <v>0.22080204960067085</v>
      </c>
      <c r="CF1919">
        <v>7.1293956299932848</v>
      </c>
      <c r="CG1919">
        <v>0.29898238145669498</v>
      </c>
      <c r="CH1919">
        <v>24.68079165077884</v>
      </c>
      <c r="CI1919">
        <v>6</v>
      </c>
    </row>
    <row r="1920" spans="47:87" x14ac:dyDescent="0.3">
      <c r="AU1920">
        <v>0.3</v>
      </c>
      <c r="AV1920">
        <v>19.988283331961942</v>
      </c>
      <c r="AW1920">
        <v>0.32023804799271449</v>
      </c>
      <c r="AX1920">
        <v>0.81890771116815664</v>
      </c>
      <c r="AY1920">
        <v>324.55657807270507</v>
      </c>
      <c r="AZ1920">
        <v>8.8910199332479331E-2</v>
      </c>
      <c r="BA1920">
        <v>431.87515959506709</v>
      </c>
      <c r="BB1920">
        <v>356.5658454048359</v>
      </c>
      <c r="BC1920">
        <v>1</v>
      </c>
      <c r="BD1920">
        <v>50.050298563671873</v>
      </c>
      <c r="BE1920">
        <v>109.22426094083511</v>
      </c>
      <c r="BF1920">
        <v>10.964994868085491</v>
      </c>
      <c r="BG1920">
        <v>4.7218036393031522</v>
      </c>
      <c r="BH1920">
        <v>446.80904760379372</v>
      </c>
      <c r="BI1920">
        <v>0.20000000000000004</v>
      </c>
      <c r="BJ1920">
        <v>2757.681271192273</v>
      </c>
      <c r="BK1920">
        <v>671.68330954796181</v>
      </c>
      <c r="BL1920">
        <v>948.60500467607062</v>
      </c>
      <c r="BM1920">
        <v>780.24767319694752</v>
      </c>
      <c r="BN1920">
        <v>203.09245165261203</v>
      </c>
      <c r="BO1920">
        <v>28.646149742373918</v>
      </c>
      <c r="BP1920">
        <v>8.4622402855569781E-2</v>
      </c>
      <c r="BQ1920">
        <v>100</v>
      </c>
      <c r="BR1920">
        <v>338.19082958249481</v>
      </c>
      <c r="BS1920">
        <v>5.3619744933767872E-2</v>
      </c>
      <c r="BT1920">
        <v>3.1058546187122399E-4</v>
      </c>
      <c r="BU1920">
        <v>0</v>
      </c>
      <c r="BV1920">
        <v>0.5129139713353964</v>
      </c>
      <c r="BW1920">
        <v>13.930220233047852</v>
      </c>
      <c r="BX1920">
        <v>34.543498017291157</v>
      </c>
      <c r="BY1920">
        <v>26.34530317808154</v>
      </c>
      <c r="BZ1920">
        <v>1207.3018905807876</v>
      </c>
      <c r="CA1920">
        <v>367.4015628815859</v>
      </c>
      <c r="CB1920">
        <v>228.46873446976969</v>
      </c>
      <c r="CC1920" s="156">
        <v>0.81</v>
      </c>
      <c r="CD1920">
        <v>1950</v>
      </c>
      <c r="CE1920">
        <v>0.17149534363592256</v>
      </c>
      <c r="CF1920">
        <v>5.8485489076390564</v>
      </c>
      <c r="CG1920">
        <v>0.22336208863050475</v>
      </c>
      <c r="CH1920">
        <v>11.231073320522967</v>
      </c>
      <c r="CI1920">
        <v>9</v>
      </c>
    </row>
    <row r="1921" spans="47:87" x14ac:dyDescent="0.3">
      <c r="AU1921">
        <v>0.3</v>
      </c>
      <c r="AV1921">
        <v>19.388546775547901</v>
      </c>
      <c r="AW1921">
        <v>0.37104360328440233</v>
      </c>
      <c r="AX1921">
        <v>1.151449494672472</v>
      </c>
      <c r="AY1921">
        <v>313.22267215982481</v>
      </c>
      <c r="AZ1921">
        <v>0.11037090509586824</v>
      </c>
      <c r="BA1921">
        <v>393.37201476787766</v>
      </c>
      <c r="BB1921">
        <v>355.78962571712361</v>
      </c>
      <c r="BC1921">
        <v>1</v>
      </c>
      <c r="BD1921">
        <v>39.297411940585974</v>
      </c>
      <c r="BE1921">
        <v>110.67593156551219</v>
      </c>
      <c r="BF1921">
        <v>20.524279187699872</v>
      </c>
      <c r="BG1921">
        <v>5.7386493536855934</v>
      </c>
      <c r="BH1921">
        <v>414.49873798964171</v>
      </c>
      <c r="BI1921">
        <v>0.2</v>
      </c>
      <c r="BJ1921">
        <v>2895.5490544238305</v>
      </c>
      <c r="BK1921">
        <v>698.65185312982362</v>
      </c>
      <c r="BL1921">
        <v>923.82574221177902</v>
      </c>
      <c r="BM1921">
        <v>1024.9991847738108</v>
      </c>
      <c r="BN1921">
        <v>155.3375787716468</v>
      </c>
      <c r="BO1921">
        <v>33.627789703494685</v>
      </c>
      <c r="BP1921">
        <v>4.4991056714810559E-2</v>
      </c>
      <c r="BQ1921">
        <v>100</v>
      </c>
      <c r="BR1921">
        <v>378.8632656324142</v>
      </c>
      <c r="BS1921">
        <v>5.8277417175885707E-2</v>
      </c>
      <c r="BT1921">
        <v>3.0187220326768308E-4</v>
      </c>
      <c r="BU1921">
        <v>59.867743147069433</v>
      </c>
      <c r="BV1921">
        <v>0.51408804210658388</v>
      </c>
      <c r="BW1921">
        <v>14.697906211714438</v>
      </c>
      <c r="BX1921">
        <v>36.452095812058232</v>
      </c>
      <c r="BY1921">
        <v>36.016651748454976</v>
      </c>
      <c r="BZ1921">
        <v>981.58797651632688</v>
      </c>
      <c r="CA1921">
        <v>239.55372302549284</v>
      </c>
      <c r="CB1921">
        <v>214.40354339397047</v>
      </c>
      <c r="CC1921" s="156">
        <v>1.03</v>
      </c>
      <c r="CD1921">
        <v>1030</v>
      </c>
      <c r="CE1921">
        <v>0.14360208496596161</v>
      </c>
      <c r="CF1921">
        <v>5.2002908197826692</v>
      </c>
      <c r="CG1921">
        <v>0.18328445475532393</v>
      </c>
      <c r="CH1921">
        <v>6.339413720734365</v>
      </c>
      <c r="CI1921">
        <v>12</v>
      </c>
    </row>
    <row r="1922" spans="47:87" x14ac:dyDescent="0.3">
      <c r="AU1922">
        <v>0.3</v>
      </c>
      <c r="AV1922">
        <v>21.129591964018104</v>
      </c>
      <c r="AW1922">
        <v>0.26903278352860388</v>
      </c>
      <c r="AX1922">
        <v>0.99039266242538027</v>
      </c>
      <c r="AY1922">
        <v>348.7414985262817</v>
      </c>
      <c r="AZ1922">
        <v>0.10086827837588042</v>
      </c>
      <c r="BA1922">
        <v>440.6137889761344</v>
      </c>
      <c r="BB1922">
        <v>323.22325066643987</v>
      </c>
      <c r="BC1922">
        <v>1</v>
      </c>
      <c r="BD1922">
        <v>33.293441628925109</v>
      </c>
      <c r="BE1922">
        <v>120.61429606147023</v>
      </c>
      <c r="BF1922">
        <v>7.8933153619630669</v>
      </c>
      <c r="BG1922">
        <v>4.2171495823621772</v>
      </c>
      <c r="BH1922">
        <v>467.24539120481603</v>
      </c>
      <c r="BI1922">
        <v>0.19999999999999998</v>
      </c>
      <c r="BJ1922">
        <v>2256.3072920057057</v>
      </c>
      <c r="BK1922">
        <v>688.5835867584774</v>
      </c>
      <c r="BL1922">
        <v>885.57353895896381</v>
      </c>
      <c r="BM1922">
        <v>1173.2924665163521</v>
      </c>
      <c r="BN1922">
        <v>206.18311387573769</v>
      </c>
      <c r="BO1922">
        <v>24.290985865115832</v>
      </c>
      <c r="BP1922">
        <v>4.3627593898521243E-2</v>
      </c>
      <c r="BQ1922">
        <v>100</v>
      </c>
      <c r="BR1922">
        <v>334.25406642576183</v>
      </c>
      <c r="BS1922">
        <v>5.9038391424101777E-2</v>
      </c>
      <c r="BT1922">
        <v>2.7651012392444763E-4</v>
      </c>
      <c r="BU1922">
        <v>62.951150569250075</v>
      </c>
      <c r="BV1922">
        <v>0.5387729087644233</v>
      </c>
      <c r="BW1922">
        <v>15.612382516399919</v>
      </c>
      <c r="BX1922">
        <v>34.84249829054874</v>
      </c>
      <c r="BY1922">
        <v>30.339444498125896</v>
      </c>
      <c r="BZ1922">
        <v>914.670083527006</v>
      </c>
      <c r="CA1922">
        <v>287.52874731284112</v>
      </c>
      <c r="CB1922">
        <v>227.2993304208843</v>
      </c>
      <c r="CC1922" s="156">
        <v>0.9</v>
      </c>
      <c r="CD1922">
        <v>2000</v>
      </c>
      <c r="CE1922">
        <v>0.23735437751781929</v>
      </c>
      <c r="CF1922">
        <v>7.1149158310589184</v>
      </c>
      <c r="CG1922">
        <v>0.32302200978104445</v>
      </c>
      <c r="CH1922">
        <v>20.332011783571996</v>
      </c>
      <c r="CI1922">
        <v>5</v>
      </c>
    </row>
    <row r="1923" spans="47:87" x14ac:dyDescent="0.3">
      <c r="AU1923">
        <v>0.3</v>
      </c>
      <c r="AV1923">
        <v>20.074873832655406</v>
      </c>
      <c r="AW1923">
        <v>0.29560733603051231</v>
      </c>
      <c r="AX1923">
        <v>2.2231404304536908</v>
      </c>
      <c r="AY1923">
        <v>303.28147057757309</v>
      </c>
      <c r="AZ1923">
        <v>8.6601859028550068E-2</v>
      </c>
      <c r="BA1923">
        <v>361.16576244285187</v>
      </c>
      <c r="BB1923">
        <v>400.16973271937059</v>
      </c>
      <c r="BC1923">
        <v>1</v>
      </c>
      <c r="BD1923">
        <v>32.934070541796828</v>
      </c>
      <c r="BE1923">
        <v>107.91342716527581</v>
      </c>
      <c r="BF1923">
        <v>16.067214171504169</v>
      </c>
      <c r="BG1923">
        <v>4.6885915243220033</v>
      </c>
      <c r="BH1923">
        <v>393.70547309499557</v>
      </c>
      <c r="BI1923">
        <v>0.19999999999999998</v>
      </c>
      <c r="BJ1923">
        <v>2471.5331096924469</v>
      </c>
      <c r="BK1923">
        <v>683.60156397977164</v>
      </c>
      <c r="BL1923">
        <v>860.96882621512407</v>
      </c>
      <c r="BM1923">
        <v>958.87859753655027</v>
      </c>
      <c r="BN1923">
        <v>161.06851931569696</v>
      </c>
      <c r="BO1923">
        <v>26.516591615273256</v>
      </c>
      <c r="BP1923">
        <v>6.9145709909270298E-2</v>
      </c>
      <c r="BQ1923">
        <v>100</v>
      </c>
      <c r="BR1923">
        <v>410.09610521515754</v>
      </c>
      <c r="BS1923">
        <v>5.7738001399106967E-2</v>
      </c>
      <c r="BT1923">
        <v>2.9900418860143076E-4</v>
      </c>
      <c r="BU1923">
        <v>53.156207733753654</v>
      </c>
      <c r="BV1923">
        <v>0.51017461393728669</v>
      </c>
      <c r="BW1923">
        <v>15.454160904627503</v>
      </c>
      <c r="BX1923">
        <v>35.567644148897088</v>
      </c>
      <c r="BY1923">
        <v>36.427844451041608</v>
      </c>
      <c r="BZ1923">
        <v>1112.4071585983947</v>
      </c>
      <c r="CA1923">
        <v>275.55550883144809</v>
      </c>
      <c r="CB1923">
        <v>228.9245315636457</v>
      </c>
      <c r="CC1923" s="156">
        <v>1.01</v>
      </c>
      <c r="CD1923">
        <v>1860</v>
      </c>
      <c r="CE1923">
        <v>6.5636753960205629E-2</v>
      </c>
      <c r="CF1923">
        <v>3.1846619608335898</v>
      </c>
      <c r="CG1923">
        <v>0.10582242989328144</v>
      </c>
      <c r="CH1923">
        <v>-4.7199073822367037</v>
      </c>
      <c r="CI1923" t="s">
        <v>479</v>
      </c>
    </row>
    <row r="1924" spans="47:87" x14ac:dyDescent="0.3">
      <c r="AU1924">
        <v>0.3</v>
      </c>
      <c r="AV1924">
        <v>20.60341009119098</v>
      </c>
      <c r="AW1924">
        <v>0.28470947323675722</v>
      </c>
      <c r="AX1924">
        <v>1.6427345310405852</v>
      </c>
      <c r="AY1924">
        <v>307.72819615994496</v>
      </c>
      <c r="AZ1924">
        <v>0.1041784702710105</v>
      </c>
      <c r="BA1924">
        <v>426.24416981964993</v>
      </c>
      <c r="BB1924">
        <v>494.01844300320795</v>
      </c>
      <c r="BC1924">
        <v>1</v>
      </c>
      <c r="BD1924">
        <v>40.891123909453029</v>
      </c>
      <c r="BE1924">
        <v>85.57981766653856</v>
      </c>
      <c r="BF1924">
        <v>5.4754260711950611</v>
      </c>
      <c r="BG1924">
        <v>5.0888561260375615</v>
      </c>
      <c r="BH1924">
        <v>397.80848509608131</v>
      </c>
      <c r="BI1924">
        <v>0.2</v>
      </c>
      <c r="BJ1924">
        <v>2237.491689599246</v>
      </c>
      <c r="BK1924">
        <v>689.87906299693157</v>
      </c>
      <c r="BL1924">
        <v>925.33496246447135</v>
      </c>
      <c r="BM1924">
        <v>889.37930537346961</v>
      </c>
      <c r="BN1924">
        <v>214.52556826481532</v>
      </c>
      <c r="BO1924">
        <v>26.087888389698637</v>
      </c>
      <c r="BP1924">
        <v>0</v>
      </c>
      <c r="BQ1924">
        <v>100</v>
      </c>
      <c r="BR1924">
        <v>376.92308226982288</v>
      </c>
      <c r="BS1924">
        <v>5.8942878983391941E-2</v>
      </c>
      <c r="BT1924">
        <v>3.0672654650621561E-4</v>
      </c>
      <c r="BU1924">
        <v>26.08124883041917</v>
      </c>
      <c r="BV1924">
        <v>0.55891898051605415</v>
      </c>
      <c r="BW1924">
        <v>14.731247380839006</v>
      </c>
      <c r="BX1924">
        <v>35.943034731956701</v>
      </c>
      <c r="BY1924">
        <v>33.690893520222971</v>
      </c>
      <c r="BZ1924">
        <v>1001.4424644402618</v>
      </c>
      <c r="CA1924">
        <v>266.11322234004308</v>
      </c>
      <c r="CB1924">
        <v>228.6418843396917</v>
      </c>
      <c r="CC1924" s="156">
        <v>0.97</v>
      </c>
      <c r="CD1924">
        <v>2020</v>
      </c>
      <c r="CE1924">
        <v>0.22685823425145002</v>
      </c>
      <c r="CF1924">
        <v>5.0311740250963215</v>
      </c>
      <c r="CG1924">
        <v>0.21879119513217632</v>
      </c>
      <c r="CH1924">
        <v>18.894871825478084</v>
      </c>
      <c r="CI1924">
        <v>6</v>
      </c>
    </row>
    <row r="1925" spans="47:87" x14ac:dyDescent="0.3">
      <c r="AU1925">
        <v>0.3</v>
      </c>
      <c r="AV1925">
        <v>22.448341341104491</v>
      </c>
      <c r="AW1925">
        <v>0.28195462307233349</v>
      </c>
      <c r="AX1925">
        <v>0.88388849713208117</v>
      </c>
      <c r="AY1925">
        <v>324.4617298219888</v>
      </c>
      <c r="AZ1925">
        <v>0.10501553893567639</v>
      </c>
      <c r="BA1925">
        <v>497.63517011891952</v>
      </c>
      <c r="BB1925">
        <v>334.75311654496426</v>
      </c>
      <c r="BC1925">
        <v>1</v>
      </c>
      <c r="BD1925">
        <v>36.777254318605294</v>
      </c>
      <c r="BE1925">
        <v>97.957854948591176</v>
      </c>
      <c r="BF1925">
        <v>16.096670223092502</v>
      </c>
      <c r="BG1925">
        <v>2.8534663342136026</v>
      </c>
      <c r="BH1925">
        <v>400.65134308116149</v>
      </c>
      <c r="BI1925">
        <v>0.2</v>
      </c>
      <c r="BJ1925">
        <v>2817.3790751950833</v>
      </c>
      <c r="BK1925">
        <v>681.06143403218164</v>
      </c>
      <c r="BL1925">
        <v>880.13335600663754</v>
      </c>
      <c r="BM1925">
        <v>842.65746954440533</v>
      </c>
      <c r="BN1925">
        <v>160.57649748489072</v>
      </c>
      <c r="BO1925">
        <v>25.506109584181889</v>
      </c>
      <c r="BP1925">
        <v>3.9852170858511546E-2</v>
      </c>
      <c r="BQ1925">
        <v>100</v>
      </c>
      <c r="BR1925">
        <v>408.89706271174987</v>
      </c>
      <c r="BS1925">
        <v>5.2303061198612007E-2</v>
      </c>
      <c r="BT1925">
        <v>3.2791670483407645E-4</v>
      </c>
      <c r="BU1925">
        <v>60.195136480075156</v>
      </c>
      <c r="BV1925">
        <v>0.54140064110843522</v>
      </c>
      <c r="BW1925">
        <v>14.888564881935997</v>
      </c>
      <c r="BX1925">
        <v>35.359510565263854</v>
      </c>
      <c r="BY1925">
        <v>36.037898309004881</v>
      </c>
      <c r="BZ1925">
        <v>1077.8687239290618</v>
      </c>
      <c r="CA1925">
        <v>167.2484531432566</v>
      </c>
      <c r="CB1925">
        <v>224.57367969077205</v>
      </c>
      <c r="CC1925" s="156">
        <v>0.88</v>
      </c>
      <c r="CD1925">
        <v>1990</v>
      </c>
      <c r="CE1925">
        <v>0.17097431757069148</v>
      </c>
      <c r="CF1925">
        <v>4.9285780801514569</v>
      </c>
      <c r="CG1925">
        <v>0.1803410626309962</v>
      </c>
      <c r="CH1925">
        <v>12.038955392159446</v>
      </c>
      <c r="CI1925">
        <v>9</v>
      </c>
    </row>
    <row r="1926" spans="47:87" x14ac:dyDescent="0.3">
      <c r="AU1926">
        <v>0.3</v>
      </c>
      <c r="AV1926">
        <v>19.771883694114926</v>
      </c>
      <c r="AW1926">
        <v>0.34914694674211338</v>
      </c>
      <c r="AX1926">
        <v>0.22221867095963632</v>
      </c>
      <c r="AY1926">
        <v>318.59253215924429</v>
      </c>
      <c r="AZ1926">
        <v>0.10639905924391234</v>
      </c>
      <c r="BA1926">
        <v>398.96195017032636</v>
      </c>
      <c r="BB1926">
        <v>302.17174163452535</v>
      </c>
      <c r="BC1926">
        <v>1</v>
      </c>
      <c r="BD1926">
        <v>37.462375240115506</v>
      </c>
      <c r="BE1926">
        <v>103.97015928486161</v>
      </c>
      <c r="BF1926">
        <v>9.0529256438222543</v>
      </c>
      <c r="BG1926">
        <v>6.145518425179147</v>
      </c>
      <c r="BH1926">
        <v>407.49346417866548</v>
      </c>
      <c r="BI1926">
        <v>0.2</v>
      </c>
      <c r="BJ1926">
        <v>2447.4490376343665</v>
      </c>
      <c r="BK1926">
        <v>701.38233730259651</v>
      </c>
      <c r="BL1926">
        <v>863.61791408505087</v>
      </c>
      <c r="BM1926">
        <v>1008.5242794254561</v>
      </c>
      <c r="BN1926">
        <v>196.7652404568104</v>
      </c>
      <c r="BO1926">
        <v>31.665490337751262</v>
      </c>
      <c r="BP1926">
        <v>3.9629675682142783E-2</v>
      </c>
      <c r="BQ1926">
        <v>100</v>
      </c>
      <c r="BR1926">
        <v>344.76821530605838</v>
      </c>
      <c r="BS1926">
        <v>5.3709126872436487E-2</v>
      </c>
      <c r="BT1926">
        <v>2.8937083525597994E-4</v>
      </c>
      <c r="BU1926">
        <v>0</v>
      </c>
      <c r="BV1926">
        <v>0.59315182570057479</v>
      </c>
      <c r="BW1926">
        <v>15.449983843040524</v>
      </c>
      <c r="BX1926">
        <v>37.840183638171297</v>
      </c>
      <c r="BY1926">
        <v>33.118893579133832</v>
      </c>
      <c r="BZ1926">
        <v>1148.860553516955</v>
      </c>
      <c r="CA1926">
        <v>377.00152060123997</v>
      </c>
      <c r="CB1926">
        <v>242.45455604581929</v>
      </c>
      <c r="CC1926" s="156">
        <v>0.86</v>
      </c>
      <c r="CD1926">
        <v>2040</v>
      </c>
      <c r="CE1926">
        <v>0.14907731645459021</v>
      </c>
      <c r="CF1926">
        <v>4.3317296388935613</v>
      </c>
      <c r="CG1926">
        <v>0.18035266605540731</v>
      </c>
      <c r="CH1926">
        <v>6.5510999013648163</v>
      </c>
      <c r="CI1926">
        <v>11</v>
      </c>
    </row>
    <row r="1927" spans="47:87" x14ac:dyDescent="0.3">
      <c r="AU1927">
        <v>0.3</v>
      </c>
      <c r="AV1927">
        <v>19.952131742487126</v>
      </c>
      <c r="AW1927">
        <v>0.30448548853809682</v>
      </c>
      <c r="AX1927">
        <v>0.8772090373605107</v>
      </c>
      <c r="AY1927">
        <v>340.66011832310556</v>
      </c>
      <c r="AZ1927">
        <v>9.8530226513592445E-2</v>
      </c>
      <c r="BA1927">
        <v>446.42052930587334</v>
      </c>
      <c r="BB1927">
        <v>408.49878922224849</v>
      </c>
      <c r="BC1927">
        <v>1</v>
      </c>
      <c r="BD1927">
        <v>39.091306234423584</v>
      </c>
      <c r="BE1927">
        <v>102.80249926758033</v>
      </c>
      <c r="BF1927">
        <v>21.709204394584098</v>
      </c>
      <c r="BG1927">
        <v>4.8560072091788999</v>
      </c>
      <c r="BH1927">
        <v>401.94572609758205</v>
      </c>
      <c r="BI1927">
        <v>0.19999999999999996</v>
      </c>
      <c r="BJ1927">
        <v>2831.9216980077554</v>
      </c>
      <c r="BK1927">
        <v>679.0736375155667</v>
      </c>
      <c r="BL1927">
        <v>895.0508890116281</v>
      </c>
      <c r="BM1927">
        <v>960.7452725824096</v>
      </c>
      <c r="BN1927">
        <v>129.41486948207324</v>
      </c>
      <c r="BO1927">
        <v>27.411383232108772</v>
      </c>
      <c r="BP1927">
        <v>5.923652945636923E-2</v>
      </c>
      <c r="BQ1927">
        <v>100</v>
      </c>
      <c r="BR1927">
        <v>362.43568122792323</v>
      </c>
      <c r="BS1927">
        <v>5.8501208892423551E-2</v>
      </c>
      <c r="BT1927">
        <v>3.0519302589626819E-4</v>
      </c>
      <c r="BU1927">
        <v>0</v>
      </c>
      <c r="BV1927">
        <v>0.50774256528171768</v>
      </c>
      <c r="BW1927">
        <v>15.247607305823793</v>
      </c>
      <c r="BX1927">
        <v>35.711987702112715</v>
      </c>
      <c r="BY1927">
        <v>40.967149727038958</v>
      </c>
      <c r="BZ1927">
        <v>980.15152836784466</v>
      </c>
      <c r="CA1927">
        <v>328.2747035740154</v>
      </c>
      <c r="CB1927">
        <v>217.04702951977742</v>
      </c>
      <c r="CC1927" s="156">
        <v>0.92</v>
      </c>
      <c r="CD1927">
        <v>2130</v>
      </c>
      <c r="CE1927">
        <v>0.13101958849342599</v>
      </c>
      <c r="CF1927">
        <v>5.8829517897778816</v>
      </c>
      <c r="CG1927">
        <v>0.17415405973691706</v>
      </c>
      <c r="CH1927">
        <v>9.7021270500774861</v>
      </c>
      <c r="CI1927">
        <v>11</v>
      </c>
    </row>
    <row r="1928" spans="47:87" x14ac:dyDescent="0.3">
      <c r="AU1928">
        <v>0.3</v>
      </c>
      <c r="AV1928">
        <v>17.394796145838203</v>
      </c>
      <c r="AW1928">
        <v>0.30488064977283069</v>
      </c>
      <c r="AX1928">
        <v>0.97182071264034342</v>
      </c>
      <c r="AY1928">
        <v>311.271119624498</v>
      </c>
      <c r="AZ1928">
        <v>0.10355745518021697</v>
      </c>
      <c r="BA1928">
        <v>440.69418392303066</v>
      </c>
      <c r="BB1928">
        <v>291.63699380260999</v>
      </c>
      <c r="BC1928">
        <v>1</v>
      </c>
      <c r="BD1928">
        <v>37.603148981098784</v>
      </c>
      <c r="BE1928">
        <v>116.73291304950996</v>
      </c>
      <c r="BF1928">
        <v>9.0537778769242117</v>
      </c>
      <c r="BG1928">
        <v>5.8535154920887589</v>
      </c>
      <c r="BH1928">
        <v>428.92405160119074</v>
      </c>
      <c r="BI1928">
        <v>0.2</v>
      </c>
      <c r="BJ1928">
        <v>2407.604360724054</v>
      </c>
      <c r="BK1928">
        <v>700.62257909957714</v>
      </c>
      <c r="BL1928">
        <v>871.14803349267936</v>
      </c>
      <c r="BM1928">
        <v>886.88267600652296</v>
      </c>
      <c r="BN1928">
        <v>86.283570835271007</v>
      </c>
      <c r="BO1928">
        <v>27.538864827744845</v>
      </c>
      <c r="BP1928">
        <v>4.8137248996506073E-2</v>
      </c>
      <c r="BQ1928">
        <v>100</v>
      </c>
      <c r="BR1928">
        <v>394.12398214981903</v>
      </c>
      <c r="BS1928">
        <v>5.9510253013412728E-2</v>
      </c>
      <c r="BT1928">
        <v>3.0964667062622969E-4</v>
      </c>
      <c r="BU1928">
        <v>0</v>
      </c>
      <c r="BV1928">
        <v>0.55202055573894238</v>
      </c>
      <c r="BW1928">
        <v>16.339695543405796</v>
      </c>
      <c r="BX1928">
        <v>37.506410175104847</v>
      </c>
      <c r="BY1928">
        <v>32.954291717328992</v>
      </c>
      <c r="BZ1928">
        <v>807.97580290181622</v>
      </c>
      <c r="CA1928">
        <v>378.64979961623675</v>
      </c>
      <c r="CB1928">
        <v>237.90287622992992</v>
      </c>
      <c r="CC1928" s="156">
        <v>0.95</v>
      </c>
      <c r="CD1928">
        <v>2100</v>
      </c>
      <c r="CE1928">
        <v>4.9856779075851954E-2</v>
      </c>
      <c r="CF1928">
        <v>2.6471055887100143</v>
      </c>
      <c r="CG1928">
        <v>8.9388719917981391E-2</v>
      </c>
      <c r="CH1928">
        <v>-9.4518976718987258</v>
      </c>
      <c r="CI1928" t="s">
        <v>479</v>
      </c>
    </row>
    <row r="1929" spans="47:87" x14ac:dyDescent="0.3">
      <c r="AU1929">
        <v>0.3</v>
      </c>
      <c r="AV1929">
        <v>19.516019850335525</v>
      </c>
      <c r="AW1929">
        <v>0.34692026761048361</v>
      </c>
      <c r="AX1929">
        <v>0.72966735609345834</v>
      </c>
      <c r="AY1929">
        <v>354.29806125479297</v>
      </c>
      <c r="AZ1929">
        <v>9.0119307907055177E-2</v>
      </c>
      <c r="BA1929">
        <v>407.37123483912654</v>
      </c>
      <c r="BB1929">
        <v>349.99618126195639</v>
      </c>
      <c r="BC1929">
        <v>1</v>
      </c>
      <c r="BD1929">
        <v>32.560176539106791</v>
      </c>
      <c r="BE1929">
        <v>102.73359391712115</v>
      </c>
      <c r="BF1929">
        <v>14.791566725868199</v>
      </c>
      <c r="BG1929">
        <v>5.8786994124382801</v>
      </c>
      <c r="BH1929">
        <v>413.22595859658912</v>
      </c>
      <c r="BI1929">
        <v>0.19999999999999998</v>
      </c>
      <c r="BJ1929">
        <v>2510.4487988343481</v>
      </c>
      <c r="BK1929">
        <v>673.16218297687715</v>
      </c>
      <c r="BL1929">
        <v>820.26912707653105</v>
      </c>
      <c r="BM1929">
        <v>886.72216439313092</v>
      </c>
      <c r="BN1929">
        <v>188.36018099411265</v>
      </c>
      <c r="BO1929">
        <v>31.380102470833979</v>
      </c>
      <c r="BP1929">
        <v>4.9577808009867198E-2</v>
      </c>
      <c r="BQ1929">
        <v>100</v>
      </c>
      <c r="BR1929">
        <v>330.44247450994521</v>
      </c>
      <c r="BS1929">
        <v>5.4578390581585055E-2</v>
      </c>
      <c r="BT1929">
        <v>3.0923393680182536E-4</v>
      </c>
      <c r="BU1929">
        <v>25.789784296847273</v>
      </c>
      <c r="BV1929">
        <v>0.55266633464258075</v>
      </c>
      <c r="BW1929">
        <v>13.350669866225033</v>
      </c>
      <c r="BX1929">
        <v>39.192188197502603</v>
      </c>
      <c r="BY1929">
        <v>34.266466775881568</v>
      </c>
      <c r="BZ1929">
        <v>1123.0537784183496</v>
      </c>
      <c r="CA1929">
        <v>264.08683703667708</v>
      </c>
      <c r="CB1929">
        <v>229.58188030249713</v>
      </c>
      <c r="CC1929" s="156">
        <v>0.95</v>
      </c>
      <c r="CD1929">
        <v>2430</v>
      </c>
      <c r="CE1929">
        <v>8.9232612070355488E-2</v>
      </c>
      <c r="CF1929">
        <v>3.689601867755814</v>
      </c>
      <c r="CG1929">
        <v>0.13001176570491479</v>
      </c>
      <c r="CH1929">
        <v>1.6349021230624536</v>
      </c>
      <c r="CI1929">
        <v>15</v>
      </c>
    </row>
    <row r="1930" spans="47:87" x14ac:dyDescent="0.3">
      <c r="AU1930">
        <v>0.3</v>
      </c>
      <c r="AV1930">
        <v>19.960534477584812</v>
      </c>
      <c r="AW1930">
        <v>0.29745855722281284</v>
      </c>
      <c r="AX1930">
        <v>1.6241668018151942</v>
      </c>
      <c r="AY1930">
        <v>342.31680290218105</v>
      </c>
      <c r="AZ1930">
        <v>8.7929758756033913E-2</v>
      </c>
      <c r="BA1930">
        <v>415.00803619367139</v>
      </c>
      <c r="BB1930">
        <v>372.73829247050162</v>
      </c>
      <c r="BC1930">
        <v>1</v>
      </c>
      <c r="BD1930">
        <v>35.763668278404936</v>
      </c>
      <c r="BE1930">
        <v>96.469062673448789</v>
      </c>
      <c r="BF1930">
        <v>19.872388999107098</v>
      </c>
      <c r="BG1930">
        <v>3.9065537483608224</v>
      </c>
      <c r="BH1930">
        <v>433.56664722944515</v>
      </c>
      <c r="BI1930">
        <v>0.2</v>
      </c>
      <c r="BJ1930">
        <v>2682.5973259502289</v>
      </c>
      <c r="BK1930">
        <v>682.86409992353538</v>
      </c>
      <c r="BL1930">
        <v>872.50826092860098</v>
      </c>
      <c r="BM1930">
        <v>887.77030028236095</v>
      </c>
      <c r="BN1930">
        <v>127.23081931720833</v>
      </c>
      <c r="BO1930">
        <v>27.002788174693279</v>
      </c>
      <c r="BP1930">
        <v>3.0728056629596018E-2</v>
      </c>
      <c r="BQ1930">
        <v>100</v>
      </c>
      <c r="BR1930">
        <v>363.84567427287215</v>
      </c>
      <c r="BS1930">
        <v>5.5378393521442151E-2</v>
      </c>
      <c r="BT1930">
        <v>2.9976344653596758E-4</v>
      </c>
      <c r="BU1930">
        <v>0</v>
      </c>
      <c r="BV1930">
        <v>0.53732306931285245</v>
      </c>
      <c r="BW1930">
        <v>15.95375749846982</v>
      </c>
      <c r="BX1930">
        <v>37.133901387097225</v>
      </c>
      <c r="BY1930">
        <v>30.211162354795142</v>
      </c>
      <c r="BZ1930">
        <v>1052.2514034804728</v>
      </c>
      <c r="CA1930">
        <v>240.03740012624721</v>
      </c>
      <c r="CB1930">
        <v>243.2021672706405</v>
      </c>
      <c r="CC1930" s="156">
        <v>1.02</v>
      </c>
      <c r="CD1930">
        <v>1560</v>
      </c>
      <c r="CE1930">
        <v>0.16096796164352267</v>
      </c>
      <c r="CF1930">
        <v>5.9882022653463478</v>
      </c>
      <c r="CG1930">
        <v>0.19377790018485927</v>
      </c>
      <c r="CH1930">
        <v>12.782402387515628</v>
      </c>
      <c r="CI1930">
        <v>9</v>
      </c>
    </row>
    <row r="1931" spans="47:87" x14ac:dyDescent="0.3">
      <c r="AU1931">
        <v>0.3</v>
      </c>
      <c r="AV1931">
        <v>20.709012308162436</v>
      </c>
      <c r="AW1931">
        <v>0.32177730217906969</v>
      </c>
      <c r="AX1931">
        <v>1.2184155199362139</v>
      </c>
      <c r="AY1931">
        <v>321.6474520127644</v>
      </c>
      <c r="AZ1931">
        <v>8.4467336071986213E-2</v>
      </c>
      <c r="BA1931">
        <v>455.0072232524119</v>
      </c>
      <c r="BB1931">
        <v>337.6970687447452</v>
      </c>
      <c r="BC1931">
        <v>1</v>
      </c>
      <c r="BD1931">
        <v>32.585284188692199</v>
      </c>
      <c r="BE1931">
        <v>100.19557394180873</v>
      </c>
      <c r="BF1931">
        <v>18.191938345376588</v>
      </c>
      <c r="BG1931">
        <v>3.0679032564909607</v>
      </c>
      <c r="BH1931">
        <v>394.91584363675963</v>
      </c>
      <c r="BI1931">
        <v>0.2</v>
      </c>
      <c r="BJ1931">
        <v>3261.3970280797075</v>
      </c>
      <c r="BK1931">
        <v>693.4053637566019</v>
      </c>
      <c r="BL1931">
        <v>860.67760311251982</v>
      </c>
      <c r="BM1931">
        <v>924.86772848039664</v>
      </c>
      <c r="BN1931">
        <v>173.6570781807963</v>
      </c>
      <c r="BO1931">
        <v>29.236591551083428</v>
      </c>
      <c r="BP1931">
        <v>3.0114097840363993E-2</v>
      </c>
      <c r="BQ1931">
        <v>100</v>
      </c>
      <c r="BR1931">
        <v>366.00771091837601</v>
      </c>
      <c r="BS1931">
        <v>5.1581640142279325E-2</v>
      </c>
      <c r="BT1931">
        <v>2.8516898826939056E-4</v>
      </c>
      <c r="BU1931">
        <v>0</v>
      </c>
      <c r="BV1931">
        <v>0.59081375157009952</v>
      </c>
      <c r="BW1931">
        <v>15.470170168724184</v>
      </c>
      <c r="BX1931">
        <v>34.898369402235247</v>
      </c>
      <c r="BY1931">
        <v>39.470247309500593</v>
      </c>
      <c r="BZ1931">
        <v>1141.5225546978891</v>
      </c>
      <c r="CA1931">
        <v>312.93939294268267</v>
      </c>
      <c r="CB1931">
        <v>219.85708143158652</v>
      </c>
      <c r="CC1931" s="156">
        <v>1.04</v>
      </c>
      <c r="CD1931">
        <v>1100</v>
      </c>
      <c r="CE1931">
        <v>0.17170223311873523</v>
      </c>
      <c r="CF1931">
        <v>5.5731229580122692</v>
      </c>
      <c r="CG1931">
        <v>0.20871909058783933</v>
      </c>
      <c r="CH1931">
        <v>10.758428728887113</v>
      </c>
      <c r="CI1931">
        <v>9</v>
      </c>
    </row>
    <row r="1932" spans="47:87" x14ac:dyDescent="0.3">
      <c r="AU1932">
        <v>0.3</v>
      </c>
      <c r="AV1932">
        <v>19.819001589361065</v>
      </c>
      <c r="AW1932">
        <v>0.32954320445257113</v>
      </c>
      <c r="AX1932">
        <v>1.2831332505501207</v>
      </c>
      <c r="AY1932">
        <v>322.23446617447331</v>
      </c>
      <c r="AZ1932">
        <v>9.5513988543509509E-2</v>
      </c>
      <c r="BA1932">
        <v>450.36883073893625</v>
      </c>
      <c r="BB1932">
        <v>505.77393805039128</v>
      </c>
      <c r="BC1932">
        <v>1</v>
      </c>
      <c r="BD1932">
        <v>39.851414638799753</v>
      </c>
      <c r="BE1932">
        <v>103.43694498154983</v>
      </c>
      <c r="BF1932">
        <v>16.640191855283934</v>
      </c>
      <c r="BG1932">
        <v>7.0205306509608238</v>
      </c>
      <c r="BH1932">
        <v>440.8143558229998</v>
      </c>
      <c r="BI1932">
        <v>0.2</v>
      </c>
      <c r="BJ1932">
        <v>2608.8306302660421</v>
      </c>
      <c r="BK1932">
        <v>695.58686280438508</v>
      </c>
      <c r="BL1932">
        <v>835.03711073287593</v>
      </c>
      <c r="BM1932">
        <v>800.06753481040403</v>
      </c>
      <c r="BN1932">
        <v>180.51771918902395</v>
      </c>
      <c r="BO1932">
        <v>29.876767100994638</v>
      </c>
      <c r="BP1932">
        <v>3.8736955911955792E-2</v>
      </c>
      <c r="BQ1932">
        <v>100</v>
      </c>
      <c r="BR1932">
        <v>331.26649384850748</v>
      </c>
      <c r="BS1932">
        <v>5.3064569815553277E-2</v>
      </c>
      <c r="BT1932">
        <v>3.0473355267795517E-4</v>
      </c>
      <c r="BU1932">
        <v>0</v>
      </c>
      <c r="BV1932">
        <v>0.54848212725387346</v>
      </c>
      <c r="BW1932">
        <v>14.268848002572962</v>
      </c>
      <c r="BX1932">
        <v>35.76124094054822</v>
      </c>
      <c r="BY1932">
        <v>29.921554969175368</v>
      </c>
      <c r="BZ1932">
        <v>862.08703444670675</v>
      </c>
      <c r="CA1932">
        <v>323.62054776652451</v>
      </c>
      <c r="CB1932">
        <v>237.93188737625238</v>
      </c>
      <c r="CC1932" s="156">
        <v>0.8</v>
      </c>
      <c r="CD1932">
        <v>2410</v>
      </c>
      <c r="CE1932">
        <v>0.12240883052989804</v>
      </c>
      <c r="CF1932">
        <v>4.8853926513038273</v>
      </c>
      <c r="CG1932">
        <v>0.16480427274812637</v>
      </c>
      <c r="CH1932">
        <v>7.7659113706305599E-2</v>
      </c>
      <c r="CI1932">
        <v>19</v>
      </c>
    </row>
    <row r="1933" spans="47:87" x14ac:dyDescent="0.3">
      <c r="AU1933">
        <v>0.3</v>
      </c>
      <c r="AV1933">
        <v>21.52599293704969</v>
      </c>
      <c r="AW1933">
        <v>0.3401106913863905</v>
      </c>
      <c r="AX1933">
        <v>1.2535829149718891</v>
      </c>
      <c r="AY1933">
        <v>328.97328353248287</v>
      </c>
      <c r="AZ1933">
        <v>9.4511273011421523E-2</v>
      </c>
      <c r="BA1933">
        <v>475.01596182585774</v>
      </c>
      <c r="BB1933">
        <v>352.90116990894512</v>
      </c>
      <c r="BC1933">
        <v>1</v>
      </c>
      <c r="BD1933">
        <v>47.063690674769347</v>
      </c>
      <c r="BE1933">
        <v>106.00714809585925</v>
      </c>
      <c r="BF1933">
        <v>10.803671395527484</v>
      </c>
      <c r="BG1933">
        <v>4.223904738786433</v>
      </c>
      <c r="BH1933">
        <v>410.42816392876802</v>
      </c>
      <c r="BI1933">
        <v>0.19999999999999998</v>
      </c>
      <c r="BJ1933">
        <v>2726.9815896494665</v>
      </c>
      <c r="BK1933">
        <v>669.02876182982811</v>
      </c>
      <c r="BL1933">
        <v>882.36783708127882</v>
      </c>
      <c r="BM1933">
        <v>731.84336037596916</v>
      </c>
      <c r="BN1933">
        <v>106.49094637895303</v>
      </c>
      <c r="BO1933">
        <v>30.815237233970038</v>
      </c>
      <c r="BP1933">
        <v>4.2376049241230063E-2</v>
      </c>
      <c r="BQ1933">
        <v>100</v>
      </c>
      <c r="BR1933">
        <v>340.33322124380561</v>
      </c>
      <c r="BS1933">
        <v>5.4919540849504893E-2</v>
      </c>
      <c r="BT1933">
        <v>2.9615865772114885E-4</v>
      </c>
      <c r="BU1933">
        <v>0</v>
      </c>
      <c r="BV1933">
        <v>0.54964218157026856</v>
      </c>
      <c r="BW1933">
        <v>14.462408323071745</v>
      </c>
      <c r="BX1933">
        <v>36.496909151080594</v>
      </c>
      <c r="BY1933">
        <v>30.342916298113501</v>
      </c>
      <c r="BZ1933">
        <v>943.01212753449374</v>
      </c>
      <c r="CA1933">
        <v>210.69206851109112</v>
      </c>
      <c r="CB1933">
        <v>213.59190138870042</v>
      </c>
      <c r="CC1933" s="156">
        <v>1.1000000000000001</v>
      </c>
      <c r="CD1933">
        <v>2060</v>
      </c>
      <c r="CE1933">
        <v>-1.0816213251983009E-2</v>
      </c>
      <c r="CF1933">
        <v>1.6090025590319144</v>
      </c>
      <c r="CG1933">
        <v>5.0222025315430172E-2</v>
      </c>
      <c r="CH1933">
        <v>-19.244373632184239</v>
      </c>
      <c r="CI1933" t="s">
        <v>479</v>
      </c>
    </row>
    <row r="1934" spans="47:87" x14ac:dyDescent="0.3">
      <c r="AU1934">
        <v>0.3</v>
      </c>
      <c r="AV1934">
        <v>18.897820269617164</v>
      </c>
      <c r="AW1934">
        <v>0.26912503842548718</v>
      </c>
      <c r="AX1934">
        <v>1.6733573961864017</v>
      </c>
      <c r="AY1934">
        <v>325.10248733282384</v>
      </c>
      <c r="AZ1934">
        <v>9.8901273803624984E-2</v>
      </c>
      <c r="BA1934">
        <v>366.16076998326344</v>
      </c>
      <c r="BB1934">
        <v>370.37359886186863</v>
      </c>
      <c r="BC1934">
        <v>1</v>
      </c>
      <c r="BD1934">
        <v>39.156547294173897</v>
      </c>
      <c r="BE1934">
        <v>92.395464493944615</v>
      </c>
      <c r="BF1934">
        <v>15.755092169500422</v>
      </c>
      <c r="BG1934">
        <v>5.4474426703722374</v>
      </c>
      <c r="BH1934">
        <v>386.52871773475511</v>
      </c>
      <c r="BI1934">
        <v>0.20000000000000004</v>
      </c>
      <c r="BJ1934">
        <v>3025.11334877335</v>
      </c>
      <c r="BK1934">
        <v>684.69025724693972</v>
      </c>
      <c r="BL1934">
        <v>907.28540149315097</v>
      </c>
      <c r="BM1934">
        <v>805.38042423327454</v>
      </c>
      <c r="BN1934">
        <v>94.203492799881801</v>
      </c>
      <c r="BO1934">
        <v>24.06615083622685</v>
      </c>
      <c r="BP1934">
        <v>7.1945419881310577E-2</v>
      </c>
      <c r="BQ1934">
        <v>100</v>
      </c>
      <c r="BR1934">
        <v>336.90241444585462</v>
      </c>
      <c r="BS1934">
        <v>5.2550515663618048E-2</v>
      </c>
      <c r="BT1934">
        <v>2.841427963527777E-4</v>
      </c>
      <c r="BU1934">
        <v>0</v>
      </c>
      <c r="BV1934">
        <v>0.54423416643312217</v>
      </c>
      <c r="BW1934">
        <v>14.31624228918443</v>
      </c>
      <c r="BX1934">
        <v>36.985912162851797</v>
      </c>
      <c r="BY1934">
        <v>34.674188507612719</v>
      </c>
      <c r="BZ1934">
        <v>777.17100627782622</v>
      </c>
      <c r="CA1934">
        <v>260.63879196796938</v>
      </c>
      <c r="CB1934">
        <v>238.37764350714596</v>
      </c>
      <c r="CC1934" s="156">
        <v>0.7</v>
      </c>
      <c r="CD1934">
        <v>2740</v>
      </c>
      <c r="CE1934">
        <v>8.5374950926170534E-2</v>
      </c>
      <c r="CF1934">
        <v>3.2357295092593565</v>
      </c>
      <c r="CG1934">
        <v>0.12160182169550481</v>
      </c>
      <c r="CH1934">
        <v>0.72464316926004624</v>
      </c>
      <c r="CI1934">
        <v>18</v>
      </c>
    </row>
    <row r="1935" spans="47:87" x14ac:dyDescent="0.3">
      <c r="AU1935">
        <v>0.3</v>
      </c>
      <c r="AV1935">
        <v>20.305631525394144</v>
      </c>
      <c r="AW1935">
        <v>0.30103197827993156</v>
      </c>
      <c r="AX1935">
        <v>1.6228140716012898</v>
      </c>
      <c r="AY1935">
        <v>351.38928930612127</v>
      </c>
      <c r="AZ1935">
        <v>0.10352997657362364</v>
      </c>
      <c r="BA1935">
        <v>387.49656743848186</v>
      </c>
      <c r="BB1935">
        <v>356.71084745898429</v>
      </c>
      <c r="BC1935">
        <v>1</v>
      </c>
      <c r="BD1935">
        <v>37.455083806944337</v>
      </c>
      <c r="BE1935">
        <v>86.884990006410035</v>
      </c>
      <c r="BF1935">
        <v>11.458028630819898</v>
      </c>
      <c r="BG1935">
        <v>4.5180989072643492</v>
      </c>
      <c r="BH1935">
        <v>411.72477330289274</v>
      </c>
      <c r="BI1935">
        <v>0.19999999999999998</v>
      </c>
      <c r="BJ1935">
        <v>2614.0230899448557</v>
      </c>
      <c r="BK1935">
        <v>701.4895899963218</v>
      </c>
      <c r="BL1935">
        <v>879.72341204627764</v>
      </c>
      <c r="BM1935">
        <v>989.65846419743139</v>
      </c>
      <c r="BN1935">
        <v>107.07429055542353</v>
      </c>
      <c r="BO1935">
        <v>27.405587475015096</v>
      </c>
      <c r="BP1935">
        <v>2.1512009717430634E-2</v>
      </c>
      <c r="BQ1935">
        <v>100</v>
      </c>
      <c r="BR1935">
        <v>314.84067568119434</v>
      </c>
      <c r="BS1935">
        <v>5.2732572002215872E-2</v>
      </c>
      <c r="BT1935">
        <v>3.0689519039613967E-4</v>
      </c>
      <c r="BU1935">
        <v>0</v>
      </c>
      <c r="BV1935">
        <v>0.54586346202743652</v>
      </c>
      <c r="BW1935">
        <v>13.720435889488579</v>
      </c>
      <c r="BX1935">
        <v>36.257621296818357</v>
      </c>
      <c r="BY1935">
        <v>30.66540491110495</v>
      </c>
      <c r="BZ1935">
        <v>1212.5421980629881</v>
      </c>
      <c r="CA1935">
        <v>222.69330046701862</v>
      </c>
      <c r="CB1935">
        <v>238.88100036014885</v>
      </c>
      <c r="CC1935" s="156">
        <v>1.34</v>
      </c>
      <c r="CD1935">
        <v>1560</v>
      </c>
      <c r="CE1935">
        <v>-9.4471986433807276E-3</v>
      </c>
      <c r="CF1935">
        <v>1.6535000555704653</v>
      </c>
      <c r="CG1935">
        <v>4.9830955307347012E-2</v>
      </c>
      <c r="CH1935">
        <v>-20.202921791689842</v>
      </c>
      <c r="CI1935" t="s">
        <v>479</v>
      </c>
    </row>
    <row r="1936" spans="47:87" x14ac:dyDescent="0.3">
      <c r="AU1936">
        <v>0.3</v>
      </c>
      <c r="AV1936">
        <v>22.504704157034222</v>
      </c>
      <c r="AW1936">
        <v>0.37411156751825353</v>
      </c>
      <c r="AX1936">
        <v>2.1387363997801412</v>
      </c>
      <c r="AY1936">
        <v>338.69729767844194</v>
      </c>
      <c r="AZ1936">
        <v>0.10086034391802094</v>
      </c>
      <c r="BA1936">
        <v>384.5283851128404</v>
      </c>
      <c r="BB1936">
        <v>407.53636454685875</v>
      </c>
      <c r="BC1936">
        <v>1</v>
      </c>
      <c r="BD1936">
        <v>35.7542799885099</v>
      </c>
      <c r="BE1936">
        <v>90.175449189999668</v>
      </c>
      <c r="BF1936">
        <v>11.287772268566002</v>
      </c>
      <c r="BG1936">
        <v>6.1404753923688942</v>
      </c>
      <c r="BH1936">
        <v>434.31150018642774</v>
      </c>
      <c r="BI1936">
        <v>0.20000000000000009</v>
      </c>
      <c r="BJ1936">
        <v>2601.7049867180372</v>
      </c>
      <c r="BK1936">
        <v>692.27986468861741</v>
      </c>
      <c r="BL1936">
        <v>857.91071556024906</v>
      </c>
      <c r="BM1936">
        <v>860.62037565431058</v>
      </c>
      <c r="BN1936">
        <v>189.13823406724453</v>
      </c>
      <c r="BO1936">
        <v>33.814441637288908</v>
      </c>
      <c r="BP1936">
        <v>5.6504320709655116E-2</v>
      </c>
      <c r="BQ1936">
        <v>100</v>
      </c>
      <c r="BR1936">
        <v>291.48336904809543</v>
      </c>
      <c r="BS1936">
        <v>5.1979283899394615E-2</v>
      </c>
      <c r="BT1936">
        <v>2.8662518044822422E-4</v>
      </c>
      <c r="BU1936">
        <v>0</v>
      </c>
      <c r="BV1936">
        <v>0.52807129537662389</v>
      </c>
      <c r="BW1936">
        <v>14.376072057963716</v>
      </c>
      <c r="BX1936">
        <v>38.173535483415428</v>
      </c>
      <c r="BY1936">
        <v>31.034883834745287</v>
      </c>
      <c r="BZ1936">
        <v>1151.5586983903413</v>
      </c>
      <c r="CA1936">
        <v>365.33610225589587</v>
      </c>
      <c r="CB1936">
        <v>232.20071940368447</v>
      </c>
      <c r="CC1936" s="156">
        <v>1.03</v>
      </c>
      <c r="CD1936">
        <v>1380</v>
      </c>
      <c r="CE1936">
        <v>0.21846862544266732</v>
      </c>
      <c r="CF1936">
        <v>6.2393059223023561</v>
      </c>
      <c r="CG1936">
        <v>0.20895506016678828</v>
      </c>
      <c r="CH1936">
        <v>28.33817248136473</v>
      </c>
      <c r="CI1936">
        <v>6</v>
      </c>
    </row>
    <row r="1937" spans="47:87" x14ac:dyDescent="0.3">
      <c r="AU1937">
        <v>0.3</v>
      </c>
      <c r="AV1937">
        <v>20.91535898676975</v>
      </c>
      <c r="AW1937">
        <v>0.29814259795317516</v>
      </c>
      <c r="AX1937">
        <v>0.92993814702846866</v>
      </c>
      <c r="AY1937">
        <v>328.78426298885836</v>
      </c>
      <c r="AZ1937">
        <v>0.10408774311300165</v>
      </c>
      <c r="BA1937">
        <v>466.73799541644337</v>
      </c>
      <c r="BB1937">
        <v>295.25051360199302</v>
      </c>
      <c r="BC1937">
        <v>1</v>
      </c>
      <c r="BD1937">
        <v>39.144966843852131</v>
      </c>
      <c r="BE1937">
        <v>106.44741167840293</v>
      </c>
      <c r="BF1937">
        <v>22.515466179342152</v>
      </c>
      <c r="BG1937">
        <v>5.0055945209692583</v>
      </c>
      <c r="BH1937">
        <v>479.97374354548725</v>
      </c>
      <c r="BI1937">
        <v>0.19999999999999998</v>
      </c>
      <c r="BJ1937">
        <v>2769.7194188282815</v>
      </c>
      <c r="BK1937">
        <v>684.67259577622622</v>
      </c>
      <c r="BL1937">
        <v>937.95883234904568</v>
      </c>
      <c r="BM1937">
        <v>921.82857393463382</v>
      </c>
      <c r="BN1937">
        <v>121.98239495303774</v>
      </c>
      <c r="BO1937">
        <v>26.83540423416866</v>
      </c>
      <c r="BP1937">
        <v>5.8567314771163184E-2</v>
      </c>
      <c r="BQ1937">
        <v>100</v>
      </c>
      <c r="BR1937">
        <v>375.52472335102698</v>
      </c>
      <c r="BS1937">
        <v>5.4855316707937307E-2</v>
      </c>
      <c r="BT1937">
        <v>3.0119338497325792E-4</v>
      </c>
      <c r="BU1937">
        <v>0</v>
      </c>
      <c r="BV1937">
        <v>0.55340846093301888</v>
      </c>
      <c r="BW1937">
        <v>15.937009046683482</v>
      </c>
      <c r="BX1937">
        <v>35.154738149714362</v>
      </c>
      <c r="BY1937">
        <v>33.581968994639546</v>
      </c>
      <c r="BZ1937">
        <v>1067.4048826249509</v>
      </c>
      <c r="CA1937">
        <v>250.91294331189707</v>
      </c>
      <c r="CB1937">
        <v>240.10227324486277</v>
      </c>
      <c r="CC1937" s="156">
        <v>0.75</v>
      </c>
      <c r="CD1937">
        <v>2270</v>
      </c>
      <c r="CE1937">
        <v>0.18692142626261177</v>
      </c>
      <c r="CF1937">
        <v>6.1891992428889679</v>
      </c>
      <c r="CG1937">
        <v>0.2462632592922554</v>
      </c>
      <c r="CH1937">
        <v>17.2751603561995</v>
      </c>
      <c r="CI1937">
        <v>7</v>
      </c>
    </row>
    <row r="1938" spans="47:87" x14ac:dyDescent="0.3">
      <c r="AU1938">
        <v>0.3</v>
      </c>
      <c r="AV1938">
        <v>19.831106782127776</v>
      </c>
      <c r="AW1938">
        <v>0.3323417412109978</v>
      </c>
      <c r="AX1938">
        <v>0.43453870709751613</v>
      </c>
      <c r="AY1938">
        <v>344.77645919331422</v>
      </c>
      <c r="AZ1938">
        <v>0.10023555473728654</v>
      </c>
      <c r="BA1938">
        <v>404.55870881786757</v>
      </c>
      <c r="BB1938">
        <v>286.89795425860507</v>
      </c>
      <c r="BC1938">
        <v>1</v>
      </c>
      <c r="BD1938">
        <v>39.075206499430294</v>
      </c>
      <c r="BE1938">
        <v>104.57691396920741</v>
      </c>
      <c r="BF1938">
        <v>16.134818153033887</v>
      </c>
      <c r="BG1938">
        <v>5.9593166166102618</v>
      </c>
      <c r="BH1938">
        <v>440.08800080583899</v>
      </c>
      <c r="BI1938">
        <v>0.20000000000000004</v>
      </c>
      <c r="BJ1938">
        <v>2756.8040753378009</v>
      </c>
      <c r="BK1938">
        <v>676.87251695013856</v>
      </c>
      <c r="BL1938">
        <v>842.46478212080297</v>
      </c>
      <c r="BM1938">
        <v>789.41103573261921</v>
      </c>
      <c r="BN1938">
        <v>136.61712528694684</v>
      </c>
      <c r="BO1938">
        <v>29.842758994342741</v>
      </c>
      <c r="BP1938">
        <v>7.3960857273952435E-2</v>
      </c>
      <c r="BQ1938">
        <v>100</v>
      </c>
      <c r="BR1938">
        <v>421.63167885178802</v>
      </c>
      <c r="BS1938">
        <v>5.650028229087492E-2</v>
      </c>
      <c r="BT1938">
        <v>2.8740577063090074E-4</v>
      </c>
      <c r="BU1938">
        <v>40.389767714586625</v>
      </c>
      <c r="BV1938">
        <v>0.50993904609594232</v>
      </c>
      <c r="BW1938">
        <v>14.747422438575304</v>
      </c>
      <c r="BX1938">
        <v>36.277731691349054</v>
      </c>
      <c r="BY1938">
        <v>30.212126197084743</v>
      </c>
      <c r="BZ1938">
        <v>1173.3738730919306</v>
      </c>
      <c r="CA1938">
        <v>339.03064105408305</v>
      </c>
      <c r="CB1938">
        <v>250.13357599183698</v>
      </c>
      <c r="CC1938" s="156">
        <v>0.85</v>
      </c>
      <c r="CD1938">
        <v>1790</v>
      </c>
      <c r="CE1938">
        <v>0.16880959411272856</v>
      </c>
      <c r="CF1938">
        <v>6.402907989317085</v>
      </c>
      <c r="CG1938">
        <v>0.20207486597846763</v>
      </c>
      <c r="CH1938">
        <v>15.148421551094618</v>
      </c>
      <c r="CI1938">
        <v>9</v>
      </c>
    </row>
    <row r="1939" spans="47:87" x14ac:dyDescent="0.3">
      <c r="AU1939">
        <v>0.3</v>
      </c>
      <c r="AV1939">
        <v>19.628302310070726</v>
      </c>
      <c r="AW1939">
        <v>0.33478855640161131</v>
      </c>
      <c r="AX1939">
        <v>1.2896246642269245</v>
      </c>
      <c r="AY1939">
        <v>316.78296972199047</v>
      </c>
      <c r="AZ1939">
        <v>0.10377630483743594</v>
      </c>
      <c r="BA1939">
        <v>465.29898710932144</v>
      </c>
      <c r="BB1939">
        <v>432.01748309038481</v>
      </c>
      <c r="BC1939">
        <v>1</v>
      </c>
      <c r="BD1939">
        <v>48.460583296604966</v>
      </c>
      <c r="BE1939">
        <v>101.46068951042371</v>
      </c>
      <c r="BF1939">
        <v>13.369738128154951</v>
      </c>
      <c r="BG1939">
        <v>3.5950317896177837</v>
      </c>
      <c r="BH1939">
        <v>411.42783473323851</v>
      </c>
      <c r="BI1939">
        <v>0.19999999999999996</v>
      </c>
      <c r="BJ1939">
        <v>2783.6105281337386</v>
      </c>
      <c r="BK1939">
        <v>685.76300258951483</v>
      </c>
      <c r="BL1939">
        <v>884.91057846930812</v>
      </c>
      <c r="BM1939">
        <v>977.98028902668887</v>
      </c>
      <c r="BN1939">
        <v>132.52258757508915</v>
      </c>
      <c r="BO1939">
        <v>30.436018513095707</v>
      </c>
      <c r="BP1939">
        <v>2.9164103709730091E-2</v>
      </c>
      <c r="BQ1939">
        <v>100</v>
      </c>
      <c r="BR1939">
        <v>335.60709200680697</v>
      </c>
      <c r="BS1939">
        <v>5.8717883897770502E-2</v>
      </c>
      <c r="BT1939">
        <v>3.1657321903225469E-4</v>
      </c>
      <c r="BU1939">
        <v>55.756002290994893</v>
      </c>
      <c r="BV1939">
        <v>0.51642944455213358</v>
      </c>
      <c r="BW1939">
        <v>15.030657874393542</v>
      </c>
      <c r="BX1939">
        <v>34.972015900558802</v>
      </c>
      <c r="BY1939">
        <v>36.505037967143764</v>
      </c>
      <c r="BZ1939">
        <v>703.85620307887189</v>
      </c>
      <c r="CA1939">
        <v>179.50627796972634</v>
      </c>
      <c r="CB1939">
        <v>242.55462436453226</v>
      </c>
      <c r="CC1939" s="156">
        <v>1.05</v>
      </c>
      <c r="CD1939">
        <v>1030</v>
      </c>
      <c r="CE1939">
        <v>0.16913821928858686</v>
      </c>
      <c r="CF1939">
        <v>4.6480859209131857</v>
      </c>
      <c r="CG1939">
        <v>0.17462809389170314</v>
      </c>
      <c r="CH1939">
        <v>13.94864582505484</v>
      </c>
      <c r="CI1939">
        <v>8</v>
      </c>
    </row>
    <row r="1940" spans="47:87" x14ac:dyDescent="0.3">
      <c r="AU1940">
        <v>0.3</v>
      </c>
      <c r="AV1940">
        <v>19.031554306518448</v>
      </c>
      <c r="AW1940">
        <v>0.28134042173716955</v>
      </c>
      <c r="AX1940">
        <v>0.67142447271902261</v>
      </c>
      <c r="AY1940">
        <v>353.06138619105889</v>
      </c>
      <c r="AZ1940">
        <v>0.10817862677463527</v>
      </c>
      <c r="BA1940">
        <v>467.55013668399897</v>
      </c>
      <c r="BB1940">
        <v>374.23918945524127</v>
      </c>
      <c r="BC1940">
        <v>1</v>
      </c>
      <c r="BD1940">
        <v>39.34123451714963</v>
      </c>
      <c r="BE1940">
        <v>107.07339725412817</v>
      </c>
      <c r="BF1940">
        <v>11.036483741266712</v>
      </c>
      <c r="BG1940">
        <v>3.3181764434167866</v>
      </c>
      <c r="BH1940">
        <v>419.39078017065174</v>
      </c>
      <c r="BI1940">
        <v>0.2</v>
      </c>
      <c r="BJ1940">
        <v>2535.246633910253</v>
      </c>
      <c r="BK1940">
        <v>675.69322689497574</v>
      </c>
      <c r="BL1940">
        <v>862.83604593469693</v>
      </c>
      <c r="BM1940">
        <v>928.92548842925521</v>
      </c>
      <c r="BN1940">
        <v>156.99502581083325</v>
      </c>
      <c r="BO1940">
        <v>25.483257412657355</v>
      </c>
      <c r="BP1940">
        <v>3.5779786575636817E-2</v>
      </c>
      <c r="BQ1940">
        <v>100</v>
      </c>
      <c r="BR1940">
        <v>332.45190761850841</v>
      </c>
      <c r="BS1940">
        <v>5.2336134853736983E-2</v>
      </c>
      <c r="BT1940">
        <v>3.1458237968864158E-4</v>
      </c>
      <c r="BU1940">
        <v>116.49856546057647</v>
      </c>
      <c r="BV1940">
        <v>0.57736485600030218</v>
      </c>
      <c r="BW1940">
        <v>15.0482253394522</v>
      </c>
      <c r="BX1940">
        <v>36.142685917369363</v>
      </c>
      <c r="BY1940">
        <v>34.580189846663977</v>
      </c>
      <c r="BZ1940">
        <v>836.61637057796224</v>
      </c>
      <c r="CA1940">
        <v>372.56077631382084</v>
      </c>
      <c r="CB1940">
        <v>236.37743689636289</v>
      </c>
      <c r="CC1940" s="156">
        <v>0.95</v>
      </c>
      <c r="CD1940">
        <v>1940</v>
      </c>
      <c r="CE1940">
        <v>0.1774274572873682</v>
      </c>
      <c r="CF1940">
        <v>4.1970522232885381</v>
      </c>
      <c r="CG1940">
        <v>0.17692703878679561</v>
      </c>
      <c r="CH1940">
        <v>12.250638465041998</v>
      </c>
      <c r="CI1940">
        <v>9</v>
      </c>
    </row>
    <row r="1941" spans="47:87" x14ac:dyDescent="0.3">
      <c r="AU1941">
        <v>0.3</v>
      </c>
      <c r="AV1941">
        <v>18.305872968745962</v>
      </c>
      <c r="AW1941">
        <v>0.31083314636291498</v>
      </c>
      <c r="AX1941">
        <v>0.8297330273723833</v>
      </c>
      <c r="AY1941">
        <v>341.01321224460719</v>
      </c>
      <c r="AZ1941">
        <v>0.10554936871517988</v>
      </c>
      <c r="BA1941">
        <v>411.7147953548731</v>
      </c>
      <c r="BB1941">
        <v>414.37545471414035</v>
      </c>
      <c r="BC1941">
        <v>1</v>
      </c>
      <c r="BD1941">
        <v>51.557050151502295</v>
      </c>
      <c r="BE1941">
        <v>94.996825130739651</v>
      </c>
      <c r="BF1941">
        <v>17.871745445965701</v>
      </c>
      <c r="BG1941">
        <v>5.7614445526264833</v>
      </c>
      <c r="BH1941">
        <v>417.1018785280703</v>
      </c>
      <c r="BI1941">
        <v>0.19999999999999993</v>
      </c>
      <c r="BJ1941">
        <v>2010.9258549765741</v>
      </c>
      <c r="BK1941">
        <v>693.82319778077385</v>
      </c>
      <c r="BL1941">
        <v>890.37673359784014</v>
      </c>
      <c r="BM1941">
        <v>896.06391031459361</v>
      </c>
      <c r="BN1941">
        <v>138.2490512829624</v>
      </c>
      <c r="BO1941">
        <v>28.068404942977359</v>
      </c>
      <c r="BP1941">
        <v>5.0063668512290369E-2</v>
      </c>
      <c r="BQ1941">
        <v>100</v>
      </c>
      <c r="BR1941">
        <v>351.74155870618154</v>
      </c>
      <c r="BS1941">
        <v>5.705035621077767E-2</v>
      </c>
      <c r="BT1941">
        <v>2.8996138268196E-4</v>
      </c>
      <c r="BU1941">
        <v>33.801042441266738</v>
      </c>
      <c r="BV1941">
        <v>0.5082669795930812</v>
      </c>
      <c r="BW1941">
        <v>14.909214529528127</v>
      </c>
      <c r="BX1941">
        <v>40.328712043493937</v>
      </c>
      <c r="BY1941">
        <v>37.18342907250107</v>
      </c>
      <c r="BZ1941">
        <v>1231.7543025390544</v>
      </c>
      <c r="CA1941">
        <v>338.88741309881277</v>
      </c>
      <c r="CB1941">
        <v>233.32273904953888</v>
      </c>
      <c r="CC1941" s="156">
        <v>1.02</v>
      </c>
      <c r="CD1941">
        <v>2030</v>
      </c>
      <c r="CE1941">
        <v>2.5680645336272789E-2</v>
      </c>
      <c r="CF1941">
        <v>1.4662936076874387</v>
      </c>
      <c r="CG1941">
        <v>6.5969520234197138E-2</v>
      </c>
      <c r="CH1941">
        <v>-10.347909578408753</v>
      </c>
      <c r="CI1941" t="s">
        <v>479</v>
      </c>
    </row>
    <row r="1942" spans="47:87" x14ac:dyDescent="0.3">
      <c r="AU1942">
        <v>0.3</v>
      </c>
      <c r="AV1942">
        <v>18.593700590067566</v>
      </c>
      <c r="AW1942">
        <v>0.28262011598514858</v>
      </c>
      <c r="AX1942">
        <v>1.4203703213895613</v>
      </c>
      <c r="AY1942">
        <v>324.1922328207508</v>
      </c>
      <c r="AZ1942">
        <v>0.1074039608502679</v>
      </c>
      <c r="BA1942">
        <v>409.9669566389237</v>
      </c>
      <c r="BB1942">
        <v>384.38452168403791</v>
      </c>
      <c r="BC1942">
        <v>1</v>
      </c>
      <c r="BD1942">
        <v>37.501013662116605</v>
      </c>
      <c r="BE1942">
        <v>102.08318870472381</v>
      </c>
      <c r="BF1942">
        <v>17.244850185451821</v>
      </c>
      <c r="BG1942">
        <v>5.4908313557924417</v>
      </c>
      <c r="BH1942">
        <v>419.93628927487629</v>
      </c>
      <c r="BI1942">
        <v>0.2</v>
      </c>
      <c r="BJ1942">
        <v>2546.2790822473426</v>
      </c>
      <c r="BK1942">
        <v>701.45604129483593</v>
      </c>
      <c r="BL1942">
        <v>891.05001552335807</v>
      </c>
      <c r="BM1942">
        <v>900.68230342863808</v>
      </c>
      <c r="BN1942">
        <v>123.88212730668022</v>
      </c>
      <c r="BO1942">
        <v>25.618592867206072</v>
      </c>
      <c r="BP1942">
        <v>3.3591780560088179E-2</v>
      </c>
      <c r="BQ1942">
        <v>100</v>
      </c>
      <c r="BR1942">
        <v>332.23684018277208</v>
      </c>
      <c r="BS1942">
        <v>5.6453672988236739E-2</v>
      </c>
      <c r="BT1942">
        <v>3.0217399198978332E-4</v>
      </c>
      <c r="BU1942">
        <v>80.914749111244561</v>
      </c>
      <c r="BV1942">
        <v>0.58141947951707507</v>
      </c>
      <c r="BW1942">
        <v>14.942774933636819</v>
      </c>
      <c r="BX1942">
        <v>34.157910138213786</v>
      </c>
      <c r="BY1942">
        <v>36.951355825139586</v>
      </c>
      <c r="BZ1942">
        <v>1107.457811824846</v>
      </c>
      <c r="CA1942">
        <v>225.12925239699831</v>
      </c>
      <c r="CB1942">
        <v>211.34698196760908</v>
      </c>
      <c r="CC1942" s="156">
        <v>1.22</v>
      </c>
      <c r="CD1942">
        <v>1660</v>
      </c>
      <c r="CE1942">
        <v>0.1181129697501575</v>
      </c>
      <c r="CF1942">
        <v>4.3463229259263692</v>
      </c>
      <c r="CG1942">
        <v>0.14820995983845373</v>
      </c>
      <c r="CH1942">
        <v>6.2111499593109789</v>
      </c>
      <c r="CI1942">
        <v>13</v>
      </c>
    </row>
    <row r="1943" spans="47:87" x14ac:dyDescent="0.3">
      <c r="AU1943">
        <v>0.3</v>
      </c>
      <c r="AV1943">
        <v>20.835494407586406</v>
      </c>
      <c r="AW1943">
        <v>0.38127769701372433</v>
      </c>
      <c r="AX1943">
        <v>1.6234705312061994</v>
      </c>
      <c r="AY1943">
        <v>307.17390906737586</v>
      </c>
      <c r="AZ1943">
        <v>0.10814848717956888</v>
      </c>
      <c r="BA1943">
        <v>386.83054581772075</v>
      </c>
      <c r="BB1943">
        <v>322.25608663054618</v>
      </c>
      <c r="BC1943">
        <v>1</v>
      </c>
      <c r="BD1943">
        <v>43.930547385546895</v>
      </c>
      <c r="BE1943">
        <v>101.04746911944733</v>
      </c>
      <c r="BF1943">
        <v>18.476804989984952</v>
      </c>
      <c r="BG1943">
        <v>3.5810142825194649</v>
      </c>
      <c r="BH1943">
        <v>466.94902852957642</v>
      </c>
      <c r="BI1943">
        <v>0.20000000000000004</v>
      </c>
      <c r="BJ1943">
        <v>2366.7296783047054</v>
      </c>
      <c r="BK1943">
        <v>665.21952461068793</v>
      </c>
      <c r="BL1943">
        <v>882.81533082113981</v>
      </c>
      <c r="BM1943">
        <v>878.1002957927235</v>
      </c>
      <c r="BN1943">
        <v>174.18228786068823</v>
      </c>
      <c r="BO1943">
        <v>34.636851010459047</v>
      </c>
      <c r="BP1943">
        <v>3.6362870136185388E-2</v>
      </c>
      <c r="BQ1943">
        <v>100</v>
      </c>
      <c r="BR1943">
        <v>342.01634742176043</v>
      </c>
      <c r="BS1943">
        <v>6.0051564094425247E-2</v>
      </c>
      <c r="BT1943">
        <v>2.9908844845436602E-4</v>
      </c>
      <c r="BU1943">
        <v>12.84468781311816</v>
      </c>
      <c r="BV1943">
        <v>0.51275326065953875</v>
      </c>
      <c r="BW1943">
        <v>14.329792075100428</v>
      </c>
      <c r="BX1943">
        <v>36.04707255690758</v>
      </c>
      <c r="BY1943">
        <v>27.454856006772111</v>
      </c>
      <c r="BZ1943">
        <v>898.32910033783207</v>
      </c>
      <c r="CA1943">
        <v>324.51388502534678</v>
      </c>
      <c r="CB1943">
        <v>249.2449184572306</v>
      </c>
      <c r="CC1943" s="156">
        <v>1.23</v>
      </c>
      <c r="CD1943">
        <v>1470</v>
      </c>
      <c r="CE1943">
        <v>0.11814145485479899</v>
      </c>
      <c r="CF1943">
        <v>5.5216204418593549</v>
      </c>
      <c r="CG1943">
        <v>0.14556570387613588</v>
      </c>
      <c r="CH1943">
        <v>4.6155332268712002</v>
      </c>
      <c r="CI1943">
        <v>15</v>
      </c>
    </row>
    <row r="1944" spans="47:87" x14ac:dyDescent="0.3">
      <c r="AU1944">
        <v>0.3</v>
      </c>
      <c r="AV1944">
        <v>19.22238662200899</v>
      </c>
      <c r="AW1944">
        <v>0.28849232690010601</v>
      </c>
      <c r="AX1944">
        <v>1.1950825757837382</v>
      </c>
      <c r="AY1944">
        <v>332.90276204859174</v>
      </c>
      <c r="AZ1944">
        <v>9.5955722775961858E-2</v>
      </c>
      <c r="BA1944">
        <v>430.38999040595678</v>
      </c>
      <c r="BB1944">
        <v>395.75425947650518</v>
      </c>
      <c r="BC1944">
        <v>1</v>
      </c>
      <c r="BD1944">
        <v>39.774302148308252</v>
      </c>
      <c r="BE1944">
        <v>93.684940132162666</v>
      </c>
      <c r="BF1944">
        <v>4.7528313429229279</v>
      </c>
      <c r="BG1944">
        <v>5.0596012762683316</v>
      </c>
      <c r="BH1944">
        <v>407.17709907444458</v>
      </c>
      <c r="BI1944">
        <v>0.19999999999999998</v>
      </c>
      <c r="BJ1944">
        <v>2643.4212796959714</v>
      </c>
      <c r="BK1944">
        <v>684.69118373100639</v>
      </c>
      <c r="BL1944">
        <v>871.86377084206288</v>
      </c>
      <c r="BM1944">
        <v>966.57279093140971</v>
      </c>
      <c r="BN1944">
        <v>185.62439110454613</v>
      </c>
      <c r="BO1944">
        <v>26.376167634281664</v>
      </c>
      <c r="BP1944">
        <v>7.0199928908945284E-3</v>
      </c>
      <c r="BQ1944">
        <v>100</v>
      </c>
      <c r="BR1944">
        <v>325.5639291590345</v>
      </c>
      <c r="BS1944">
        <v>5.7783299633292817E-2</v>
      </c>
      <c r="BT1944">
        <v>3.0890195502269899E-4</v>
      </c>
      <c r="BU1944">
        <v>18.707873340075352</v>
      </c>
      <c r="BV1944">
        <v>0.56621604666145608</v>
      </c>
      <c r="BW1944">
        <v>13.987022251683271</v>
      </c>
      <c r="BX1944">
        <v>35.175678579291272</v>
      </c>
      <c r="BY1944">
        <v>28.288471629659476</v>
      </c>
      <c r="BZ1944">
        <v>846.43807988492165</v>
      </c>
      <c r="CA1944">
        <v>179.32992404342542</v>
      </c>
      <c r="CB1944">
        <v>219.8528342290476</v>
      </c>
      <c r="CC1944" s="156">
        <v>0.76</v>
      </c>
      <c r="CD1944">
        <v>2770</v>
      </c>
      <c r="CE1944">
        <v>9.451295767720036E-2</v>
      </c>
      <c r="CF1944">
        <v>3.3816834177946196</v>
      </c>
      <c r="CG1944">
        <v>0.12650813151375515</v>
      </c>
      <c r="CH1944">
        <v>-2.8425006563079145</v>
      </c>
      <c r="CI1944" t="s">
        <v>479</v>
      </c>
    </row>
    <row r="1945" spans="47:87" x14ac:dyDescent="0.3">
      <c r="AU1945">
        <v>0.3</v>
      </c>
      <c r="AV1945">
        <v>18.18945353121973</v>
      </c>
      <c r="AW1945">
        <v>0.35392357491590293</v>
      </c>
      <c r="AX1945">
        <v>1.3246444897518035</v>
      </c>
      <c r="AY1945">
        <v>338.78636940774112</v>
      </c>
      <c r="AZ1945">
        <v>8.4601196490772648E-2</v>
      </c>
      <c r="BA1945">
        <v>458.31939297870849</v>
      </c>
      <c r="BB1945">
        <v>302.92169750678818</v>
      </c>
      <c r="BC1945">
        <v>1</v>
      </c>
      <c r="BD1945">
        <v>46.849015002834136</v>
      </c>
      <c r="BE1945">
        <v>112.86885980414975</v>
      </c>
      <c r="BF1945">
        <v>14.465220704003265</v>
      </c>
      <c r="BG1945">
        <v>6.5138019425111544</v>
      </c>
      <c r="BH1945">
        <v>430.76786440381716</v>
      </c>
      <c r="BI1945">
        <v>0.2</v>
      </c>
      <c r="BJ1945">
        <v>2667.5995595999771</v>
      </c>
      <c r="BK1945">
        <v>701.35268461557246</v>
      </c>
      <c r="BL1945">
        <v>856.46982063106896</v>
      </c>
      <c r="BM1945">
        <v>1108.890408656973</v>
      </c>
      <c r="BN1945">
        <v>117.113094739708</v>
      </c>
      <c r="BO1945">
        <v>32.017872003294215</v>
      </c>
      <c r="BP1945">
        <v>5.0092847867769186E-2</v>
      </c>
      <c r="BQ1945">
        <v>100</v>
      </c>
      <c r="BR1945">
        <v>341.37334063671921</v>
      </c>
      <c r="BS1945">
        <v>5.6010858405336733E-2</v>
      </c>
      <c r="BT1945">
        <v>3.0204679955339744E-4</v>
      </c>
      <c r="BU1945">
        <v>0</v>
      </c>
      <c r="BV1945">
        <v>0.52363932144043768</v>
      </c>
      <c r="BW1945">
        <v>15.513517560568618</v>
      </c>
      <c r="BX1945">
        <v>34.059321450665415</v>
      </c>
      <c r="BY1945">
        <v>40.189682272733194</v>
      </c>
      <c r="BZ1945">
        <v>917.95065383807719</v>
      </c>
      <c r="CA1945">
        <v>224.48080139905301</v>
      </c>
      <c r="CB1945">
        <v>212.47229584828031</v>
      </c>
      <c r="CC1945" s="156">
        <v>0.95</v>
      </c>
      <c r="CD1945">
        <v>1680</v>
      </c>
      <c r="CE1945">
        <v>0.13765626779002704</v>
      </c>
      <c r="CF1945">
        <v>4.1448189073708548</v>
      </c>
      <c r="CG1945">
        <v>0.14609517422215454</v>
      </c>
      <c r="CH1945">
        <v>12.551203635882196</v>
      </c>
      <c r="CI1945">
        <v>10</v>
      </c>
    </row>
    <row r="1946" spans="47:87" x14ac:dyDescent="0.3">
      <c r="AU1946">
        <v>0.3</v>
      </c>
      <c r="AV1946">
        <v>20.736860770858161</v>
      </c>
      <c r="AW1946">
        <v>0.30995689359546058</v>
      </c>
      <c r="AX1946">
        <v>1.5575885907789104</v>
      </c>
      <c r="AY1946">
        <v>328.7521619339891</v>
      </c>
      <c r="AZ1946">
        <v>0.10258099632162999</v>
      </c>
      <c r="BA1946">
        <v>447.13387824529445</v>
      </c>
      <c r="BB1946">
        <v>329.58629827910892</v>
      </c>
      <c r="BC1946">
        <v>1</v>
      </c>
      <c r="BD1946">
        <v>44.129558826989012</v>
      </c>
      <c r="BE1946">
        <v>98.188017020544052</v>
      </c>
      <c r="BF1946">
        <v>18.955932910399344</v>
      </c>
      <c r="BG1946">
        <v>4.7681703178998713</v>
      </c>
      <c r="BH1946">
        <v>418.8138877079615</v>
      </c>
      <c r="BI1946">
        <v>0.19999999999999998</v>
      </c>
      <c r="BJ1946">
        <v>2353.6153524927518</v>
      </c>
      <c r="BK1946">
        <v>683.19081157093922</v>
      </c>
      <c r="BL1946">
        <v>880.66376488375818</v>
      </c>
      <c r="BM1946">
        <v>1002.6551960876019</v>
      </c>
      <c r="BN1946">
        <v>164.29412009414222</v>
      </c>
      <c r="BO1946">
        <v>28.283352738967206</v>
      </c>
      <c r="BP1946">
        <v>1.4251381761149658E-2</v>
      </c>
      <c r="BQ1946">
        <v>100</v>
      </c>
      <c r="BR1946">
        <v>321.85808650819678</v>
      </c>
      <c r="BS1946">
        <v>5.5774046699885317E-2</v>
      </c>
      <c r="BT1946">
        <v>2.9450434307369045E-4</v>
      </c>
      <c r="BU1946">
        <v>0</v>
      </c>
      <c r="BV1946">
        <v>0.53504207920221147</v>
      </c>
      <c r="BW1946">
        <v>14.707501869971219</v>
      </c>
      <c r="BX1946">
        <v>34.319773548703978</v>
      </c>
      <c r="BY1946">
        <v>29.340856422347649</v>
      </c>
      <c r="BZ1946">
        <v>1074.9848000266161</v>
      </c>
      <c r="CA1946">
        <v>310.20424211232501</v>
      </c>
      <c r="CB1946">
        <v>256.11872179210366</v>
      </c>
      <c r="CC1946" s="156">
        <v>1.1299999999999999</v>
      </c>
      <c r="CD1946">
        <v>1730</v>
      </c>
      <c r="CE1946">
        <v>4.4808833390781455E-2</v>
      </c>
      <c r="CF1946">
        <v>2.6820715814986431</v>
      </c>
      <c r="CG1946">
        <v>8.5452525163918672E-2</v>
      </c>
      <c r="CH1946">
        <v>-9.5156882489826984</v>
      </c>
      <c r="CI1946" t="s">
        <v>479</v>
      </c>
    </row>
    <row r="1947" spans="47:87" x14ac:dyDescent="0.3">
      <c r="AU1947">
        <v>0.3</v>
      </c>
      <c r="AV1947">
        <v>18.711709511889286</v>
      </c>
      <c r="AW1947">
        <v>0.33043234800956856</v>
      </c>
      <c r="AX1947">
        <v>1.188211574246212</v>
      </c>
      <c r="AY1947">
        <v>333.48126800422546</v>
      </c>
      <c r="AZ1947">
        <v>9.5621090924759691E-2</v>
      </c>
      <c r="BA1947">
        <v>449.08030748098366</v>
      </c>
      <c r="BB1947">
        <v>272.82447835238827</v>
      </c>
      <c r="BC1947">
        <v>1</v>
      </c>
      <c r="BD1947">
        <v>44.189665604532244</v>
      </c>
      <c r="BE1947">
        <v>102.75742351617407</v>
      </c>
      <c r="BF1947">
        <v>14.837228213268281</v>
      </c>
      <c r="BG1947">
        <v>5.8653541754993306</v>
      </c>
      <c r="BH1947">
        <v>414.74502580426343</v>
      </c>
      <c r="BI1947">
        <v>0.20000000000000004</v>
      </c>
      <c r="BJ1947">
        <v>2647.3605457032736</v>
      </c>
      <c r="BK1947">
        <v>685.34373814033518</v>
      </c>
      <c r="BL1947">
        <v>841.20130054601384</v>
      </c>
      <c r="BM1947">
        <v>1030.6248335288676</v>
      </c>
      <c r="BN1947">
        <v>194.59546626982376</v>
      </c>
      <c r="BO1947">
        <v>29.899712978214644</v>
      </c>
      <c r="BP1947">
        <v>4.5839495993267677E-2</v>
      </c>
      <c r="BQ1947">
        <v>100</v>
      </c>
      <c r="BR1947">
        <v>312.39356281649754</v>
      </c>
      <c r="BS1947">
        <v>5.2723909789200891E-2</v>
      </c>
      <c r="BT1947">
        <v>2.7723648911979587E-4</v>
      </c>
      <c r="BU1947">
        <v>77.567508038233512</v>
      </c>
      <c r="BV1947">
        <v>0.56727648125156593</v>
      </c>
      <c r="BW1947">
        <v>14.012070996614847</v>
      </c>
      <c r="BX1947">
        <v>37.653535593065882</v>
      </c>
      <c r="BY1947">
        <v>32.181554888455096</v>
      </c>
      <c r="BZ1947">
        <v>931.79165537226515</v>
      </c>
      <c r="CA1947">
        <v>255.45568594876238</v>
      </c>
      <c r="CB1947">
        <v>230.2669045745894</v>
      </c>
      <c r="CC1947" s="156">
        <v>0.99</v>
      </c>
      <c r="CD1947">
        <v>1130</v>
      </c>
      <c r="CE1947">
        <v>0.34175962446291153</v>
      </c>
      <c r="CF1947">
        <v>8.6730089143714437</v>
      </c>
      <c r="CG1947">
        <v>0.30290555727050139</v>
      </c>
      <c r="CH1947">
        <v>40.254399457803963</v>
      </c>
      <c r="CI1947">
        <v>4</v>
      </c>
    </row>
    <row r="1948" spans="47:87" x14ac:dyDescent="0.3">
      <c r="AU1948">
        <v>0.3</v>
      </c>
      <c r="AV1948">
        <v>20.070888234185546</v>
      </c>
      <c r="AW1948">
        <v>0.2492849150485561</v>
      </c>
      <c r="AX1948">
        <v>0.71662326538197696</v>
      </c>
      <c r="AY1948">
        <v>322.30224342748272</v>
      </c>
      <c r="AZ1948">
        <v>8.6429127800942349E-2</v>
      </c>
      <c r="BA1948">
        <v>409.82037895318717</v>
      </c>
      <c r="BB1948">
        <v>391.34235483004636</v>
      </c>
      <c r="BC1948">
        <v>1</v>
      </c>
      <c r="BD1948">
        <v>46.816937188009895</v>
      </c>
      <c r="BE1948">
        <v>103.69345624851969</v>
      </c>
      <c r="BF1948">
        <v>9.9855593588601046</v>
      </c>
      <c r="BG1948">
        <v>4.3443335610966942</v>
      </c>
      <c r="BH1948">
        <v>392.44770621053561</v>
      </c>
      <c r="BI1948">
        <v>0.20000000000000004</v>
      </c>
      <c r="BJ1948">
        <v>2249.5965868580511</v>
      </c>
      <c r="BK1948">
        <v>687.77642189245421</v>
      </c>
      <c r="BL1948">
        <v>817.67918694407626</v>
      </c>
      <c r="BM1948">
        <v>959.96499460605185</v>
      </c>
      <c r="BN1948">
        <v>187.76501687611523</v>
      </c>
      <c r="BO1948">
        <v>22.288270970052608</v>
      </c>
      <c r="BP1948">
        <v>6.7116032104727955E-2</v>
      </c>
      <c r="BQ1948">
        <v>100</v>
      </c>
      <c r="BR1948">
        <v>307.60181183836579</v>
      </c>
      <c r="BS1948">
        <v>5.0726589364677152E-2</v>
      </c>
      <c r="BT1948">
        <v>3.0233841606507088E-4</v>
      </c>
      <c r="BU1948">
        <v>0</v>
      </c>
      <c r="BV1948">
        <v>0.53662084573772395</v>
      </c>
      <c r="BW1948">
        <v>14.105373279309351</v>
      </c>
      <c r="BX1948">
        <v>37.249721574178402</v>
      </c>
      <c r="BY1948">
        <v>32.14972100339368</v>
      </c>
      <c r="BZ1948">
        <v>1026.3646017107853</v>
      </c>
      <c r="CA1948">
        <v>299.32531374263522</v>
      </c>
      <c r="CB1948">
        <v>233.47197691349356</v>
      </c>
      <c r="CC1948" s="156">
        <v>0.96</v>
      </c>
      <c r="CD1948">
        <v>1720</v>
      </c>
      <c r="CE1948">
        <v>7.6888829799385272E-2</v>
      </c>
      <c r="CF1948">
        <v>3.0071025389405777</v>
      </c>
      <c r="CG1948">
        <v>0.11042677124839234</v>
      </c>
      <c r="CH1948">
        <v>-1.9086006285725852</v>
      </c>
      <c r="CI1948" t="s">
        <v>479</v>
      </c>
    </row>
    <row r="1949" spans="47:87" x14ac:dyDescent="0.3">
      <c r="AU1949">
        <v>0.3</v>
      </c>
      <c r="AV1949">
        <v>18.875884189385037</v>
      </c>
      <c r="AW1949">
        <v>0.27949619350856614</v>
      </c>
      <c r="AX1949">
        <v>1.3843800785839933</v>
      </c>
      <c r="AY1949">
        <v>352.79047524997327</v>
      </c>
      <c r="AZ1949">
        <v>7.788072723791839E-2</v>
      </c>
      <c r="BA1949">
        <v>410.13888569508174</v>
      </c>
      <c r="BB1949">
        <v>364.8461028291124</v>
      </c>
      <c r="BC1949">
        <v>1</v>
      </c>
      <c r="BD1949">
        <v>45.074556317195956</v>
      </c>
      <c r="BE1949">
        <v>102.74496962002767</v>
      </c>
      <c r="BF1949">
        <v>7.923696325969761</v>
      </c>
      <c r="BG1949">
        <v>3.9374895843561006</v>
      </c>
      <c r="BH1949">
        <v>359.93913221792673</v>
      </c>
      <c r="BI1949">
        <v>0.2</v>
      </c>
      <c r="BJ1949">
        <v>2848.3792580367949</v>
      </c>
      <c r="BK1949">
        <v>679.15250738737416</v>
      </c>
      <c r="BL1949">
        <v>862.32403471874704</v>
      </c>
      <c r="BM1949">
        <v>957.02348734017676</v>
      </c>
      <c r="BN1949">
        <v>134.58401044826854</v>
      </c>
      <c r="BO1949">
        <v>25.091746545540872</v>
      </c>
      <c r="BP1949">
        <v>6.2926255876103135E-2</v>
      </c>
      <c r="BQ1949">
        <v>100</v>
      </c>
      <c r="BR1949">
        <v>334.83622262237679</v>
      </c>
      <c r="BS1949">
        <v>5.5423756278542027E-2</v>
      </c>
      <c r="BT1949">
        <v>3.1290429675457862E-4</v>
      </c>
      <c r="BU1949">
        <v>0</v>
      </c>
      <c r="BV1949">
        <v>0.53690017439215787</v>
      </c>
      <c r="BW1949">
        <v>16.187741401952685</v>
      </c>
      <c r="BX1949">
        <v>34.830569579686831</v>
      </c>
      <c r="BY1949">
        <v>33.083303387969536</v>
      </c>
      <c r="BZ1949">
        <v>892.87601288298561</v>
      </c>
      <c r="CA1949">
        <v>229.79341005263015</v>
      </c>
      <c r="CB1949">
        <v>230.25270448936524</v>
      </c>
      <c r="CC1949" s="156">
        <v>1.1100000000000001</v>
      </c>
      <c r="CD1949">
        <v>700</v>
      </c>
      <c r="CE1949">
        <v>0.26342536248834492</v>
      </c>
      <c r="CF1949">
        <v>7.5306970646570512</v>
      </c>
      <c r="CG1949">
        <v>0.32149637568320955</v>
      </c>
      <c r="CH1949">
        <v>32.121601372033105</v>
      </c>
      <c r="CI1949">
        <v>5</v>
      </c>
    </row>
    <row r="1950" spans="47:87" x14ac:dyDescent="0.3">
      <c r="AU1950">
        <v>0.3</v>
      </c>
      <c r="AV1950">
        <v>18.680350318214028</v>
      </c>
      <c r="AW1950">
        <v>0.26033707824321589</v>
      </c>
      <c r="AX1950">
        <v>1.3267095643002915</v>
      </c>
      <c r="AY1950">
        <v>316.48269658193675</v>
      </c>
      <c r="AZ1950">
        <v>0.10358294965779864</v>
      </c>
      <c r="BA1950">
        <v>423.75375949260325</v>
      </c>
      <c r="BB1950">
        <v>379.31181957243274</v>
      </c>
      <c r="BC1950">
        <v>1</v>
      </c>
      <c r="BD1950">
        <v>41.09302380534735</v>
      </c>
      <c r="BE1950">
        <v>100.93513366558643</v>
      </c>
      <c r="BF1950">
        <v>22.087014677454633</v>
      </c>
      <c r="BG1950">
        <v>7.6651700492048089</v>
      </c>
      <c r="BH1950">
        <v>430.06881543529812</v>
      </c>
      <c r="BI1950">
        <v>0.2</v>
      </c>
      <c r="BJ1950">
        <v>2140.4551693232793</v>
      </c>
      <c r="BK1950">
        <v>688.56634344850954</v>
      </c>
      <c r="BL1950">
        <v>888.33109320328856</v>
      </c>
      <c r="BM1950">
        <v>1039.5461632229828</v>
      </c>
      <c r="BN1950">
        <v>163.3642792550219</v>
      </c>
      <c r="BO1950">
        <v>23.471973759049622</v>
      </c>
      <c r="BP1950">
        <v>4.6299155534937922E-2</v>
      </c>
      <c r="BQ1950">
        <v>100</v>
      </c>
      <c r="BR1950">
        <v>344.88585166562802</v>
      </c>
      <c r="BS1950">
        <v>5.1601722025245635E-2</v>
      </c>
      <c r="BT1950">
        <v>3.0416574459431157E-4</v>
      </c>
      <c r="BU1950">
        <v>0</v>
      </c>
      <c r="BV1950">
        <v>0.54730231557002673</v>
      </c>
      <c r="BW1950">
        <v>14.442133044252024</v>
      </c>
      <c r="BX1950">
        <v>36.574102241353941</v>
      </c>
      <c r="BY1950">
        <v>39.702339389176096</v>
      </c>
      <c r="BZ1950">
        <v>1153.6934873290747</v>
      </c>
      <c r="CA1950">
        <v>277.16090315701757</v>
      </c>
      <c r="CB1950">
        <v>215.75277905165902</v>
      </c>
      <c r="CC1950" s="156">
        <v>1.27</v>
      </c>
      <c r="CD1950">
        <v>1810</v>
      </c>
      <c r="CE1950">
        <v>-2.3342104934717112E-2</v>
      </c>
      <c r="CF1950">
        <v>1.4183777389466989</v>
      </c>
      <c r="CG1950">
        <v>4.1892877249445348E-2</v>
      </c>
      <c r="CH1950">
        <v>-22.965649370647768</v>
      </c>
      <c r="CI1950" t="s">
        <v>479</v>
      </c>
    </row>
    <row r="1951" spans="47:87" x14ac:dyDescent="0.3">
      <c r="AU1951">
        <v>0.3</v>
      </c>
      <c r="AV1951">
        <v>20.096662965030223</v>
      </c>
      <c r="AW1951">
        <v>0.2677591034870751</v>
      </c>
      <c r="AX1951">
        <v>2.1001964224946277</v>
      </c>
      <c r="AY1951">
        <v>335.51056511241779</v>
      </c>
      <c r="AZ1951">
        <v>8.9855827997246104E-2</v>
      </c>
      <c r="BA1951">
        <v>388.43669517120105</v>
      </c>
      <c r="BB1951">
        <v>400.90450627213528</v>
      </c>
      <c r="BC1951">
        <v>1</v>
      </c>
      <c r="BD1951">
        <v>38.715812537598183</v>
      </c>
      <c r="BE1951">
        <v>101.32486575439918</v>
      </c>
      <c r="BF1951">
        <v>12.89831394707106</v>
      </c>
      <c r="BG1951">
        <v>4.0207646868690707</v>
      </c>
      <c r="BH1951">
        <v>452.00904142750687</v>
      </c>
      <c r="BI1951">
        <v>0.2</v>
      </c>
      <c r="BJ1951">
        <v>3082.7370270911961</v>
      </c>
      <c r="BK1951">
        <v>695.99341902807907</v>
      </c>
      <c r="BL1951">
        <v>965.63662307840139</v>
      </c>
      <c r="BM1951">
        <v>1063.8395017141545</v>
      </c>
      <c r="BN1951">
        <v>142.49478928152999</v>
      </c>
      <c r="BO1951">
        <v>24.219992134054827</v>
      </c>
      <c r="BP1951">
        <v>3.8132199399963519E-2</v>
      </c>
      <c r="BQ1951">
        <v>100</v>
      </c>
      <c r="BR1951">
        <v>369.82602673001475</v>
      </c>
      <c r="BS1951">
        <v>5.523175095453086E-2</v>
      </c>
      <c r="BT1951">
        <v>2.9493870591452097E-4</v>
      </c>
      <c r="BU1951">
        <v>53.066071283958301</v>
      </c>
      <c r="BV1951">
        <v>0.52487188279088992</v>
      </c>
      <c r="BW1951">
        <v>15.270578949921706</v>
      </c>
      <c r="BX1951">
        <v>36.059844811434502</v>
      </c>
      <c r="BY1951">
        <v>35.456106427321089</v>
      </c>
      <c r="BZ1951">
        <v>1085.2258097334247</v>
      </c>
      <c r="CA1951">
        <v>315.33565631034628</v>
      </c>
      <c r="CB1951">
        <v>226.17304917872042</v>
      </c>
      <c r="CC1951" s="156">
        <v>0.83</v>
      </c>
      <c r="CD1951">
        <v>1430</v>
      </c>
      <c r="CE1951">
        <v>0.16173107353692973</v>
      </c>
      <c r="CF1951">
        <v>5.8434249758404162</v>
      </c>
      <c r="CG1951">
        <v>0.19631030414097628</v>
      </c>
      <c r="CH1951">
        <v>14.306203889950071</v>
      </c>
      <c r="CI1951">
        <v>9</v>
      </c>
    </row>
    <row r="1952" spans="47:87" x14ac:dyDescent="0.3">
      <c r="AU1952">
        <v>0.3</v>
      </c>
      <c r="AV1952">
        <v>20.964589120030965</v>
      </c>
      <c r="AW1952">
        <v>0.35289295163398293</v>
      </c>
      <c r="AX1952">
        <v>0</v>
      </c>
      <c r="AY1952">
        <v>334.63801889615678</v>
      </c>
      <c r="AZ1952">
        <v>9.6773024521741274E-2</v>
      </c>
      <c r="BA1952">
        <v>465.74478206603067</v>
      </c>
      <c r="BB1952">
        <v>394.7095601771004</v>
      </c>
      <c r="BC1952">
        <v>1</v>
      </c>
      <c r="BD1952">
        <v>43.815907243429564</v>
      </c>
      <c r="BE1952">
        <v>89.293504076566549</v>
      </c>
      <c r="BF1952">
        <v>18.898609539395117</v>
      </c>
      <c r="BG1952">
        <v>5.8040419067007578</v>
      </c>
      <c r="BH1952">
        <v>392.42366202945135</v>
      </c>
      <c r="BI1952">
        <v>0.19999999999999998</v>
      </c>
      <c r="BJ1952">
        <v>2696.9783776422219</v>
      </c>
      <c r="BK1952">
        <v>676.83120914848394</v>
      </c>
      <c r="BL1952">
        <v>876.22800417813585</v>
      </c>
      <c r="BM1952">
        <v>917.46520323651669</v>
      </c>
      <c r="BN1952">
        <v>93.642148783285506</v>
      </c>
      <c r="BO1952">
        <v>32.004518492887499</v>
      </c>
      <c r="BP1952">
        <v>4.01934636200314E-2</v>
      </c>
      <c r="BQ1952">
        <v>100</v>
      </c>
      <c r="BR1952">
        <v>377.07034811796996</v>
      </c>
      <c r="BS1952">
        <v>5.450382318892262E-2</v>
      </c>
      <c r="BT1952">
        <v>3.102036048849627E-4</v>
      </c>
      <c r="BU1952">
        <v>23.627352642242901</v>
      </c>
      <c r="BV1952">
        <v>0.56677902021660231</v>
      </c>
      <c r="BW1952">
        <v>14.916195136446051</v>
      </c>
      <c r="BX1952">
        <v>39.132030619294603</v>
      </c>
      <c r="BY1952">
        <v>25.407295338346248</v>
      </c>
      <c r="BZ1952">
        <v>962.80360564879413</v>
      </c>
      <c r="CA1952">
        <v>266.78709563448928</v>
      </c>
      <c r="CB1952">
        <v>257.20581476306597</v>
      </c>
      <c r="CC1952" s="156">
        <v>0.89</v>
      </c>
      <c r="CD1952">
        <v>2260</v>
      </c>
      <c r="CE1952">
        <v>8.7786135412861732E-2</v>
      </c>
      <c r="CF1952">
        <v>3.9774582291177665</v>
      </c>
      <c r="CG1952">
        <v>0.12013187137439192</v>
      </c>
      <c r="CH1952">
        <v>-3.807360670958158</v>
      </c>
      <c r="CI1952" t="s">
        <v>479</v>
      </c>
    </row>
    <row r="1953" spans="47:87" x14ac:dyDescent="0.3">
      <c r="AU1953">
        <v>0.3</v>
      </c>
      <c r="AV1953">
        <v>21.079517352826755</v>
      </c>
      <c r="AW1953">
        <v>0.33205352912013703</v>
      </c>
      <c r="AX1953">
        <v>1.2071213781965775</v>
      </c>
      <c r="AY1953">
        <v>346.81477757789418</v>
      </c>
      <c r="AZ1953">
        <v>0.10553554116683374</v>
      </c>
      <c r="BA1953">
        <v>343.25476558878478</v>
      </c>
      <c r="BB1953">
        <v>300.1059665696967</v>
      </c>
      <c r="BC1953">
        <v>1</v>
      </c>
      <c r="BD1953">
        <v>24.609342104122476</v>
      </c>
      <c r="BE1953">
        <v>106.10745474413707</v>
      </c>
      <c r="BF1953">
        <v>18.031226683783963</v>
      </c>
      <c r="BG1953">
        <v>4.1720521663546606</v>
      </c>
      <c r="BH1953">
        <v>415.91534656086986</v>
      </c>
      <c r="BI1953">
        <v>0.2</v>
      </c>
      <c r="BJ1953">
        <v>2548.7743749170099</v>
      </c>
      <c r="BK1953">
        <v>685.54927144923329</v>
      </c>
      <c r="BL1953">
        <v>916.5319938317989</v>
      </c>
      <c r="BM1953">
        <v>980.99290666222907</v>
      </c>
      <c r="BN1953">
        <v>149.78631930134557</v>
      </c>
      <c r="BO1953">
        <v>29.986468204548085</v>
      </c>
      <c r="BP1953">
        <v>5.3291918086351302E-2</v>
      </c>
      <c r="BQ1953">
        <v>100</v>
      </c>
      <c r="BR1953">
        <v>366.56427929980964</v>
      </c>
      <c r="BS1953">
        <v>5.4008577442117407E-2</v>
      </c>
      <c r="BT1953">
        <v>2.6929688112635529E-4</v>
      </c>
      <c r="BU1953">
        <v>0</v>
      </c>
      <c r="BV1953">
        <v>0.58728702391732723</v>
      </c>
      <c r="BW1953">
        <v>15.641287799489184</v>
      </c>
      <c r="BX1953">
        <v>34.961039492043987</v>
      </c>
      <c r="BY1953">
        <v>32.042334615674029</v>
      </c>
      <c r="BZ1953">
        <v>1057.3482719732983</v>
      </c>
      <c r="CA1953">
        <v>242.14466786717705</v>
      </c>
      <c r="CB1953">
        <v>243.36381522900609</v>
      </c>
      <c r="CC1953" s="156">
        <v>1.05</v>
      </c>
      <c r="CD1953">
        <v>2710</v>
      </c>
      <c r="CE1953">
        <v>-6.8123750916301073E-2</v>
      </c>
      <c r="CF1953">
        <v>0.60845023920099806</v>
      </c>
      <c r="CG1953">
        <v>1.8710316447754723E-2</v>
      </c>
      <c r="CH1953">
        <v>-26.854755395189017</v>
      </c>
      <c r="CI1953" t="s">
        <v>479</v>
      </c>
    </row>
    <row r="1954" spans="47:87" x14ac:dyDescent="0.3">
      <c r="AU1954">
        <v>0.3</v>
      </c>
      <c r="AV1954">
        <v>20.045028672046399</v>
      </c>
      <c r="AW1954">
        <v>0.27041721826458576</v>
      </c>
      <c r="AX1954">
        <v>1.7988763727533701</v>
      </c>
      <c r="AY1954">
        <v>317.24398489226178</v>
      </c>
      <c r="AZ1954">
        <v>0.10160844092648981</v>
      </c>
      <c r="BA1954">
        <v>321.09309683167101</v>
      </c>
      <c r="BB1954">
        <v>388.52747257498595</v>
      </c>
      <c r="BC1954">
        <v>1</v>
      </c>
      <c r="BD1954">
        <v>45.427443164979863</v>
      </c>
      <c r="BE1954">
        <v>116.81572601567905</v>
      </c>
      <c r="BF1954">
        <v>18.393874428200473</v>
      </c>
      <c r="BG1954">
        <v>4.7684391637749073</v>
      </c>
      <c r="BH1954">
        <v>430.89533109189426</v>
      </c>
      <c r="BI1954">
        <v>0.20000000000000004</v>
      </c>
      <c r="BJ1954">
        <v>2757.0450650399234</v>
      </c>
      <c r="BK1954">
        <v>684.09519407187372</v>
      </c>
      <c r="BL1954">
        <v>929.30313316324782</v>
      </c>
      <c r="BM1954">
        <v>1045.0365626130431</v>
      </c>
      <c r="BN1954">
        <v>178.43703373367867</v>
      </c>
      <c r="BO1954">
        <v>24.210485851716204</v>
      </c>
      <c r="BP1954">
        <v>6.8787314181953815E-2</v>
      </c>
      <c r="BQ1954">
        <v>100</v>
      </c>
      <c r="BR1954">
        <v>348.67552844893254</v>
      </c>
      <c r="BS1954">
        <v>5.0687358142246494E-2</v>
      </c>
      <c r="BT1954">
        <v>2.9553040883311261E-4</v>
      </c>
      <c r="BU1954">
        <v>0</v>
      </c>
      <c r="BV1954">
        <v>0.53605942777596005</v>
      </c>
      <c r="BW1954">
        <v>14.893646884932913</v>
      </c>
      <c r="BX1954">
        <v>33.338676485074977</v>
      </c>
      <c r="BY1954">
        <v>30.392093454403753</v>
      </c>
      <c r="BZ1954">
        <v>1032.4183632119596</v>
      </c>
      <c r="CA1954">
        <v>254.91064182253189</v>
      </c>
      <c r="CB1954">
        <v>232.98332624804161</v>
      </c>
      <c r="CC1954" s="156">
        <v>1.21</v>
      </c>
      <c r="CD1954">
        <v>870</v>
      </c>
      <c r="CE1954">
        <v>0.13286444274738418</v>
      </c>
      <c r="CF1954">
        <v>3.963496434244361</v>
      </c>
      <c r="CG1954">
        <v>0.16385124080355246</v>
      </c>
      <c r="CH1954">
        <v>7.9468705050802013</v>
      </c>
      <c r="CI1954">
        <v>11</v>
      </c>
    </row>
    <row r="1955" spans="47:87" x14ac:dyDescent="0.3">
      <c r="AU1955">
        <v>0.3</v>
      </c>
      <c r="AV1955">
        <v>21.19510236827961</v>
      </c>
      <c r="AW1955">
        <v>0.27496848501389493</v>
      </c>
      <c r="AX1955">
        <v>0.65005171497580128</v>
      </c>
      <c r="AY1955">
        <v>330.79883696346991</v>
      </c>
      <c r="AZ1955">
        <v>8.6383961469788911E-2</v>
      </c>
      <c r="BA1955">
        <v>493.55974071598757</v>
      </c>
      <c r="BB1955">
        <v>261.87914688519771</v>
      </c>
      <c r="BC1955">
        <v>1</v>
      </c>
      <c r="BD1955">
        <v>36.934427798776689</v>
      </c>
      <c r="BE1955">
        <v>93.488293652259927</v>
      </c>
      <c r="BF1955">
        <v>14.820590244889555</v>
      </c>
      <c r="BG1955">
        <v>5.7137250517023306</v>
      </c>
      <c r="BH1955">
        <v>455.10603585570789</v>
      </c>
      <c r="BI1955">
        <v>0.20000000000000004</v>
      </c>
      <c r="BJ1955">
        <v>2184.6561555735311</v>
      </c>
      <c r="BK1955">
        <v>693.28954891418505</v>
      </c>
      <c r="BL1955">
        <v>868.10409608471059</v>
      </c>
      <c r="BM1955">
        <v>1013.9789947246234</v>
      </c>
      <c r="BN1955">
        <v>180.89697272841215</v>
      </c>
      <c r="BO1955">
        <v>24.837165921992881</v>
      </c>
      <c r="BP1955">
        <v>4.3428054558186789E-2</v>
      </c>
      <c r="BQ1955">
        <v>100</v>
      </c>
      <c r="BR1955">
        <v>332.12419441275392</v>
      </c>
      <c r="BS1955">
        <v>5.4530853548434198E-2</v>
      </c>
      <c r="BT1955">
        <v>3.1492162904735253E-4</v>
      </c>
      <c r="BU1955">
        <v>129.25969721852061</v>
      </c>
      <c r="BV1955">
        <v>0.58534180368105482</v>
      </c>
      <c r="BW1955">
        <v>14.351519217550246</v>
      </c>
      <c r="BX1955">
        <v>35.721642926615225</v>
      </c>
      <c r="BY1955">
        <v>29.849834847385008</v>
      </c>
      <c r="BZ1955">
        <v>1050.5391524842189</v>
      </c>
      <c r="CA1955">
        <v>308.32942057488981</v>
      </c>
      <c r="CB1955">
        <v>237.93910574955942</v>
      </c>
      <c r="CC1955" s="156">
        <v>1.18</v>
      </c>
      <c r="CD1955">
        <v>510</v>
      </c>
      <c r="CE1955">
        <v>0.15671074500450244</v>
      </c>
      <c r="CF1955">
        <v>6.7231178602176653</v>
      </c>
      <c r="CG1955">
        <v>0.20530416713941357</v>
      </c>
      <c r="CH1955">
        <v>10.688767491972524</v>
      </c>
      <c r="CI1955">
        <v>10</v>
      </c>
    </row>
    <row r="1956" spans="47:87" x14ac:dyDescent="0.3">
      <c r="AU1956">
        <v>0.3</v>
      </c>
      <c r="AV1956">
        <v>20.26722631322129</v>
      </c>
      <c r="AW1956">
        <v>0.32870736694598868</v>
      </c>
      <c r="AX1956">
        <v>2.3601197342081064</v>
      </c>
      <c r="AY1956">
        <v>332.76331613468608</v>
      </c>
      <c r="AZ1956">
        <v>0.1133050267857026</v>
      </c>
      <c r="BA1956">
        <v>443.84024075988322</v>
      </c>
      <c r="BB1956">
        <v>430.14140913842147</v>
      </c>
      <c r="BC1956">
        <v>1</v>
      </c>
      <c r="BD1956">
        <v>33.131247104456399</v>
      </c>
      <c r="BE1956">
        <v>79.295336189546717</v>
      </c>
      <c r="BF1956">
        <v>18.977599202777981</v>
      </c>
      <c r="BG1956">
        <v>4.6502173149902282</v>
      </c>
      <c r="BH1956">
        <v>415.32374377295002</v>
      </c>
      <c r="BI1956">
        <v>0.19999999999999998</v>
      </c>
      <c r="BJ1956">
        <v>2642.9071394038851</v>
      </c>
      <c r="BK1956">
        <v>671.48913805793677</v>
      </c>
      <c r="BL1956">
        <v>895.23452313704797</v>
      </c>
      <c r="BM1956">
        <v>869.35244906093806</v>
      </c>
      <c r="BN1956">
        <v>130.30209765535292</v>
      </c>
      <c r="BO1956">
        <v>29.7242717336647</v>
      </c>
      <c r="BP1956">
        <v>4.7860382144014071E-2</v>
      </c>
      <c r="BQ1956">
        <v>100</v>
      </c>
      <c r="BR1956">
        <v>389.99012388154074</v>
      </c>
      <c r="BS1956">
        <v>5.3643793001612358E-2</v>
      </c>
      <c r="BT1956">
        <v>3.3179857745888812E-4</v>
      </c>
      <c r="BU1956">
        <v>0</v>
      </c>
      <c r="BV1956">
        <v>0.51328854746223396</v>
      </c>
      <c r="BW1956">
        <v>14.697416729874432</v>
      </c>
      <c r="BX1956">
        <v>35.569449669183072</v>
      </c>
      <c r="BY1956">
        <v>38.568103596429395</v>
      </c>
      <c r="BZ1956">
        <v>1039.4827760898211</v>
      </c>
      <c r="CA1956">
        <v>222.20599525270453</v>
      </c>
      <c r="CB1956">
        <v>242.8373325752595</v>
      </c>
      <c r="CC1956" s="156">
        <v>1.19</v>
      </c>
      <c r="CD1956">
        <v>1090</v>
      </c>
      <c r="CE1956">
        <v>0.11494686243531316</v>
      </c>
      <c r="CF1956">
        <v>4.4039579828984259</v>
      </c>
      <c r="CG1956">
        <v>0.14636487346213753</v>
      </c>
      <c r="CH1956">
        <v>2.0628444299090414</v>
      </c>
      <c r="CI1956">
        <v>17</v>
      </c>
    </row>
    <row r="1957" spans="47:87" x14ac:dyDescent="0.3">
      <c r="AU1957">
        <v>0.3</v>
      </c>
      <c r="AV1957">
        <v>19.443505131710648</v>
      </c>
      <c r="AW1957">
        <v>0.27975044285654177</v>
      </c>
      <c r="AX1957">
        <v>1.2474725220528295</v>
      </c>
      <c r="AY1957">
        <v>357.44149813541833</v>
      </c>
      <c r="AZ1957">
        <v>9.0688153860986304E-2</v>
      </c>
      <c r="BA1957">
        <v>404.35981201606069</v>
      </c>
      <c r="BB1957">
        <v>367.13029419023383</v>
      </c>
      <c r="BC1957">
        <v>1</v>
      </c>
      <c r="BD1957">
        <v>40.927375896348579</v>
      </c>
      <c r="BE1957">
        <v>106.55403148765288</v>
      </c>
      <c r="BF1957">
        <v>15.708426297926845</v>
      </c>
      <c r="BG1957">
        <v>6.9425371724503808</v>
      </c>
      <c r="BH1957">
        <v>433.98662281741412</v>
      </c>
      <c r="BI1957">
        <v>0.2</v>
      </c>
      <c r="BJ1957">
        <v>2575.1018093809548</v>
      </c>
      <c r="BK1957">
        <v>669.97993190353088</v>
      </c>
      <c r="BL1957">
        <v>867.91314503657293</v>
      </c>
      <c r="BM1957">
        <v>943.84572263691598</v>
      </c>
      <c r="BN1957">
        <v>143.30222169152711</v>
      </c>
      <c r="BO1957">
        <v>25.262753637692349</v>
      </c>
      <c r="BP1957">
        <v>4.4940695876323211E-2</v>
      </c>
      <c r="BQ1957">
        <v>100</v>
      </c>
      <c r="BR1957">
        <v>340.22245086252349</v>
      </c>
      <c r="BS1957">
        <v>5.7108242655261404E-2</v>
      </c>
      <c r="BT1957">
        <v>2.9382137085187904E-4</v>
      </c>
      <c r="BU1957">
        <v>70.181932697826952</v>
      </c>
      <c r="BV1957">
        <v>0.56194247318680646</v>
      </c>
      <c r="BW1957">
        <v>14.830097922117076</v>
      </c>
      <c r="BX1957">
        <v>34.666352563537743</v>
      </c>
      <c r="BY1957">
        <v>35.048388331545326</v>
      </c>
      <c r="BZ1957">
        <v>1408.0301834297372</v>
      </c>
      <c r="CA1957">
        <v>437.14044183922817</v>
      </c>
      <c r="CB1957">
        <v>230.90758500562339</v>
      </c>
      <c r="CC1957" s="156">
        <v>1.1299999999999999</v>
      </c>
      <c r="CD1957">
        <v>1880</v>
      </c>
      <c r="CE1957">
        <v>3.4337956696177452E-2</v>
      </c>
      <c r="CF1957">
        <v>2.401500448171384</v>
      </c>
      <c r="CG1957">
        <v>7.7612293772533328E-2</v>
      </c>
      <c r="CH1957">
        <v>-13.764420113795719</v>
      </c>
      <c r="CI1957" t="s">
        <v>479</v>
      </c>
    </row>
    <row r="1958" spans="47:87" x14ac:dyDescent="0.3">
      <c r="AU1958">
        <v>0.3</v>
      </c>
      <c r="AV1958">
        <v>19.985504136492708</v>
      </c>
      <c r="AW1958">
        <v>0.35147537100835347</v>
      </c>
      <c r="AX1958">
        <v>2.3894818739988462</v>
      </c>
      <c r="AY1958">
        <v>302.24326769907532</v>
      </c>
      <c r="AZ1958">
        <v>0.10026294652802623</v>
      </c>
      <c r="BA1958">
        <v>523.22479487854241</v>
      </c>
      <c r="BB1958">
        <v>308.29599218056461</v>
      </c>
      <c r="BC1958">
        <v>1</v>
      </c>
      <c r="BD1958">
        <v>43.349901015133121</v>
      </c>
      <c r="BE1958">
        <v>106.92531038349735</v>
      </c>
      <c r="BF1958">
        <v>11.962239617386393</v>
      </c>
      <c r="BG1958">
        <v>6.1113040633478093</v>
      </c>
      <c r="BH1958">
        <v>387.6648059265616</v>
      </c>
      <c r="BI1958">
        <v>0.20000000000000004</v>
      </c>
      <c r="BJ1958">
        <v>2470.2660969134004</v>
      </c>
      <c r="BK1958">
        <v>672.92067641457106</v>
      </c>
      <c r="BL1958">
        <v>938.09549509219698</v>
      </c>
      <c r="BM1958">
        <v>780.74895536480449</v>
      </c>
      <c r="BN1958">
        <v>172.46196734578072</v>
      </c>
      <c r="BO1958">
        <v>31.474314224635304</v>
      </c>
      <c r="BP1958">
        <v>8.8749954333302156E-2</v>
      </c>
      <c r="BQ1958">
        <v>100</v>
      </c>
      <c r="BR1958">
        <v>315.48128684157598</v>
      </c>
      <c r="BS1958">
        <v>5.6509672139741077E-2</v>
      </c>
      <c r="BT1958">
        <v>2.8493060809746732E-4</v>
      </c>
      <c r="BU1958">
        <v>0</v>
      </c>
      <c r="BV1958">
        <v>0.54249707736106889</v>
      </c>
      <c r="BW1958">
        <v>14.758035479885047</v>
      </c>
      <c r="BX1958">
        <v>39.827785470765768</v>
      </c>
      <c r="BY1958">
        <v>34.731466988439031</v>
      </c>
      <c r="BZ1958">
        <v>1059.1474799250091</v>
      </c>
      <c r="CA1958">
        <v>211.50430293652693</v>
      </c>
      <c r="CB1958">
        <v>229.92847265547832</v>
      </c>
      <c r="CC1958" s="156">
        <v>0.94</v>
      </c>
      <c r="CD1958">
        <v>1940</v>
      </c>
      <c r="CE1958">
        <v>5.388313113783938E-2</v>
      </c>
      <c r="CF1958">
        <v>2.9821693839085737</v>
      </c>
      <c r="CG1958">
        <v>8.9990016487052044E-2</v>
      </c>
      <c r="CH1958">
        <v>-11.656412061156882</v>
      </c>
      <c r="CI1958" t="s">
        <v>479</v>
      </c>
    </row>
    <row r="1959" spans="47:87" x14ac:dyDescent="0.3">
      <c r="AU1959">
        <v>0.3</v>
      </c>
      <c r="AV1959">
        <v>20.170352094002862</v>
      </c>
      <c r="AW1959">
        <v>0.31595999051067131</v>
      </c>
      <c r="AX1959">
        <v>0.93087713048990273</v>
      </c>
      <c r="AY1959">
        <v>357.72794040505079</v>
      </c>
      <c r="AZ1959">
        <v>0.10368405470013688</v>
      </c>
      <c r="BA1959">
        <v>425.47283910381026</v>
      </c>
      <c r="BB1959">
        <v>341.44063058207081</v>
      </c>
      <c r="BC1959">
        <v>1</v>
      </c>
      <c r="BD1959">
        <v>35.407929119160279</v>
      </c>
      <c r="BE1959">
        <v>122.48130174596453</v>
      </c>
      <c r="BF1959">
        <v>13.636568392298269</v>
      </c>
      <c r="BG1959">
        <v>3.7003099415782539</v>
      </c>
      <c r="BH1959">
        <v>436.95335163144091</v>
      </c>
      <c r="BI1959">
        <v>0.2</v>
      </c>
      <c r="BJ1959">
        <v>2475.9186843771145</v>
      </c>
      <c r="BK1959">
        <v>692.5048140372943</v>
      </c>
      <c r="BL1959">
        <v>803.15365072669192</v>
      </c>
      <c r="BM1959">
        <v>852.51091180376693</v>
      </c>
      <c r="BN1959">
        <v>165.33504468731596</v>
      </c>
      <c r="BO1959">
        <v>28.529782506241062</v>
      </c>
      <c r="BP1959">
        <v>5.109855279079796E-2</v>
      </c>
      <c r="BQ1959">
        <v>100</v>
      </c>
      <c r="BR1959">
        <v>411.47854035323894</v>
      </c>
      <c r="BS1959">
        <v>5.6285029275588552E-2</v>
      </c>
      <c r="BT1959">
        <v>3.2510805551607433E-4</v>
      </c>
      <c r="BU1959">
        <v>0</v>
      </c>
      <c r="BV1959">
        <v>0.52845337916917945</v>
      </c>
      <c r="BW1959">
        <v>14.858293762248417</v>
      </c>
      <c r="BX1959">
        <v>37.011303474899151</v>
      </c>
      <c r="BY1959">
        <v>37.94806129886571</v>
      </c>
      <c r="BZ1959">
        <v>971.84319459734365</v>
      </c>
      <c r="CA1959">
        <v>321.50287249813653</v>
      </c>
      <c r="CB1959">
        <v>238.75201741826967</v>
      </c>
      <c r="CC1959" s="156">
        <v>0.84</v>
      </c>
      <c r="CD1959">
        <v>1950</v>
      </c>
      <c r="CE1959">
        <v>0.21406663403951121</v>
      </c>
      <c r="CF1959">
        <v>5.2400617472196016</v>
      </c>
      <c r="CG1959">
        <v>0.25792623598936448</v>
      </c>
      <c r="CH1959">
        <v>14.509796398201761</v>
      </c>
      <c r="CI1959">
        <v>6</v>
      </c>
    </row>
    <row r="1960" spans="47:87" x14ac:dyDescent="0.3">
      <c r="AU1960">
        <v>0.3</v>
      </c>
      <c r="AV1960">
        <v>18.653704625860282</v>
      </c>
      <c r="AW1960">
        <v>0.34911979880819571</v>
      </c>
      <c r="AX1960">
        <v>1.3906643605854938</v>
      </c>
      <c r="AY1960">
        <v>369.57980783836615</v>
      </c>
      <c r="AZ1960">
        <v>9.7105811332879904E-2</v>
      </c>
      <c r="BA1960">
        <v>469.8086020730762</v>
      </c>
      <c r="BB1960">
        <v>248.13905549545382</v>
      </c>
      <c r="BC1960">
        <v>1</v>
      </c>
      <c r="BD1960">
        <v>44.096901993732757</v>
      </c>
      <c r="BE1960">
        <v>94.131199066268323</v>
      </c>
      <c r="BF1960">
        <v>14.638630030869511</v>
      </c>
      <c r="BG1960">
        <v>4.1982846156585101</v>
      </c>
      <c r="BH1960">
        <v>452.52797212049319</v>
      </c>
      <c r="BI1960">
        <v>0.2</v>
      </c>
      <c r="BJ1960">
        <v>2695.6631740289072</v>
      </c>
      <c r="BK1960">
        <v>690.10453565091279</v>
      </c>
      <c r="BL1960">
        <v>939.08599469559533</v>
      </c>
      <c r="BM1960">
        <v>1014.3133496967234</v>
      </c>
      <c r="BN1960">
        <v>203.49076232250829</v>
      </c>
      <c r="BO1960">
        <v>31.685205273102078</v>
      </c>
      <c r="BP1960">
        <v>3.6980599007829247E-2</v>
      </c>
      <c r="BQ1960">
        <v>100</v>
      </c>
      <c r="BR1960">
        <v>372.32257874523714</v>
      </c>
      <c r="BS1960">
        <v>5.5496216744249566E-2</v>
      </c>
      <c r="BT1960">
        <v>3.0488742881662148E-4</v>
      </c>
      <c r="BU1960">
        <v>0</v>
      </c>
      <c r="BV1960">
        <v>0.54255816977348381</v>
      </c>
      <c r="BW1960">
        <v>15.141336232646562</v>
      </c>
      <c r="BX1960">
        <v>34.394357220203155</v>
      </c>
      <c r="BY1960">
        <v>31.798631454149191</v>
      </c>
      <c r="BZ1960">
        <v>1057.2063180609305</v>
      </c>
      <c r="CA1960">
        <v>335.90007810089804</v>
      </c>
      <c r="CB1960">
        <v>235.75108912238139</v>
      </c>
      <c r="CC1960" s="156">
        <v>0.86</v>
      </c>
      <c r="CD1960">
        <v>1070</v>
      </c>
      <c r="CE1960">
        <v>0.17386885712651967</v>
      </c>
      <c r="CF1960">
        <v>6.2069146694698683</v>
      </c>
      <c r="CG1960">
        <v>0.21016416720321104</v>
      </c>
      <c r="CH1960">
        <v>15.398773285059852</v>
      </c>
      <c r="CI1960">
        <v>8</v>
      </c>
    </row>
    <row r="1961" spans="47:87" x14ac:dyDescent="0.3">
      <c r="AU1961">
        <v>0.3</v>
      </c>
      <c r="AV1961">
        <v>20.354215347393385</v>
      </c>
      <c r="AW1961">
        <v>0.2575530724017478</v>
      </c>
      <c r="AX1961">
        <v>1.8492353919940649</v>
      </c>
      <c r="AY1961">
        <v>328.28552425037549</v>
      </c>
      <c r="AZ1961">
        <v>8.2602721221950753E-2</v>
      </c>
      <c r="BA1961">
        <v>460.71562236399495</v>
      </c>
      <c r="BB1961">
        <v>282.57708606153426</v>
      </c>
      <c r="BC1961">
        <v>1</v>
      </c>
      <c r="BD1961">
        <v>36.764279940764411</v>
      </c>
      <c r="BE1961">
        <v>93.461510965700242</v>
      </c>
      <c r="BF1961">
        <v>14.648179820276836</v>
      </c>
      <c r="BG1961">
        <v>5.213605436529158</v>
      </c>
      <c r="BH1961">
        <v>400.72687971897335</v>
      </c>
      <c r="BI1961">
        <v>0.2</v>
      </c>
      <c r="BJ1961">
        <v>2820.1523202934077</v>
      </c>
      <c r="BK1961">
        <v>681.1277811240659</v>
      </c>
      <c r="BL1961">
        <v>890.39563676413491</v>
      </c>
      <c r="BM1961">
        <v>1004.0810109684002</v>
      </c>
      <c r="BN1961">
        <v>97.31142724766714</v>
      </c>
      <c r="BO1961">
        <v>23.145504270814573</v>
      </c>
      <c r="BP1961">
        <v>5.505755654709759E-2</v>
      </c>
      <c r="BQ1961">
        <v>100</v>
      </c>
      <c r="BR1961">
        <v>351.88991508268498</v>
      </c>
      <c r="BS1961">
        <v>5.4123325792584054E-2</v>
      </c>
      <c r="BT1961">
        <v>2.7262903434917529E-4</v>
      </c>
      <c r="BU1961">
        <v>0</v>
      </c>
      <c r="BV1961">
        <v>0.59194565018163858</v>
      </c>
      <c r="BW1961">
        <v>15.786576182641827</v>
      </c>
      <c r="BX1961">
        <v>37.525289259351872</v>
      </c>
      <c r="BY1961">
        <v>27.932743035221257</v>
      </c>
      <c r="BZ1961">
        <v>761.71490582561512</v>
      </c>
      <c r="CA1961">
        <v>289.79727828115159</v>
      </c>
      <c r="CB1961">
        <v>225.62838531270523</v>
      </c>
      <c r="CC1961" s="156">
        <v>0.94</v>
      </c>
      <c r="CD1961">
        <v>2010</v>
      </c>
      <c r="CE1961">
        <v>0.10256160720282526</v>
      </c>
      <c r="CF1961">
        <v>3.941139382635015</v>
      </c>
      <c r="CG1961">
        <v>0.13893950509388547</v>
      </c>
      <c r="CH1961">
        <v>7.7765525732670482E-2</v>
      </c>
      <c r="CI1961">
        <v>19</v>
      </c>
    </row>
    <row r="1962" spans="47:87" x14ac:dyDescent="0.3">
      <c r="AU1962">
        <v>0.3</v>
      </c>
      <c r="AV1962">
        <v>20.584902938704843</v>
      </c>
      <c r="AW1962">
        <v>0.3313068073709472</v>
      </c>
      <c r="AX1962">
        <v>1.4139039891506078</v>
      </c>
      <c r="AY1962">
        <v>312.88356493745897</v>
      </c>
      <c r="AZ1962">
        <v>0.10386442584194089</v>
      </c>
      <c r="BA1962">
        <v>449.48773305777996</v>
      </c>
      <c r="BB1962">
        <v>384.4103496022118</v>
      </c>
      <c r="BC1962">
        <v>1</v>
      </c>
      <c r="BD1962">
        <v>34.926996530131106</v>
      </c>
      <c r="BE1962">
        <v>94.249363385521576</v>
      </c>
      <c r="BF1962">
        <v>3.4555066880762544</v>
      </c>
      <c r="BG1962">
        <v>5.966342212357949</v>
      </c>
      <c r="BH1962">
        <v>426.81451442480756</v>
      </c>
      <c r="BI1962">
        <v>0.2</v>
      </c>
      <c r="BJ1962">
        <v>2725.9451480396742</v>
      </c>
      <c r="BK1962">
        <v>694.93444701090141</v>
      </c>
      <c r="BL1962">
        <v>894.24386547881863</v>
      </c>
      <c r="BM1962">
        <v>1076.0930513727624</v>
      </c>
      <c r="BN1962">
        <v>125.60741686475519</v>
      </c>
      <c r="BO1962">
        <v>29.788784881666778</v>
      </c>
      <c r="BP1962">
        <v>6.8984068126683507E-2</v>
      </c>
      <c r="BQ1962">
        <v>100</v>
      </c>
      <c r="BR1962">
        <v>369.00635522721979</v>
      </c>
      <c r="BS1962">
        <v>5.3319898508305562E-2</v>
      </c>
      <c r="BT1962">
        <v>3.008450009219576E-4</v>
      </c>
      <c r="BU1962">
        <v>0</v>
      </c>
      <c r="BV1962">
        <v>0.53796979847570736</v>
      </c>
      <c r="BW1962">
        <v>15.097130594585655</v>
      </c>
      <c r="BX1962">
        <v>36.076999891899398</v>
      </c>
      <c r="BY1962">
        <v>34.648254823339236</v>
      </c>
      <c r="BZ1962">
        <v>1103.689358359884</v>
      </c>
      <c r="CA1962">
        <v>264.59362646304913</v>
      </c>
      <c r="CB1962">
        <v>235.61673342146526</v>
      </c>
      <c r="CC1962" s="156">
        <v>1.08</v>
      </c>
      <c r="CD1962">
        <v>1040</v>
      </c>
      <c r="CE1962">
        <v>0.32775801770140522</v>
      </c>
      <c r="CF1962">
        <v>6.6166875365329343</v>
      </c>
      <c r="CG1962">
        <v>0.29678556986350307</v>
      </c>
      <c r="CH1962">
        <v>32.513685707456169</v>
      </c>
      <c r="CI1962">
        <v>4</v>
      </c>
    </row>
    <row r="1963" spans="47:87" x14ac:dyDescent="0.3">
      <c r="AU1963">
        <v>0.3</v>
      </c>
      <c r="AV1963">
        <v>16.800196415536572</v>
      </c>
      <c r="AW1963">
        <v>0.27106917815149845</v>
      </c>
      <c r="AX1963">
        <v>1.0957326120012876</v>
      </c>
      <c r="AY1963">
        <v>334.62554345153927</v>
      </c>
      <c r="AZ1963">
        <v>8.9933019837030573E-2</v>
      </c>
      <c r="BA1963">
        <v>432.66910329629121</v>
      </c>
      <c r="BB1963">
        <v>364.3353853005359</v>
      </c>
      <c r="BC1963">
        <v>1</v>
      </c>
      <c r="BD1963">
        <v>40.04876536859063</v>
      </c>
      <c r="BE1963">
        <v>96.295700915662522</v>
      </c>
      <c r="BF1963">
        <v>21.491746618543825</v>
      </c>
      <c r="BG1963">
        <v>5.0865239249436716</v>
      </c>
      <c r="BH1963">
        <v>447.58809187687081</v>
      </c>
      <c r="BI1963">
        <v>0.2</v>
      </c>
      <c r="BJ1963">
        <v>2779.4640814803956</v>
      </c>
      <c r="BK1963">
        <v>680.04452419427219</v>
      </c>
      <c r="BL1963">
        <v>890.77697771500084</v>
      </c>
      <c r="BM1963">
        <v>945.84272894841308</v>
      </c>
      <c r="BN1963">
        <v>220.53876463256302</v>
      </c>
      <c r="BO1963">
        <v>24.526366016287099</v>
      </c>
      <c r="BP1963">
        <v>3.7763689468636313E-2</v>
      </c>
      <c r="BQ1963">
        <v>100</v>
      </c>
      <c r="BR1963">
        <v>404.1266472065488</v>
      </c>
      <c r="BS1963">
        <v>5.716399740161552E-2</v>
      </c>
      <c r="BT1963">
        <v>3.0027636224922425E-4</v>
      </c>
      <c r="BU1963">
        <v>0</v>
      </c>
      <c r="BV1963">
        <v>0.60256169302481799</v>
      </c>
      <c r="BW1963">
        <v>16.333323337991121</v>
      </c>
      <c r="BX1963">
        <v>34.29823193780733</v>
      </c>
      <c r="BY1963">
        <v>28.721579606480251</v>
      </c>
      <c r="BZ1963">
        <v>1027.3379820271387</v>
      </c>
      <c r="CA1963">
        <v>293.5064636516957</v>
      </c>
      <c r="CB1963">
        <v>209.33478402421429</v>
      </c>
      <c r="CC1963" s="156">
        <v>1.1599999999999999</v>
      </c>
      <c r="CD1963">
        <v>1330</v>
      </c>
      <c r="CE1963">
        <v>0.13654440872723317</v>
      </c>
      <c r="CF1963">
        <v>5.3729247511671296</v>
      </c>
      <c r="CG1963">
        <v>0.17976853931597564</v>
      </c>
      <c r="CH1963">
        <v>13.885050624555481</v>
      </c>
      <c r="CI1963">
        <v>10</v>
      </c>
    </row>
    <row r="1964" spans="47:87" x14ac:dyDescent="0.3">
      <c r="AU1964">
        <v>0.3</v>
      </c>
      <c r="AV1964">
        <v>22.177629088621458</v>
      </c>
      <c r="AW1964">
        <v>0.28993954750951345</v>
      </c>
      <c r="AX1964">
        <v>1.0207829708514238</v>
      </c>
      <c r="AY1964">
        <v>334.98664481052896</v>
      </c>
      <c r="AZ1964">
        <v>0.11728275518831022</v>
      </c>
      <c r="BA1964">
        <v>442.70376588873455</v>
      </c>
      <c r="BB1964">
        <v>360.72697637452495</v>
      </c>
      <c r="BC1964">
        <v>1</v>
      </c>
      <c r="BD1964">
        <v>40.685794436138536</v>
      </c>
      <c r="BE1964">
        <v>103.67372551778179</v>
      </c>
      <c r="BF1964">
        <v>11.168620698485732</v>
      </c>
      <c r="BG1964">
        <v>5.3602640481055488</v>
      </c>
      <c r="BH1964">
        <v>380.13517689002202</v>
      </c>
      <c r="BI1964">
        <v>0.19999999999999998</v>
      </c>
      <c r="BJ1964">
        <v>2367.9491107936597</v>
      </c>
      <c r="BK1964">
        <v>666.20858899610164</v>
      </c>
      <c r="BL1964">
        <v>819.64126770702501</v>
      </c>
      <c r="BM1964">
        <v>779.20819167745583</v>
      </c>
      <c r="BN1964">
        <v>131.215569011734</v>
      </c>
      <c r="BO1964">
        <v>25.930653591588506</v>
      </c>
      <c r="BP1964">
        <v>7.7070267048987284E-2</v>
      </c>
      <c r="BQ1964">
        <v>100</v>
      </c>
      <c r="BR1964">
        <v>377.57035300123869</v>
      </c>
      <c r="BS1964">
        <v>5.5058630456283071E-2</v>
      </c>
      <c r="BT1964">
        <v>3.0575938660530892E-4</v>
      </c>
      <c r="BU1964">
        <v>0</v>
      </c>
      <c r="BV1964">
        <v>0.62126177921535031</v>
      </c>
      <c r="BW1964">
        <v>15.094486251189764</v>
      </c>
      <c r="BX1964">
        <v>36.758236251822375</v>
      </c>
      <c r="BY1964">
        <v>37.792337872398868</v>
      </c>
      <c r="BZ1964">
        <v>1181.8289877509796</v>
      </c>
      <c r="CA1964">
        <v>249.24326710057815</v>
      </c>
      <c r="CB1964">
        <v>229.8530672253072</v>
      </c>
      <c r="CC1964" s="156">
        <v>0.82</v>
      </c>
      <c r="CD1964">
        <v>1580</v>
      </c>
      <c r="CE1964">
        <v>0.16868151693364486</v>
      </c>
      <c r="CF1964">
        <v>8.0685008553999893</v>
      </c>
      <c r="CG1964">
        <v>0.20097865303309542</v>
      </c>
      <c r="CH1964">
        <v>18.425366523751517</v>
      </c>
      <c r="CI1964">
        <v>9</v>
      </c>
    </row>
    <row r="1965" spans="47:87" x14ac:dyDescent="0.3">
      <c r="AU1965">
        <v>0.3</v>
      </c>
      <c r="AV1965">
        <v>18.989242472635912</v>
      </c>
      <c r="AW1965">
        <v>0.33599573339587918</v>
      </c>
      <c r="AX1965">
        <v>0.92412094530465438</v>
      </c>
      <c r="AY1965">
        <v>327.52814906036889</v>
      </c>
      <c r="AZ1965">
        <v>7.6876519248115102E-2</v>
      </c>
      <c r="BA1965">
        <v>495.5754743892316</v>
      </c>
      <c r="BB1965">
        <v>388.11640332152109</v>
      </c>
      <c r="BC1965">
        <v>1</v>
      </c>
      <c r="BD1965">
        <v>41.660576072917131</v>
      </c>
      <c r="BE1965">
        <v>83.556136635116388</v>
      </c>
      <c r="BF1965">
        <v>7.9343448370454102</v>
      </c>
      <c r="BG1965">
        <v>4.4239470266991514</v>
      </c>
      <c r="BH1965">
        <v>400.92785059899222</v>
      </c>
      <c r="BI1965">
        <v>0.20000000000000009</v>
      </c>
      <c r="BJ1965">
        <v>2498.2076407207396</v>
      </c>
      <c r="BK1965">
        <v>696.38723997335148</v>
      </c>
      <c r="BL1965">
        <v>975.88762101486395</v>
      </c>
      <c r="BM1965">
        <v>994.34345731806911</v>
      </c>
      <c r="BN1965">
        <v>250.395578271712</v>
      </c>
      <c r="BO1965">
        <v>30.154291786950157</v>
      </c>
      <c r="BP1965">
        <v>7.6904498494769394E-2</v>
      </c>
      <c r="BQ1965">
        <v>100</v>
      </c>
      <c r="BR1965">
        <v>346.60126312882147</v>
      </c>
      <c r="BS1965">
        <v>5.705790327236937E-2</v>
      </c>
      <c r="BT1965">
        <v>2.9161035167839759E-4</v>
      </c>
      <c r="BU1965">
        <v>11.948873876009072</v>
      </c>
      <c r="BV1965">
        <v>0.511786229502599</v>
      </c>
      <c r="BW1965">
        <v>13.262201116362444</v>
      </c>
      <c r="BX1965">
        <v>37.613509884240187</v>
      </c>
      <c r="BY1965">
        <v>34.232137946180671</v>
      </c>
      <c r="BZ1965">
        <v>750.96528067453028</v>
      </c>
      <c r="CA1965">
        <v>192.4633565428361</v>
      </c>
      <c r="CB1965">
        <v>237.05591037420945</v>
      </c>
      <c r="CC1965" s="156">
        <v>1.04</v>
      </c>
      <c r="CD1965">
        <v>1460</v>
      </c>
      <c r="CE1965">
        <v>0.1304808478438142</v>
      </c>
      <c r="CF1965">
        <v>4.5051414262479419</v>
      </c>
      <c r="CG1965">
        <v>0.16251248119938141</v>
      </c>
      <c r="CH1965">
        <v>4.2810661560786532</v>
      </c>
      <c r="CI1965">
        <v>14</v>
      </c>
    </row>
    <row r="1966" spans="47:87" x14ac:dyDescent="0.3">
      <c r="AU1966">
        <v>0.3</v>
      </c>
      <c r="AV1966">
        <v>18.008460074897616</v>
      </c>
      <c r="AW1966">
        <v>0.37393513424065972</v>
      </c>
      <c r="AX1966">
        <v>1.0839523580040074</v>
      </c>
      <c r="AY1966">
        <v>324.94020173429243</v>
      </c>
      <c r="AZ1966">
        <v>0.10533450235689833</v>
      </c>
      <c r="BA1966">
        <v>377.17941178238902</v>
      </c>
      <c r="BB1966">
        <v>299.28196422555493</v>
      </c>
      <c r="BC1966">
        <v>1</v>
      </c>
      <c r="BD1966">
        <v>37.58000163491613</v>
      </c>
      <c r="BE1966">
        <v>103.83177665233589</v>
      </c>
      <c r="BF1966">
        <v>16.332110747084759</v>
      </c>
      <c r="BG1966">
        <v>4.5908432243773794</v>
      </c>
      <c r="BH1966">
        <v>430.62367274893677</v>
      </c>
      <c r="BI1966">
        <v>0.19999999999999998</v>
      </c>
      <c r="BJ1966">
        <v>2558.6496768066409</v>
      </c>
      <c r="BK1966">
        <v>672.42581335446437</v>
      </c>
      <c r="BL1966">
        <v>911.43072145641338</v>
      </c>
      <c r="BM1966">
        <v>861.18681780665815</v>
      </c>
      <c r="BN1966">
        <v>132.49133073378675</v>
      </c>
      <c r="BO1966">
        <v>33.922711911940517</v>
      </c>
      <c r="BP1966">
        <v>4.1382689868704435E-2</v>
      </c>
      <c r="BQ1966">
        <v>100</v>
      </c>
      <c r="BR1966">
        <v>349.87423895900002</v>
      </c>
      <c r="BS1966">
        <v>5.809001521900295E-2</v>
      </c>
      <c r="BT1966">
        <v>3.0851840920779425E-4</v>
      </c>
      <c r="BU1966">
        <v>88.857624349756975</v>
      </c>
      <c r="BV1966">
        <v>0.59439629666053184</v>
      </c>
      <c r="BW1966">
        <v>15.217941844464175</v>
      </c>
      <c r="BX1966">
        <v>33.425473787097665</v>
      </c>
      <c r="BY1966">
        <v>35.452990932689559</v>
      </c>
      <c r="BZ1966">
        <v>1027.923215522296</v>
      </c>
      <c r="CA1966">
        <v>329.01482391391772</v>
      </c>
      <c r="CB1966">
        <v>229.1844959961426</v>
      </c>
      <c r="CC1966" s="156">
        <v>0.82</v>
      </c>
      <c r="CD1966">
        <v>1910</v>
      </c>
      <c r="CE1966">
        <v>0.31563976384306525</v>
      </c>
      <c r="CF1966">
        <v>6.6905329188717175</v>
      </c>
      <c r="CG1966">
        <v>0.2830771689129335</v>
      </c>
      <c r="CH1966">
        <v>30.00294587916882</v>
      </c>
      <c r="CI1966">
        <v>5</v>
      </c>
    </row>
    <row r="1967" spans="47:87" x14ac:dyDescent="0.3">
      <c r="AU1967">
        <v>0.3</v>
      </c>
      <c r="AV1967">
        <v>19.871016851240221</v>
      </c>
      <c r="AW1967">
        <v>0.30251636134469495</v>
      </c>
      <c r="AX1967">
        <v>1.3588276197377018</v>
      </c>
      <c r="AY1967">
        <v>298.35748926710244</v>
      </c>
      <c r="AZ1967">
        <v>9.7753067539866581E-2</v>
      </c>
      <c r="BA1967">
        <v>364.06868559748091</v>
      </c>
      <c r="BB1967">
        <v>351.21277030224815</v>
      </c>
      <c r="BC1967">
        <v>1</v>
      </c>
      <c r="BD1967">
        <v>36.34759390795066</v>
      </c>
      <c r="BE1967">
        <v>97.218230717025719</v>
      </c>
      <c r="BF1967">
        <v>8.1142129526093001</v>
      </c>
      <c r="BG1967">
        <v>4.8744913344279261</v>
      </c>
      <c r="BH1967">
        <v>395.18291364261171</v>
      </c>
      <c r="BI1967">
        <v>0.2</v>
      </c>
      <c r="BJ1967">
        <v>2518.9362326784417</v>
      </c>
      <c r="BK1967">
        <v>680.37902061660179</v>
      </c>
      <c r="BL1967">
        <v>951.39822670621754</v>
      </c>
      <c r="BM1967">
        <v>1000.8927702924342</v>
      </c>
      <c r="BN1967">
        <v>147.97911440363285</v>
      </c>
      <c r="BO1967">
        <v>27.17863802494788</v>
      </c>
      <c r="BP1967">
        <v>6.5585565784078231E-2</v>
      </c>
      <c r="BQ1967">
        <v>100</v>
      </c>
      <c r="BR1967">
        <v>335.55010031669906</v>
      </c>
      <c r="BS1967">
        <v>5.6381166615624992E-2</v>
      </c>
      <c r="BT1967">
        <v>2.9786103131018303E-4</v>
      </c>
      <c r="BU1967">
        <v>4.9519565471775859</v>
      </c>
      <c r="BV1967">
        <v>0.55962446345139327</v>
      </c>
      <c r="BW1967">
        <v>14.608646425356818</v>
      </c>
      <c r="BX1967">
        <v>34.634321442213704</v>
      </c>
      <c r="BY1967">
        <v>32.583583841201339</v>
      </c>
      <c r="BZ1967">
        <v>1055.2083718546749</v>
      </c>
      <c r="CA1967">
        <v>216.78803836918485</v>
      </c>
      <c r="CB1967">
        <v>230.55563224319886</v>
      </c>
      <c r="CC1967" s="156">
        <v>1.23</v>
      </c>
      <c r="CD1967">
        <v>550</v>
      </c>
      <c r="CE1967">
        <v>0.11473398870941276</v>
      </c>
      <c r="CF1967">
        <v>4.5953685117245637</v>
      </c>
      <c r="CG1967">
        <v>0.14194008727283461</v>
      </c>
      <c r="CH1967">
        <v>-2.3266600719164585</v>
      </c>
      <c r="CI1967" t="s">
        <v>479</v>
      </c>
    </row>
    <row r="1968" spans="47:87" x14ac:dyDescent="0.3">
      <c r="AU1968">
        <v>0.3</v>
      </c>
      <c r="AV1968">
        <v>19.396766051171642</v>
      </c>
      <c r="AW1968">
        <v>0.32694048158504174</v>
      </c>
      <c r="AX1968">
        <v>2.2067672399741576</v>
      </c>
      <c r="AY1968">
        <v>346.16296243388672</v>
      </c>
      <c r="AZ1968">
        <v>0.10127939136574252</v>
      </c>
      <c r="BA1968">
        <v>387.86472145896312</v>
      </c>
      <c r="BB1968">
        <v>399.63950775717308</v>
      </c>
      <c r="BC1968">
        <v>1</v>
      </c>
      <c r="BD1968">
        <v>42.060359226426087</v>
      </c>
      <c r="BE1968">
        <v>111.94830727967739</v>
      </c>
      <c r="BF1968">
        <v>16.403731891096257</v>
      </c>
      <c r="BG1968">
        <v>4.7096264375646522</v>
      </c>
      <c r="BH1968">
        <v>393.10473160997037</v>
      </c>
      <c r="BI1968">
        <v>0.2</v>
      </c>
      <c r="BJ1968">
        <v>1901.6921528650705</v>
      </c>
      <c r="BK1968">
        <v>679.07863822368063</v>
      </c>
      <c r="BL1968">
        <v>852.4063626869189</v>
      </c>
      <c r="BM1968">
        <v>928.44664041496344</v>
      </c>
      <c r="BN1968">
        <v>165.20588580958432</v>
      </c>
      <c r="BO1968">
        <v>29.331097231355034</v>
      </c>
      <c r="BP1968">
        <v>7.5980108044458594E-2</v>
      </c>
      <c r="BQ1968">
        <v>100</v>
      </c>
      <c r="BR1968">
        <v>365.56070836350369</v>
      </c>
      <c r="BS1968">
        <v>5.6192696036354572E-2</v>
      </c>
      <c r="BT1968">
        <v>3.3122807977041031E-4</v>
      </c>
      <c r="BU1968">
        <v>0</v>
      </c>
      <c r="BV1968">
        <v>0.56977613607427047</v>
      </c>
      <c r="BW1968">
        <v>14.541786597565498</v>
      </c>
      <c r="BX1968">
        <v>34.919784917151148</v>
      </c>
      <c r="BY1968">
        <v>35.760770696698437</v>
      </c>
      <c r="BZ1968">
        <v>1098.4375753641198</v>
      </c>
      <c r="CA1968">
        <v>280.73421257807212</v>
      </c>
      <c r="CB1968">
        <v>227.4839870175899</v>
      </c>
      <c r="CC1968" s="156">
        <v>1.1399999999999999</v>
      </c>
      <c r="CD1968">
        <v>1400</v>
      </c>
      <c r="CE1968">
        <v>9.0533489984151005E-2</v>
      </c>
      <c r="CF1968">
        <v>3.8012354018848735</v>
      </c>
      <c r="CG1968">
        <v>0.12394369459190178</v>
      </c>
      <c r="CH1968">
        <v>-0.69042242867689496</v>
      </c>
      <c r="CI1968" t="s">
        <v>479</v>
      </c>
    </row>
    <row r="1969" spans="47:87" x14ac:dyDescent="0.3">
      <c r="AU1969">
        <v>0.3</v>
      </c>
      <c r="AV1969">
        <v>20.524763387979426</v>
      </c>
      <c r="AW1969">
        <v>0.32289567409432468</v>
      </c>
      <c r="AX1969">
        <v>1.7008270022609779</v>
      </c>
      <c r="AY1969">
        <v>333.21716060644633</v>
      </c>
      <c r="AZ1969">
        <v>9.1624979738606532E-2</v>
      </c>
      <c r="BA1969">
        <v>404.45087434219698</v>
      </c>
      <c r="BB1969">
        <v>431.43825817396385</v>
      </c>
      <c r="BC1969">
        <v>1</v>
      </c>
      <c r="BD1969">
        <v>31.882310032015788</v>
      </c>
      <c r="BE1969">
        <v>93.78578056152439</v>
      </c>
      <c r="BF1969">
        <v>22.93219054884824</v>
      </c>
      <c r="BG1969">
        <v>4.2328800091398238</v>
      </c>
      <c r="BH1969">
        <v>441.55971185465694</v>
      </c>
      <c r="BI1969">
        <v>0.20000000000000004</v>
      </c>
      <c r="BJ1969">
        <v>2326.9766986409495</v>
      </c>
      <c r="BK1969">
        <v>685.55658240675655</v>
      </c>
      <c r="BL1969">
        <v>841.77601799062745</v>
      </c>
      <c r="BM1969">
        <v>856.18264084506461</v>
      </c>
      <c r="BN1969">
        <v>101.892301911126</v>
      </c>
      <c r="BO1969">
        <v>29.271475920548681</v>
      </c>
      <c r="BP1969">
        <v>3.8282807690688689E-2</v>
      </c>
      <c r="BQ1969">
        <v>100</v>
      </c>
      <c r="BR1969">
        <v>330.74898688533136</v>
      </c>
      <c r="BS1969">
        <v>5.3204174287260708E-2</v>
      </c>
      <c r="BT1969">
        <v>3.1027253372660935E-4</v>
      </c>
      <c r="BU1969">
        <v>40.056544959252371</v>
      </c>
      <c r="BV1969">
        <v>0.54504229982136831</v>
      </c>
      <c r="BW1969">
        <v>15.30229074088726</v>
      </c>
      <c r="BX1969">
        <v>34.511781336983837</v>
      </c>
      <c r="BY1969">
        <v>32.501984408246493</v>
      </c>
      <c r="BZ1969">
        <v>1191.8215134909826</v>
      </c>
      <c r="CA1969">
        <v>403.03964601059914</v>
      </c>
      <c r="CB1969">
        <v>207.19785863190063</v>
      </c>
      <c r="CC1969" s="156">
        <v>0.91</v>
      </c>
      <c r="CD1969">
        <v>840</v>
      </c>
      <c r="CE1969">
        <v>0.26094804492445633</v>
      </c>
      <c r="CF1969">
        <v>7.4646689807497788</v>
      </c>
      <c r="CG1969">
        <v>0.32037650753089469</v>
      </c>
      <c r="CH1969">
        <v>26.817134001754059</v>
      </c>
      <c r="CI1969">
        <v>5</v>
      </c>
    </row>
    <row r="1970" spans="47:87" x14ac:dyDescent="0.3">
      <c r="AU1970">
        <v>0.3</v>
      </c>
      <c r="AV1970">
        <v>19.371295191553735</v>
      </c>
      <c r="AW1970">
        <v>0.27459091558149751</v>
      </c>
      <c r="AX1970">
        <v>1.3246427130202254</v>
      </c>
      <c r="AY1970">
        <v>317.90743555457595</v>
      </c>
      <c r="AZ1970">
        <v>0.10682633876041758</v>
      </c>
      <c r="BA1970">
        <v>437.5178572624892</v>
      </c>
      <c r="BB1970">
        <v>354.1783244578229</v>
      </c>
      <c r="BC1970">
        <v>1</v>
      </c>
      <c r="BD1970">
        <v>41.63538341589382</v>
      </c>
      <c r="BE1970">
        <v>97.625556466907156</v>
      </c>
      <c r="BF1970">
        <v>3.6832736722892383</v>
      </c>
      <c r="BG1970">
        <v>5.9069267693239471</v>
      </c>
      <c r="BH1970">
        <v>391.70181405749179</v>
      </c>
      <c r="BI1970">
        <v>0.20000000000000004</v>
      </c>
      <c r="BJ1970">
        <v>2449.1638180093801</v>
      </c>
      <c r="BK1970">
        <v>698.53862800178126</v>
      </c>
      <c r="BL1970">
        <v>958.97812896567427</v>
      </c>
      <c r="BM1970">
        <v>881.29210385273029</v>
      </c>
      <c r="BN1970">
        <v>233.49785729470094</v>
      </c>
      <c r="BO1970">
        <v>24.70114603630196</v>
      </c>
      <c r="BP1970">
        <v>5.5635419154483771E-2</v>
      </c>
      <c r="BQ1970">
        <v>100</v>
      </c>
      <c r="BR1970">
        <v>361.5525391302898</v>
      </c>
      <c r="BS1970">
        <v>5.6399028387870823E-2</v>
      </c>
      <c r="BT1970">
        <v>3.0443524378960979E-4</v>
      </c>
      <c r="BU1970">
        <v>38.79463660828096</v>
      </c>
      <c r="BV1970">
        <v>0.53550804375989247</v>
      </c>
      <c r="BW1970">
        <v>15.747436463050834</v>
      </c>
      <c r="BX1970">
        <v>32.876164712772294</v>
      </c>
      <c r="BY1970">
        <v>34.246788378251274</v>
      </c>
      <c r="BZ1970">
        <v>1049.9234776515991</v>
      </c>
      <c r="CA1970">
        <v>302.53692462665867</v>
      </c>
      <c r="CB1970">
        <v>225.44606091978685</v>
      </c>
      <c r="CC1970" s="156">
        <v>1.1599999999999999</v>
      </c>
      <c r="CD1970">
        <v>2420</v>
      </c>
      <c r="CE1970" t="s">
        <v>479</v>
      </c>
      <c r="CF1970">
        <v>-0.70742867985157254</v>
      </c>
      <c r="CG1970">
        <v>-2.11717868303745E-2</v>
      </c>
      <c r="CH1970">
        <v>-36.350863784464984</v>
      </c>
      <c r="CI1970" t="s">
        <v>479</v>
      </c>
    </row>
    <row r="1971" spans="47:87" x14ac:dyDescent="0.3">
      <c r="AU1971">
        <v>0.3</v>
      </c>
      <c r="AV1971">
        <v>21.666902754479249</v>
      </c>
      <c r="AW1971">
        <v>0.31293098129034835</v>
      </c>
      <c r="AX1971">
        <v>1.2414634031714558</v>
      </c>
      <c r="AY1971">
        <v>330.30451658003858</v>
      </c>
      <c r="AZ1971">
        <v>9.5131889083683849E-2</v>
      </c>
      <c r="BA1971">
        <v>463.04339327237267</v>
      </c>
      <c r="BB1971">
        <v>267.98379058813265</v>
      </c>
      <c r="BC1971">
        <v>1</v>
      </c>
      <c r="BD1971">
        <v>35.485131477051269</v>
      </c>
      <c r="BE1971">
        <v>89.825805313165858</v>
      </c>
      <c r="BF1971">
        <v>9.2790491436661373</v>
      </c>
      <c r="BG1971">
        <v>4.5102105120207865</v>
      </c>
      <c r="BH1971">
        <v>400.86596329519205</v>
      </c>
      <c r="BI1971">
        <v>0.20000000000000004</v>
      </c>
      <c r="BJ1971">
        <v>2786.5551509283532</v>
      </c>
      <c r="BK1971">
        <v>688.88916011199569</v>
      </c>
      <c r="BL1971">
        <v>820.60800600857692</v>
      </c>
      <c r="BM1971">
        <v>965.44881226672499</v>
      </c>
      <c r="BN1971">
        <v>167.7173972567814</v>
      </c>
      <c r="BO1971">
        <v>28.232239784708916</v>
      </c>
      <c r="BP1971">
        <v>5.3562073517133733E-2</v>
      </c>
      <c r="BQ1971">
        <v>100</v>
      </c>
      <c r="BR1971">
        <v>294.99370222754243</v>
      </c>
      <c r="BS1971">
        <v>5.3905053371560152E-2</v>
      </c>
      <c r="BT1971">
        <v>3.0043413519790244E-4</v>
      </c>
      <c r="BU1971">
        <v>0</v>
      </c>
      <c r="BV1971">
        <v>0.52324736442793485</v>
      </c>
      <c r="BW1971">
        <v>14.781991487786859</v>
      </c>
      <c r="BX1971">
        <v>34.871384857404095</v>
      </c>
      <c r="BY1971">
        <v>32.084847069772245</v>
      </c>
      <c r="BZ1971">
        <v>1372.2170410383455</v>
      </c>
      <c r="CA1971">
        <v>217.54829963998966</v>
      </c>
      <c r="CB1971">
        <v>215.88901751941367</v>
      </c>
      <c r="CC1971" s="156">
        <v>0.97</v>
      </c>
      <c r="CD1971">
        <v>1920</v>
      </c>
      <c r="CE1971">
        <v>0.13778926509037581</v>
      </c>
      <c r="CF1971">
        <v>6.1221185805776983</v>
      </c>
      <c r="CG1971">
        <v>0.17957829810964895</v>
      </c>
      <c r="CH1971">
        <v>10.171778972853172</v>
      </c>
      <c r="CI1971">
        <v>11</v>
      </c>
    </row>
    <row r="1972" spans="47:87" x14ac:dyDescent="0.3">
      <c r="AU1972">
        <v>0.3</v>
      </c>
      <c r="AV1972">
        <v>19.29188532382614</v>
      </c>
      <c r="AW1972">
        <v>0.32707671309697606</v>
      </c>
      <c r="AX1972">
        <v>1.0259457582813343</v>
      </c>
      <c r="AY1972">
        <v>347.76430000175316</v>
      </c>
      <c r="AZ1972">
        <v>9.6058153653543088E-2</v>
      </c>
      <c r="BA1972">
        <v>427.51710940659956</v>
      </c>
      <c r="BB1972">
        <v>302.42810209503682</v>
      </c>
      <c r="BC1972">
        <v>1</v>
      </c>
      <c r="BD1972">
        <v>44.263502181647603</v>
      </c>
      <c r="BE1972">
        <v>98.265515177583183</v>
      </c>
      <c r="BF1972">
        <v>20.84437183399087</v>
      </c>
      <c r="BG1972">
        <v>5.184536631101996</v>
      </c>
      <c r="BH1972">
        <v>403.01570702972617</v>
      </c>
      <c r="BI1972">
        <v>0.20000000000000007</v>
      </c>
      <c r="BJ1972">
        <v>2635.3141963478524</v>
      </c>
      <c r="BK1972">
        <v>712.54983905849826</v>
      </c>
      <c r="BL1972">
        <v>1027.718771870811</v>
      </c>
      <c r="BM1972">
        <v>1019.6000085686115</v>
      </c>
      <c r="BN1972">
        <v>116.91561813341913</v>
      </c>
      <c r="BO1972">
        <v>29.493685811431053</v>
      </c>
      <c r="BP1972">
        <v>5.7791206174764624E-2</v>
      </c>
      <c r="BQ1972">
        <v>100</v>
      </c>
      <c r="BR1972">
        <v>292.76078826743179</v>
      </c>
      <c r="BS1972">
        <v>5.7835045856636944E-2</v>
      </c>
      <c r="BT1972">
        <v>2.9718137382198556E-4</v>
      </c>
      <c r="BU1972">
        <v>0</v>
      </c>
      <c r="BV1972">
        <v>0.54310053477366393</v>
      </c>
      <c r="BW1972">
        <v>14.555838193228318</v>
      </c>
      <c r="BX1972">
        <v>35.674459376354022</v>
      </c>
      <c r="BY1972">
        <v>33.135765868020115</v>
      </c>
      <c r="BZ1972">
        <v>984.10034107162994</v>
      </c>
      <c r="CA1972">
        <v>317.19979927011684</v>
      </c>
      <c r="CB1972">
        <v>218.45978929028962</v>
      </c>
      <c r="CC1972" s="156">
        <v>0.94</v>
      </c>
      <c r="CD1972">
        <v>1660</v>
      </c>
      <c r="CE1972">
        <v>0.10082805882007295</v>
      </c>
      <c r="CF1972">
        <v>4.097379080233658</v>
      </c>
      <c r="CG1972">
        <v>0.13459300765098461</v>
      </c>
      <c r="CH1972">
        <v>-0.43920922919146033</v>
      </c>
      <c r="CI1972" t="s">
        <v>479</v>
      </c>
    </row>
    <row r="1973" spans="47:87" x14ac:dyDescent="0.3">
      <c r="AU1973">
        <v>0.3</v>
      </c>
      <c r="AV1973">
        <v>17.792023731742713</v>
      </c>
      <c r="AW1973">
        <v>0.34320836660837528</v>
      </c>
      <c r="AX1973">
        <v>0.508551180602409</v>
      </c>
      <c r="AY1973">
        <v>345.16892000351748</v>
      </c>
      <c r="AZ1973">
        <v>8.2248354351157529E-2</v>
      </c>
      <c r="BA1973">
        <v>381.20146580793272</v>
      </c>
      <c r="BB1973">
        <v>353.34462402899459</v>
      </c>
      <c r="BC1973">
        <v>1</v>
      </c>
      <c r="BD1973">
        <v>41.293218150133541</v>
      </c>
      <c r="BE1973">
        <v>96.334085736157064</v>
      </c>
      <c r="BF1973">
        <v>11.212856800301111</v>
      </c>
      <c r="BG1973">
        <v>3.939593040239783</v>
      </c>
      <c r="BH1973">
        <v>396.52092858783141</v>
      </c>
      <c r="BI1973">
        <v>0.20000000000000004</v>
      </c>
      <c r="BJ1973">
        <v>2360.2914373403951</v>
      </c>
      <c r="BK1973">
        <v>711.23216145100082</v>
      </c>
      <c r="BL1973">
        <v>983.38915588244333</v>
      </c>
      <c r="BM1973">
        <v>1113.4403734922862</v>
      </c>
      <c r="BN1973">
        <v>182.5456833988836</v>
      </c>
      <c r="BO1973">
        <v>30.761284957520378</v>
      </c>
      <c r="BP1973">
        <v>8.3428949622397899E-2</v>
      </c>
      <c r="BQ1973">
        <v>100</v>
      </c>
      <c r="BR1973">
        <v>336.19006774012644</v>
      </c>
      <c r="BS1973">
        <v>5.857978304071304E-2</v>
      </c>
      <c r="BT1973">
        <v>3.1678330386866662E-4</v>
      </c>
      <c r="BU1973">
        <v>62.128086147090471</v>
      </c>
      <c r="BV1973">
        <v>0.5382353677312588</v>
      </c>
      <c r="BW1973">
        <v>15.961832647283458</v>
      </c>
      <c r="BX1973">
        <v>35.141870642204012</v>
      </c>
      <c r="BY1973">
        <v>39.58958423165442</v>
      </c>
      <c r="BZ1973">
        <v>1205.7844356847586</v>
      </c>
      <c r="CA1973">
        <v>72.814233662418047</v>
      </c>
      <c r="CB1973">
        <v>235.38172384722483</v>
      </c>
      <c r="CC1973" s="156">
        <v>0.97</v>
      </c>
      <c r="CD1973">
        <v>1390</v>
      </c>
      <c r="CE1973">
        <v>0.12618665309286392</v>
      </c>
      <c r="CF1973">
        <v>4.665988947135558</v>
      </c>
      <c r="CG1973">
        <v>0.14444283060477864</v>
      </c>
      <c r="CH1973">
        <v>6.8825841461292168</v>
      </c>
      <c r="CI1973">
        <v>12</v>
      </c>
    </row>
    <row r="1974" spans="47:87" x14ac:dyDescent="0.3">
      <c r="AU1974">
        <v>0.3</v>
      </c>
      <c r="AV1974">
        <v>19.387247575034355</v>
      </c>
      <c r="AW1974">
        <v>0.35340015897277277</v>
      </c>
      <c r="AX1974">
        <v>1.0254543053032144</v>
      </c>
      <c r="AY1974">
        <v>333.13114813807181</v>
      </c>
      <c r="AZ1974">
        <v>9.1889782139042669E-2</v>
      </c>
      <c r="BA1974">
        <v>475.5153333725217</v>
      </c>
      <c r="BB1974">
        <v>372.50141590633046</v>
      </c>
      <c r="BC1974">
        <v>1</v>
      </c>
      <c r="BD1974">
        <v>39.748159138559352</v>
      </c>
      <c r="BE1974">
        <v>91.788281254487316</v>
      </c>
      <c r="BF1974">
        <v>12.70976562105993</v>
      </c>
      <c r="BG1974">
        <v>5.5857859077232961</v>
      </c>
      <c r="BH1974">
        <v>403.43275086665892</v>
      </c>
      <c r="BI1974">
        <v>0.19999999999999998</v>
      </c>
      <c r="BJ1974">
        <v>2919.6712103881896</v>
      </c>
      <c r="BK1974">
        <v>705.63618821453883</v>
      </c>
      <c r="BL1974">
        <v>936.19905866271381</v>
      </c>
      <c r="BM1974">
        <v>977.67084390341358</v>
      </c>
      <c r="BN1974">
        <v>178.13578063172662</v>
      </c>
      <c r="BO1974">
        <v>31.732634120771387</v>
      </c>
      <c r="BP1974">
        <v>7.8848931782539336E-2</v>
      </c>
      <c r="BQ1974">
        <v>100</v>
      </c>
      <c r="BR1974">
        <v>315.11369223547308</v>
      </c>
      <c r="BS1974">
        <v>6.163920900642833E-2</v>
      </c>
      <c r="BT1974">
        <v>2.9926705963955104E-4</v>
      </c>
      <c r="BU1974">
        <v>0</v>
      </c>
      <c r="BV1974">
        <v>0.58834792705625005</v>
      </c>
      <c r="BW1974">
        <v>14.299264824628207</v>
      </c>
      <c r="BX1974">
        <v>38.207498973518696</v>
      </c>
      <c r="BY1974">
        <v>30.423388957211351</v>
      </c>
      <c r="BZ1974">
        <v>1108.74732361981</v>
      </c>
      <c r="CA1974">
        <v>183.47230957725367</v>
      </c>
      <c r="CB1974">
        <v>231.40547577387215</v>
      </c>
      <c r="CC1974" s="156">
        <v>0.89</v>
      </c>
      <c r="CD1974">
        <v>1270</v>
      </c>
      <c r="CE1974">
        <v>0.15794360913134864</v>
      </c>
      <c r="CF1974">
        <v>5.8794483331566232</v>
      </c>
      <c r="CG1974">
        <v>0.19068871102787416</v>
      </c>
      <c r="CH1974">
        <v>14.048500518176269</v>
      </c>
      <c r="CI1974">
        <v>9</v>
      </c>
    </row>
    <row r="1975" spans="47:87" x14ac:dyDescent="0.3">
      <c r="AU1975">
        <v>0.3</v>
      </c>
      <c r="AV1975">
        <v>20.952596125662819</v>
      </c>
      <c r="AW1975">
        <v>0.31462829167826445</v>
      </c>
      <c r="AX1975">
        <v>1.7465398348678542</v>
      </c>
      <c r="AY1975">
        <v>379.04771716345039</v>
      </c>
      <c r="AZ1975">
        <v>9.0817550285636178E-2</v>
      </c>
      <c r="BA1975">
        <v>442.16509975544892</v>
      </c>
      <c r="BB1975">
        <v>391.60137679962787</v>
      </c>
      <c r="BC1975">
        <v>1</v>
      </c>
      <c r="BD1975">
        <v>39.872430636750323</v>
      </c>
      <c r="BE1975">
        <v>103.79332397017612</v>
      </c>
      <c r="BF1975">
        <v>12.779963753291357</v>
      </c>
      <c r="BG1975">
        <v>5.7469199273246865</v>
      </c>
      <c r="BH1975">
        <v>404.46329859092788</v>
      </c>
      <c r="BI1975">
        <v>0.19999999999999993</v>
      </c>
      <c r="BJ1975">
        <v>2139.4296678577698</v>
      </c>
      <c r="BK1975">
        <v>701.93593481871437</v>
      </c>
      <c r="BL1975">
        <v>890.83219422434036</v>
      </c>
      <c r="BM1975">
        <v>892.51433998460277</v>
      </c>
      <c r="BN1975">
        <v>205.95505773929654</v>
      </c>
      <c r="BO1975">
        <v>28.640099623496564</v>
      </c>
      <c r="BP1975">
        <v>2.2965987377705336E-2</v>
      </c>
      <c r="BQ1975">
        <v>100</v>
      </c>
      <c r="BR1975">
        <v>352.35879137105979</v>
      </c>
      <c r="BS1975">
        <v>5.7096232293863659E-2</v>
      </c>
      <c r="BT1975">
        <v>3.122299918460503E-4</v>
      </c>
      <c r="BU1975">
        <v>0</v>
      </c>
      <c r="BV1975">
        <v>0.50624202673969165</v>
      </c>
      <c r="BW1975">
        <v>15.03492165965527</v>
      </c>
      <c r="BX1975">
        <v>34.04841366791905</v>
      </c>
      <c r="BY1975">
        <v>38.004395944014824</v>
      </c>
      <c r="BZ1975">
        <v>1183.1742431142786</v>
      </c>
      <c r="CA1975">
        <v>265.52924919739291</v>
      </c>
      <c r="CB1975">
        <v>223.33849231608008</v>
      </c>
      <c r="CC1975" s="156">
        <v>1.04</v>
      </c>
      <c r="CD1975">
        <v>2030</v>
      </c>
      <c r="CE1975">
        <v>9.8722186912263421E-2</v>
      </c>
      <c r="CF1975">
        <v>3.9326860608627654</v>
      </c>
      <c r="CG1975">
        <v>0.13379847693499655</v>
      </c>
      <c r="CH1975">
        <v>1.9683774676666019</v>
      </c>
      <c r="CI1975">
        <v>17</v>
      </c>
    </row>
    <row r="1976" spans="47:87" x14ac:dyDescent="0.3">
      <c r="AU1976">
        <v>0.3</v>
      </c>
      <c r="AV1976">
        <v>18.251741334288067</v>
      </c>
      <c r="AW1976">
        <v>0.35111500010615293</v>
      </c>
      <c r="AX1976">
        <v>1.3689450175284459</v>
      </c>
      <c r="AY1976">
        <v>320.55922370954721</v>
      </c>
      <c r="AZ1976">
        <v>9.5659705850096449E-2</v>
      </c>
      <c r="BA1976">
        <v>437.26519909358245</v>
      </c>
      <c r="BB1976">
        <v>279.32086030862416</v>
      </c>
      <c r="BC1976">
        <v>1</v>
      </c>
      <c r="BD1976">
        <v>41.521208358901134</v>
      </c>
      <c r="BE1976">
        <v>92.75276384256108</v>
      </c>
      <c r="BF1976">
        <v>23.632551358642601</v>
      </c>
      <c r="BG1976">
        <v>4.7836456422647631</v>
      </c>
      <c r="BH1976">
        <v>410.75713108046654</v>
      </c>
      <c r="BI1976">
        <v>0.2</v>
      </c>
      <c r="BJ1976">
        <v>2241.0610228187165</v>
      </c>
      <c r="BK1976">
        <v>671.01683087293122</v>
      </c>
      <c r="BL1976">
        <v>915.79907267364217</v>
      </c>
      <c r="BM1976">
        <v>769.32315835796862</v>
      </c>
      <c r="BN1976">
        <v>183.13742552752433</v>
      </c>
      <c r="BO1976">
        <v>31.683826465218381</v>
      </c>
      <c r="BP1976">
        <v>5.9341855485566294E-2</v>
      </c>
      <c r="BQ1976">
        <v>100</v>
      </c>
      <c r="BR1976">
        <v>375.96592662062824</v>
      </c>
      <c r="BS1976">
        <v>5.4718693139660983E-2</v>
      </c>
      <c r="BT1976">
        <v>2.7736561750017188E-4</v>
      </c>
      <c r="BU1976">
        <v>4.0540682183830858</v>
      </c>
      <c r="BV1976">
        <v>0.52671758072522912</v>
      </c>
      <c r="BW1976">
        <v>13.346749070992127</v>
      </c>
      <c r="BX1976">
        <v>36.796211492444243</v>
      </c>
      <c r="BY1976">
        <v>34.004297203806949</v>
      </c>
      <c r="BZ1976">
        <v>1268.3566029146009</v>
      </c>
      <c r="CA1976">
        <v>332.10222158458191</v>
      </c>
      <c r="CB1976">
        <v>225.26628528615959</v>
      </c>
      <c r="CC1976" s="156">
        <v>1.3</v>
      </c>
      <c r="CD1976">
        <v>2090</v>
      </c>
      <c r="CE1976" t="s">
        <v>479</v>
      </c>
      <c r="CF1976">
        <v>-1.5894766594900247</v>
      </c>
      <c r="CG1976">
        <v>-5.2973687561523333E-2</v>
      </c>
      <c r="CH1976">
        <v>-38.030493952018873</v>
      </c>
      <c r="CI1976" t="s">
        <v>479</v>
      </c>
    </row>
    <row r="1977" spans="47:87" x14ac:dyDescent="0.3">
      <c r="AU1977">
        <v>0.3</v>
      </c>
      <c r="AV1977">
        <v>20.72452762657538</v>
      </c>
      <c r="AW1977">
        <v>0.30100033602530596</v>
      </c>
      <c r="AX1977">
        <v>1.3991397819197755</v>
      </c>
      <c r="AY1977">
        <v>313.44484444631581</v>
      </c>
      <c r="AZ1977">
        <v>9.8068787049079592E-2</v>
      </c>
      <c r="BA1977">
        <v>381.89456786805908</v>
      </c>
      <c r="BB1977">
        <v>380.04740791559442</v>
      </c>
      <c r="BC1977">
        <v>1</v>
      </c>
      <c r="BD1977">
        <v>45.07807844344336</v>
      </c>
      <c r="BE1977">
        <v>93.263456610151536</v>
      </c>
      <c r="BF1977">
        <v>9.8165794346809268</v>
      </c>
      <c r="BG1977">
        <v>6.0951405413192816</v>
      </c>
      <c r="BH1977">
        <v>398.77332252531386</v>
      </c>
      <c r="BI1977">
        <v>0.19999999999999998</v>
      </c>
      <c r="BJ1977">
        <v>2405.8875763916371</v>
      </c>
      <c r="BK1977">
        <v>676.54919128249639</v>
      </c>
      <c r="BL1977">
        <v>842.4277744273686</v>
      </c>
      <c r="BM1977">
        <v>911.19294128565707</v>
      </c>
      <c r="BN1977">
        <v>199.54686709032666</v>
      </c>
      <c r="BO1977">
        <v>27.039678668727181</v>
      </c>
      <c r="BP1977">
        <v>6.5587502238706255E-2</v>
      </c>
      <c r="BQ1977">
        <v>100</v>
      </c>
      <c r="BR1977">
        <v>319.83602884264343</v>
      </c>
      <c r="BS1977">
        <v>5.4081677156656592E-2</v>
      </c>
      <c r="BT1977">
        <v>3.1876211845795996E-4</v>
      </c>
      <c r="BU1977">
        <v>0</v>
      </c>
      <c r="BV1977">
        <v>0.5667972144822645</v>
      </c>
      <c r="BW1977">
        <v>13.998715216083667</v>
      </c>
      <c r="BX1977">
        <v>34.734604165247575</v>
      </c>
      <c r="BY1977">
        <v>32.565404639289206</v>
      </c>
      <c r="BZ1977">
        <v>996.33917696858771</v>
      </c>
      <c r="CA1977">
        <v>218.21342932399017</v>
      </c>
      <c r="CB1977">
        <v>230.15238557576561</v>
      </c>
      <c r="CC1977" s="156">
        <v>0.96</v>
      </c>
      <c r="CD1977">
        <v>1090</v>
      </c>
      <c r="CE1977">
        <v>0.14611843175648076</v>
      </c>
      <c r="CF1977">
        <v>5.6494355311613997</v>
      </c>
      <c r="CG1977">
        <v>0.18649631024225066</v>
      </c>
      <c r="CH1977">
        <v>11.801893775178316</v>
      </c>
      <c r="CI1977">
        <v>10</v>
      </c>
    </row>
    <row r="1978" spans="47:87" x14ac:dyDescent="0.3">
      <c r="AU1978">
        <v>0.3</v>
      </c>
      <c r="AV1978">
        <v>19.804451291900005</v>
      </c>
      <c r="AW1978">
        <v>0.27931022363614222</v>
      </c>
      <c r="AX1978">
        <v>0.37144479681981135</v>
      </c>
      <c r="AY1978">
        <v>329.75728822510598</v>
      </c>
      <c r="AZ1978">
        <v>8.4269800569651152E-2</v>
      </c>
      <c r="BA1978">
        <v>382.42710482296138</v>
      </c>
      <c r="BB1978">
        <v>351.84832592011344</v>
      </c>
      <c r="BC1978">
        <v>1</v>
      </c>
      <c r="BD1978">
        <v>36.762909056266778</v>
      </c>
      <c r="BE1978">
        <v>90.636981071231929</v>
      </c>
      <c r="BF1978">
        <v>14.666387647150287</v>
      </c>
      <c r="BG1978">
        <v>6.6303273021007536</v>
      </c>
      <c r="BH1978">
        <v>420.72460724378186</v>
      </c>
      <c r="BI1978">
        <v>0.2</v>
      </c>
      <c r="BJ1978">
        <v>2233.0025911344596</v>
      </c>
      <c r="BK1978">
        <v>681.54459958514576</v>
      </c>
      <c r="BL1978">
        <v>982.65039121153768</v>
      </c>
      <c r="BM1978">
        <v>725.41152672517319</v>
      </c>
      <c r="BN1978">
        <v>183.4386073900663</v>
      </c>
      <c r="BO1978">
        <v>25.006583395484615</v>
      </c>
      <c r="BP1978">
        <v>7.1161277334222242E-2</v>
      </c>
      <c r="BQ1978">
        <v>100</v>
      </c>
      <c r="BR1978">
        <v>354.52375044131338</v>
      </c>
      <c r="BS1978">
        <v>5.288076318639031E-2</v>
      </c>
      <c r="BT1978">
        <v>3.1112196844229888E-4</v>
      </c>
      <c r="BU1978">
        <v>64.587516127287671</v>
      </c>
      <c r="BV1978">
        <v>0.55575078792037724</v>
      </c>
      <c r="BW1978">
        <v>15.424969753752578</v>
      </c>
      <c r="BX1978">
        <v>36.251024772000115</v>
      </c>
      <c r="BY1978">
        <v>32.096335065403679</v>
      </c>
      <c r="BZ1978">
        <v>897.86068935628168</v>
      </c>
      <c r="CA1978">
        <v>315.27671307413362</v>
      </c>
      <c r="CB1978">
        <v>247.64814978936965</v>
      </c>
      <c r="CC1978" s="156">
        <v>1.22</v>
      </c>
      <c r="CD1978">
        <v>1500</v>
      </c>
      <c r="CE1978">
        <v>0.11062732148377696</v>
      </c>
      <c r="CF1978">
        <v>4.1769727811346522</v>
      </c>
      <c r="CG1978">
        <v>0.15101655792797405</v>
      </c>
      <c r="CH1978">
        <v>4.2599938121290473</v>
      </c>
      <c r="CI1978">
        <v>13</v>
      </c>
    </row>
    <row r="1979" spans="47:87" x14ac:dyDescent="0.3">
      <c r="AU1979">
        <v>0.3</v>
      </c>
      <c r="AV1979">
        <v>18.569343634392176</v>
      </c>
      <c r="AW1979">
        <v>0.32817016528969056</v>
      </c>
      <c r="AX1979">
        <v>1.9325431429754336</v>
      </c>
      <c r="AY1979">
        <v>330.24493856085206</v>
      </c>
      <c r="AZ1979">
        <v>9.7762644902393503E-2</v>
      </c>
      <c r="BA1979">
        <v>450.80436123163946</v>
      </c>
      <c r="BB1979">
        <v>334.97175364527612</v>
      </c>
      <c r="BC1979">
        <v>1</v>
      </c>
      <c r="BD1979">
        <v>44.691821733182259</v>
      </c>
      <c r="BE1979">
        <v>97.547686910686494</v>
      </c>
      <c r="BF1979">
        <v>20.508559480495496</v>
      </c>
      <c r="BG1979">
        <v>3.9004840301334527</v>
      </c>
      <c r="BH1979">
        <v>428.69371517554168</v>
      </c>
      <c r="BI1979">
        <v>0.19999999999999998</v>
      </c>
      <c r="BJ1979">
        <v>2695.208338103303</v>
      </c>
      <c r="BK1979">
        <v>696.73494517609834</v>
      </c>
      <c r="BL1979">
        <v>923.96888396411589</v>
      </c>
      <c r="BM1979">
        <v>1030.4599125566533</v>
      </c>
      <c r="BN1979">
        <v>170.79213202314486</v>
      </c>
      <c r="BO1979">
        <v>29.401247388397941</v>
      </c>
      <c r="BP1979">
        <v>8.1159133138421061E-2</v>
      </c>
      <c r="BQ1979">
        <v>100</v>
      </c>
      <c r="BR1979">
        <v>341.36243383869225</v>
      </c>
      <c r="BS1979">
        <v>5.6991181778477208E-2</v>
      </c>
      <c r="BT1979">
        <v>3.1205156174086198E-4</v>
      </c>
      <c r="BU1979">
        <v>75.613910632021913</v>
      </c>
      <c r="BV1979">
        <v>0.49176525116534331</v>
      </c>
      <c r="BW1979">
        <v>15.07438688868589</v>
      </c>
      <c r="BX1979">
        <v>33.493154149448841</v>
      </c>
      <c r="BY1979">
        <v>37.947468089086243</v>
      </c>
      <c r="BZ1979">
        <v>892.35038841287201</v>
      </c>
      <c r="CA1979">
        <v>275.15276084287251</v>
      </c>
      <c r="CB1979">
        <v>239.81313404860441</v>
      </c>
      <c r="CC1979" s="156">
        <v>0.81</v>
      </c>
      <c r="CD1979">
        <v>1320</v>
      </c>
      <c r="CE1979">
        <v>0.24373515911200827</v>
      </c>
      <c r="CF1979">
        <v>7.2671970748103343</v>
      </c>
      <c r="CG1979">
        <v>0.2916036506438312</v>
      </c>
      <c r="CH1979">
        <v>29.780372823888708</v>
      </c>
      <c r="CI1979">
        <v>5</v>
      </c>
    </row>
    <row r="1980" spans="47:87" x14ac:dyDescent="0.3">
      <c r="AU1980">
        <v>0.3</v>
      </c>
      <c r="AV1980">
        <v>19.165115041273861</v>
      </c>
      <c r="AW1980">
        <v>0.28881365809807757</v>
      </c>
      <c r="AX1980">
        <v>1.176072425881693</v>
      </c>
      <c r="AY1980">
        <v>328.56087791026278</v>
      </c>
      <c r="AZ1980">
        <v>9.9126797303372219E-2</v>
      </c>
      <c r="BA1980">
        <v>473.69789197635276</v>
      </c>
      <c r="BB1980">
        <v>334.85653342353902</v>
      </c>
      <c r="BC1980">
        <v>1</v>
      </c>
      <c r="BD1980">
        <v>36.58762606724239</v>
      </c>
      <c r="BE1980">
        <v>90.060686454723736</v>
      </c>
      <c r="BF1980">
        <v>7.936307379413079</v>
      </c>
      <c r="BG1980">
        <v>3.6020824511430782</v>
      </c>
      <c r="BH1980">
        <v>374.36437934304553</v>
      </c>
      <c r="BI1980">
        <v>0.19999999999999998</v>
      </c>
      <c r="BJ1980">
        <v>3112.0478561603841</v>
      </c>
      <c r="BK1980">
        <v>708.06980580377558</v>
      </c>
      <c r="BL1980">
        <v>922.22053500061736</v>
      </c>
      <c r="BM1980">
        <v>956.85919684352075</v>
      </c>
      <c r="BN1980">
        <v>132.62262133434118</v>
      </c>
      <c r="BO1980">
        <v>25.890986195217337</v>
      </c>
      <c r="BP1980">
        <v>6.9451730752641508E-2</v>
      </c>
      <c r="BQ1980">
        <v>100</v>
      </c>
      <c r="BR1980">
        <v>342.70141822070104</v>
      </c>
      <c r="BS1980">
        <v>5.2610194274439491E-2</v>
      </c>
      <c r="BT1980">
        <v>2.9543425881507377E-4</v>
      </c>
      <c r="BU1980">
        <v>63.514470988545142</v>
      </c>
      <c r="BV1980">
        <v>0.58573187249646819</v>
      </c>
      <c r="BW1980">
        <v>14.59503693581336</v>
      </c>
      <c r="BX1980">
        <v>37.501384050151302</v>
      </c>
      <c r="BY1980">
        <v>27.075374658944295</v>
      </c>
      <c r="BZ1980">
        <v>854.45183027182247</v>
      </c>
      <c r="CA1980">
        <v>330.39135911467622</v>
      </c>
      <c r="CB1980">
        <v>216.28474982235895</v>
      </c>
      <c r="CC1980" s="156">
        <v>1.1100000000000001</v>
      </c>
      <c r="CD1980">
        <v>910</v>
      </c>
      <c r="CE1980">
        <v>0.13404817170191086</v>
      </c>
      <c r="CF1980">
        <v>4.9230430257820457</v>
      </c>
      <c r="CG1980">
        <v>0.16226128950195945</v>
      </c>
      <c r="CH1980">
        <v>8.0242028540722252</v>
      </c>
      <c r="CI1980">
        <v>12</v>
      </c>
    </row>
    <row r="1981" spans="47:87" x14ac:dyDescent="0.3">
      <c r="AU1981">
        <v>0.3</v>
      </c>
      <c r="AV1981">
        <v>19.550151077927993</v>
      </c>
      <c r="AW1981">
        <v>0.29992441372355721</v>
      </c>
      <c r="AX1981">
        <v>1.6136138686057528</v>
      </c>
      <c r="AY1981">
        <v>308.27070121022024</v>
      </c>
      <c r="AZ1981">
        <v>8.3108684810441952E-2</v>
      </c>
      <c r="BA1981">
        <v>371.88934814677674</v>
      </c>
      <c r="BB1981">
        <v>338.88952596954738</v>
      </c>
      <c r="BC1981">
        <v>1</v>
      </c>
      <c r="BD1981">
        <v>28.711690754944485</v>
      </c>
      <c r="BE1981">
        <v>85.909727903808289</v>
      </c>
      <c r="BF1981">
        <v>11.573091410254673</v>
      </c>
      <c r="BG1981">
        <v>3.603883755905799</v>
      </c>
      <c r="BH1981">
        <v>386.79032037596107</v>
      </c>
      <c r="BI1981">
        <v>0.2</v>
      </c>
      <c r="BJ1981">
        <v>2485.8801450257038</v>
      </c>
      <c r="BK1981">
        <v>690.58376869422386</v>
      </c>
      <c r="BL1981">
        <v>862.16018840437357</v>
      </c>
      <c r="BM1981">
        <v>921.29547003303799</v>
      </c>
      <c r="BN1981">
        <v>137.24782985666735</v>
      </c>
      <c r="BO1981">
        <v>27.087250564759813</v>
      </c>
      <c r="BP1981">
        <v>4.7923128624625486E-2</v>
      </c>
      <c r="BQ1981">
        <v>100</v>
      </c>
      <c r="BR1981">
        <v>334.3161147001959</v>
      </c>
      <c r="BS1981">
        <v>5.3817825789901241E-2</v>
      </c>
      <c r="BT1981">
        <v>3.1111840989142558E-4</v>
      </c>
      <c r="BU1981">
        <v>32.962956943210386</v>
      </c>
      <c r="BV1981">
        <v>0.55043914646890657</v>
      </c>
      <c r="BW1981">
        <v>14.869573417214029</v>
      </c>
      <c r="BX1981">
        <v>37.095859707058423</v>
      </c>
      <c r="BY1981">
        <v>35.815558058370385</v>
      </c>
      <c r="BZ1981">
        <v>1284.9469943882041</v>
      </c>
      <c r="CA1981">
        <v>327.99445651215251</v>
      </c>
      <c r="CB1981">
        <v>232.91448008832961</v>
      </c>
      <c r="CC1981" s="156">
        <v>0.97</v>
      </c>
      <c r="CD1981">
        <v>1910</v>
      </c>
      <c r="CE1981">
        <v>0.12941173890799251</v>
      </c>
      <c r="CF1981">
        <v>6.2434418340438409</v>
      </c>
      <c r="CG1981">
        <v>0.17031418408556387</v>
      </c>
      <c r="CH1981">
        <v>8.1046541564852905</v>
      </c>
      <c r="CI1981">
        <v>12</v>
      </c>
    </row>
    <row r="1982" spans="47:87" x14ac:dyDescent="0.3">
      <c r="AU1982">
        <v>0.3</v>
      </c>
      <c r="AV1982">
        <v>20.563246275039734</v>
      </c>
      <c r="AW1982">
        <v>0.30956060531927326</v>
      </c>
      <c r="AX1982">
        <v>0.403425556541751</v>
      </c>
      <c r="AY1982">
        <v>363.39068587454483</v>
      </c>
      <c r="AZ1982">
        <v>9.7867261007138287E-2</v>
      </c>
      <c r="BA1982">
        <v>434.05802641912589</v>
      </c>
      <c r="BB1982">
        <v>278.92344550090996</v>
      </c>
      <c r="BC1982">
        <v>1</v>
      </c>
      <c r="BD1982">
        <v>42.242498497437857</v>
      </c>
      <c r="BE1982">
        <v>94.68804605395438</v>
      </c>
      <c r="BF1982">
        <v>17.714672783898102</v>
      </c>
      <c r="BG1982">
        <v>6.4103663430545135</v>
      </c>
      <c r="BH1982">
        <v>427.96710237273646</v>
      </c>
      <c r="BI1982">
        <v>0.19999999999999998</v>
      </c>
      <c r="BJ1982">
        <v>2846.0639123196047</v>
      </c>
      <c r="BK1982">
        <v>691.57253696883686</v>
      </c>
      <c r="BL1982">
        <v>887.36387640588191</v>
      </c>
      <c r="BM1982">
        <v>1004.5433502526412</v>
      </c>
      <c r="BN1982">
        <v>149.54239483799981</v>
      </c>
      <c r="BO1982">
        <v>27.850098467090156</v>
      </c>
      <c r="BP1982">
        <v>6.2440301210393484E-2</v>
      </c>
      <c r="BQ1982">
        <v>100</v>
      </c>
      <c r="BR1982">
        <v>387.65964255080382</v>
      </c>
      <c r="BS1982">
        <v>5.3192354218571124E-2</v>
      </c>
      <c r="BT1982">
        <v>3.4007260100762005E-4</v>
      </c>
      <c r="BU1982">
        <v>0</v>
      </c>
      <c r="BV1982">
        <v>0.53321224118053656</v>
      </c>
      <c r="BW1982">
        <v>13.540880304859805</v>
      </c>
      <c r="BX1982">
        <v>37.741529389492392</v>
      </c>
      <c r="BY1982">
        <v>35.92224132070185</v>
      </c>
      <c r="BZ1982">
        <v>936.80758804311461</v>
      </c>
      <c r="CA1982">
        <v>216.79457827600305</v>
      </c>
      <c r="CB1982">
        <v>244.8052504910082</v>
      </c>
      <c r="CC1982" s="156">
        <v>1.1200000000000001</v>
      </c>
      <c r="CD1982">
        <v>1440</v>
      </c>
      <c r="CE1982">
        <v>6.7338459129473005E-2</v>
      </c>
      <c r="CF1982">
        <v>2.9491161950156357</v>
      </c>
      <c r="CG1982">
        <v>0.10788994282301018</v>
      </c>
      <c r="CH1982">
        <v>-5.3271002978053108</v>
      </c>
      <c r="CI1982" t="s">
        <v>479</v>
      </c>
    </row>
    <row r="1983" spans="47:87" x14ac:dyDescent="0.3">
      <c r="AU1983">
        <v>0.3</v>
      </c>
      <c r="AV1983">
        <v>16.738250924081584</v>
      </c>
      <c r="AW1983">
        <v>0.38218546078172994</v>
      </c>
      <c r="AX1983">
        <v>0.94441535041337277</v>
      </c>
      <c r="AY1983">
        <v>320.08800490196785</v>
      </c>
      <c r="AZ1983">
        <v>0.10777014201639813</v>
      </c>
      <c r="BA1983">
        <v>522.7343563099264</v>
      </c>
      <c r="BB1983">
        <v>264.40320407630486</v>
      </c>
      <c r="BC1983">
        <v>1</v>
      </c>
      <c r="BD1983">
        <v>44.750161142774033</v>
      </c>
      <c r="BE1983">
        <v>82.488696354283135</v>
      </c>
      <c r="BF1983">
        <v>20.248049385261758</v>
      </c>
      <c r="BG1983">
        <v>6.2010694803061472</v>
      </c>
      <c r="BH1983">
        <v>410.79188392233158</v>
      </c>
      <c r="BI1983">
        <v>0.19999999999999993</v>
      </c>
      <c r="BJ1983">
        <v>2750.020773800979</v>
      </c>
      <c r="BK1983">
        <v>658.41175308335562</v>
      </c>
      <c r="BL1983">
        <v>905.20769808607292</v>
      </c>
      <c r="BM1983">
        <v>912.85723624960951</v>
      </c>
      <c r="BN1983">
        <v>184.76402853821415</v>
      </c>
      <c r="BO1983">
        <v>34.812693407732375</v>
      </c>
      <c r="BP1983">
        <v>2.5121743484635327E-2</v>
      </c>
      <c r="BQ1983">
        <v>100</v>
      </c>
      <c r="BR1983">
        <v>298.11659502094773</v>
      </c>
      <c r="BS1983">
        <v>5.5941798675214899E-2</v>
      </c>
      <c r="BT1983">
        <v>2.9823698499665348E-4</v>
      </c>
      <c r="BU1983">
        <v>40.347393137240495</v>
      </c>
      <c r="BV1983">
        <v>0.55867253991374022</v>
      </c>
      <c r="BW1983">
        <v>14.812737442700582</v>
      </c>
      <c r="BX1983">
        <v>36.018814930001064</v>
      </c>
      <c r="BY1983">
        <v>39.745784433562179</v>
      </c>
      <c r="BZ1983">
        <v>1148.2272149282271</v>
      </c>
      <c r="CA1983">
        <v>149.92910737069752</v>
      </c>
      <c r="CB1983">
        <v>243.53009028063988</v>
      </c>
      <c r="CC1983" s="156">
        <v>0.96</v>
      </c>
      <c r="CD1983">
        <v>1490</v>
      </c>
      <c r="CE1983">
        <v>0.19264513222404367</v>
      </c>
      <c r="CF1983">
        <v>5.6079216871074635</v>
      </c>
      <c r="CG1983">
        <v>0.23602547638570187</v>
      </c>
      <c r="CH1983">
        <v>15.679797798988542</v>
      </c>
      <c r="CI1983">
        <v>7</v>
      </c>
    </row>
    <row r="1984" spans="47:87" x14ac:dyDescent="0.3">
      <c r="AU1984">
        <v>0.3</v>
      </c>
      <c r="AV1984">
        <v>20.835312030070497</v>
      </c>
      <c r="AW1984">
        <v>0.33247646860695185</v>
      </c>
      <c r="AX1984">
        <v>1.444775150939644</v>
      </c>
      <c r="AY1984">
        <v>322.62654926960255</v>
      </c>
      <c r="AZ1984">
        <v>9.6100958576271475E-2</v>
      </c>
      <c r="BA1984">
        <v>510.19262840584173</v>
      </c>
      <c r="BB1984">
        <v>305.39412404569288</v>
      </c>
      <c r="BC1984">
        <v>1</v>
      </c>
      <c r="BD1984">
        <v>39.064492676399837</v>
      </c>
      <c r="BE1984">
        <v>115.30577700669268</v>
      </c>
      <c r="BF1984">
        <v>17.520886276509486</v>
      </c>
      <c r="BG1984">
        <v>4.9199758622776804</v>
      </c>
      <c r="BH1984">
        <v>449.98412280437287</v>
      </c>
      <c r="BI1984">
        <v>0.2</v>
      </c>
      <c r="BJ1984">
        <v>2435.0215318928654</v>
      </c>
      <c r="BK1984">
        <v>668.46331095598316</v>
      </c>
      <c r="BL1984">
        <v>849.6689481740998</v>
      </c>
      <c r="BM1984">
        <v>847.39630828737813</v>
      </c>
      <c r="BN1984">
        <v>213.46814509238669</v>
      </c>
      <c r="BO1984">
        <v>29.817749212291091</v>
      </c>
      <c r="BP1984">
        <v>7.8513899742095702E-2</v>
      </c>
      <c r="BQ1984">
        <v>100</v>
      </c>
      <c r="BR1984">
        <v>351.39942172428687</v>
      </c>
      <c r="BS1984">
        <v>5.0550790895424018E-2</v>
      </c>
      <c r="BT1984">
        <v>2.7780429310977792E-4</v>
      </c>
      <c r="BU1984">
        <v>9.6501394520985198</v>
      </c>
      <c r="BV1984">
        <v>0.53672948096222028</v>
      </c>
      <c r="BW1984">
        <v>15.427235150861787</v>
      </c>
      <c r="BX1984">
        <v>35.147736664168214</v>
      </c>
      <c r="BY1984">
        <v>31.114315364983625</v>
      </c>
      <c r="BZ1984">
        <v>825.91809521170399</v>
      </c>
      <c r="CA1984">
        <v>288.64310892118033</v>
      </c>
      <c r="CB1984">
        <v>218.15820245900284</v>
      </c>
      <c r="CC1984" s="156">
        <v>0.94</v>
      </c>
      <c r="CD1984">
        <v>1190</v>
      </c>
      <c r="CE1984">
        <v>0.26346679448938959</v>
      </c>
      <c r="CF1984">
        <v>8.3854219407229831</v>
      </c>
      <c r="CG1984">
        <v>0.32348373224559096</v>
      </c>
      <c r="CH1984">
        <v>30.887143926838572</v>
      </c>
      <c r="CI1984">
        <v>5</v>
      </c>
    </row>
    <row r="1985" spans="47:87" x14ac:dyDescent="0.3">
      <c r="AU1985">
        <v>0.3</v>
      </c>
      <c r="AV1985">
        <v>19.487108395202274</v>
      </c>
      <c r="AW1985">
        <v>0.37084231189518563</v>
      </c>
      <c r="AX1985">
        <v>1.8248953296194423</v>
      </c>
      <c r="AY1985">
        <v>315.43646256770973</v>
      </c>
      <c r="AZ1985">
        <v>0.11353088230347667</v>
      </c>
      <c r="BA1985">
        <v>399.43827518621407</v>
      </c>
      <c r="BB1985">
        <v>317.57709386066512</v>
      </c>
      <c r="BC1985">
        <v>1</v>
      </c>
      <c r="BD1985">
        <v>38.496673766024131</v>
      </c>
      <c r="BE1985">
        <v>111.33160295402386</v>
      </c>
      <c r="BF1985">
        <v>6.0791987953157243</v>
      </c>
      <c r="BG1985">
        <v>2.7659523608769572</v>
      </c>
      <c r="BH1985">
        <v>395.84591675102331</v>
      </c>
      <c r="BI1985">
        <v>0.19999999999999996</v>
      </c>
      <c r="BJ1985">
        <v>2756.5410220306544</v>
      </c>
      <c r="BK1985">
        <v>689.06828963782164</v>
      </c>
      <c r="BL1985">
        <v>916.77915922405691</v>
      </c>
      <c r="BM1985">
        <v>987.90970489782967</v>
      </c>
      <c r="BN1985">
        <v>175.53191001614019</v>
      </c>
      <c r="BO1985">
        <v>33.5585822034801</v>
      </c>
      <c r="BP1985">
        <v>5.1135249122367832E-2</v>
      </c>
      <c r="BQ1985">
        <v>100</v>
      </c>
      <c r="BR1985">
        <v>312.24928270835176</v>
      </c>
      <c r="BS1985">
        <v>5.3673835222909458E-2</v>
      </c>
      <c r="BT1985">
        <v>2.8919149474291819E-4</v>
      </c>
      <c r="BU1985">
        <v>0</v>
      </c>
      <c r="BV1985">
        <v>0.54666164943363105</v>
      </c>
      <c r="BW1985">
        <v>15.01678836122054</v>
      </c>
      <c r="BX1985">
        <v>35.840030399046327</v>
      </c>
      <c r="BY1985">
        <v>30.919674849474031</v>
      </c>
      <c r="BZ1985">
        <v>932.70098219859506</v>
      </c>
      <c r="CA1985">
        <v>333.51140143034854</v>
      </c>
      <c r="CB1985">
        <v>225.00871799457829</v>
      </c>
      <c r="CC1985" s="156">
        <v>1.04</v>
      </c>
      <c r="CD1985">
        <v>1810</v>
      </c>
      <c r="CE1985">
        <v>2.4823267682558381E-2</v>
      </c>
      <c r="CF1985">
        <v>2.3517215309641264</v>
      </c>
      <c r="CG1985">
        <v>6.9070427876827517E-2</v>
      </c>
      <c r="CH1985">
        <v>-16.671555827350733</v>
      </c>
      <c r="CI1985" t="s">
        <v>479</v>
      </c>
    </row>
    <row r="1986" spans="47:87" x14ac:dyDescent="0.3">
      <c r="AU1986">
        <v>0.3</v>
      </c>
      <c r="AV1986">
        <v>20.785415853206548</v>
      </c>
      <c r="AW1986">
        <v>0.2083819358668787</v>
      </c>
      <c r="AX1986">
        <v>0.49468632526363082</v>
      </c>
      <c r="AY1986">
        <v>341.91002049074649</v>
      </c>
      <c r="AZ1986">
        <v>7.4822135804182704E-2</v>
      </c>
      <c r="BA1986">
        <v>405.30175740955536</v>
      </c>
      <c r="BB1986">
        <v>480.10856648207243</v>
      </c>
      <c r="BC1986">
        <v>1</v>
      </c>
      <c r="BD1986">
        <v>34.164445445773062</v>
      </c>
      <c r="BE1986">
        <v>86.204550710095035</v>
      </c>
      <c r="BF1986">
        <v>18.021546611987716</v>
      </c>
      <c r="BG1986">
        <v>6.977068483342185</v>
      </c>
      <c r="BH1986">
        <v>462.17760568488234</v>
      </c>
      <c r="BI1986">
        <v>0.19999999999999998</v>
      </c>
      <c r="BJ1986">
        <v>2901.5073703712483</v>
      </c>
      <c r="BK1986">
        <v>691.99567059713831</v>
      </c>
      <c r="BL1986">
        <v>867.8583902403077</v>
      </c>
      <c r="BM1986">
        <v>1118.5708843852562</v>
      </c>
      <c r="BN1986">
        <v>91.88909777356227</v>
      </c>
      <c r="BO1986">
        <v>18.641522019303615</v>
      </c>
      <c r="BP1986">
        <v>5.4836565233122622E-2</v>
      </c>
      <c r="BQ1986">
        <v>100</v>
      </c>
      <c r="BR1986">
        <v>299.26462038798536</v>
      </c>
      <c r="BS1986">
        <v>5.586722703902517E-2</v>
      </c>
      <c r="BT1986">
        <v>2.7587948876226783E-4</v>
      </c>
      <c r="BU1986">
        <v>0</v>
      </c>
      <c r="BV1986">
        <v>0.55967613172712938</v>
      </c>
      <c r="BW1986">
        <v>13.864263634731289</v>
      </c>
      <c r="BX1986">
        <v>35.005006306976867</v>
      </c>
      <c r="BY1986">
        <v>32.589030222104135</v>
      </c>
      <c r="BZ1986">
        <v>940.28447509338525</v>
      </c>
      <c r="CA1986">
        <v>307.82901828283127</v>
      </c>
      <c r="CB1986">
        <v>250.58377827214321</v>
      </c>
      <c r="CC1986" s="156">
        <v>1.08</v>
      </c>
      <c r="CD1986">
        <v>1590</v>
      </c>
      <c r="CE1986">
        <v>0.10815016490130036</v>
      </c>
      <c r="CF1986">
        <v>4.4181119763248731</v>
      </c>
      <c r="CG1986">
        <v>0.14144908319764832</v>
      </c>
      <c r="CH1986">
        <v>7.1789726167859857</v>
      </c>
      <c r="CI1986">
        <v>13</v>
      </c>
    </row>
    <row r="1987" spans="47:87" x14ac:dyDescent="0.3">
      <c r="AU1987">
        <v>0.3</v>
      </c>
      <c r="AV1987">
        <v>19.522341843886782</v>
      </c>
      <c r="AW1987">
        <v>0.32475390953754657</v>
      </c>
      <c r="AX1987">
        <v>1.9901055673542902</v>
      </c>
      <c r="AY1987">
        <v>323.68433767044547</v>
      </c>
      <c r="AZ1987">
        <v>0.10871601664778402</v>
      </c>
      <c r="BA1987">
        <v>354.59763862054001</v>
      </c>
      <c r="BB1987">
        <v>358.62078499675442</v>
      </c>
      <c r="BC1987">
        <v>1</v>
      </c>
      <c r="BD1987">
        <v>40.048633218923577</v>
      </c>
      <c r="BE1987">
        <v>107.89811650005936</v>
      </c>
      <c r="BF1987">
        <v>14.357410229525938</v>
      </c>
      <c r="BG1987">
        <v>4.022533295374779</v>
      </c>
      <c r="BH1987">
        <v>413.91237772731387</v>
      </c>
      <c r="BI1987">
        <v>0.20000000000000007</v>
      </c>
      <c r="BJ1987">
        <v>2497.7958094325763</v>
      </c>
      <c r="BK1987">
        <v>661.83801161426493</v>
      </c>
      <c r="BL1987">
        <v>805.50972915788225</v>
      </c>
      <c r="BM1987">
        <v>918.04235016531459</v>
      </c>
      <c r="BN1987">
        <v>199.96662797827909</v>
      </c>
      <c r="BO1987">
        <v>29.063440294876422</v>
      </c>
      <c r="BP1987">
        <v>8.4107593072402023E-2</v>
      </c>
      <c r="BQ1987">
        <v>100</v>
      </c>
      <c r="BR1987">
        <v>308.80057992028162</v>
      </c>
      <c r="BS1987">
        <v>5.0661613163118395E-2</v>
      </c>
      <c r="BT1987">
        <v>2.665211205281791E-4</v>
      </c>
      <c r="BU1987">
        <v>0</v>
      </c>
      <c r="BV1987">
        <v>0.56317555603623248</v>
      </c>
      <c r="BW1987">
        <v>14.511645928591934</v>
      </c>
      <c r="BX1987">
        <v>31.760640771723153</v>
      </c>
      <c r="BY1987">
        <v>38.348781319146326</v>
      </c>
      <c r="BZ1987">
        <v>987.91632081909813</v>
      </c>
      <c r="CA1987">
        <v>306.57187423842748</v>
      </c>
      <c r="CB1987">
        <v>223.40837261451586</v>
      </c>
      <c r="CC1987" s="156">
        <v>0.73</v>
      </c>
      <c r="CD1987">
        <v>1760</v>
      </c>
      <c r="CE1987">
        <v>0.23549479846695753</v>
      </c>
      <c r="CF1987">
        <v>9.8168281160461834</v>
      </c>
      <c r="CG1987">
        <v>0.31446672895249633</v>
      </c>
      <c r="CH1987">
        <v>34.353658061200967</v>
      </c>
      <c r="CI1987">
        <v>5</v>
      </c>
    </row>
    <row r="1988" spans="47:87" x14ac:dyDescent="0.3">
      <c r="AU1988">
        <v>0.3</v>
      </c>
      <c r="AV1988">
        <v>20.181859671120183</v>
      </c>
      <c r="AW1988">
        <v>0.32646545276226696</v>
      </c>
      <c r="AX1988">
        <v>1.6951211466289766</v>
      </c>
      <c r="AY1988">
        <v>331.84281918107973</v>
      </c>
      <c r="AZ1988">
        <v>8.6039032454559461E-2</v>
      </c>
      <c r="BA1988">
        <v>360.73016212364428</v>
      </c>
      <c r="BB1988">
        <v>387.25055726984772</v>
      </c>
      <c r="BC1988">
        <v>1</v>
      </c>
      <c r="BD1988">
        <v>42.153424370360078</v>
      </c>
      <c r="BE1988">
        <v>103.36834811612387</v>
      </c>
      <c r="BF1988">
        <v>13.484118287218728</v>
      </c>
      <c r="BG1988">
        <v>2.8455106374796775</v>
      </c>
      <c r="BH1988">
        <v>372.19365073098442</v>
      </c>
      <c r="BI1988">
        <v>0.19999999999999998</v>
      </c>
      <c r="BJ1988">
        <v>2447.1056970847508</v>
      </c>
      <c r="BK1988">
        <v>687.55831280441157</v>
      </c>
      <c r="BL1988">
        <v>916.23257272465196</v>
      </c>
      <c r="BM1988">
        <v>1047.2351748562915</v>
      </c>
      <c r="BN1988">
        <v>152.49743563253554</v>
      </c>
      <c r="BO1988">
        <v>29.559141778721173</v>
      </c>
      <c r="BP1988">
        <v>4.3099835815873552E-2</v>
      </c>
      <c r="BQ1988">
        <v>100</v>
      </c>
      <c r="BR1988">
        <v>386.54382293491057</v>
      </c>
      <c r="BS1988">
        <v>5.5117833582958999E-2</v>
      </c>
      <c r="BT1988">
        <v>2.9054467481724701E-4</v>
      </c>
      <c r="BU1988">
        <v>26.068281780646338</v>
      </c>
      <c r="BV1988">
        <v>0.50340735468827214</v>
      </c>
      <c r="BW1988">
        <v>15.959625175131984</v>
      </c>
      <c r="BX1988">
        <v>36.514493684201575</v>
      </c>
      <c r="BY1988">
        <v>32.216297415390393</v>
      </c>
      <c r="BZ1988">
        <v>919.37704740452466</v>
      </c>
      <c r="CA1988">
        <v>250.72098174396029</v>
      </c>
      <c r="CB1988">
        <v>226.22999406037883</v>
      </c>
      <c r="CC1988" s="156">
        <v>0.84</v>
      </c>
      <c r="CD1988">
        <v>1360</v>
      </c>
      <c r="CE1988">
        <v>0.1946704767900338</v>
      </c>
      <c r="CF1988">
        <v>9.0744872889775294</v>
      </c>
      <c r="CG1988">
        <v>0.25724781995770657</v>
      </c>
      <c r="CH1988">
        <v>19.135072369903952</v>
      </c>
      <c r="CI1988">
        <v>7</v>
      </c>
    </row>
    <row r="1989" spans="47:87" x14ac:dyDescent="0.3">
      <c r="AU1989">
        <v>0.3</v>
      </c>
      <c r="AV1989">
        <v>20.664851616282732</v>
      </c>
      <c r="AW1989">
        <v>0.35241414827570949</v>
      </c>
      <c r="AX1989">
        <v>0.60599571339965885</v>
      </c>
      <c r="AY1989">
        <v>306.77999314241248</v>
      </c>
      <c r="AZ1989">
        <v>0.1137093641290693</v>
      </c>
      <c r="BA1989">
        <v>499.64164693606955</v>
      </c>
      <c r="BB1989">
        <v>315.47609933742422</v>
      </c>
      <c r="BC1989">
        <v>1</v>
      </c>
      <c r="BD1989">
        <v>29.156400866287086</v>
      </c>
      <c r="BE1989">
        <v>97.723811625281812</v>
      </c>
      <c r="BF1989">
        <v>15.394477108392378</v>
      </c>
      <c r="BG1989">
        <v>4.8562792006491327</v>
      </c>
      <c r="BH1989">
        <v>403.7215074527964</v>
      </c>
      <c r="BI1989">
        <v>0.2</v>
      </c>
      <c r="BJ1989">
        <v>2827.8430362843892</v>
      </c>
      <c r="BK1989">
        <v>668.81470314527962</v>
      </c>
      <c r="BL1989">
        <v>886.68127516137554</v>
      </c>
      <c r="BM1989">
        <v>992.37204773772146</v>
      </c>
      <c r="BN1989">
        <v>125.83233469056879</v>
      </c>
      <c r="BO1989">
        <v>31.834189786791054</v>
      </c>
      <c r="BP1989">
        <v>5.5455278918379126E-2</v>
      </c>
      <c r="BQ1989">
        <v>100</v>
      </c>
      <c r="BR1989">
        <v>357.63594155431667</v>
      </c>
      <c r="BS1989">
        <v>5.4677271545987893E-2</v>
      </c>
      <c r="BT1989">
        <v>3.4298817696326345E-4</v>
      </c>
      <c r="BU1989">
        <v>0</v>
      </c>
      <c r="BV1989">
        <v>0.52681107423123852</v>
      </c>
      <c r="BW1989">
        <v>15.597373274643157</v>
      </c>
      <c r="BX1989">
        <v>36.765051170334587</v>
      </c>
      <c r="BY1989">
        <v>29.946834985823827</v>
      </c>
      <c r="BZ1989">
        <v>1174.7624820410131</v>
      </c>
      <c r="CA1989">
        <v>302.51308097954598</v>
      </c>
      <c r="CB1989">
        <v>229.15555156522601</v>
      </c>
      <c r="CC1989" s="156">
        <v>0.94</v>
      </c>
      <c r="CD1989">
        <v>2340</v>
      </c>
      <c r="CE1989">
        <v>7.4295344577298916E-2</v>
      </c>
      <c r="CF1989">
        <v>2.2587825985953582</v>
      </c>
      <c r="CG1989">
        <v>0.10752897284088962</v>
      </c>
      <c r="CH1989">
        <v>-0.26513221469373027</v>
      </c>
      <c r="CI1989" t="s">
        <v>479</v>
      </c>
    </row>
    <row r="1990" spans="47:87" x14ac:dyDescent="0.3">
      <c r="AU1990">
        <v>0.3</v>
      </c>
      <c r="AV1990">
        <v>19.924285429909904</v>
      </c>
      <c r="AW1990">
        <v>0.29668037453000357</v>
      </c>
      <c r="AX1990">
        <v>1.1523573542476018</v>
      </c>
      <c r="AY1990">
        <v>346.74577426880154</v>
      </c>
      <c r="AZ1990">
        <v>9.5859717021408497E-2</v>
      </c>
      <c r="BA1990">
        <v>353.64531386618955</v>
      </c>
      <c r="BB1990">
        <v>382.89943912734225</v>
      </c>
      <c r="BC1990">
        <v>1</v>
      </c>
      <c r="BD1990">
        <v>41.390818003181217</v>
      </c>
      <c r="BE1990">
        <v>101.21622703925546</v>
      </c>
      <c r="BF1990">
        <v>18.476385921584509</v>
      </c>
      <c r="BG1990">
        <v>4.6109496511865933</v>
      </c>
      <c r="BH1990">
        <v>427.80919569635307</v>
      </c>
      <c r="BI1990">
        <v>0.20000000000000007</v>
      </c>
      <c r="BJ1990">
        <v>2706.9685621647977</v>
      </c>
      <c r="BK1990">
        <v>712.84374031128243</v>
      </c>
      <c r="BL1990">
        <v>843.47895610552087</v>
      </c>
      <c r="BM1990">
        <v>933.00039364741838</v>
      </c>
      <c r="BN1990">
        <v>185.68685047082522</v>
      </c>
      <c r="BO1990">
        <v>26.68788317695978</v>
      </c>
      <c r="BP1990">
        <v>6.024791233034836E-2</v>
      </c>
      <c r="BQ1990">
        <v>100</v>
      </c>
      <c r="BR1990">
        <v>375.28573974786934</v>
      </c>
      <c r="BS1990">
        <v>5.1892689543070414E-2</v>
      </c>
      <c r="BT1990">
        <v>3.1433899701826179E-4</v>
      </c>
      <c r="BU1990">
        <v>0</v>
      </c>
      <c r="BV1990">
        <v>0.51722281949547688</v>
      </c>
      <c r="BW1990">
        <v>13.519953051389084</v>
      </c>
      <c r="BX1990">
        <v>34.630435301306662</v>
      </c>
      <c r="BY1990">
        <v>34.430814360619081</v>
      </c>
      <c r="BZ1990">
        <v>1197.1059552292891</v>
      </c>
      <c r="CA1990">
        <v>164.70972641027288</v>
      </c>
      <c r="CB1990">
        <v>245.25287822360102</v>
      </c>
      <c r="CC1990" s="156">
        <v>0.97</v>
      </c>
      <c r="CD1990">
        <v>2010</v>
      </c>
      <c r="CE1990">
        <v>0.11468811870570006</v>
      </c>
      <c r="CF1990">
        <v>4.7726945233143239</v>
      </c>
      <c r="CG1990">
        <v>0.15169080208778174</v>
      </c>
      <c r="CH1990">
        <v>2.6276822304417053</v>
      </c>
      <c r="CI1990">
        <v>16</v>
      </c>
    </row>
    <row r="1991" spans="47:87" x14ac:dyDescent="0.3">
      <c r="AU1991">
        <v>0.3</v>
      </c>
      <c r="AV1991">
        <v>19.588554893382703</v>
      </c>
      <c r="AW1991">
        <v>0.29159811006456932</v>
      </c>
      <c r="AX1991">
        <v>0.15431435566984003</v>
      </c>
      <c r="AY1991">
        <v>337.74039286059076</v>
      </c>
      <c r="AZ1991">
        <v>7.1631043326071106E-2</v>
      </c>
      <c r="BA1991">
        <v>469.11604061782776</v>
      </c>
      <c r="BB1991">
        <v>302.22420663603503</v>
      </c>
      <c r="BC1991">
        <v>1</v>
      </c>
      <c r="BD1991">
        <v>39.987998168776812</v>
      </c>
      <c r="BE1991">
        <v>114.2553117977474</v>
      </c>
      <c r="BF1991">
        <v>11.83992040066819</v>
      </c>
      <c r="BG1991">
        <v>6.7340297308465917</v>
      </c>
      <c r="BH1991">
        <v>433.72485092384289</v>
      </c>
      <c r="BI1991">
        <v>0.20000000000000004</v>
      </c>
      <c r="BJ1991">
        <v>3110.722651467584</v>
      </c>
      <c r="BK1991">
        <v>678.50577135097797</v>
      </c>
      <c r="BL1991">
        <v>894.13095330743204</v>
      </c>
      <c r="BM1991">
        <v>1125.2276138074687</v>
      </c>
      <c r="BN1991">
        <v>160.50409082284961</v>
      </c>
      <c r="BO1991">
        <v>26.0395883172975</v>
      </c>
      <c r="BP1991">
        <v>8.2516701549293955E-2</v>
      </c>
      <c r="BQ1991">
        <v>100</v>
      </c>
      <c r="BR1991">
        <v>374.80852169723966</v>
      </c>
      <c r="BS1991">
        <v>5.4600554549930555E-2</v>
      </c>
      <c r="BT1991">
        <v>3.0213323080422014E-4</v>
      </c>
      <c r="BU1991">
        <v>26.84596127258822</v>
      </c>
      <c r="BV1991">
        <v>0.59482215230550572</v>
      </c>
      <c r="BW1991">
        <v>14.704938719713152</v>
      </c>
      <c r="BX1991">
        <v>35.951338577442748</v>
      </c>
      <c r="BY1991">
        <v>42.567008922100584</v>
      </c>
      <c r="BZ1991">
        <v>955.0120472269025</v>
      </c>
      <c r="CA1991">
        <v>303.92976326892983</v>
      </c>
      <c r="CB1991">
        <v>244.16662821123538</v>
      </c>
      <c r="CC1991" s="156">
        <v>1</v>
      </c>
      <c r="CD1991">
        <v>1550</v>
      </c>
      <c r="CE1991">
        <v>8.2519475615371984E-2</v>
      </c>
      <c r="CF1991">
        <v>4.0922211483511397</v>
      </c>
      <c r="CG1991">
        <v>0.11637896288127532</v>
      </c>
      <c r="CH1991">
        <v>-5.8544723378797077</v>
      </c>
      <c r="CI1991" t="s">
        <v>479</v>
      </c>
    </row>
    <row r="1992" spans="47:87" x14ac:dyDescent="0.3">
      <c r="AU1992">
        <v>0.3</v>
      </c>
      <c r="AV1992">
        <v>19.129005282255523</v>
      </c>
      <c r="AW1992">
        <v>0.29932819730806398</v>
      </c>
      <c r="AX1992">
        <v>0.65134109421939468</v>
      </c>
      <c r="AY1992">
        <v>329.26576539676523</v>
      </c>
      <c r="AZ1992">
        <v>8.8470301389758255E-2</v>
      </c>
      <c r="BA1992">
        <v>413.33093209175377</v>
      </c>
      <c r="BB1992">
        <v>336.17975641605852</v>
      </c>
      <c r="BC1992">
        <v>1</v>
      </c>
      <c r="BD1992">
        <v>35.777522512442488</v>
      </c>
      <c r="BE1992">
        <v>91.121112093109105</v>
      </c>
      <c r="BF1992">
        <v>1.2209436837265031</v>
      </c>
      <c r="BG1992">
        <v>6.2121725661136393</v>
      </c>
      <c r="BH1992">
        <v>413.71442037822544</v>
      </c>
      <c r="BI1992">
        <v>0.19999999999999998</v>
      </c>
      <c r="BJ1992">
        <v>1998.4446711145604</v>
      </c>
      <c r="BK1992">
        <v>700.33226988362412</v>
      </c>
      <c r="BL1992">
        <v>912.96780303746596</v>
      </c>
      <c r="BM1992">
        <v>996.06147780318622</v>
      </c>
      <c r="BN1992">
        <v>143.36913638148428</v>
      </c>
      <c r="BO1992">
        <v>27.07845199846092</v>
      </c>
      <c r="BP1992">
        <v>4.2334747987525873E-2</v>
      </c>
      <c r="BQ1992">
        <v>100</v>
      </c>
      <c r="BR1992">
        <v>332.37305059314281</v>
      </c>
      <c r="BS1992">
        <v>5.5947757880651129E-2</v>
      </c>
      <c r="BT1992">
        <v>3.1268143919904403E-4</v>
      </c>
      <c r="BU1992">
        <v>0</v>
      </c>
      <c r="BV1992">
        <v>0.52367424404731722</v>
      </c>
      <c r="BW1992">
        <v>15.405132689600814</v>
      </c>
      <c r="BX1992">
        <v>34.987253968320879</v>
      </c>
      <c r="BY1992">
        <v>34.455114605834488</v>
      </c>
      <c r="BZ1992">
        <v>1068.1191480810462</v>
      </c>
      <c r="CA1992">
        <v>276.51983802269376</v>
      </c>
      <c r="CB1992">
        <v>224.5464896187824</v>
      </c>
      <c r="CC1992" s="156">
        <v>0.98</v>
      </c>
      <c r="CD1992">
        <v>1660</v>
      </c>
      <c r="CE1992">
        <v>0.1149655613793803</v>
      </c>
      <c r="CF1992">
        <v>4.190733882381533</v>
      </c>
      <c r="CG1992">
        <v>0.14706365761742918</v>
      </c>
      <c r="CH1992">
        <v>5.3575328038955519</v>
      </c>
      <c r="CI1992">
        <v>13</v>
      </c>
    </row>
    <row r="1993" spans="47:87" x14ac:dyDescent="0.3">
      <c r="AU1993">
        <v>0.3</v>
      </c>
      <c r="AV1993">
        <v>19.109777350149116</v>
      </c>
      <c r="AW1993">
        <v>0.23813865205968193</v>
      </c>
      <c r="AX1993">
        <v>1.3198806877891778</v>
      </c>
      <c r="AY1993">
        <v>338.60459394601037</v>
      </c>
      <c r="AZ1993">
        <v>8.2865759165921565E-2</v>
      </c>
      <c r="BA1993">
        <v>316.94324389919922</v>
      </c>
      <c r="BB1993">
        <v>346.8116123895764</v>
      </c>
      <c r="BC1993">
        <v>1</v>
      </c>
      <c r="BD1993">
        <v>37.08805806778026</v>
      </c>
      <c r="BE1993">
        <v>91.591228560027318</v>
      </c>
      <c r="BF1993">
        <v>17.931475143739117</v>
      </c>
      <c r="BG1993">
        <v>4.3828792982081</v>
      </c>
      <c r="BH1993">
        <v>405.51411418460589</v>
      </c>
      <c r="BI1993">
        <v>0.2</v>
      </c>
      <c r="BJ1993">
        <v>2049.5529416766658</v>
      </c>
      <c r="BK1993">
        <v>690.17538755484918</v>
      </c>
      <c r="BL1993">
        <v>907.72703124086274</v>
      </c>
      <c r="BM1993">
        <v>1042.8378233869589</v>
      </c>
      <c r="BN1993">
        <v>102.27636346099635</v>
      </c>
      <c r="BO1993">
        <v>21.432568537503837</v>
      </c>
      <c r="BP1993">
        <v>4.7019657746942944E-2</v>
      </c>
      <c r="BQ1993">
        <v>100</v>
      </c>
      <c r="BR1993">
        <v>310.30732472069536</v>
      </c>
      <c r="BS1993">
        <v>5.9835782803839312E-2</v>
      </c>
      <c r="BT1993">
        <v>2.9949019271285096E-4</v>
      </c>
      <c r="BU1993">
        <v>0</v>
      </c>
      <c r="BV1993">
        <v>0.52794153309095515</v>
      </c>
      <c r="BW1993">
        <v>14.786956426883263</v>
      </c>
      <c r="BX1993">
        <v>37.440892766459619</v>
      </c>
      <c r="BY1993">
        <v>35.903895587167305</v>
      </c>
      <c r="BZ1993">
        <v>1248.7926504817567</v>
      </c>
      <c r="CA1993">
        <v>297.49437886478086</v>
      </c>
      <c r="CB1993">
        <v>233.93787457180761</v>
      </c>
      <c r="CC1993" s="156">
        <v>1.17</v>
      </c>
      <c r="CD1993">
        <v>1990</v>
      </c>
      <c r="CE1993">
        <v>0.10768019121664762</v>
      </c>
      <c r="CF1993">
        <v>3.2698524636478927</v>
      </c>
      <c r="CG1993">
        <v>0.14150126149548306</v>
      </c>
      <c r="CH1993">
        <v>0.90033213498701148</v>
      </c>
      <c r="CI1993">
        <v>16</v>
      </c>
    </row>
    <row r="1994" spans="47:87" x14ac:dyDescent="0.3">
      <c r="AU1994">
        <v>0.3</v>
      </c>
      <c r="AV1994">
        <v>20.147224268315551</v>
      </c>
      <c r="AW1994">
        <v>0.31799593367558437</v>
      </c>
      <c r="AX1994">
        <v>1.7357958902487085</v>
      </c>
      <c r="AY1994">
        <v>310.14356191436491</v>
      </c>
      <c r="AZ1994">
        <v>0.11569924972437519</v>
      </c>
      <c r="BA1994">
        <v>414.93522801269609</v>
      </c>
      <c r="BB1994">
        <v>260.83623513834789</v>
      </c>
      <c r="BC1994">
        <v>1</v>
      </c>
      <c r="BD1994">
        <v>35.893202813401558</v>
      </c>
      <c r="BE1994">
        <v>104.49599303267483</v>
      </c>
      <c r="BF1994">
        <v>24.788193587782423</v>
      </c>
      <c r="BG1994">
        <v>5.984681606425247</v>
      </c>
      <c r="BH1994">
        <v>385.77856538989062</v>
      </c>
      <c r="BI1994">
        <v>0.20000000000000004</v>
      </c>
      <c r="BJ1994">
        <v>2586.7867560030636</v>
      </c>
      <c r="BK1994">
        <v>699.94608912880881</v>
      </c>
      <c r="BL1994">
        <v>954.09691000609268</v>
      </c>
      <c r="BM1994">
        <v>1014.2745175978041</v>
      </c>
      <c r="BN1994">
        <v>110.05045323793152</v>
      </c>
      <c r="BO1994">
        <v>28.872261808973064</v>
      </c>
      <c r="BP1994">
        <v>3.2122399964187323E-2</v>
      </c>
      <c r="BQ1994">
        <v>100</v>
      </c>
      <c r="BR1994">
        <v>334.83632211009223</v>
      </c>
      <c r="BS1994">
        <v>5.7023885032485844E-2</v>
      </c>
      <c r="BT1994">
        <v>2.9297067328751063E-4</v>
      </c>
      <c r="BU1994">
        <v>8.0996059121446891</v>
      </c>
      <c r="BV1994">
        <v>0.56697903267533956</v>
      </c>
      <c r="BW1994">
        <v>14.718020043899818</v>
      </c>
      <c r="BX1994">
        <v>35.763524964409989</v>
      </c>
      <c r="BY1994">
        <v>28.499333370805179</v>
      </c>
      <c r="BZ1994">
        <v>995.78217996310934</v>
      </c>
      <c r="CA1994">
        <v>253.72654702851392</v>
      </c>
      <c r="CB1994">
        <v>254.02690801929435</v>
      </c>
      <c r="CC1994" s="156">
        <v>0.87</v>
      </c>
      <c r="CD1994">
        <v>1700</v>
      </c>
      <c r="CE1994">
        <v>0.18089228073916597</v>
      </c>
      <c r="CF1994">
        <v>5.6376332321580112</v>
      </c>
      <c r="CG1994">
        <v>0.18487086078139797</v>
      </c>
      <c r="CH1994">
        <v>17.871403924273825</v>
      </c>
      <c r="CI1994">
        <v>8</v>
      </c>
    </row>
    <row r="1995" spans="47:87" x14ac:dyDescent="0.3">
      <c r="AU1995">
        <v>0.3</v>
      </c>
      <c r="AV1995">
        <v>19.928530169557032</v>
      </c>
      <c r="AW1995">
        <v>0.35237297960634723</v>
      </c>
      <c r="AX1995">
        <v>1.1350017669599723</v>
      </c>
      <c r="AY1995">
        <v>321.68274197116875</v>
      </c>
      <c r="AZ1995">
        <v>9.1751905958119578E-2</v>
      </c>
      <c r="BA1995">
        <v>413.24973262308777</v>
      </c>
      <c r="BB1995">
        <v>273.22571193613396</v>
      </c>
      <c r="BC1995">
        <v>1</v>
      </c>
      <c r="BD1995">
        <v>40.326180727864696</v>
      </c>
      <c r="BE1995">
        <v>104.06799795771518</v>
      </c>
      <c r="BF1995">
        <v>15.138842739774677</v>
      </c>
      <c r="BG1995">
        <v>6.5246053119920822</v>
      </c>
      <c r="BH1995">
        <v>388.07541915147067</v>
      </c>
      <c r="BI1995">
        <v>0.2</v>
      </c>
      <c r="BJ1995">
        <v>2450.6425272554534</v>
      </c>
      <c r="BK1995">
        <v>684.42594363437513</v>
      </c>
      <c r="BL1995">
        <v>810.54784263068291</v>
      </c>
      <c r="BM1995">
        <v>919.17088538742189</v>
      </c>
      <c r="BN1995">
        <v>174.65241516133145</v>
      </c>
      <c r="BO1995">
        <v>31.929511940244829</v>
      </c>
      <c r="BP1995">
        <v>4.3537266325529303E-2</v>
      </c>
      <c r="BQ1995">
        <v>100</v>
      </c>
      <c r="BR1995">
        <v>284.05332580122712</v>
      </c>
      <c r="BS1995">
        <v>5.0419613470733156E-2</v>
      </c>
      <c r="BT1995">
        <v>3.1752890387769798E-4</v>
      </c>
      <c r="BU1995">
        <v>19.162882682813599</v>
      </c>
      <c r="BV1995">
        <v>0.54928666815961213</v>
      </c>
      <c r="BW1995">
        <v>16.445328675706183</v>
      </c>
      <c r="BX1995">
        <v>37.539944413571781</v>
      </c>
      <c r="BY1995">
        <v>34.068715358400709</v>
      </c>
      <c r="BZ1995">
        <v>869.11791515772086</v>
      </c>
      <c r="CA1995">
        <v>293.68641230140287</v>
      </c>
      <c r="CB1995">
        <v>239.76229819379748</v>
      </c>
      <c r="CC1995" s="156">
        <v>1.1100000000000001</v>
      </c>
      <c r="CD1995">
        <v>530</v>
      </c>
      <c r="CE1995">
        <v>0.2045990421566084</v>
      </c>
      <c r="CF1995">
        <v>6.6616419758663756</v>
      </c>
      <c r="CG1995">
        <v>0.27051340473092356</v>
      </c>
      <c r="CH1995">
        <v>15.092937903581483</v>
      </c>
      <c r="CI1995">
        <v>7</v>
      </c>
    </row>
    <row r="1996" spans="47:87" x14ac:dyDescent="0.3">
      <c r="AU1996">
        <v>0.3</v>
      </c>
      <c r="AV1996">
        <v>19.1033802695002</v>
      </c>
      <c r="AW1996">
        <v>0.30759170264837982</v>
      </c>
      <c r="AX1996">
        <v>1.0806767659978371</v>
      </c>
      <c r="AY1996">
        <v>373.52624464360218</v>
      </c>
      <c r="AZ1996">
        <v>9.6541272511995721E-2</v>
      </c>
      <c r="BA1996">
        <v>468.82895007760629</v>
      </c>
      <c r="BB1996">
        <v>299.41853244507581</v>
      </c>
      <c r="BC1996">
        <v>1</v>
      </c>
      <c r="BD1996">
        <v>37.524476577082275</v>
      </c>
      <c r="BE1996">
        <v>102.45206984392249</v>
      </c>
      <c r="BF1996">
        <v>20.926047827117916</v>
      </c>
      <c r="BG1996">
        <v>5.3556265821690392</v>
      </c>
      <c r="BH1996">
        <v>428.28274373132365</v>
      </c>
      <c r="BI1996">
        <v>0.19999999999999996</v>
      </c>
      <c r="BJ1996">
        <v>2666.0489781593042</v>
      </c>
      <c r="BK1996">
        <v>687.67124539144834</v>
      </c>
      <c r="BL1996">
        <v>901.67140686941048</v>
      </c>
      <c r="BM1996">
        <v>957.56304389048091</v>
      </c>
      <c r="BN1996">
        <v>152.54976126485136</v>
      </c>
      <c r="BO1996">
        <v>27.909299410835168</v>
      </c>
      <c r="BP1996">
        <v>3.3368571057129634E-2</v>
      </c>
      <c r="BQ1996">
        <v>100</v>
      </c>
      <c r="BR1996">
        <v>293.85622498667311</v>
      </c>
      <c r="BS1996">
        <v>5.5296026319017963E-2</v>
      </c>
      <c r="BT1996">
        <v>2.8502147712539165E-4</v>
      </c>
      <c r="BU1996">
        <v>140.73671923794527</v>
      </c>
      <c r="BV1996">
        <v>0.56080312567300605</v>
      </c>
      <c r="BW1996">
        <v>15.310453802298428</v>
      </c>
      <c r="BX1996">
        <v>36.407565421208616</v>
      </c>
      <c r="BY1996">
        <v>36.457086261957649</v>
      </c>
      <c r="BZ1996">
        <v>1018.9172184881702</v>
      </c>
      <c r="CA1996">
        <v>279.57033485656024</v>
      </c>
      <c r="CB1996">
        <v>234.58778372419206</v>
      </c>
      <c r="CC1996" s="156">
        <v>0.99</v>
      </c>
      <c r="CD1996">
        <v>1000</v>
      </c>
      <c r="CE1996">
        <v>0.39781798641049848</v>
      </c>
      <c r="CF1996">
        <v>8.3791963575243056</v>
      </c>
      <c r="CG1996">
        <v>0.34302118963308975</v>
      </c>
      <c r="CH1996">
        <v>53.458729250392636</v>
      </c>
      <c r="CI1996">
        <v>4</v>
      </c>
    </row>
    <row r="1997" spans="47:87" x14ac:dyDescent="0.3">
      <c r="AU1997">
        <v>0.3</v>
      </c>
      <c r="AV1997">
        <v>18.42689704798185</v>
      </c>
      <c r="AW1997">
        <v>0.21781652801050838</v>
      </c>
      <c r="AX1997">
        <v>1.5496146986303734</v>
      </c>
      <c r="AY1997">
        <v>328.59291437134897</v>
      </c>
      <c r="AZ1997">
        <v>0.10562580837411838</v>
      </c>
      <c r="BA1997">
        <v>448.17196770969059</v>
      </c>
      <c r="BB1997">
        <v>396.77597776572384</v>
      </c>
      <c r="BC1997">
        <v>1</v>
      </c>
      <c r="BD1997">
        <v>41.535917992993667</v>
      </c>
      <c r="BE1997">
        <v>103.51025741508735</v>
      </c>
      <c r="BF1997">
        <v>11.204928355718184</v>
      </c>
      <c r="BG1997">
        <v>2.600503244491438</v>
      </c>
      <c r="BH1997">
        <v>428.94996232185747</v>
      </c>
      <c r="BI1997">
        <v>0.2</v>
      </c>
      <c r="BJ1997">
        <v>2357.676405436323</v>
      </c>
      <c r="BK1997">
        <v>694.02893891097085</v>
      </c>
      <c r="BL1997">
        <v>957.93945269167682</v>
      </c>
      <c r="BM1997">
        <v>1119.3073912928101</v>
      </c>
      <c r="BN1997">
        <v>149.32015067337622</v>
      </c>
      <c r="BO1997">
        <v>19.58464910080032</v>
      </c>
      <c r="BP1997">
        <v>4.5158247284624413E-2</v>
      </c>
      <c r="BQ1997">
        <v>100</v>
      </c>
      <c r="BR1997">
        <v>336.42266626769361</v>
      </c>
      <c r="BS1997">
        <v>5.770761187573447E-2</v>
      </c>
      <c r="BT1997">
        <v>2.6298733568751561E-4</v>
      </c>
      <c r="BU1997">
        <v>0</v>
      </c>
      <c r="BV1997">
        <v>0.5303146043380601</v>
      </c>
      <c r="BW1997">
        <v>13.706447872963786</v>
      </c>
      <c r="BX1997">
        <v>35.548187519699923</v>
      </c>
      <c r="BY1997">
        <v>29.867302787147104</v>
      </c>
      <c r="BZ1997">
        <v>1197.1328968600242</v>
      </c>
      <c r="CA1997">
        <v>244.16566562687888</v>
      </c>
      <c r="CB1997">
        <v>251.1857384063232</v>
      </c>
      <c r="CC1997" s="156">
        <v>1.19</v>
      </c>
      <c r="CD1997">
        <v>1790</v>
      </c>
      <c r="CE1997">
        <v>0.17102166771949623</v>
      </c>
      <c r="CF1997">
        <v>5.487519128652016</v>
      </c>
      <c r="CG1997">
        <v>0.2040245592143986</v>
      </c>
      <c r="CH1997">
        <v>17.948936485462916</v>
      </c>
      <c r="CI1997">
        <v>8</v>
      </c>
    </row>
    <row r="1998" spans="47:87" x14ac:dyDescent="0.3">
      <c r="AU1998">
        <v>0.3</v>
      </c>
      <c r="AV1998">
        <v>21.434425390383279</v>
      </c>
      <c r="AW1998">
        <v>0.36289543106944455</v>
      </c>
      <c r="AX1998">
        <v>1.7278160091040722</v>
      </c>
      <c r="AY1998">
        <v>324.3177811668034</v>
      </c>
      <c r="AZ1998">
        <v>0.103161869322801</v>
      </c>
      <c r="BA1998">
        <v>321.90530194448166</v>
      </c>
      <c r="BB1998">
        <v>304.11920322660797</v>
      </c>
      <c r="BC1998">
        <v>1</v>
      </c>
      <c r="BD1998">
        <v>40.817574647877095</v>
      </c>
      <c r="BE1998">
        <v>97.798366985902007</v>
      </c>
      <c r="BF1998">
        <v>18.837730568009569</v>
      </c>
      <c r="BG1998">
        <v>3.8285825721644793</v>
      </c>
      <c r="BH1998">
        <v>368.97248871925734</v>
      </c>
      <c r="BI1998">
        <v>0.19999999999999998</v>
      </c>
      <c r="BJ1998">
        <v>3096.2958323741618</v>
      </c>
      <c r="BK1998">
        <v>710.56025821336277</v>
      </c>
      <c r="BL1998">
        <v>948.03465309009403</v>
      </c>
      <c r="BM1998">
        <v>1045.7517315575415</v>
      </c>
      <c r="BN1998">
        <v>145.47837741325847</v>
      </c>
      <c r="BO1998">
        <v>33.117073566393543</v>
      </c>
      <c r="BP1998">
        <v>1.6389547775695162E-2</v>
      </c>
      <c r="BQ1998">
        <v>100</v>
      </c>
      <c r="BR1998">
        <v>333.62493230794973</v>
      </c>
      <c r="BS1998">
        <v>5.2181132633508695E-2</v>
      </c>
      <c r="BT1998">
        <v>2.9071409014319946E-4</v>
      </c>
      <c r="BU1998">
        <v>0</v>
      </c>
      <c r="BV1998">
        <v>0.56987545102929082</v>
      </c>
      <c r="BW1998">
        <v>15.539020572683402</v>
      </c>
      <c r="BX1998">
        <v>35.622510612611748</v>
      </c>
      <c r="BY1998">
        <v>38.190036534837276</v>
      </c>
      <c r="BZ1998">
        <v>906.81642543457394</v>
      </c>
      <c r="CA1998">
        <v>288.62331709151829</v>
      </c>
      <c r="CB1998">
        <v>234.2869790343496</v>
      </c>
      <c r="CC1998" s="156">
        <v>0.88</v>
      </c>
      <c r="CD1998">
        <v>1640</v>
      </c>
      <c r="CE1998">
        <v>0.12736329473623575</v>
      </c>
      <c r="CF1998">
        <v>6.0841639349904169</v>
      </c>
      <c r="CG1998">
        <v>0.16824538035771636</v>
      </c>
      <c r="CH1998">
        <v>4.6437118917260785</v>
      </c>
      <c r="CI1998">
        <v>14</v>
      </c>
    </row>
    <row r="1999" spans="47:87" x14ac:dyDescent="0.3">
      <c r="AU1999">
        <v>0.3</v>
      </c>
      <c r="AV1999">
        <v>20.481067157396719</v>
      </c>
      <c r="AW1999">
        <v>0.31424923902840018</v>
      </c>
      <c r="AX1999">
        <v>0.773294474681536</v>
      </c>
      <c r="AY1999">
        <v>358.22670505299402</v>
      </c>
      <c r="AZ1999">
        <v>0.11619735935105167</v>
      </c>
      <c r="BA1999">
        <v>440.86258718104847</v>
      </c>
      <c r="BB1999">
        <v>357.88668250031651</v>
      </c>
      <c r="BC1999">
        <v>1</v>
      </c>
      <c r="BD1999">
        <v>33.495832252555466</v>
      </c>
      <c r="BE1999">
        <v>87.300971054036722</v>
      </c>
      <c r="BF1999">
        <v>4.751122167378929</v>
      </c>
      <c r="BG1999">
        <v>3.3455448331042308</v>
      </c>
      <c r="BH1999">
        <v>418.34153326668127</v>
      </c>
      <c r="BI1999">
        <v>0.20000000000000004</v>
      </c>
      <c r="BJ1999">
        <v>2818.4839085185777</v>
      </c>
      <c r="BK1999">
        <v>673.96757890244749</v>
      </c>
      <c r="BL1999">
        <v>958.26963938772485</v>
      </c>
      <c r="BM1999">
        <v>930.2322897384995</v>
      </c>
      <c r="BN1999">
        <v>147.71503494348292</v>
      </c>
      <c r="BO1999">
        <v>28.100078145217683</v>
      </c>
      <c r="BP1999">
        <v>8.4156083209146831E-2</v>
      </c>
      <c r="BQ1999">
        <v>100</v>
      </c>
      <c r="BR1999">
        <v>292.06033394529021</v>
      </c>
      <c r="BS1999">
        <v>6.0378729506853746E-2</v>
      </c>
      <c r="BT1999">
        <v>2.9683842755812704E-4</v>
      </c>
      <c r="BU1999">
        <v>0</v>
      </c>
      <c r="BV1999">
        <v>0.51248145455038563</v>
      </c>
      <c r="BW1999">
        <v>14.536311059456905</v>
      </c>
      <c r="BX1999">
        <v>37.236318428580134</v>
      </c>
      <c r="BY1999">
        <v>33.315246164655335</v>
      </c>
      <c r="BZ1999">
        <v>1147.0445128230517</v>
      </c>
      <c r="CA1999">
        <v>278.01858622011179</v>
      </c>
      <c r="CB1999">
        <v>227.92718574683309</v>
      </c>
      <c r="CC1999" s="156">
        <v>1.1499999999999999</v>
      </c>
      <c r="CD1999">
        <v>910</v>
      </c>
      <c r="CE1999">
        <v>0.16433788348690381</v>
      </c>
      <c r="CF1999">
        <v>6.6483787424947227</v>
      </c>
      <c r="CG1999">
        <v>0.2156161891081971</v>
      </c>
      <c r="CH1999">
        <v>21.832993056811262</v>
      </c>
      <c r="CI1999">
        <v>8</v>
      </c>
    </row>
    <row r="2000" spans="47:87" x14ac:dyDescent="0.3">
      <c r="AU2000">
        <v>0.3</v>
      </c>
      <c r="AV2000">
        <v>19.605977370752413</v>
      </c>
      <c r="AW2000">
        <v>0.35065543187731935</v>
      </c>
      <c r="AX2000">
        <v>0.95473065480695118</v>
      </c>
      <c r="AY2000">
        <v>317.42807051845472</v>
      </c>
      <c r="AZ2000">
        <v>0.10745709663631793</v>
      </c>
      <c r="BA2000">
        <v>466.95301573806597</v>
      </c>
      <c r="BB2000">
        <v>283.94981612075117</v>
      </c>
      <c r="BC2000">
        <v>1</v>
      </c>
      <c r="BD2000">
        <v>49.316313409273327</v>
      </c>
      <c r="BE2000">
        <v>112.65828266416784</v>
      </c>
      <c r="BF2000">
        <v>13.323149882128426</v>
      </c>
      <c r="BG2000">
        <v>5.1199335125640246</v>
      </c>
      <c r="BH2000">
        <v>425.32507020712558</v>
      </c>
      <c r="BI2000">
        <v>0.20000000000000004</v>
      </c>
      <c r="BJ2000">
        <v>2229.4697810577154</v>
      </c>
      <c r="BK2000">
        <v>693.75196953567547</v>
      </c>
      <c r="BL2000">
        <v>915.34061046018053</v>
      </c>
      <c r="BM2000">
        <v>980.96058985992624</v>
      </c>
      <c r="BN2000">
        <v>167.83137782981461</v>
      </c>
      <c r="BO2000">
        <v>31.869923504164294</v>
      </c>
      <c r="BP2000">
        <v>3.1592367169592343E-2</v>
      </c>
      <c r="BQ2000">
        <v>100</v>
      </c>
      <c r="BR2000">
        <v>346.66332726486007</v>
      </c>
      <c r="BS2000">
        <v>5.2462338229052344E-2</v>
      </c>
      <c r="BT2000">
        <v>3.0122187156955428E-4</v>
      </c>
      <c r="BU2000">
        <v>89.237489732262432</v>
      </c>
      <c r="BV2000">
        <v>0.54389284566685459</v>
      </c>
      <c r="BW2000">
        <v>14.332732129938551</v>
      </c>
      <c r="BX2000">
        <v>37.502258749457155</v>
      </c>
      <c r="BY2000">
        <v>26.545376645044968</v>
      </c>
      <c r="BZ2000">
        <v>1331.8693859506686</v>
      </c>
      <c r="CA2000">
        <v>288.81036916432998</v>
      </c>
      <c r="CB2000">
        <v>231.51133277030047</v>
      </c>
      <c r="CC2000" s="156">
        <v>1.1200000000000001</v>
      </c>
      <c r="CD2000">
        <v>1270</v>
      </c>
      <c r="CE2000">
        <v>5.6002848260886751E-2</v>
      </c>
      <c r="CF2000">
        <v>3.0866408447667597</v>
      </c>
      <c r="CG2000">
        <v>9.2042775521329903E-2</v>
      </c>
      <c r="CH2000">
        <v>-6.4722581818582299</v>
      </c>
      <c r="CI2000" t="s">
        <v>479</v>
      </c>
    </row>
    <row r="2001" spans="47:87" x14ac:dyDescent="0.3">
      <c r="AU2001">
        <v>0.3</v>
      </c>
      <c r="AV2001">
        <v>19.246443546016323</v>
      </c>
      <c r="AW2001">
        <v>0.34430117577693681</v>
      </c>
      <c r="AX2001">
        <v>1.111010610634771</v>
      </c>
      <c r="AY2001">
        <v>363.8902860643741</v>
      </c>
      <c r="AZ2001">
        <v>0.10836943857954055</v>
      </c>
      <c r="BA2001">
        <v>486.00913775812535</v>
      </c>
      <c r="BB2001">
        <v>402.04212083079318</v>
      </c>
      <c r="BC2001">
        <v>1</v>
      </c>
      <c r="BD2001">
        <v>39.520898167904477</v>
      </c>
      <c r="BE2001">
        <v>103.0872543772532</v>
      </c>
      <c r="BF2001">
        <v>12.365868102133142</v>
      </c>
      <c r="BG2001">
        <v>5.3777342729163928</v>
      </c>
      <c r="BH2001">
        <v>444.1125227891381</v>
      </c>
      <c r="BI2001">
        <v>0.2</v>
      </c>
      <c r="BJ2001">
        <v>2856.0663390552104</v>
      </c>
      <c r="BK2001">
        <v>694.72829403400203</v>
      </c>
      <c r="BL2001">
        <v>857.37193377624124</v>
      </c>
      <c r="BM2001">
        <v>1114.6954577083029</v>
      </c>
      <c r="BN2001">
        <v>94.945826797034613</v>
      </c>
      <c r="BO2001">
        <v>30.871245713826184</v>
      </c>
      <c r="BP2001">
        <v>8.2111291595126465E-2</v>
      </c>
      <c r="BQ2001">
        <v>100</v>
      </c>
      <c r="BR2001">
        <v>345.42141898718512</v>
      </c>
      <c r="BS2001">
        <v>5.6716860300781553E-2</v>
      </c>
      <c r="BT2001">
        <v>3.0852227735078246E-4</v>
      </c>
      <c r="BU2001">
        <v>10.76078209666281</v>
      </c>
      <c r="BV2001">
        <v>0.49105024241787004</v>
      </c>
      <c r="BW2001">
        <v>14.905261044447904</v>
      </c>
      <c r="BX2001">
        <v>35.337851144414245</v>
      </c>
      <c r="BY2001">
        <v>29.66677936970359</v>
      </c>
      <c r="BZ2001">
        <v>898.16206509430299</v>
      </c>
      <c r="CA2001">
        <v>262.26647997471736</v>
      </c>
      <c r="CB2001">
        <v>224.73145136261491</v>
      </c>
      <c r="CC2001" s="156">
        <v>0.88</v>
      </c>
      <c r="CD2001">
        <v>2150</v>
      </c>
      <c r="CE2001">
        <v>0.13457579730155422</v>
      </c>
      <c r="CF2001">
        <v>4.4428649773530893</v>
      </c>
      <c r="CG2001">
        <v>0.17535658278261188</v>
      </c>
      <c r="CH2001">
        <v>5.1501505494280169</v>
      </c>
      <c r="CI2001">
        <v>12</v>
      </c>
    </row>
    <row r="2002" spans="47:87" x14ac:dyDescent="0.3">
      <c r="AU2002">
        <v>0.3</v>
      </c>
      <c r="AV2002">
        <v>21.041052863031272</v>
      </c>
      <c r="AW2002">
        <v>0.27783538475697667</v>
      </c>
      <c r="AX2002">
        <v>0.5649559790823373</v>
      </c>
      <c r="AY2002">
        <v>351.71773177973341</v>
      </c>
      <c r="AZ2002">
        <v>0.10160039016060364</v>
      </c>
      <c r="BA2002">
        <v>538.02936138341147</v>
      </c>
      <c r="BB2002">
        <v>334.79270744738653</v>
      </c>
      <c r="BC2002">
        <v>1</v>
      </c>
      <c r="BD2002">
        <v>31.961787000744003</v>
      </c>
      <c r="BE2002">
        <v>82.014933017823125</v>
      </c>
      <c r="BF2002">
        <v>12.053004332110712</v>
      </c>
      <c r="BG2002">
        <v>3.5563479749334586</v>
      </c>
      <c r="BH2002">
        <v>442.08321581605361</v>
      </c>
      <c r="BI2002">
        <v>0.20000000000000007</v>
      </c>
      <c r="BJ2002">
        <v>2915.507517996858</v>
      </c>
      <c r="BK2002">
        <v>689.25409486300441</v>
      </c>
      <c r="BL2002">
        <v>914.60837189582116</v>
      </c>
      <c r="BM2002">
        <v>998.21551965988112</v>
      </c>
      <c r="BN2002">
        <v>166.09608648747755</v>
      </c>
      <c r="BO2002">
        <v>25.367495570141283</v>
      </c>
      <c r="BP2002">
        <v>1.0882202455502603E-2</v>
      </c>
      <c r="BQ2002">
        <v>100</v>
      </c>
      <c r="BR2002">
        <v>361.68449442657925</v>
      </c>
      <c r="BS2002">
        <v>5.315052658699896E-2</v>
      </c>
      <c r="BT2002">
        <v>3.2096207750317098E-4</v>
      </c>
      <c r="BU2002">
        <v>90.282265975004123</v>
      </c>
      <c r="BV2002">
        <v>0.5468490522196825</v>
      </c>
      <c r="BW2002">
        <v>14.369314984368815</v>
      </c>
      <c r="BX2002">
        <v>37.865217080075574</v>
      </c>
      <c r="BY2002">
        <v>38.697977060931059</v>
      </c>
      <c r="BZ2002">
        <v>1326.6259952638904</v>
      </c>
      <c r="CA2002">
        <v>288.00923501262542</v>
      </c>
      <c r="CB2002">
        <v>232.39206451738414</v>
      </c>
      <c r="CC2002" s="156">
        <v>0.87</v>
      </c>
      <c r="CD2002">
        <v>2530</v>
      </c>
      <c r="CE2002">
        <v>6.996911963334318E-2</v>
      </c>
      <c r="CF2002">
        <v>3.2496342579008264</v>
      </c>
      <c r="CG2002">
        <v>0.10617382260026968</v>
      </c>
      <c r="CH2002">
        <v>-6.761656262683946</v>
      </c>
      <c r="CI2002" t="s">
        <v>479</v>
      </c>
    </row>
    <row r="2003" spans="47:87" x14ac:dyDescent="0.3">
      <c r="AU2003">
        <v>0.3</v>
      </c>
      <c r="AV2003">
        <v>22.536018951034762</v>
      </c>
      <c r="AW2003">
        <v>0.28840266530346659</v>
      </c>
      <c r="AX2003">
        <v>0.16967282944998702</v>
      </c>
      <c r="AY2003">
        <v>327.00470798544558</v>
      </c>
      <c r="AZ2003">
        <v>0.10616091183505987</v>
      </c>
      <c r="BA2003">
        <v>446.1206658232295</v>
      </c>
      <c r="BB2003">
        <v>366.88964954446948</v>
      </c>
      <c r="BC2003">
        <v>1</v>
      </c>
      <c r="BD2003">
        <v>39.285590003206153</v>
      </c>
      <c r="BE2003">
        <v>98.776066973581052</v>
      </c>
      <c r="BF2003">
        <v>15.111176516738407</v>
      </c>
      <c r="BG2003">
        <v>6.1080601013317679</v>
      </c>
      <c r="BH2003">
        <v>386.68121328610215</v>
      </c>
      <c r="BI2003">
        <v>0.19999999999999998</v>
      </c>
      <c r="BJ2003">
        <v>2535.3949160000248</v>
      </c>
      <c r="BK2003">
        <v>676.26263603800419</v>
      </c>
      <c r="BL2003">
        <v>892.81725175690701</v>
      </c>
      <c r="BM2003">
        <v>851.08038786705231</v>
      </c>
      <c r="BN2003">
        <v>183.30923184474838</v>
      </c>
      <c r="BO2003">
        <v>26.003942015412296</v>
      </c>
      <c r="BP2003">
        <v>5.1140776923389322E-2</v>
      </c>
      <c r="BQ2003">
        <v>100</v>
      </c>
      <c r="BR2003">
        <v>299.84851447927372</v>
      </c>
      <c r="BS2003">
        <v>5.33004895742182E-2</v>
      </c>
      <c r="BT2003">
        <v>2.968375244615697E-4</v>
      </c>
      <c r="BU2003">
        <v>0.26820353718202777</v>
      </c>
      <c r="BV2003">
        <v>0.515425367728644</v>
      </c>
      <c r="BW2003">
        <v>15.229330391509961</v>
      </c>
      <c r="BX2003">
        <v>37.273699608316818</v>
      </c>
      <c r="BY2003">
        <v>37.551623911291124</v>
      </c>
      <c r="BZ2003">
        <v>904.53392090270472</v>
      </c>
      <c r="CA2003">
        <v>225.54889062247031</v>
      </c>
      <c r="CB2003">
        <v>250.97958705312283</v>
      </c>
      <c r="CC2003" s="156">
        <v>0.76</v>
      </c>
      <c r="CD2003">
        <v>1990</v>
      </c>
      <c r="CE2003">
        <v>0.21078580260672619</v>
      </c>
      <c r="CF2003">
        <v>6.8782518969662449</v>
      </c>
      <c r="CG2003">
        <v>0.25117230180469458</v>
      </c>
      <c r="CH2003">
        <v>20.514305646451234</v>
      </c>
      <c r="CI2003">
        <v>7</v>
      </c>
    </row>
    <row r="2004" spans="47:87" x14ac:dyDescent="0.3">
      <c r="AU2004">
        <v>0.3</v>
      </c>
      <c r="AV2004">
        <v>20.05146623512513</v>
      </c>
      <c r="AW2004">
        <v>0.31323040871619712</v>
      </c>
      <c r="AX2004">
        <v>1.352661722778332</v>
      </c>
      <c r="AY2004">
        <v>361.22808287319793</v>
      </c>
      <c r="AZ2004">
        <v>8.3349974714231376E-2</v>
      </c>
      <c r="BA2004">
        <v>413.04236613276129</v>
      </c>
      <c r="BB2004">
        <v>232.03468507850036</v>
      </c>
      <c r="BC2004">
        <v>1</v>
      </c>
      <c r="BD2004">
        <v>36.622514609292892</v>
      </c>
      <c r="BE2004">
        <v>98.475574009623912</v>
      </c>
      <c r="BF2004">
        <v>7.9750445243699613</v>
      </c>
      <c r="BG2004">
        <v>4.7614697750492603</v>
      </c>
      <c r="BH2004">
        <v>409.9452517838144</v>
      </c>
      <c r="BI2004">
        <v>0.2</v>
      </c>
      <c r="BJ2004">
        <v>2512.2941330113945</v>
      </c>
      <c r="BK2004">
        <v>680.53588376922607</v>
      </c>
      <c r="BL2004">
        <v>877.30170827809366</v>
      </c>
      <c r="BM2004">
        <v>860.08362924493213</v>
      </c>
      <c r="BN2004">
        <v>208.11123885701716</v>
      </c>
      <c r="BO2004">
        <v>28.289348890119292</v>
      </c>
      <c r="BP2004">
        <v>5.0019080481523641E-2</v>
      </c>
      <c r="BQ2004">
        <v>100</v>
      </c>
      <c r="BR2004">
        <v>355.03634929215684</v>
      </c>
      <c r="BS2004">
        <v>5.7781688517756072E-2</v>
      </c>
      <c r="BT2004">
        <v>2.7602782405828318E-4</v>
      </c>
      <c r="BU2004">
        <v>51.434205163461471</v>
      </c>
      <c r="BV2004">
        <v>0.55999376042485527</v>
      </c>
      <c r="BW2004">
        <v>15.187983679433957</v>
      </c>
      <c r="BX2004">
        <v>34.070594003369273</v>
      </c>
      <c r="BY2004">
        <v>31.75630650351609</v>
      </c>
      <c r="BZ2004">
        <v>1194.8532751704502</v>
      </c>
      <c r="CA2004">
        <v>345.90107562893292</v>
      </c>
      <c r="CB2004">
        <v>227.18495904962992</v>
      </c>
      <c r="CC2004" s="156">
        <v>0.83</v>
      </c>
      <c r="CD2004">
        <v>2150</v>
      </c>
      <c r="CE2004">
        <v>0.15157629914690829</v>
      </c>
      <c r="CF2004">
        <v>4.35930132420176</v>
      </c>
      <c r="CG2004">
        <v>0.18197755911918961</v>
      </c>
      <c r="CH2004">
        <v>8.9388398500345474</v>
      </c>
      <c r="CI2004">
        <v>10</v>
      </c>
    </row>
    <row r="2005" spans="47:87" x14ac:dyDescent="0.3">
      <c r="AU2005">
        <v>0.3</v>
      </c>
      <c r="AV2005">
        <v>21.123295590952306</v>
      </c>
      <c r="AW2005">
        <v>0.30062801642783704</v>
      </c>
      <c r="AX2005">
        <v>1.7154725170124581</v>
      </c>
      <c r="AY2005">
        <v>343.42194417385417</v>
      </c>
      <c r="AZ2005">
        <v>0.10051418290768932</v>
      </c>
      <c r="BA2005">
        <v>496.7570526225378</v>
      </c>
      <c r="BB2005">
        <v>338.3311298494441</v>
      </c>
      <c r="BC2005">
        <v>1</v>
      </c>
      <c r="BD2005">
        <v>42.905289094080359</v>
      </c>
      <c r="BE2005">
        <v>102.51987830808038</v>
      </c>
      <c r="BF2005">
        <v>20.007542976602789</v>
      </c>
      <c r="BG2005">
        <v>4.4409127604399359</v>
      </c>
      <c r="BH2005">
        <v>425.53017095292518</v>
      </c>
      <c r="BI2005">
        <v>0.20000000000000009</v>
      </c>
      <c r="BJ2005">
        <v>3005.5577233302924</v>
      </c>
      <c r="BK2005">
        <v>700.06348941894998</v>
      </c>
      <c r="BL2005">
        <v>903.51191673169569</v>
      </c>
      <c r="BM2005">
        <v>995.12797747236084</v>
      </c>
      <c r="BN2005">
        <v>138.85307526585586</v>
      </c>
      <c r="BO2005">
        <v>27.344393747203764</v>
      </c>
      <c r="BP2005">
        <v>2.4460026073853482E-2</v>
      </c>
      <c r="BQ2005">
        <v>100</v>
      </c>
      <c r="BR2005">
        <v>308.88382905836903</v>
      </c>
      <c r="BS2005">
        <v>5.5971226086041728E-2</v>
      </c>
      <c r="BT2005">
        <v>3.0108923887828937E-4</v>
      </c>
      <c r="BU2005">
        <v>0</v>
      </c>
      <c r="BV2005">
        <v>0.56875344175598241</v>
      </c>
      <c r="BW2005">
        <v>15.478168456153785</v>
      </c>
      <c r="BX2005">
        <v>34.986271642978508</v>
      </c>
      <c r="BY2005">
        <v>32.728918833764318</v>
      </c>
      <c r="BZ2005">
        <v>981.82853435647837</v>
      </c>
      <c r="CA2005">
        <v>301.05568648422042</v>
      </c>
      <c r="CB2005">
        <v>235.75936493936265</v>
      </c>
      <c r="CC2005" s="156">
        <v>0.97</v>
      </c>
      <c r="CD2005">
        <v>2140</v>
      </c>
      <c r="CE2005">
        <v>0.15467466655691675</v>
      </c>
      <c r="CF2005">
        <v>5.5965005869444777</v>
      </c>
      <c r="CG2005">
        <v>0.18495820140609651</v>
      </c>
      <c r="CH2005">
        <v>9.9580383414243023</v>
      </c>
      <c r="CI2005">
        <v>10</v>
      </c>
    </row>
    <row r="2006" spans="47:87" x14ac:dyDescent="0.3">
      <c r="AU2006">
        <v>0.3</v>
      </c>
      <c r="AV2006">
        <v>20.728952963297829</v>
      </c>
      <c r="AW2006">
        <v>0.32070768463769306</v>
      </c>
      <c r="AX2006">
        <v>2.3467272750345698</v>
      </c>
      <c r="AY2006">
        <v>328.19488251300299</v>
      </c>
      <c r="AZ2006">
        <v>9.8981124756558056E-2</v>
      </c>
      <c r="BA2006">
        <v>425.92430079620812</v>
      </c>
      <c r="BB2006">
        <v>355.04886045132633</v>
      </c>
      <c r="BC2006">
        <v>1</v>
      </c>
      <c r="BD2006">
        <v>45.617662693281162</v>
      </c>
      <c r="BE2006">
        <v>108.53067750927026</v>
      </c>
      <c r="BF2006">
        <v>12.561246469686628</v>
      </c>
      <c r="BG2006">
        <v>5.0195460324787931</v>
      </c>
      <c r="BH2006">
        <v>430.61572737380334</v>
      </c>
      <c r="BI2006">
        <v>0.2</v>
      </c>
      <c r="BJ2006">
        <v>2623.6443014606693</v>
      </c>
      <c r="BK2006">
        <v>701.07408638762331</v>
      </c>
      <c r="BL2006">
        <v>892.49623812205186</v>
      </c>
      <c r="BM2006">
        <v>1003.5182070626718</v>
      </c>
      <c r="BN2006">
        <v>111.27452531733351</v>
      </c>
      <c r="BO2006">
        <v>29.034863376498034</v>
      </c>
      <c r="BP2006">
        <v>4.2627869368577952E-2</v>
      </c>
      <c r="BQ2006">
        <v>100</v>
      </c>
      <c r="BR2006">
        <v>297.76931814760673</v>
      </c>
      <c r="BS2006">
        <v>5.3830778283264727E-2</v>
      </c>
      <c r="BT2006">
        <v>3.0572124794599838E-4</v>
      </c>
      <c r="BU2006">
        <v>0</v>
      </c>
      <c r="BV2006">
        <v>0.57958736232826014</v>
      </c>
      <c r="BW2006">
        <v>15.185212955259079</v>
      </c>
      <c r="BX2006">
        <v>39.466691514632139</v>
      </c>
      <c r="BY2006">
        <v>31.160879987427247</v>
      </c>
      <c r="BZ2006">
        <v>910.37235803210524</v>
      </c>
      <c r="CA2006">
        <v>309.497037941001</v>
      </c>
      <c r="CB2006">
        <v>217.536031137583</v>
      </c>
      <c r="CC2006" s="156">
        <v>0.86</v>
      </c>
      <c r="CD2006">
        <v>2270</v>
      </c>
      <c r="CE2006">
        <v>0.15240956639607317</v>
      </c>
      <c r="CF2006">
        <v>4.7780651226305206</v>
      </c>
      <c r="CG2006">
        <v>0.18651639554481075</v>
      </c>
      <c r="CH2006">
        <v>14.097351881486835</v>
      </c>
      <c r="CI2006">
        <v>9</v>
      </c>
    </row>
    <row r="2007" spans="47:87" x14ac:dyDescent="0.3">
      <c r="AU2007">
        <v>0.3</v>
      </c>
      <c r="AV2007">
        <v>20.18081202244873</v>
      </c>
      <c r="AW2007">
        <v>0.31238096929540132</v>
      </c>
      <c r="AX2007">
        <v>1.3077696685260272</v>
      </c>
      <c r="AY2007">
        <v>322.01433937916227</v>
      </c>
      <c r="AZ2007">
        <v>9.25542158473774E-2</v>
      </c>
      <c r="BA2007">
        <v>406.13554787507053</v>
      </c>
      <c r="BB2007">
        <v>401.15511671824538</v>
      </c>
      <c r="BC2007">
        <v>1</v>
      </c>
      <c r="BD2007">
        <v>45.172073792539557</v>
      </c>
      <c r="BE2007">
        <v>86.979055473594258</v>
      </c>
      <c r="BF2007">
        <v>6.4398020791251245</v>
      </c>
      <c r="BG2007">
        <v>6.5421961650741665</v>
      </c>
      <c r="BH2007">
        <v>453.76685616786602</v>
      </c>
      <c r="BI2007">
        <v>0.2</v>
      </c>
      <c r="BJ2007">
        <v>2734.1542954855036</v>
      </c>
      <c r="BK2007">
        <v>673.34861785643602</v>
      </c>
      <c r="BL2007">
        <v>795.80105335952555</v>
      </c>
      <c r="BM2007">
        <v>1008.2546514525912</v>
      </c>
      <c r="BN2007">
        <v>143.71536088527381</v>
      </c>
      <c r="BO2007">
        <v>28.290764043106257</v>
      </c>
      <c r="BP2007">
        <v>4.0356800107314704E-2</v>
      </c>
      <c r="BQ2007">
        <v>100</v>
      </c>
      <c r="BR2007">
        <v>321.07308039814319</v>
      </c>
      <c r="BS2007">
        <v>5.5254465058722085E-2</v>
      </c>
      <c r="BT2007">
        <v>3.1810356100330449E-4</v>
      </c>
      <c r="BU2007">
        <v>0</v>
      </c>
      <c r="BV2007">
        <v>0.57316366526917639</v>
      </c>
      <c r="BW2007">
        <v>15.512289238488172</v>
      </c>
      <c r="BX2007">
        <v>37.220687839511406</v>
      </c>
      <c r="BY2007">
        <v>33.569134183540278</v>
      </c>
      <c r="BZ2007">
        <v>1074.9591013701079</v>
      </c>
      <c r="CA2007">
        <v>313.24875854466927</v>
      </c>
      <c r="CB2007">
        <v>232.74965956444697</v>
      </c>
      <c r="CC2007" s="156">
        <v>0.92</v>
      </c>
      <c r="CD2007">
        <v>1770</v>
      </c>
      <c r="CE2007">
        <v>0.12396900875686301</v>
      </c>
      <c r="CF2007">
        <v>5.296176848827308</v>
      </c>
      <c r="CG2007">
        <v>0.16587603415778471</v>
      </c>
      <c r="CH2007">
        <v>3.4916126395987876</v>
      </c>
      <c r="CI2007">
        <v>15</v>
      </c>
    </row>
    <row r="2008" spans="47:87" x14ac:dyDescent="0.3">
      <c r="AU2008">
        <v>0.3</v>
      </c>
      <c r="AV2008">
        <v>18.91140001991911</v>
      </c>
      <c r="AW2008">
        <v>0.32710616811800158</v>
      </c>
      <c r="AX2008">
        <v>2.5495374515506137</v>
      </c>
      <c r="AY2008">
        <v>340.4156244130927</v>
      </c>
      <c r="AZ2008">
        <v>0.10700615797822059</v>
      </c>
      <c r="BA2008">
        <v>363.22640305322631</v>
      </c>
      <c r="BB2008">
        <v>306.97029291970676</v>
      </c>
      <c r="BC2008">
        <v>1</v>
      </c>
      <c r="BD2008">
        <v>43.626935316507421</v>
      </c>
      <c r="BE2008">
        <v>102.94933428772407</v>
      </c>
      <c r="BF2008">
        <v>16.351435449732978</v>
      </c>
      <c r="BG2008">
        <v>3.8811389339748597</v>
      </c>
      <c r="BH2008">
        <v>392.23065465479669</v>
      </c>
      <c r="BI2008">
        <v>0.19999999999999993</v>
      </c>
      <c r="BJ2008">
        <v>2465.214782558055</v>
      </c>
      <c r="BK2008">
        <v>684.03193406902039</v>
      </c>
      <c r="BL2008">
        <v>858.19950438338628</v>
      </c>
      <c r="BM2008">
        <v>976.2822853936209</v>
      </c>
      <c r="BN2008">
        <v>232.07692559784977</v>
      </c>
      <c r="BO2008">
        <v>29.598823806987937</v>
      </c>
      <c r="BP2008">
        <v>4.5307747440065764E-2</v>
      </c>
      <c r="BQ2008">
        <v>100</v>
      </c>
      <c r="BR2008">
        <v>354.75679041581259</v>
      </c>
      <c r="BS2008">
        <v>5.0349761013359515E-2</v>
      </c>
      <c r="BT2008">
        <v>3.3428383721348517E-4</v>
      </c>
      <c r="BU2008">
        <v>0</v>
      </c>
      <c r="BV2008">
        <v>0.5380537410041295</v>
      </c>
      <c r="BW2008">
        <v>15.647873392886931</v>
      </c>
      <c r="BX2008">
        <v>33.82282814954668</v>
      </c>
      <c r="BY2008">
        <v>37.342396701490529</v>
      </c>
      <c r="BZ2008">
        <v>948.79079592009759</v>
      </c>
      <c r="CA2008">
        <v>329.39059001577743</v>
      </c>
      <c r="CB2008">
        <v>219.21568238319455</v>
      </c>
      <c r="CC2008" s="156">
        <v>1.0900000000000001</v>
      </c>
      <c r="CD2008">
        <v>1930</v>
      </c>
      <c r="CE2008">
        <v>9.7748130010208989E-2</v>
      </c>
      <c r="CF2008">
        <v>3.3964328696403747</v>
      </c>
      <c r="CG2008">
        <v>0.13010059867079757</v>
      </c>
      <c r="CH2008">
        <v>2.8281316313487235</v>
      </c>
      <c r="CI2008">
        <v>15</v>
      </c>
    </row>
    <row r="2009" spans="47:87" x14ac:dyDescent="0.3">
      <c r="AU2009">
        <v>0.3</v>
      </c>
      <c r="AV2009">
        <v>21.386120723990967</v>
      </c>
      <c r="AW2009">
        <v>0.31752040972945045</v>
      </c>
      <c r="AX2009">
        <v>1.9205136328995023</v>
      </c>
      <c r="AY2009">
        <v>322.7515613127303</v>
      </c>
      <c r="AZ2009">
        <v>8.4396632019411291E-2</v>
      </c>
      <c r="BA2009">
        <v>570.83048963200122</v>
      </c>
      <c r="BB2009">
        <v>387.7843160404654</v>
      </c>
      <c r="BC2009">
        <v>1</v>
      </c>
      <c r="BD2009">
        <v>41.014787144060563</v>
      </c>
      <c r="BE2009">
        <v>109.54896489925379</v>
      </c>
      <c r="BF2009">
        <v>18.927277446592857</v>
      </c>
      <c r="BG2009">
        <v>4.4063784492668878</v>
      </c>
      <c r="BH2009">
        <v>429.14515993464084</v>
      </c>
      <c r="BI2009">
        <v>0.2</v>
      </c>
      <c r="BJ2009">
        <v>2590.0853402458902</v>
      </c>
      <c r="BK2009">
        <v>684.45720081808315</v>
      </c>
      <c r="BL2009">
        <v>923.2895313873222</v>
      </c>
      <c r="BM2009">
        <v>925.57493331855983</v>
      </c>
      <c r="BN2009">
        <v>186.52194373492395</v>
      </c>
      <c r="BO2009">
        <v>28.895800328052001</v>
      </c>
      <c r="BP2009">
        <v>2.4130164411009368E-2</v>
      </c>
      <c r="BQ2009">
        <v>100</v>
      </c>
      <c r="BR2009">
        <v>312.34746258884849</v>
      </c>
      <c r="BS2009">
        <v>5.1537917041916771E-2</v>
      </c>
      <c r="BT2009">
        <v>3.1191482508255712E-4</v>
      </c>
      <c r="BU2009">
        <v>0</v>
      </c>
      <c r="BV2009">
        <v>0.50124836123415872</v>
      </c>
      <c r="BW2009">
        <v>13.914209060424488</v>
      </c>
      <c r="BX2009">
        <v>37.318011512992861</v>
      </c>
      <c r="BY2009">
        <v>31.261145359034163</v>
      </c>
      <c r="BZ2009">
        <v>1278.0974885273413</v>
      </c>
      <c r="CA2009">
        <v>355.16706490113415</v>
      </c>
      <c r="CB2009">
        <v>244.7716383723282</v>
      </c>
      <c r="CC2009" s="156">
        <v>0.87</v>
      </c>
      <c r="CD2009">
        <v>1600</v>
      </c>
      <c r="CE2009">
        <v>0.18842900149261044</v>
      </c>
      <c r="CF2009">
        <v>5.0719396792628659</v>
      </c>
      <c r="CG2009">
        <v>0.2493308653209915</v>
      </c>
      <c r="CH2009">
        <v>14.296892320397058</v>
      </c>
      <c r="CI2009">
        <v>7</v>
      </c>
    </row>
    <row r="2010" spans="47:87" x14ac:dyDescent="0.3">
      <c r="AU2010">
        <v>0.3</v>
      </c>
      <c r="AV2010">
        <v>19.681040406468128</v>
      </c>
      <c r="AW2010">
        <v>0.32096151614621643</v>
      </c>
      <c r="AX2010">
        <v>1.5285187781039802</v>
      </c>
      <c r="AY2010">
        <v>355.54377135134922</v>
      </c>
      <c r="AZ2010">
        <v>0.10665933038702684</v>
      </c>
      <c r="BA2010">
        <v>386.49335405062101</v>
      </c>
      <c r="BB2010">
        <v>325.8642614634764</v>
      </c>
      <c r="BC2010">
        <v>1</v>
      </c>
      <c r="BD2010">
        <v>40.070498913060923</v>
      </c>
      <c r="BE2010">
        <v>103.82901606277196</v>
      </c>
      <c r="BF2010">
        <v>22.858297086405468</v>
      </c>
      <c r="BG2010">
        <v>5.2014177285619061</v>
      </c>
      <c r="BH2010">
        <v>396.03006876165921</v>
      </c>
      <c r="BI2010">
        <v>0.20000000000000004</v>
      </c>
      <c r="BJ2010">
        <v>2745.4874880686584</v>
      </c>
      <c r="BK2010">
        <v>690.060254285979</v>
      </c>
      <c r="BL2010">
        <v>850.94830749343532</v>
      </c>
      <c r="BM2010">
        <v>1053.6266835637402</v>
      </c>
      <c r="BN2010">
        <v>147.30527583214433</v>
      </c>
      <c r="BO2010">
        <v>29.282854491681086</v>
      </c>
      <c r="BP2010">
        <v>1.532100349752924E-2</v>
      </c>
      <c r="BQ2010">
        <v>100</v>
      </c>
      <c r="BR2010">
        <v>398.72799303191721</v>
      </c>
      <c r="BS2010">
        <v>5.5456192091293453E-2</v>
      </c>
      <c r="BT2010">
        <v>3.227947555229361E-4</v>
      </c>
      <c r="BU2010">
        <v>0</v>
      </c>
      <c r="BV2010">
        <v>0.55822573616877158</v>
      </c>
      <c r="BW2010">
        <v>14.610839027331854</v>
      </c>
      <c r="BX2010">
        <v>35.976833632894085</v>
      </c>
      <c r="BY2010">
        <v>33.957903949203171</v>
      </c>
      <c r="BZ2010">
        <v>1034.1578413134609</v>
      </c>
      <c r="CA2010">
        <v>198.98735249685785</v>
      </c>
      <c r="CB2010">
        <v>238.96171602325418</v>
      </c>
      <c r="CC2010" s="156">
        <v>1.1399999999999999</v>
      </c>
      <c r="CD2010">
        <v>2470</v>
      </c>
      <c r="CE2010">
        <v>1.6041681036381705E-2</v>
      </c>
      <c r="CF2010">
        <v>1.9335755679904096</v>
      </c>
      <c r="CG2010">
        <v>6.4856878064234805E-2</v>
      </c>
      <c r="CH2010">
        <v>-14.559487917613376</v>
      </c>
      <c r="CI2010" t="s">
        <v>479</v>
      </c>
    </row>
    <row r="2011" spans="47:87" x14ac:dyDescent="0.3">
      <c r="AU2011">
        <v>0.3</v>
      </c>
      <c r="AV2011">
        <v>19.165710145800542</v>
      </c>
      <c r="AW2011">
        <v>0.33137810242051546</v>
      </c>
      <c r="AX2011">
        <v>0.74269645152362185</v>
      </c>
      <c r="AY2011">
        <v>319.90332846545152</v>
      </c>
      <c r="AZ2011">
        <v>0.10792277092914015</v>
      </c>
      <c r="BA2011">
        <v>457.01268785057471</v>
      </c>
      <c r="BB2011">
        <v>335.88694721736147</v>
      </c>
      <c r="BC2011">
        <v>1</v>
      </c>
      <c r="BD2011">
        <v>41.735377009828326</v>
      </c>
      <c r="BE2011">
        <v>89.267800497868024</v>
      </c>
      <c r="BF2011">
        <v>15.549224085501848</v>
      </c>
      <c r="BG2011">
        <v>5.3371971847622799</v>
      </c>
      <c r="BH2011">
        <v>404.55818449363733</v>
      </c>
      <c r="BI2011">
        <v>0.20000000000000004</v>
      </c>
      <c r="BJ2011">
        <v>2486.7805257387135</v>
      </c>
      <c r="BK2011">
        <v>663.68908570862823</v>
      </c>
      <c r="BL2011">
        <v>810.56836744760346</v>
      </c>
      <c r="BM2011">
        <v>798.485661388876</v>
      </c>
      <c r="BN2011">
        <v>209.20531365113365</v>
      </c>
      <c r="BO2011">
        <v>30.00601666652091</v>
      </c>
      <c r="BP2011">
        <v>4.3397399913621751E-2</v>
      </c>
      <c r="BQ2011">
        <v>100</v>
      </c>
      <c r="BR2011">
        <v>356.76299009191786</v>
      </c>
      <c r="BS2011">
        <v>5.1112289347534076E-2</v>
      </c>
      <c r="BT2011">
        <v>2.8727977542467167E-4</v>
      </c>
      <c r="BU2011">
        <v>0</v>
      </c>
      <c r="BV2011">
        <v>0.50078532714867696</v>
      </c>
      <c r="BW2011">
        <v>14.863120996574315</v>
      </c>
      <c r="BX2011">
        <v>37.502622260526365</v>
      </c>
      <c r="BY2011">
        <v>32.30922087704343</v>
      </c>
      <c r="BZ2011">
        <v>1164.2615686246431</v>
      </c>
      <c r="CA2011">
        <v>243.58682502328514</v>
      </c>
      <c r="CB2011">
        <v>236.35663525423823</v>
      </c>
      <c r="CC2011" s="156">
        <v>1.01</v>
      </c>
      <c r="CD2011">
        <v>1560</v>
      </c>
      <c r="CE2011">
        <v>0.13917506068232188</v>
      </c>
      <c r="CF2011">
        <v>5.4938864862335803</v>
      </c>
      <c r="CG2011">
        <v>0.17225796197920132</v>
      </c>
      <c r="CH2011">
        <v>13.420063522110956</v>
      </c>
      <c r="CI2011">
        <v>10</v>
      </c>
    </row>
    <row r="2012" spans="47:87" x14ac:dyDescent="0.3">
      <c r="AU2012">
        <v>0.3</v>
      </c>
      <c r="AV2012">
        <v>20.13668247296993</v>
      </c>
      <c r="AW2012">
        <v>0.34812440426763552</v>
      </c>
      <c r="AX2012">
        <v>1.4406497271288654</v>
      </c>
      <c r="AY2012">
        <v>330.9490015272396</v>
      </c>
      <c r="AZ2012">
        <v>9.7279228512950677E-2</v>
      </c>
      <c r="BA2012">
        <v>523.71643726900527</v>
      </c>
      <c r="BB2012">
        <v>356.5213126051396</v>
      </c>
      <c r="BC2012">
        <v>1</v>
      </c>
      <c r="BD2012">
        <v>42.606433265325322</v>
      </c>
      <c r="BE2012">
        <v>100.55737453350294</v>
      </c>
      <c r="BF2012">
        <v>18.084366099428109</v>
      </c>
      <c r="BG2012">
        <v>4.0545036156680272</v>
      </c>
      <c r="BH2012">
        <v>422.4716096306467</v>
      </c>
      <c r="BI2012">
        <v>0.19999999999999998</v>
      </c>
      <c r="BJ2012">
        <v>2924.156743035815</v>
      </c>
      <c r="BK2012">
        <v>673.31497910308349</v>
      </c>
      <c r="BL2012">
        <v>869.8968559109835</v>
      </c>
      <c r="BM2012">
        <v>869.17139889415603</v>
      </c>
      <c r="BN2012">
        <v>107.94947603961131</v>
      </c>
      <c r="BO2012">
        <v>31.65211347482051</v>
      </c>
      <c r="BP2012">
        <v>2.9926318238186013E-2</v>
      </c>
      <c r="BQ2012">
        <v>100</v>
      </c>
      <c r="BR2012">
        <v>356.23377391294872</v>
      </c>
      <c r="BS2012">
        <v>5.0934726597206763E-2</v>
      </c>
      <c r="BT2012">
        <v>3.1070746497146028E-4</v>
      </c>
      <c r="BU2012">
        <v>0</v>
      </c>
      <c r="BV2012">
        <v>0.56092209188433262</v>
      </c>
      <c r="BW2012">
        <v>14.536928313475338</v>
      </c>
      <c r="BX2012">
        <v>36.523433499956575</v>
      </c>
      <c r="BY2012">
        <v>38.074520399573103</v>
      </c>
      <c r="BZ2012">
        <v>942.3833221585802</v>
      </c>
      <c r="CA2012">
        <v>223.87122122869712</v>
      </c>
      <c r="CB2012">
        <v>248.62752764535884</v>
      </c>
      <c r="CC2012" s="156">
        <v>0.74</v>
      </c>
      <c r="CD2012">
        <v>1650</v>
      </c>
      <c r="CE2012">
        <v>0.18082039568999808</v>
      </c>
      <c r="CF2012">
        <v>5.8298421160261018</v>
      </c>
      <c r="CG2012">
        <v>0.18180906347921247</v>
      </c>
      <c r="CH2012">
        <v>16.804358899066646</v>
      </c>
      <c r="CI2012">
        <v>8</v>
      </c>
    </row>
    <row r="2013" spans="47:87" x14ac:dyDescent="0.3">
      <c r="AU2013">
        <v>0.3</v>
      </c>
      <c r="AV2013">
        <v>21.053664920592034</v>
      </c>
      <c r="AW2013">
        <v>0.26855120641723434</v>
      </c>
      <c r="AX2013">
        <v>2.1231398057837234</v>
      </c>
      <c r="AY2013">
        <v>326.21701885861074</v>
      </c>
      <c r="AZ2013">
        <v>0.10021973874350071</v>
      </c>
      <c r="BA2013">
        <v>452.56738877312171</v>
      </c>
      <c r="BB2013">
        <v>304.82439973019939</v>
      </c>
      <c r="BC2013">
        <v>1</v>
      </c>
      <c r="BD2013">
        <v>45.419559318271247</v>
      </c>
      <c r="BE2013">
        <v>74.173867261337648</v>
      </c>
      <c r="BF2013">
        <v>30.264638606077806</v>
      </c>
      <c r="BG2013">
        <v>5.5364654730799563</v>
      </c>
      <c r="BH2013">
        <v>397.88065230155433</v>
      </c>
      <c r="BI2013">
        <v>0.20000000000000004</v>
      </c>
      <c r="BJ2013">
        <v>2631.6786604954154</v>
      </c>
      <c r="BK2013">
        <v>679.67297639062758</v>
      </c>
      <c r="BL2013">
        <v>908.4678019454368</v>
      </c>
      <c r="BM2013">
        <v>901.82659040555097</v>
      </c>
      <c r="BN2013">
        <v>188.29219817591419</v>
      </c>
      <c r="BO2013">
        <v>24.451642821900716</v>
      </c>
      <c r="BP2013">
        <v>1.8780769071396725E-2</v>
      </c>
      <c r="BQ2013">
        <v>100</v>
      </c>
      <c r="BR2013">
        <v>315.05164518591334</v>
      </c>
      <c r="BS2013">
        <v>5.5670803839642402E-2</v>
      </c>
      <c r="BT2013">
        <v>3.1159453524122775E-4</v>
      </c>
      <c r="BU2013">
        <v>33.069724120606274</v>
      </c>
      <c r="BV2013">
        <v>0.54421655657777313</v>
      </c>
      <c r="BW2013">
        <v>14.400962695558725</v>
      </c>
      <c r="BX2013">
        <v>37.599080889966885</v>
      </c>
      <c r="BY2013">
        <v>34.321951524394386</v>
      </c>
      <c r="BZ2013">
        <v>940.87090336374126</v>
      </c>
      <c r="CA2013">
        <v>330.77519701439138</v>
      </c>
      <c r="CB2013">
        <v>221.18009903029179</v>
      </c>
      <c r="CC2013" s="156">
        <v>0.99</v>
      </c>
      <c r="CD2013">
        <v>1600</v>
      </c>
      <c r="CE2013">
        <v>0.15063994486023025</v>
      </c>
      <c r="CF2013">
        <v>4.1415656058018016</v>
      </c>
      <c r="CG2013">
        <v>0.18347368772320072</v>
      </c>
      <c r="CH2013">
        <v>11.716167479316617</v>
      </c>
      <c r="CI2013">
        <v>9</v>
      </c>
    </row>
    <row r="2014" spans="47:87" x14ac:dyDescent="0.3">
      <c r="AU2014">
        <v>0.3</v>
      </c>
      <c r="AV2014">
        <v>21.203322125112145</v>
      </c>
      <c r="AW2014">
        <v>0.34659582136197542</v>
      </c>
      <c r="AX2014">
        <v>1.6118967528601715</v>
      </c>
      <c r="AY2014">
        <v>304.32961046109983</v>
      </c>
      <c r="AZ2014">
        <v>0.1049387596581704</v>
      </c>
      <c r="BA2014">
        <v>431.65801274091569</v>
      </c>
      <c r="BB2014">
        <v>338.37988117233681</v>
      </c>
      <c r="BC2014">
        <v>1</v>
      </c>
      <c r="BD2014">
        <v>37.402275946517662</v>
      </c>
      <c r="BE2014">
        <v>82.707310830255949</v>
      </c>
      <c r="BF2014">
        <v>20.119014015232175</v>
      </c>
      <c r="BG2014">
        <v>4.4104844475197744</v>
      </c>
      <c r="BH2014">
        <v>393.00741666165226</v>
      </c>
      <c r="BI2014">
        <v>0.20000000000000004</v>
      </c>
      <c r="BJ2014">
        <v>2976.5913291064107</v>
      </c>
      <c r="BK2014">
        <v>688.11692172238406</v>
      </c>
      <c r="BL2014">
        <v>942.06379543545211</v>
      </c>
      <c r="BM2014">
        <v>993.18055100145841</v>
      </c>
      <c r="BN2014">
        <v>126.41884445535075</v>
      </c>
      <c r="BO2014">
        <v>31.483503994685186</v>
      </c>
      <c r="BP2014">
        <v>3.3350837251242091E-2</v>
      </c>
      <c r="BQ2014">
        <v>100</v>
      </c>
      <c r="BR2014">
        <v>337.26718442696603</v>
      </c>
      <c r="BS2014">
        <v>5.7687084075808588E-2</v>
      </c>
      <c r="BT2014">
        <v>3.0292677295576414E-4</v>
      </c>
      <c r="BU2014">
        <v>0</v>
      </c>
      <c r="BV2014">
        <v>0.58988257536834121</v>
      </c>
      <c r="BW2014">
        <v>15.658572223138561</v>
      </c>
      <c r="BX2014">
        <v>36.929440267196732</v>
      </c>
      <c r="BY2014">
        <v>35.829983208524162</v>
      </c>
      <c r="BZ2014">
        <v>1121.7294310964328</v>
      </c>
      <c r="CA2014">
        <v>370.7540181653942</v>
      </c>
      <c r="CB2014">
        <v>218.82387779589757</v>
      </c>
      <c r="CC2014" s="156">
        <v>1.24</v>
      </c>
      <c r="CD2014">
        <v>370</v>
      </c>
      <c r="CE2014">
        <v>0.16741838853993185</v>
      </c>
      <c r="CF2014">
        <v>5.9326815695016348</v>
      </c>
      <c r="CG2014">
        <v>0.20144132609122045</v>
      </c>
      <c r="CH2014">
        <v>25.758943708177373</v>
      </c>
      <c r="CI2014">
        <v>7</v>
      </c>
    </row>
    <row r="2015" spans="47:87" x14ac:dyDescent="0.3">
      <c r="AU2015">
        <v>0.3</v>
      </c>
      <c r="AV2015">
        <v>17.148957111897683</v>
      </c>
      <c r="AW2015">
        <v>0.27924317993308362</v>
      </c>
      <c r="AX2015">
        <v>0.36554911286124214</v>
      </c>
      <c r="AY2015">
        <v>335.81315251003537</v>
      </c>
      <c r="AZ2015">
        <v>9.5329111959796528E-2</v>
      </c>
      <c r="BA2015">
        <v>437.62110994972818</v>
      </c>
      <c r="BB2015">
        <v>368.23918587978</v>
      </c>
      <c r="BC2015">
        <v>1</v>
      </c>
      <c r="BD2015">
        <v>34.363365378714107</v>
      </c>
      <c r="BE2015">
        <v>80.853314470040729</v>
      </c>
      <c r="BF2015">
        <v>14.818433812522677</v>
      </c>
      <c r="BG2015">
        <v>4.9504159195973294</v>
      </c>
      <c r="BH2015">
        <v>413.17677734718558</v>
      </c>
      <c r="BI2015">
        <v>0.2</v>
      </c>
      <c r="BJ2015">
        <v>2573.0886832391247</v>
      </c>
      <c r="BK2015">
        <v>685.52640342473887</v>
      </c>
      <c r="BL2015">
        <v>907.1515006599368</v>
      </c>
      <c r="BM2015">
        <v>889.01685413119981</v>
      </c>
      <c r="BN2015">
        <v>155.95427050303954</v>
      </c>
      <c r="BO2015">
        <v>25.225484244203262</v>
      </c>
      <c r="BP2015">
        <v>4.3799753835186216E-2</v>
      </c>
      <c r="BQ2015">
        <v>100</v>
      </c>
      <c r="BR2015">
        <v>361.21279468960734</v>
      </c>
      <c r="BS2015">
        <v>5.5842393107874894E-2</v>
      </c>
      <c r="BT2015">
        <v>3.0228802019790748E-4</v>
      </c>
      <c r="BU2015">
        <v>39.476537922611591</v>
      </c>
      <c r="BV2015">
        <v>0.48610148561883604</v>
      </c>
      <c r="BW2015">
        <v>14.490481602988091</v>
      </c>
      <c r="BX2015">
        <v>38.486862877518213</v>
      </c>
      <c r="BY2015">
        <v>29.73876650034142</v>
      </c>
      <c r="BZ2015">
        <v>1037.1790411059553</v>
      </c>
      <c r="CA2015">
        <v>328.52849213652263</v>
      </c>
      <c r="CB2015">
        <v>232.28471137508245</v>
      </c>
      <c r="CC2015" s="156">
        <v>1.06</v>
      </c>
      <c r="CD2015">
        <v>1690</v>
      </c>
      <c r="CE2015">
        <v>8.9343949706491399E-2</v>
      </c>
      <c r="CF2015">
        <v>3.7550886063169742</v>
      </c>
      <c r="CG2015">
        <v>0.12786914557574164</v>
      </c>
      <c r="CH2015">
        <v>-1.4651477887109325</v>
      </c>
      <c r="CI2015" t="s">
        <v>479</v>
      </c>
    </row>
    <row r="2016" spans="47:87" x14ac:dyDescent="0.3">
      <c r="AU2016">
        <v>0.3</v>
      </c>
      <c r="AV2016">
        <v>20.36867305592375</v>
      </c>
      <c r="AW2016">
        <v>0.3325612307945941</v>
      </c>
      <c r="AX2016">
        <v>1.2688801838469901</v>
      </c>
      <c r="AY2016">
        <v>327.90556129769618</v>
      </c>
      <c r="AZ2016">
        <v>0.10842960408441946</v>
      </c>
      <c r="BA2016">
        <v>535.88958893357403</v>
      </c>
      <c r="BB2016">
        <v>350.2323039743423</v>
      </c>
      <c r="BC2016">
        <v>1</v>
      </c>
      <c r="BD2016">
        <v>47.176139566510535</v>
      </c>
      <c r="BE2016">
        <v>100.2612233963463</v>
      </c>
      <c r="BF2016">
        <v>22.848821562405529</v>
      </c>
      <c r="BG2016">
        <v>3.1514326680378923</v>
      </c>
      <c r="BH2016">
        <v>439.42116680495405</v>
      </c>
      <c r="BI2016">
        <v>0.19999999999999998</v>
      </c>
      <c r="BJ2016">
        <v>2428.7288768813769</v>
      </c>
      <c r="BK2016">
        <v>689.84453883731783</v>
      </c>
      <c r="BL2016">
        <v>903.96276257687236</v>
      </c>
      <c r="BM2016">
        <v>883.33499857839354</v>
      </c>
      <c r="BN2016">
        <v>195.9181534229968</v>
      </c>
      <c r="BO2016">
        <v>30.049590875761677</v>
      </c>
      <c r="BP2016">
        <v>5.1264028607036764E-2</v>
      </c>
      <c r="BQ2016">
        <v>100</v>
      </c>
      <c r="BR2016">
        <v>392.92058327644247</v>
      </c>
      <c r="BS2016">
        <v>5.6675868217825866E-2</v>
      </c>
      <c r="BT2016">
        <v>3.0147838796200653E-4</v>
      </c>
      <c r="BU2016">
        <v>1.1183761555119898</v>
      </c>
      <c r="BV2016">
        <v>0.5053450435558805</v>
      </c>
      <c r="BW2016">
        <v>16.295123964644283</v>
      </c>
      <c r="BX2016">
        <v>36.277923165246342</v>
      </c>
      <c r="BY2016">
        <v>34.449403634211514</v>
      </c>
      <c r="BZ2016">
        <v>995.98849424433877</v>
      </c>
      <c r="CA2016">
        <v>260.49667970976202</v>
      </c>
      <c r="CB2016">
        <v>229.60423149841506</v>
      </c>
      <c r="CC2016" s="156">
        <v>0.94</v>
      </c>
      <c r="CD2016">
        <v>2220</v>
      </c>
      <c r="CE2016">
        <v>0.14409224272470644</v>
      </c>
      <c r="CF2016">
        <v>5.4344018937190013</v>
      </c>
      <c r="CG2016">
        <v>0.17451011309887476</v>
      </c>
      <c r="CH2016">
        <v>7.3211512519032924</v>
      </c>
      <c r="CI2016">
        <v>12</v>
      </c>
    </row>
    <row r="2017" spans="47:87" x14ac:dyDescent="0.3">
      <c r="AU2017">
        <v>0.3</v>
      </c>
      <c r="AV2017">
        <v>19.466244750988732</v>
      </c>
      <c r="AW2017">
        <v>0.36056885794955978</v>
      </c>
      <c r="AX2017">
        <v>1.7050508757023513</v>
      </c>
      <c r="AY2017">
        <v>340.92390987185217</v>
      </c>
      <c r="AZ2017">
        <v>0.10156036254407796</v>
      </c>
      <c r="BA2017">
        <v>439.26516623836295</v>
      </c>
      <c r="BB2017">
        <v>326.022866295212</v>
      </c>
      <c r="BC2017">
        <v>1</v>
      </c>
      <c r="BD2017">
        <v>35.280734214599427</v>
      </c>
      <c r="BE2017">
        <v>103.93684803411765</v>
      </c>
      <c r="BF2017">
        <v>18.242560848068994</v>
      </c>
      <c r="BG2017">
        <v>3.8145032198974747</v>
      </c>
      <c r="BH2017">
        <v>394.19050458033001</v>
      </c>
      <c r="BI2017">
        <v>0.19999999999999996</v>
      </c>
      <c r="BJ2017">
        <v>2580.2992879630369</v>
      </c>
      <c r="BK2017">
        <v>691.58962743440236</v>
      </c>
      <c r="BL2017">
        <v>846.00515856335119</v>
      </c>
      <c r="BM2017">
        <v>1025.0530647448047</v>
      </c>
      <c r="BN2017">
        <v>124.20034077716009</v>
      </c>
      <c r="BO2017">
        <v>32.630926965932112</v>
      </c>
      <c r="BP2017">
        <v>4.9516484272608782E-2</v>
      </c>
      <c r="BQ2017">
        <v>100</v>
      </c>
      <c r="BR2017">
        <v>370.83602807208945</v>
      </c>
      <c r="BS2017">
        <v>5.4473443853330153E-2</v>
      </c>
      <c r="BT2017">
        <v>3.0100509503651221E-4</v>
      </c>
      <c r="BU2017">
        <v>10.568794942575602</v>
      </c>
      <c r="BV2017">
        <v>0.54058628482666526</v>
      </c>
      <c r="BW2017">
        <v>14.534007316149664</v>
      </c>
      <c r="BX2017">
        <v>38.103266254110352</v>
      </c>
      <c r="BY2017">
        <v>31.791315995560666</v>
      </c>
      <c r="BZ2017">
        <v>789.50448263561839</v>
      </c>
      <c r="CA2017">
        <v>206.53892943644649</v>
      </c>
      <c r="CB2017">
        <v>237.58725505058413</v>
      </c>
      <c r="CC2017" s="156">
        <v>1</v>
      </c>
      <c r="CD2017">
        <v>1110</v>
      </c>
      <c r="CE2017">
        <v>0.19907050071767651</v>
      </c>
      <c r="CF2017">
        <v>8.4485225860487425</v>
      </c>
      <c r="CG2017">
        <v>0.26228079438482899</v>
      </c>
      <c r="CH2017">
        <v>31.746799818120159</v>
      </c>
      <c r="CI2017">
        <v>6</v>
      </c>
    </row>
    <row r="2018" spans="47:87" x14ac:dyDescent="0.3">
      <c r="AU2018">
        <v>0.3</v>
      </c>
      <c r="AV2018">
        <v>19.943989780726586</v>
      </c>
      <c r="AW2018">
        <v>0.34128867379329242</v>
      </c>
      <c r="AX2018">
        <v>1.6004069238113294</v>
      </c>
      <c r="AY2018">
        <v>326.62541028866224</v>
      </c>
      <c r="AZ2018">
        <v>9.858707463489344E-2</v>
      </c>
      <c r="BA2018">
        <v>358.36044613272674</v>
      </c>
      <c r="BB2018">
        <v>271.94697003842163</v>
      </c>
      <c r="BC2018">
        <v>1</v>
      </c>
      <c r="BD2018">
        <v>33.389521296179048</v>
      </c>
      <c r="BE2018">
        <v>102.38232184752667</v>
      </c>
      <c r="BF2018">
        <v>8.2205869781750849</v>
      </c>
      <c r="BG2018">
        <v>3.1251199145762474</v>
      </c>
      <c r="BH2018">
        <v>397.6039210367212</v>
      </c>
      <c r="BI2018">
        <v>0.20000000000000004</v>
      </c>
      <c r="BJ2018">
        <v>2720.2293154844283</v>
      </c>
      <c r="BK2018">
        <v>682.43090209739842</v>
      </c>
      <c r="BL2018">
        <v>825.53407969286707</v>
      </c>
      <c r="BM2018">
        <v>826.53185239167681</v>
      </c>
      <c r="BN2018">
        <v>225.0505652633756</v>
      </c>
      <c r="BO2018">
        <v>30.888534304817362</v>
      </c>
      <c r="BP2018">
        <v>4.6561440751243861E-2</v>
      </c>
      <c r="BQ2018">
        <v>100</v>
      </c>
      <c r="BR2018">
        <v>287.19684221453201</v>
      </c>
      <c r="BS2018">
        <v>5.5714371421269532E-2</v>
      </c>
      <c r="BT2018">
        <v>2.7949162021210112E-4</v>
      </c>
      <c r="BU2018">
        <v>3.9276639542383092</v>
      </c>
      <c r="BV2018">
        <v>0.57732420104707149</v>
      </c>
      <c r="BW2018">
        <v>16.314327348894874</v>
      </c>
      <c r="BX2018">
        <v>37.48211377313114</v>
      </c>
      <c r="BY2018">
        <v>33.489858445301948</v>
      </c>
      <c r="BZ2018">
        <v>1099.0155332768907</v>
      </c>
      <c r="CA2018">
        <v>310.68015774717099</v>
      </c>
      <c r="CB2018">
        <v>217.73472154347778</v>
      </c>
      <c r="CC2018" s="156">
        <v>0.67</v>
      </c>
      <c r="CD2018">
        <v>2180</v>
      </c>
      <c r="CE2018">
        <v>0.11306480163796762</v>
      </c>
      <c r="CF2018">
        <v>4.4427336059653069</v>
      </c>
      <c r="CG2018">
        <v>0.15222715543546927</v>
      </c>
      <c r="CH2018">
        <v>-0.33062777708538604</v>
      </c>
      <c r="CI2018" t="s">
        <v>479</v>
      </c>
    </row>
    <row r="2019" spans="47:87" x14ac:dyDescent="0.3">
      <c r="AU2019">
        <v>0.3</v>
      </c>
      <c r="AV2019">
        <v>20.493968404850161</v>
      </c>
      <c r="AW2019">
        <v>0.29058271375519573</v>
      </c>
      <c r="AX2019">
        <v>1.4343724004714173</v>
      </c>
      <c r="AY2019">
        <v>353.77954741611165</v>
      </c>
      <c r="AZ2019">
        <v>9.090613054930112E-2</v>
      </c>
      <c r="BA2019">
        <v>365.4054872131303</v>
      </c>
      <c r="BB2019">
        <v>329.83715182252445</v>
      </c>
      <c r="BC2019">
        <v>1</v>
      </c>
      <c r="BD2019">
        <v>37.828515886149447</v>
      </c>
      <c r="BE2019">
        <v>95.757496709965721</v>
      </c>
      <c r="BF2019">
        <v>15.632963536583905</v>
      </c>
      <c r="BG2019">
        <v>3.5034816020043764</v>
      </c>
      <c r="BH2019">
        <v>386.3626586420387</v>
      </c>
      <c r="BI2019">
        <v>0.19999999999999998</v>
      </c>
      <c r="BJ2019">
        <v>2372.8326948097592</v>
      </c>
      <c r="BK2019">
        <v>680.48964679672247</v>
      </c>
      <c r="BL2019">
        <v>850.576032632026</v>
      </c>
      <c r="BM2019">
        <v>831.82644894336602</v>
      </c>
      <c r="BN2019">
        <v>200.37309185860994</v>
      </c>
      <c r="BO2019">
        <v>26.031310147076091</v>
      </c>
      <c r="BP2019">
        <v>7.2136307374426029E-2</v>
      </c>
      <c r="BQ2019">
        <v>100</v>
      </c>
      <c r="BR2019">
        <v>375.85574747192618</v>
      </c>
      <c r="BS2019">
        <v>5.8934298208566938E-2</v>
      </c>
      <c r="BT2019">
        <v>2.799397159095551E-4</v>
      </c>
      <c r="BU2019">
        <v>0</v>
      </c>
      <c r="BV2019">
        <v>0.54992124350279936</v>
      </c>
      <c r="BW2019">
        <v>15.469043027898541</v>
      </c>
      <c r="BX2019">
        <v>38.342401367960512</v>
      </c>
      <c r="BY2019">
        <v>33.164895992135442</v>
      </c>
      <c r="BZ2019">
        <v>1194.4448991681509</v>
      </c>
      <c r="CA2019">
        <v>257.65449285336427</v>
      </c>
      <c r="CB2019">
        <v>236.20081619402146</v>
      </c>
      <c r="CC2019" s="156">
        <v>1</v>
      </c>
      <c r="CD2019">
        <v>1470</v>
      </c>
      <c r="CE2019">
        <v>0.16074871976330263</v>
      </c>
      <c r="CF2019">
        <v>6.6092909497420704</v>
      </c>
      <c r="CG2019">
        <v>0.20773977162345067</v>
      </c>
      <c r="CH2019">
        <v>13.739001539485763</v>
      </c>
      <c r="CI2019">
        <v>9</v>
      </c>
    </row>
    <row r="2020" spans="47:87" x14ac:dyDescent="0.3">
      <c r="AU2020">
        <v>0.3</v>
      </c>
      <c r="AV2020">
        <v>19.39795203304287</v>
      </c>
      <c r="AW2020">
        <v>0.26218311744909695</v>
      </c>
      <c r="AX2020">
        <v>2.3598712384099607</v>
      </c>
      <c r="AY2020">
        <v>304.24845872203571</v>
      </c>
      <c r="AZ2020">
        <v>9.1612324667739442E-2</v>
      </c>
      <c r="BA2020">
        <v>436.89403652557831</v>
      </c>
      <c r="BB2020">
        <v>437.22386314169779</v>
      </c>
      <c r="BC2020">
        <v>1</v>
      </c>
      <c r="BD2020">
        <v>33.0343477695274</v>
      </c>
      <c r="BE2020">
        <v>97.266334844613041</v>
      </c>
      <c r="BF2020">
        <v>13.100049773972719</v>
      </c>
      <c r="BG2020">
        <v>4.0741544083364616</v>
      </c>
      <c r="BH2020">
        <v>414.78719124971127</v>
      </c>
      <c r="BI2020">
        <v>0.20000000000000004</v>
      </c>
      <c r="BJ2020">
        <v>2313.409890893166</v>
      </c>
      <c r="BK2020">
        <v>700.14105398908964</v>
      </c>
      <c r="BL2020">
        <v>915.34915320490848</v>
      </c>
      <c r="BM2020">
        <v>988.8234368999631</v>
      </c>
      <c r="BN2020">
        <v>196.53706875181609</v>
      </c>
      <c r="BO2020">
        <v>23.934381089759992</v>
      </c>
      <c r="BP2020">
        <v>1.0775099874560596E-2</v>
      </c>
      <c r="BQ2020">
        <v>100</v>
      </c>
      <c r="BR2020">
        <v>294.47008673491831</v>
      </c>
      <c r="BS2020">
        <v>6.0490045251985071E-2</v>
      </c>
      <c r="BT2020">
        <v>3.2155167988835216E-4</v>
      </c>
      <c r="BU2020">
        <v>5.2295830459549135</v>
      </c>
      <c r="BV2020">
        <v>0.60449844750655313</v>
      </c>
      <c r="BW2020">
        <v>15.532507734571363</v>
      </c>
      <c r="BX2020">
        <v>34.10955733067938</v>
      </c>
      <c r="BY2020">
        <v>34.571438674903554</v>
      </c>
      <c r="BZ2020">
        <v>1153.5881294128264</v>
      </c>
      <c r="CA2020">
        <v>268.888765616255</v>
      </c>
      <c r="CB2020">
        <v>227.8719393216206</v>
      </c>
      <c r="CC2020" s="156">
        <v>0.68</v>
      </c>
      <c r="CD2020">
        <v>2500</v>
      </c>
      <c r="CE2020">
        <v>9.8686367958390919E-2</v>
      </c>
      <c r="CF2020">
        <v>4.2354624944523014</v>
      </c>
      <c r="CG2020">
        <v>0.12217930155043505</v>
      </c>
      <c r="CH2020">
        <v>0.13516834400172467</v>
      </c>
      <c r="CI2020">
        <v>22</v>
      </c>
    </row>
    <row r="2021" spans="47:87" x14ac:dyDescent="0.3">
      <c r="AU2021">
        <v>0.3</v>
      </c>
      <c r="AV2021">
        <v>21.104051680722499</v>
      </c>
      <c r="AW2021">
        <v>0.29512711967576788</v>
      </c>
      <c r="AX2021">
        <v>1.3347477830869445</v>
      </c>
      <c r="AY2021">
        <v>331.52637006518</v>
      </c>
      <c r="AZ2021">
        <v>9.5851453237552092E-2</v>
      </c>
      <c r="BA2021">
        <v>387.11567338356764</v>
      </c>
      <c r="BB2021">
        <v>282.17136871362652</v>
      </c>
      <c r="BC2021">
        <v>1</v>
      </c>
      <c r="BD2021">
        <v>39.458787171734514</v>
      </c>
      <c r="BE2021">
        <v>114.10532795554744</v>
      </c>
      <c r="BF2021">
        <v>11.798519559223204</v>
      </c>
      <c r="BG2021">
        <v>5.0818478176512478</v>
      </c>
      <c r="BH2021">
        <v>466.61955874711623</v>
      </c>
      <c r="BI2021">
        <v>0.20000000000000007</v>
      </c>
      <c r="BJ2021">
        <v>2852.5585517255458</v>
      </c>
      <c r="BK2021">
        <v>699.36836941329886</v>
      </c>
      <c r="BL2021">
        <v>799.79352920595647</v>
      </c>
      <c r="BM2021">
        <v>975.59531315915717</v>
      </c>
      <c r="BN2021">
        <v>182.10690145048071</v>
      </c>
      <c r="BO2021">
        <v>26.944803092458262</v>
      </c>
      <c r="BP2021">
        <v>1.179983125499999E-2</v>
      </c>
      <c r="BQ2021">
        <v>100</v>
      </c>
      <c r="BR2021">
        <v>359.49201599204395</v>
      </c>
      <c r="BS2021">
        <v>5.7999681785561086E-2</v>
      </c>
      <c r="BT2021">
        <v>2.9837313800268583E-4</v>
      </c>
      <c r="BU2021">
        <v>0</v>
      </c>
      <c r="BV2021">
        <v>0.4905279895144784</v>
      </c>
      <c r="BW2021">
        <v>15.80689444830703</v>
      </c>
      <c r="BX2021">
        <v>35.147472846745721</v>
      </c>
      <c r="BY2021">
        <v>36.320357345883245</v>
      </c>
      <c r="BZ2021">
        <v>972.08746973246105</v>
      </c>
      <c r="CA2021">
        <v>249.11600303030252</v>
      </c>
      <c r="CB2021">
        <v>233.80903504838471</v>
      </c>
      <c r="CC2021" s="156">
        <v>1</v>
      </c>
      <c r="CD2021">
        <v>1460</v>
      </c>
      <c r="CE2021">
        <v>0.17874739124401717</v>
      </c>
      <c r="CF2021">
        <v>5.6593538989391297</v>
      </c>
      <c r="CG2021">
        <v>0.21506496498695921</v>
      </c>
      <c r="CH2021">
        <v>13.352512361167527</v>
      </c>
      <c r="CI2021">
        <v>8</v>
      </c>
    </row>
    <row r="2022" spans="47:87" x14ac:dyDescent="0.3">
      <c r="AU2022">
        <v>0.3</v>
      </c>
      <c r="AV2022">
        <v>19.476794881543448</v>
      </c>
      <c r="AW2022">
        <v>0.30902529265819112</v>
      </c>
      <c r="AX2022">
        <v>1.5412862249463921</v>
      </c>
      <c r="AY2022">
        <v>333.24919456448566</v>
      </c>
      <c r="AZ2022">
        <v>0.1181025313375085</v>
      </c>
      <c r="BA2022">
        <v>351.86725957493024</v>
      </c>
      <c r="BB2022">
        <v>266.36760760444673</v>
      </c>
      <c r="BC2022">
        <v>1</v>
      </c>
      <c r="BD2022">
        <v>36.856855056045418</v>
      </c>
      <c r="BE2022">
        <v>89.591074280160854</v>
      </c>
      <c r="BF2022">
        <v>18.889241617670756</v>
      </c>
      <c r="BG2022">
        <v>5.0448893365982848</v>
      </c>
      <c r="BH2022">
        <v>395.40807773686231</v>
      </c>
      <c r="BI2022">
        <v>0.19999999999999998</v>
      </c>
      <c r="BJ2022">
        <v>3051.7335006375115</v>
      </c>
      <c r="BK2022">
        <v>692.5542270374026</v>
      </c>
      <c r="BL2022">
        <v>824.81683924694005</v>
      </c>
      <c r="BM2022">
        <v>878.11978885418227</v>
      </c>
      <c r="BN2022">
        <v>150.42393363696277</v>
      </c>
      <c r="BO2022">
        <v>27.984971413892808</v>
      </c>
      <c r="BP2022">
        <v>4.0023311353776167E-2</v>
      </c>
      <c r="BQ2022">
        <v>100</v>
      </c>
      <c r="BR2022">
        <v>292.59181097109763</v>
      </c>
      <c r="BS2022">
        <v>5.5433110107846309E-2</v>
      </c>
      <c r="BT2022">
        <v>3.1381795164782942E-4</v>
      </c>
      <c r="BU2022">
        <v>0</v>
      </c>
      <c r="BV2022">
        <v>0.51610307399201827</v>
      </c>
      <c r="BW2022">
        <v>14.739961364303946</v>
      </c>
      <c r="BX2022">
        <v>34.089170185318345</v>
      </c>
      <c r="BY2022">
        <v>33.068578622522551</v>
      </c>
      <c r="BZ2022">
        <v>754.72673627142535</v>
      </c>
      <c r="CA2022">
        <v>303.85873846636008</v>
      </c>
      <c r="CB2022">
        <v>245.71687919112475</v>
      </c>
      <c r="CC2022" s="156">
        <v>1.1100000000000001</v>
      </c>
      <c r="CD2022">
        <v>1590</v>
      </c>
      <c r="CE2022">
        <v>0.12208950347768233</v>
      </c>
      <c r="CF2022">
        <v>3.7736870855811073</v>
      </c>
      <c r="CG2022">
        <v>0.15482429822867411</v>
      </c>
      <c r="CH2022">
        <v>2.3080681243352696</v>
      </c>
      <c r="CI2022">
        <v>15</v>
      </c>
    </row>
    <row r="2023" spans="47:87" x14ac:dyDescent="0.3">
      <c r="AU2023">
        <v>0.3</v>
      </c>
      <c r="AV2023">
        <v>19.470644499601153</v>
      </c>
      <c r="AW2023">
        <v>0.31033315182869325</v>
      </c>
      <c r="AX2023">
        <v>2.0390012970122</v>
      </c>
      <c r="AY2023">
        <v>363.18061030165103</v>
      </c>
      <c r="AZ2023">
        <v>0.12098025483909568</v>
      </c>
      <c r="BA2023">
        <v>359.47232984024748</v>
      </c>
      <c r="BB2023">
        <v>417.54007746164763</v>
      </c>
      <c r="BC2023">
        <v>1</v>
      </c>
      <c r="BD2023">
        <v>42.020557661692408</v>
      </c>
      <c r="BE2023">
        <v>104.09143632526944</v>
      </c>
      <c r="BF2023">
        <v>15.332136422242911</v>
      </c>
      <c r="BG2023">
        <v>4.4839609058066179</v>
      </c>
      <c r="BH2023">
        <v>409.45168235229028</v>
      </c>
      <c r="BI2023">
        <v>0.19999999999999998</v>
      </c>
      <c r="BJ2023">
        <v>2505.1968811501861</v>
      </c>
      <c r="BK2023">
        <v>681.85509616269735</v>
      </c>
      <c r="BL2023">
        <v>958.61582077884543</v>
      </c>
      <c r="BM2023">
        <v>826.13550172960777</v>
      </c>
      <c r="BN2023">
        <v>181.75642884416413</v>
      </c>
      <c r="BO2023">
        <v>28.102516375848698</v>
      </c>
      <c r="BP2023">
        <v>4.0289547800914538E-2</v>
      </c>
      <c r="BQ2023">
        <v>100</v>
      </c>
      <c r="BR2023">
        <v>375.80538344193286</v>
      </c>
      <c r="BS2023">
        <v>5.9830679656658538E-2</v>
      </c>
      <c r="BT2023">
        <v>2.962199297095998E-4</v>
      </c>
      <c r="BU2023">
        <v>0</v>
      </c>
      <c r="BV2023">
        <v>0.48605793435669775</v>
      </c>
      <c r="BW2023">
        <v>14.75604495082105</v>
      </c>
      <c r="BX2023">
        <v>34.725752271472224</v>
      </c>
      <c r="BY2023">
        <v>30.218505224047622</v>
      </c>
      <c r="BZ2023">
        <v>899.4529013869377</v>
      </c>
      <c r="CA2023">
        <v>316.20309796758215</v>
      </c>
      <c r="CB2023">
        <v>222.9654350079243</v>
      </c>
      <c r="CC2023" s="156">
        <v>0.91</v>
      </c>
      <c r="CD2023">
        <v>1940</v>
      </c>
      <c r="CE2023">
        <v>0.17353467765612507</v>
      </c>
      <c r="CF2023">
        <v>6.498128463709536</v>
      </c>
      <c r="CG2023">
        <v>0.22451501853562006</v>
      </c>
      <c r="CH2023">
        <v>21.234609080252572</v>
      </c>
      <c r="CI2023">
        <v>8</v>
      </c>
    </row>
    <row r="2024" spans="47:87" x14ac:dyDescent="0.3">
      <c r="AU2024">
        <v>0.3</v>
      </c>
      <c r="AV2024">
        <v>20.480123249949354</v>
      </c>
      <c r="AW2024">
        <v>0.32184503629560096</v>
      </c>
      <c r="AX2024">
        <v>1.5248645528082878</v>
      </c>
      <c r="AY2024">
        <v>337.06682360208288</v>
      </c>
      <c r="AZ2024">
        <v>9.8053158934950091E-2</v>
      </c>
      <c r="BA2024">
        <v>424.49593997038619</v>
      </c>
      <c r="BB2024">
        <v>408.06444939600738</v>
      </c>
      <c r="BC2024">
        <v>1</v>
      </c>
      <c r="BD2024">
        <v>43.928792092278591</v>
      </c>
      <c r="BE2024">
        <v>117.73423265558884</v>
      </c>
      <c r="BF2024">
        <v>21.905434199006173</v>
      </c>
      <c r="BG2024">
        <v>5.0194286269324131</v>
      </c>
      <c r="BH2024">
        <v>421.15906089326847</v>
      </c>
      <c r="BI2024">
        <v>0.20000000000000004</v>
      </c>
      <c r="BJ2024">
        <v>2197.0953190632677</v>
      </c>
      <c r="BK2024">
        <v>686.40254656161505</v>
      </c>
      <c r="BL2024">
        <v>896.88332355475541</v>
      </c>
      <c r="BM2024">
        <v>1155.4350332051204</v>
      </c>
      <c r="BN2024">
        <v>169.55540910667901</v>
      </c>
      <c r="BO2024">
        <v>28.973938228772695</v>
      </c>
      <c r="BP2024">
        <v>6.2672792393814181E-2</v>
      </c>
      <c r="BQ2024">
        <v>100</v>
      </c>
      <c r="BR2024">
        <v>379.78670476039923</v>
      </c>
      <c r="BS2024">
        <v>5.4937744481022795E-2</v>
      </c>
      <c r="BT2024">
        <v>3.1622064589601785E-4</v>
      </c>
      <c r="BU2024">
        <v>128.87717669888278</v>
      </c>
      <c r="BV2024">
        <v>0.52063421485137495</v>
      </c>
      <c r="BW2024">
        <v>15.799926330368326</v>
      </c>
      <c r="BX2024">
        <v>37.600121871382854</v>
      </c>
      <c r="BY2024">
        <v>26.844086786313621</v>
      </c>
      <c r="BZ2024">
        <v>938.65660727061572</v>
      </c>
      <c r="CA2024">
        <v>256.74088614759563</v>
      </c>
      <c r="CB2024">
        <v>250.64740034805249</v>
      </c>
      <c r="CC2024" s="156">
        <v>1.08</v>
      </c>
      <c r="CD2024">
        <v>800</v>
      </c>
      <c r="CE2024">
        <v>0.16579590794468224</v>
      </c>
      <c r="CF2024">
        <v>6.3988899454989125</v>
      </c>
      <c r="CG2024">
        <v>0.20201326760790103</v>
      </c>
      <c r="CH2024">
        <v>9.838395527321012</v>
      </c>
      <c r="CI2024">
        <v>10</v>
      </c>
    </row>
    <row r="2025" spans="47:87" x14ac:dyDescent="0.3">
      <c r="AU2025">
        <v>0.3</v>
      </c>
      <c r="AV2025">
        <v>20.225662052032394</v>
      </c>
      <c r="AW2025">
        <v>0.32249729586143006</v>
      </c>
      <c r="AX2025">
        <v>0.42397941379094972</v>
      </c>
      <c r="AY2025">
        <v>325.14591708632139</v>
      </c>
      <c r="AZ2025">
        <v>8.8887695650078202E-2</v>
      </c>
      <c r="BA2025">
        <v>353.90067631938552</v>
      </c>
      <c r="BB2025">
        <v>374.96337224601211</v>
      </c>
      <c r="BC2025">
        <v>1</v>
      </c>
      <c r="BD2025">
        <v>38.725425162411696</v>
      </c>
      <c r="BE2025">
        <v>103.85510365557772</v>
      </c>
      <c r="BF2025">
        <v>16.982323118358028</v>
      </c>
      <c r="BG2025">
        <v>5.4204676363522841</v>
      </c>
      <c r="BH2025">
        <v>411.94051352628958</v>
      </c>
      <c r="BI2025">
        <v>0.20000000000000004</v>
      </c>
      <c r="BJ2025">
        <v>2131.6865496524965</v>
      </c>
      <c r="BK2025">
        <v>689.49368744748563</v>
      </c>
      <c r="BL2025">
        <v>895.95768167095218</v>
      </c>
      <c r="BM2025">
        <v>849.50941938255164</v>
      </c>
      <c r="BN2025">
        <v>174.60056070526053</v>
      </c>
      <c r="BO2025">
        <v>29.096351997297063</v>
      </c>
      <c r="BP2025">
        <v>5.5116313765729841E-2</v>
      </c>
      <c r="BQ2025">
        <v>100</v>
      </c>
      <c r="BR2025">
        <v>334.16752996823362</v>
      </c>
      <c r="BS2025">
        <v>5.256531669437365E-2</v>
      </c>
      <c r="BT2025">
        <v>2.7745643611136429E-4</v>
      </c>
      <c r="BU2025">
        <v>37.971632083954681</v>
      </c>
      <c r="BV2025">
        <v>0.53063629471492646</v>
      </c>
      <c r="BW2025">
        <v>14.121231476833687</v>
      </c>
      <c r="BX2025">
        <v>33.941776928230325</v>
      </c>
      <c r="BY2025">
        <v>38.27667258487994</v>
      </c>
      <c r="BZ2025">
        <v>1046.6456111733537</v>
      </c>
      <c r="CA2025">
        <v>183.89871694809506</v>
      </c>
      <c r="CB2025">
        <v>233.20589584099898</v>
      </c>
      <c r="CC2025" s="156">
        <v>1.06</v>
      </c>
      <c r="CD2025">
        <v>1410</v>
      </c>
      <c r="CE2025">
        <v>0.13631626145362108</v>
      </c>
      <c r="CF2025">
        <v>4.1330965298785731</v>
      </c>
      <c r="CG2025">
        <v>0.16619676322058397</v>
      </c>
      <c r="CH2025">
        <v>7.5589088828716173</v>
      </c>
      <c r="CI2025">
        <v>11</v>
      </c>
    </row>
    <row r="2026" spans="47:87" x14ac:dyDescent="0.3">
      <c r="AU2026">
        <v>0.3</v>
      </c>
      <c r="AV2026">
        <v>18.54479386194479</v>
      </c>
      <c r="AW2026">
        <v>0.3043287462684664</v>
      </c>
      <c r="AX2026">
        <v>2.1964753748194159</v>
      </c>
      <c r="AY2026">
        <v>343.39320542674733</v>
      </c>
      <c r="AZ2026">
        <v>0.11345719009109466</v>
      </c>
      <c r="BA2026">
        <v>373.76369810441162</v>
      </c>
      <c r="BB2026">
        <v>302.82043458348079</v>
      </c>
      <c r="BC2026">
        <v>1</v>
      </c>
      <c r="BD2026">
        <v>39.551591903339187</v>
      </c>
      <c r="BE2026">
        <v>106.11803983894565</v>
      </c>
      <c r="BF2026">
        <v>24.284149780718543</v>
      </c>
      <c r="BG2026">
        <v>5.0178058798928138</v>
      </c>
      <c r="BH2026">
        <v>438.11063132008132</v>
      </c>
      <c r="BI2026">
        <v>0.20000000000000004</v>
      </c>
      <c r="BJ2026">
        <v>2443.6570913282712</v>
      </c>
      <c r="BK2026">
        <v>709.71617286928995</v>
      </c>
      <c r="BL2026">
        <v>909.13522471315787</v>
      </c>
      <c r="BM2026">
        <v>1065.9539315951436</v>
      </c>
      <c r="BN2026">
        <v>113.23139122161827</v>
      </c>
      <c r="BO2026">
        <v>27.623681753254367</v>
      </c>
      <c r="BP2026">
        <v>3.165992739462626E-2</v>
      </c>
      <c r="BQ2026">
        <v>100</v>
      </c>
      <c r="BR2026">
        <v>340.88864069752674</v>
      </c>
      <c r="BS2026">
        <v>5.233307277439754E-2</v>
      </c>
      <c r="BT2026">
        <v>2.9714677963487535E-4</v>
      </c>
      <c r="BU2026">
        <v>19.03909025152457</v>
      </c>
      <c r="BV2026">
        <v>0.57056318937011608</v>
      </c>
      <c r="BW2026">
        <v>13.094813244480445</v>
      </c>
      <c r="BX2026">
        <v>35.056978051700604</v>
      </c>
      <c r="BY2026">
        <v>38.139751948041834</v>
      </c>
      <c r="BZ2026">
        <v>875.63287770056672</v>
      </c>
      <c r="CA2026">
        <v>175.25617106995878</v>
      </c>
      <c r="CB2026">
        <v>242.0172402442488</v>
      </c>
      <c r="CC2026" s="156">
        <v>1.1499999999999999</v>
      </c>
      <c r="CD2026">
        <v>910</v>
      </c>
      <c r="CE2026">
        <v>0.14570665114377435</v>
      </c>
      <c r="CF2026">
        <v>5.3668917971319834</v>
      </c>
      <c r="CG2026">
        <v>0.17733466927495739</v>
      </c>
      <c r="CH2026">
        <v>12.151166193589367</v>
      </c>
      <c r="CI2026">
        <v>10</v>
      </c>
    </row>
    <row r="2027" spans="47:87" x14ac:dyDescent="0.3">
      <c r="AU2027">
        <v>0.3</v>
      </c>
      <c r="AV2027">
        <v>19.795910572076568</v>
      </c>
      <c r="AW2027">
        <v>0.28631548236974974</v>
      </c>
      <c r="AX2027">
        <v>0.50859205501833438</v>
      </c>
      <c r="AY2027">
        <v>335.52936279775912</v>
      </c>
      <c r="AZ2027">
        <v>0.10079560206146511</v>
      </c>
      <c r="BA2027">
        <v>493.09580371039539</v>
      </c>
      <c r="BB2027">
        <v>320.9796231976145</v>
      </c>
      <c r="BC2027">
        <v>1</v>
      </c>
      <c r="BD2027">
        <v>39.144625310515444</v>
      </c>
      <c r="BE2027">
        <v>111.69347040021847</v>
      </c>
      <c r="BF2027">
        <v>10.940801031668824</v>
      </c>
      <c r="BG2027">
        <v>6.0913068374865098</v>
      </c>
      <c r="BH2027">
        <v>394.61374657722064</v>
      </c>
      <c r="BI2027">
        <v>0.20000000000000007</v>
      </c>
      <c r="BJ2027">
        <v>2730.9549982028811</v>
      </c>
      <c r="BK2027">
        <v>670.58842078194198</v>
      </c>
      <c r="BL2027">
        <v>918.12399356297624</v>
      </c>
      <c r="BM2027">
        <v>993.32757760235745</v>
      </c>
      <c r="BN2027">
        <v>139.74091691247517</v>
      </c>
      <c r="BO2027">
        <v>25.621865841260359</v>
      </c>
      <c r="BP2027">
        <v>7.4319707183620048E-2</v>
      </c>
      <c r="BQ2027">
        <v>100</v>
      </c>
      <c r="BR2027">
        <v>341.11417029638687</v>
      </c>
      <c r="BS2027">
        <v>5.328565283809205E-2</v>
      </c>
      <c r="BT2027">
        <v>2.8132080609728679E-4</v>
      </c>
      <c r="BU2027">
        <v>88.718342931851865</v>
      </c>
      <c r="BV2027">
        <v>0.55803802097411226</v>
      </c>
      <c r="BW2027">
        <v>14.584274490265166</v>
      </c>
      <c r="BX2027">
        <v>35.957190813152828</v>
      </c>
      <c r="BY2027">
        <v>37.036895156062442</v>
      </c>
      <c r="BZ2027">
        <v>1095.9850408946395</v>
      </c>
      <c r="CA2027">
        <v>276.7079553257791</v>
      </c>
      <c r="CB2027">
        <v>214.47054702647659</v>
      </c>
      <c r="CC2027" s="156">
        <v>0.87</v>
      </c>
      <c r="CD2027">
        <v>1680</v>
      </c>
      <c r="CE2027">
        <v>0.17544033387226943</v>
      </c>
      <c r="CF2027">
        <v>6.1991611280976473</v>
      </c>
      <c r="CG2027">
        <v>0.24516582798072672</v>
      </c>
      <c r="CH2027">
        <v>15.60252724508274</v>
      </c>
      <c r="CI2027">
        <v>8</v>
      </c>
    </row>
    <row r="2028" spans="47:87" x14ac:dyDescent="0.3">
      <c r="AU2028">
        <v>0.3</v>
      </c>
      <c r="AV2028">
        <v>19.135581327621196</v>
      </c>
      <c r="AW2028">
        <v>0.31534784235749508</v>
      </c>
      <c r="AX2028">
        <v>1.3803552515218644</v>
      </c>
      <c r="AY2028">
        <v>329.19196149186246</v>
      </c>
      <c r="AZ2028">
        <v>0.11370395364396194</v>
      </c>
      <c r="BA2028">
        <v>395.96453061620679</v>
      </c>
      <c r="BB2028">
        <v>368.36642194663409</v>
      </c>
      <c r="BC2028">
        <v>1</v>
      </c>
      <c r="BD2028">
        <v>30.526496006794229</v>
      </c>
      <c r="BE2028">
        <v>107.19472787975955</v>
      </c>
      <c r="BF2028">
        <v>20.572583880988269</v>
      </c>
      <c r="BG2028">
        <v>4.4612399693236267</v>
      </c>
      <c r="BH2028">
        <v>446.9730890091094</v>
      </c>
      <c r="BI2028">
        <v>0.20000000000000009</v>
      </c>
      <c r="BJ2028">
        <v>2733.5652741299627</v>
      </c>
      <c r="BK2028">
        <v>676.37922038988972</v>
      </c>
      <c r="BL2028">
        <v>842.81967081515018</v>
      </c>
      <c r="BM2028">
        <v>954.19174258537328</v>
      </c>
      <c r="BN2028">
        <v>169.23223574507975</v>
      </c>
      <c r="BO2028">
        <v>28.63575049628394</v>
      </c>
      <c r="BP2028">
        <v>3.1384163043468097E-2</v>
      </c>
      <c r="BQ2028">
        <v>100</v>
      </c>
      <c r="BR2028">
        <v>335.11236674888625</v>
      </c>
      <c r="BS2028">
        <v>5.5452986024854718E-2</v>
      </c>
      <c r="BT2028">
        <v>2.8466396034861654E-4</v>
      </c>
      <c r="BU2028">
        <v>10.80284463518168</v>
      </c>
      <c r="BV2028">
        <v>0.5878252851957988</v>
      </c>
      <c r="BW2028">
        <v>14.633359047366302</v>
      </c>
      <c r="BX2028">
        <v>34.549130983716566</v>
      </c>
      <c r="BY2028">
        <v>31.408901415043697</v>
      </c>
      <c r="BZ2028">
        <v>1096.4763217476925</v>
      </c>
      <c r="CA2028">
        <v>302.10830801858503</v>
      </c>
      <c r="CB2028">
        <v>239.45060510472868</v>
      </c>
      <c r="CC2028" s="156">
        <v>0.82</v>
      </c>
      <c r="CD2028">
        <v>1220</v>
      </c>
      <c r="CE2028">
        <v>0.12431645468581332</v>
      </c>
      <c r="CF2028">
        <v>4.3926365939861807</v>
      </c>
      <c r="CG2028">
        <v>0.15882196844258814</v>
      </c>
      <c r="CH2028">
        <v>5.6151280942069306</v>
      </c>
      <c r="CI2028">
        <v>13</v>
      </c>
    </row>
    <row r="2029" spans="47:87" x14ac:dyDescent="0.3">
      <c r="AU2029">
        <v>0.3</v>
      </c>
      <c r="AV2029">
        <v>19.724763389052189</v>
      </c>
      <c r="AW2029">
        <v>0.27853811527627959</v>
      </c>
      <c r="AX2029">
        <v>1.0717780090602389</v>
      </c>
      <c r="AY2029">
        <v>342.48659913751362</v>
      </c>
      <c r="AZ2029">
        <v>9.7904821102886577E-2</v>
      </c>
      <c r="BA2029">
        <v>438.55039057190191</v>
      </c>
      <c r="BB2029">
        <v>322.14231999455927</v>
      </c>
      <c r="BC2029">
        <v>1</v>
      </c>
      <c r="BD2029">
        <v>38.481820527510642</v>
      </c>
      <c r="BE2029">
        <v>86.185858268955343</v>
      </c>
      <c r="BF2029">
        <v>16.673861440049883</v>
      </c>
      <c r="BG2029">
        <v>5.1739742149665329</v>
      </c>
      <c r="BH2029">
        <v>454.56592510067702</v>
      </c>
      <c r="BI2029">
        <v>0.2</v>
      </c>
      <c r="BJ2029">
        <v>2733.8713687494451</v>
      </c>
      <c r="BK2029">
        <v>680.20375472482203</v>
      </c>
      <c r="BL2029">
        <v>848.97198782150735</v>
      </c>
      <c r="BM2029">
        <v>893.10507776467421</v>
      </c>
      <c r="BN2029">
        <v>101.68899799893795</v>
      </c>
      <c r="BO2029">
        <v>25.157671462012352</v>
      </c>
      <c r="BP2029">
        <v>4.4175509263469644E-2</v>
      </c>
      <c r="BQ2029">
        <v>100</v>
      </c>
      <c r="BR2029">
        <v>409.53033671260391</v>
      </c>
      <c r="BS2029">
        <v>5.7508817033934824E-2</v>
      </c>
      <c r="BT2029">
        <v>2.9497541538317366E-4</v>
      </c>
      <c r="BU2029">
        <v>14.085538444470426</v>
      </c>
      <c r="BV2029">
        <v>0.52787469405508691</v>
      </c>
      <c r="BW2029">
        <v>14.9689660116967</v>
      </c>
      <c r="BX2029">
        <v>37.462386488863046</v>
      </c>
      <c r="BY2029">
        <v>32.177720479974624</v>
      </c>
      <c r="BZ2029">
        <v>800.84625697771935</v>
      </c>
      <c r="CA2029">
        <v>191.12775145989144</v>
      </c>
      <c r="CB2029">
        <v>234.85851002890993</v>
      </c>
      <c r="CC2029" s="156">
        <v>1.06</v>
      </c>
      <c r="CD2029">
        <v>1110</v>
      </c>
      <c r="CE2029">
        <v>0.18445013957876588</v>
      </c>
      <c r="CF2029">
        <v>6.3693704825288116</v>
      </c>
      <c r="CG2029">
        <v>0.22592186007106699</v>
      </c>
      <c r="CH2029">
        <v>18.669409466108291</v>
      </c>
      <c r="CI2029">
        <v>8</v>
      </c>
    </row>
    <row r="2030" spans="47:87" x14ac:dyDescent="0.3">
      <c r="AU2030">
        <v>0.3</v>
      </c>
      <c r="AV2030">
        <v>21.161702206531981</v>
      </c>
      <c r="AW2030">
        <v>0.34733175724346205</v>
      </c>
      <c r="AX2030">
        <v>2.057871322669123</v>
      </c>
      <c r="AY2030">
        <v>306.10467667509329</v>
      </c>
      <c r="AZ2030">
        <v>8.6362195651463455E-2</v>
      </c>
      <c r="BA2030">
        <v>491.69814814547573</v>
      </c>
      <c r="BB2030">
        <v>373.79494006864411</v>
      </c>
      <c r="BC2030">
        <v>1</v>
      </c>
      <c r="BD2030">
        <v>39.57570083570242</v>
      </c>
      <c r="BE2030">
        <v>104.68236738707397</v>
      </c>
      <c r="BF2030">
        <v>14.543219622270092</v>
      </c>
      <c r="BG2030">
        <v>6.3312900677400377</v>
      </c>
      <c r="BH2030">
        <v>419.74884856896591</v>
      </c>
      <c r="BI2030">
        <v>0.2</v>
      </c>
      <c r="BJ2030">
        <v>2270.4902075965924</v>
      </c>
      <c r="BK2030">
        <v>693.03589475715228</v>
      </c>
      <c r="BL2030">
        <v>937.10206384577464</v>
      </c>
      <c r="BM2030">
        <v>883.40978266730394</v>
      </c>
      <c r="BN2030">
        <v>122.12215579647533</v>
      </c>
      <c r="BO2030">
        <v>31.229568360649075</v>
      </c>
      <c r="BP2030">
        <v>7.2438284403448072E-2</v>
      </c>
      <c r="BQ2030">
        <v>100</v>
      </c>
      <c r="BR2030">
        <v>348.66206356999731</v>
      </c>
      <c r="BS2030">
        <v>5.5270859008295342E-2</v>
      </c>
      <c r="BT2030">
        <v>2.891347935981454E-4</v>
      </c>
      <c r="BU2030">
        <v>42.966800850751213</v>
      </c>
      <c r="BV2030">
        <v>0.57159140769911487</v>
      </c>
      <c r="BW2030">
        <v>13.423484741060486</v>
      </c>
      <c r="BX2030">
        <v>38.069965016877084</v>
      </c>
      <c r="BY2030">
        <v>32.022479052207629</v>
      </c>
      <c r="BZ2030">
        <v>845.37052289748908</v>
      </c>
      <c r="CA2030">
        <v>251.84839386535216</v>
      </c>
      <c r="CB2030">
        <v>223.85952888238282</v>
      </c>
      <c r="CC2030" s="156">
        <v>1.05</v>
      </c>
      <c r="CD2030">
        <v>1620</v>
      </c>
      <c r="CE2030">
        <v>0.17379052416503371</v>
      </c>
      <c r="CF2030">
        <v>6.5212764426230621</v>
      </c>
      <c r="CG2030">
        <v>0.22938216220803018</v>
      </c>
      <c r="CH2030">
        <v>18.640828163482158</v>
      </c>
      <c r="CI2030">
        <v>7</v>
      </c>
    </row>
    <row r="2031" spans="47:87" x14ac:dyDescent="0.3">
      <c r="AU2031">
        <v>0.3</v>
      </c>
      <c r="AV2031">
        <v>18.854039054788132</v>
      </c>
      <c r="AW2031">
        <v>0.28410280998705201</v>
      </c>
      <c r="AX2031">
        <v>0.95116605386654751</v>
      </c>
      <c r="AY2031">
        <v>321.84315088052466</v>
      </c>
      <c r="AZ2031">
        <v>0.11248585255596454</v>
      </c>
      <c r="BA2031">
        <v>380.05652059313695</v>
      </c>
      <c r="BB2031">
        <v>301.09161254734141</v>
      </c>
      <c r="BC2031">
        <v>1</v>
      </c>
      <c r="BD2031">
        <v>48.541708034937884</v>
      </c>
      <c r="BE2031">
        <v>92.739133438431281</v>
      </c>
      <c r="BF2031">
        <v>16.031840090274802</v>
      </c>
      <c r="BG2031">
        <v>4.0945785455553692</v>
      </c>
      <c r="BH2031">
        <v>445.75125412309245</v>
      </c>
      <c r="BI2031">
        <v>0.20000000000000004</v>
      </c>
      <c r="BJ2031">
        <v>2448.6366773032109</v>
      </c>
      <c r="BK2031">
        <v>708.87845671987714</v>
      </c>
      <c r="BL2031">
        <v>922.85813894331136</v>
      </c>
      <c r="BM2031">
        <v>1006.041623532736</v>
      </c>
      <c r="BN2031">
        <v>199.34798446866978</v>
      </c>
      <c r="BO2031">
        <v>25.613356745091032</v>
      </c>
      <c r="BP2031">
        <v>5.0690261732664624E-2</v>
      </c>
      <c r="BQ2031">
        <v>100</v>
      </c>
      <c r="BR2031">
        <v>370.86260181744404</v>
      </c>
      <c r="BS2031">
        <v>5.7261963787145653E-2</v>
      </c>
      <c r="BT2031">
        <v>3.2223345562330238E-4</v>
      </c>
      <c r="BU2031">
        <v>0</v>
      </c>
      <c r="BV2031">
        <v>0.57609454371503488</v>
      </c>
      <c r="BW2031">
        <v>14.711857370336723</v>
      </c>
      <c r="BX2031">
        <v>36.629198700100339</v>
      </c>
      <c r="BY2031">
        <v>35.479343461024584</v>
      </c>
      <c r="BZ2031">
        <v>916.53089346524598</v>
      </c>
      <c r="CA2031">
        <v>354.63967836623658</v>
      </c>
      <c r="CB2031">
        <v>234.88159663774204</v>
      </c>
      <c r="CC2031" s="156">
        <v>0.93</v>
      </c>
      <c r="CD2031">
        <v>2590</v>
      </c>
      <c r="CE2031">
        <v>6.9012537718639688E-2</v>
      </c>
      <c r="CF2031">
        <v>3.0243566239184818</v>
      </c>
      <c r="CG2031">
        <v>0.10137331901769449</v>
      </c>
      <c r="CH2031">
        <v>-8.0796080613178987</v>
      </c>
      <c r="CI2031" t="s">
        <v>479</v>
      </c>
    </row>
    <row r="2032" spans="47:87" x14ac:dyDescent="0.3">
      <c r="AU2032">
        <v>0.3</v>
      </c>
      <c r="AV2032">
        <v>21.560066062221431</v>
      </c>
      <c r="AW2032">
        <v>0.2686385078238448</v>
      </c>
      <c r="AX2032">
        <v>1.1538000774317112</v>
      </c>
      <c r="AY2032">
        <v>302.17527563893447</v>
      </c>
      <c r="AZ2032">
        <v>0.10927955760315577</v>
      </c>
      <c r="BA2032">
        <v>422.47159991448461</v>
      </c>
      <c r="BB2032">
        <v>318.91080252775816</v>
      </c>
      <c r="BC2032">
        <v>1</v>
      </c>
      <c r="BD2032">
        <v>44.861180419492001</v>
      </c>
      <c r="BE2032">
        <v>109.6470363440026</v>
      </c>
      <c r="BF2032">
        <v>13.15662352012882</v>
      </c>
      <c r="BG2032">
        <v>5.1108568191546846</v>
      </c>
      <c r="BH2032">
        <v>411.17291315833813</v>
      </c>
      <c r="BI2032">
        <v>0.2</v>
      </c>
      <c r="BJ2032">
        <v>2665.8770506193673</v>
      </c>
      <c r="BK2032">
        <v>675.33340148687159</v>
      </c>
      <c r="BL2032">
        <v>853.09936520388283</v>
      </c>
      <c r="BM2032">
        <v>956.49879129759597</v>
      </c>
      <c r="BN2032">
        <v>202.34696127119568</v>
      </c>
      <c r="BO2032">
        <v>24.172465063965479</v>
      </c>
      <c r="BP2032">
        <v>5.3584162334962472E-2</v>
      </c>
      <c r="BQ2032">
        <v>100</v>
      </c>
      <c r="BR2032">
        <v>279.82873815531218</v>
      </c>
      <c r="BS2032">
        <v>6.0332062798426095E-2</v>
      </c>
      <c r="BT2032">
        <v>2.8889864092974509E-4</v>
      </c>
      <c r="BU2032">
        <v>0</v>
      </c>
      <c r="BV2032">
        <v>0.52542971831483465</v>
      </c>
      <c r="BW2032">
        <v>14.189815665291153</v>
      </c>
      <c r="BX2032">
        <v>33.696792881869889</v>
      </c>
      <c r="BY2032">
        <v>34.089905255172283</v>
      </c>
      <c r="BZ2032">
        <v>1112.8414289501263</v>
      </c>
      <c r="CA2032">
        <v>288.41397925968238</v>
      </c>
      <c r="CB2032">
        <v>228.9328706228205</v>
      </c>
      <c r="CC2032" s="156">
        <v>0.94</v>
      </c>
      <c r="CD2032">
        <v>1600</v>
      </c>
      <c r="CE2032">
        <v>0.14602742819937498</v>
      </c>
      <c r="CF2032">
        <v>5.7219132962004648</v>
      </c>
      <c r="CG2032">
        <v>0.17835678797330762</v>
      </c>
      <c r="CH2032">
        <v>6.4938148864415677</v>
      </c>
      <c r="CI2032">
        <v>12</v>
      </c>
    </row>
    <row r="2033" spans="47:87" x14ac:dyDescent="0.3">
      <c r="AU2033">
        <v>0.3</v>
      </c>
      <c r="AV2033">
        <v>19.155295323372187</v>
      </c>
      <c r="AW2033">
        <v>0.25072809232664633</v>
      </c>
      <c r="AX2033">
        <v>1.1671111842746411</v>
      </c>
      <c r="AY2033">
        <v>352.83694359728673</v>
      </c>
      <c r="AZ2033">
        <v>9.0407327578644767E-2</v>
      </c>
      <c r="BA2033">
        <v>437.66631490984986</v>
      </c>
      <c r="BB2033">
        <v>330.57203984961296</v>
      </c>
      <c r="BC2033">
        <v>1</v>
      </c>
      <c r="BD2033">
        <v>41.961545060230975</v>
      </c>
      <c r="BE2033">
        <v>90.909822984297278</v>
      </c>
      <c r="BF2033">
        <v>22.597649620297208</v>
      </c>
      <c r="BG2033">
        <v>3.2913911350089733</v>
      </c>
      <c r="BH2033">
        <v>418.89445515193393</v>
      </c>
      <c r="BI2033">
        <v>0.20000000000000004</v>
      </c>
      <c r="BJ2033">
        <v>2479.6979454818088</v>
      </c>
      <c r="BK2033">
        <v>697.65055735362034</v>
      </c>
      <c r="BL2033">
        <v>930.24528066591085</v>
      </c>
      <c r="BM2033">
        <v>1103.8880208279238</v>
      </c>
      <c r="BN2033">
        <v>154.7792821849537</v>
      </c>
      <c r="BO2033">
        <v>22.67043201408832</v>
      </c>
      <c r="BP2033">
        <v>3.6772098978685844E-2</v>
      </c>
      <c r="BQ2033">
        <v>100</v>
      </c>
      <c r="BR2033">
        <v>326.26959013796642</v>
      </c>
      <c r="BS2033">
        <v>5.2094071993471623E-2</v>
      </c>
      <c r="BT2033">
        <v>3.1444020210329876E-4</v>
      </c>
      <c r="BU2033">
        <v>64.331189504728215</v>
      </c>
      <c r="BV2033">
        <v>0.56087607790121929</v>
      </c>
      <c r="BW2033">
        <v>14.714489825449721</v>
      </c>
      <c r="BX2033">
        <v>32.947607718519336</v>
      </c>
      <c r="BY2033">
        <v>38.013306756065802</v>
      </c>
      <c r="BZ2033">
        <v>929.82181812973795</v>
      </c>
      <c r="CA2033">
        <v>362.5075514881255</v>
      </c>
      <c r="CB2033">
        <v>208.66047429087044</v>
      </c>
      <c r="CC2033" s="156">
        <v>0.84</v>
      </c>
      <c r="CD2033">
        <v>1630</v>
      </c>
      <c r="CE2033">
        <v>0.14308111692424474</v>
      </c>
      <c r="CF2033">
        <v>5.0904612629337613</v>
      </c>
      <c r="CG2033">
        <v>0.17407261153889533</v>
      </c>
      <c r="CH2033">
        <v>7.5350872936537074</v>
      </c>
      <c r="CI2033">
        <v>12</v>
      </c>
    </row>
    <row r="2034" spans="47:87" x14ac:dyDescent="0.3">
      <c r="AU2034">
        <v>0.3</v>
      </c>
      <c r="AV2034">
        <v>18.925811185598711</v>
      </c>
      <c r="AW2034">
        <v>0.26880717663692083</v>
      </c>
      <c r="AX2034">
        <v>2.3406990666326304</v>
      </c>
      <c r="AY2034">
        <v>342.60223683135763</v>
      </c>
      <c r="AZ2034">
        <v>0.11727794265349877</v>
      </c>
      <c r="BA2034">
        <v>459.28112707022433</v>
      </c>
      <c r="BB2034">
        <v>436.83704553691905</v>
      </c>
      <c r="BC2034">
        <v>1</v>
      </c>
      <c r="BD2034">
        <v>47.772886538208482</v>
      </c>
      <c r="BE2034">
        <v>90.84308813952758</v>
      </c>
      <c r="BF2034">
        <v>24.324146495457871</v>
      </c>
      <c r="BG2034">
        <v>4.3119575566185961</v>
      </c>
      <c r="BH2034">
        <v>346.2700044226018</v>
      </c>
      <c r="BI2034">
        <v>0.20000000000000009</v>
      </c>
      <c r="BJ2034">
        <v>3003.389045797468</v>
      </c>
      <c r="BK2034">
        <v>690.90556753029966</v>
      </c>
      <c r="BL2034">
        <v>919.18701692066304</v>
      </c>
      <c r="BM2034">
        <v>870.43197402465262</v>
      </c>
      <c r="BN2034">
        <v>180.81362459443395</v>
      </c>
      <c r="BO2034">
        <v>24.253746087280625</v>
      </c>
      <c r="BP2034">
        <v>4.5557997871209906E-2</v>
      </c>
      <c r="BQ2034">
        <v>100</v>
      </c>
      <c r="BR2034">
        <v>346.33639470826529</v>
      </c>
      <c r="BS2034">
        <v>5.6766084820133143E-2</v>
      </c>
      <c r="BT2034">
        <v>3.1146472285616751E-4</v>
      </c>
      <c r="BU2034">
        <v>0</v>
      </c>
      <c r="BV2034">
        <v>0.55179446019582046</v>
      </c>
      <c r="BW2034">
        <v>14.50572746047899</v>
      </c>
      <c r="BX2034">
        <v>34.834334657237456</v>
      </c>
      <c r="BY2034">
        <v>37.629083548708707</v>
      </c>
      <c r="BZ2034">
        <v>1040.8493809398904</v>
      </c>
      <c r="CA2034">
        <v>237.06047781453373</v>
      </c>
      <c r="CB2034">
        <v>225.7392395389848</v>
      </c>
      <c r="CC2034" s="156">
        <v>0.95</v>
      </c>
      <c r="CD2034">
        <v>2080</v>
      </c>
      <c r="CE2034">
        <v>0.10017520399209467</v>
      </c>
      <c r="CF2034">
        <v>3.8047344436226327</v>
      </c>
      <c r="CG2034">
        <v>0.1351372976722548</v>
      </c>
      <c r="CH2034">
        <v>1.3573871774826474</v>
      </c>
      <c r="CI2034">
        <v>16</v>
      </c>
    </row>
    <row r="2035" spans="47:87" x14ac:dyDescent="0.3">
      <c r="AU2035">
        <v>0.3</v>
      </c>
      <c r="AV2035">
        <v>18.420635560757134</v>
      </c>
      <c r="AW2035">
        <v>0.30473802135722305</v>
      </c>
      <c r="AX2035">
        <v>1.9279381829987121</v>
      </c>
      <c r="AY2035">
        <v>325.50239715955468</v>
      </c>
      <c r="AZ2035">
        <v>0.11140725017794313</v>
      </c>
      <c r="BA2035">
        <v>501.79276544002698</v>
      </c>
      <c r="BB2035">
        <v>316.48893437515738</v>
      </c>
      <c r="BC2035">
        <v>1</v>
      </c>
      <c r="BD2035">
        <v>30.971071031211551</v>
      </c>
      <c r="BE2035">
        <v>88.778164073208941</v>
      </c>
      <c r="BF2035">
        <v>12.805153654059039</v>
      </c>
      <c r="BG2035">
        <v>4.1013685332258305</v>
      </c>
      <c r="BH2035">
        <v>418.48828245102584</v>
      </c>
      <c r="BI2035">
        <v>0.19999999999999996</v>
      </c>
      <c r="BJ2035">
        <v>2726.0680353867224</v>
      </c>
      <c r="BK2035">
        <v>694.08702528395474</v>
      </c>
      <c r="BL2035">
        <v>984.62304334573685</v>
      </c>
      <c r="BM2035">
        <v>1011.8818516365596</v>
      </c>
      <c r="BN2035">
        <v>143.58855396140248</v>
      </c>
      <c r="BO2035">
        <v>27.510796723863503</v>
      </c>
      <c r="BP2035">
        <v>4.991900068656225E-2</v>
      </c>
      <c r="BQ2035">
        <v>100</v>
      </c>
      <c r="BR2035">
        <v>289.11507716455077</v>
      </c>
      <c r="BS2035">
        <v>5.1689794778107201E-2</v>
      </c>
      <c r="BT2035">
        <v>2.9964846991697622E-4</v>
      </c>
      <c r="BU2035">
        <v>82.355112808948164</v>
      </c>
      <c r="BV2035">
        <v>0.56973899629498137</v>
      </c>
      <c r="BW2035">
        <v>15.290542464562421</v>
      </c>
      <c r="BX2035">
        <v>39.780547784065604</v>
      </c>
      <c r="BY2035">
        <v>30.688239081449435</v>
      </c>
      <c r="BZ2035">
        <v>988.4416681043017</v>
      </c>
      <c r="CA2035">
        <v>355.74347446237743</v>
      </c>
      <c r="CB2035">
        <v>247.01972905819767</v>
      </c>
      <c r="CC2035" s="156">
        <v>1.05</v>
      </c>
      <c r="CD2035">
        <v>1340</v>
      </c>
      <c r="CE2035">
        <v>0.17639552207937625</v>
      </c>
      <c r="CF2035">
        <v>6.4921974699373592</v>
      </c>
      <c r="CG2035">
        <v>0.21527404225984015</v>
      </c>
      <c r="CH2035">
        <v>18.312284948624715</v>
      </c>
      <c r="CI2035">
        <v>8</v>
      </c>
    </row>
    <row r="2036" spans="47:87" x14ac:dyDescent="0.3">
      <c r="AU2036">
        <v>0.3</v>
      </c>
      <c r="AV2036">
        <v>19.586721805050864</v>
      </c>
      <c r="AW2036">
        <v>0.26941470825428981</v>
      </c>
      <c r="AX2036">
        <v>1.3446501362839058</v>
      </c>
      <c r="AY2036">
        <v>342.75329083868826</v>
      </c>
      <c r="AZ2036">
        <v>9.2034118116772923E-2</v>
      </c>
      <c r="BA2036">
        <v>439.37867026533263</v>
      </c>
      <c r="BB2036">
        <v>307.54896545914443</v>
      </c>
      <c r="BC2036">
        <v>1</v>
      </c>
      <c r="BD2036">
        <v>40.707100708572597</v>
      </c>
      <c r="BE2036">
        <v>87.606961451490918</v>
      </c>
      <c r="BF2036">
        <v>20.631668967017013</v>
      </c>
      <c r="BG2036">
        <v>5.6742782390535274</v>
      </c>
      <c r="BH2036">
        <v>435.89344326318775</v>
      </c>
      <c r="BI2036">
        <v>0.19999999999999996</v>
      </c>
      <c r="BJ2036">
        <v>2551.7692969106456</v>
      </c>
      <c r="BK2036">
        <v>698.62043229784683</v>
      </c>
      <c r="BL2036">
        <v>886.38368460152913</v>
      </c>
      <c r="BM2036">
        <v>1160.0748782383084</v>
      </c>
      <c r="BN2036">
        <v>189.72052066159543</v>
      </c>
      <c r="BO2036">
        <v>24.489960388543032</v>
      </c>
      <c r="BP2036">
        <v>2.3773153045175955E-2</v>
      </c>
      <c r="BQ2036">
        <v>100</v>
      </c>
      <c r="BR2036">
        <v>284.42809070768095</v>
      </c>
      <c r="BS2036">
        <v>5.0716682757625357E-2</v>
      </c>
      <c r="BT2036">
        <v>2.9675259028288204E-4</v>
      </c>
      <c r="BU2036">
        <v>0</v>
      </c>
      <c r="BV2036">
        <v>0.51131275225153938</v>
      </c>
      <c r="BW2036">
        <v>14.607641128558786</v>
      </c>
      <c r="BX2036">
        <v>35.514573013278415</v>
      </c>
      <c r="BY2036">
        <v>36.297222417858791</v>
      </c>
      <c r="BZ2036">
        <v>899.98600051380072</v>
      </c>
      <c r="CA2036">
        <v>297.61213417146621</v>
      </c>
      <c r="CB2036">
        <v>226.5637637297105</v>
      </c>
      <c r="CC2036" s="156">
        <v>0.97</v>
      </c>
      <c r="CD2036">
        <v>1880</v>
      </c>
      <c r="CE2036">
        <v>0.13414975992010536</v>
      </c>
      <c r="CF2036">
        <v>3.7378520423526984</v>
      </c>
      <c r="CG2036">
        <v>0.14184925291126455</v>
      </c>
      <c r="CH2036">
        <v>6.1110804983732336</v>
      </c>
      <c r="CI2036">
        <v>12</v>
      </c>
    </row>
    <row r="2037" spans="47:87" x14ac:dyDescent="0.3">
      <c r="AU2037">
        <v>0.3</v>
      </c>
      <c r="AV2037">
        <v>20.719740085121018</v>
      </c>
      <c r="AW2037">
        <v>0.30467432918057225</v>
      </c>
      <c r="AX2037">
        <v>1.8996814506916873</v>
      </c>
      <c r="AY2037">
        <v>352.26591535029655</v>
      </c>
      <c r="AZ2037">
        <v>0.10942855569125931</v>
      </c>
      <c r="BA2037">
        <v>432.12784435041107</v>
      </c>
      <c r="BB2037">
        <v>407.20614789547056</v>
      </c>
      <c r="BC2037">
        <v>1</v>
      </c>
      <c r="BD2037">
        <v>46.323080751391132</v>
      </c>
      <c r="BE2037">
        <v>81.258206447575887</v>
      </c>
      <c r="BF2037">
        <v>11.127652629147414</v>
      </c>
      <c r="BG2037">
        <v>4.1226081927061422</v>
      </c>
      <c r="BH2037">
        <v>402.67968160288632</v>
      </c>
      <c r="BI2037">
        <v>0.19999999999999998</v>
      </c>
      <c r="BJ2037">
        <v>2861.155933671776</v>
      </c>
      <c r="BK2037">
        <v>688.01301479219603</v>
      </c>
      <c r="BL2037">
        <v>943.9872007017957</v>
      </c>
      <c r="BM2037">
        <v>1056.9511253657984</v>
      </c>
      <c r="BN2037">
        <v>196.04784661974278</v>
      </c>
      <c r="BO2037">
        <v>27.50469226182555</v>
      </c>
      <c r="BP2037">
        <v>4.9961077614700956E-2</v>
      </c>
      <c r="BQ2037">
        <v>100</v>
      </c>
      <c r="BR2037">
        <v>363.08725875917179</v>
      </c>
      <c r="BS2037">
        <v>5.6949313047285594E-2</v>
      </c>
      <c r="BT2037">
        <v>3.0779834304488175E-4</v>
      </c>
      <c r="BU2037">
        <v>0</v>
      </c>
      <c r="BV2037">
        <v>0.55032094222158534</v>
      </c>
      <c r="BW2037">
        <v>14.310188135328815</v>
      </c>
      <c r="BX2037">
        <v>34.771972410421839</v>
      </c>
      <c r="BY2037">
        <v>29.821378570421242</v>
      </c>
      <c r="BZ2037">
        <v>869.53700572257037</v>
      </c>
      <c r="CA2037">
        <v>205.51353772018265</v>
      </c>
      <c r="CB2037">
        <v>230.05888338614398</v>
      </c>
      <c r="CC2037" s="156">
        <v>1.06</v>
      </c>
      <c r="CD2037">
        <v>1420</v>
      </c>
      <c r="CE2037">
        <v>7.3678427290837734E-2</v>
      </c>
      <c r="CF2037">
        <v>3.0649014999922404</v>
      </c>
      <c r="CG2037">
        <v>0.11365556477364909</v>
      </c>
      <c r="CH2037">
        <v>-5.1642254689859017</v>
      </c>
      <c r="CI2037" t="s">
        <v>479</v>
      </c>
    </row>
    <row r="2038" spans="47:87" x14ac:dyDescent="0.3">
      <c r="AU2038">
        <v>0.3</v>
      </c>
      <c r="AV2038">
        <v>18.734304624771053</v>
      </c>
      <c r="AW2038">
        <v>0.27804868375127179</v>
      </c>
      <c r="AX2038">
        <v>1.9392358207230327</v>
      </c>
      <c r="AY2038">
        <v>326.83506269022541</v>
      </c>
      <c r="AZ2038">
        <v>0.10331057262596421</v>
      </c>
      <c r="BA2038">
        <v>439.58853233120436</v>
      </c>
      <c r="BB2038">
        <v>429.23832569517992</v>
      </c>
      <c r="BC2038">
        <v>1</v>
      </c>
      <c r="BD2038">
        <v>39.325638244289657</v>
      </c>
      <c r="BE2038">
        <v>100.38675537742347</v>
      </c>
      <c r="BF2038">
        <v>8.4705103307501872</v>
      </c>
      <c r="BG2038">
        <v>6.154729079115608</v>
      </c>
      <c r="BH2038">
        <v>423.85875722514697</v>
      </c>
      <c r="BI2038">
        <v>0.2</v>
      </c>
      <c r="BJ2038">
        <v>2795.1731159871538</v>
      </c>
      <c r="BK2038">
        <v>685.92110477617598</v>
      </c>
      <c r="BL2038">
        <v>872.0779381845075</v>
      </c>
      <c r="BM2038">
        <v>1061.6546493438605</v>
      </c>
      <c r="BN2038">
        <v>195.23132169063382</v>
      </c>
      <c r="BO2038">
        <v>24.95163907327877</v>
      </c>
      <c r="BP2038">
        <v>6.3707527689139676E-2</v>
      </c>
      <c r="BQ2038">
        <v>100</v>
      </c>
      <c r="BR2038">
        <v>356.75368427349935</v>
      </c>
      <c r="BS2038">
        <v>4.9820921464273721E-2</v>
      </c>
      <c r="BT2038">
        <v>3.1046371207157106E-4</v>
      </c>
      <c r="BU2038">
        <v>0</v>
      </c>
      <c r="BV2038">
        <v>0.57738787892988996</v>
      </c>
      <c r="BW2038">
        <v>13.806925071991637</v>
      </c>
      <c r="BX2038">
        <v>33.786377723305563</v>
      </c>
      <c r="BY2038">
        <v>35.037236370379233</v>
      </c>
      <c r="BZ2038">
        <v>885.5287578070338</v>
      </c>
      <c r="CA2038">
        <v>278.00312498698645</v>
      </c>
      <c r="CB2038">
        <v>215.75757483077243</v>
      </c>
      <c r="CC2038" s="156">
        <v>0.91</v>
      </c>
      <c r="CD2038">
        <v>1500</v>
      </c>
      <c r="CE2038">
        <v>0.20945598328176618</v>
      </c>
      <c r="CF2038">
        <v>6.6286998409304179</v>
      </c>
      <c r="CG2038">
        <v>0.24987458355304598</v>
      </c>
      <c r="CH2038">
        <v>24.600487463382304</v>
      </c>
      <c r="CI2038">
        <v>6</v>
      </c>
    </row>
    <row r="2039" spans="47:87" x14ac:dyDescent="0.3">
      <c r="AU2039">
        <v>0.3</v>
      </c>
      <c r="AV2039">
        <v>22.583807230675209</v>
      </c>
      <c r="AW2039">
        <v>0.27467605616966162</v>
      </c>
      <c r="AX2039">
        <v>0.91191066832537182</v>
      </c>
      <c r="AY2039">
        <v>354.0927619001796</v>
      </c>
      <c r="AZ2039">
        <v>0.11401817441403317</v>
      </c>
      <c r="BA2039">
        <v>453.80427970911381</v>
      </c>
      <c r="BB2039">
        <v>386.86511338940909</v>
      </c>
      <c r="BC2039">
        <v>1</v>
      </c>
      <c r="BD2039">
        <v>43.063555576253457</v>
      </c>
      <c r="BE2039">
        <v>104.9723879271328</v>
      </c>
      <c r="BF2039">
        <v>17.693814983822598</v>
      </c>
      <c r="BG2039">
        <v>4.119513737633782</v>
      </c>
      <c r="BH2039">
        <v>417.55904412289669</v>
      </c>
      <c r="BI2039">
        <v>0.20000000000000007</v>
      </c>
      <c r="BJ2039">
        <v>2422.3070178867301</v>
      </c>
      <c r="BK2039">
        <v>720.07168290893196</v>
      </c>
      <c r="BL2039">
        <v>972.61384146548107</v>
      </c>
      <c r="BM2039">
        <v>1012.530287730125</v>
      </c>
      <c r="BN2039">
        <v>182.65027525302625</v>
      </c>
      <c r="BO2039">
        <v>24.648162276766005</v>
      </c>
      <c r="BP2039">
        <v>6.2976554894782613E-2</v>
      </c>
      <c r="BQ2039">
        <v>100</v>
      </c>
      <c r="BR2039">
        <v>307.62529282573729</v>
      </c>
      <c r="BS2039">
        <v>5.3939388995472876E-2</v>
      </c>
      <c r="BT2039">
        <v>3.0179056457720304E-4</v>
      </c>
      <c r="BU2039">
        <v>132.77358610119151</v>
      </c>
      <c r="BV2039">
        <v>0.54254001136295482</v>
      </c>
      <c r="BW2039">
        <v>13.401577373424349</v>
      </c>
      <c r="BX2039">
        <v>35.819043291625277</v>
      </c>
      <c r="BY2039">
        <v>35.698195347354698</v>
      </c>
      <c r="BZ2039">
        <v>978.33735413047248</v>
      </c>
      <c r="CA2039">
        <v>279.74254396169465</v>
      </c>
      <c r="CB2039">
        <v>257.74635247546075</v>
      </c>
      <c r="CC2039" s="156">
        <v>0.94</v>
      </c>
      <c r="CD2039">
        <v>1460</v>
      </c>
      <c r="CE2039">
        <v>0.24232912059451794</v>
      </c>
      <c r="CF2039">
        <v>7.359585090832427</v>
      </c>
      <c r="CG2039">
        <v>0.29172495282820943</v>
      </c>
      <c r="CH2039">
        <v>24.985875699282619</v>
      </c>
      <c r="CI2039">
        <v>5</v>
      </c>
    </row>
    <row r="2040" spans="47:87" x14ac:dyDescent="0.3">
      <c r="AU2040">
        <v>0.3</v>
      </c>
      <c r="AV2040">
        <v>22.506282592066484</v>
      </c>
      <c r="AW2040">
        <v>0.26949133270001585</v>
      </c>
      <c r="AX2040">
        <v>2.1445183816530542</v>
      </c>
      <c r="AY2040">
        <v>325.10298974232086</v>
      </c>
      <c r="AZ2040">
        <v>0.10897437573699867</v>
      </c>
      <c r="BA2040">
        <v>481.69536638564705</v>
      </c>
      <c r="BB2040">
        <v>357.55936947106926</v>
      </c>
      <c r="BC2040">
        <v>1</v>
      </c>
      <c r="BD2040">
        <v>45.200191237157966</v>
      </c>
      <c r="BE2040">
        <v>91.674978151957802</v>
      </c>
      <c r="BF2040">
        <v>14.454642936725643</v>
      </c>
      <c r="BG2040">
        <v>4.9691323797896159</v>
      </c>
      <c r="BH2040">
        <v>384.01497842765264</v>
      </c>
      <c r="BI2040">
        <v>0.20000000000000009</v>
      </c>
      <c r="BJ2040">
        <v>2561.366409263213</v>
      </c>
      <c r="BK2040">
        <v>682.81043945555552</v>
      </c>
      <c r="BL2040">
        <v>834.80987703926371</v>
      </c>
      <c r="BM2040">
        <v>908.00642719055941</v>
      </c>
      <c r="BN2040">
        <v>154.76273399867105</v>
      </c>
      <c r="BO2040">
        <v>24.443193006142089</v>
      </c>
      <c r="BP2040">
        <v>3.0217956345412692E-2</v>
      </c>
      <c r="BQ2040">
        <v>100</v>
      </c>
      <c r="BR2040">
        <v>350.67188882196893</v>
      </c>
      <c r="BS2040">
        <v>5.5663203954471746E-2</v>
      </c>
      <c r="BT2040">
        <v>3.2167150506422811E-4</v>
      </c>
      <c r="BU2040">
        <v>0</v>
      </c>
      <c r="BV2040">
        <v>0.56786621776007906</v>
      </c>
      <c r="BW2040">
        <v>16.292513664150707</v>
      </c>
      <c r="BX2040">
        <v>35.991883429236601</v>
      </c>
      <c r="BY2040">
        <v>35.303183295654023</v>
      </c>
      <c r="BZ2040">
        <v>956.21356358030505</v>
      </c>
      <c r="CA2040">
        <v>336.2472839205933</v>
      </c>
      <c r="CB2040">
        <v>236.5777568778812</v>
      </c>
      <c r="CC2040" s="156">
        <v>1.08</v>
      </c>
      <c r="CD2040">
        <v>1580</v>
      </c>
      <c r="CE2040">
        <v>7.4667093477172042E-2</v>
      </c>
      <c r="CF2040">
        <v>2.9136198890444254</v>
      </c>
      <c r="CG2040">
        <v>0.1108379411162997</v>
      </c>
      <c r="CH2040">
        <v>-4.8764723957533924</v>
      </c>
      <c r="CI2040" t="s">
        <v>479</v>
      </c>
    </row>
    <row r="2041" spans="47:87" x14ac:dyDescent="0.3">
      <c r="AU2041">
        <v>0.3</v>
      </c>
      <c r="AV2041">
        <v>19.399099851057642</v>
      </c>
      <c r="AW2041">
        <v>0.34923538982989688</v>
      </c>
      <c r="AX2041">
        <v>1.4936907883750652</v>
      </c>
      <c r="AY2041">
        <v>340.55271412839107</v>
      </c>
      <c r="AZ2041">
        <v>0.1207212812409805</v>
      </c>
      <c r="BA2041">
        <v>438.81172610702021</v>
      </c>
      <c r="BB2041">
        <v>396.68516160565559</v>
      </c>
      <c r="BC2041">
        <v>1</v>
      </c>
      <c r="BD2041">
        <v>33.001146355269547</v>
      </c>
      <c r="BE2041">
        <v>92.127141996723338</v>
      </c>
      <c r="BF2041">
        <v>15.167017322737451</v>
      </c>
      <c r="BG2041">
        <v>5.6263662343231431</v>
      </c>
      <c r="BH2041">
        <v>367.52026838132508</v>
      </c>
      <c r="BI2041">
        <v>0.19999999999999998</v>
      </c>
      <c r="BJ2041">
        <v>2512.4210685103831</v>
      </c>
      <c r="BK2041">
        <v>682.77596122910234</v>
      </c>
      <c r="BL2041">
        <v>888.68844144203229</v>
      </c>
      <c r="BM2041">
        <v>905.03889365430007</v>
      </c>
      <c r="BN2041">
        <v>146.41119946414162</v>
      </c>
      <c r="BO2041">
        <v>31.500026511301602</v>
      </c>
      <c r="BP2041">
        <v>6.0621716550935768E-2</v>
      </c>
      <c r="BQ2041">
        <v>100</v>
      </c>
      <c r="BR2041">
        <v>406.21082705285278</v>
      </c>
      <c r="BS2041">
        <v>5.5502771152103884E-2</v>
      </c>
      <c r="BT2041">
        <v>3.2592967870730333E-4</v>
      </c>
      <c r="BU2041">
        <v>0</v>
      </c>
      <c r="BV2041">
        <v>0.56939262895866372</v>
      </c>
      <c r="BW2041">
        <v>14.465461631646908</v>
      </c>
      <c r="BX2041">
        <v>34.137342649266664</v>
      </c>
      <c r="BY2041">
        <v>33.704393339858555</v>
      </c>
      <c r="BZ2041">
        <v>973.85106953060449</v>
      </c>
      <c r="CA2041">
        <v>283.34426604525402</v>
      </c>
      <c r="CB2041">
        <v>243.71582116699739</v>
      </c>
      <c r="CC2041" s="156">
        <v>1.26</v>
      </c>
      <c r="CD2041">
        <v>1780</v>
      </c>
      <c r="CE2041">
        <v>2.2528244445910062E-2</v>
      </c>
      <c r="CF2041">
        <v>1.626760437107561</v>
      </c>
      <c r="CG2041">
        <v>6.6223802481113134E-2</v>
      </c>
      <c r="CH2041">
        <v>-11.874595268953538</v>
      </c>
      <c r="CI2041" t="s">
        <v>479</v>
      </c>
    </row>
    <row r="2042" spans="47:87" x14ac:dyDescent="0.3">
      <c r="AU2042">
        <v>0.3</v>
      </c>
      <c r="AV2042">
        <v>19.069337047493679</v>
      </c>
      <c r="AW2042">
        <v>0.27668864372259039</v>
      </c>
      <c r="AX2042">
        <v>1.8999877271759102</v>
      </c>
      <c r="AY2042">
        <v>293.08705572942802</v>
      </c>
      <c r="AZ2042">
        <v>0.12038910954321398</v>
      </c>
      <c r="BA2042">
        <v>505.22634487108468</v>
      </c>
      <c r="BB2042">
        <v>284.66648635354136</v>
      </c>
      <c r="BC2042">
        <v>1</v>
      </c>
      <c r="BD2042">
        <v>30.20319177362148</v>
      </c>
      <c r="BE2042">
        <v>78.3495649787573</v>
      </c>
      <c r="BF2042">
        <v>15.835123899335713</v>
      </c>
      <c r="BG2042">
        <v>6.2896999300247005</v>
      </c>
      <c r="BH2042">
        <v>398.88276378425485</v>
      </c>
      <c r="BI2042">
        <v>0.2</v>
      </c>
      <c r="BJ2042">
        <v>2300.3086032760552</v>
      </c>
      <c r="BK2042">
        <v>688.36890932782535</v>
      </c>
      <c r="BL2042">
        <v>863.63324787704494</v>
      </c>
      <c r="BM2042">
        <v>1092.629413010651</v>
      </c>
      <c r="BN2042">
        <v>162.17469801086139</v>
      </c>
      <c r="BO2042">
        <v>25.129699524957871</v>
      </c>
      <c r="BP2042">
        <v>2.6894223618815705E-2</v>
      </c>
      <c r="BQ2042">
        <v>100</v>
      </c>
      <c r="BR2042">
        <v>403.27895986110292</v>
      </c>
      <c r="BS2042">
        <v>5.7141836270109998E-2</v>
      </c>
      <c r="BT2042">
        <v>3.0731524744394284E-4</v>
      </c>
      <c r="BU2042">
        <v>113.97623700013516</v>
      </c>
      <c r="BV2042">
        <v>0.54349929603408209</v>
      </c>
      <c r="BW2042">
        <v>15.491232408625628</v>
      </c>
      <c r="BX2042">
        <v>34.053928681162418</v>
      </c>
      <c r="BY2042">
        <v>33.581893089779022</v>
      </c>
      <c r="BZ2042">
        <v>913.02874721117121</v>
      </c>
      <c r="CA2042">
        <v>277.6285530203005</v>
      </c>
      <c r="CB2042">
        <v>218.26183324611728</v>
      </c>
      <c r="CC2042" s="156">
        <v>0.84</v>
      </c>
      <c r="CD2042">
        <v>2570</v>
      </c>
      <c r="CE2042">
        <v>0.11580896950982478</v>
      </c>
      <c r="CF2042">
        <v>4.8512581352935751</v>
      </c>
      <c r="CG2042">
        <v>0.1431322059529509</v>
      </c>
      <c r="CH2042">
        <v>1.8575470493583721</v>
      </c>
      <c r="CI2042">
        <v>18</v>
      </c>
    </row>
    <row r="2043" spans="47:87" x14ac:dyDescent="0.3">
      <c r="AU2043">
        <v>0.3</v>
      </c>
      <c r="AV2043">
        <v>21.148169361884538</v>
      </c>
      <c r="AW2043">
        <v>0.32844762338518141</v>
      </c>
      <c r="AX2043">
        <v>0.76040999696671974</v>
      </c>
      <c r="AY2043">
        <v>340.8049536695105</v>
      </c>
      <c r="AZ2043">
        <v>9.6295669908920634E-2</v>
      </c>
      <c r="BA2043">
        <v>461.22040061825447</v>
      </c>
      <c r="BB2043">
        <v>342.44270501893129</v>
      </c>
      <c r="BC2043">
        <v>1</v>
      </c>
      <c r="BD2043">
        <v>42.204460512286182</v>
      </c>
      <c r="BE2043">
        <v>104.08671649752635</v>
      </c>
      <c r="BF2043">
        <v>15.019534246238665</v>
      </c>
      <c r="BG2043">
        <v>4.089677438619912</v>
      </c>
      <c r="BH2043">
        <v>430.61316631804186</v>
      </c>
      <c r="BI2043">
        <v>0.2</v>
      </c>
      <c r="BJ2043">
        <v>2299.8391006579145</v>
      </c>
      <c r="BK2043">
        <v>702.17643125879533</v>
      </c>
      <c r="BL2043">
        <v>893.1483491857166</v>
      </c>
      <c r="BM2043">
        <v>1036.4645623126069</v>
      </c>
      <c r="BN2043">
        <v>190.55921473655911</v>
      </c>
      <c r="BO2043">
        <v>29.767272184007638</v>
      </c>
      <c r="BP2043">
        <v>3.9836697828553716E-2</v>
      </c>
      <c r="BQ2043">
        <v>100</v>
      </c>
      <c r="BR2043">
        <v>267.74865137689426</v>
      </c>
      <c r="BS2043">
        <v>5.438860181328603E-2</v>
      </c>
      <c r="BT2043">
        <v>2.7782934873449603E-4</v>
      </c>
      <c r="BU2043">
        <v>0</v>
      </c>
      <c r="BV2043">
        <v>0.5183095109722663</v>
      </c>
      <c r="BW2043">
        <v>14.69479120393888</v>
      </c>
      <c r="BX2043">
        <v>34.602483734781622</v>
      </c>
      <c r="BY2043">
        <v>30.404536715624872</v>
      </c>
      <c r="BZ2043">
        <v>1145.7190408592924</v>
      </c>
      <c r="CA2043">
        <v>313.65983018689815</v>
      </c>
      <c r="CB2043">
        <v>246.26334681507714</v>
      </c>
      <c r="CC2043" s="156">
        <v>0.82</v>
      </c>
      <c r="CD2043">
        <v>2160</v>
      </c>
      <c r="CE2043">
        <v>0.2002343571348828</v>
      </c>
      <c r="CF2043">
        <v>5.448859872544876</v>
      </c>
      <c r="CG2043">
        <v>0.23938512832186842</v>
      </c>
      <c r="CH2043">
        <v>19.389598788967032</v>
      </c>
      <c r="CI2043">
        <v>7</v>
      </c>
    </row>
    <row r="2044" spans="47:87" x14ac:dyDescent="0.3">
      <c r="AU2044">
        <v>0.3</v>
      </c>
      <c r="AV2044">
        <v>22.138743342778341</v>
      </c>
      <c r="AW2044">
        <v>0.34394810710661256</v>
      </c>
      <c r="AX2044">
        <v>1.583533569988804</v>
      </c>
      <c r="AY2044">
        <v>360.83833901247726</v>
      </c>
      <c r="AZ2044">
        <v>0.12202154516080078</v>
      </c>
      <c r="BA2044">
        <v>382.94227677312915</v>
      </c>
      <c r="BB2044">
        <v>325.51044475039578</v>
      </c>
      <c r="BC2044">
        <v>1</v>
      </c>
      <c r="BD2044">
        <v>40.276169013151836</v>
      </c>
      <c r="BE2044">
        <v>102.06205401472079</v>
      </c>
      <c r="BF2044">
        <v>17.274622188228115</v>
      </c>
      <c r="BG2044">
        <v>6.5184782849695093</v>
      </c>
      <c r="BH2044">
        <v>375.35669873997779</v>
      </c>
      <c r="BI2044">
        <v>0.20000000000000007</v>
      </c>
      <c r="BJ2044">
        <v>2713.1126156394871</v>
      </c>
      <c r="BK2044">
        <v>687.19750296776556</v>
      </c>
      <c r="BL2044">
        <v>899.59324129640663</v>
      </c>
      <c r="BM2044">
        <v>882.32414362701331</v>
      </c>
      <c r="BN2044">
        <v>146.39284762342794</v>
      </c>
      <c r="BO2044">
        <v>31.148038620502081</v>
      </c>
      <c r="BP2044">
        <v>4.4531689030788135E-2</v>
      </c>
      <c r="BQ2044">
        <v>100</v>
      </c>
      <c r="BR2044">
        <v>328.64468854499324</v>
      </c>
      <c r="BS2044">
        <v>5.2229302031079387E-2</v>
      </c>
      <c r="BT2044">
        <v>3.1379691338044525E-4</v>
      </c>
      <c r="BU2044">
        <v>0</v>
      </c>
      <c r="BV2044">
        <v>0.53852164763346277</v>
      </c>
      <c r="BW2044">
        <v>14.424933448858928</v>
      </c>
      <c r="BX2044">
        <v>35.859124333843113</v>
      </c>
      <c r="BY2044">
        <v>36.957125259368695</v>
      </c>
      <c r="BZ2044">
        <v>1039.5987597645665</v>
      </c>
      <c r="CA2044">
        <v>325.15273269978189</v>
      </c>
      <c r="CB2044">
        <v>208.11885737211188</v>
      </c>
      <c r="CC2044" s="156">
        <v>0.77</v>
      </c>
      <c r="CD2044">
        <v>2110</v>
      </c>
      <c r="CE2044">
        <v>0.15054668466773879</v>
      </c>
      <c r="CF2044">
        <v>4.5835730873614056</v>
      </c>
      <c r="CG2044">
        <v>0.18444229035443824</v>
      </c>
      <c r="CH2044">
        <v>12.758040094891673</v>
      </c>
      <c r="CI2044">
        <v>9</v>
      </c>
    </row>
    <row r="2045" spans="47:87" x14ac:dyDescent="0.3">
      <c r="AU2045">
        <v>0.3</v>
      </c>
      <c r="AV2045">
        <v>20.706233356275462</v>
      </c>
      <c r="AW2045">
        <v>0.28688011765512833</v>
      </c>
      <c r="AX2045">
        <v>1.4117084238988833</v>
      </c>
      <c r="AY2045">
        <v>357.16505364126283</v>
      </c>
      <c r="AZ2045">
        <v>9.3420170709897235E-2</v>
      </c>
      <c r="BA2045">
        <v>412.78411214805317</v>
      </c>
      <c r="BB2045">
        <v>354.13115643215536</v>
      </c>
      <c r="BC2045">
        <v>1</v>
      </c>
      <c r="BD2045">
        <v>45.219095796698127</v>
      </c>
      <c r="BE2045">
        <v>119.41477374545592</v>
      </c>
      <c r="BF2045">
        <v>21.06799122068777</v>
      </c>
      <c r="BG2045">
        <v>3.169593557449506</v>
      </c>
      <c r="BH2045">
        <v>416.45568597693483</v>
      </c>
      <c r="BI2045">
        <v>0.2</v>
      </c>
      <c r="BJ2045">
        <v>2646.1516523446703</v>
      </c>
      <c r="BK2045">
        <v>687.5409586290167</v>
      </c>
      <c r="BL2045">
        <v>899.06901680173826</v>
      </c>
      <c r="BM2045">
        <v>830.58284087025083</v>
      </c>
      <c r="BN2045">
        <v>106.9860316481371</v>
      </c>
      <c r="BO2045">
        <v>26.246505778248849</v>
      </c>
      <c r="BP2045">
        <v>4.8379917343533696E-3</v>
      </c>
      <c r="BQ2045">
        <v>100</v>
      </c>
      <c r="BR2045">
        <v>307.81532133132748</v>
      </c>
      <c r="BS2045">
        <v>5.3131957765854672E-2</v>
      </c>
      <c r="BT2045">
        <v>2.9665671156309074E-4</v>
      </c>
      <c r="BU2045">
        <v>0</v>
      </c>
      <c r="BV2045">
        <v>0.58002954245704497</v>
      </c>
      <c r="BW2045">
        <v>14.708496635110828</v>
      </c>
      <c r="BX2045">
        <v>36.64437199845537</v>
      </c>
      <c r="BY2045">
        <v>35.589402817035285</v>
      </c>
      <c r="BZ2045">
        <v>1011.4448231098</v>
      </c>
      <c r="CA2045">
        <v>312.09782348227242</v>
      </c>
      <c r="CB2045">
        <v>232.69116554868003</v>
      </c>
      <c r="CC2045" s="156">
        <v>0.74</v>
      </c>
      <c r="CD2045">
        <v>2410</v>
      </c>
      <c r="CE2045">
        <v>0.16929385359896876</v>
      </c>
      <c r="CF2045">
        <v>5.1654943142967049</v>
      </c>
      <c r="CG2045">
        <v>0.21773594095815602</v>
      </c>
      <c r="CH2045">
        <v>12.50853058793431</v>
      </c>
      <c r="CI2045">
        <v>8</v>
      </c>
    </row>
    <row r="2046" spans="47:87" x14ac:dyDescent="0.3">
      <c r="AU2046">
        <v>0.3</v>
      </c>
      <c r="AV2046">
        <v>20.61287489374963</v>
      </c>
      <c r="AW2046">
        <v>0.29841849469497977</v>
      </c>
      <c r="AX2046">
        <v>0.54362064824087364</v>
      </c>
      <c r="AY2046">
        <v>298.31173588162773</v>
      </c>
      <c r="AZ2046">
        <v>0.10697002591700859</v>
      </c>
      <c r="BA2046">
        <v>503.58431467278439</v>
      </c>
      <c r="BB2046">
        <v>346.44345185754094</v>
      </c>
      <c r="BC2046">
        <v>1</v>
      </c>
      <c r="BD2046">
        <v>43.062011328499956</v>
      </c>
      <c r="BE2046">
        <v>102.52856050420934</v>
      </c>
      <c r="BF2046">
        <v>6.0475952476042529</v>
      </c>
      <c r="BG2046">
        <v>3.5719742266323729</v>
      </c>
      <c r="BH2046">
        <v>394.61184634163732</v>
      </c>
      <c r="BI2046">
        <v>0.2</v>
      </c>
      <c r="BJ2046">
        <v>2212.0031432623</v>
      </c>
      <c r="BK2046">
        <v>684.76686746976486</v>
      </c>
      <c r="BL2046">
        <v>885.46811208419626</v>
      </c>
      <c r="BM2046">
        <v>891.13511465057309</v>
      </c>
      <c r="BN2046">
        <v>148.716620829833</v>
      </c>
      <c r="BO2046">
        <v>26.944516337960934</v>
      </c>
      <c r="BP2046">
        <v>4.8381234197443411E-2</v>
      </c>
      <c r="BQ2046">
        <v>100</v>
      </c>
      <c r="BR2046">
        <v>309.41418149106681</v>
      </c>
      <c r="BS2046">
        <v>5.1273121666940508E-2</v>
      </c>
      <c r="BT2046">
        <v>3.1157295992902297E-4</v>
      </c>
      <c r="BU2046">
        <v>3.7781505052111877</v>
      </c>
      <c r="BV2046">
        <v>0.57982052703270415</v>
      </c>
      <c r="BW2046">
        <v>15.281578579634076</v>
      </c>
      <c r="BX2046">
        <v>34.692477329140161</v>
      </c>
      <c r="BY2046">
        <v>31.272171862028326</v>
      </c>
      <c r="BZ2046">
        <v>920.53255869398106</v>
      </c>
      <c r="CA2046">
        <v>213.41426948094085</v>
      </c>
      <c r="CB2046">
        <v>225.25404011932488</v>
      </c>
      <c r="CC2046" s="156">
        <v>1.02</v>
      </c>
      <c r="CD2046">
        <v>1370</v>
      </c>
      <c r="CE2046">
        <v>0.18563503178558749</v>
      </c>
      <c r="CF2046">
        <v>5.5672237382341248</v>
      </c>
      <c r="CG2046">
        <v>0.24412782141942896</v>
      </c>
      <c r="CH2046">
        <v>21.13523700098818</v>
      </c>
      <c r="CI2046">
        <v>6</v>
      </c>
    </row>
    <row r="2047" spans="47:87" x14ac:dyDescent="0.3">
      <c r="AU2047">
        <v>0.3</v>
      </c>
      <c r="AV2047">
        <v>20.828962955888791</v>
      </c>
      <c r="AW2047">
        <v>0.27684274473107418</v>
      </c>
      <c r="AX2047">
        <v>1.8746393695594583</v>
      </c>
      <c r="AY2047">
        <v>327.43234088518591</v>
      </c>
      <c r="AZ2047">
        <v>9.6571922273933464E-2</v>
      </c>
      <c r="BA2047">
        <v>355.978879554694</v>
      </c>
      <c r="BB2047">
        <v>371.01788535567061</v>
      </c>
      <c r="BC2047">
        <v>1</v>
      </c>
      <c r="BD2047">
        <v>42.681265300663753</v>
      </c>
      <c r="BE2047">
        <v>108.17346976613217</v>
      </c>
      <c r="BF2047">
        <v>10.964769448721867</v>
      </c>
      <c r="BG2047">
        <v>3.8731458518689972</v>
      </c>
      <c r="BH2047">
        <v>388.59955970262934</v>
      </c>
      <c r="BI2047">
        <v>0.19999999999999996</v>
      </c>
      <c r="BJ2047">
        <v>2616.9905119403875</v>
      </c>
      <c r="BK2047">
        <v>691.84928550233246</v>
      </c>
      <c r="BL2047">
        <v>891.50026922660459</v>
      </c>
      <c r="BM2047">
        <v>982.87880354436277</v>
      </c>
      <c r="BN2047">
        <v>129.10251400056691</v>
      </c>
      <c r="BO2047">
        <v>24.690633421405625</v>
      </c>
      <c r="BP2047">
        <v>8.2001496460418474E-2</v>
      </c>
      <c r="BQ2047">
        <v>100</v>
      </c>
      <c r="BR2047">
        <v>324.09894601064974</v>
      </c>
      <c r="BS2047">
        <v>5.6662587650219531E-2</v>
      </c>
      <c r="BT2047">
        <v>2.8976207289225592E-4</v>
      </c>
      <c r="BU2047">
        <v>0</v>
      </c>
      <c r="BV2047">
        <v>0.53280181681913963</v>
      </c>
      <c r="BW2047">
        <v>15.203566454044473</v>
      </c>
      <c r="BX2047">
        <v>36.156552877233942</v>
      </c>
      <c r="BY2047">
        <v>34.144174086341337</v>
      </c>
      <c r="BZ2047">
        <v>803.81817740351948</v>
      </c>
      <c r="CA2047">
        <v>267.73517785176728</v>
      </c>
      <c r="CB2047">
        <v>245.38483202113625</v>
      </c>
      <c r="CC2047" s="156">
        <v>1.1000000000000001</v>
      </c>
      <c r="CD2047">
        <v>1410</v>
      </c>
      <c r="CE2047">
        <v>0.15414613496574381</v>
      </c>
      <c r="CF2047">
        <v>5.5194555324879531</v>
      </c>
      <c r="CG2047">
        <v>0.19845109594765398</v>
      </c>
      <c r="CH2047">
        <v>7.1440886838789099</v>
      </c>
      <c r="CI2047">
        <v>11</v>
      </c>
    </row>
    <row r="2048" spans="47:87" x14ac:dyDescent="0.3">
      <c r="AU2048">
        <v>0.3</v>
      </c>
      <c r="AV2048">
        <v>20.563538175958389</v>
      </c>
      <c r="AW2048">
        <v>0.3285270302254894</v>
      </c>
      <c r="AX2048">
        <v>1.3927838400314849</v>
      </c>
      <c r="AY2048">
        <v>314.90614618723657</v>
      </c>
      <c r="AZ2048">
        <v>0.10182795442005214</v>
      </c>
      <c r="BA2048">
        <v>496.97290243133807</v>
      </c>
      <c r="BB2048">
        <v>324.52440694278391</v>
      </c>
      <c r="BC2048">
        <v>1</v>
      </c>
      <c r="BD2048">
        <v>41.553950930687989</v>
      </c>
      <c r="BE2048">
        <v>90.66205626433883</v>
      </c>
      <c r="BF2048">
        <v>10.254112384255123</v>
      </c>
      <c r="BG2048">
        <v>7.2598725410605107</v>
      </c>
      <c r="BH2048">
        <v>422.23770531089161</v>
      </c>
      <c r="BI2048">
        <v>0.20000000000000007</v>
      </c>
      <c r="BJ2048">
        <v>2600.90890923082</v>
      </c>
      <c r="BK2048">
        <v>684.22900764861447</v>
      </c>
      <c r="BL2048">
        <v>939.97506829185431</v>
      </c>
      <c r="BM2048">
        <v>841.05693075015495</v>
      </c>
      <c r="BN2048">
        <v>211.14001621925169</v>
      </c>
      <c r="BO2048">
        <v>29.474021269130397</v>
      </c>
      <c r="BP2048">
        <v>7.6277116097618794E-2</v>
      </c>
      <c r="BQ2048">
        <v>100</v>
      </c>
      <c r="BR2048">
        <v>389.23815139709558</v>
      </c>
      <c r="BS2048">
        <v>5.8099991706562666E-2</v>
      </c>
      <c r="BT2048">
        <v>3.4346416469833714E-4</v>
      </c>
      <c r="BU2048">
        <v>42.461795083007331</v>
      </c>
      <c r="BV2048">
        <v>0.5387649297278474</v>
      </c>
      <c r="BW2048">
        <v>14.445476061555942</v>
      </c>
      <c r="BX2048">
        <v>35.60724844819206</v>
      </c>
      <c r="BY2048">
        <v>35.153974830916468</v>
      </c>
      <c r="BZ2048">
        <v>1035.9462017439616</v>
      </c>
      <c r="CA2048">
        <v>239.17255913295435</v>
      </c>
      <c r="CB2048">
        <v>240.74846275410542</v>
      </c>
      <c r="CC2048" s="156">
        <v>1.03</v>
      </c>
      <c r="CD2048">
        <v>1810</v>
      </c>
      <c r="CE2048">
        <v>0.2693201644150196</v>
      </c>
      <c r="CF2048">
        <v>5.6746551662565432</v>
      </c>
      <c r="CG2048">
        <v>0.24934181663995877</v>
      </c>
      <c r="CH2048">
        <v>22.589520554897533</v>
      </c>
      <c r="CI2048">
        <v>6</v>
      </c>
    </row>
    <row r="2049" spans="47:87" x14ac:dyDescent="0.3">
      <c r="AU2049">
        <v>0.3</v>
      </c>
      <c r="AV2049">
        <v>21.782888781952124</v>
      </c>
      <c r="AW2049">
        <v>0.29759952954293711</v>
      </c>
      <c r="AX2049">
        <v>1.7370780683132376</v>
      </c>
      <c r="AY2049">
        <v>336.00494410044627</v>
      </c>
      <c r="AZ2049">
        <v>0.10986152088495653</v>
      </c>
      <c r="BA2049">
        <v>446.15673859317673</v>
      </c>
      <c r="BB2049">
        <v>314.716315123931</v>
      </c>
      <c r="BC2049">
        <v>1</v>
      </c>
      <c r="BD2049">
        <v>42.554261623830321</v>
      </c>
      <c r="BE2049">
        <v>106.27554640727166</v>
      </c>
      <c r="BF2049">
        <v>7.8328813127033037</v>
      </c>
      <c r="BG2049">
        <v>4.2166801636269673</v>
      </c>
      <c r="BH2049">
        <v>373.76126582268637</v>
      </c>
      <c r="BI2049">
        <v>0.20000000000000004</v>
      </c>
      <c r="BJ2049">
        <v>3036.8835957944993</v>
      </c>
      <c r="BK2049">
        <v>670.28194256027246</v>
      </c>
      <c r="BL2049">
        <v>878.24014533719708</v>
      </c>
      <c r="BM2049">
        <v>910.54757616854124</v>
      </c>
      <c r="BN2049">
        <v>150.58497005647055</v>
      </c>
      <c r="BO2049">
        <v>26.771959976390018</v>
      </c>
      <c r="BP2049">
        <v>6.0198876586254439E-2</v>
      </c>
      <c r="BQ2049">
        <v>100</v>
      </c>
      <c r="BR2049">
        <v>333.97430149199619</v>
      </c>
      <c r="BS2049">
        <v>5.7603718285208765E-2</v>
      </c>
      <c r="BT2049">
        <v>2.9632875810057223E-4</v>
      </c>
      <c r="BU2049">
        <v>12.789121756962361</v>
      </c>
      <c r="BV2049">
        <v>0.58094691182485814</v>
      </c>
      <c r="BW2049">
        <v>14.851776625105956</v>
      </c>
      <c r="BX2049">
        <v>35.944828780593191</v>
      </c>
      <c r="BY2049">
        <v>30.538914877661895</v>
      </c>
      <c r="BZ2049">
        <v>952.09876375659462</v>
      </c>
      <c r="CA2049">
        <v>333.01169661185753</v>
      </c>
      <c r="CB2049">
        <v>227.53098098676671</v>
      </c>
      <c r="CC2049" s="156">
        <v>0.73</v>
      </c>
      <c r="CD2049">
        <v>2590</v>
      </c>
      <c r="CE2049">
        <v>0.16357159724296655</v>
      </c>
      <c r="CF2049">
        <v>4.9271364385379943</v>
      </c>
      <c r="CG2049">
        <v>0.19769201139382517</v>
      </c>
      <c r="CH2049">
        <v>8.7643105163458284</v>
      </c>
      <c r="CI2049">
        <v>9</v>
      </c>
    </row>
    <row r="2050" spans="47:87" x14ac:dyDescent="0.3">
      <c r="AU2050">
        <v>0.3</v>
      </c>
      <c r="AV2050">
        <v>21.226317646307898</v>
      </c>
      <c r="AW2050">
        <v>0.27547497260591564</v>
      </c>
      <c r="AX2050">
        <v>1.9563877061713471</v>
      </c>
      <c r="AY2050">
        <v>311.49880170690892</v>
      </c>
      <c r="AZ2050">
        <v>0.10653619708487369</v>
      </c>
      <c r="BA2050">
        <v>433.20380230071726</v>
      </c>
      <c r="BB2050">
        <v>315.46818822278681</v>
      </c>
      <c r="BC2050">
        <v>1</v>
      </c>
      <c r="BD2050">
        <v>37.982864058554185</v>
      </c>
      <c r="BE2050">
        <v>93.5060542133063</v>
      </c>
      <c r="BF2050">
        <v>10.969369665651927</v>
      </c>
      <c r="BG2050">
        <v>5.4551338603459953</v>
      </c>
      <c r="BH2050">
        <v>412.15941193231384</v>
      </c>
      <c r="BI2050">
        <v>0.19999999999999996</v>
      </c>
      <c r="BJ2050">
        <v>2261.8539446460541</v>
      </c>
      <c r="BK2050">
        <v>683.62356358490661</v>
      </c>
      <c r="BL2050">
        <v>882.67510481685088</v>
      </c>
      <c r="BM2050">
        <v>837.75856459526744</v>
      </c>
      <c r="BN2050">
        <v>271.58676459480392</v>
      </c>
      <c r="BO2050">
        <v>24.860457116197576</v>
      </c>
      <c r="BP2050">
        <v>4.6136218916555158E-2</v>
      </c>
      <c r="BQ2050">
        <v>100</v>
      </c>
      <c r="BR2050">
        <v>356.7565118309634</v>
      </c>
      <c r="BS2050">
        <v>5.5333261222247923E-2</v>
      </c>
      <c r="BT2050">
        <v>3.2774074310657224E-4</v>
      </c>
      <c r="BU2050">
        <v>0</v>
      </c>
      <c r="BV2050">
        <v>0.52073094305903689</v>
      </c>
      <c r="BW2050">
        <v>15.029341977828276</v>
      </c>
      <c r="BX2050">
        <v>36.526137226362088</v>
      </c>
      <c r="BY2050">
        <v>29.11299598173909</v>
      </c>
      <c r="BZ2050">
        <v>1135.5437782475842</v>
      </c>
      <c r="CA2050">
        <v>333.38600655250491</v>
      </c>
      <c r="CB2050">
        <v>228.98918957454717</v>
      </c>
      <c r="CC2050" s="156">
        <v>1.1100000000000001</v>
      </c>
      <c r="CD2050">
        <v>1100</v>
      </c>
      <c r="CE2050">
        <v>0.13480075225746968</v>
      </c>
      <c r="CF2050">
        <v>3.9997411758717636</v>
      </c>
      <c r="CG2050">
        <v>0.18005412673898186</v>
      </c>
      <c r="CH2050">
        <v>5.1251762526878295</v>
      </c>
      <c r="CI2050">
        <v>11</v>
      </c>
    </row>
    <row r="2051" spans="47:87" x14ac:dyDescent="0.3">
      <c r="AU2051">
        <v>0.3</v>
      </c>
      <c r="AV2051">
        <v>22.317636476020787</v>
      </c>
      <c r="AW2051">
        <v>0.28932454461896123</v>
      </c>
      <c r="AX2051">
        <v>1.2414913904165532</v>
      </c>
      <c r="AY2051">
        <v>329.29430972164101</v>
      </c>
      <c r="AZ2051">
        <v>0.10362883760148979</v>
      </c>
      <c r="BA2051">
        <v>378.20407888865947</v>
      </c>
      <c r="BB2051">
        <v>402.87785907903879</v>
      </c>
      <c r="BC2051">
        <v>1</v>
      </c>
      <c r="BD2051">
        <v>40.634266238373769</v>
      </c>
      <c r="BE2051">
        <v>109.29951157977685</v>
      </c>
      <c r="BF2051">
        <v>23.27671545243258</v>
      </c>
      <c r="BG2051">
        <v>4.7236236260435858</v>
      </c>
      <c r="BH2051">
        <v>412.21073099418567</v>
      </c>
      <c r="BI2051">
        <v>0.20000000000000004</v>
      </c>
      <c r="BJ2051">
        <v>2771.2195566026712</v>
      </c>
      <c r="BK2051">
        <v>679.67217627902062</v>
      </c>
      <c r="BL2051">
        <v>902.9696077216023</v>
      </c>
      <c r="BM2051">
        <v>985.45214488591625</v>
      </c>
      <c r="BN2051">
        <v>194.6120220282217</v>
      </c>
      <c r="BO2051">
        <v>26.030399236044101</v>
      </c>
      <c r="BP2051">
        <v>5.8194071315896226E-2</v>
      </c>
      <c r="BQ2051">
        <v>100</v>
      </c>
      <c r="BR2051">
        <v>328.20807878891748</v>
      </c>
      <c r="BS2051">
        <v>5.4542152650026744E-2</v>
      </c>
      <c r="BT2051">
        <v>3.0108564328726046E-4</v>
      </c>
      <c r="BU2051">
        <v>0</v>
      </c>
      <c r="BV2051">
        <v>0.58013788960431545</v>
      </c>
      <c r="BW2051">
        <v>15.191144643346149</v>
      </c>
      <c r="BX2051">
        <v>39.753048482379633</v>
      </c>
      <c r="BY2051">
        <v>35.06568105458328</v>
      </c>
      <c r="BZ2051">
        <v>1021.1183361371222</v>
      </c>
      <c r="CA2051">
        <v>281.08940593393049</v>
      </c>
      <c r="CB2051">
        <v>248.47685048445911</v>
      </c>
      <c r="CC2051" s="156">
        <v>1.3</v>
      </c>
      <c r="CD2051">
        <v>1220</v>
      </c>
      <c r="CE2051">
        <v>2.9448475852757339E-2</v>
      </c>
      <c r="CF2051">
        <v>2.2055634240945166</v>
      </c>
      <c r="CG2051">
        <v>7.2484543535815751E-2</v>
      </c>
      <c r="CH2051">
        <v>-12.834596275460306</v>
      </c>
      <c r="CI2051" t="s">
        <v>479</v>
      </c>
    </row>
    <row r="2052" spans="47:87" x14ac:dyDescent="0.3">
      <c r="AU2052">
        <v>0.3</v>
      </c>
      <c r="AV2052">
        <v>19.635490626514958</v>
      </c>
      <c r="AW2052">
        <v>0.33486340773921586</v>
      </c>
      <c r="AX2052">
        <v>1.7220520791878136</v>
      </c>
      <c r="AY2052">
        <v>328.18246748603008</v>
      </c>
      <c r="AZ2052">
        <v>8.9480868223615354E-2</v>
      </c>
      <c r="BA2052">
        <v>400.2738629217078</v>
      </c>
      <c r="BB2052">
        <v>436.54418657978738</v>
      </c>
      <c r="BC2052">
        <v>1</v>
      </c>
      <c r="BD2052">
        <v>38.204185754465044</v>
      </c>
      <c r="BE2052">
        <v>83.609665245099919</v>
      </c>
      <c r="BF2052">
        <v>22.068158637952536</v>
      </c>
      <c r="BG2052">
        <v>4.0565421222517566</v>
      </c>
      <c r="BH2052">
        <v>423.67392000424024</v>
      </c>
      <c r="BI2052">
        <v>0.2</v>
      </c>
      <c r="BJ2052">
        <v>2535.6437460372549</v>
      </c>
      <c r="BK2052">
        <v>688.21877969188233</v>
      </c>
      <c r="BL2052">
        <v>855.10978614294106</v>
      </c>
      <c r="BM2052">
        <v>962.95089307294575</v>
      </c>
      <c r="BN2052">
        <v>201.98754729902981</v>
      </c>
      <c r="BO2052">
        <v>30.264330946157617</v>
      </c>
      <c r="BP2052">
        <v>5.0899104327897494E-2</v>
      </c>
      <c r="BQ2052">
        <v>100</v>
      </c>
      <c r="BR2052">
        <v>418.60759443876969</v>
      </c>
      <c r="BS2052">
        <v>5.4996312659418546E-2</v>
      </c>
      <c r="BT2052">
        <v>2.9319252506437735E-4</v>
      </c>
      <c r="BU2052">
        <v>0</v>
      </c>
      <c r="BV2052">
        <v>0.5132555474448196</v>
      </c>
      <c r="BW2052">
        <v>14.412722914436156</v>
      </c>
      <c r="BX2052">
        <v>35.29265001601317</v>
      </c>
      <c r="BY2052">
        <v>30.86517829608438</v>
      </c>
      <c r="BZ2052">
        <v>865.21990905749544</v>
      </c>
      <c r="CA2052">
        <v>294.44936930808962</v>
      </c>
      <c r="CB2052">
        <v>226.71521174261596</v>
      </c>
      <c r="CC2052" s="156">
        <v>0.99</v>
      </c>
      <c r="CD2052">
        <v>2200</v>
      </c>
      <c r="CE2052">
        <v>0.13588039579029165</v>
      </c>
      <c r="CF2052">
        <v>3.0461171824509803</v>
      </c>
      <c r="CG2052">
        <v>0.16292200665038981</v>
      </c>
      <c r="CH2052">
        <v>3.4705761615391726</v>
      </c>
      <c r="CI2052">
        <v>13</v>
      </c>
    </row>
    <row r="2053" spans="47:87" x14ac:dyDescent="0.3">
      <c r="AU2053">
        <v>0.3</v>
      </c>
      <c r="AV2053">
        <v>20.389882435435037</v>
      </c>
      <c r="AW2053">
        <v>0.32607828958282165</v>
      </c>
      <c r="AX2053">
        <v>1.5189764531290162</v>
      </c>
      <c r="AY2053">
        <v>324.10882296256193</v>
      </c>
      <c r="AZ2053">
        <v>9.1190277727384528E-2</v>
      </c>
      <c r="BA2053">
        <v>390.9655436743173</v>
      </c>
      <c r="BB2053">
        <v>396.98408803823844</v>
      </c>
      <c r="BC2053">
        <v>1</v>
      </c>
      <c r="BD2053">
        <v>43.568223012010414</v>
      </c>
      <c r="BE2053">
        <v>99.058535679830754</v>
      </c>
      <c r="BF2053">
        <v>23.451869594732816</v>
      </c>
      <c r="BG2053">
        <v>6.0464212527222632</v>
      </c>
      <c r="BH2053">
        <v>365.42822897500884</v>
      </c>
      <c r="BI2053">
        <v>0.2</v>
      </c>
      <c r="BJ2053">
        <v>2597.2356816501792</v>
      </c>
      <c r="BK2053">
        <v>680.20488476519188</v>
      </c>
      <c r="BL2053">
        <v>907.35085273917775</v>
      </c>
      <c r="BM2053">
        <v>1048.6972932571286</v>
      </c>
      <c r="BN2053">
        <v>99.960261048629931</v>
      </c>
      <c r="BO2053">
        <v>29.299446505357825</v>
      </c>
      <c r="BP2053">
        <v>7.0281999741964293E-2</v>
      </c>
      <c r="BQ2053">
        <v>100</v>
      </c>
      <c r="BR2053">
        <v>346.18730888113242</v>
      </c>
      <c r="BS2053">
        <v>5.6480816301762153E-2</v>
      </c>
      <c r="BT2053">
        <v>2.9805364554837441E-4</v>
      </c>
      <c r="BU2053">
        <v>56.053945525673655</v>
      </c>
      <c r="BV2053">
        <v>0.59290174925432582</v>
      </c>
      <c r="BW2053">
        <v>15.558953525862986</v>
      </c>
      <c r="BX2053">
        <v>34.10016265510847</v>
      </c>
      <c r="BY2053">
        <v>32.204383094476626</v>
      </c>
      <c r="BZ2053">
        <v>836.15131204989802</v>
      </c>
      <c r="CA2053">
        <v>266.61466959473978</v>
      </c>
      <c r="CB2053">
        <v>230.63807250935773</v>
      </c>
      <c r="CC2053" s="156">
        <v>1.28</v>
      </c>
      <c r="CD2053">
        <v>-130</v>
      </c>
      <c r="CE2053">
        <v>0.19603120821721998</v>
      </c>
      <c r="CF2053">
        <v>6.6625901388300166</v>
      </c>
      <c r="CG2053">
        <v>0.23170104854345816</v>
      </c>
      <c r="CH2053">
        <v>17.125108265761956</v>
      </c>
      <c r="CI2053">
        <v>7</v>
      </c>
    </row>
    <row r="2054" spans="47:87" x14ac:dyDescent="0.3">
      <c r="AU2054">
        <v>0.3</v>
      </c>
      <c r="AV2054">
        <v>21.090938982412734</v>
      </c>
      <c r="AW2054">
        <v>0.26333830314425871</v>
      </c>
      <c r="AX2054">
        <v>0.35102475849044867</v>
      </c>
      <c r="AY2054">
        <v>319.54626740319537</v>
      </c>
      <c r="AZ2054">
        <v>9.0832419146258295E-2</v>
      </c>
      <c r="BA2054">
        <v>449.20056180667399</v>
      </c>
      <c r="BB2054">
        <v>347.41291526126372</v>
      </c>
      <c r="BC2054">
        <v>1</v>
      </c>
      <c r="BD2054">
        <v>37.094913340742252</v>
      </c>
      <c r="BE2054">
        <v>103.51594031149538</v>
      </c>
      <c r="BF2054">
        <v>14.169919909567396</v>
      </c>
      <c r="BG2054">
        <v>4.4983981961862289</v>
      </c>
      <c r="BH2054">
        <v>397.7226694025797</v>
      </c>
      <c r="BI2054">
        <v>0.20000000000000007</v>
      </c>
      <c r="BJ2054">
        <v>2503.296527782386</v>
      </c>
      <c r="BK2054">
        <v>696.15190116410918</v>
      </c>
      <c r="BL2054">
        <v>933.47597242183167</v>
      </c>
      <c r="BM2054">
        <v>979.26901278148341</v>
      </c>
      <c r="BN2054">
        <v>190.98993912952244</v>
      </c>
      <c r="BO2054">
        <v>23.813551499186794</v>
      </c>
      <c r="BP2054">
        <v>3.8286668805751475E-2</v>
      </c>
      <c r="BQ2054">
        <v>100</v>
      </c>
      <c r="BR2054">
        <v>341.59813912915729</v>
      </c>
      <c r="BS2054">
        <v>5.2013281488061121E-2</v>
      </c>
      <c r="BT2054">
        <v>3.3177972017743975E-4</v>
      </c>
      <c r="BU2054">
        <v>28.066239904461511</v>
      </c>
      <c r="BV2054">
        <v>0.5606344376306317</v>
      </c>
      <c r="BW2054">
        <v>13.858733078103308</v>
      </c>
      <c r="BX2054">
        <v>35.472626546457725</v>
      </c>
      <c r="BY2054">
        <v>34.943619758466404</v>
      </c>
      <c r="BZ2054">
        <v>1046.2702544794356</v>
      </c>
      <c r="CA2054">
        <v>314.27296468952107</v>
      </c>
      <c r="CB2054">
        <v>222.1338762769206</v>
      </c>
      <c r="CC2054" s="156">
        <v>1.18</v>
      </c>
      <c r="CD2054">
        <v>1730</v>
      </c>
      <c r="CE2054">
        <v>0.12001549406627054</v>
      </c>
      <c r="CF2054">
        <v>4.3956503434756851</v>
      </c>
      <c r="CG2054">
        <v>0.16152194396646274</v>
      </c>
      <c r="CH2054">
        <v>5.9464182480743606</v>
      </c>
      <c r="CI2054">
        <v>12</v>
      </c>
    </row>
    <row r="2055" spans="47:87" x14ac:dyDescent="0.3">
      <c r="AU2055">
        <v>0.3</v>
      </c>
      <c r="AV2055">
        <v>19.680166030150197</v>
      </c>
      <c r="AW2055">
        <v>0.32196599117374647</v>
      </c>
      <c r="AX2055">
        <v>0.13868455652004141</v>
      </c>
      <c r="AY2055">
        <v>313.73471791497889</v>
      </c>
      <c r="AZ2055">
        <v>0.10235738610231927</v>
      </c>
      <c r="BA2055">
        <v>468.02238913371718</v>
      </c>
      <c r="BB2055">
        <v>274.43054714513585</v>
      </c>
      <c r="BC2055">
        <v>1</v>
      </c>
      <c r="BD2055">
        <v>48.598417398344488</v>
      </c>
      <c r="BE2055">
        <v>95.575252007522465</v>
      </c>
      <c r="BF2055">
        <v>16.479381677619251</v>
      </c>
      <c r="BG2055">
        <v>5.8348457988583062</v>
      </c>
      <c r="BH2055">
        <v>413.11311978549344</v>
      </c>
      <c r="BI2055">
        <v>0.20000000000000004</v>
      </c>
      <c r="BJ2055">
        <v>2468.9477008787794</v>
      </c>
      <c r="BK2055">
        <v>676.16480193650341</v>
      </c>
      <c r="BL2055">
        <v>875.74216131831338</v>
      </c>
      <c r="BM2055">
        <v>1047.3859405562448</v>
      </c>
      <c r="BN2055">
        <v>122.19097466416105</v>
      </c>
      <c r="BO2055">
        <v>28.988689386732794</v>
      </c>
      <c r="BP2055">
        <v>6.220697361198415E-2</v>
      </c>
      <c r="BQ2055">
        <v>100</v>
      </c>
      <c r="BR2055">
        <v>342.622653288675</v>
      </c>
      <c r="BS2055">
        <v>5.7266612001386975E-2</v>
      </c>
      <c r="BT2055">
        <v>3.1433962978373082E-4</v>
      </c>
      <c r="BU2055">
        <v>97.25103455393301</v>
      </c>
      <c r="BV2055">
        <v>0.54663107636609432</v>
      </c>
      <c r="BW2055">
        <v>15.281686496881154</v>
      </c>
      <c r="BX2055">
        <v>36.24712354278914</v>
      </c>
      <c r="BY2055">
        <v>38.232468280230073</v>
      </c>
      <c r="BZ2055">
        <v>1076.9590608819408</v>
      </c>
      <c r="CA2055">
        <v>235.19790498259471</v>
      </c>
      <c r="CB2055">
        <v>231.90319639012029</v>
      </c>
      <c r="CC2055" s="156">
        <v>1</v>
      </c>
      <c r="CD2055">
        <v>1930</v>
      </c>
      <c r="CE2055">
        <v>0.11745299201425352</v>
      </c>
      <c r="CF2055">
        <v>4.4526255422259995</v>
      </c>
      <c r="CG2055">
        <v>0.15757930051701233</v>
      </c>
      <c r="CH2055">
        <v>9.0443855706177096</v>
      </c>
      <c r="CI2055">
        <v>11</v>
      </c>
    </row>
    <row r="2056" spans="47:87" x14ac:dyDescent="0.3">
      <c r="AU2056">
        <v>0.3</v>
      </c>
      <c r="AV2056">
        <v>19.695934449433075</v>
      </c>
      <c r="AW2056">
        <v>0.28879789578568649</v>
      </c>
      <c r="AX2056">
        <v>2.0464360334174181</v>
      </c>
      <c r="AY2056">
        <v>317.70494132100504</v>
      </c>
      <c r="AZ2056">
        <v>0.12373822632060158</v>
      </c>
      <c r="BA2056">
        <v>388.21193774161543</v>
      </c>
      <c r="BB2056">
        <v>446.51311034175194</v>
      </c>
      <c r="BC2056">
        <v>1</v>
      </c>
      <c r="BD2056">
        <v>35.698882389704401</v>
      </c>
      <c r="BE2056">
        <v>110.50679529262193</v>
      </c>
      <c r="BF2056">
        <v>9.995589919310703</v>
      </c>
      <c r="BG2056">
        <v>4.2110172289605989</v>
      </c>
      <c r="BH2056">
        <v>404.53834966485886</v>
      </c>
      <c r="BI2056">
        <v>0.19999999999999993</v>
      </c>
      <c r="BJ2056">
        <v>3189.2703801829216</v>
      </c>
      <c r="BK2056">
        <v>681.85492842475139</v>
      </c>
      <c r="BL2056">
        <v>885.10030899100423</v>
      </c>
      <c r="BM2056">
        <v>937.86015747668807</v>
      </c>
      <c r="BN2056">
        <v>238.07265679083909</v>
      </c>
      <c r="BO2056">
        <v>25.885189315648354</v>
      </c>
      <c r="BP2056">
        <v>6.9860423386665566E-2</v>
      </c>
      <c r="BQ2056">
        <v>100</v>
      </c>
      <c r="BR2056">
        <v>309.83012883816633</v>
      </c>
      <c r="BS2056">
        <v>6.0799568497413158E-2</v>
      </c>
      <c r="BT2056">
        <v>2.8457285961149302E-4</v>
      </c>
      <c r="BU2056">
        <v>0</v>
      </c>
      <c r="BV2056">
        <v>0.51435068756643965</v>
      </c>
      <c r="BW2056">
        <v>14.455686732476169</v>
      </c>
      <c r="BX2056">
        <v>33.107874999695689</v>
      </c>
      <c r="BY2056">
        <v>35.550646053501694</v>
      </c>
      <c r="BZ2056">
        <v>1030.5260225167167</v>
      </c>
      <c r="CA2056">
        <v>368.8282555791003</v>
      </c>
      <c r="CB2056">
        <v>237.3531321248777</v>
      </c>
      <c r="CC2056" s="156">
        <v>0.71</v>
      </c>
      <c r="CD2056">
        <v>2650</v>
      </c>
      <c r="CE2056">
        <v>0.12093464976722057</v>
      </c>
      <c r="CF2056">
        <v>4.5637960569446641</v>
      </c>
      <c r="CG2056">
        <v>0.16239098170322475</v>
      </c>
      <c r="CH2056">
        <v>5.7617998924554676</v>
      </c>
      <c r="CI2056">
        <v>13</v>
      </c>
    </row>
    <row r="2057" spans="47:87" x14ac:dyDescent="0.3">
      <c r="AU2057">
        <v>0.3</v>
      </c>
      <c r="AV2057">
        <v>17.60664648175992</v>
      </c>
      <c r="AW2057">
        <v>0.33544578352120463</v>
      </c>
      <c r="AX2057">
        <v>1.9292168901982787</v>
      </c>
      <c r="AY2057">
        <v>325.95846280386849</v>
      </c>
      <c r="AZ2057">
        <v>0.10177349231554846</v>
      </c>
      <c r="BA2057">
        <v>372.25333778772335</v>
      </c>
      <c r="BB2057">
        <v>386.83790357573645</v>
      </c>
      <c r="BC2057">
        <v>1</v>
      </c>
      <c r="BD2057">
        <v>37.778475779323742</v>
      </c>
      <c r="BE2057">
        <v>81.539942182254265</v>
      </c>
      <c r="BF2057">
        <v>14.820245008682573</v>
      </c>
      <c r="BG2057">
        <v>5.6226041431444296</v>
      </c>
      <c r="BH2057">
        <v>418.57225976580452</v>
      </c>
      <c r="BI2057">
        <v>0.19999999999999998</v>
      </c>
      <c r="BJ2057">
        <v>2455.799226919024</v>
      </c>
      <c r="BK2057">
        <v>692.75239772239934</v>
      </c>
      <c r="BL2057">
        <v>759.55447438377041</v>
      </c>
      <c r="BM2057">
        <v>862.96650777196271</v>
      </c>
      <c r="BN2057">
        <v>162.22239461636983</v>
      </c>
      <c r="BO2057">
        <v>30.166220400571824</v>
      </c>
      <c r="BP2057">
        <v>6.9220679040335575E-2</v>
      </c>
      <c r="BQ2057">
        <v>100</v>
      </c>
      <c r="BR2057">
        <v>334.26337710422104</v>
      </c>
      <c r="BS2057">
        <v>5.5802682277738928E-2</v>
      </c>
      <c r="BT2057">
        <v>2.6545616822365805E-4</v>
      </c>
      <c r="BU2057">
        <v>39.31962592025581</v>
      </c>
      <c r="BV2057">
        <v>0.57069914432450941</v>
      </c>
      <c r="BW2057">
        <v>13.737619253470719</v>
      </c>
      <c r="BX2057">
        <v>39.265662529986272</v>
      </c>
      <c r="BY2057">
        <v>28.016905103983689</v>
      </c>
      <c r="BZ2057">
        <v>1155.1456906370418</v>
      </c>
      <c r="CA2057">
        <v>318.05489755180344</v>
      </c>
      <c r="CB2057">
        <v>230.53002193994925</v>
      </c>
      <c r="CC2057" s="156">
        <v>1.1200000000000001</v>
      </c>
      <c r="CD2057">
        <v>1020</v>
      </c>
      <c r="CE2057">
        <v>0.14465320680909466</v>
      </c>
      <c r="CF2057">
        <v>5.438730331602093</v>
      </c>
      <c r="CG2057">
        <v>0.18554584291496426</v>
      </c>
      <c r="CH2057">
        <v>18.057587597698937</v>
      </c>
      <c r="CI2057">
        <v>9</v>
      </c>
    </row>
    <row r="2058" spans="47:87" x14ac:dyDescent="0.3">
      <c r="AU2058">
        <v>0.3</v>
      </c>
      <c r="AV2058">
        <v>18.407041279566641</v>
      </c>
      <c r="AW2058">
        <v>0.28807188766527669</v>
      </c>
      <c r="AX2058">
        <v>1.6095039303722001</v>
      </c>
      <c r="AY2058">
        <v>322.43839884247706</v>
      </c>
      <c r="AZ2058">
        <v>0.10647469779351514</v>
      </c>
      <c r="BA2058">
        <v>446.81755326801135</v>
      </c>
      <c r="BB2058">
        <v>391.31147207455894</v>
      </c>
      <c r="BC2058">
        <v>1</v>
      </c>
      <c r="BD2058">
        <v>44.516105436913207</v>
      </c>
      <c r="BE2058">
        <v>116.86651483566004</v>
      </c>
      <c r="BF2058">
        <v>12.980268560283319</v>
      </c>
      <c r="BG2058">
        <v>4.1881948285115884</v>
      </c>
      <c r="BH2058">
        <v>400.61264152145782</v>
      </c>
      <c r="BI2058">
        <v>0.2</v>
      </c>
      <c r="BJ2058">
        <v>2678.8031747787172</v>
      </c>
      <c r="BK2058">
        <v>689.44853887897398</v>
      </c>
      <c r="BL2058">
        <v>924.2737322262135</v>
      </c>
      <c r="BM2058">
        <v>744.7218534896632</v>
      </c>
      <c r="BN2058">
        <v>136.92226865188897</v>
      </c>
      <c r="BO2058">
        <v>25.742871868564389</v>
      </c>
      <c r="BP2058">
        <v>7.9140266276022164E-2</v>
      </c>
      <c r="BQ2058">
        <v>100</v>
      </c>
      <c r="BR2058">
        <v>274.67533823154906</v>
      </c>
      <c r="BS2058">
        <v>5.2520579818758469E-2</v>
      </c>
      <c r="BT2058">
        <v>3.0276685465104015E-4</v>
      </c>
      <c r="BU2058">
        <v>38.293279906796208</v>
      </c>
      <c r="BV2058">
        <v>0.58176002673686</v>
      </c>
      <c r="BW2058">
        <v>15.27415044974726</v>
      </c>
      <c r="BX2058">
        <v>35.386353689996298</v>
      </c>
      <c r="BY2058">
        <v>28.578964990724373</v>
      </c>
      <c r="BZ2058">
        <v>854.30501825401757</v>
      </c>
      <c r="CA2058">
        <v>320.49383769146982</v>
      </c>
      <c r="CB2058">
        <v>237.02708967755495</v>
      </c>
      <c r="CC2058" s="156">
        <v>0.86</v>
      </c>
      <c r="CD2058">
        <v>1240</v>
      </c>
      <c r="CE2058">
        <v>0.22764789126294205</v>
      </c>
      <c r="CF2058">
        <v>8.6737062542351993</v>
      </c>
      <c r="CG2058">
        <v>0.27212758779078083</v>
      </c>
      <c r="CH2058">
        <v>32.280753252748511</v>
      </c>
      <c r="CI2058">
        <v>6</v>
      </c>
    </row>
    <row r="2059" spans="47:87" x14ac:dyDescent="0.3">
      <c r="AU2059">
        <v>0.3</v>
      </c>
      <c r="AV2059">
        <v>20.097166852448382</v>
      </c>
      <c r="AW2059">
        <v>0.36020737146067044</v>
      </c>
      <c r="AX2059">
        <v>1.3086026587066242</v>
      </c>
      <c r="AY2059">
        <v>332.57927563697001</v>
      </c>
      <c r="AZ2059">
        <v>0.10000347504081925</v>
      </c>
      <c r="BA2059">
        <v>400.36347398594228</v>
      </c>
      <c r="BB2059">
        <v>335.17327605492721</v>
      </c>
      <c r="BC2059">
        <v>1</v>
      </c>
      <c r="BD2059">
        <v>45.428155557721631</v>
      </c>
      <c r="BE2059">
        <v>97.729414672659743</v>
      </c>
      <c r="BF2059">
        <v>12.832362408132131</v>
      </c>
      <c r="BG2059">
        <v>5.9126957761099597</v>
      </c>
      <c r="BH2059">
        <v>442.79398854001988</v>
      </c>
      <c r="BI2059">
        <v>0.19999999999999998</v>
      </c>
      <c r="BJ2059">
        <v>2119.7373328178414</v>
      </c>
      <c r="BK2059">
        <v>692.90925387789059</v>
      </c>
      <c r="BL2059">
        <v>888.55628593003894</v>
      </c>
      <c r="BM2059">
        <v>815.12636654835171</v>
      </c>
      <c r="BN2059">
        <v>195.43906047070433</v>
      </c>
      <c r="BO2059">
        <v>32.733632937709814</v>
      </c>
      <c r="BP2059">
        <v>3.3041499941659273E-2</v>
      </c>
      <c r="BQ2059">
        <v>100</v>
      </c>
      <c r="BR2059">
        <v>336.83257512097697</v>
      </c>
      <c r="BS2059">
        <v>5.7721781715464604E-2</v>
      </c>
      <c r="BT2059">
        <v>2.9611811899294842E-4</v>
      </c>
      <c r="BU2059">
        <v>0</v>
      </c>
      <c r="BV2059">
        <v>0.53954808735650661</v>
      </c>
      <c r="BW2059">
        <v>15.413237559364386</v>
      </c>
      <c r="BX2059">
        <v>36.372950478155893</v>
      </c>
      <c r="BY2059">
        <v>29.40134100377109</v>
      </c>
      <c r="BZ2059">
        <v>1212.9780250369834</v>
      </c>
      <c r="CA2059">
        <v>324.6454167378169</v>
      </c>
      <c r="CB2059">
        <v>245.02875294121543</v>
      </c>
      <c r="CC2059" s="156">
        <v>1.08</v>
      </c>
      <c r="CD2059">
        <v>1830</v>
      </c>
      <c r="CE2059">
        <v>0.10523368168416347</v>
      </c>
      <c r="CF2059">
        <v>4.1774305037261072</v>
      </c>
      <c r="CG2059">
        <v>0.14146832034236712</v>
      </c>
      <c r="CH2059">
        <v>-0.40982132054569587</v>
      </c>
      <c r="CI2059" t="s">
        <v>479</v>
      </c>
    </row>
    <row r="2060" spans="47:87" x14ac:dyDescent="0.3">
      <c r="AU2060">
        <v>0.3</v>
      </c>
      <c r="AV2060">
        <v>20.83672056633608</v>
      </c>
      <c r="AW2060">
        <v>0.29288910678342894</v>
      </c>
      <c r="AX2060">
        <v>1.4668915564283986</v>
      </c>
      <c r="AY2060">
        <v>318.19979278258819</v>
      </c>
      <c r="AZ2060">
        <v>8.6781887796253301E-2</v>
      </c>
      <c r="BA2060">
        <v>439.90187317172757</v>
      </c>
      <c r="BB2060">
        <v>339.46833405113154</v>
      </c>
      <c r="BC2060">
        <v>1</v>
      </c>
      <c r="BD2060">
        <v>51.197316342570517</v>
      </c>
      <c r="BE2060">
        <v>101.65020842211908</v>
      </c>
      <c r="BF2060">
        <v>17.124486613110825</v>
      </c>
      <c r="BG2060">
        <v>5.1788336109110773</v>
      </c>
      <c r="BH2060">
        <v>444.64210507518374</v>
      </c>
      <c r="BI2060">
        <v>0.2</v>
      </c>
      <c r="BJ2060">
        <v>2520.5124531891479</v>
      </c>
      <c r="BK2060">
        <v>690.05502815893658</v>
      </c>
      <c r="BL2060">
        <v>879.79039693182972</v>
      </c>
      <c r="BM2060">
        <v>882.74557067535125</v>
      </c>
      <c r="BN2060">
        <v>131.04466541256565</v>
      </c>
      <c r="BO2060">
        <v>26.466768580657515</v>
      </c>
      <c r="BP2060">
        <v>4.4963460910782342E-2</v>
      </c>
      <c r="BQ2060">
        <v>100</v>
      </c>
      <c r="BR2060">
        <v>280.80678865332584</v>
      </c>
      <c r="BS2060">
        <v>5.2706534326761721E-2</v>
      </c>
      <c r="BT2060">
        <v>2.5656748992483624E-4</v>
      </c>
      <c r="BU2060">
        <v>0</v>
      </c>
      <c r="BV2060">
        <v>0.51272693301534156</v>
      </c>
      <c r="BW2060">
        <v>14.345109600265777</v>
      </c>
      <c r="BX2060">
        <v>36.117681956874918</v>
      </c>
      <c r="BY2060">
        <v>27.849217272933029</v>
      </c>
      <c r="BZ2060">
        <v>985.92613557641573</v>
      </c>
      <c r="CA2060">
        <v>276.88533897054839</v>
      </c>
      <c r="CB2060">
        <v>238.89140393373933</v>
      </c>
      <c r="CC2060" s="156">
        <v>0.86</v>
      </c>
      <c r="CD2060">
        <v>2750</v>
      </c>
      <c r="CE2060">
        <v>0.12753549830074862</v>
      </c>
      <c r="CF2060">
        <v>4.5637845034293871</v>
      </c>
      <c r="CG2060">
        <v>0.15531893930801829</v>
      </c>
      <c r="CH2060">
        <v>5.4557642146410323</v>
      </c>
      <c r="CI2060">
        <v>14</v>
      </c>
    </row>
    <row r="2061" spans="47:87" x14ac:dyDescent="0.3">
      <c r="AU2061">
        <v>0.3</v>
      </c>
      <c r="AV2061">
        <v>17.681535514155705</v>
      </c>
      <c r="AW2061">
        <v>0.29053202442115067</v>
      </c>
      <c r="AX2061">
        <v>1.2899629479762171</v>
      </c>
      <c r="AY2061">
        <v>367.37319429839516</v>
      </c>
      <c r="AZ2061">
        <v>8.7236838820524021E-2</v>
      </c>
      <c r="BA2061">
        <v>452.85244818784707</v>
      </c>
      <c r="BB2061">
        <v>378.86276501269117</v>
      </c>
      <c r="BC2061">
        <v>1</v>
      </c>
      <c r="BD2061">
        <v>32.941085097212152</v>
      </c>
      <c r="BE2061">
        <v>97.555187056798985</v>
      </c>
      <c r="BF2061">
        <v>21.688597280935316</v>
      </c>
      <c r="BG2061">
        <v>5.3703747777400022</v>
      </c>
      <c r="BH2061">
        <v>388.77792425478361</v>
      </c>
      <c r="BI2061">
        <v>0.20000000000000007</v>
      </c>
      <c r="BJ2061">
        <v>2400.0429705874985</v>
      </c>
      <c r="BK2061">
        <v>688.20139279488319</v>
      </c>
      <c r="BL2061">
        <v>862.33051587971227</v>
      </c>
      <c r="BM2061">
        <v>975.69138569914242</v>
      </c>
      <c r="BN2061">
        <v>176.49471099761288</v>
      </c>
      <c r="BO2061">
        <v>26.498065861839901</v>
      </c>
      <c r="BP2061">
        <v>1.49524162051089E-2</v>
      </c>
      <c r="BQ2061">
        <v>100</v>
      </c>
      <c r="BR2061">
        <v>365.75264809650844</v>
      </c>
      <c r="BS2061">
        <v>5.0305655029942373E-2</v>
      </c>
      <c r="BT2061">
        <v>2.9588898154606384E-4</v>
      </c>
      <c r="BU2061">
        <v>0</v>
      </c>
      <c r="BV2061">
        <v>0.55804729878971793</v>
      </c>
      <c r="BW2061">
        <v>15.649249372457144</v>
      </c>
      <c r="BX2061">
        <v>37.021821559625579</v>
      </c>
      <c r="BY2061">
        <v>26.566115021544196</v>
      </c>
      <c r="BZ2061">
        <v>1034.3694047395306</v>
      </c>
      <c r="CA2061">
        <v>313.81666151072449</v>
      </c>
      <c r="CB2061">
        <v>228.54894874602954</v>
      </c>
      <c r="CC2061" s="156">
        <v>1.04</v>
      </c>
      <c r="CD2061">
        <v>1860</v>
      </c>
      <c r="CE2061">
        <v>4.3704282601746192E-2</v>
      </c>
      <c r="CF2061">
        <v>2.6876086904620058</v>
      </c>
      <c r="CG2061">
        <v>8.5536510068199123E-2</v>
      </c>
      <c r="CH2061">
        <v>-10.460030316598825</v>
      </c>
      <c r="CI2061" t="s">
        <v>479</v>
      </c>
    </row>
    <row r="2062" spans="47:87" x14ac:dyDescent="0.3">
      <c r="AU2062">
        <v>0.3</v>
      </c>
      <c r="AV2062">
        <v>18.841737236769589</v>
      </c>
      <c r="AW2062">
        <v>0.33094028505664241</v>
      </c>
      <c r="AX2062">
        <v>1.9999079967904825</v>
      </c>
      <c r="AY2062">
        <v>322.75104069223448</v>
      </c>
      <c r="AZ2062">
        <v>8.2211139510267137E-2</v>
      </c>
      <c r="BA2062">
        <v>474.69185720203342</v>
      </c>
      <c r="BB2062">
        <v>373.44702640969382</v>
      </c>
      <c r="BC2062">
        <v>1</v>
      </c>
      <c r="BD2062">
        <v>41.758308629656135</v>
      </c>
      <c r="BE2062">
        <v>109.87914336960898</v>
      </c>
      <c r="BF2062">
        <v>22.652508997451406</v>
      </c>
      <c r="BG2062">
        <v>3.6660995262826481</v>
      </c>
      <c r="BH2062">
        <v>386.45077753463562</v>
      </c>
      <c r="BI2062">
        <v>0.19999999999999998</v>
      </c>
      <c r="BJ2062">
        <v>2517.4748480263484</v>
      </c>
      <c r="BK2062">
        <v>695.62382077059533</v>
      </c>
      <c r="BL2062">
        <v>902.20046632498884</v>
      </c>
      <c r="BM2062">
        <v>1084.9889065717873</v>
      </c>
      <c r="BN2062">
        <v>88.131925713353482</v>
      </c>
      <c r="BO2062">
        <v>29.80303427373234</v>
      </c>
      <c r="BP2062">
        <v>6.3284296341703031E-2</v>
      </c>
      <c r="BQ2062">
        <v>100</v>
      </c>
      <c r="BR2062">
        <v>346.45251384231796</v>
      </c>
      <c r="BS2062">
        <v>5.6883138712009722E-2</v>
      </c>
      <c r="BT2062">
        <v>2.7307363431976786E-4</v>
      </c>
      <c r="BU2062">
        <v>0</v>
      </c>
      <c r="BV2062">
        <v>0.562161298115191</v>
      </c>
      <c r="BW2062">
        <v>15.704028484503823</v>
      </c>
      <c r="BX2062">
        <v>36.92010850442567</v>
      </c>
      <c r="BY2062">
        <v>26.739872969758853</v>
      </c>
      <c r="BZ2062">
        <v>929.98121593336828</v>
      </c>
      <c r="CA2062">
        <v>328.57792150594207</v>
      </c>
      <c r="CB2062">
        <v>252.68600272685831</v>
      </c>
      <c r="CC2062" s="156">
        <v>0.87</v>
      </c>
      <c r="CD2062">
        <v>1520</v>
      </c>
      <c r="CE2062">
        <v>0.1605728664983006</v>
      </c>
      <c r="CF2062">
        <v>6.5515809365336484</v>
      </c>
      <c r="CG2062">
        <v>0.19687580941450464</v>
      </c>
      <c r="CH2062">
        <v>17.326367063793509</v>
      </c>
      <c r="CI2062">
        <v>8</v>
      </c>
    </row>
    <row r="2063" spans="47:87" x14ac:dyDescent="0.3">
      <c r="AU2063">
        <v>0.3</v>
      </c>
      <c r="AV2063">
        <v>21.814531125968802</v>
      </c>
      <c r="AW2063">
        <v>0.24077519946465878</v>
      </c>
      <c r="AX2063">
        <v>1.8484344139235982</v>
      </c>
      <c r="AY2063">
        <v>343.24354506848033</v>
      </c>
      <c r="AZ2063">
        <v>9.9767064324999627E-2</v>
      </c>
      <c r="BA2063">
        <v>420.04757636948563</v>
      </c>
      <c r="BB2063">
        <v>372.04956733127409</v>
      </c>
      <c r="BC2063">
        <v>1</v>
      </c>
      <c r="BD2063">
        <v>30.501064011294005</v>
      </c>
      <c r="BE2063">
        <v>99.755152794723983</v>
      </c>
      <c r="BF2063">
        <v>20.173294207150896</v>
      </c>
      <c r="BG2063">
        <v>6.3403568079320163</v>
      </c>
      <c r="BH2063">
        <v>387.95444028668544</v>
      </c>
      <c r="BI2063">
        <v>0.19999999999999998</v>
      </c>
      <c r="BJ2063">
        <v>2701.5370018057888</v>
      </c>
      <c r="BK2063">
        <v>676.13086650911828</v>
      </c>
      <c r="BL2063">
        <v>870.4278974596516</v>
      </c>
      <c r="BM2063">
        <v>814.01620926343446</v>
      </c>
      <c r="BN2063">
        <v>155.99266441809436</v>
      </c>
      <c r="BO2063">
        <v>21.514148433817038</v>
      </c>
      <c r="BP2063">
        <v>6.635718707832515E-2</v>
      </c>
      <c r="BQ2063">
        <v>100</v>
      </c>
      <c r="BR2063">
        <v>337.38632444993971</v>
      </c>
      <c r="BS2063">
        <v>5.3310344510343256E-2</v>
      </c>
      <c r="BT2063">
        <v>3.073733668789891E-4</v>
      </c>
      <c r="BU2063">
        <v>0</v>
      </c>
      <c r="BV2063">
        <v>0.54876439646824449</v>
      </c>
      <c r="BW2063">
        <v>15.056585187099234</v>
      </c>
      <c r="BX2063">
        <v>34.982213522909859</v>
      </c>
      <c r="BY2063">
        <v>29.692648243664866</v>
      </c>
      <c r="BZ2063">
        <v>762.58309143219014</v>
      </c>
      <c r="CA2063">
        <v>227.46073193054366</v>
      </c>
      <c r="CB2063">
        <v>240.48711541973816</v>
      </c>
      <c r="CC2063" s="156">
        <v>0.84</v>
      </c>
      <c r="CD2063">
        <v>2000</v>
      </c>
      <c r="CE2063">
        <v>0.18270161955885555</v>
      </c>
      <c r="CF2063">
        <v>6.5172275505219748</v>
      </c>
      <c r="CG2063">
        <v>0.18349581951325283</v>
      </c>
      <c r="CH2063">
        <v>13.162412463065738</v>
      </c>
      <c r="CI2063">
        <v>9</v>
      </c>
    </row>
    <row r="2064" spans="47:87" x14ac:dyDescent="0.3">
      <c r="AU2064">
        <v>0.3</v>
      </c>
      <c r="AV2064">
        <v>18.028368059664857</v>
      </c>
      <c r="AW2064">
        <v>0.28940264742359778</v>
      </c>
      <c r="AX2064">
        <v>1.3026627402625808</v>
      </c>
      <c r="AY2064">
        <v>300.08791511134785</v>
      </c>
      <c r="AZ2064">
        <v>9.4742480980266011E-2</v>
      </c>
      <c r="BA2064">
        <v>396.06904219134032</v>
      </c>
      <c r="BB2064">
        <v>380.95583972760221</v>
      </c>
      <c r="BC2064">
        <v>1</v>
      </c>
      <c r="BD2064">
        <v>34.312517992571067</v>
      </c>
      <c r="BE2064">
        <v>76.503324491275308</v>
      </c>
      <c r="BF2064">
        <v>8.489525952371336</v>
      </c>
      <c r="BG2064">
        <v>6.4033926692062968</v>
      </c>
      <c r="BH2064">
        <v>402.78984868299159</v>
      </c>
      <c r="BI2064">
        <v>0.20000000000000004</v>
      </c>
      <c r="BJ2064">
        <v>2852.5720897808969</v>
      </c>
      <c r="BK2064">
        <v>690.19995430609424</v>
      </c>
      <c r="BL2064">
        <v>869.35993989535291</v>
      </c>
      <c r="BM2064">
        <v>998.86956873121574</v>
      </c>
      <c r="BN2064">
        <v>160.6326477195785</v>
      </c>
      <c r="BO2064">
        <v>26.29966984968658</v>
      </c>
      <c r="BP2064">
        <v>2.643132800021903E-2</v>
      </c>
      <c r="BQ2064">
        <v>100</v>
      </c>
      <c r="BR2064">
        <v>295.75854426063614</v>
      </c>
      <c r="BS2064">
        <v>5.4822437167692771E-2</v>
      </c>
      <c r="BT2064">
        <v>2.9622073569353591E-4</v>
      </c>
      <c r="BU2064">
        <v>0</v>
      </c>
      <c r="BV2064">
        <v>0.5685453015643972</v>
      </c>
      <c r="BW2064">
        <v>14.795897942842176</v>
      </c>
      <c r="BX2064">
        <v>35.023309220512097</v>
      </c>
      <c r="BY2064">
        <v>32.75088690485039</v>
      </c>
      <c r="BZ2064">
        <v>1194.3390255200777</v>
      </c>
      <c r="CA2064">
        <v>270.33190421019981</v>
      </c>
      <c r="CB2064">
        <v>244.3845678706891</v>
      </c>
      <c r="CC2064" s="156">
        <v>1.03</v>
      </c>
      <c r="CD2064">
        <v>2330</v>
      </c>
      <c r="CE2064">
        <v>7.1745537444606544E-2</v>
      </c>
      <c r="CF2064">
        <v>2.3686278728391361</v>
      </c>
      <c r="CG2064">
        <v>0.10451185398424706</v>
      </c>
      <c r="CH2064">
        <v>-3.2857049563755316</v>
      </c>
      <c r="CI2064" t="s">
        <v>479</v>
      </c>
    </row>
    <row r="2065" spans="47:87" x14ac:dyDescent="0.3">
      <c r="AU2065">
        <v>0.3</v>
      </c>
      <c r="AV2065">
        <v>21.009331017791766</v>
      </c>
      <c r="AW2065">
        <v>0.29847284765506388</v>
      </c>
      <c r="AX2065">
        <v>1.6022621912447685</v>
      </c>
      <c r="AY2065">
        <v>362.46427246186619</v>
      </c>
      <c r="AZ2065">
        <v>9.0180303178495375E-2</v>
      </c>
      <c r="BA2065">
        <v>432.22210802531498</v>
      </c>
      <c r="BB2065">
        <v>311.47406480429828</v>
      </c>
      <c r="BC2065">
        <v>1</v>
      </c>
      <c r="BD2065">
        <v>40.502733424483168</v>
      </c>
      <c r="BE2065">
        <v>94.495062087708135</v>
      </c>
      <c r="BF2065">
        <v>14.943960759306755</v>
      </c>
      <c r="BG2065">
        <v>3.3738919370739953</v>
      </c>
      <c r="BH2065">
        <v>405.89099028984219</v>
      </c>
      <c r="BI2065">
        <v>0.20000000000000012</v>
      </c>
      <c r="BJ2065">
        <v>2837.3589755002395</v>
      </c>
      <c r="BK2065">
        <v>689.62068999228973</v>
      </c>
      <c r="BL2065">
        <v>957.60082309597328</v>
      </c>
      <c r="BM2065">
        <v>1052.9200361668977</v>
      </c>
      <c r="BN2065">
        <v>128.21950359474098</v>
      </c>
      <c r="BO2065">
        <v>26.763410870875944</v>
      </c>
      <c r="BP2065">
        <v>7.1043201328383238E-2</v>
      </c>
      <c r="BQ2065">
        <v>100</v>
      </c>
      <c r="BR2065">
        <v>294.49920616266843</v>
      </c>
      <c r="BS2065">
        <v>5.5874432276475067E-2</v>
      </c>
      <c r="BT2065">
        <v>3.1285294757274224E-4</v>
      </c>
      <c r="BU2065">
        <v>0</v>
      </c>
      <c r="BV2065">
        <v>0.54359592267825418</v>
      </c>
      <c r="BW2065">
        <v>14.334923454789831</v>
      </c>
      <c r="BX2065">
        <v>38.039694189339592</v>
      </c>
      <c r="BY2065">
        <v>32.211980178779484</v>
      </c>
      <c r="BZ2065">
        <v>1172.557601568252</v>
      </c>
      <c r="CA2065">
        <v>307.56967325884926</v>
      </c>
      <c r="CB2065">
        <v>241.63290460182952</v>
      </c>
      <c r="CC2065" s="156">
        <v>1.03</v>
      </c>
      <c r="CD2065">
        <v>1710</v>
      </c>
      <c r="CE2065">
        <v>0.17673588188053446</v>
      </c>
      <c r="CF2065">
        <v>6.2677478325251315</v>
      </c>
      <c r="CG2065">
        <v>0.23893616935944018</v>
      </c>
      <c r="CH2065">
        <v>14.459291988684074</v>
      </c>
      <c r="CI2065">
        <v>7</v>
      </c>
    </row>
    <row r="2066" spans="47:87" x14ac:dyDescent="0.3">
      <c r="AU2066">
        <v>0.3</v>
      </c>
      <c r="AV2066">
        <v>20.113804417190579</v>
      </c>
      <c r="AW2066">
        <v>0.34082525945417069</v>
      </c>
      <c r="AX2066">
        <v>1.2512392023118519</v>
      </c>
      <c r="AY2066">
        <v>341.20747175074013</v>
      </c>
      <c r="AZ2066">
        <v>9.9500171872763013E-2</v>
      </c>
      <c r="BA2066">
        <v>524.5688266810123</v>
      </c>
      <c r="BB2066">
        <v>335.26387566568167</v>
      </c>
      <c r="BC2066">
        <v>1</v>
      </c>
      <c r="BD2066">
        <v>43.425364189229136</v>
      </c>
      <c r="BE2066">
        <v>104.3946406842734</v>
      </c>
      <c r="BF2066">
        <v>17.437866551704158</v>
      </c>
      <c r="BG2066">
        <v>4.3264993007716903</v>
      </c>
      <c r="BH2066">
        <v>420.27062692967456</v>
      </c>
      <c r="BI2066">
        <v>0.19999999999999996</v>
      </c>
      <c r="BJ2066">
        <v>2741.9805317345163</v>
      </c>
      <c r="BK2066">
        <v>689.43610820637161</v>
      </c>
      <c r="BL2066">
        <v>902.23180111363467</v>
      </c>
      <c r="BM2066">
        <v>1027.0895870968745</v>
      </c>
      <c r="BN2066">
        <v>215.76251233040546</v>
      </c>
      <c r="BO2066">
        <v>30.884629725707459</v>
      </c>
      <c r="BP2066">
        <v>4.1877571978091666E-2</v>
      </c>
      <c r="BQ2066">
        <v>100</v>
      </c>
      <c r="BR2066">
        <v>270.65896142995649</v>
      </c>
      <c r="BS2066">
        <v>5.6101446002979241E-2</v>
      </c>
      <c r="BT2066">
        <v>3.0976333445540484E-4</v>
      </c>
      <c r="BU2066">
        <v>84.503163807250004</v>
      </c>
      <c r="BV2066">
        <v>0.5536403517066264</v>
      </c>
      <c r="BW2066">
        <v>15.417656392956799</v>
      </c>
      <c r="BX2066">
        <v>34.529459490642687</v>
      </c>
      <c r="BY2066">
        <v>30.871197571334456</v>
      </c>
      <c r="BZ2066">
        <v>1057.765939488814</v>
      </c>
      <c r="CA2066">
        <v>305.15536188191641</v>
      </c>
      <c r="CB2066">
        <v>245.87771592198555</v>
      </c>
      <c r="CC2066" s="156">
        <v>0.94</v>
      </c>
      <c r="CD2066">
        <v>2700</v>
      </c>
      <c r="CE2066">
        <v>6.0102385222405186E-2</v>
      </c>
      <c r="CF2066">
        <v>2.9739620800420301</v>
      </c>
      <c r="CG2066">
        <v>9.7743431242526532E-2</v>
      </c>
      <c r="CH2066">
        <v>-6.9698550491113407</v>
      </c>
      <c r="CI2066" t="s">
        <v>479</v>
      </c>
    </row>
    <row r="2067" spans="47:87" x14ac:dyDescent="0.3">
      <c r="AU2067">
        <v>0.3</v>
      </c>
      <c r="AV2067">
        <v>18.957461341054088</v>
      </c>
      <c r="AW2067">
        <v>0.2817315497161994</v>
      </c>
      <c r="AX2067">
        <v>1.5928187309823056</v>
      </c>
      <c r="AY2067">
        <v>308.14320182580974</v>
      </c>
      <c r="AZ2067">
        <v>9.5246979473226634E-2</v>
      </c>
      <c r="BA2067">
        <v>538.86737200507116</v>
      </c>
      <c r="BB2067">
        <v>255.31239128536913</v>
      </c>
      <c r="BC2067">
        <v>1</v>
      </c>
      <c r="BD2067">
        <v>35.046461943577441</v>
      </c>
      <c r="BE2067">
        <v>97.952284910086448</v>
      </c>
      <c r="BF2067">
        <v>16.46433097929069</v>
      </c>
      <c r="BG2067">
        <v>4.887529681537246</v>
      </c>
      <c r="BH2067">
        <v>461.45453725378184</v>
      </c>
      <c r="BI2067">
        <v>0.19999999999999996</v>
      </c>
      <c r="BJ2067">
        <v>3023.1037077349565</v>
      </c>
      <c r="BK2067">
        <v>684.76363251195824</v>
      </c>
      <c r="BL2067">
        <v>907.58135445480207</v>
      </c>
      <c r="BM2067">
        <v>818.78540046372564</v>
      </c>
      <c r="BN2067">
        <v>190.69528101426565</v>
      </c>
      <c r="BO2067">
        <v>25.539300527874815</v>
      </c>
      <c r="BP2067">
        <v>3.3391448485581739E-2</v>
      </c>
      <c r="BQ2067">
        <v>100</v>
      </c>
      <c r="BR2067">
        <v>325.64742207947432</v>
      </c>
      <c r="BS2067">
        <v>4.860500874372975E-2</v>
      </c>
      <c r="BT2067">
        <v>3.2279636923638342E-4</v>
      </c>
      <c r="BU2067">
        <v>30.742390554431072</v>
      </c>
      <c r="BV2067">
        <v>0.55472397440307675</v>
      </c>
      <c r="BW2067">
        <v>15.328043248171412</v>
      </c>
      <c r="BX2067">
        <v>37.370750920368948</v>
      </c>
      <c r="BY2067">
        <v>33.927349508830744</v>
      </c>
      <c r="BZ2067">
        <v>1014.7143591924071</v>
      </c>
      <c r="CA2067">
        <v>267.34402153438913</v>
      </c>
      <c r="CB2067">
        <v>267.1636086555568</v>
      </c>
      <c r="CC2067" s="156">
        <v>1.1499999999999999</v>
      </c>
      <c r="CD2067">
        <v>1430</v>
      </c>
      <c r="CE2067">
        <v>0.11418359751554141</v>
      </c>
      <c r="CF2067">
        <v>4.6095940114045222</v>
      </c>
      <c r="CG2067">
        <v>0.14241965460884487</v>
      </c>
      <c r="CH2067">
        <v>1.5994791316859882</v>
      </c>
      <c r="CI2067">
        <v>17</v>
      </c>
    </row>
    <row r="2068" spans="47:87" x14ac:dyDescent="0.3">
      <c r="AU2068">
        <v>0.3</v>
      </c>
      <c r="AV2068">
        <v>21.327095408190814</v>
      </c>
      <c r="AW2068">
        <v>0.35287133324540815</v>
      </c>
      <c r="AX2068">
        <v>1.3858526462351246</v>
      </c>
      <c r="AY2068">
        <v>327.49395674911148</v>
      </c>
      <c r="AZ2068">
        <v>0.10828032096570762</v>
      </c>
      <c r="BA2068">
        <v>483.94550771555009</v>
      </c>
      <c r="BB2068">
        <v>421.07563587740668</v>
      </c>
      <c r="BC2068">
        <v>1</v>
      </c>
      <c r="BD2068">
        <v>36.643513986511216</v>
      </c>
      <c r="BE2068">
        <v>94.934553565749766</v>
      </c>
      <c r="BF2068">
        <v>17.794349914716928</v>
      </c>
      <c r="BG2068">
        <v>3.43126756250114</v>
      </c>
      <c r="BH2068">
        <v>419.99464223339282</v>
      </c>
      <c r="BI2068">
        <v>0.20000000000000004</v>
      </c>
      <c r="BJ2068">
        <v>2250.9630234010178</v>
      </c>
      <c r="BK2068">
        <v>691.80085905620285</v>
      </c>
      <c r="BL2068">
        <v>865.02862738615056</v>
      </c>
      <c r="BM2068">
        <v>987.22083049671755</v>
      </c>
      <c r="BN2068">
        <v>150.11291405802473</v>
      </c>
      <c r="BO2068">
        <v>31.67227208221599</v>
      </c>
      <c r="BP2068">
        <v>8.0213339745566367E-2</v>
      </c>
      <c r="BQ2068">
        <v>100</v>
      </c>
      <c r="BR2068">
        <v>344.87372020785858</v>
      </c>
      <c r="BS2068">
        <v>5.7128064476336934E-2</v>
      </c>
      <c r="BT2068">
        <v>3.1183794089668102E-4</v>
      </c>
      <c r="BU2068">
        <v>18.38751622520034</v>
      </c>
      <c r="BV2068">
        <v>0.54573193129737896</v>
      </c>
      <c r="BW2068">
        <v>15.84904304532378</v>
      </c>
      <c r="BX2068">
        <v>35.47934241767755</v>
      </c>
      <c r="BY2068">
        <v>32.869674742004207</v>
      </c>
      <c r="BZ2068">
        <v>816.43386333266642</v>
      </c>
      <c r="CA2068">
        <v>339.76104819902127</v>
      </c>
      <c r="CB2068">
        <v>225.51985307658083</v>
      </c>
      <c r="CC2068" s="156">
        <v>0.78</v>
      </c>
      <c r="CD2068">
        <v>1860</v>
      </c>
      <c r="CE2068">
        <v>0.21143036854752051</v>
      </c>
      <c r="CF2068">
        <v>7.0807026175522463</v>
      </c>
      <c r="CG2068">
        <v>0.25527956902930604</v>
      </c>
      <c r="CH2068">
        <v>23.897446466944164</v>
      </c>
      <c r="CI2068">
        <v>6</v>
      </c>
    </row>
    <row r="2069" spans="47:87" x14ac:dyDescent="0.3">
      <c r="AU2069">
        <v>0.3</v>
      </c>
      <c r="AV2069">
        <v>20.912005848068343</v>
      </c>
      <c r="AW2069">
        <v>0.35233027719179372</v>
      </c>
      <c r="AX2069">
        <v>0.96953843008859453</v>
      </c>
      <c r="AY2069">
        <v>346.57687460906777</v>
      </c>
      <c r="AZ2069">
        <v>0.10365608875338411</v>
      </c>
      <c r="BA2069">
        <v>359.34017773387092</v>
      </c>
      <c r="BB2069">
        <v>351.28012129755666</v>
      </c>
      <c r="BC2069">
        <v>1</v>
      </c>
      <c r="BD2069">
        <v>31.057636263464349</v>
      </c>
      <c r="BE2069">
        <v>94.595926825738658</v>
      </c>
      <c r="BF2069">
        <v>24.07063892664706</v>
      </c>
      <c r="BG2069">
        <v>6.0881386080659174</v>
      </c>
      <c r="BH2069">
        <v>419.19286006800195</v>
      </c>
      <c r="BI2069">
        <v>0.20000000000000004</v>
      </c>
      <c r="BJ2069">
        <v>2920.3387827478932</v>
      </c>
      <c r="BK2069">
        <v>695.49641282834023</v>
      </c>
      <c r="BL2069">
        <v>958.21295987872895</v>
      </c>
      <c r="BM2069">
        <v>1020.5505299103452</v>
      </c>
      <c r="BN2069">
        <v>133.07587150250365</v>
      </c>
      <c r="BO2069">
        <v>31.769607929349025</v>
      </c>
      <c r="BP2069">
        <v>6.2408034968747458E-2</v>
      </c>
      <c r="BQ2069">
        <v>100</v>
      </c>
      <c r="BR2069">
        <v>314.82782344052396</v>
      </c>
      <c r="BS2069">
        <v>5.2124310168664437E-2</v>
      </c>
      <c r="BT2069">
        <v>2.9230361917293113E-4</v>
      </c>
      <c r="BU2069">
        <v>0</v>
      </c>
      <c r="BV2069">
        <v>0.51625668057094276</v>
      </c>
      <c r="BW2069">
        <v>15.080394322650983</v>
      </c>
      <c r="BX2069">
        <v>37.710872256992161</v>
      </c>
      <c r="BY2069">
        <v>33.151768384418709</v>
      </c>
      <c r="BZ2069">
        <v>1249.2353321196474</v>
      </c>
      <c r="CA2069">
        <v>254.00592131369746</v>
      </c>
      <c r="CB2069">
        <v>221.31613822082974</v>
      </c>
      <c r="CC2069" s="156">
        <v>1.1000000000000001</v>
      </c>
      <c r="CD2069">
        <v>1180</v>
      </c>
      <c r="CE2069">
        <v>0.124471688560015</v>
      </c>
      <c r="CF2069">
        <v>4.1545298072949013</v>
      </c>
      <c r="CG2069">
        <v>0.15388524513847548</v>
      </c>
      <c r="CH2069">
        <v>2.4746272498984805</v>
      </c>
      <c r="CI2069">
        <v>15</v>
      </c>
    </row>
    <row r="2070" spans="47:87" x14ac:dyDescent="0.3">
      <c r="AU2070">
        <v>0.3</v>
      </c>
      <c r="AV2070">
        <v>21.275737234597678</v>
      </c>
      <c r="AW2070">
        <v>0.31582958892622381</v>
      </c>
      <c r="AX2070">
        <v>1.7126722570230755</v>
      </c>
      <c r="AY2070">
        <v>313.02524820671158</v>
      </c>
      <c r="AZ2070">
        <v>9.3047077104576284E-2</v>
      </c>
      <c r="BA2070">
        <v>452.28521812921946</v>
      </c>
      <c r="BB2070">
        <v>374.88342406155141</v>
      </c>
      <c r="BC2070">
        <v>1</v>
      </c>
      <c r="BD2070">
        <v>45.534580874433338</v>
      </c>
      <c r="BE2070">
        <v>113.56865628713274</v>
      </c>
      <c r="BF2070">
        <v>18.49217187146257</v>
      </c>
      <c r="BG2070">
        <v>4.6787291264745603</v>
      </c>
      <c r="BH2070">
        <v>411.90180158720347</v>
      </c>
      <c r="BI2070">
        <v>0.19999999999999998</v>
      </c>
      <c r="BJ2070">
        <v>2831.0333064944716</v>
      </c>
      <c r="BK2070">
        <v>707.80344440098861</v>
      </c>
      <c r="BL2070">
        <v>828.82310390670125</v>
      </c>
      <c r="BM2070">
        <v>942.88726370209088</v>
      </c>
      <c r="BN2070">
        <v>122.51259806235973</v>
      </c>
      <c r="BO2070">
        <v>28.473858426719115</v>
      </c>
      <c r="BP2070">
        <v>5.6486145971625587E-2</v>
      </c>
      <c r="BQ2070">
        <v>100</v>
      </c>
      <c r="BR2070">
        <v>307.19052803125243</v>
      </c>
      <c r="BS2070">
        <v>5.0249116183329022E-2</v>
      </c>
      <c r="BT2070">
        <v>2.9010039384597634E-4</v>
      </c>
      <c r="BU2070">
        <v>87.196278654185164</v>
      </c>
      <c r="BV2070">
        <v>0.55909226292554937</v>
      </c>
      <c r="BW2070">
        <v>14.565786019671521</v>
      </c>
      <c r="BX2070">
        <v>33.494993071736943</v>
      </c>
      <c r="BY2070">
        <v>39.271500307348155</v>
      </c>
      <c r="BZ2070">
        <v>974.75761903700914</v>
      </c>
      <c r="CA2070">
        <v>252.8488234057242</v>
      </c>
      <c r="CB2070">
        <v>237.61466854046668</v>
      </c>
      <c r="CC2070" s="156">
        <v>0.84</v>
      </c>
      <c r="CD2070">
        <v>1730</v>
      </c>
      <c r="CE2070">
        <v>0.22276877242357163</v>
      </c>
      <c r="CF2070">
        <v>8.954242277951959</v>
      </c>
      <c r="CG2070">
        <v>0.33183860612291666</v>
      </c>
      <c r="CH2070">
        <v>38.23470751060669</v>
      </c>
      <c r="CI2070">
        <v>5</v>
      </c>
    </row>
    <row r="2071" spans="47:87" x14ac:dyDescent="0.3">
      <c r="AU2071">
        <v>0.3</v>
      </c>
      <c r="AV2071">
        <v>19.344844781453808</v>
      </c>
      <c r="AW2071">
        <v>0.30879794831892793</v>
      </c>
      <c r="AX2071">
        <v>0.58770374832052807</v>
      </c>
      <c r="AY2071">
        <v>338.66247053316641</v>
      </c>
      <c r="AZ2071">
        <v>9.910152081203423E-2</v>
      </c>
      <c r="BA2071">
        <v>440.31432833351971</v>
      </c>
      <c r="BB2071">
        <v>344.49793983085863</v>
      </c>
      <c r="BC2071">
        <v>1</v>
      </c>
      <c r="BD2071">
        <v>34.1742394869664</v>
      </c>
      <c r="BE2071">
        <v>99.371564112229322</v>
      </c>
      <c r="BF2071">
        <v>17.725122757208801</v>
      </c>
      <c r="BG2071">
        <v>4.5951409528229252</v>
      </c>
      <c r="BH2071">
        <v>402.20990535664191</v>
      </c>
      <c r="BI2071">
        <v>0.20000000000000004</v>
      </c>
      <c r="BJ2071">
        <v>2805.1509493417907</v>
      </c>
      <c r="BK2071">
        <v>675.04294373368407</v>
      </c>
      <c r="BL2071">
        <v>837.0077480895269</v>
      </c>
      <c r="BM2071">
        <v>964.20771090358778</v>
      </c>
      <c r="BN2071">
        <v>123.50374707755849</v>
      </c>
      <c r="BO2071">
        <v>27.748237222272479</v>
      </c>
      <c r="BP2071">
        <v>6.63137099558712E-2</v>
      </c>
      <c r="BQ2071">
        <v>100</v>
      </c>
      <c r="BR2071">
        <v>351.06770896328391</v>
      </c>
      <c r="BS2071">
        <v>5.4944223900455225E-2</v>
      </c>
      <c r="BT2071">
        <v>3.0855849597752821E-4</v>
      </c>
      <c r="BU2071">
        <v>8.3414823769795223</v>
      </c>
      <c r="BV2071">
        <v>0.5612949748201983</v>
      </c>
      <c r="BW2071">
        <v>14.142931105255649</v>
      </c>
      <c r="BX2071">
        <v>36.471817618131695</v>
      </c>
      <c r="BY2071">
        <v>32.622290821948958</v>
      </c>
      <c r="BZ2071">
        <v>649.83388365944836</v>
      </c>
      <c r="CA2071">
        <v>206.62665182339208</v>
      </c>
      <c r="CB2071">
        <v>252.34388921921698</v>
      </c>
      <c r="CC2071" s="156">
        <v>1.1100000000000001</v>
      </c>
      <c r="CD2071">
        <v>1120</v>
      </c>
      <c r="CE2071">
        <v>0.12477335823186175</v>
      </c>
      <c r="CF2071">
        <v>5.3455953914890433</v>
      </c>
      <c r="CG2071">
        <v>0.15321400308224481</v>
      </c>
      <c r="CH2071">
        <v>12.865622857313802</v>
      </c>
      <c r="CI2071">
        <v>11</v>
      </c>
    </row>
    <row r="2072" spans="47:87" x14ac:dyDescent="0.3">
      <c r="AU2072">
        <v>0.3</v>
      </c>
      <c r="AV2072">
        <v>17.858378012014505</v>
      </c>
      <c r="AW2072">
        <v>0.30591350676585921</v>
      </c>
      <c r="AX2072">
        <v>0.6280914805963359</v>
      </c>
      <c r="AY2072">
        <v>318.75289231163543</v>
      </c>
      <c r="AZ2072">
        <v>9.5808662306232167E-2</v>
      </c>
      <c r="BA2072">
        <v>418.26727099057308</v>
      </c>
      <c r="BB2072">
        <v>301.76432745293982</v>
      </c>
      <c r="BC2072">
        <v>1</v>
      </c>
      <c r="BD2072">
        <v>39.256145813527013</v>
      </c>
      <c r="BE2072">
        <v>94.977764088288112</v>
      </c>
      <c r="BF2072">
        <v>9.1632271613697363</v>
      </c>
      <c r="BG2072">
        <v>3.6686750903083993</v>
      </c>
      <c r="BH2072">
        <v>437.45805968464055</v>
      </c>
      <c r="BI2072">
        <v>0.2</v>
      </c>
      <c r="BJ2072">
        <v>2531.0427271123872</v>
      </c>
      <c r="BK2072">
        <v>684.76746230136155</v>
      </c>
      <c r="BL2072">
        <v>901.57701955071241</v>
      </c>
      <c r="BM2072">
        <v>924.42792216171438</v>
      </c>
      <c r="BN2072">
        <v>175.34409813397392</v>
      </c>
      <c r="BO2072">
        <v>27.875740699698241</v>
      </c>
      <c r="BP2072">
        <v>1.8782494501683407E-2</v>
      </c>
      <c r="BQ2072">
        <v>100</v>
      </c>
      <c r="BR2072">
        <v>359.55591319784145</v>
      </c>
      <c r="BS2072">
        <v>5.5828166969989067E-2</v>
      </c>
      <c r="BT2072">
        <v>3.0569882198995638E-4</v>
      </c>
      <c r="BU2072">
        <v>86.20474102586617</v>
      </c>
      <c r="BV2072">
        <v>0.57556617865776727</v>
      </c>
      <c r="BW2072">
        <v>14.955544630843672</v>
      </c>
      <c r="BX2072">
        <v>36.132903954488782</v>
      </c>
      <c r="BY2072">
        <v>26.598484524460744</v>
      </c>
      <c r="BZ2072">
        <v>979.21203831764444</v>
      </c>
      <c r="CA2072">
        <v>265.52712574197568</v>
      </c>
      <c r="CB2072">
        <v>249.59818072434911</v>
      </c>
      <c r="CC2072" s="156">
        <v>0.98</v>
      </c>
      <c r="CD2072">
        <v>2160</v>
      </c>
      <c r="CE2072">
        <v>2.8283109822708763E-3</v>
      </c>
      <c r="CF2072">
        <v>1.5810396921149081</v>
      </c>
      <c r="CG2072">
        <v>5.4966056504543059E-2</v>
      </c>
      <c r="CH2072">
        <v>-15.999992774796052</v>
      </c>
      <c r="CI2072" t="s">
        <v>479</v>
      </c>
    </row>
    <row r="2073" spans="47:87" x14ac:dyDescent="0.3">
      <c r="AU2073">
        <v>0.3</v>
      </c>
      <c r="AV2073">
        <v>18.83168127650918</v>
      </c>
      <c r="AW2073">
        <v>0.36600327487922824</v>
      </c>
      <c r="AX2073">
        <v>1.5347434008117804</v>
      </c>
      <c r="AY2073">
        <v>306.26378041695506</v>
      </c>
      <c r="AZ2073">
        <v>9.488141041096082E-2</v>
      </c>
      <c r="BA2073">
        <v>431.7478381181179</v>
      </c>
      <c r="BB2073">
        <v>325.55493948767878</v>
      </c>
      <c r="BC2073">
        <v>1</v>
      </c>
      <c r="BD2073">
        <v>38.482851576644329</v>
      </c>
      <c r="BE2073">
        <v>84.960477881312968</v>
      </c>
      <c r="BF2073">
        <v>14.998706167204954</v>
      </c>
      <c r="BG2073">
        <v>5.124104795362209</v>
      </c>
      <c r="BH2073">
        <v>354.69506194632481</v>
      </c>
      <c r="BI2073">
        <v>0.20000000000000007</v>
      </c>
      <c r="BJ2073">
        <v>2604.0596040780156</v>
      </c>
      <c r="BK2073">
        <v>684.72978056783143</v>
      </c>
      <c r="BL2073">
        <v>916.31519483209502</v>
      </c>
      <c r="BM2073">
        <v>863.978868314122</v>
      </c>
      <c r="BN2073">
        <v>192.97666867036457</v>
      </c>
      <c r="BO2073">
        <v>33.128460203037413</v>
      </c>
      <c r="BP2073">
        <v>4.9607708533212592E-2</v>
      </c>
      <c r="BQ2073">
        <v>100</v>
      </c>
      <c r="BR2073">
        <v>327.38316464842762</v>
      </c>
      <c r="BS2073">
        <v>5.0801302787743828E-2</v>
      </c>
      <c r="BT2073">
        <v>2.9633308763469472E-4</v>
      </c>
      <c r="BU2073">
        <v>0</v>
      </c>
      <c r="BV2073">
        <v>0.52068677215602677</v>
      </c>
      <c r="BW2073">
        <v>15.147737450231082</v>
      </c>
      <c r="BX2073">
        <v>33.389772669619298</v>
      </c>
      <c r="BY2073">
        <v>30.46522465196319</v>
      </c>
      <c r="BZ2073">
        <v>833.11979767114281</v>
      </c>
      <c r="CA2073">
        <v>294.10044558044638</v>
      </c>
      <c r="CB2073">
        <v>213.07423513982559</v>
      </c>
      <c r="CC2073" s="156">
        <v>1.1299999999999999</v>
      </c>
      <c r="CD2073">
        <v>1870</v>
      </c>
      <c r="CE2073">
        <v>1.6714293244598055E-2</v>
      </c>
      <c r="CF2073">
        <v>1.8912254857920812</v>
      </c>
      <c r="CG2073">
        <v>6.7750408995529532E-2</v>
      </c>
      <c r="CH2073">
        <v>-13.010046614216737</v>
      </c>
      <c r="CI2073" t="s">
        <v>479</v>
      </c>
    </row>
    <row r="2074" spans="47:87" x14ac:dyDescent="0.3">
      <c r="AU2074">
        <v>0.3</v>
      </c>
      <c r="AV2074">
        <v>19.522717328370174</v>
      </c>
      <c r="AW2074">
        <v>0.34315855997887978</v>
      </c>
      <c r="AX2074">
        <v>2.5643166477634489</v>
      </c>
      <c r="AY2074">
        <v>325.37999820137031</v>
      </c>
      <c r="AZ2074">
        <v>0.10263642822561986</v>
      </c>
      <c r="BA2074">
        <v>365.87854110123538</v>
      </c>
      <c r="BB2074">
        <v>344.29945734742324</v>
      </c>
      <c r="BC2074">
        <v>1</v>
      </c>
      <c r="BD2074">
        <v>46.40645152320657</v>
      </c>
      <c r="BE2074">
        <v>104.78012571430105</v>
      </c>
      <c r="BF2074">
        <v>24.46597977930853</v>
      </c>
      <c r="BG2074">
        <v>4.8100630011404713</v>
      </c>
      <c r="BH2074">
        <v>388.01508040729027</v>
      </c>
      <c r="BI2074">
        <v>0.19999999999999998</v>
      </c>
      <c r="BJ2074">
        <v>2723.702105330407</v>
      </c>
      <c r="BK2074">
        <v>682.03398444297034</v>
      </c>
      <c r="BL2074">
        <v>915.23233749243479</v>
      </c>
      <c r="BM2074">
        <v>888.94097782449376</v>
      </c>
      <c r="BN2074">
        <v>160.35085339646224</v>
      </c>
      <c r="BO2074">
        <v>31.111772116198296</v>
      </c>
      <c r="BP2074">
        <v>4.024661514929774E-2</v>
      </c>
      <c r="BQ2074">
        <v>100</v>
      </c>
      <c r="BR2074">
        <v>370.40334598832703</v>
      </c>
      <c r="BS2074">
        <v>5.529107783265319E-2</v>
      </c>
      <c r="BT2074">
        <v>2.9581922474873547E-4</v>
      </c>
      <c r="BU2074">
        <v>0</v>
      </c>
      <c r="BV2074">
        <v>0.55245026195125746</v>
      </c>
      <c r="BW2074">
        <v>14.565776718584923</v>
      </c>
      <c r="BX2074">
        <v>34.598508842763692</v>
      </c>
      <c r="BY2074">
        <v>37.29844288573458</v>
      </c>
      <c r="BZ2074">
        <v>1258.0667210604636</v>
      </c>
      <c r="CA2074">
        <v>354.89222588754984</v>
      </c>
      <c r="CB2074">
        <v>230.80766351435901</v>
      </c>
      <c r="CC2074" s="156">
        <v>1.01</v>
      </c>
      <c r="CD2074">
        <v>680</v>
      </c>
      <c r="CE2074">
        <v>0.3339518265775383</v>
      </c>
      <c r="CF2074">
        <v>7.6470276559441048</v>
      </c>
      <c r="CG2074">
        <v>0.30157420109918615</v>
      </c>
      <c r="CH2074">
        <v>35.845372688380976</v>
      </c>
      <c r="CI2074">
        <v>4</v>
      </c>
    </row>
    <row r="2075" spans="47:87" x14ac:dyDescent="0.3">
      <c r="AU2075">
        <v>0.3</v>
      </c>
      <c r="AV2075">
        <v>19.580786651244281</v>
      </c>
      <c r="AW2075">
        <v>0.30443936212642358</v>
      </c>
      <c r="AX2075">
        <v>0.74552267920586157</v>
      </c>
      <c r="AY2075">
        <v>335.70522931560413</v>
      </c>
      <c r="AZ2075">
        <v>9.8559118233584167E-2</v>
      </c>
      <c r="BA2075">
        <v>454.44108822971367</v>
      </c>
      <c r="BB2075">
        <v>396.90484359800405</v>
      </c>
      <c r="BC2075">
        <v>1</v>
      </c>
      <c r="BD2075">
        <v>44.725396433444956</v>
      </c>
      <c r="BE2075">
        <v>96.659379573999033</v>
      </c>
      <c r="BF2075">
        <v>16.058136663535034</v>
      </c>
      <c r="BG2075">
        <v>5.9180229091871484</v>
      </c>
      <c r="BH2075">
        <v>434.36376674276084</v>
      </c>
      <c r="BI2075">
        <v>0.20000000000000004</v>
      </c>
      <c r="BJ2075">
        <v>2526.9521249085583</v>
      </c>
      <c r="BK2075">
        <v>697.84206558042843</v>
      </c>
      <c r="BL2075">
        <v>931.42061851999165</v>
      </c>
      <c r="BM2075">
        <v>987.45054955287696</v>
      </c>
      <c r="BN2075">
        <v>177.9324863227373</v>
      </c>
      <c r="BO2075">
        <v>27.438781722959178</v>
      </c>
      <c r="BP2075">
        <v>5.5398813144490286E-2</v>
      </c>
      <c r="BQ2075">
        <v>100</v>
      </c>
      <c r="BR2075">
        <v>363.03285264788531</v>
      </c>
      <c r="BS2075">
        <v>5.4462556377621388E-2</v>
      </c>
      <c r="BT2075">
        <v>2.8740219706177702E-4</v>
      </c>
      <c r="BU2075">
        <v>77.018410606914784</v>
      </c>
      <c r="BV2075">
        <v>0.54712245123032355</v>
      </c>
      <c r="BW2075">
        <v>13.067493211322036</v>
      </c>
      <c r="BX2075">
        <v>33.809793225615891</v>
      </c>
      <c r="BY2075">
        <v>33.08416157843827</v>
      </c>
      <c r="BZ2075">
        <v>1134.6999950754916</v>
      </c>
      <c r="CA2075">
        <v>419.61654349548178</v>
      </c>
      <c r="CB2075">
        <v>236.39766552555159</v>
      </c>
      <c r="CC2075" s="156">
        <v>1</v>
      </c>
      <c r="CD2075">
        <v>1480</v>
      </c>
      <c r="CE2075">
        <v>0.18803805364307946</v>
      </c>
      <c r="CF2075">
        <v>6.4645629209741511</v>
      </c>
      <c r="CG2075">
        <v>0.22569691214604462</v>
      </c>
      <c r="CH2075">
        <v>23.328328694219184</v>
      </c>
      <c r="CI2075">
        <v>7</v>
      </c>
    </row>
    <row r="2076" spans="47:87" x14ac:dyDescent="0.3">
      <c r="AU2076">
        <v>0.3</v>
      </c>
      <c r="AV2076">
        <v>21.859925094069176</v>
      </c>
      <c r="AW2076">
        <v>0.34212539940462439</v>
      </c>
      <c r="AX2076">
        <v>1.6177408660296155</v>
      </c>
      <c r="AY2076">
        <v>331.02048775855974</v>
      </c>
      <c r="AZ2076">
        <v>8.5110978507549576E-2</v>
      </c>
      <c r="BA2076">
        <v>468.64315438854925</v>
      </c>
      <c r="BB2076">
        <v>449.36124271857807</v>
      </c>
      <c r="BC2076">
        <v>1</v>
      </c>
      <c r="BD2076">
        <v>35.985175364332008</v>
      </c>
      <c r="BE2076">
        <v>107.55230630631668</v>
      </c>
      <c r="BF2076">
        <v>11.618692563310999</v>
      </c>
      <c r="BG2076">
        <v>5.1199863674459927</v>
      </c>
      <c r="BH2076">
        <v>416.46812403503924</v>
      </c>
      <c r="BI2076">
        <v>0.2</v>
      </c>
      <c r="BJ2076">
        <v>3112.3834326765132</v>
      </c>
      <c r="BK2076">
        <v>689.3466815774633</v>
      </c>
      <c r="BL2076">
        <v>885.23356983462315</v>
      </c>
      <c r="BM2076">
        <v>721.8459569697485</v>
      </c>
      <c r="BN2076">
        <v>152.35167268606943</v>
      </c>
      <c r="BO2076">
        <v>30.964087398617846</v>
      </c>
      <c r="BP2076">
        <v>4.6763435639780408E-2</v>
      </c>
      <c r="BQ2076">
        <v>100</v>
      </c>
      <c r="BR2076">
        <v>419.42879073303027</v>
      </c>
      <c r="BS2076">
        <v>5.3153939865958552E-2</v>
      </c>
      <c r="BT2076">
        <v>2.8452204145561167E-4</v>
      </c>
      <c r="BU2076">
        <v>30.183142882166386</v>
      </c>
      <c r="BV2076">
        <v>0.59401362873410135</v>
      </c>
      <c r="BW2076">
        <v>14.874219216706971</v>
      </c>
      <c r="BX2076">
        <v>37.597629772858248</v>
      </c>
      <c r="BY2076">
        <v>33.561086889656345</v>
      </c>
      <c r="BZ2076">
        <v>1031.5779799890831</v>
      </c>
      <c r="CA2076">
        <v>189.70694256181133</v>
      </c>
      <c r="CB2076">
        <v>250.53811266411731</v>
      </c>
      <c r="CC2076" s="156">
        <v>0.96</v>
      </c>
      <c r="CD2076">
        <v>980</v>
      </c>
      <c r="CE2076">
        <v>0.22291282973033844</v>
      </c>
      <c r="CF2076">
        <v>6.6522884832955764</v>
      </c>
      <c r="CG2076">
        <v>0.27056823433263422</v>
      </c>
      <c r="CH2076">
        <v>29.627872231638818</v>
      </c>
      <c r="CI2076">
        <v>6</v>
      </c>
    </row>
    <row r="2077" spans="47:87" x14ac:dyDescent="0.3">
      <c r="AU2077">
        <v>0.3</v>
      </c>
      <c r="AV2077">
        <v>20.176107310059319</v>
      </c>
      <c r="AW2077">
        <v>0.33797368381392789</v>
      </c>
      <c r="AX2077">
        <v>0.55313760934079592</v>
      </c>
      <c r="AY2077">
        <v>312.36000758284524</v>
      </c>
      <c r="AZ2077">
        <v>0.10466178119176801</v>
      </c>
      <c r="BA2077">
        <v>433.95611374069671</v>
      </c>
      <c r="BB2077">
        <v>345.64020728235113</v>
      </c>
      <c r="BC2077">
        <v>1</v>
      </c>
      <c r="BD2077">
        <v>32.297627350488419</v>
      </c>
      <c r="BE2077">
        <v>117.54793077310835</v>
      </c>
      <c r="BF2077">
        <v>15.115590583703517</v>
      </c>
      <c r="BG2077">
        <v>3.8137825599393333</v>
      </c>
      <c r="BH2077">
        <v>378.06877659428841</v>
      </c>
      <c r="BI2077">
        <v>0.19999999999999998</v>
      </c>
      <c r="BJ2077">
        <v>3160.3369369115389</v>
      </c>
      <c r="BK2077">
        <v>694.5612504292618</v>
      </c>
      <c r="BL2077">
        <v>876.27119880004568</v>
      </c>
      <c r="BM2077">
        <v>1011.0525427631004</v>
      </c>
      <c r="BN2077">
        <v>240.18240623391168</v>
      </c>
      <c r="BO2077">
        <v>30.816926289163003</v>
      </c>
      <c r="BP2077">
        <v>1.8357995255527417E-2</v>
      </c>
      <c r="BQ2077">
        <v>100</v>
      </c>
      <c r="BR2077">
        <v>285.32689580089709</v>
      </c>
      <c r="BS2077">
        <v>5.5402259987712435E-2</v>
      </c>
      <c r="BT2077">
        <v>2.8629452946715001E-4</v>
      </c>
      <c r="BU2077">
        <v>99.039263010747561</v>
      </c>
      <c r="BV2077">
        <v>0.52027709302657699</v>
      </c>
      <c r="BW2077">
        <v>14.668550241972559</v>
      </c>
      <c r="BX2077">
        <v>35.466645789054219</v>
      </c>
      <c r="BY2077">
        <v>26.44023923797694</v>
      </c>
      <c r="BZ2077">
        <v>1009.8137347627777</v>
      </c>
      <c r="CA2077">
        <v>309.59210933923561</v>
      </c>
      <c r="CB2077">
        <v>231.6255572054508</v>
      </c>
      <c r="CC2077" s="156">
        <v>1.08</v>
      </c>
      <c r="CD2077">
        <v>2240</v>
      </c>
      <c r="CE2077">
        <v>-2.7272147895400001E-2</v>
      </c>
      <c r="CF2077">
        <v>1.2631161104273581</v>
      </c>
      <c r="CG2077">
        <v>3.8633083928869327E-2</v>
      </c>
      <c r="CH2077">
        <v>-21.458536115332112</v>
      </c>
      <c r="CI2077" t="s">
        <v>479</v>
      </c>
    </row>
    <row r="2078" spans="47:87" x14ac:dyDescent="0.3">
      <c r="AU2078">
        <v>0.3</v>
      </c>
      <c r="AV2078">
        <v>20.388231481727068</v>
      </c>
      <c r="AW2078">
        <v>0.26321561720676384</v>
      </c>
      <c r="AX2078">
        <v>1.3193044444617446</v>
      </c>
      <c r="AY2078">
        <v>315.07708117431127</v>
      </c>
      <c r="AZ2078">
        <v>0.10570125135192143</v>
      </c>
      <c r="BA2078">
        <v>459.10487388289812</v>
      </c>
      <c r="BB2078">
        <v>362.32613708147585</v>
      </c>
      <c r="BC2078">
        <v>1</v>
      </c>
      <c r="BD2078">
        <v>39.469633086698579</v>
      </c>
      <c r="BE2078">
        <v>95.697987276611698</v>
      </c>
      <c r="BF2078">
        <v>14.206200041691655</v>
      </c>
      <c r="BG2078">
        <v>7.4816209294219078</v>
      </c>
      <c r="BH2078">
        <v>394.03207531351734</v>
      </c>
      <c r="BI2078">
        <v>0.20000000000000007</v>
      </c>
      <c r="BJ2078">
        <v>2969.0976624767563</v>
      </c>
      <c r="BK2078">
        <v>679.37820049042512</v>
      </c>
      <c r="BL2078">
        <v>914.39062961803609</v>
      </c>
      <c r="BM2078">
        <v>1057.6339532640534</v>
      </c>
      <c r="BN2078">
        <v>171.87802815900869</v>
      </c>
      <c r="BO2078">
        <v>23.432707443150861</v>
      </c>
      <c r="BP2078">
        <v>8.3063379656465847E-2</v>
      </c>
      <c r="BQ2078">
        <v>100</v>
      </c>
      <c r="BR2078">
        <v>385.68424097304762</v>
      </c>
      <c r="BS2078">
        <v>5.4952540948822959E-2</v>
      </c>
      <c r="BT2078">
        <v>3.0348719994012263E-4</v>
      </c>
      <c r="BU2078">
        <v>16.381260798055479</v>
      </c>
      <c r="BV2078">
        <v>0.58357247060919548</v>
      </c>
      <c r="BW2078">
        <v>14.03370063143973</v>
      </c>
      <c r="BX2078">
        <v>36.324921947484363</v>
      </c>
      <c r="BY2078">
        <v>40.097505241797784</v>
      </c>
      <c r="BZ2078">
        <v>1184.5743250562666</v>
      </c>
      <c r="CA2078">
        <v>302.87369526897072</v>
      </c>
      <c r="CB2078">
        <v>237.5262250691124</v>
      </c>
      <c r="CC2078" s="156">
        <v>0.92</v>
      </c>
      <c r="CD2078">
        <v>1470</v>
      </c>
      <c r="CE2078">
        <v>0.17401487400271076</v>
      </c>
      <c r="CF2078">
        <v>4.1609140433357794</v>
      </c>
      <c r="CG2078">
        <v>0.17862802373380623</v>
      </c>
      <c r="CH2078">
        <v>9.6884258555248675</v>
      </c>
      <c r="CI2078">
        <v>9</v>
      </c>
    </row>
    <row r="2079" spans="47:87" x14ac:dyDescent="0.3">
      <c r="AU2079">
        <v>0.3</v>
      </c>
      <c r="AV2079">
        <v>20.784703561143264</v>
      </c>
      <c r="AW2079">
        <v>0.30196598105817285</v>
      </c>
      <c r="AX2079">
        <v>1.0282846754104353</v>
      </c>
      <c r="AY2079">
        <v>334.88327315909498</v>
      </c>
      <c r="AZ2079">
        <v>9.3907010233506366E-2</v>
      </c>
      <c r="BA2079">
        <v>437.6921506098426</v>
      </c>
      <c r="BB2079">
        <v>258.5979453280662</v>
      </c>
      <c r="BC2079">
        <v>1</v>
      </c>
      <c r="BD2079">
        <v>40.797258852981003</v>
      </c>
      <c r="BE2079">
        <v>106.71203000138395</v>
      </c>
      <c r="BF2079">
        <v>13.17659443050289</v>
      </c>
      <c r="BG2079">
        <v>7.1080691242337641</v>
      </c>
      <c r="BH2079">
        <v>402.38785206803755</v>
      </c>
      <c r="BI2079">
        <v>0.19999999999999998</v>
      </c>
      <c r="BJ2079">
        <v>3028.2048315422026</v>
      </c>
      <c r="BK2079">
        <v>702.21440288775307</v>
      </c>
      <c r="BL2079">
        <v>857.37337576563743</v>
      </c>
      <c r="BM2079">
        <v>870.37494245267987</v>
      </c>
      <c r="BN2079">
        <v>50.045596490849618</v>
      </c>
      <c r="BO2079">
        <v>27.195722899695376</v>
      </c>
      <c r="BP2079">
        <v>5.7410775104927876E-2</v>
      </c>
      <c r="BQ2079">
        <v>100</v>
      </c>
      <c r="BR2079">
        <v>344.46627737786883</v>
      </c>
      <c r="BS2079">
        <v>5.1829933499722543E-2</v>
      </c>
      <c r="BT2079">
        <v>3.0108989956091923E-4</v>
      </c>
      <c r="BU2079">
        <v>0</v>
      </c>
      <c r="BV2079">
        <v>0.55286326039395672</v>
      </c>
      <c r="BW2079">
        <v>14.830741156309607</v>
      </c>
      <c r="BX2079">
        <v>37.270489856221566</v>
      </c>
      <c r="BY2079">
        <v>28.038822024330344</v>
      </c>
      <c r="BZ2079">
        <v>980.5400577892475</v>
      </c>
      <c r="CA2079">
        <v>301.5888027453185</v>
      </c>
      <c r="CB2079">
        <v>244.88815319611911</v>
      </c>
      <c r="CC2079" s="156">
        <v>0.98</v>
      </c>
      <c r="CD2079">
        <v>1970</v>
      </c>
      <c r="CE2079">
        <v>9.2069855362562958E-2</v>
      </c>
      <c r="CF2079">
        <v>3.6238579233199295</v>
      </c>
      <c r="CG2079">
        <v>0.12733980961815339</v>
      </c>
      <c r="CH2079">
        <v>-1.4898470127319308</v>
      </c>
      <c r="CI2079" t="s">
        <v>479</v>
      </c>
    </row>
    <row r="2080" spans="47:87" x14ac:dyDescent="0.3">
      <c r="AU2080">
        <v>0.3</v>
      </c>
      <c r="AV2080">
        <v>17.916821779305053</v>
      </c>
      <c r="AW2080">
        <v>0.25843716581985482</v>
      </c>
      <c r="AX2080">
        <v>1.2277378909948833</v>
      </c>
      <c r="AY2080">
        <v>313.10607449617248</v>
      </c>
      <c r="AZ2080">
        <v>0.10686381277634326</v>
      </c>
      <c r="BA2080">
        <v>419.95793681453841</v>
      </c>
      <c r="BB2080">
        <v>300.80412911945433</v>
      </c>
      <c r="BC2080">
        <v>1</v>
      </c>
      <c r="BD2080">
        <v>34.557274170206917</v>
      </c>
      <c r="BE2080">
        <v>95.326014924521317</v>
      </c>
      <c r="BF2080">
        <v>14.136918934664175</v>
      </c>
      <c r="BG2080">
        <v>5.8235791846563867</v>
      </c>
      <c r="BH2080">
        <v>412.75033101257071</v>
      </c>
      <c r="BI2080">
        <v>0.2</v>
      </c>
      <c r="BJ2080">
        <v>2642.6370762442734</v>
      </c>
      <c r="BK2080">
        <v>683.92311234621536</v>
      </c>
      <c r="BL2080">
        <v>832.33351562463963</v>
      </c>
      <c r="BM2080">
        <v>842.03077022091827</v>
      </c>
      <c r="BN2080">
        <v>167.36484134225839</v>
      </c>
      <c r="BO2080">
        <v>23.008749800450481</v>
      </c>
      <c r="BP2080">
        <v>8.1365399558970236E-2</v>
      </c>
      <c r="BQ2080">
        <v>100</v>
      </c>
      <c r="BR2080">
        <v>383.56728738841309</v>
      </c>
      <c r="BS2080">
        <v>5.8080440741386047E-2</v>
      </c>
      <c r="BT2080">
        <v>3.0581854842896318E-4</v>
      </c>
      <c r="BU2080">
        <v>37.607503348212049</v>
      </c>
      <c r="BV2080">
        <v>0.55404998414129558</v>
      </c>
      <c r="BW2080">
        <v>15.709720345424113</v>
      </c>
      <c r="BX2080">
        <v>34.827666261365785</v>
      </c>
      <c r="BY2080">
        <v>37.101569994894305</v>
      </c>
      <c r="BZ2080">
        <v>902.86065198078722</v>
      </c>
      <c r="CA2080">
        <v>244.05798901239439</v>
      </c>
      <c r="CB2080">
        <v>234.66415380648374</v>
      </c>
      <c r="CC2080" s="156">
        <v>1.1399999999999999</v>
      </c>
      <c r="CD2080">
        <v>1330</v>
      </c>
      <c r="CE2080">
        <v>0.11648323861720766</v>
      </c>
      <c r="CF2080">
        <v>4.8002294879775338</v>
      </c>
      <c r="CG2080">
        <v>0.15184849309732021</v>
      </c>
      <c r="CH2080">
        <v>6.5045718434817426</v>
      </c>
      <c r="CI2080">
        <v>12</v>
      </c>
    </row>
    <row r="2081" spans="47:87" x14ac:dyDescent="0.3">
      <c r="AU2081">
        <v>0.3</v>
      </c>
      <c r="AV2081">
        <v>20.946067155524254</v>
      </c>
      <c r="AW2081">
        <v>0.25688037204777725</v>
      </c>
      <c r="AX2081">
        <v>2.1219449065551932</v>
      </c>
      <c r="AY2081">
        <v>332.1860577146644</v>
      </c>
      <c r="AZ2081">
        <v>0.10256640373262797</v>
      </c>
      <c r="BA2081">
        <v>417.80409693140075</v>
      </c>
      <c r="BB2081">
        <v>283.18528958341574</v>
      </c>
      <c r="BC2081">
        <v>1</v>
      </c>
      <c r="BD2081">
        <v>36.264746863240575</v>
      </c>
      <c r="BE2081">
        <v>112.02797011758521</v>
      </c>
      <c r="BF2081">
        <v>13.452136047440103</v>
      </c>
      <c r="BG2081">
        <v>3.8121178723010445</v>
      </c>
      <c r="BH2081">
        <v>400.32281330411553</v>
      </c>
      <c r="BI2081">
        <v>0.2</v>
      </c>
      <c r="BJ2081">
        <v>2379.9301713591271</v>
      </c>
      <c r="BK2081">
        <v>665.83291500711732</v>
      </c>
      <c r="BL2081">
        <v>834.42638777384661</v>
      </c>
      <c r="BM2081">
        <v>875.66037377844225</v>
      </c>
      <c r="BN2081">
        <v>169.34753191151836</v>
      </c>
      <c r="BO2081">
        <v>23.341454241398949</v>
      </c>
      <c r="BP2081">
        <v>2.3702780573277796E-2</v>
      </c>
      <c r="BQ2081">
        <v>100</v>
      </c>
      <c r="BR2081">
        <v>423.66968797733608</v>
      </c>
      <c r="BS2081">
        <v>5.8595763731527556E-2</v>
      </c>
      <c r="BT2081">
        <v>2.9552033523913242E-4</v>
      </c>
      <c r="BU2081">
        <v>0</v>
      </c>
      <c r="BV2081">
        <v>0.51974649890108648</v>
      </c>
      <c r="BW2081">
        <v>15.395452006609824</v>
      </c>
      <c r="BX2081">
        <v>36.75089348424266</v>
      </c>
      <c r="BY2081">
        <v>34.157904357727048</v>
      </c>
      <c r="BZ2081">
        <v>999.72612667423721</v>
      </c>
      <c r="CA2081">
        <v>221.23570578185698</v>
      </c>
      <c r="CB2081">
        <v>224.49040914442537</v>
      </c>
      <c r="CC2081" s="156">
        <v>1.01</v>
      </c>
      <c r="CD2081">
        <v>1260</v>
      </c>
      <c r="CE2081">
        <v>0.16459340711071868</v>
      </c>
      <c r="CF2081">
        <v>6.2704936750398383</v>
      </c>
      <c r="CG2081">
        <v>0.21370242004332599</v>
      </c>
      <c r="CH2081">
        <v>12.770519166810692</v>
      </c>
      <c r="CI2081">
        <v>9</v>
      </c>
    </row>
    <row r="2082" spans="47:87" x14ac:dyDescent="0.3">
      <c r="AU2082">
        <v>0.3</v>
      </c>
      <c r="AV2082">
        <v>18.294293713965974</v>
      </c>
      <c r="AW2082">
        <v>0.33857827911189931</v>
      </c>
      <c r="AX2082">
        <v>2.4624486481593211E-2</v>
      </c>
      <c r="AY2082">
        <v>337.59423641849907</v>
      </c>
      <c r="AZ2082">
        <v>0.11902931220309876</v>
      </c>
      <c r="BA2082">
        <v>425.0158267338557</v>
      </c>
      <c r="BB2082">
        <v>362.96946654965689</v>
      </c>
      <c r="BC2082">
        <v>1</v>
      </c>
      <c r="BD2082">
        <v>30.328838111450388</v>
      </c>
      <c r="BE2082">
        <v>82.961402369870385</v>
      </c>
      <c r="BF2082">
        <v>18.41276745496025</v>
      </c>
      <c r="BG2082">
        <v>6.2186924640351267</v>
      </c>
      <c r="BH2082">
        <v>394.89529844068852</v>
      </c>
      <c r="BI2082">
        <v>0.19999999999999998</v>
      </c>
      <c r="BJ2082">
        <v>2769.958866475768</v>
      </c>
      <c r="BK2082">
        <v>676.23648208867075</v>
      </c>
      <c r="BL2082">
        <v>835.7320345339615</v>
      </c>
      <c r="BM2082">
        <v>977.26467770849797</v>
      </c>
      <c r="BN2082">
        <v>242.25440581882245</v>
      </c>
      <c r="BO2082">
        <v>30.512266037839961</v>
      </c>
      <c r="BP2082">
        <v>6.1980160942924856E-2</v>
      </c>
      <c r="BQ2082">
        <v>100</v>
      </c>
      <c r="BR2082">
        <v>372.9087938035297</v>
      </c>
      <c r="BS2082">
        <v>4.8765446424262296E-2</v>
      </c>
      <c r="BT2082">
        <v>3.1297195941288843E-4</v>
      </c>
      <c r="BU2082">
        <v>0</v>
      </c>
      <c r="BV2082">
        <v>0.4901271632095161</v>
      </c>
      <c r="BW2082">
        <v>14.755427353230557</v>
      </c>
      <c r="BX2082">
        <v>36.350760025527798</v>
      </c>
      <c r="BY2082">
        <v>38.132260650435164</v>
      </c>
      <c r="BZ2082">
        <v>941.1601487982216</v>
      </c>
      <c r="CA2082">
        <v>285.37178211190911</v>
      </c>
      <c r="CB2082">
        <v>238.17699785667801</v>
      </c>
      <c r="CC2082" s="156">
        <v>0.91</v>
      </c>
      <c r="CD2082">
        <v>2830</v>
      </c>
      <c r="CE2082">
        <v>5.0099230735778155E-2</v>
      </c>
      <c r="CF2082">
        <v>2.5613850891677155</v>
      </c>
      <c r="CG2082">
        <v>8.4602822577199782E-2</v>
      </c>
      <c r="CH2082">
        <v>-10.401874083292677</v>
      </c>
      <c r="CI2082" t="s">
        <v>479</v>
      </c>
    </row>
    <row r="2083" spans="47:87" x14ac:dyDescent="0.3">
      <c r="AU2083">
        <v>0.3</v>
      </c>
      <c r="AV2083">
        <v>21.334051175152528</v>
      </c>
      <c r="AW2083">
        <v>0.34667691640356818</v>
      </c>
      <c r="AX2083">
        <v>1.2720608021890312</v>
      </c>
      <c r="AY2083">
        <v>328.73956509143562</v>
      </c>
      <c r="AZ2083">
        <v>9.0357247285564657E-2</v>
      </c>
      <c r="BA2083">
        <v>451.72378519972773</v>
      </c>
      <c r="BB2083">
        <v>395.48947752011833</v>
      </c>
      <c r="BC2083">
        <v>1</v>
      </c>
      <c r="BD2083">
        <v>40.456821339691956</v>
      </c>
      <c r="BE2083">
        <v>90.37400419604144</v>
      </c>
      <c r="BF2083">
        <v>12.7227424617498</v>
      </c>
      <c r="BG2083">
        <v>5.4385006541853267</v>
      </c>
      <c r="BH2083">
        <v>425.84985685194982</v>
      </c>
      <c r="BI2083">
        <v>0.19999999999999998</v>
      </c>
      <c r="BJ2083">
        <v>2336.9536027080858</v>
      </c>
      <c r="BK2083">
        <v>691.32574190442392</v>
      </c>
      <c r="BL2083">
        <v>933.46396156524656</v>
      </c>
      <c r="BM2083">
        <v>881.24097983740353</v>
      </c>
      <c r="BN2083">
        <v>69.975578316342038</v>
      </c>
      <c r="BO2083">
        <v>31.495082465352464</v>
      </c>
      <c r="BP2083">
        <v>3.2918414887340833E-2</v>
      </c>
      <c r="BQ2083">
        <v>100</v>
      </c>
      <c r="BR2083">
        <v>363.23212262238769</v>
      </c>
      <c r="BS2083">
        <v>5.500393282074971E-2</v>
      </c>
      <c r="BT2083">
        <v>3.2568380759978241E-4</v>
      </c>
      <c r="BU2083">
        <v>30.915647186089689</v>
      </c>
      <c r="BV2083">
        <v>0.50851586879678412</v>
      </c>
      <c r="BW2083">
        <v>14.551702162049203</v>
      </c>
      <c r="BX2083">
        <v>36.971850228170936</v>
      </c>
      <c r="BY2083">
        <v>33.062704375470801</v>
      </c>
      <c r="BZ2083">
        <v>1166.4553789714028</v>
      </c>
      <c r="CA2083">
        <v>149.88062578977889</v>
      </c>
      <c r="CB2083">
        <v>247.51045121637964</v>
      </c>
      <c r="CC2083" s="156">
        <v>1.1100000000000001</v>
      </c>
      <c r="CD2083">
        <v>1520</v>
      </c>
      <c r="CE2083">
        <v>8.8987862125771144E-2</v>
      </c>
      <c r="CF2083">
        <v>3.3451157881631435</v>
      </c>
      <c r="CG2083">
        <v>0.11946963527848783</v>
      </c>
      <c r="CH2083">
        <v>-3.4491600954632493</v>
      </c>
      <c r="CI2083" t="s">
        <v>479</v>
      </c>
    </row>
    <row r="2084" spans="47:87" x14ac:dyDescent="0.3">
      <c r="AU2084">
        <v>0.3</v>
      </c>
      <c r="AV2084">
        <v>19.710861779667731</v>
      </c>
      <c r="AW2084">
        <v>0.35993110302983178</v>
      </c>
      <c r="AX2084">
        <v>1.1809355523855574</v>
      </c>
      <c r="AY2084">
        <v>309.16423653530626</v>
      </c>
      <c r="AZ2084">
        <v>9.3589361566964749E-2</v>
      </c>
      <c r="BA2084">
        <v>540.39667238274808</v>
      </c>
      <c r="BB2084">
        <v>354.79719748790967</v>
      </c>
      <c r="BC2084">
        <v>1</v>
      </c>
      <c r="BD2084">
        <v>37.546914244816584</v>
      </c>
      <c r="BE2084">
        <v>94.275854742642366</v>
      </c>
      <c r="BF2084">
        <v>11.368782069609312</v>
      </c>
      <c r="BG2084">
        <v>3.1269493655777802</v>
      </c>
      <c r="BH2084">
        <v>413.12129943034608</v>
      </c>
      <c r="BI2084">
        <v>0.2</v>
      </c>
      <c r="BJ2084">
        <v>2671.7550229266226</v>
      </c>
      <c r="BK2084">
        <v>659.8037814719022</v>
      </c>
      <c r="BL2084">
        <v>865.41319647905834</v>
      </c>
      <c r="BM2084">
        <v>903.44480835717184</v>
      </c>
      <c r="BN2084">
        <v>169.40710678044115</v>
      </c>
      <c r="BO2084">
        <v>32.372027832579576</v>
      </c>
      <c r="BP2084">
        <v>7.387911012753777E-2</v>
      </c>
      <c r="BQ2084">
        <v>100</v>
      </c>
      <c r="BR2084">
        <v>308.16488462274958</v>
      </c>
      <c r="BS2084">
        <v>5.1936162128341741E-2</v>
      </c>
      <c r="BT2084">
        <v>3.0574182011980979E-4</v>
      </c>
      <c r="BU2084">
        <v>44.960597575518221</v>
      </c>
      <c r="BV2084">
        <v>0.5629926618064367</v>
      </c>
      <c r="BW2084">
        <v>14.692743698944605</v>
      </c>
      <c r="BX2084">
        <v>37.300056723113542</v>
      </c>
      <c r="BY2084">
        <v>33.551550277511488</v>
      </c>
      <c r="BZ2084">
        <v>1061.841045396674</v>
      </c>
      <c r="CA2084">
        <v>270.15581380545143</v>
      </c>
      <c r="CB2084">
        <v>229.60602786948468</v>
      </c>
      <c r="CC2084" s="156">
        <v>1.0900000000000001</v>
      </c>
      <c r="CD2084">
        <v>1460</v>
      </c>
      <c r="CE2084">
        <v>0.10756659423048243</v>
      </c>
      <c r="CF2084">
        <v>4.2363503622635967</v>
      </c>
      <c r="CG2084">
        <v>0.13856223482958627</v>
      </c>
      <c r="CH2084">
        <v>1.5747786766808913</v>
      </c>
      <c r="CI2084">
        <v>17</v>
      </c>
    </row>
    <row r="2085" spans="47:87" x14ac:dyDescent="0.3">
      <c r="AU2085">
        <v>0.3</v>
      </c>
      <c r="AV2085">
        <v>18.904178782035864</v>
      </c>
      <c r="AW2085">
        <v>0.27810965969341617</v>
      </c>
      <c r="AX2085">
        <v>1.2241418268910931</v>
      </c>
      <c r="AY2085">
        <v>297.09225944174023</v>
      </c>
      <c r="AZ2085">
        <v>9.1275032646067192E-2</v>
      </c>
      <c r="BA2085">
        <v>461.28497423218556</v>
      </c>
      <c r="BB2085">
        <v>306.03564241944878</v>
      </c>
      <c r="BC2085">
        <v>1</v>
      </c>
      <c r="BD2085">
        <v>33.045583324391508</v>
      </c>
      <c r="BE2085">
        <v>94.939348937325036</v>
      </c>
      <c r="BF2085">
        <v>26.965550941528715</v>
      </c>
      <c r="BG2085">
        <v>3.8934477902113742</v>
      </c>
      <c r="BH2085">
        <v>432.91555254215473</v>
      </c>
      <c r="BI2085">
        <v>0.20000000000000009</v>
      </c>
      <c r="BJ2085">
        <v>2554.0992348596237</v>
      </c>
      <c r="BK2085">
        <v>684.75948343180994</v>
      </c>
      <c r="BL2085">
        <v>919.26941529841952</v>
      </c>
      <c r="BM2085">
        <v>948.99665645124503</v>
      </c>
      <c r="BN2085">
        <v>176.38363290559585</v>
      </c>
      <c r="BO2085">
        <v>25.024359216201159</v>
      </c>
      <c r="BP2085">
        <v>5.5619844009400579E-2</v>
      </c>
      <c r="BQ2085">
        <v>100</v>
      </c>
      <c r="BR2085">
        <v>278.67224225832638</v>
      </c>
      <c r="BS2085">
        <v>5.3088344349388555E-2</v>
      </c>
      <c r="BT2085">
        <v>2.9824349619647406E-4</v>
      </c>
      <c r="BU2085">
        <v>6.080195705994341</v>
      </c>
      <c r="BV2085">
        <v>0.55431509505830179</v>
      </c>
      <c r="BW2085">
        <v>14.939028419277605</v>
      </c>
      <c r="BX2085">
        <v>35.328663622788099</v>
      </c>
      <c r="BY2085">
        <v>34.933549825950301</v>
      </c>
      <c r="BZ2085">
        <v>1113.4299643533579</v>
      </c>
      <c r="CA2085">
        <v>194.20272401763137</v>
      </c>
      <c r="CB2085">
        <v>210.45536751397049</v>
      </c>
      <c r="CC2085" s="156">
        <v>0.96</v>
      </c>
      <c r="CD2085">
        <v>1070</v>
      </c>
      <c r="CE2085">
        <v>0.25053933071072776</v>
      </c>
      <c r="CF2085">
        <v>7.5908082736896381</v>
      </c>
      <c r="CG2085">
        <v>0.30031945030287066</v>
      </c>
      <c r="CH2085">
        <v>35.744687772392204</v>
      </c>
      <c r="CI2085">
        <v>5</v>
      </c>
    </row>
    <row r="2086" spans="47:87" x14ac:dyDescent="0.3">
      <c r="AU2086">
        <v>0.3</v>
      </c>
      <c r="AV2086">
        <v>19.44873864155484</v>
      </c>
      <c r="AW2086">
        <v>0.3086796108741196</v>
      </c>
      <c r="AX2086">
        <v>1.3242984126256978</v>
      </c>
      <c r="AY2086">
        <v>331.06948680807608</v>
      </c>
      <c r="AZ2086">
        <v>0.10629395431234007</v>
      </c>
      <c r="BA2086">
        <v>388.45598359607538</v>
      </c>
      <c r="BB2086">
        <v>353.29303645869464</v>
      </c>
      <c r="BC2086">
        <v>1</v>
      </c>
      <c r="BD2086">
        <v>36.395156237113575</v>
      </c>
      <c r="BE2086">
        <v>102.85268956045267</v>
      </c>
      <c r="BF2086">
        <v>14.411307219200014</v>
      </c>
      <c r="BG2086">
        <v>5.489485636249265</v>
      </c>
      <c r="BH2086">
        <v>399.36881923324302</v>
      </c>
      <c r="BI2086">
        <v>0.2</v>
      </c>
      <c r="BJ2086">
        <v>2466.0828092146435</v>
      </c>
      <c r="BK2086">
        <v>696.97143980782653</v>
      </c>
      <c r="BL2086">
        <v>812.55955685443962</v>
      </c>
      <c r="BM2086">
        <v>993.48030271240441</v>
      </c>
      <c r="BN2086">
        <v>102.7837264055205</v>
      </c>
      <c r="BO2086">
        <v>27.782413850103133</v>
      </c>
      <c r="BP2086">
        <v>6.0815743584865377E-2</v>
      </c>
      <c r="BQ2086">
        <v>100</v>
      </c>
      <c r="BR2086">
        <v>351.58586787681696</v>
      </c>
      <c r="BS2086">
        <v>5.2252938901642808E-2</v>
      </c>
      <c r="BT2086">
        <v>3.0677537675574879E-4</v>
      </c>
      <c r="BU2086">
        <v>20.474743185123167</v>
      </c>
      <c r="BV2086">
        <v>0.55886386353510142</v>
      </c>
      <c r="BW2086">
        <v>14.867036860659782</v>
      </c>
      <c r="BX2086">
        <v>36.18228324253419</v>
      </c>
      <c r="BY2086">
        <v>28.66277252458184</v>
      </c>
      <c r="BZ2086">
        <v>1005.8033028812707</v>
      </c>
      <c r="CA2086">
        <v>213.81136737109284</v>
      </c>
      <c r="CB2086">
        <v>235.95529258650831</v>
      </c>
      <c r="CC2086" s="156">
        <v>1.01</v>
      </c>
      <c r="CD2086">
        <v>860</v>
      </c>
      <c r="CE2086">
        <v>0.23190397210138602</v>
      </c>
      <c r="CF2086">
        <v>6.1850471347439449</v>
      </c>
      <c r="CG2086">
        <v>0.22028237888864063</v>
      </c>
      <c r="CH2086">
        <v>22.610484197014461</v>
      </c>
      <c r="CI2086">
        <v>6</v>
      </c>
    </row>
    <row r="2087" spans="47:87" x14ac:dyDescent="0.3">
      <c r="AU2087">
        <v>0.3</v>
      </c>
      <c r="AV2087">
        <v>19.643834339528066</v>
      </c>
      <c r="AW2087">
        <v>0.30945745777597422</v>
      </c>
      <c r="AX2087">
        <v>1.3595687032821353</v>
      </c>
      <c r="AY2087">
        <v>319.2309941456333</v>
      </c>
      <c r="AZ2087">
        <v>0.1032711471674521</v>
      </c>
      <c r="BA2087">
        <v>532.08797025671993</v>
      </c>
      <c r="BB2087">
        <v>304.88567898542931</v>
      </c>
      <c r="BC2087">
        <v>1</v>
      </c>
      <c r="BD2087">
        <v>37.461780313971708</v>
      </c>
      <c r="BE2087">
        <v>92.015577672434091</v>
      </c>
      <c r="BF2087">
        <v>13.658643979134489</v>
      </c>
      <c r="BG2087">
        <v>2.4304541011613314</v>
      </c>
      <c r="BH2087">
        <v>439.75655984390119</v>
      </c>
      <c r="BI2087">
        <v>0.19999999999999998</v>
      </c>
      <c r="BJ2087">
        <v>2536.128473771209</v>
      </c>
      <c r="BK2087">
        <v>688.23570139280048</v>
      </c>
      <c r="BL2087">
        <v>893.7897871970714</v>
      </c>
      <c r="BM2087">
        <v>897.59172181176825</v>
      </c>
      <c r="BN2087">
        <v>137.48997863048371</v>
      </c>
      <c r="BO2087">
        <v>28.127771810693435</v>
      </c>
      <c r="BP2087">
        <v>2.7573052608751997E-2</v>
      </c>
      <c r="BQ2087">
        <v>100</v>
      </c>
      <c r="BR2087">
        <v>295.43352884420699</v>
      </c>
      <c r="BS2087">
        <v>5.8579822610147166E-2</v>
      </c>
      <c r="BT2087">
        <v>2.691640808508724E-4</v>
      </c>
      <c r="BU2087">
        <v>0</v>
      </c>
      <c r="BV2087">
        <v>0.58229457841336751</v>
      </c>
      <c r="BW2087">
        <v>15.335801851946183</v>
      </c>
      <c r="BX2087">
        <v>34.861197334272049</v>
      </c>
      <c r="BY2087">
        <v>41.352859337576561</v>
      </c>
      <c r="BZ2087">
        <v>1085.1915615975981</v>
      </c>
      <c r="CA2087">
        <v>302.57663402326227</v>
      </c>
      <c r="CB2087">
        <v>221.90751959991431</v>
      </c>
      <c r="CC2087" s="156">
        <v>0.65</v>
      </c>
      <c r="CD2087">
        <v>1990</v>
      </c>
      <c r="CE2087">
        <v>0.18483636364516154</v>
      </c>
      <c r="CF2087">
        <v>7.3939440562119572</v>
      </c>
      <c r="CG2087">
        <v>0.24372310514585649</v>
      </c>
      <c r="CH2087">
        <v>20.919483713537698</v>
      </c>
      <c r="CI2087">
        <v>7</v>
      </c>
    </row>
    <row r="2088" spans="47:87" x14ac:dyDescent="0.3">
      <c r="AU2088">
        <v>0.3</v>
      </c>
      <c r="AV2088">
        <v>20.726041523826254</v>
      </c>
      <c r="AW2088">
        <v>0.30883438758641352</v>
      </c>
      <c r="AX2088">
        <v>0.88968105954049681</v>
      </c>
      <c r="AY2088">
        <v>311.74988060428717</v>
      </c>
      <c r="AZ2088">
        <v>0.10063977653627</v>
      </c>
      <c r="BA2088">
        <v>440.0671499135363</v>
      </c>
      <c r="BB2088">
        <v>369.50068756517476</v>
      </c>
      <c r="BC2088">
        <v>1</v>
      </c>
      <c r="BD2088">
        <v>36.104896914240463</v>
      </c>
      <c r="BE2088">
        <v>91.62582288618573</v>
      </c>
      <c r="BF2088">
        <v>14.797048585917562</v>
      </c>
      <c r="BG2088">
        <v>5.1138423332666179</v>
      </c>
      <c r="BH2088">
        <v>415.07330209476328</v>
      </c>
      <c r="BI2088">
        <v>0.19999999999999998</v>
      </c>
      <c r="BJ2088">
        <v>2741.9207175074289</v>
      </c>
      <c r="BK2088">
        <v>699.02168685007007</v>
      </c>
      <c r="BL2088">
        <v>911.12591171338977</v>
      </c>
      <c r="BM2088">
        <v>1062.9596860446818</v>
      </c>
      <c r="BN2088">
        <v>225.91389552191413</v>
      </c>
      <c r="BO2088">
        <v>27.883935859351741</v>
      </c>
      <c r="BP2088">
        <v>5.0245232897287405E-2</v>
      </c>
      <c r="BQ2088">
        <v>100</v>
      </c>
      <c r="BR2088">
        <v>316.10671733447913</v>
      </c>
      <c r="BS2088">
        <v>5.8474528988111486E-2</v>
      </c>
      <c r="BT2088">
        <v>2.9881448950568967E-4</v>
      </c>
      <c r="BU2088">
        <v>19.180579834290278</v>
      </c>
      <c r="BV2088">
        <v>0.55455839405099461</v>
      </c>
      <c r="BW2088">
        <v>15.560374706026641</v>
      </c>
      <c r="BX2088">
        <v>35.629085230028103</v>
      </c>
      <c r="BY2088">
        <v>32.956124457501438</v>
      </c>
      <c r="BZ2088">
        <v>839.16037486223172</v>
      </c>
      <c r="CA2088">
        <v>201.40046890423406</v>
      </c>
      <c r="CB2088">
        <v>227.65291856429891</v>
      </c>
      <c r="CC2088" s="156">
        <v>0.92</v>
      </c>
      <c r="CD2088">
        <v>1360</v>
      </c>
      <c r="CE2088">
        <v>0.20663033155584909</v>
      </c>
      <c r="CF2088">
        <v>6.2086187015779135</v>
      </c>
      <c r="CG2088">
        <v>0.24741032607339114</v>
      </c>
      <c r="CH2088">
        <v>15.879972965109587</v>
      </c>
      <c r="CI2088">
        <v>7</v>
      </c>
    </row>
    <row r="2089" spans="47:87" x14ac:dyDescent="0.3">
      <c r="AU2089">
        <v>0.3</v>
      </c>
      <c r="AV2089">
        <v>20.561112782904203</v>
      </c>
      <c r="AW2089">
        <v>0.29822824327226249</v>
      </c>
      <c r="AX2089">
        <v>1.6621401885115759</v>
      </c>
      <c r="AY2089">
        <v>321.75497949807641</v>
      </c>
      <c r="AZ2089">
        <v>0.11410469614676497</v>
      </c>
      <c r="BA2089">
        <v>361.48993825111711</v>
      </c>
      <c r="BB2089">
        <v>375.99063024504994</v>
      </c>
      <c r="BC2089">
        <v>1</v>
      </c>
      <c r="BD2089">
        <v>37.931014718403851</v>
      </c>
      <c r="BE2089">
        <v>94.622261297548022</v>
      </c>
      <c r="BF2089">
        <v>16.211847052937888</v>
      </c>
      <c r="BG2089">
        <v>3.9074550293742565</v>
      </c>
      <c r="BH2089">
        <v>368.04802655823852</v>
      </c>
      <c r="BI2089">
        <v>0.19999999999999998</v>
      </c>
      <c r="BJ2089">
        <v>2469.2436554847304</v>
      </c>
      <c r="BK2089">
        <v>676.09916219708555</v>
      </c>
      <c r="BL2089">
        <v>822.92135831841267</v>
      </c>
      <c r="BM2089">
        <v>760.59639391432449</v>
      </c>
      <c r="BN2089">
        <v>168.16894264968741</v>
      </c>
      <c r="BO2089">
        <v>27.134050959399254</v>
      </c>
      <c r="BP2089">
        <v>2.3232086962231238E-2</v>
      </c>
      <c r="BQ2089">
        <v>100</v>
      </c>
      <c r="BR2089">
        <v>335.9805470728009</v>
      </c>
      <c r="BS2089">
        <v>5.3975998158490496E-2</v>
      </c>
      <c r="BT2089">
        <v>2.8628967275120393E-4</v>
      </c>
      <c r="BU2089">
        <v>62.509445798710594</v>
      </c>
      <c r="BV2089">
        <v>0.60617409908678033</v>
      </c>
      <c r="BW2089">
        <v>14.688426611593648</v>
      </c>
      <c r="BX2089">
        <v>37.007352166994586</v>
      </c>
      <c r="BY2089">
        <v>34.589648022695243</v>
      </c>
      <c r="BZ2089">
        <v>809.01534312041952</v>
      </c>
      <c r="CA2089">
        <v>370.7176825578573</v>
      </c>
      <c r="CB2089">
        <v>238.7933449551567</v>
      </c>
      <c r="CC2089" s="156">
        <v>1.04</v>
      </c>
      <c r="CD2089">
        <v>1480</v>
      </c>
      <c r="CE2089">
        <v>0.11076369786179874</v>
      </c>
      <c r="CF2089">
        <v>4.2932679829174392</v>
      </c>
      <c r="CG2089">
        <v>0.14094135499164934</v>
      </c>
      <c r="CH2089">
        <v>1.6766295317209925</v>
      </c>
      <c r="CI2089">
        <v>17</v>
      </c>
    </row>
    <row r="2090" spans="47:87" x14ac:dyDescent="0.3">
      <c r="AU2090">
        <v>0.3</v>
      </c>
      <c r="AV2090">
        <v>19.04620491834601</v>
      </c>
      <c r="AW2090">
        <v>0.26961452389775203</v>
      </c>
      <c r="AX2090">
        <v>1.2719368603138022</v>
      </c>
      <c r="AY2090">
        <v>344.93515792048714</v>
      </c>
      <c r="AZ2090">
        <v>0.1108172302838414</v>
      </c>
      <c r="BA2090">
        <v>376.08333977160902</v>
      </c>
      <c r="BB2090">
        <v>327.76813786806878</v>
      </c>
      <c r="BC2090">
        <v>1</v>
      </c>
      <c r="BD2090">
        <v>35.305927014265059</v>
      </c>
      <c r="BE2090">
        <v>103.22320095878442</v>
      </c>
      <c r="BF2090">
        <v>6.4453415234325018</v>
      </c>
      <c r="BG2090">
        <v>4.8237917114704789</v>
      </c>
      <c r="BH2090">
        <v>440.21864855206189</v>
      </c>
      <c r="BI2090">
        <v>0.19999999999999998</v>
      </c>
      <c r="BJ2090">
        <v>2443.6860411517378</v>
      </c>
      <c r="BK2090">
        <v>694.48004406827965</v>
      </c>
      <c r="BL2090">
        <v>972.85521262614498</v>
      </c>
      <c r="BM2090">
        <v>1127.3291190723287</v>
      </c>
      <c r="BN2090">
        <v>176.46681914441589</v>
      </c>
      <c r="BO2090">
        <v>24.425483337394418</v>
      </c>
      <c r="BP2090">
        <v>3.3727879383473429E-2</v>
      </c>
      <c r="BQ2090">
        <v>100</v>
      </c>
      <c r="BR2090">
        <v>350.43069201102725</v>
      </c>
      <c r="BS2090">
        <v>5.8143236790768681E-2</v>
      </c>
      <c r="BT2090">
        <v>3.086258860199366E-4</v>
      </c>
      <c r="BU2090">
        <v>0</v>
      </c>
      <c r="BV2090">
        <v>0.5610395805210443</v>
      </c>
      <c r="BW2090">
        <v>14.879798489781185</v>
      </c>
      <c r="BX2090">
        <v>37.241401616229041</v>
      </c>
      <c r="BY2090">
        <v>29.838810559511366</v>
      </c>
      <c r="BZ2090">
        <v>667.45116076848603</v>
      </c>
      <c r="CA2090">
        <v>336.65015965032444</v>
      </c>
      <c r="CB2090">
        <v>226.20369559877588</v>
      </c>
      <c r="CC2090" s="156">
        <v>0.97</v>
      </c>
      <c r="CD2090">
        <v>1820</v>
      </c>
      <c r="CE2090">
        <v>0.12497505173770462</v>
      </c>
      <c r="CF2090">
        <v>4.2482934046487877</v>
      </c>
      <c r="CG2090">
        <v>0.16800225830459845</v>
      </c>
      <c r="CH2090">
        <v>5.4553705475824668</v>
      </c>
      <c r="CI2090">
        <v>12</v>
      </c>
    </row>
    <row r="2091" spans="47:87" x14ac:dyDescent="0.3">
      <c r="AU2091">
        <v>0.3</v>
      </c>
      <c r="AV2091">
        <v>19.662018286447687</v>
      </c>
      <c r="AW2091">
        <v>0.2960588604099556</v>
      </c>
      <c r="AX2091">
        <v>1.6303635566738939</v>
      </c>
      <c r="AY2091">
        <v>318.27433256934711</v>
      </c>
      <c r="AZ2091">
        <v>9.716783710593159E-2</v>
      </c>
      <c r="BA2091">
        <v>444.01067119876109</v>
      </c>
      <c r="BB2091">
        <v>364.2314532846151</v>
      </c>
      <c r="BC2091">
        <v>1</v>
      </c>
      <c r="BD2091">
        <v>39.734528940757713</v>
      </c>
      <c r="BE2091">
        <v>115.21938714056702</v>
      </c>
      <c r="BF2091">
        <v>14.811687701514689</v>
      </c>
      <c r="BG2091">
        <v>3.4042727205519001</v>
      </c>
      <c r="BH2091">
        <v>431.47850000019758</v>
      </c>
      <c r="BI2091">
        <v>0.20000000000000007</v>
      </c>
      <c r="BJ2091">
        <v>2395.7268582353181</v>
      </c>
      <c r="BK2091">
        <v>691.70492945922672</v>
      </c>
      <c r="BL2091">
        <v>893.85239661891933</v>
      </c>
      <c r="BM2091">
        <v>994.30207881310548</v>
      </c>
      <c r="BN2091">
        <v>227.79764972626165</v>
      </c>
      <c r="BO2091">
        <v>26.718876857062362</v>
      </c>
      <c r="BP2091">
        <v>4.9569337977504374E-2</v>
      </c>
      <c r="BQ2091">
        <v>100</v>
      </c>
      <c r="BR2091">
        <v>342.60096400092579</v>
      </c>
      <c r="BS2091">
        <v>5.1398708702183188E-2</v>
      </c>
      <c r="BT2091">
        <v>3.2258817011748657E-4</v>
      </c>
      <c r="BU2091">
        <v>82.249654146478363</v>
      </c>
      <c r="BV2091">
        <v>0.55185198645589162</v>
      </c>
      <c r="BW2091">
        <v>14.566008028083866</v>
      </c>
      <c r="BX2091">
        <v>36.412342651542033</v>
      </c>
      <c r="BY2091">
        <v>20.628120372008318</v>
      </c>
      <c r="BZ2091">
        <v>1305.0607743244577</v>
      </c>
      <c r="CA2091">
        <v>326.52446431310722</v>
      </c>
      <c r="CB2091">
        <v>237.94426281373842</v>
      </c>
      <c r="CC2091" s="156">
        <v>0.99</v>
      </c>
      <c r="CD2091">
        <v>1410</v>
      </c>
      <c r="CE2091">
        <v>0.17532174850522408</v>
      </c>
      <c r="CF2091">
        <v>6.2496345859144791</v>
      </c>
      <c r="CG2091">
        <v>0.22753022008390761</v>
      </c>
      <c r="CH2091">
        <v>25.460840285016697</v>
      </c>
      <c r="CI2091">
        <v>7</v>
      </c>
    </row>
    <row r="2092" spans="47:87" x14ac:dyDescent="0.3">
      <c r="AU2092">
        <v>0.3</v>
      </c>
      <c r="AV2092">
        <v>18.823450820211409</v>
      </c>
      <c r="AW2092">
        <v>0.31863299834017472</v>
      </c>
      <c r="AX2092">
        <v>2.1634869038247189</v>
      </c>
      <c r="AY2092">
        <v>275.9479727748427</v>
      </c>
      <c r="AZ2092">
        <v>0.10106091910885943</v>
      </c>
      <c r="BA2092">
        <v>460.3432157008009</v>
      </c>
      <c r="BB2092">
        <v>358.72755502984336</v>
      </c>
      <c r="BC2092">
        <v>1</v>
      </c>
      <c r="BD2092">
        <v>34.749745292410275</v>
      </c>
      <c r="BE2092">
        <v>109.8923986861716</v>
      </c>
      <c r="BF2092">
        <v>25.436376698883741</v>
      </c>
      <c r="BG2092">
        <v>6.654878151081923</v>
      </c>
      <c r="BH2092">
        <v>412.77862412355364</v>
      </c>
      <c r="BI2092">
        <v>0.19999999999999998</v>
      </c>
      <c r="BJ2092">
        <v>2278.7117434966408</v>
      </c>
      <c r="BK2092">
        <v>666.9543224707769</v>
      </c>
      <c r="BL2092">
        <v>895.06195060287973</v>
      </c>
      <c r="BM2092">
        <v>757.15008013925649</v>
      </c>
      <c r="BN2092">
        <v>181.33537749661318</v>
      </c>
      <c r="BO2092">
        <v>28.856029014227111</v>
      </c>
      <c r="BP2092">
        <v>4.1247447702385788E-2</v>
      </c>
      <c r="BQ2092">
        <v>100</v>
      </c>
      <c r="BR2092">
        <v>336.84641991811208</v>
      </c>
      <c r="BS2092">
        <v>5.3236882462281254E-2</v>
      </c>
      <c r="BT2092">
        <v>2.9895069709689635E-4</v>
      </c>
      <c r="BU2092">
        <v>19.006226619063096</v>
      </c>
      <c r="BV2092">
        <v>0.55569496712198507</v>
      </c>
      <c r="BW2092">
        <v>15.851429176001014</v>
      </c>
      <c r="BX2092">
        <v>33.985575730819981</v>
      </c>
      <c r="BY2092">
        <v>35.61711477854989</v>
      </c>
      <c r="BZ2092">
        <v>1154.5377457634054</v>
      </c>
      <c r="CA2092">
        <v>285.03097147350513</v>
      </c>
      <c r="CB2092">
        <v>220.74268151435882</v>
      </c>
      <c r="CC2092" s="156">
        <v>0.88</v>
      </c>
      <c r="CD2092">
        <v>2210</v>
      </c>
      <c r="CE2092">
        <v>0.10599757092688944</v>
      </c>
      <c r="CF2092">
        <v>4.2229913151540357</v>
      </c>
      <c r="CG2092">
        <v>0.13675592213113469</v>
      </c>
      <c r="CH2092">
        <v>3.6935427436716126</v>
      </c>
      <c r="CI2092">
        <v>16</v>
      </c>
    </row>
    <row r="2093" spans="47:87" x14ac:dyDescent="0.3">
      <c r="AU2093">
        <v>0.3</v>
      </c>
      <c r="AV2093">
        <v>20.743476127588618</v>
      </c>
      <c r="AW2093">
        <v>0.28566442783934837</v>
      </c>
      <c r="AX2093">
        <v>1.8490128751951171</v>
      </c>
      <c r="AY2093">
        <v>352.71319033480677</v>
      </c>
      <c r="AZ2093">
        <v>0.11318064026419959</v>
      </c>
      <c r="BA2093">
        <v>382.95204952987547</v>
      </c>
      <c r="BB2093">
        <v>470.45880801442183</v>
      </c>
      <c r="BC2093">
        <v>1</v>
      </c>
      <c r="BD2093">
        <v>48.825825929142823</v>
      </c>
      <c r="BE2093">
        <v>92.34101941283474</v>
      </c>
      <c r="BF2093">
        <v>10.575075396264946</v>
      </c>
      <c r="BG2093">
        <v>2.6516160650761269</v>
      </c>
      <c r="BH2093">
        <v>430.77422562608075</v>
      </c>
      <c r="BI2093">
        <v>0.2</v>
      </c>
      <c r="BJ2093">
        <v>2537.8093278232327</v>
      </c>
      <c r="BK2093">
        <v>681.95978920131313</v>
      </c>
      <c r="BL2093">
        <v>865.80811845583457</v>
      </c>
      <c r="BM2093">
        <v>1107.5418928182339</v>
      </c>
      <c r="BN2093">
        <v>126.66591438980234</v>
      </c>
      <c r="BO2093">
        <v>25.898446420031668</v>
      </c>
      <c r="BP2093">
        <v>3.3458372701830011E-2</v>
      </c>
      <c r="BQ2093">
        <v>100</v>
      </c>
      <c r="BR2093">
        <v>396.16450333685003</v>
      </c>
      <c r="BS2093">
        <v>5.5736099954714978E-2</v>
      </c>
      <c r="BT2093">
        <v>3.228555190937904E-4</v>
      </c>
      <c r="BU2093">
        <v>38.140584843400262</v>
      </c>
      <c r="BV2093">
        <v>0.59037340015316087</v>
      </c>
      <c r="BW2093">
        <v>14.624453495074981</v>
      </c>
      <c r="BX2093">
        <v>36.260749107552286</v>
      </c>
      <c r="BY2093">
        <v>34.586039453895907</v>
      </c>
      <c r="BZ2093">
        <v>1236.4857865015049</v>
      </c>
      <c r="CA2093">
        <v>212.27730253541091</v>
      </c>
      <c r="CB2093">
        <v>235.35714496512657</v>
      </c>
      <c r="CC2093" s="156">
        <v>0.94</v>
      </c>
      <c r="CD2093">
        <v>2180</v>
      </c>
      <c r="CE2093">
        <v>3.7921985256932578E-2</v>
      </c>
      <c r="CF2093">
        <v>2.4119512817423381</v>
      </c>
      <c r="CG2093">
        <v>8.1579219048811949E-2</v>
      </c>
      <c r="CH2093">
        <v>-9.9470194535650354</v>
      </c>
      <c r="CI2093" t="s">
        <v>479</v>
      </c>
    </row>
    <row r="2094" spans="47:87" x14ac:dyDescent="0.3">
      <c r="AU2094">
        <v>0.3</v>
      </c>
      <c r="AV2094">
        <v>19.483915168473377</v>
      </c>
      <c r="AW2094">
        <v>0.26790803618522863</v>
      </c>
      <c r="AX2094">
        <v>2.3737094896335527</v>
      </c>
      <c r="AY2094">
        <v>311.83486259635737</v>
      </c>
      <c r="AZ2094">
        <v>0.11498644349897427</v>
      </c>
      <c r="BA2094">
        <v>370.93121736479549</v>
      </c>
      <c r="BB2094">
        <v>389.47446859915806</v>
      </c>
      <c r="BC2094">
        <v>1</v>
      </c>
      <c r="BD2094">
        <v>42.590053963558702</v>
      </c>
      <c r="BE2094">
        <v>96.778688956960835</v>
      </c>
      <c r="BF2094">
        <v>13.254144880981871</v>
      </c>
      <c r="BG2094">
        <v>4.9511771825772888</v>
      </c>
      <c r="BH2094">
        <v>429.44036065762361</v>
      </c>
      <c r="BI2094">
        <v>0.2</v>
      </c>
      <c r="BJ2094">
        <v>2873.0819627271367</v>
      </c>
      <c r="BK2094">
        <v>675.26573307356307</v>
      </c>
      <c r="BL2094">
        <v>945.61442397391602</v>
      </c>
      <c r="BM2094">
        <v>955.77608508470075</v>
      </c>
      <c r="BN2094">
        <v>145.66243903111018</v>
      </c>
      <c r="BO2094">
        <v>24.241655078586891</v>
      </c>
      <c r="BP2094">
        <v>3.7037718602045411E-2</v>
      </c>
      <c r="BQ2094">
        <v>100</v>
      </c>
      <c r="BR2094">
        <v>324.74101100038519</v>
      </c>
      <c r="BS2094">
        <v>5.2038222716348753E-2</v>
      </c>
      <c r="BT2094">
        <v>3.0940288610629778E-4</v>
      </c>
      <c r="BU2094">
        <v>0</v>
      </c>
      <c r="BV2094">
        <v>0.57780059362985847</v>
      </c>
      <c r="BW2094">
        <v>14.06985758016674</v>
      </c>
      <c r="BX2094">
        <v>35.433502885297493</v>
      </c>
      <c r="BY2094">
        <v>32.331066609707278</v>
      </c>
      <c r="BZ2094">
        <v>985.79701368845292</v>
      </c>
      <c r="CA2094">
        <v>263.60418437566864</v>
      </c>
      <c r="CB2094">
        <v>235.15544481165165</v>
      </c>
      <c r="CC2094" s="156">
        <v>0.94</v>
      </c>
      <c r="CD2094">
        <v>2750</v>
      </c>
      <c r="CE2094">
        <v>1.4973202136794983E-2</v>
      </c>
      <c r="CF2094">
        <v>1.9927644275798524</v>
      </c>
      <c r="CG2094">
        <v>6.3058101896332E-2</v>
      </c>
      <c r="CH2094">
        <v>-16.463287874955483</v>
      </c>
      <c r="CI2094" t="s">
        <v>479</v>
      </c>
    </row>
    <row r="2095" spans="47:87" x14ac:dyDescent="0.3">
      <c r="AU2095">
        <v>0.3</v>
      </c>
      <c r="AV2095">
        <v>20.977335595143032</v>
      </c>
      <c r="AW2095">
        <v>0.36361638788915129</v>
      </c>
      <c r="AX2095">
        <v>1.6318229019826249</v>
      </c>
      <c r="AY2095">
        <v>308.73596947909107</v>
      </c>
      <c r="AZ2095">
        <v>0.10540667772917105</v>
      </c>
      <c r="BA2095">
        <v>443.49099700224883</v>
      </c>
      <c r="BB2095">
        <v>337.01290063254828</v>
      </c>
      <c r="BC2095">
        <v>1</v>
      </c>
      <c r="BD2095">
        <v>43.997625626136653</v>
      </c>
      <c r="BE2095">
        <v>89.223958341094345</v>
      </c>
      <c r="BF2095">
        <v>12.099695302975492</v>
      </c>
      <c r="BG2095">
        <v>4.8941021823050619</v>
      </c>
      <c r="BH2095">
        <v>435.94573122350977</v>
      </c>
      <c r="BI2095">
        <v>0.19999999999999993</v>
      </c>
      <c r="BJ2095">
        <v>2914.8100056391381</v>
      </c>
      <c r="BK2095">
        <v>676.0757789529481</v>
      </c>
      <c r="BL2095">
        <v>855.36573665548929</v>
      </c>
      <c r="BM2095">
        <v>817.73915749609876</v>
      </c>
      <c r="BN2095">
        <v>84.749165744302715</v>
      </c>
      <c r="BO2095">
        <v>33.122067023478756</v>
      </c>
      <c r="BP2095">
        <v>2.3789871412218975E-2</v>
      </c>
      <c r="BQ2095">
        <v>100</v>
      </c>
      <c r="BR2095">
        <v>318.1194570775005</v>
      </c>
      <c r="BS2095">
        <v>4.9208083008581732E-2</v>
      </c>
      <c r="BT2095">
        <v>3.1079096570484869E-4</v>
      </c>
      <c r="BU2095">
        <v>0</v>
      </c>
      <c r="BV2095">
        <v>0.55449287402408887</v>
      </c>
      <c r="BW2095">
        <v>13.228067764994053</v>
      </c>
      <c r="BX2095">
        <v>35.256549313811398</v>
      </c>
      <c r="BY2095">
        <v>37.003976788963605</v>
      </c>
      <c r="BZ2095">
        <v>813.76359956651561</v>
      </c>
      <c r="CA2095">
        <v>328.25449967574934</v>
      </c>
      <c r="CB2095">
        <v>232.78979006731956</v>
      </c>
      <c r="CC2095" s="156">
        <v>1.04</v>
      </c>
      <c r="CD2095">
        <v>1620</v>
      </c>
      <c r="CE2095">
        <v>7.7520268651376512E-2</v>
      </c>
      <c r="CF2095">
        <v>3.7660564188345163</v>
      </c>
      <c r="CG2095">
        <v>0.11272465176807096</v>
      </c>
      <c r="CH2095">
        <v>-0.8859919878171576</v>
      </c>
      <c r="CI2095" t="s">
        <v>479</v>
      </c>
    </row>
    <row r="2096" spans="47:87" x14ac:dyDescent="0.3">
      <c r="AU2096">
        <v>0.3</v>
      </c>
      <c r="AV2096">
        <v>21.852431858258626</v>
      </c>
      <c r="AW2096">
        <v>0.31594004334660009</v>
      </c>
      <c r="AX2096">
        <v>1.3211680786638005</v>
      </c>
      <c r="AY2096">
        <v>303.99972430436776</v>
      </c>
      <c r="AZ2096">
        <v>8.7562994951905088E-2</v>
      </c>
      <c r="BA2096">
        <v>414.5036796173726</v>
      </c>
      <c r="BB2096">
        <v>277.1419170884343</v>
      </c>
      <c r="BC2096">
        <v>1</v>
      </c>
      <c r="BD2096">
        <v>51.006877176905007</v>
      </c>
      <c r="BE2096">
        <v>115.6433175149906</v>
      </c>
      <c r="BF2096">
        <v>19.143339516753702</v>
      </c>
      <c r="BG2096">
        <v>4.6577957155893612</v>
      </c>
      <c r="BH2096">
        <v>409.04367022095732</v>
      </c>
      <c r="BI2096">
        <v>0.20000000000000004</v>
      </c>
      <c r="BJ2096">
        <v>2412.6885639451543</v>
      </c>
      <c r="BK2096">
        <v>684.84251894378963</v>
      </c>
      <c r="BL2096">
        <v>860.01135012215559</v>
      </c>
      <c r="BM2096">
        <v>1026.7976688168499</v>
      </c>
      <c r="BN2096">
        <v>143.95078389295338</v>
      </c>
      <c r="BO2096">
        <v>28.450872894664016</v>
      </c>
      <c r="BP2096">
        <v>6.0530188114348855E-2</v>
      </c>
      <c r="BQ2096">
        <v>100</v>
      </c>
      <c r="BR2096">
        <v>355.81280097922735</v>
      </c>
      <c r="BS2096">
        <v>5.7704617466762274E-2</v>
      </c>
      <c r="BT2096">
        <v>3.1683238092298827E-4</v>
      </c>
      <c r="BU2096">
        <v>11.109342929602283</v>
      </c>
      <c r="BV2096">
        <v>0.48623873354790731</v>
      </c>
      <c r="BW2096">
        <v>13.731042681392971</v>
      </c>
      <c r="BX2096">
        <v>33.721026760685881</v>
      </c>
      <c r="BY2096">
        <v>30.836894440910203</v>
      </c>
      <c r="BZ2096">
        <v>892.88868335165398</v>
      </c>
      <c r="CA2096">
        <v>258.06187044289402</v>
      </c>
      <c r="CB2096">
        <v>211.06081258607446</v>
      </c>
      <c r="CC2096" s="156">
        <v>1.01</v>
      </c>
      <c r="CD2096">
        <v>1210</v>
      </c>
      <c r="CE2096">
        <v>0.2720607276475675</v>
      </c>
      <c r="CF2096">
        <v>6.5443532416497234</v>
      </c>
      <c r="CG2096">
        <v>0.25173636541361838</v>
      </c>
      <c r="CH2096">
        <v>22.749218473301866</v>
      </c>
      <c r="CI2096">
        <v>6</v>
      </c>
    </row>
    <row r="2097" spans="47:87" x14ac:dyDescent="0.3">
      <c r="AU2097">
        <v>0.3</v>
      </c>
      <c r="AV2097">
        <v>19.002021986116926</v>
      </c>
      <c r="AW2097">
        <v>0.27502791666132564</v>
      </c>
      <c r="AX2097">
        <v>1.0518662020579732</v>
      </c>
      <c r="AY2097">
        <v>322.03453745381273</v>
      </c>
      <c r="AZ2097">
        <v>8.419954027927512E-2</v>
      </c>
      <c r="BA2097">
        <v>396.62613534831439</v>
      </c>
      <c r="BB2097">
        <v>422.29995127102484</v>
      </c>
      <c r="BC2097">
        <v>1</v>
      </c>
      <c r="BD2097">
        <v>40.465185946819602</v>
      </c>
      <c r="BE2097">
        <v>103.90311840497992</v>
      </c>
      <c r="BF2097">
        <v>18.05471978745841</v>
      </c>
      <c r="BG2097">
        <v>3.7488934221559855</v>
      </c>
      <c r="BH2097">
        <v>431.58652541395071</v>
      </c>
      <c r="BI2097">
        <v>0.20000000000000007</v>
      </c>
      <c r="BJ2097">
        <v>2610.6451901857217</v>
      </c>
      <c r="BK2097">
        <v>676.60769902672018</v>
      </c>
      <c r="BL2097">
        <v>844.00574847188409</v>
      </c>
      <c r="BM2097">
        <v>916.8265915245272</v>
      </c>
      <c r="BN2097">
        <v>68.142335928152761</v>
      </c>
      <c r="BO2097">
        <v>24.65017522855689</v>
      </c>
      <c r="BP2097">
        <v>6.6789751680747578E-2</v>
      </c>
      <c r="BQ2097">
        <v>100</v>
      </c>
      <c r="BR2097">
        <v>412.4351826772853</v>
      </c>
      <c r="BS2097">
        <v>5.7886463502238132E-2</v>
      </c>
      <c r="BT2097">
        <v>2.7211497117829333E-4</v>
      </c>
      <c r="BU2097">
        <v>4.2679170004706783</v>
      </c>
      <c r="BV2097">
        <v>0.52855902426458989</v>
      </c>
      <c r="BW2097">
        <v>13.310049132251288</v>
      </c>
      <c r="BX2097">
        <v>33.21368194922136</v>
      </c>
      <c r="BY2097">
        <v>35.563386550958597</v>
      </c>
      <c r="BZ2097">
        <v>1052.6951678673813</v>
      </c>
      <c r="CA2097">
        <v>362.94751921825957</v>
      </c>
      <c r="CB2097">
        <v>213.80405447236123</v>
      </c>
      <c r="CC2097" s="156">
        <v>0.72</v>
      </c>
      <c r="CD2097">
        <v>1170</v>
      </c>
      <c r="CE2097">
        <v>0.32212861304747809</v>
      </c>
      <c r="CF2097">
        <v>9.8674401215989853</v>
      </c>
      <c r="CG2097">
        <v>0.39792841847174643</v>
      </c>
      <c r="CH2097">
        <v>45.982475414037701</v>
      </c>
      <c r="CI2097">
        <v>4</v>
      </c>
    </row>
    <row r="2098" spans="47:87" x14ac:dyDescent="0.3">
      <c r="AU2098">
        <v>0.3</v>
      </c>
      <c r="AV2098">
        <v>20.097907660420258</v>
      </c>
      <c r="AW2098">
        <v>0.29955747191280263</v>
      </c>
      <c r="AX2098">
        <v>1.903256101798362</v>
      </c>
      <c r="AY2098">
        <v>343.57406483892822</v>
      </c>
      <c r="AZ2098">
        <v>9.174587186854935E-2</v>
      </c>
      <c r="BA2098">
        <v>459.63228682207807</v>
      </c>
      <c r="BB2098">
        <v>385.682769288234</v>
      </c>
      <c r="BC2098">
        <v>1</v>
      </c>
      <c r="BD2098">
        <v>42.088639377059046</v>
      </c>
      <c r="BE2098">
        <v>95.357551621684223</v>
      </c>
      <c r="BF2098">
        <v>21.304139078855822</v>
      </c>
      <c r="BG2098">
        <v>4.5092144001448604</v>
      </c>
      <c r="BH2098">
        <v>407.39261321716583</v>
      </c>
      <c r="BI2098">
        <v>0.19999999999999998</v>
      </c>
      <c r="BJ2098">
        <v>2566.0465014538345</v>
      </c>
      <c r="BK2098">
        <v>669.48312996655375</v>
      </c>
      <c r="BL2098">
        <v>948.65288281182234</v>
      </c>
      <c r="BM2098">
        <v>842.11884606970852</v>
      </c>
      <c r="BN2098">
        <v>157.20453098054557</v>
      </c>
      <c r="BO2098">
        <v>26.979135627912409</v>
      </c>
      <c r="BP2098">
        <v>5.6919867883511388E-2</v>
      </c>
      <c r="BQ2098">
        <v>100</v>
      </c>
      <c r="BR2098">
        <v>321.89283935879217</v>
      </c>
      <c r="BS2098">
        <v>5.4041550113532559E-2</v>
      </c>
      <c r="BT2098">
        <v>2.9970899249451467E-4</v>
      </c>
      <c r="BU2098">
        <v>0</v>
      </c>
      <c r="BV2098">
        <v>0.53840658915500605</v>
      </c>
      <c r="BW2098">
        <v>15.198659526009846</v>
      </c>
      <c r="BX2098">
        <v>38.268624841607931</v>
      </c>
      <c r="BY2098">
        <v>32.578753307699166</v>
      </c>
      <c r="BZ2098">
        <v>849.56440973363692</v>
      </c>
      <c r="CA2098">
        <v>318.92311582239824</v>
      </c>
      <c r="CB2098">
        <v>239.90874880239673</v>
      </c>
      <c r="CC2098" s="156">
        <v>0.82</v>
      </c>
      <c r="CD2098">
        <v>570</v>
      </c>
      <c r="CE2098">
        <v>0.21895739580228413</v>
      </c>
      <c r="CF2098">
        <v>10.211813867358408</v>
      </c>
      <c r="CG2098">
        <v>0.29170658752816447</v>
      </c>
      <c r="CH2098">
        <v>41.180738826869856</v>
      </c>
      <c r="CI2098">
        <v>5</v>
      </c>
    </row>
    <row r="2099" spans="47:87" x14ac:dyDescent="0.3">
      <c r="AU2099">
        <v>0.3</v>
      </c>
      <c r="AV2099">
        <v>19.250094298273456</v>
      </c>
      <c r="AW2099">
        <v>0.39654165548234294</v>
      </c>
      <c r="AX2099">
        <v>1.3747861121996379</v>
      </c>
      <c r="AY2099">
        <v>303.2107358991359</v>
      </c>
      <c r="AZ2099">
        <v>0.10236102579010535</v>
      </c>
      <c r="BA2099">
        <v>470.81407910690871</v>
      </c>
      <c r="BB2099">
        <v>269.99129811978202</v>
      </c>
      <c r="BC2099">
        <v>1</v>
      </c>
      <c r="BD2099">
        <v>38.039864128494962</v>
      </c>
      <c r="BE2099">
        <v>85.378025551999073</v>
      </c>
      <c r="BF2099">
        <v>20.450563288016379</v>
      </c>
      <c r="BG2099">
        <v>6.6483859644756427</v>
      </c>
      <c r="BH2099">
        <v>451.42852549389306</v>
      </c>
      <c r="BI2099">
        <v>0.20000000000000004</v>
      </c>
      <c r="BJ2099">
        <v>2229.7046780385513</v>
      </c>
      <c r="BK2099">
        <v>680.91249305951715</v>
      </c>
      <c r="BL2099">
        <v>893.60523240517659</v>
      </c>
      <c r="BM2099">
        <v>928.95604941982538</v>
      </c>
      <c r="BN2099">
        <v>228.19864115721867</v>
      </c>
      <c r="BO2099">
        <v>35.897129291515427</v>
      </c>
      <c r="BP2099">
        <v>5.320112785530496E-2</v>
      </c>
      <c r="BQ2099">
        <v>100</v>
      </c>
      <c r="BR2099">
        <v>349.68493394061244</v>
      </c>
      <c r="BS2099">
        <v>5.1282821978270506E-2</v>
      </c>
      <c r="BT2099">
        <v>3.0997122776788791E-4</v>
      </c>
      <c r="BU2099">
        <v>6.337071356779445</v>
      </c>
      <c r="BV2099">
        <v>0.5477102908020165</v>
      </c>
      <c r="BW2099">
        <v>14.683070573918608</v>
      </c>
      <c r="BX2099">
        <v>35.707964926583728</v>
      </c>
      <c r="BY2099">
        <v>27.17327220523585</v>
      </c>
      <c r="BZ2099">
        <v>999.71353503347802</v>
      </c>
      <c r="CA2099">
        <v>340.28771913100724</v>
      </c>
      <c r="CB2099">
        <v>216.56710197732184</v>
      </c>
      <c r="CC2099" s="156">
        <v>0.95</v>
      </c>
      <c r="CD2099">
        <v>1050</v>
      </c>
      <c r="CE2099">
        <v>0.23093421739567188</v>
      </c>
      <c r="CF2099">
        <v>5.7622545468272186</v>
      </c>
      <c r="CG2099">
        <v>0.30623753060959347</v>
      </c>
      <c r="CH2099">
        <v>23.035804793458126</v>
      </c>
      <c r="CI2099">
        <v>5</v>
      </c>
    </row>
    <row r="2100" spans="47:87" x14ac:dyDescent="0.3">
      <c r="AU2100">
        <v>0.3</v>
      </c>
      <c r="AV2100">
        <v>21.104867155921003</v>
      </c>
      <c r="AW2100">
        <v>0.36222299312695128</v>
      </c>
      <c r="AX2100">
        <v>1.2085726188213868</v>
      </c>
      <c r="AY2100">
        <v>364.76499105156751</v>
      </c>
      <c r="AZ2100">
        <v>9.6318486754325347E-2</v>
      </c>
      <c r="BA2100">
        <v>382.97958512050485</v>
      </c>
      <c r="BB2100">
        <v>368.38213102688445</v>
      </c>
      <c r="BC2100">
        <v>1</v>
      </c>
      <c r="BD2100">
        <v>40.042756170774744</v>
      </c>
      <c r="BE2100">
        <v>109.42239114798058</v>
      </c>
      <c r="BF2100">
        <v>20.513098237005391</v>
      </c>
      <c r="BG2100">
        <v>5.7247855790116455</v>
      </c>
      <c r="BH2100">
        <v>440.03906369507274</v>
      </c>
      <c r="BI2100">
        <v>0.20000000000000007</v>
      </c>
      <c r="BJ2100">
        <v>2383.4026823494446</v>
      </c>
      <c r="BK2100">
        <v>688.67961049543396</v>
      </c>
      <c r="BL2100">
        <v>932.07895267748506</v>
      </c>
      <c r="BM2100">
        <v>877.02741791348672</v>
      </c>
      <c r="BN2100">
        <v>145.41898528586825</v>
      </c>
      <c r="BO2100">
        <v>32.539715453201531</v>
      </c>
      <c r="BP2100">
        <v>7.9004121490390336E-2</v>
      </c>
      <c r="BQ2100">
        <v>100</v>
      </c>
      <c r="BR2100">
        <v>407.36648531238393</v>
      </c>
      <c r="BS2100">
        <v>5.616064665419155E-2</v>
      </c>
      <c r="BT2100">
        <v>2.9785292445126297E-4</v>
      </c>
      <c r="BU2100">
        <v>0</v>
      </c>
      <c r="BV2100">
        <v>0.54521869491047525</v>
      </c>
      <c r="BW2100">
        <v>15.384661536555477</v>
      </c>
      <c r="BX2100">
        <v>37.351630561650822</v>
      </c>
      <c r="BY2100">
        <v>37.120408743009548</v>
      </c>
      <c r="BZ2100">
        <v>1431.2745616960997</v>
      </c>
      <c r="CA2100">
        <v>247.58027968880526</v>
      </c>
      <c r="CB2100">
        <v>230.52378858677272</v>
      </c>
      <c r="CC2100" s="156">
        <v>1.1299999999999999</v>
      </c>
      <c r="CD2100">
        <v>1180</v>
      </c>
      <c r="CE2100">
        <v>0.17576745637500091</v>
      </c>
      <c r="CF2100">
        <v>5.6643652537662765</v>
      </c>
      <c r="CG2100">
        <v>0.22912198486562813</v>
      </c>
      <c r="CH2100">
        <v>11.774399881649742</v>
      </c>
      <c r="CI2100">
        <v>8</v>
      </c>
    </row>
    <row r="2101" spans="47:87" x14ac:dyDescent="0.3">
      <c r="AU2101">
        <v>0.3</v>
      </c>
      <c r="AV2101">
        <v>18.224070573236084</v>
      </c>
      <c r="AW2101">
        <v>0.25105691853531559</v>
      </c>
      <c r="AX2101">
        <v>1.0716235094969684</v>
      </c>
      <c r="AY2101">
        <v>319.2237984545402</v>
      </c>
      <c r="AZ2101">
        <v>0.11397956169130996</v>
      </c>
      <c r="BA2101">
        <v>412.65555498335971</v>
      </c>
      <c r="BB2101">
        <v>382.21413908906231</v>
      </c>
      <c r="BC2101">
        <v>1</v>
      </c>
      <c r="BD2101">
        <v>40.395511020669119</v>
      </c>
      <c r="BE2101">
        <v>91.415447278433277</v>
      </c>
      <c r="BF2101">
        <v>9.9587395295950962</v>
      </c>
      <c r="BG2101">
        <v>5.2087521139611237</v>
      </c>
      <c r="BH2101">
        <v>420.51913518290758</v>
      </c>
      <c r="BI2101">
        <v>0.2</v>
      </c>
      <c r="BJ2101">
        <v>2552.067965280281</v>
      </c>
      <c r="BK2101">
        <v>680.76077225857284</v>
      </c>
      <c r="BL2101">
        <v>845.8898656701283</v>
      </c>
      <c r="BM2101">
        <v>805.26775648694877</v>
      </c>
      <c r="BN2101">
        <v>211.22443334420245</v>
      </c>
      <c r="BO2101">
        <v>23.065145913536249</v>
      </c>
      <c r="BP2101">
        <v>0</v>
      </c>
      <c r="BQ2101">
        <v>100</v>
      </c>
      <c r="BR2101">
        <v>369.53413923927394</v>
      </c>
      <c r="BS2101">
        <v>5.1766180296976196E-2</v>
      </c>
      <c r="BT2101">
        <v>3.1914057207332012E-4</v>
      </c>
      <c r="BU2101">
        <v>0</v>
      </c>
      <c r="BV2101">
        <v>0.55235040575500072</v>
      </c>
      <c r="BW2101">
        <v>14.902872098841897</v>
      </c>
      <c r="BX2101">
        <v>38.514427125161298</v>
      </c>
      <c r="BY2101">
        <v>42.437782983136366</v>
      </c>
      <c r="BZ2101">
        <v>969.13241491241797</v>
      </c>
      <c r="CA2101">
        <v>347.36060095392139</v>
      </c>
      <c r="CB2101">
        <v>245.36025064846598</v>
      </c>
      <c r="CC2101" s="156">
        <v>0.95</v>
      </c>
      <c r="CD2101">
        <v>1390</v>
      </c>
      <c r="CE2101">
        <v>0.15260779978293093</v>
      </c>
      <c r="CF2101">
        <v>5.6525864664013135</v>
      </c>
      <c r="CG2101">
        <v>0.19839637798607357</v>
      </c>
      <c r="CH2101">
        <v>10.414848124001798</v>
      </c>
      <c r="CI2101">
        <v>10</v>
      </c>
    </row>
    <row r="2102" spans="47:87" x14ac:dyDescent="0.3">
      <c r="AU2102">
        <v>0.3</v>
      </c>
      <c r="AV2102">
        <v>20.540570725599416</v>
      </c>
      <c r="AW2102">
        <v>0.24974326341269068</v>
      </c>
      <c r="AX2102">
        <v>1.5048863749448227</v>
      </c>
      <c r="AY2102">
        <v>356.5387958988747</v>
      </c>
      <c r="AZ2102">
        <v>8.6780438771963953E-2</v>
      </c>
      <c r="BA2102">
        <v>429.94761554951185</v>
      </c>
      <c r="BB2102">
        <v>323.45236102723095</v>
      </c>
      <c r="BC2102">
        <v>1</v>
      </c>
      <c r="BD2102">
        <v>38.234092207247308</v>
      </c>
      <c r="BE2102">
        <v>99.07333923214604</v>
      </c>
      <c r="BF2102">
        <v>16.772885438058672</v>
      </c>
      <c r="BG2102">
        <v>5.0959079044937905</v>
      </c>
      <c r="BH2102">
        <v>398.6057110597751</v>
      </c>
      <c r="BI2102">
        <v>0.20000000000000004</v>
      </c>
      <c r="BJ2102">
        <v>2665.9420248875444</v>
      </c>
      <c r="BK2102">
        <v>685.22689159076299</v>
      </c>
      <c r="BL2102">
        <v>896.15772884969647</v>
      </c>
      <c r="BM2102">
        <v>1117.7303325045234</v>
      </c>
      <c r="BN2102">
        <v>130.92366476655732</v>
      </c>
      <c r="BO2102">
        <v>22.525801088631606</v>
      </c>
      <c r="BP2102">
        <v>4.3388362117360038E-2</v>
      </c>
      <c r="BQ2102">
        <v>100</v>
      </c>
      <c r="BR2102">
        <v>332.33019211808187</v>
      </c>
      <c r="BS2102">
        <v>5.7647727936006275E-2</v>
      </c>
      <c r="BT2102">
        <v>3.2980744833571295E-4</v>
      </c>
      <c r="BU2102">
        <v>0</v>
      </c>
      <c r="BV2102">
        <v>0.51833686119484756</v>
      </c>
      <c r="BW2102">
        <v>14.12339193534741</v>
      </c>
      <c r="BX2102">
        <v>35.908730914736907</v>
      </c>
      <c r="BY2102">
        <v>36.744408037052061</v>
      </c>
      <c r="BZ2102">
        <v>1366.8530991746252</v>
      </c>
      <c r="CA2102">
        <v>328.72619182418941</v>
      </c>
      <c r="CB2102">
        <v>247.23570056709912</v>
      </c>
      <c r="CC2102" s="156">
        <v>1.0900000000000001</v>
      </c>
      <c r="CD2102">
        <v>1230</v>
      </c>
      <c r="CE2102">
        <v>0.24115124845466607</v>
      </c>
      <c r="CF2102">
        <v>6.9199210615936178</v>
      </c>
      <c r="CG2102">
        <v>0.22327186611188465</v>
      </c>
      <c r="CH2102">
        <v>24.550979181911664</v>
      </c>
      <c r="CI2102">
        <v>6</v>
      </c>
    </row>
    <row r="2103" spans="47:87" x14ac:dyDescent="0.3">
      <c r="AU2103">
        <v>0.3</v>
      </c>
      <c r="AV2103">
        <v>21.216505116499697</v>
      </c>
      <c r="AW2103">
        <v>0.3459672869759845</v>
      </c>
      <c r="AX2103">
        <v>1.3210730776330106</v>
      </c>
      <c r="AY2103">
        <v>334.57263245690882</v>
      </c>
      <c r="AZ2103">
        <v>0.11650007367243435</v>
      </c>
      <c r="BA2103">
        <v>375.22626812515369</v>
      </c>
      <c r="BB2103">
        <v>290.45064678763299</v>
      </c>
      <c r="BC2103">
        <v>1</v>
      </c>
      <c r="BD2103">
        <v>38.411362043105314</v>
      </c>
      <c r="BE2103">
        <v>117.11003091581335</v>
      </c>
      <c r="BF2103">
        <v>8.9981435970346251</v>
      </c>
      <c r="BG2103">
        <v>5.5366067204582725</v>
      </c>
      <c r="BH2103">
        <v>418.93299439162706</v>
      </c>
      <c r="BI2103">
        <v>0.20000000000000007</v>
      </c>
      <c r="BJ2103">
        <v>2641.901051738917</v>
      </c>
      <c r="BK2103">
        <v>682.42635534164856</v>
      </c>
      <c r="BL2103">
        <v>903.15751606842116</v>
      </c>
      <c r="BM2103">
        <v>806.8136504131885</v>
      </c>
      <c r="BN2103">
        <v>191.69387552489616</v>
      </c>
      <c r="BO2103">
        <v>31.240625201986592</v>
      </c>
      <c r="BP2103">
        <v>5.5777228988009464E-2</v>
      </c>
      <c r="BQ2103">
        <v>100</v>
      </c>
      <c r="BR2103">
        <v>339.48034519782175</v>
      </c>
      <c r="BS2103">
        <v>5.3866319953434855E-2</v>
      </c>
      <c r="BT2103">
        <v>3.2032144111128892E-4</v>
      </c>
      <c r="BU2103">
        <v>37.163083462474361</v>
      </c>
      <c r="BV2103">
        <v>0.45888267318335185</v>
      </c>
      <c r="BW2103">
        <v>16.339076646241928</v>
      </c>
      <c r="BX2103">
        <v>35.999781204736678</v>
      </c>
      <c r="BY2103">
        <v>32.242305733512666</v>
      </c>
      <c r="BZ2103">
        <v>827.5848393627532</v>
      </c>
      <c r="CA2103">
        <v>316.22326789978774</v>
      </c>
      <c r="CB2103">
        <v>222.01263515717633</v>
      </c>
      <c r="CC2103" s="156">
        <v>0.93</v>
      </c>
      <c r="CD2103">
        <v>1280</v>
      </c>
      <c r="CE2103">
        <v>0.19139436969738477</v>
      </c>
      <c r="CF2103">
        <v>6.7715894787414825</v>
      </c>
      <c r="CG2103">
        <v>0.22878082887726256</v>
      </c>
      <c r="CH2103">
        <v>19.567317068705204</v>
      </c>
      <c r="CI2103">
        <v>7</v>
      </c>
    </row>
    <row r="2104" spans="47:87" x14ac:dyDescent="0.3">
      <c r="AU2104">
        <v>0.3</v>
      </c>
      <c r="AV2104">
        <v>20.630972880915309</v>
      </c>
      <c r="AW2104">
        <v>0.29325536404974589</v>
      </c>
      <c r="AX2104">
        <v>0.9863326337023528</v>
      </c>
      <c r="AY2104">
        <v>325.56239456608199</v>
      </c>
      <c r="AZ2104">
        <v>0.11687277312687572</v>
      </c>
      <c r="BA2104">
        <v>431.25711863475271</v>
      </c>
      <c r="BB2104">
        <v>361.14340654607764</v>
      </c>
      <c r="BC2104">
        <v>1</v>
      </c>
      <c r="BD2104">
        <v>28.970829941186857</v>
      </c>
      <c r="BE2104">
        <v>109.64027029342037</v>
      </c>
      <c r="BF2104">
        <v>14.422871768298423</v>
      </c>
      <c r="BG2104">
        <v>3.5222698691338561</v>
      </c>
      <c r="BH2104">
        <v>417.86901033963773</v>
      </c>
      <c r="BI2104">
        <v>0.19999999999999998</v>
      </c>
      <c r="BJ2104">
        <v>2536.7787921907861</v>
      </c>
      <c r="BK2104">
        <v>708.07859205566899</v>
      </c>
      <c r="BL2104">
        <v>895.3974726735587</v>
      </c>
      <c r="BM2104">
        <v>927.20422049882927</v>
      </c>
      <c r="BN2104">
        <v>190.46289732559671</v>
      </c>
      <c r="BO2104">
        <v>26.449049918232724</v>
      </c>
      <c r="BP2104">
        <v>5.1040310994890641E-2</v>
      </c>
      <c r="BQ2104">
        <v>100</v>
      </c>
      <c r="BR2104">
        <v>343.32701109065226</v>
      </c>
      <c r="BS2104">
        <v>5.9411291834233118E-2</v>
      </c>
      <c r="BT2104">
        <v>2.9965813724209563E-4</v>
      </c>
      <c r="BU2104">
        <v>0</v>
      </c>
      <c r="BV2104">
        <v>0.56723444161717596</v>
      </c>
      <c r="BW2104">
        <v>13.931569537854248</v>
      </c>
      <c r="BX2104">
        <v>36.633315168913406</v>
      </c>
      <c r="BY2104">
        <v>33.122310663264145</v>
      </c>
      <c r="BZ2104">
        <v>1037.7297713913056</v>
      </c>
      <c r="CA2104">
        <v>300.55936097666302</v>
      </c>
      <c r="CB2104">
        <v>232.76743282979098</v>
      </c>
      <c r="CC2104" s="156">
        <v>0.98</v>
      </c>
      <c r="CD2104">
        <v>1580</v>
      </c>
      <c r="CE2104">
        <v>0.17358734703222178</v>
      </c>
      <c r="CF2104">
        <v>6.1579953413998858</v>
      </c>
      <c r="CG2104">
        <v>0.22959195105151739</v>
      </c>
      <c r="CH2104">
        <v>16.930301749167768</v>
      </c>
      <c r="CI2104">
        <v>7</v>
      </c>
    </row>
    <row r="2105" spans="47:87" x14ac:dyDescent="0.3">
      <c r="AU2105">
        <v>0.3</v>
      </c>
      <c r="AV2105">
        <v>20.275515065957702</v>
      </c>
      <c r="AW2105">
        <v>0.30284769092674552</v>
      </c>
      <c r="AX2105">
        <v>0.86418475699025032</v>
      </c>
      <c r="AY2105">
        <v>298.88230077544728</v>
      </c>
      <c r="AZ2105">
        <v>0.1022734568889264</v>
      </c>
      <c r="BA2105">
        <v>430.54185393136731</v>
      </c>
      <c r="BB2105">
        <v>327.26711147809016</v>
      </c>
      <c r="BC2105">
        <v>1</v>
      </c>
      <c r="BD2105">
        <v>37.619695136188554</v>
      </c>
      <c r="BE2105">
        <v>90.219619078495825</v>
      </c>
      <c r="BF2105">
        <v>17.892492449585511</v>
      </c>
      <c r="BG2105">
        <v>3.7035915585538262</v>
      </c>
      <c r="BH2105">
        <v>398.52262088820294</v>
      </c>
      <c r="BI2105">
        <v>0.19999999999999998</v>
      </c>
      <c r="BJ2105">
        <v>2673.1342570671186</v>
      </c>
      <c r="BK2105">
        <v>674.88859389790468</v>
      </c>
      <c r="BL2105">
        <v>751.53736329872038</v>
      </c>
      <c r="BM2105">
        <v>788.80005997860303</v>
      </c>
      <c r="BN2105">
        <v>140.58098246077276</v>
      </c>
      <c r="BO2105">
        <v>27.474613755900023</v>
      </c>
      <c r="BP2105">
        <v>3.3333167992743745E-2</v>
      </c>
      <c r="BQ2105">
        <v>100</v>
      </c>
      <c r="BR2105">
        <v>361.83811026732798</v>
      </c>
      <c r="BS2105">
        <v>5.3457702055465607E-2</v>
      </c>
      <c r="BT2105">
        <v>3.0280855214727035E-4</v>
      </c>
      <c r="BU2105">
        <v>0</v>
      </c>
      <c r="BV2105">
        <v>0.50429338097530629</v>
      </c>
      <c r="BW2105">
        <v>14.844998374468858</v>
      </c>
      <c r="BX2105">
        <v>37.98528404447346</v>
      </c>
      <c r="BY2105">
        <v>32.154784116461414</v>
      </c>
      <c r="BZ2105">
        <v>1066.2237682799673</v>
      </c>
      <c r="CA2105">
        <v>385.0310816284084</v>
      </c>
      <c r="CB2105">
        <v>238.54992828210632</v>
      </c>
      <c r="CC2105" s="156">
        <v>1.0900000000000001</v>
      </c>
      <c r="CD2105">
        <v>1280</v>
      </c>
      <c r="CE2105">
        <v>0.11766379577335373</v>
      </c>
      <c r="CF2105">
        <v>4.5084512451070458</v>
      </c>
      <c r="CG2105">
        <v>0.14838955646769952</v>
      </c>
      <c r="CH2105">
        <v>2.9137112580849469</v>
      </c>
      <c r="CI2105">
        <v>15</v>
      </c>
    </row>
    <row r="2106" spans="47:87" x14ac:dyDescent="0.3">
      <c r="AU2106">
        <v>0.3</v>
      </c>
      <c r="AV2106">
        <v>22.145412102891182</v>
      </c>
      <c r="AW2106">
        <v>0.30155481001449969</v>
      </c>
      <c r="AX2106">
        <v>1.3043049546372827</v>
      </c>
      <c r="AY2106">
        <v>360.46912262125807</v>
      </c>
      <c r="AZ2106">
        <v>0.10440441883694009</v>
      </c>
      <c r="BA2106">
        <v>437.88078022014508</v>
      </c>
      <c r="BB2106">
        <v>235.14917015516767</v>
      </c>
      <c r="BC2106">
        <v>1</v>
      </c>
      <c r="BD2106">
        <v>32.88529895917074</v>
      </c>
      <c r="BE2106">
        <v>110.65948134085214</v>
      </c>
      <c r="BF2106">
        <v>8.7222608635983985</v>
      </c>
      <c r="BG2106">
        <v>5.2626299063596935</v>
      </c>
      <c r="BH2106">
        <v>420.22080772910732</v>
      </c>
      <c r="BI2106">
        <v>0.20000000000000007</v>
      </c>
      <c r="BJ2106">
        <v>2431.0670840054572</v>
      </c>
      <c r="BK2106">
        <v>695.07842677917461</v>
      </c>
      <c r="BL2106">
        <v>947.69346728460766</v>
      </c>
      <c r="BM2106">
        <v>940.46317157429803</v>
      </c>
      <c r="BN2106">
        <v>156.73945963546711</v>
      </c>
      <c r="BO2106">
        <v>27.293535165652841</v>
      </c>
      <c r="BP2106">
        <v>4.0918611073300193E-2</v>
      </c>
      <c r="BQ2106">
        <v>100</v>
      </c>
      <c r="BR2106">
        <v>358.05642839455129</v>
      </c>
      <c r="BS2106">
        <v>5.678005234520047E-2</v>
      </c>
      <c r="BT2106">
        <v>3.0238808089629694E-4</v>
      </c>
      <c r="BU2106">
        <v>86.32609040539667</v>
      </c>
      <c r="BV2106">
        <v>0.54995147219060669</v>
      </c>
      <c r="BW2106">
        <v>15.663677256481245</v>
      </c>
      <c r="BX2106">
        <v>36.999327863837344</v>
      </c>
      <c r="BY2106">
        <v>32.444819874003194</v>
      </c>
      <c r="BZ2106">
        <v>623.92999078977641</v>
      </c>
      <c r="CA2106">
        <v>234.77151115547463</v>
      </c>
      <c r="CB2106">
        <v>227.67080332701815</v>
      </c>
      <c r="CC2106" s="156">
        <v>1.08</v>
      </c>
      <c r="CD2106">
        <v>1510</v>
      </c>
      <c r="CE2106">
        <v>0.14781125884560842</v>
      </c>
      <c r="CF2106">
        <v>5.0215877663047275</v>
      </c>
      <c r="CG2106">
        <v>0.19631297042176815</v>
      </c>
      <c r="CH2106">
        <v>5.9422154532729001</v>
      </c>
      <c r="CI2106">
        <v>12</v>
      </c>
    </row>
    <row r="2107" spans="47:87" x14ac:dyDescent="0.3">
      <c r="AU2107">
        <v>0.3</v>
      </c>
      <c r="AV2107">
        <v>19.263461667515411</v>
      </c>
      <c r="AW2107">
        <v>0.30399627893266878</v>
      </c>
      <c r="AX2107">
        <v>0.64626533519467033</v>
      </c>
      <c r="AY2107">
        <v>345.68529332944058</v>
      </c>
      <c r="AZ2107">
        <v>8.9534362394240022E-2</v>
      </c>
      <c r="BA2107">
        <v>455.0741016500624</v>
      </c>
      <c r="BB2107">
        <v>250.2797931964918</v>
      </c>
      <c r="BC2107">
        <v>1</v>
      </c>
      <c r="BD2107">
        <v>50.31741302925893</v>
      </c>
      <c r="BE2107">
        <v>108.67341609364492</v>
      </c>
      <c r="BF2107">
        <v>14.921312349971711</v>
      </c>
      <c r="BG2107">
        <v>5.9994825985485143</v>
      </c>
      <c r="BH2107">
        <v>417.41905845218281</v>
      </c>
      <c r="BI2107">
        <v>0.2</v>
      </c>
      <c r="BJ2107">
        <v>2347.6954466715069</v>
      </c>
      <c r="BK2107">
        <v>677.72303054312772</v>
      </c>
      <c r="BL2107">
        <v>946.00551422579986</v>
      </c>
      <c r="BM2107">
        <v>879.59849525678533</v>
      </c>
      <c r="BN2107">
        <v>131.75555534328362</v>
      </c>
      <c r="BO2107">
        <v>27.707180497336395</v>
      </c>
      <c r="BP2107">
        <v>1.7946870055106146E-2</v>
      </c>
      <c r="BQ2107">
        <v>100</v>
      </c>
      <c r="BR2107">
        <v>371.80321556514178</v>
      </c>
      <c r="BS2107">
        <v>5.6352868532374534E-2</v>
      </c>
      <c r="BT2107">
        <v>2.9981634459621994E-4</v>
      </c>
      <c r="BU2107">
        <v>0</v>
      </c>
      <c r="BV2107">
        <v>0.51371000548008239</v>
      </c>
      <c r="BW2107">
        <v>14.820323174041727</v>
      </c>
      <c r="BX2107">
        <v>36.894110726794352</v>
      </c>
      <c r="BY2107">
        <v>28.107416083767315</v>
      </c>
      <c r="BZ2107">
        <v>830.6489512904011</v>
      </c>
      <c r="CA2107">
        <v>281.62763717339055</v>
      </c>
      <c r="CB2107">
        <v>242.54933645368834</v>
      </c>
      <c r="CC2107" s="156">
        <v>0.91</v>
      </c>
      <c r="CD2107">
        <v>1020</v>
      </c>
      <c r="CE2107">
        <v>0.21070375015021514</v>
      </c>
      <c r="CF2107">
        <v>8.1406509515782659</v>
      </c>
      <c r="CG2107">
        <v>0.24975312520951914</v>
      </c>
      <c r="CH2107">
        <v>28.369819397437595</v>
      </c>
      <c r="CI2107">
        <v>6</v>
      </c>
    </row>
    <row r="2108" spans="47:87" x14ac:dyDescent="0.3">
      <c r="AU2108">
        <v>0.3</v>
      </c>
      <c r="AV2108">
        <v>20.918084985722444</v>
      </c>
      <c r="AW2108">
        <v>0.36865114741591137</v>
      </c>
      <c r="AX2108">
        <v>2.173132925014734</v>
      </c>
      <c r="AY2108">
        <v>338.60566769258799</v>
      </c>
      <c r="AZ2108">
        <v>0.10524870811253172</v>
      </c>
      <c r="BA2108">
        <v>411.74577092315837</v>
      </c>
      <c r="BB2108">
        <v>399.59717347678406</v>
      </c>
      <c r="BC2108">
        <v>1</v>
      </c>
      <c r="BD2108">
        <v>52.923014438139553</v>
      </c>
      <c r="BE2108">
        <v>101.97848460166168</v>
      </c>
      <c r="BF2108">
        <v>19.728846609134752</v>
      </c>
      <c r="BG2108">
        <v>4.2569482103874323</v>
      </c>
      <c r="BH2108">
        <v>385.2865004879929</v>
      </c>
      <c r="BI2108">
        <v>0.20000000000000004</v>
      </c>
      <c r="BJ2108">
        <v>2536.8249496472922</v>
      </c>
      <c r="BK2108">
        <v>686.29385828321006</v>
      </c>
      <c r="BL2108">
        <v>949.16508489385819</v>
      </c>
      <c r="BM2108">
        <v>930.79585001448424</v>
      </c>
      <c r="BN2108">
        <v>112.42895721113786</v>
      </c>
      <c r="BO2108">
        <v>33.374216915689793</v>
      </c>
      <c r="BP2108">
        <v>4.9181007078836936E-2</v>
      </c>
      <c r="BQ2108">
        <v>100</v>
      </c>
      <c r="BR2108">
        <v>302.6794026030658</v>
      </c>
      <c r="BS2108">
        <v>5.8723148889201875E-2</v>
      </c>
      <c r="BT2108">
        <v>2.9851175028146299E-4</v>
      </c>
      <c r="BU2108">
        <v>35.552287827742497</v>
      </c>
      <c r="BV2108">
        <v>0.55404571866103169</v>
      </c>
      <c r="BW2108">
        <v>13.902113067515119</v>
      </c>
      <c r="BX2108">
        <v>37.031101029298171</v>
      </c>
      <c r="BY2108">
        <v>26.328373945350354</v>
      </c>
      <c r="BZ2108">
        <v>1213.5786179092981</v>
      </c>
      <c r="CA2108">
        <v>345.07664107771683</v>
      </c>
      <c r="CB2108">
        <v>256.42786836868135</v>
      </c>
      <c r="CC2108" s="156">
        <v>0.96</v>
      </c>
      <c r="CD2108">
        <v>2110</v>
      </c>
      <c r="CE2108">
        <v>8.5817117347975147E-2</v>
      </c>
      <c r="CF2108">
        <v>3.5657933149993668</v>
      </c>
      <c r="CG2108">
        <v>0.11830531571796699</v>
      </c>
      <c r="CH2108">
        <v>-4.9813065798234337</v>
      </c>
      <c r="CI2108" t="s">
        <v>479</v>
      </c>
    </row>
    <row r="2109" spans="47:87" x14ac:dyDescent="0.3">
      <c r="AU2109">
        <v>0.3</v>
      </c>
      <c r="AV2109">
        <v>19.207188905250668</v>
      </c>
      <c r="AW2109">
        <v>0.31282098230464805</v>
      </c>
      <c r="AX2109">
        <v>1.8595993644573963</v>
      </c>
      <c r="AY2109">
        <v>317.92205493174515</v>
      </c>
      <c r="AZ2109">
        <v>0.10322138615063089</v>
      </c>
      <c r="BA2109">
        <v>425.37165909138167</v>
      </c>
      <c r="BB2109">
        <v>400.88361345150639</v>
      </c>
      <c r="BC2109">
        <v>1</v>
      </c>
      <c r="BD2109">
        <v>34.000125776562868</v>
      </c>
      <c r="BE2109">
        <v>105.03144929021595</v>
      </c>
      <c r="BF2109">
        <v>18.012506190491777</v>
      </c>
      <c r="BG2109">
        <v>5.1309738034122239</v>
      </c>
      <c r="BH2109">
        <v>413.20628183127008</v>
      </c>
      <c r="BI2109">
        <v>0.2</v>
      </c>
      <c r="BJ2109">
        <v>2545.4423839602473</v>
      </c>
      <c r="BK2109">
        <v>677.67717539991759</v>
      </c>
      <c r="BL2109">
        <v>897.0919133788716</v>
      </c>
      <c r="BM2109">
        <v>1009.3218445009378</v>
      </c>
      <c r="BN2109">
        <v>228.87344062542346</v>
      </c>
      <c r="BO2109">
        <v>28.160593658673523</v>
      </c>
      <c r="BP2109">
        <v>6.099343934512496E-2</v>
      </c>
      <c r="BQ2109">
        <v>100</v>
      </c>
      <c r="BR2109">
        <v>415.38061383940681</v>
      </c>
      <c r="BS2109">
        <v>5.4906156036054386E-2</v>
      </c>
      <c r="BT2109">
        <v>2.891456381869836E-4</v>
      </c>
      <c r="BU2109">
        <v>115.79663186760608</v>
      </c>
      <c r="BV2109">
        <v>0.58352906753876899</v>
      </c>
      <c r="BW2109">
        <v>14.85297301559587</v>
      </c>
      <c r="BX2109">
        <v>38.028234062493318</v>
      </c>
      <c r="BY2109">
        <v>29.362965848075362</v>
      </c>
      <c r="BZ2109">
        <v>964.246831951383</v>
      </c>
      <c r="CA2109">
        <v>248.52309695664263</v>
      </c>
      <c r="CB2109">
        <v>230.99215349403681</v>
      </c>
      <c r="CC2109" s="156">
        <v>0.98</v>
      </c>
      <c r="CD2109">
        <v>1460</v>
      </c>
      <c r="CE2109">
        <v>0.12220642093680301</v>
      </c>
      <c r="CF2109">
        <v>4.8478938121791781</v>
      </c>
      <c r="CG2109">
        <v>0.15177162663046964</v>
      </c>
      <c r="CH2109">
        <v>9.9278690202157431</v>
      </c>
      <c r="CI2109">
        <v>12</v>
      </c>
    </row>
    <row r="2110" spans="47:87" x14ac:dyDescent="0.3">
      <c r="AU2110">
        <v>0.3</v>
      </c>
      <c r="AV2110">
        <v>18.62548810628434</v>
      </c>
      <c r="AW2110">
        <v>0.34441409311468646</v>
      </c>
      <c r="AX2110">
        <v>1.4304784464902229</v>
      </c>
      <c r="AY2110">
        <v>331.08449513793136</v>
      </c>
      <c r="AZ2110">
        <v>0.1008151874465034</v>
      </c>
      <c r="BA2110">
        <v>428.80790878996515</v>
      </c>
      <c r="BB2110">
        <v>314.30675317372339</v>
      </c>
      <c r="BC2110">
        <v>1</v>
      </c>
      <c r="BD2110">
        <v>32.380393924581512</v>
      </c>
      <c r="BE2110">
        <v>100.57549984937312</v>
      </c>
      <c r="BF2110">
        <v>13.462377055930023</v>
      </c>
      <c r="BG2110">
        <v>4.4887328581844086</v>
      </c>
      <c r="BH2110">
        <v>419.16012204042624</v>
      </c>
      <c r="BI2110">
        <v>0.19999999999999998</v>
      </c>
      <c r="BJ2110">
        <v>2292.6501954960254</v>
      </c>
      <c r="BK2110">
        <v>702.02451422474087</v>
      </c>
      <c r="BL2110">
        <v>894.93414069961739</v>
      </c>
      <c r="BM2110">
        <v>1060.3630157401847</v>
      </c>
      <c r="BN2110">
        <v>104.55322766165571</v>
      </c>
      <c r="BO2110">
        <v>31.203466888756456</v>
      </c>
      <c r="BP2110">
        <v>4.3090550198252545E-2</v>
      </c>
      <c r="BQ2110">
        <v>100</v>
      </c>
      <c r="BR2110">
        <v>334.68312808680525</v>
      </c>
      <c r="BS2110">
        <v>5.7693377257347737E-2</v>
      </c>
      <c r="BT2110">
        <v>2.8520777278997291E-4</v>
      </c>
      <c r="BU2110">
        <v>0</v>
      </c>
      <c r="BV2110">
        <v>0.50292590470523713</v>
      </c>
      <c r="BW2110">
        <v>14.167126066794959</v>
      </c>
      <c r="BX2110">
        <v>36.526132302510177</v>
      </c>
      <c r="BY2110">
        <v>28.142380714211747</v>
      </c>
      <c r="BZ2110">
        <v>821.17973750496583</v>
      </c>
      <c r="CA2110">
        <v>241.56719347957153</v>
      </c>
      <c r="CB2110">
        <v>226.04532883555896</v>
      </c>
      <c r="CC2110" s="156">
        <v>1.02</v>
      </c>
      <c r="CD2110">
        <v>1800</v>
      </c>
      <c r="CE2110">
        <v>8.6235641449584177E-2</v>
      </c>
      <c r="CF2110">
        <v>4.0432638691445959</v>
      </c>
      <c r="CG2110">
        <v>0.12602363911287351</v>
      </c>
      <c r="CH2110">
        <v>-4.910449078446435</v>
      </c>
      <c r="CI2110" t="s">
        <v>479</v>
      </c>
    </row>
    <row r="2111" spans="47:87" x14ac:dyDescent="0.3">
      <c r="AU2111">
        <v>0.3</v>
      </c>
      <c r="AV2111">
        <v>20.05308674236856</v>
      </c>
      <c r="AW2111">
        <v>0.30858384760687863</v>
      </c>
      <c r="AX2111">
        <v>1.8575042244598459</v>
      </c>
      <c r="AY2111">
        <v>360.31924622871082</v>
      </c>
      <c r="AZ2111">
        <v>9.9961095069303896E-2</v>
      </c>
      <c r="BA2111">
        <v>485.67495657551586</v>
      </c>
      <c r="BB2111">
        <v>373.45564658073857</v>
      </c>
      <c r="BC2111">
        <v>1</v>
      </c>
      <c r="BD2111">
        <v>52.677116245582923</v>
      </c>
      <c r="BE2111">
        <v>100.95510423658659</v>
      </c>
      <c r="BF2111">
        <v>17.775048989587528</v>
      </c>
      <c r="BG2111">
        <v>4.1760874939206198</v>
      </c>
      <c r="BH2111">
        <v>427.07539458605919</v>
      </c>
      <c r="BI2111">
        <v>0.2</v>
      </c>
      <c r="BJ2111">
        <v>2433.9990231716738</v>
      </c>
      <c r="BK2111">
        <v>684.30485865461071</v>
      </c>
      <c r="BL2111">
        <v>905.60999485953766</v>
      </c>
      <c r="BM2111">
        <v>974.17400355275765</v>
      </c>
      <c r="BN2111">
        <v>119.23802896804027</v>
      </c>
      <c r="BO2111">
        <v>27.801955831160882</v>
      </c>
      <c r="BP2111">
        <v>5.7410273963553027E-2</v>
      </c>
      <c r="BQ2111">
        <v>100</v>
      </c>
      <c r="BR2111">
        <v>273.48625095183354</v>
      </c>
      <c r="BS2111">
        <v>5.4628025537469919E-2</v>
      </c>
      <c r="BT2111">
        <v>3.2149159153397071E-4</v>
      </c>
      <c r="BU2111">
        <v>0</v>
      </c>
      <c r="BV2111">
        <v>0.54823940924538805</v>
      </c>
      <c r="BW2111">
        <v>13.247867222161167</v>
      </c>
      <c r="BX2111">
        <v>36.179075683386912</v>
      </c>
      <c r="BY2111">
        <v>31.32208809776747</v>
      </c>
      <c r="BZ2111">
        <v>917.219893587059</v>
      </c>
      <c r="CA2111">
        <v>300.00700981410637</v>
      </c>
      <c r="CB2111">
        <v>216.40767891484086</v>
      </c>
      <c r="CC2111" s="156">
        <v>0.88</v>
      </c>
      <c r="CD2111">
        <v>2320</v>
      </c>
      <c r="CE2111">
        <v>-3.9687319747860883E-3</v>
      </c>
      <c r="CF2111">
        <v>1.923026672967191</v>
      </c>
      <c r="CG2111">
        <v>5.2746008327824827E-2</v>
      </c>
      <c r="CH2111">
        <v>-21.114325023635725</v>
      </c>
      <c r="CI2111" t="s">
        <v>479</v>
      </c>
    </row>
    <row r="2112" spans="47:87" x14ac:dyDescent="0.3">
      <c r="AU2112">
        <v>0.3</v>
      </c>
      <c r="AV2112">
        <v>20.796300934922087</v>
      </c>
      <c r="AW2112">
        <v>0.31071395127318169</v>
      </c>
      <c r="AX2112">
        <v>0.20189799765638056</v>
      </c>
      <c r="AY2112">
        <v>333.10133902450832</v>
      </c>
      <c r="AZ2112">
        <v>9.6713675181421058E-2</v>
      </c>
      <c r="BA2112">
        <v>369.77090130260535</v>
      </c>
      <c r="BB2112">
        <v>343.30573031459727</v>
      </c>
      <c r="BC2112">
        <v>1</v>
      </c>
      <c r="BD2112">
        <v>30.655938073551653</v>
      </c>
      <c r="BE2112">
        <v>92.265605881152737</v>
      </c>
      <c r="BF2112">
        <v>13.355481276012936</v>
      </c>
      <c r="BG2112">
        <v>6.5793996169244666</v>
      </c>
      <c r="BH2112">
        <v>429.22967279759274</v>
      </c>
      <c r="BI2112">
        <v>0.20000000000000004</v>
      </c>
      <c r="BJ2112">
        <v>2628.3818052738425</v>
      </c>
      <c r="BK2112">
        <v>684.31930758943395</v>
      </c>
      <c r="BL2112">
        <v>830.62746098852108</v>
      </c>
      <c r="BM2112">
        <v>885.81048620754734</v>
      </c>
      <c r="BN2112">
        <v>205.43779192289506</v>
      </c>
      <c r="BO2112">
        <v>28.071192182271396</v>
      </c>
      <c r="BP2112">
        <v>4.8442868593558924E-2</v>
      </c>
      <c r="BQ2112">
        <v>100</v>
      </c>
      <c r="BR2112">
        <v>381.90689284970694</v>
      </c>
      <c r="BS2112">
        <v>5.7422188310963324E-2</v>
      </c>
      <c r="BT2112">
        <v>3.1684053001154044E-4</v>
      </c>
      <c r="BU2112">
        <v>0</v>
      </c>
      <c r="BV2112">
        <v>0.54486934830894407</v>
      </c>
      <c r="BW2112">
        <v>15.614923332585652</v>
      </c>
      <c r="BX2112">
        <v>35.399535061311965</v>
      </c>
      <c r="BY2112">
        <v>27.622662085054309</v>
      </c>
      <c r="BZ2112">
        <v>628.114197258128</v>
      </c>
      <c r="CA2112">
        <v>249.39425679522262</v>
      </c>
      <c r="CB2112">
        <v>221.48692718851109</v>
      </c>
      <c r="CC2112" s="156">
        <v>0.9</v>
      </c>
      <c r="CD2112">
        <v>1250</v>
      </c>
      <c r="CE2112">
        <v>0.2460041051926054</v>
      </c>
      <c r="CF2112">
        <v>7.9607244411305933</v>
      </c>
      <c r="CG2112">
        <v>0.29796123570931887</v>
      </c>
      <c r="CH2112">
        <v>27.648493549358616</v>
      </c>
      <c r="CI2112">
        <v>5</v>
      </c>
    </row>
    <row r="2113" spans="47:87" x14ac:dyDescent="0.3">
      <c r="AU2113">
        <v>0.3</v>
      </c>
      <c r="AV2113">
        <v>18.759083889538019</v>
      </c>
      <c r="AW2113">
        <v>0.28975169039830262</v>
      </c>
      <c r="AX2113">
        <v>0.98296868957969985</v>
      </c>
      <c r="AY2113">
        <v>350.64952183074189</v>
      </c>
      <c r="AZ2113">
        <v>0.10005618026602919</v>
      </c>
      <c r="BA2113">
        <v>401.09231845581388</v>
      </c>
      <c r="BB2113">
        <v>434.93937551526358</v>
      </c>
      <c r="BC2113">
        <v>1</v>
      </c>
      <c r="BD2113">
        <v>40.948310954651383</v>
      </c>
      <c r="BE2113">
        <v>109.7930315841146</v>
      </c>
      <c r="BF2113">
        <v>18.498519972980272</v>
      </c>
      <c r="BG2113">
        <v>2.3637316885183233</v>
      </c>
      <c r="BH2113">
        <v>396.4091246886739</v>
      </c>
      <c r="BI2113">
        <v>0.2</v>
      </c>
      <c r="BJ2113">
        <v>2451.672050908659</v>
      </c>
      <c r="BK2113">
        <v>704.85317015013334</v>
      </c>
      <c r="BL2113">
        <v>823.36109087594139</v>
      </c>
      <c r="BM2113">
        <v>870.13106313120943</v>
      </c>
      <c r="BN2113">
        <v>188.07367875114312</v>
      </c>
      <c r="BO2113">
        <v>25.947024717309997</v>
      </c>
      <c r="BP2113">
        <v>7.3078334656629773E-2</v>
      </c>
      <c r="BQ2113">
        <v>100</v>
      </c>
      <c r="BR2113">
        <v>330.96034164738745</v>
      </c>
      <c r="BS2113">
        <v>5.9969319886588927E-2</v>
      </c>
      <c r="BT2113">
        <v>3.3039208080237905E-4</v>
      </c>
      <c r="BU2113">
        <v>12.887833838412305</v>
      </c>
      <c r="BV2113">
        <v>0.57190549207254249</v>
      </c>
      <c r="BW2113">
        <v>14.159648701587612</v>
      </c>
      <c r="BX2113">
        <v>34.74458814224645</v>
      </c>
      <c r="BY2113">
        <v>36.117752826229321</v>
      </c>
      <c r="BZ2113">
        <v>1083.3881763696497</v>
      </c>
      <c r="CA2113">
        <v>325.01530438561281</v>
      </c>
      <c r="CB2113">
        <v>246.50387064643417</v>
      </c>
      <c r="CC2113" s="156">
        <v>1.03</v>
      </c>
      <c r="CD2113">
        <v>1240</v>
      </c>
      <c r="CE2113">
        <v>0.18226938739934262</v>
      </c>
      <c r="CF2113">
        <v>6.1685497882671338</v>
      </c>
      <c r="CG2113">
        <v>0.21836402070470859</v>
      </c>
      <c r="CH2113">
        <v>15.688111378662732</v>
      </c>
      <c r="CI2113">
        <v>8</v>
      </c>
    </row>
    <row r="2114" spans="47:87" x14ac:dyDescent="0.3">
      <c r="AU2114">
        <v>0.3</v>
      </c>
      <c r="AV2114">
        <v>20.401809604527294</v>
      </c>
      <c r="AW2114">
        <v>0.30391995600474259</v>
      </c>
      <c r="AX2114">
        <v>2.553043025864163</v>
      </c>
      <c r="AY2114">
        <v>322.25467615455636</v>
      </c>
      <c r="AZ2114">
        <v>9.4985637085498259E-2</v>
      </c>
      <c r="BA2114">
        <v>428.3530032557498</v>
      </c>
      <c r="BB2114">
        <v>311.39294964295073</v>
      </c>
      <c r="BC2114">
        <v>1</v>
      </c>
      <c r="BD2114">
        <v>39.980823321219169</v>
      </c>
      <c r="BE2114">
        <v>120.30241079608589</v>
      </c>
      <c r="BF2114">
        <v>15.968962056936714</v>
      </c>
      <c r="BG2114">
        <v>4.9857706747270862</v>
      </c>
      <c r="BH2114">
        <v>407.27640417663548</v>
      </c>
      <c r="BI2114">
        <v>0.19999999999999998</v>
      </c>
      <c r="BJ2114">
        <v>2735.9042067383316</v>
      </c>
      <c r="BK2114">
        <v>667.51248775855527</v>
      </c>
      <c r="BL2114">
        <v>834.36081833233243</v>
      </c>
      <c r="BM2114">
        <v>661.01803476655232</v>
      </c>
      <c r="BN2114">
        <v>130.10930227348763</v>
      </c>
      <c r="BO2114">
        <v>27.516183862474168</v>
      </c>
      <c r="BP2114">
        <v>4.0247995924058685E-2</v>
      </c>
      <c r="BQ2114">
        <v>100</v>
      </c>
      <c r="BR2114">
        <v>295.72570878842515</v>
      </c>
      <c r="BS2114">
        <v>5.4884339429412177E-2</v>
      </c>
      <c r="BT2114">
        <v>3.2940315833813116E-4</v>
      </c>
      <c r="BU2114">
        <v>30.800395932743708</v>
      </c>
      <c r="BV2114">
        <v>0.55319365389498998</v>
      </c>
      <c r="BW2114">
        <v>15.053979276113294</v>
      </c>
      <c r="BX2114">
        <v>34.41730681181221</v>
      </c>
      <c r="BY2114">
        <v>33.375538677091917</v>
      </c>
      <c r="BZ2114">
        <v>1169.0143609027252</v>
      </c>
      <c r="CA2114">
        <v>230.22016004844841</v>
      </c>
      <c r="CB2114">
        <v>235.32349213247227</v>
      </c>
      <c r="CC2114" s="156">
        <v>0.92</v>
      </c>
      <c r="CD2114">
        <v>1220</v>
      </c>
      <c r="CE2114">
        <v>0.18771021489522721</v>
      </c>
      <c r="CF2114">
        <v>7.9710539876662949</v>
      </c>
      <c r="CG2114">
        <v>0.26721145011431185</v>
      </c>
      <c r="CH2114">
        <v>26.837454554105321</v>
      </c>
      <c r="CI2114">
        <v>6</v>
      </c>
    </row>
    <row r="2115" spans="47:87" x14ac:dyDescent="0.3">
      <c r="AU2115">
        <v>0.3</v>
      </c>
      <c r="AV2115">
        <v>20.234985003636709</v>
      </c>
      <c r="AW2115">
        <v>0.28026317818609936</v>
      </c>
      <c r="AX2115">
        <v>3.0037525552844502E-2</v>
      </c>
      <c r="AY2115">
        <v>343.25430713005289</v>
      </c>
      <c r="AZ2115">
        <v>8.947846826740008E-2</v>
      </c>
      <c r="BA2115">
        <v>353.92464091207796</v>
      </c>
      <c r="BB2115">
        <v>353.53449367348935</v>
      </c>
      <c r="BC2115">
        <v>1</v>
      </c>
      <c r="BD2115">
        <v>50.104994113510202</v>
      </c>
      <c r="BE2115">
        <v>102.56593955514548</v>
      </c>
      <c r="BF2115">
        <v>22.403405301857667</v>
      </c>
      <c r="BG2115">
        <v>5.0383132693826855</v>
      </c>
      <c r="BH2115">
        <v>386.89659582507841</v>
      </c>
      <c r="BI2115">
        <v>0.2</v>
      </c>
      <c r="BJ2115">
        <v>2990.100276531155</v>
      </c>
      <c r="BK2115">
        <v>684.52445944753879</v>
      </c>
      <c r="BL2115">
        <v>835.33853852589175</v>
      </c>
      <c r="BM2115">
        <v>1022.5324872087746</v>
      </c>
      <c r="BN2115">
        <v>161.5792362221805</v>
      </c>
      <c r="BO2115">
        <v>25.321506114156556</v>
      </c>
      <c r="BP2115">
        <v>4.3518994923782958E-2</v>
      </c>
      <c r="BQ2115">
        <v>100</v>
      </c>
      <c r="BR2115">
        <v>329.54243431704026</v>
      </c>
      <c r="BS2115">
        <v>5.2937470570334696E-2</v>
      </c>
      <c r="BT2115">
        <v>3.1274480605372778E-4</v>
      </c>
      <c r="BU2115">
        <v>18.371487885281269</v>
      </c>
      <c r="BV2115">
        <v>0.60288981016137844</v>
      </c>
      <c r="BW2115">
        <v>15.233649519276975</v>
      </c>
      <c r="BX2115">
        <v>37.096298506047553</v>
      </c>
      <c r="BY2115">
        <v>35.873298137927733</v>
      </c>
      <c r="BZ2115">
        <v>1133.3866277935133</v>
      </c>
      <c r="CA2115">
        <v>293.37304142107536</v>
      </c>
      <c r="CB2115">
        <v>219.47046282503049</v>
      </c>
      <c r="CC2115" s="156">
        <v>0.89</v>
      </c>
      <c r="CD2115">
        <v>2170</v>
      </c>
      <c r="CE2115">
        <v>0.10970460821596828</v>
      </c>
      <c r="CF2115">
        <v>3.9842870698053501</v>
      </c>
      <c r="CG2115">
        <v>0.14002314082881215</v>
      </c>
      <c r="CH2115">
        <v>5.5755090744914888</v>
      </c>
      <c r="CI2115">
        <v>13</v>
      </c>
    </row>
    <row r="2116" spans="47:87" x14ac:dyDescent="0.3">
      <c r="AU2116">
        <v>0.3</v>
      </c>
      <c r="AV2116">
        <v>18.094328930448647</v>
      </c>
      <c r="AW2116">
        <v>0.30142789597991698</v>
      </c>
      <c r="AX2116">
        <v>1.6590942805677051</v>
      </c>
      <c r="AY2116">
        <v>343.05988371295831</v>
      </c>
      <c r="AZ2116">
        <v>8.452418899669388E-2</v>
      </c>
      <c r="BA2116">
        <v>393.3937491486742</v>
      </c>
      <c r="BB2116">
        <v>422.87878694796075</v>
      </c>
      <c r="BC2116">
        <v>1</v>
      </c>
      <c r="BD2116">
        <v>42.86293142652913</v>
      </c>
      <c r="BE2116">
        <v>107.11633487164134</v>
      </c>
      <c r="BF2116">
        <v>15.080209059710562</v>
      </c>
      <c r="BG2116">
        <v>4.7628714706097321</v>
      </c>
      <c r="BH2116">
        <v>417.27144170576338</v>
      </c>
      <c r="BI2116">
        <v>0.20000000000000007</v>
      </c>
      <c r="BJ2116">
        <v>2482.016546247211</v>
      </c>
      <c r="BK2116">
        <v>687.62686070166615</v>
      </c>
      <c r="BL2116">
        <v>862.5990270148485</v>
      </c>
      <c r="BM2116">
        <v>1040.2318703868127</v>
      </c>
      <c r="BN2116">
        <v>144.57224283665863</v>
      </c>
      <c r="BO2116">
        <v>27.366332216835403</v>
      </c>
      <c r="BP2116">
        <v>3.077030331877445E-2</v>
      </c>
      <c r="BQ2116">
        <v>100</v>
      </c>
      <c r="BR2116">
        <v>377.00522862172829</v>
      </c>
      <c r="BS2116">
        <v>5.5607674470416694E-2</v>
      </c>
      <c r="BT2116">
        <v>2.9512877078152316E-4</v>
      </c>
      <c r="BU2116">
        <v>0</v>
      </c>
      <c r="BV2116">
        <v>0.56184293690665432</v>
      </c>
      <c r="BW2116">
        <v>15.132409197179651</v>
      </c>
      <c r="BX2116">
        <v>38.20487589953796</v>
      </c>
      <c r="BY2116">
        <v>39.13880298141342</v>
      </c>
      <c r="BZ2116">
        <v>988.63235324473635</v>
      </c>
      <c r="CA2116">
        <v>252.34846814239049</v>
      </c>
      <c r="CB2116">
        <v>246.7656135067364</v>
      </c>
      <c r="CC2116" s="156">
        <v>0.94</v>
      </c>
      <c r="CD2116">
        <v>1930</v>
      </c>
      <c r="CE2116">
        <v>9.6663748050003884E-2</v>
      </c>
      <c r="CF2116">
        <v>3.7235282764244531</v>
      </c>
      <c r="CG2116">
        <v>0.13065440624061844</v>
      </c>
      <c r="CH2116">
        <v>1.3229196090163051</v>
      </c>
      <c r="CI2116">
        <v>17</v>
      </c>
    </row>
    <row r="2117" spans="47:87" x14ac:dyDescent="0.3">
      <c r="AU2117">
        <v>0.3</v>
      </c>
      <c r="AV2117">
        <v>21.772198775903053</v>
      </c>
      <c r="AW2117">
        <v>0.36131675809957964</v>
      </c>
      <c r="AX2117">
        <v>1.4064918380134706</v>
      </c>
      <c r="AY2117">
        <v>319.39896180549596</v>
      </c>
      <c r="AZ2117">
        <v>0.10470720568053186</v>
      </c>
      <c r="BA2117">
        <v>401.99716120313622</v>
      </c>
      <c r="BB2117">
        <v>452.95539125280516</v>
      </c>
      <c r="BC2117">
        <v>1</v>
      </c>
      <c r="BD2117">
        <v>48.653128251091388</v>
      </c>
      <c r="BE2117">
        <v>99.457926048092943</v>
      </c>
      <c r="BF2117">
        <v>12.06442915332698</v>
      </c>
      <c r="BG2117">
        <v>5.4493555292219309</v>
      </c>
      <c r="BH2117">
        <v>407.05068490005965</v>
      </c>
      <c r="BI2117">
        <v>0.20000000000000004</v>
      </c>
      <c r="BJ2117">
        <v>2609.8806560016478</v>
      </c>
      <c r="BK2117">
        <v>674.84714633207</v>
      </c>
      <c r="BL2117">
        <v>851.61506548850969</v>
      </c>
      <c r="BM2117">
        <v>822.50217665987759</v>
      </c>
      <c r="BN2117">
        <v>173.85358363468345</v>
      </c>
      <c r="BO2117">
        <v>32.787556149993613</v>
      </c>
      <c r="BP2117">
        <v>3.8811951429185261E-2</v>
      </c>
      <c r="BQ2117">
        <v>100</v>
      </c>
      <c r="BR2117">
        <v>354.92056799894817</v>
      </c>
      <c r="BS2117">
        <v>5.5133872018236801E-2</v>
      </c>
      <c r="BT2117">
        <v>2.8826778725397212E-4</v>
      </c>
      <c r="BU2117">
        <v>80.308959625423498</v>
      </c>
      <c r="BV2117">
        <v>0.54904650029059365</v>
      </c>
      <c r="BW2117">
        <v>12.797986555710342</v>
      </c>
      <c r="BX2117">
        <v>36.14557532511926</v>
      </c>
      <c r="BY2117">
        <v>34.120954119097043</v>
      </c>
      <c r="BZ2117">
        <v>957.14710056170338</v>
      </c>
      <c r="CA2117">
        <v>289.08093405004269</v>
      </c>
      <c r="CB2117">
        <v>249.487073947765</v>
      </c>
      <c r="CC2117" s="156">
        <v>0.97</v>
      </c>
      <c r="CD2117">
        <v>1870</v>
      </c>
      <c r="CE2117">
        <v>9.4535621551610438E-2</v>
      </c>
      <c r="CF2117">
        <v>3.168785093465019</v>
      </c>
      <c r="CG2117">
        <v>0.13100532441044285</v>
      </c>
      <c r="CH2117">
        <v>0.52645272342961946</v>
      </c>
      <c r="CI2117">
        <v>18</v>
      </c>
    </row>
    <row r="2118" spans="47:87" x14ac:dyDescent="0.3">
      <c r="AU2118">
        <v>0.3</v>
      </c>
      <c r="AV2118">
        <v>20.12077792905858</v>
      </c>
      <c r="AW2118">
        <v>0.32308678170326749</v>
      </c>
      <c r="AX2118">
        <v>1.5602487241243399</v>
      </c>
      <c r="AY2118">
        <v>316.01549968317721</v>
      </c>
      <c r="AZ2118">
        <v>0.11190416882597587</v>
      </c>
      <c r="BA2118">
        <v>490.85233930828628</v>
      </c>
      <c r="BB2118">
        <v>378.59620793600465</v>
      </c>
      <c r="BC2118">
        <v>1</v>
      </c>
      <c r="BD2118">
        <v>40.917594340136375</v>
      </c>
      <c r="BE2118">
        <v>91.124379392435799</v>
      </c>
      <c r="BF2118">
        <v>10.483353408706096</v>
      </c>
      <c r="BG2118">
        <v>3.9397552745716964</v>
      </c>
      <c r="BH2118">
        <v>453.79001397815352</v>
      </c>
      <c r="BI2118">
        <v>0.2</v>
      </c>
      <c r="BJ2118">
        <v>2941.0068693117969</v>
      </c>
      <c r="BK2118">
        <v>711.04185867957108</v>
      </c>
      <c r="BL2118">
        <v>853.85293101357558</v>
      </c>
      <c r="BM2118">
        <v>986.27263879104589</v>
      </c>
      <c r="BN2118">
        <v>133.91015327906933</v>
      </c>
      <c r="BO2118">
        <v>29.391721629888441</v>
      </c>
      <c r="BP2118">
        <v>2.5718431696906942E-2</v>
      </c>
      <c r="BQ2118">
        <v>100</v>
      </c>
      <c r="BR2118">
        <v>381.8945780084573</v>
      </c>
      <c r="BS2118">
        <v>5.3818191745564882E-2</v>
      </c>
      <c r="BT2118">
        <v>2.7514258893351901E-4</v>
      </c>
      <c r="BU2118">
        <v>0</v>
      </c>
      <c r="BV2118">
        <v>0.54222143583579707</v>
      </c>
      <c r="BW2118">
        <v>14.992704631885257</v>
      </c>
      <c r="BX2118">
        <v>33.459992954965323</v>
      </c>
      <c r="BY2118">
        <v>34.539673178606833</v>
      </c>
      <c r="BZ2118">
        <v>1117.3691159131317</v>
      </c>
      <c r="CA2118">
        <v>281.88830813114515</v>
      </c>
      <c r="CB2118">
        <v>243.28394527077373</v>
      </c>
      <c r="CC2118" s="156">
        <v>1.01</v>
      </c>
      <c r="CD2118">
        <v>1220</v>
      </c>
      <c r="CE2118">
        <v>0.19289184915637025</v>
      </c>
      <c r="CF2118">
        <v>7.0274243275379611</v>
      </c>
      <c r="CG2118">
        <v>0.25430238199077454</v>
      </c>
      <c r="CH2118">
        <v>18.90755808047513</v>
      </c>
      <c r="CI2118">
        <v>7</v>
      </c>
    </row>
    <row r="2119" spans="47:87" x14ac:dyDescent="0.3">
      <c r="AU2119">
        <v>0.3</v>
      </c>
      <c r="AV2119">
        <v>21.032684957391233</v>
      </c>
      <c r="AW2119">
        <v>0.32688721748178806</v>
      </c>
      <c r="AX2119">
        <v>2.5784517075869338</v>
      </c>
      <c r="AY2119">
        <v>324.72172792094489</v>
      </c>
      <c r="AZ2119">
        <v>9.511255160168143E-2</v>
      </c>
      <c r="BA2119">
        <v>438.54546524430793</v>
      </c>
      <c r="BB2119">
        <v>384.32582061075522</v>
      </c>
      <c r="BC2119">
        <v>1</v>
      </c>
      <c r="BD2119">
        <v>37.966679279175146</v>
      </c>
      <c r="BE2119">
        <v>109.13187545276918</v>
      </c>
      <c r="BF2119">
        <v>14.507628938139675</v>
      </c>
      <c r="BG2119">
        <v>6.7726900521220612</v>
      </c>
      <c r="BH2119">
        <v>398.46470953975336</v>
      </c>
      <c r="BI2119">
        <v>0.20000000000000004</v>
      </c>
      <c r="BJ2119">
        <v>2439.4597607026226</v>
      </c>
      <c r="BK2119">
        <v>677.13477079343011</v>
      </c>
      <c r="BL2119">
        <v>890.4203333963037</v>
      </c>
      <c r="BM2119">
        <v>965.69910683653768</v>
      </c>
      <c r="BN2119">
        <v>204.22803865449356</v>
      </c>
      <c r="BO2119">
        <v>29.592299102448891</v>
      </c>
      <c r="BP2119">
        <v>4.3722441053518038E-2</v>
      </c>
      <c r="BQ2119">
        <v>100</v>
      </c>
      <c r="BR2119">
        <v>416.22274373130142</v>
      </c>
      <c r="BS2119">
        <v>5.1065845671733827E-2</v>
      </c>
      <c r="BT2119">
        <v>3.1651979163127721E-4</v>
      </c>
      <c r="BU2119">
        <v>120.77652472159907</v>
      </c>
      <c r="BV2119">
        <v>0.52666219434858264</v>
      </c>
      <c r="BW2119">
        <v>13.620751804535802</v>
      </c>
      <c r="BX2119">
        <v>38.301196290462542</v>
      </c>
      <c r="BY2119">
        <v>30.698939157687008</v>
      </c>
      <c r="BZ2119">
        <v>1049.9236487562166</v>
      </c>
      <c r="CA2119">
        <v>269.87859795726683</v>
      </c>
      <c r="CB2119">
        <v>226.68086903136438</v>
      </c>
      <c r="CC2119" s="156">
        <v>0.94</v>
      </c>
      <c r="CD2119">
        <v>1640</v>
      </c>
      <c r="CE2119">
        <v>0.12499118502006912</v>
      </c>
      <c r="CF2119">
        <v>4.4070999264574819</v>
      </c>
      <c r="CG2119">
        <v>0.16422190248169574</v>
      </c>
      <c r="CH2119">
        <v>1.6819126240034916</v>
      </c>
      <c r="CI2119">
        <v>16</v>
      </c>
    </row>
    <row r="2120" spans="47:87" x14ac:dyDescent="0.3">
      <c r="AU2120">
        <v>0.3</v>
      </c>
      <c r="AV2120">
        <v>20.036207693605949</v>
      </c>
      <c r="AW2120">
        <v>0.34018962276267295</v>
      </c>
      <c r="AX2120">
        <v>0.74618641657258267</v>
      </c>
      <c r="AY2120">
        <v>320.44047755990431</v>
      </c>
      <c r="AZ2120">
        <v>9.7696077609668114E-2</v>
      </c>
      <c r="BA2120">
        <v>386.53182133977981</v>
      </c>
      <c r="BB2120">
        <v>345.04237235814111</v>
      </c>
      <c r="BC2120">
        <v>1</v>
      </c>
      <c r="BD2120">
        <v>43.731284605420512</v>
      </c>
      <c r="BE2120">
        <v>103.2242368436293</v>
      </c>
      <c r="BF2120">
        <v>16.216341756094977</v>
      </c>
      <c r="BG2120">
        <v>5.788866500191161</v>
      </c>
      <c r="BH2120">
        <v>498.94073189262724</v>
      </c>
      <c r="BI2120">
        <v>0.19999999999999998</v>
      </c>
      <c r="BJ2120">
        <v>2489.6781465954023</v>
      </c>
      <c r="BK2120">
        <v>687.23310876160133</v>
      </c>
      <c r="BL2120">
        <v>974.47171007713439</v>
      </c>
      <c r="BM2120">
        <v>927.99274248736515</v>
      </c>
      <c r="BN2120">
        <v>185.18748970277375</v>
      </c>
      <c r="BO2120">
        <v>30.971107304814566</v>
      </c>
      <c r="BP2120">
        <v>2.4324416155405718E-2</v>
      </c>
      <c r="BQ2120">
        <v>100</v>
      </c>
      <c r="BR2120">
        <v>361.39067126318241</v>
      </c>
      <c r="BS2120">
        <v>5.9029738829725058E-2</v>
      </c>
      <c r="BT2120">
        <v>2.9846924930518765E-4</v>
      </c>
      <c r="BU2120">
        <v>7.9404247774779835</v>
      </c>
      <c r="BV2120">
        <v>0.54421876440147798</v>
      </c>
      <c r="BW2120">
        <v>14.143355122247863</v>
      </c>
      <c r="BX2120">
        <v>34.584969758181003</v>
      </c>
      <c r="BY2120">
        <v>37.54761746232144</v>
      </c>
      <c r="BZ2120">
        <v>765.27350923651102</v>
      </c>
      <c r="CA2120">
        <v>199.67747815332092</v>
      </c>
      <c r="CB2120">
        <v>247.98499911511783</v>
      </c>
      <c r="CC2120" s="156">
        <v>0.75</v>
      </c>
      <c r="CD2120">
        <v>950</v>
      </c>
      <c r="CE2120">
        <v>0.26946241022937745</v>
      </c>
      <c r="CF2120">
        <v>10.489392594605299</v>
      </c>
      <c r="CG2120">
        <v>0.36899358559814777</v>
      </c>
      <c r="CH2120">
        <v>40.663275238743097</v>
      </c>
      <c r="CI2120">
        <v>4</v>
      </c>
    </row>
    <row r="2121" spans="47:87" x14ac:dyDescent="0.3">
      <c r="AU2121">
        <v>0.3</v>
      </c>
      <c r="AV2121">
        <v>18.744654827129516</v>
      </c>
      <c r="AW2121">
        <v>0.30503512145917372</v>
      </c>
      <c r="AX2121">
        <v>1.7270216329009904</v>
      </c>
      <c r="AY2121">
        <v>335.31147804663726</v>
      </c>
      <c r="AZ2121">
        <v>9.2682705438192931E-2</v>
      </c>
      <c r="BA2121">
        <v>395.85317113106237</v>
      </c>
      <c r="BB2121">
        <v>399.68756360965779</v>
      </c>
      <c r="BC2121">
        <v>1</v>
      </c>
      <c r="BD2121">
        <v>31.281457947807127</v>
      </c>
      <c r="BE2121">
        <v>110.59668880484915</v>
      </c>
      <c r="BF2121">
        <v>20.867107769168477</v>
      </c>
      <c r="BG2121">
        <v>5.9277374000930001</v>
      </c>
      <c r="BH2121">
        <v>410.39322442486827</v>
      </c>
      <c r="BI2121">
        <v>0.20000000000000004</v>
      </c>
      <c r="BJ2121">
        <v>2495.7689357928634</v>
      </c>
      <c r="BK2121">
        <v>678.91386658730221</v>
      </c>
      <c r="BL2121">
        <v>870.48266463439268</v>
      </c>
      <c r="BM2121">
        <v>963.3632667996344</v>
      </c>
      <c r="BN2121">
        <v>200.14317332935002</v>
      </c>
      <c r="BO2121">
        <v>27.542614439967391</v>
      </c>
      <c r="BP2121">
        <v>4.9452781143955619E-2</v>
      </c>
      <c r="BQ2121">
        <v>100</v>
      </c>
      <c r="BR2121">
        <v>258.39648031126859</v>
      </c>
      <c r="BS2121">
        <v>5.8034110815151002E-2</v>
      </c>
      <c r="BT2121">
        <v>2.9055309489439652E-4</v>
      </c>
      <c r="BU2121">
        <v>82.201862005132682</v>
      </c>
      <c r="BV2121">
        <v>0.56073925678757897</v>
      </c>
      <c r="BW2121">
        <v>14.612961789262512</v>
      </c>
      <c r="BX2121">
        <v>36.867786902105522</v>
      </c>
      <c r="BY2121">
        <v>38.60667481081321</v>
      </c>
      <c r="BZ2121">
        <v>1054.5556257573235</v>
      </c>
      <c r="CA2121">
        <v>281.5931560872807</v>
      </c>
      <c r="CB2121">
        <v>228.19310734907106</v>
      </c>
      <c r="CC2121" s="156">
        <v>0.91</v>
      </c>
      <c r="CD2121">
        <v>2030</v>
      </c>
      <c r="CE2121">
        <v>0.13669269370207959</v>
      </c>
      <c r="CF2121">
        <v>4.2836976953981534</v>
      </c>
      <c r="CG2121">
        <v>0.16618700834955105</v>
      </c>
      <c r="CH2121">
        <v>7.5410861865469068</v>
      </c>
      <c r="CI2121">
        <v>12</v>
      </c>
    </row>
    <row r="2122" spans="47:87" x14ac:dyDescent="0.3">
      <c r="AU2122">
        <v>0.3</v>
      </c>
      <c r="AV2122">
        <v>20.97568299743568</v>
      </c>
      <c r="AW2122">
        <v>0.35623505707353087</v>
      </c>
      <c r="AX2122">
        <v>0.43784823693826264</v>
      </c>
      <c r="AY2122">
        <v>291.52043168169985</v>
      </c>
      <c r="AZ2122">
        <v>0.11054612879477191</v>
      </c>
      <c r="BA2122">
        <v>338.83273125699503</v>
      </c>
      <c r="BB2122">
        <v>344.19602533491792</v>
      </c>
      <c r="BC2122">
        <v>1</v>
      </c>
      <c r="BD2122">
        <v>35.551578104719177</v>
      </c>
      <c r="BE2122">
        <v>107.89352606221178</v>
      </c>
      <c r="BF2122">
        <v>14.824369280832723</v>
      </c>
      <c r="BG2122">
        <v>6.1748507594408579</v>
      </c>
      <c r="BH2122">
        <v>391.15044463523373</v>
      </c>
      <c r="BI2122">
        <v>0.20000000000000007</v>
      </c>
      <c r="BJ2122">
        <v>2585.7747880215593</v>
      </c>
      <c r="BK2122">
        <v>665.79131537353203</v>
      </c>
      <c r="BL2122">
        <v>923.4492756599775</v>
      </c>
      <c r="BM2122">
        <v>802.3667748771777</v>
      </c>
      <c r="BN2122">
        <v>198.29232583234608</v>
      </c>
      <c r="BO2122">
        <v>32.201803363060364</v>
      </c>
      <c r="BP2122">
        <v>5.3351973077035125E-2</v>
      </c>
      <c r="BQ2122">
        <v>100</v>
      </c>
      <c r="BR2122">
        <v>310.07842982107496</v>
      </c>
      <c r="BS2122">
        <v>5.667075867077271E-2</v>
      </c>
      <c r="BT2122">
        <v>3.0485109915469804E-4</v>
      </c>
      <c r="BU2122">
        <v>0</v>
      </c>
      <c r="BV2122">
        <v>0.54257854197581057</v>
      </c>
      <c r="BW2122">
        <v>13.653417353442137</v>
      </c>
      <c r="BX2122">
        <v>36.343291867240957</v>
      </c>
      <c r="BY2122">
        <v>39.948647324601573</v>
      </c>
      <c r="BZ2122">
        <v>1052.3841676165587</v>
      </c>
      <c r="CA2122">
        <v>300.71356584972727</v>
      </c>
      <c r="CB2122">
        <v>239.67625404707007</v>
      </c>
      <c r="CC2122" s="156">
        <v>1.1299999999999999</v>
      </c>
      <c r="CD2122">
        <v>670</v>
      </c>
      <c r="CE2122">
        <v>0.2327343257770651</v>
      </c>
      <c r="CF2122">
        <v>6.6394146272363876</v>
      </c>
      <c r="CG2122">
        <v>0.28569474159824393</v>
      </c>
      <c r="CH2122">
        <v>24.025752229959444</v>
      </c>
      <c r="CI2122">
        <v>6</v>
      </c>
    </row>
    <row r="2123" spans="47:87" x14ac:dyDescent="0.3">
      <c r="AU2123">
        <v>0.3</v>
      </c>
      <c r="AV2123">
        <v>22.618544933924785</v>
      </c>
      <c r="AW2123">
        <v>0.36556656323073383</v>
      </c>
      <c r="AX2123">
        <v>1.5902434869288076</v>
      </c>
      <c r="AY2123">
        <v>318.76079268836429</v>
      </c>
      <c r="AZ2123">
        <v>9.4826150043561333E-2</v>
      </c>
      <c r="BA2123">
        <v>419.23053815402392</v>
      </c>
      <c r="BB2123">
        <v>379.44077240618185</v>
      </c>
      <c r="BC2123">
        <v>1</v>
      </c>
      <c r="BD2123">
        <v>44.109953650606805</v>
      </c>
      <c r="BE2123">
        <v>100.90916563522177</v>
      </c>
      <c r="BF2123">
        <v>10.765565613631322</v>
      </c>
      <c r="BG2123">
        <v>4.9767408752609441</v>
      </c>
      <c r="BH2123">
        <v>406.29023690413874</v>
      </c>
      <c r="BI2123">
        <v>0.2</v>
      </c>
      <c r="BJ2123">
        <v>3020.6264589804873</v>
      </c>
      <c r="BK2123">
        <v>670.01992577564556</v>
      </c>
      <c r="BL2123">
        <v>813.6722167508467</v>
      </c>
      <c r="BM2123">
        <v>925.78336822263611</v>
      </c>
      <c r="BN2123">
        <v>109.2162455897204</v>
      </c>
      <c r="BO2123">
        <v>33.088053328701605</v>
      </c>
      <c r="BP2123">
        <v>4.965481336583645E-2</v>
      </c>
      <c r="BQ2123">
        <v>100</v>
      </c>
      <c r="BR2123">
        <v>336.17254655571281</v>
      </c>
      <c r="BS2123">
        <v>5.4626003692311943E-2</v>
      </c>
      <c r="BT2123">
        <v>2.8903227219532579E-4</v>
      </c>
      <c r="BU2123">
        <v>6.0566024586399587</v>
      </c>
      <c r="BV2123">
        <v>0.56244055799350379</v>
      </c>
      <c r="BW2123">
        <v>14.651246619138121</v>
      </c>
      <c r="BX2123">
        <v>35.758627872804951</v>
      </c>
      <c r="BY2123">
        <v>29.606012536783958</v>
      </c>
      <c r="BZ2123">
        <v>1071.4819435696777</v>
      </c>
      <c r="CA2123">
        <v>239.77384894857141</v>
      </c>
      <c r="CB2123">
        <v>228.43536635074</v>
      </c>
      <c r="CC2123" s="156">
        <v>0.92</v>
      </c>
      <c r="CD2123">
        <v>1600</v>
      </c>
      <c r="CE2123">
        <v>0.14954963728601522</v>
      </c>
      <c r="CF2123">
        <v>5.9037420030303576</v>
      </c>
      <c r="CG2123">
        <v>0.18260572506018338</v>
      </c>
      <c r="CH2123">
        <v>8.825949290630005</v>
      </c>
      <c r="CI2123">
        <v>11</v>
      </c>
    </row>
    <row r="2124" spans="47:87" x14ac:dyDescent="0.3">
      <c r="AU2124">
        <v>0.3</v>
      </c>
      <c r="AV2124">
        <v>20.329641745815152</v>
      </c>
      <c r="AW2124">
        <v>0.38163467675238244</v>
      </c>
      <c r="AX2124">
        <v>0.9401079812113069</v>
      </c>
      <c r="AY2124">
        <v>326.35312080533362</v>
      </c>
      <c r="AZ2124">
        <v>0.11116826999490746</v>
      </c>
      <c r="BA2124">
        <v>459.3250330653471</v>
      </c>
      <c r="BB2124">
        <v>285.85609802351041</v>
      </c>
      <c r="BC2124">
        <v>1</v>
      </c>
      <c r="BD2124">
        <v>38.215576824830343</v>
      </c>
      <c r="BE2124">
        <v>113.87267492541443</v>
      </c>
      <c r="BF2124">
        <v>13.478972684015636</v>
      </c>
      <c r="BG2124">
        <v>6.1650910365683638</v>
      </c>
      <c r="BH2124">
        <v>392.4581800430642</v>
      </c>
      <c r="BI2124">
        <v>0.19999999999999998</v>
      </c>
      <c r="BJ2124">
        <v>2605.70740860862</v>
      </c>
      <c r="BK2124">
        <v>680.08585762427447</v>
      </c>
      <c r="BL2124">
        <v>852.67066678731692</v>
      </c>
      <c r="BM2124">
        <v>988.63046847929525</v>
      </c>
      <c r="BN2124">
        <v>211.95034780154774</v>
      </c>
      <c r="BO2124">
        <v>34.204246648091754</v>
      </c>
      <c r="BP2124">
        <v>9.2811844051386982E-2</v>
      </c>
      <c r="BQ2124">
        <v>100</v>
      </c>
      <c r="BR2124">
        <v>355.27340630203332</v>
      </c>
      <c r="BS2124">
        <v>5.2968109390000712E-2</v>
      </c>
      <c r="BT2124">
        <v>2.8573986637771921E-4</v>
      </c>
      <c r="BU2124">
        <v>42.676044696788587</v>
      </c>
      <c r="BV2124">
        <v>0.50880168996318942</v>
      </c>
      <c r="BW2124">
        <v>14.537701376654727</v>
      </c>
      <c r="BX2124">
        <v>36.076822303425764</v>
      </c>
      <c r="BY2124">
        <v>36.39566258465954</v>
      </c>
      <c r="BZ2124">
        <v>1035.0811155086606</v>
      </c>
      <c r="CA2124">
        <v>301.74000868021665</v>
      </c>
      <c r="CB2124">
        <v>227.30886231317044</v>
      </c>
      <c r="CC2124" s="156">
        <v>0.96</v>
      </c>
      <c r="CD2124">
        <v>1660</v>
      </c>
      <c r="CE2124">
        <v>0.14664288248028345</v>
      </c>
      <c r="CF2124">
        <v>4.5469342958943848</v>
      </c>
      <c r="CG2124">
        <v>0.17525219619172622</v>
      </c>
      <c r="CH2124">
        <v>10.866391098981243</v>
      </c>
      <c r="CI2124">
        <v>10</v>
      </c>
    </row>
    <row r="2125" spans="47:87" x14ac:dyDescent="0.3">
      <c r="AU2125">
        <v>0.3</v>
      </c>
      <c r="AV2125">
        <v>19.523442885006826</v>
      </c>
      <c r="AW2125">
        <v>0.30314250005763266</v>
      </c>
      <c r="AX2125">
        <v>1.1585114968679286</v>
      </c>
      <c r="AY2125">
        <v>319.29449513173421</v>
      </c>
      <c r="AZ2125">
        <v>9.7823195675786859E-2</v>
      </c>
      <c r="BA2125">
        <v>440.86338806250762</v>
      </c>
      <c r="BB2125">
        <v>367.01090672366115</v>
      </c>
      <c r="BC2125">
        <v>1</v>
      </c>
      <c r="BD2125">
        <v>39.905700364631905</v>
      </c>
      <c r="BE2125">
        <v>95.176653229544158</v>
      </c>
      <c r="BF2125">
        <v>24.960958648171658</v>
      </c>
      <c r="BG2125">
        <v>6.5024900122041176</v>
      </c>
      <c r="BH2125">
        <v>403.07278670616608</v>
      </c>
      <c r="BI2125">
        <v>0.2</v>
      </c>
      <c r="BJ2125">
        <v>2887.6650983149921</v>
      </c>
      <c r="BK2125">
        <v>686.89695847089877</v>
      </c>
      <c r="BL2125">
        <v>847.45950840099567</v>
      </c>
      <c r="BM2125">
        <v>975.55710683464201</v>
      </c>
      <c r="BN2125">
        <v>198.74805008887384</v>
      </c>
      <c r="BO2125">
        <v>27.637225644963721</v>
      </c>
      <c r="BP2125">
        <v>1.6901102130964404E-2</v>
      </c>
      <c r="BQ2125">
        <v>100</v>
      </c>
      <c r="BR2125">
        <v>298.20578412749114</v>
      </c>
      <c r="BS2125">
        <v>5.5189306371661431E-2</v>
      </c>
      <c r="BT2125">
        <v>2.8948530064652295E-4</v>
      </c>
      <c r="BU2125">
        <v>0</v>
      </c>
      <c r="BV2125">
        <v>0.50104402333228892</v>
      </c>
      <c r="BW2125">
        <v>13.082859714615646</v>
      </c>
      <c r="BX2125">
        <v>34.485649238942031</v>
      </c>
      <c r="BY2125">
        <v>35.731653953799238</v>
      </c>
      <c r="BZ2125">
        <v>1209.4271682196024</v>
      </c>
      <c r="CA2125">
        <v>323.61649880974204</v>
      </c>
      <c r="CB2125">
        <v>246.25763940016003</v>
      </c>
      <c r="CC2125" s="156">
        <v>0.98</v>
      </c>
      <c r="CD2125">
        <v>1990</v>
      </c>
      <c r="CE2125">
        <v>0.10438853071881304</v>
      </c>
      <c r="CF2125">
        <v>2.9369075841433512</v>
      </c>
      <c r="CG2125">
        <v>0.13681736848555529</v>
      </c>
      <c r="CH2125">
        <v>-0.22275052255124464</v>
      </c>
      <c r="CI2125" t="s">
        <v>479</v>
      </c>
    </row>
    <row r="2126" spans="47:87" x14ac:dyDescent="0.3">
      <c r="AU2126">
        <v>0.3</v>
      </c>
      <c r="AV2126">
        <v>19.451013007357211</v>
      </c>
      <c r="AW2126">
        <v>0.36024309867709964</v>
      </c>
      <c r="AX2126">
        <v>1.4839020338417996</v>
      </c>
      <c r="AY2126">
        <v>349.85212584253679</v>
      </c>
      <c r="AZ2126">
        <v>8.6728430683942148E-2</v>
      </c>
      <c r="BA2126">
        <v>490.64881636828051</v>
      </c>
      <c r="BB2126">
        <v>404.45883225849053</v>
      </c>
      <c r="BC2126">
        <v>1</v>
      </c>
      <c r="BD2126">
        <v>35.891268560001784</v>
      </c>
      <c r="BE2126">
        <v>91.472455261548674</v>
      </c>
      <c r="BF2126">
        <v>20.460498877511711</v>
      </c>
      <c r="BG2126">
        <v>4.0389106492074243</v>
      </c>
      <c r="BH2126">
        <v>432.14592097932393</v>
      </c>
      <c r="BI2126">
        <v>0.20000000000000007</v>
      </c>
      <c r="BJ2126">
        <v>2401.0242221793992</v>
      </c>
      <c r="BK2126">
        <v>697.94489968640835</v>
      </c>
      <c r="BL2126">
        <v>925.49225351309838</v>
      </c>
      <c r="BM2126">
        <v>1051.915634102721</v>
      </c>
      <c r="BN2126">
        <v>216.90300003200994</v>
      </c>
      <c r="BO2126">
        <v>32.47536438287861</v>
      </c>
      <c r="BP2126">
        <v>6.4842569722065382E-2</v>
      </c>
      <c r="BQ2126">
        <v>100</v>
      </c>
      <c r="BR2126">
        <v>345.91014185778909</v>
      </c>
      <c r="BS2126">
        <v>5.6546551468871206E-2</v>
      </c>
      <c r="BT2126">
        <v>2.8001435778998046E-4</v>
      </c>
      <c r="BU2126">
        <v>64.03651827285529</v>
      </c>
      <c r="BV2126">
        <v>0.59829370669845328</v>
      </c>
      <c r="BW2126">
        <v>14.758172644462888</v>
      </c>
      <c r="BX2126">
        <v>35.119992213542801</v>
      </c>
      <c r="BY2126">
        <v>39.505106257733544</v>
      </c>
      <c r="BZ2126">
        <v>1255.0183948543572</v>
      </c>
      <c r="CA2126">
        <v>263.71109304987021</v>
      </c>
      <c r="CB2126">
        <v>274.60660013225231</v>
      </c>
      <c r="CC2126" s="156">
        <v>0.99</v>
      </c>
      <c r="CD2126">
        <v>1390</v>
      </c>
      <c r="CE2126">
        <v>0.14064718795262698</v>
      </c>
      <c r="CF2126">
        <v>4.6137639011853366</v>
      </c>
      <c r="CG2126">
        <v>0.17059753715408241</v>
      </c>
      <c r="CH2126">
        <v>5.0683591802447605</v>
      </c>
      <c r="CI2126">
        <v>12</v>
      </c>
    </row>
    <row r="2127" spans="47:87" x14ac:dyDescent="0.3">
      <c r="AU2127">
        <v>0.3</v>
      </c>
      <c r="AV2127">
        <v>21.457155288798393</v>
      </c>
      <c r="AW2127">
        <v>0.28209096039303894</v>
      </c>
      <c r="AX2127">
        <v>0.98993720435509014</v>
      </c>
      <c r="AY2127">
        <v>325.56085989971058</v>
      </c>
      <c r="AZ2127">
        <v>9.9269854130097618E-2</v>
      </c>
      <c r="BA2127">
        <v>484.70697263059316</v>
      </c>
      <c r="BB2127">
        <v>355.98886668087533</v>
      </c>
      <c r="BC2127">
        <v>1</v>
      </c>
      <c r="BD2127">
        <v>48.776820477554431</v>
      </c>
      <c r="BE2127">
        <v>109.67734746406379</v>
      </c>
      <c r="BF2127">
        <v>16.092029514954358</v>
      </c>
      <c r="BG2127">
        <v>6.3392219991622749</v>
      </c>
      <c r="BH2127">
        <v>397.38360084840843</v>
      </c>
      <c r="BI2127">
        <v>0.20000000000000007</v>
      </c>
      <c r="BJ2127">
        <v>2547.6238393683934</v>
      </c>
      <c r="BK2127">
        <v>678.9095546015036</v>
      </c>
      <c r="BL2127">
        <v>954.34320472185232</v>
      </c>
      <c r="BM2127">
        <v>866.2179305219463</v>
      </c>
      <c r="BN2127">
        <v>134.77673073386941</v>
      </c>
      <c r="BO2127">
        <v>25.47601493924773</v>
      </c>
      <c r="BP2127">
        <v>4.5047952739934644E-2</v>
      </c>
      <c r="BQ2127">
        <v>100</v>
      </c>
      <c r="BR2127">
        <v>373.22562136269102</v>
      </c>
      <c r="BS2127">
        <v>5.4326691541024437E-2</v>
      </c>
      <c r="BT2127">
        <v>2.7187696957587477E-4</v>
      </c>
      <c r="BU2127">
        <v>0</v>
      </c>
      <c r="BV2127">
        <v>0.50883386989568635</v>
      </c>
      <c r="BW2127">
        <v>15.453786352465016</v>
      </c>
      <c r="BX2127">
        <v>33.592846113496584</v>
      </c>
      <c r="BY2127">
        <v>30.795911992320985</v>
      </c>
      <c r="BZ2127">
        <v>1156.8386492003322</v>
      </c>
      <c r="CA2127">
        <v>223.49591056608813</v>
      </c>
      <c r="CB2127">
        <v>222.22041447468004</v>
      </c>
      <c r="CC2127" s="156">
        <v>1</v>
      </c>
      <c r="CD2127">
        <v>1870</v>
      </c>
      <c r="CE2127">
        <v>0.11685572506101982</v>
      </c>
      <c r="CF2127">
        <v>3.2473484229744356</v>
      </c>
      <c r="CG2127">
        <v>0.14764819489909251</v>
      </c>
      <c r="CH2127">
        <v>3.0134532821019282</v>
      </c>
      <c r="CI2127">
        <v>14</v>
      </c>
    </row>
    <row r="2128" spans="47:87" x14ac:dyDescent="0.3">
      <c r="AU2128">
        <v>0.3</v>
      </c>
      <c r="AV2128">
        <v>20.386698458814333</v>
      </c>
      <c r="AW2128">
        <v>0.31237338434696932</v>
      </c>
      <c r="AX2128">
        <v>1.427623519557065</v>
      </c>
      <c r="AY2128">
        <v>288.93324094695822</v>
      </c>
      <c r="AZ2128">
        <v>0.11148721287992615</v>
      </c>
      <c r="BA2128">
        <v>390.75937054443119</v>
      </c>
      <c r="BB2128">
        <v>324.64788836505517</v>
      </c>
      <c r="BC2128">
        <v>1</v>
      </c>
      <c r="BD2128">
        <v>36.555943609633559</v>
      </c>
      <c r="BE2128">
        <v>93.281037329470237</v>
      </c>
      <c r="BF2128">
        <v>13.828226839012899</v>
      </c>
      <c r="BG2128">
        <v>6.6902742371525239</v>
      </c>
      <c r="BH2128">
        <v>389.40390093314051</v>
      </c>
      <c r="BI2128">
        <v>0.19999999999999998</v>
      </c>
      <c r="BJ2128">
        <v>2548.8510886620847</v>
      </c>
      <c r="BK2128">
        <v>681.99803381723177</v>
      </c>
      <c r="BL2128">
        <v>968.61289388229773</v>
      </c>
      <c r="BM2128">
        <v>1033.6202208015368</v>
      </c>
      <c r="BN2128">
        <v>153.7255635445394</v>
      </c>
      <c r="BO2128">
        <v>28.410339803551228</v>
      </c>
      <c r="BP2128">
        <v>2.5670761723522371E-2</v>
      </c>
      <c r="BQ2128">
        <v>100</v>
      </c>
      <c r="BR2128">
        <v>364.88372243754293</v>
      </c>
      <c r="BS2128">
        <v>5.415177879487415E-2</v>
      </c>
      <c r="BT2128">
        <v>3.016535343044944E-4</v>
      </c>
      <c r="BU2128">
        <v>0</v>
      </c>
      <c r="BV2128">
        <v>0.56517359837156211</v>
      </c>
      <c r="BW2128">
        <v>14.358414447341344</v>
      </c>
      <c r="BX2128">
        <v>34.402239734032648</v>
      </c>
      <c r="BY2128">
        <v>33.979574783844555</v>
      </c>
      <c r="BZ2128">
        <v>934.82149303635481</v>
      </c>
      <c r="CA2128">
        <v>237.42676677560095</v>
      </c>
      <c r="CB2128">
        <v>230.030450744533</v>
      </c>
      <c r="CC2128" s="156">
        <v>0.89</v>
      </c>
      <c r="CD2128">
        <v>1680</v>
      </c>
      <c r="CE2128">
        <v>5.6506423404946604E-2</v>
      </c>
      <c r="CF2128">
        <v>3.3217323320252508</v>
      </c>
      <c r="CG2128">
        <v>9.3057169331728917E-2</v>
      </c>
      <c r="CH2128">
        <v>-8.9764996283749348</v>
      </c>
      <c r="CI2128" t="s">
        <v>479</v>
      </c>
    </row>
    <row r="2129" spans="47:87" x14ac:dyDescent="0.3">
      <c r="AU2129">
        <v>0.3</v>
      </c>
      <c r="AV2129">
        <v>19.654650575689722</v>
      </c>
      <c r="AW2129">
        <v>0.33915383130454085</v>
      </c>
      <c r="AX2129">
        <v>0</v>
      </c>
      <c r="AY2129">
        <v>344.02675315612493</v>
      </c>
      <c r="AZ2129">
        <v>0.11055072668665697</v>
      </c>
      <c r="BA2129">
        <v>485.47666057571695</v>
      </c>
      <c r="BB2129">
        <v>454.27749674894483</v>
      </c>
      <c r="BC2129">
        <v>1</v>
      </c>
      <c r="BD2129">
        <v>40.106690205996244</v>
      </c>
      <c r="BE2129">
        <v>108.24407671965123</v>
      </c>
      <c r="BF2129">
        <v>22.717164945578272</v>
      </c>
      <c r="BG2129">
        <v>5.290862410924106</v>
      </c>
      <c r="BH2129">
        <v>397.98285531672673</v>
      </c>
      <c r="BI2129">
        <v>0.2</v>
      </c>
      <c r="BJ2129">
        <v>2660.9571661345431</v>
      </c>
      <c r="BK2129">
        <v>681.75479032396595</v>
      </c>
      <c r="BL2129">
        <v>890.06018060637643</v>
      </c>
      <c r="BM2129">
        <v>971.91539621911113</v>
      </c>
      <c r="BN2129">
        <v>177.84574400811508</v>
      </c>
      <c r="BO2129">
        <v>31.016216853643449</v>
      </c>
      <c r="BP2129">
        <v>7.2701030726486015E-3</v>
      </c>
      <c r="BQ2129">
        <v>100</v>
      </c>
      <c r="BR2129">
        <v>384.78710892664947</v>
      </c>
      <c r="BS2129">
        <v>5.2663763625371798E-2</v>
      </c>
      <c r="BT2129">
        <v>2.9883488953149956E-4</v>
      </c>
      <c r="BU2129">
        <v>0</v>
      </c>
      <c r="BV2129">
        <v>0.54040654722149561</v>
      </c>
      <c r="BW2129">
        <v>14.27346280887531</v>
      </c>
      <c r="BX2129">
        <v>35.377201183486889</v>
      </c>
      <c r="BY2129">
        <v>27.341224857414964</v>
      </c>
      <c r="BZ2129">
        <v>1068.0215882615248</v>
      </c>
      <c r="CA2129">
        <v>324.96880807294588</v>
      </c>
      <c r="CB2129">
        <v>229.32195975290108</v>
      </c>
      <c r="CC2129" s="156">
        <v>1.02</v>
      </c>
      <c r="CD2129">
        <v>950</v>
      </c>
      <c r="CE2129">
        <v>0.20848229623003811</v>
      </c>
      <c r="CF2129">
        <v>4.9042349055177574</v>
      </c>
      <c r="CG2129">
        <v>0.20598899888797939</v>
      </c>
      <c r="CH2129">
        <v>22.268091122391404</v>
      </c>
      <c r="CI2129">
        <v>7</v>
      </c>
    </row>
    <row r="2130" spans="47:87" x14ac:dyDescent="0.3">
      <c r="AU2130">
        <v>0.3</v>
      </c>
      <c r="AV2130">
        <v>21.182368478350586</v>
      </c>
      <c r="AW2130">
        <v>0.33641810259110727</v>
      </c>
      <c r="AX2130">
        <v>1.0475191704583282</v>
      </c>
      <c r="AY2130">
        <v>324.49521855155166</v>
      </c>
      <c r="AZ2130">
        <v>0.11025762940103376</v>
      </c>
      <c r="BA2130">
        <v>439.30150865614621</v>
      </c>
      <c r="BB2130">
        <v>380.86750619498832</v>
      </c>
      <c r="BC2130">
        <v>1</v>
      </c>
      <c r="BD2130">
        <v>45.536448178325543</v>
      </c>
      <c r="BE2130">
        <v>95.209972242987519</v>
      </c>
      <c r="BF2130">
        <v>16.233449408992819</v>
      </c>
      <c r="BG2130">
        <v>5.9037756028018862</v>
      </c>
      <c r="BH2130">
        <v>422.08033878273386</v>
      </c>
      <c r="BI2130">
        <v>0.20000000000000009</v>
      </c>
      <c r="BJ2130">
        <v>2425.9159250662919</v>
      </c>
      <c r="BK2130">
        <v>684.44788400980826</v>
      </c>
      <c r="BL2130">
        <v>873.81696434548826</v>
      </c>
      <c r="BM2130">
        <v>1036.0040425758723</v>
      </c>
      <c r="BN2130">
        <v>150.29071206471215</v>
      </c>
      <c r="BO2130">
        <v>30.629735720141088</v>
      </c>
      <c r="BP2130">
        <v>2.3747009076274611E-2</v>
      </c>
      <c r="BQ2130">
        <v>100</v>
      </c>
      <c r="BR2130">
        <v>360.59903948384209</v>
      </c>
      <c r="BS2130">
        <v>5.5915317174774729E-2</v>
      </c>
      <c r="BT2130">
        <v>3.2033111225856278E-4</v>
      </c>
      <c r="BU2130">
        <v>0</v>
      </c>
      <c r="BV2130">
        <v>0.54925747785248868</v>
      </c>
      <c r="BW2130">
        <v>15.074517499567838</v>
      </c>
      <c r="BX2130">
        <v>34.746046122700534</v>
      </c>
      <c r="BY2130">
        <v>27.490054774289579</v>
      </c>
      <c r="BZ2130">
        <v>1192.9844853659679</v>
      </c>
      <c r="CA2130">
        <v>324.33714132303157</v>
      </c>
      <c r="CB2130">
        <v>251.09442452724284</v>
      </c>
      <c r="CC2130" s="156">
        <v>0.94</v>
      </c>
      <c r="CD2130">
        <v>710</v>
      </c>
      <c r="CE2130">
        <v>0.19017521074155042</v>
      </c>
      <c r="CF2130">
        <v>8.8603906970153581</v>
      </c>
      <c r="CG2130">
        <v>0.24693337785897029</v>
      </c>
      <c r="CH2130">
        <v>33.672532017026725</v>
      </c>
      <c r="CI2130">
        <v>6</v>
      </c>
    </row>
    <row r="2131" spans="47:87" x14ac:dyDescent="0.3">
      <c r="AU2131">
        <v>0.3</v>
      </c>
      <c r="AV2131">
        <v>18.42046696628227</v>
      </c>
      <c r="AW2131">
        <v>0.32332661046829564</v>
      </c>
      <c r="AX2131">
        <v>0.57556725649264295</v>
      </c>
      <c r="AY2131">
        <v>306.1712409390862</v>
      </c>
      <c r="AZ2131">
        <v>8.1225201097531799E-2</v>
      </c>
      <c r="BA2131">
        <v>390.91145205709051</v>
      </c>
      <c r="BB2131">
        <v>330.52151012828642</v>
      </c>
      <c r="BC2131">
        <v>1</v>
      </c>
      <c r="BD2131">
        <v>33.023992735401116</v>
      </c>
      <c r="BE2131">
        <v>95.249258299734436</v>
      </c>
      <c r="BF2131">
        <v>10.167640273027541</v>
      </c>
      <c r="BG2131">
        <v>5.4232331100128448</v>
      </c>
      <c r="BH2131">
        <v>436.90345701543237</v>
      </c>
      <c r="BI2131">
        <v>0.2</v>
      </c>
      <c r="BJ2131">
        <v>2435.6445055054864</v>
      </c>
      <c r="BK2131">
        <v>695.24217878743173</v>
      </c>
      <c r="BL2131">
        <v>951.54649714920242</v>
      </c>
      <c r="BM2131">
        <v>965.55775638371574</v>
      </c>
      <c r="BN2131">
        <v>204.16725063335181</v>
      </c>
      <c r="BO2131">
        <v>29.040040183399711</v>
      </c>
      <c r="BP2131">
        <v>7.1208703711874544E-2</v>
      </c>
      <c r="BQ2131">
        <v>100</v>
      </c>
      <c r="BR2131">
        <v>323.75287111217756</v>
      </c>
      <c r="BS2131">
        <v>5.115746409664429E-2</v>
      </c>
      <c r="BT2131">
        <v>3.0685235083134134E-4</v>
      </c>
      <c r="BU2131">
        <v>6.7528157896133783</v>
      </c>
      <c r="BV2131">
        <v>0.58653612486955609</v>
      </c>
      <c r="BW2131">
        <v>15.187266165957523</v>
      </c>
      <c r="BX2131">
        <v>35.006022214598872</v>
      </c>
      <c r="BY2131">
        <v>40.659539891800961</v>
      </c>
      <c r="BZ2131">
        <v>801.65213070274569</v>
      </c>
      <c r="CA2131">
        <v>248.48677872631694</v>
      </c>
      <c r="CB2131">
        <v>238.12580532712244</v>
      </c>
      <c r="CC2131" s="156">
        <v>1.1399999999999999</v>
      </c>
      <c r="CD2131">
        <v>1200</v>
      </c>
      <c r="CE2131">
        <v>0.20002189262870074</v>
      </c>
      <c r="CF2131">
        <v>5.4877092974556607</v>
      </c>
      <c r="CG2131">
        <v>0.24413208380221529</v>
      </c>
      <c r="CH2131">
        <v>18.857418603248401</v>
      </c>
      <c r="CI2131">
        <v>7</v>
      </c>
    </row>
    <row r="2132" spans="47:87" x14ac:dyDescent="0.3">
      <c r="AU2132">
        <v>0.3</v>
      </c>
      <c r="AV2132">
        <v>18.639330249506717</v>
      </c>
      <c r="AW2132">
        <v>0.24896694832557853</v>
      </c>
      <c r="AX2132">
        <v>1.7030420891658098</v>
      </c>
      <c r="AY2132">
        <v>328.66399906014522</v>
      </c>
      <c r="AZ2132">
        <v>0.10293603518820789</v>
      </c>
      <c r="BA2132">
        <v>366.32262636273038</v>
      </c>
      <c r="BB2132">
        <v>234.52589489902729</v>
      </c>
      <c r="BC2132">
        <v>1</v>
      </c>
      <c r="BD2132">
        <v>35.255560153934113</v>
      </c>
      <c r="BE2132">
        <v>88.361750913622387</v>
      </c>
      <c r="BF2132">
        <v>21.715904074914434</v>
      </c>
      <c r="BG2132">
        <v>5.6347601977878998</v>
      </c>
      <c r="BH2132">
        <v>414.06049910411815</v>
      </c>
      <c r="BI2132">
        <v>0.2</v>
      </c>
      <c r="BJ2132">
        <v>2556.5938389208363</v>
      </c>
      <c r="BK2132">
        <v>687.71029333017759</v>
      </c>
      <c r="BL2132">
        <v>929.73468872078422</v>
      </c>
      <c r="BM2132">
        <v>991.11846949378605</v>
      </c>
      <c r="BN2132">
        <v>154.90386553271773</v>
      </c>
      <c r="BO2132">
        <v>22.653724017046279</v>
      </c>
      <c r="BP2132">
        <v>1.9154533244974997E-2</v>
      </c>
      <c r="BQ2132">
        <v>100</v>
      </c>
      <c r="BR2132">
        <v>385.53173292639633</v>
      </c>
      <c r="BS2132">
        <v>5.8667810518495005E-2</v>
      </c>
      <c r="BT2132">
        <v>3.1525362231685732E-4</v>
      </c>
      <c r="BU2132">
        <v>35.236477547031761</v>
      </c>
      <c r="BV2132">
        <v>0.533366413410581</v>
      </c>
      <c r="BW2132">
        <v>14.106416115013719</v>
      </c>
      <c r="BX2132">
        <v>36.662010402575469</v>
      </c>
      <c r="BY2132">
        <v>37.364700502071393</v>
      </c>
      <c r="BZ2132">
        <v>889.01552677513632</v>
      </c>
      <c r="CA2132">
        <v>276.18492647419811</v>
      </c>
      <c r="CB2132">
        <v>234.12059821908392</v>
      </c>
      <c r="CC2132" s="156">
        <v>1.03</v>
      </c>
      <c r="CD2132">
        <v>940</v>
      </c>
      <c r="CE2132">
        <v>0.16962453446999737</v>
      </c>
      <c r="CF2132">
        <v>6.2998693622940243</v>
      </c>
      <c r="CG2132">
        <v>0.20296179688919883</v>
      </c>
      <c r="CH2132">
        <v>14.738844026082223</v>
      </c>
      <c r="CI2132">
        <v>9</v>
      </c>
    </row>
    <row r="2133" spans="47:87" x14ac:dyDescent="0.3">
      <c r="AU2133">
        <v>0.3</v>
      </c>
      <c r="AV2133">
        <v>19.150071922889637</v>
      </c>
      <c r="AW2133">
        <v>0.27507250234395297</v>
      </c>
      <c r="AX2133">
        <v>1.4981141826521998</v>
      </c>
      <c r="AY2133">
        <v>303.16990062154451</v>
      </c>
      <c r="AZ2133">
        <v>9.2984860213623025E-2</v>
      </c>
      <c r="BA2133">
        <v>408.17793469061047</v>
      </c>
      <c r="BB2133">
        <v>331.28220601086656</v>
      </c>
      <c r="BC2133">
        <v>1</v>
      </c>
      <c r="BD2133">
        <v>41.996711324040149</v>
      </c>
      <c r="BE2133">
        <v>108.9851654356877</v>
      </c>
      <c r="BF2133">
        <v>19.984294261764358</v>
      </c>
      <c r="BG2133">
        <v>3.8448624443179686</v>
      </c>
      <c r="BH2133">
        <v>434.82098795940431</v>
      </c>
      <c r="BI2133">
        <v>0.20000000000000004</v>
      </c>
      <c r="BJ2133">
        <v>2653.6708383281371</v>
      </c>
      <c r="BK2133">
        <v>700.58949217775591</v>
      </c>
      <c r="BL2133">
        <v>928.34060916902422</v>
      </c>
      <c r="BM2133">
        <v>1153.4181219497545</v>
      </c>
      <c r="BN2133">
        <v>206.29852218797848</v>
      </c>
      <c r="BO2133">
        <v>24.874735531836794</v>
      </c>
      <c r="BP2133">
        <v>3.9993858256036928E-2</v>
      </c>
      <c r="BQ2133">
        <v>100</v>
      </c>
      <c r="BR2133">
        <v>387.26510386205041</v>
      </c>
      <c r="BS2133">
        <v>5.4292346784342874E-2</v>
      </c>
      <c r="BT2133">
        <v>3.0152149712561624E-4</v>
      </c>
      <c r="BU2133">
        <v>0</v>
      </c>
      <c r="BV2133">
        <v>0.53189997066246331</v>
      </c>
      <c r="BW2133">
        <v>15.069809808342125</v>
      </c>
      <c r="BX2133">
        <v>33.483460271189657</v>
      </c>
      <c r="BY2133">
        <v>29.421715220159953</v>
      </c>
      <c r="BZ2133">
        <v>1066.0989080374748</v>
      </c>
      <c r="CA2133">
        <v>369.80149141713252</v>
      </c>
      <c r="CB2133">
        <v>239.08678723756807</v>
      </c>
      <c r="CC2133" s="156">
        <v>0.9</v>
      </c>
      <c r="CD2133">
        <v>780</v>
      </c>
      <c r="CE2133">
        <v>0.26455028683147574</v>
      </c>
      <c r="CF2133">
        <v>10.136190084274739</v>
      </c>
      <c r="CG2133">
        <v>0.32181454998648301</v>
      </c>
      <c r="CH2133">
        <v>44.383389959295805</v>
      </c>
      <c r="CI2133">
        <v>5</v>
      </c>
    </row>
    <row r="2134" spans="47:87" x14ac:dyDescent="0.3">
      <c r="AU2134">
        <v>0.3</v>
      </c>
      <c r="AV2134">
        <v>19.711464001213326</v>
      </c>
      <c r="AW2134">
        <v>0.33094233654045274</v>
      </c>
      <c r="AX2134">
        <v>1.5194510431078994</v>
      </c>
      <c r="AY2134">
        <v>320.0789747826006</v>
      </c>
      <c r="AZ2134">
        <v>8.1371452981024203E-2</v>
      </c>
      <c r="BA2134">
        <v>321.39963902259359</v>
      </c>
      <c r="BB2134">
        <v>308.34593245838226</v>
      </c>
      <c r="BC2134">
        <v>1</v>
      </c>
      <c r="BD2134">
        <v>47.383012771005966</v>
      </c>
      <c r="BE2134">
        <v>98.742230169009829</v>
      </c>
      <c r="BF2134">
        <v>15.622166064526814</v>
      </c>
      <c r="BG2134">
        <v>4.2618311427804914</v>
      </c>
      <c r="BH2134">
        <v>382.92844850556708</v>
      </c>
      <c r="BI2134">
        <v>0.19999999999999998</v>
      </c>
      <c r="BJ2134">
        <v>2875.208411199591</v>
      </c>
      <c r="BK2134">
        <v>699.30683335740821</v>
      </c>
      <c r="BL2134">
        <v>969.6097327688932</v>
      </c>
      <c r="BM2134">
        <v>1157.6324700339233</v>
      </c>
      <c r="BN2134">
        <v>157.33344326419436</v>
      </c>
      <c r="BO2134">
        <v>30.064632382661159</v>
      </c>
      <c r="BP2134">
        <v>3.1567811696018869E-2</v>
      </c>
      <c r="BQ2134">
        <v>100</v>
      </c>
      <c r="BR2134">
        <v>360.43592179936797</v>
      </c>
      <c r="BS2134">
        <v>4.9971145924540744E-2</v>
      </c>
      <c r="BT2134">
        <v>3.2024911688965593E-4</v>
      </c>
      <c r="BU2134">
        <v>0</v>
      </c>
      <c r="BV2134">
        <v>0.57251929797609546</v>
      </c>
      <c r="BW2134">
        <v>13.554250066510397</v>
      </c>
      <c r="BX2134">
        <v>35.968514026355081</v>
      </c>
      <c r="BY2134">
        <v>35.098916580385229</v>
      </c>
      <c r="BZ2134">
        <v>882.09588619397573</v>
      </c>
      <c r="CA2134">
        <v>305.99737293721284</v>
      </c>
      <c r="CB2134">
        <v>248.82369736386119</v>
      </c>
      <c r="CC2134" s="156">
        <v>0.82</v>
      </c>
      <c r="CD2134">
        <v>1830</v>
      </c>
      <c r="CE2134">
        <v>0.18953559928168007</v>
      </c>
      <c r="CF2134">
        <v>6.5024972886873496</v>
      </c>
      <c r="CG2134">
        <v>0.22886889071746841</v>
      </c>
      <c r="CH2134">
        <v>22.946099318226636</v>
      </c>
      <c r="CI2134">
        <v>7</v>
      </c>
    </row>
    <row r="2135" spans="47:87" x14ac:dyDescent="0.3">
      <c r="AU2135">
        <v>0.3</v>
      </c>
      <c r="AV2135">
        <v>20.043696051629087</v>
      </c>
      <c r="AW2135">
        <v>0.31828890873276677</v>
      </c>
      <c r="AX2135">
        <v>1.4216067722223256</v>
      </c>
      <c r="AY2135">
        <v>312.7545698203437</v>
      </c>
      <c r="AZ2135">
        <v>8.7666745915509756E-2</v>
      </c>
      <c r="BA2135">
        <v>447.57399700129002</v>
      </c>
      <c r="BB2135">
        <v>324.43231491597788</v>
      </c>
      <c r="BC2135">
        <v>1</v>
      </c>
      <c r="BD2135">
        <v>37.7029439531035</v>
      </c>
      <c r="BE2135">
        <v>97.745841202601852</v>
      </c>
      <c r="BF2135">
        <v>14.155991098099351</v>
      </c>
      <c r="BG2135">
        <v>4.9168636825214156</v>
      </c>
      <c r="BH2135">
        <v>426.82306714458713</v>
      </c>
      <c r="BI2135">
        <v>0.20000000000000007</v>
      </c>
      <c r="BJ2135">
        <v>2579.8440514085155</v>
      </c>
      <c r="BK2135">
        <v>702.65642553537032</v>
      </c>
      <c r="BL2135">
        <v>881.82843920498919</v>
      </c>
      <c r="BM2135">
        <v>932.20194455908484</v>
      </c>
      <c r="BN2135">
        <v>184.00884991721483</v>
      </c>
      <c r="BO2135">
        <v>28.876838059281535</v>
      </c>
      <c r="BP2135">
        <v>3.4961072655508484E-2</v>
      </c>
      <c r="BQ2135">
        <v>100</v>
      </c>
      <c r="BR2135">
        <v>329.96548986555916</v>
      </c>
      <c r="BS2135">
        <v>5.2898353520855868E-2</v>
      </c>
      <c r="BT2135">
        <v>3.1917663419143885E-4</v>
      </c>
      <c r="BU2135">
        <v>43.583575948276433</v>
      </c>
      <c r="BV2135">
        <v>0.52790325192320264</v>
      </c>
      <c r="BW2135">
        <v>15.352758666840524</v>
      </c>
      <c r="BX2135">
        <v>37.780754472950377</v>
      </c>
      <c r="BY2135">
        <v>31.791822839817399</v>
      </c>
      <c r="BZ2135">
        <v>1119.4408355236994</v>
      </c>
      <c r="CA2135">
        <v>341.95801025439374</v>
      </c>
      <c r="CB2135">
        <v>218.68724145910494</v>
      </c>
      <c r="CC2135" s="156">
        <v>0.88</v>
      </c>
      <c r="CD2135">
        <v>1810</v>
      </c>
      <c r="CE2135">
        <v>0.13644163690828282</v>
      </c>
      <c r="CF2135">
        <v>5.8628730157206235</v>
      </c>
      <c r="CG2135">
        <v>0.17623102595952342</v>
      </c>
      <c r="CH2135">
        <v>12.488478785908709</v>
      </c>
      <c r="CI2135">
        <v>11</v>
      </c>
    </row>
    <row r="2136" spans="47:87" x14ac:dyDescent="0.3">
      <c r="AU2136">
        <v>0.3</v>
      </c>
      <c r="AV2136">
        <v>17.981392342865767</v>
      </c>
      <c r="AW2136">
        <v>0.304224730832239</v>
      </c>
      <c r="AX2136">
        <v>2.6477061000145179</v>
      </c>
      <c r="AY2136">
        <v>334.52736204201324</v>
      </c>
      <c r="AZ2136">
        <v>8.6224499016099937E-2</v>
      </c>
      <c r="BA2136">
        <v>497.95377833642112</v>
      </c>
      <c r="BB2136">
        <v>327.07182720667225</v>
      </c>
      <c r="BC2136">
        <v>1</v>
      </c>
      <c r="BD2136">
        <v>47.794970450981012</v>
      </c>
      <c r="BE2136">
        <v>124.7766033444239</v>
      </c>
      <c r="BF2136">
        <v>13.552165340009422</v>
      </c>
      <c r="BG2136">
        <v>4.530355577798435</v>
      </c>
      <c r="BH2136">
        <v>391.70664484024741</v>
      </c>
      <c r="BI2136">
        <v>0.20000000000000004</v>
      </c>
      <c r="BJ2136">
        <v>3035.1211441912196</v>
      </c>
      <c r="BK2136">
        <v>680.38588089748214</v>
      </c>
      <c r="BL2136">
        <v>932.94888174283676</v>
      </c>
      <c r="BM2136">
        <v>961.3578891441166</v>
      </c>
      <c r="BN2136">
        <v>127.10146557388423</v>
      </c>
      <c r="BO2136">
        <v>27.470565691578869</v>
      </c>
      <c r="BP2136">
        <v>4.9215149455815177E-2</v>
      </c>
      <c r="BQ2136">
        <v>100</v>
      </c>
      <c r="BR2136">
        <v>309.12261329563472</v>
      </c>
      <c r="BS2136">
        <v>5.2314867368813169E-2</v>
      </c>
      <c r="BT2136">
        <v>3.4073746039624345E-4</v>
      </c>
      <c r="BU2136">
        <v>0</v>
      </c>
      <c r="BV2136">
        <v>0.58042685093314417</v>
      </c>
      <c r="BW2136">
        <v>14.730975339815924</v>
      </c>
      <c r="BX2136">
        <v>36.006583384317445</v>
      </c>
      <c r="BY2136">
        <v>31.479387495719394</v>
      </c>
      <c r="BZ2136">
        <v>1145.0965687148171</v>
      </c>
      <c r="CA2136">
        <v>274.30963329048757</v>
      </c>
      <c r="CB2136">
        <v>223.9342174182828</v>
      </c>
      <c r="CC2136" s="156">
        <v>0.9</v>
      </c>
      <c r="CD2136">
        <v>1470</v>
      </c>
      <c r="CE2136">
        <v>0.13061302087758375</v>
      </c>
      <c r="CF2136">
        <v>4.3769781280640174</v>
      </c>
      <c r="CG2136">
        <v>0.16712477736598552</v>
      </c>
      <c r="CH2136">
        <v>6.4542580001207925</v>
      </c>
      <c r="CI2136">
        <v>12</v>
      </c>
    </row>
    <row r="2137" spans="47:87" x14ac:dyDescent="0.3">
      <c r="AU2137">
        <v>0.3</v>
      </c>
      <c r="AV2137">
        <v>18.782794995126324</v>
      </c>
      <c r="AW2137">
        <v>0.27970183220599582</v>
      </c>
      <c r="AX2137">
        <v>1.8426673500665087</v>
      </c>
      <c r="AY2137">
        <v>315.14667807955294</v>
      </c>
      <c r="AZ2137">
        <v>8.7420449181651635E-2</v>
      </c>
      <c r="BA2137">
        <v>324.37486819392632</v>
      </c>
      <c r="BB2137">
        <v>364.01641872695518</v>
      </c>
      <c r="BC2137">
        <v>1</v>
      </c>
      <c r="BD2137">
        <v>48.850916063983121</v>
      </c>
      <c r="BE2137">
        <v>98.304370702755051</v>
      </c>
      <c r="BF2137">
        <v>17.490670438787046</v>
      </c>
      <c r="BG2137">
        <v>3.0646849528739617</v>
      </c>
      <c r="BH2137">
        <v>374.48312574944987</v>
      </c>
      <c r="BI2137">
        <v>0.20000000000000004</v>
      </c>
      <c r="BJ2137">
        <v>2671.7909414961123</v>
      </c>
      <c r="BK2137">
        <v>689.83298634014284</v>
      </c>
      <c r="BL2137">
        <v>922.68045791072291</v>
      </c>
      <c r="BM2137">
        <v>950.76737651035285</v>
      </c>
      <c r="BN2137">
        <v>97.374045982616948</v>
      </c>
      <c r="BO2137">
        <v>24.889500634871723</v>
      </c>
      <c r="BP2137">
        <v>8.9708026393374898E-2</v>
      </c>
      <c r="BQ2137">
        <v>100</v>
      </c>
      <c r="BR2137">
        <v>309.72975878394885</v>
      </c>
      <c r="BS2137">
        <v>5.1481353473840599E-2</v>
      </c>
      <c r="BT2137">
        <v>3.0083559617359622E-4</v>
      </c>
      <c r="BU2137">
        <v>17.876852921761365</v>
      </c>
      <c r="BV2137">
        <v>0.54475197038992906</v>
      </c>
      <c r="BW2137">
        <v>14.896069205829672</v>
      </c>
      <c r="BX2137">
        <v>36.581531243765873</v>
      </c>
      <c r="BY2137">
        <v>26.784451331099142</v>
      </c>
      <c r="BZ2137">
        <v>1189.8556388098732</v>
      </c>
      <c r="CA2137">
        <v>275.93577183067043</v>
      </c>
      <c r="CB2137">
        <v>225.46316960946635</v>
      </c>
      <c r="CC2137" s="156">
        <v>0.93</v>
      </c>
      <c r="CD2137">
        <v>1130</v>
      </c>
      <c r="CE2137">
        <v>0.26217408852078639</v>
      </c>
      <c r="CF2137">
        <v>8.6931418503482654</v>
      </c>
      <c r="CG2137">
        <v>0.31424995308784204</v>
      </c>
      <c r="CH2137">
        <v>40.29115334240192</v>
      </c>
      <c r="CI2137">
        <v>4</v>
      </c>
    </row>
    <row r="2138" spans="47:87" x14ac:dyDescent="0.3">
      <c r="AU2138">
        <v>0.3</v>
      </c>
      <c r="AV2138">
        <v>20.836487237470088</v>
      </c>
      <c r="AW2138">
        <v>0.32746033552999021</v>
      </c>
      <c r="AX2138">
        <v>1.8482666802294458</v>
      </c>
      <c r="AY2138">
        <v>332.30981124081768</v>
      </c>
      <c r="AZ2138">
        <v>0.12374329564245198</v>
      </c>
      <c r="BA2138">
        <v>440.56834920702551</v>
      </c>
      <c r="BB2138">
        <v>359.32753977747439</v>
      </c>
      <c r="BC2138">
        <v>1</v>
      </c>
      <c r="BD2138">
        <v>42.633997804789807</v>
      </c>
      <c r="BE2138">
        <v>96.991255123545642</v>
      </c>
      <c r="BF2138">
        <v>18.767465052521469</v>
      </c>
      <c r="BG2138">
        <v>4.0161477208777994</v>
      </c>
      <c r="BH2138">
        <v>396.950943113677</v>
      </c>
      <c r="BI2138">
        <v>0.19999999999999998</v>
      </c>
      <c r="BJ2138">
        <v>2557.9213673823315</v>
      </c>
      <c r="BK2138">
        <v>673.53659605043424</v>
      </c>
      <c r="BL2138">
        <v>793.31947566030226</v>
      </c>
      <c r="BM2138">
        <v>923.64407097642686</v>
      </c>
      <c r="BN2138">
        <v>131.78351499561217</v>
      </c>
      <c r="BO2138">
        <v>29.466928897339265</v>
      </c>
      <c r="BP2138">
        <v>6.5169573078992668E-2</v>
      </c>
      <c r="BQ2138">
        <v>100</v>
      </c>
      <c r="BR2138">
        <v>382.01395427335109</v>
      </c>
      <c r="BS2138">
        <v>5.4916726440319349E-2</v>
      </c>
      <c r="BT2138">
        <v>3.1195312990154402E-4</v>
      </c>
      <c r="BU2138">
        <v>138.4575747654369</v>
      </c>
      <c r="BV2138">
        <v>0.56522044286340312</v>
      </c>
      <c r="BW2138">
        <v>15.418270725618074</v>
      </c>
      <c r="BX2138">
        <v>36.759867362496237</v>
      </c>
      <c r="BY2138">
        <v>39.283540653485012</v>
      </c>
      <c r="BZ2138">
        <v>1042.2153324729279</v>
      </c>
      <c r="CA2138">
        <v>288.78560682334836</v>
      </c>
      <c r="CB2138">
        <v>235.44684122578693</v>
      </c>
      <c r="CC2138" s="156">
        <v>1.24</v>
      </c>
      <c r="CD2138">
        <v>1320</v>
      </c>
      <c r="CE2138">
        <v>5.1892902060905577E-2</v>
      </c>
      <c r="CF2138">
        <v>2.775614126535201</v>
      </c>
      <c r="CG2138">
        <v>9.1696424084582187E-2</v>
      </c>
      <c r="CH2138">
        <v>-8.1118835045069417</v>
      </c>
      <c r="CI2138" t="s">
        <v>479</v>
      </c>
    </row>
    <row r="2139" spans="47:87" x14ac:dyDescent="0.3">
      <c r="AU2139">
        <v>0.3</v>
      </c>
      <c r="AV2139">
        <v>21.469101104554134</v>
      </c>
      <c r="AW2139">
        <v>0.31047901503303832</v>
      </c>
      <c r="AX2139">
        <v>1.1768383567030498</v>
      </c>
      <c r="AY2139">
        <v>327.1793692598095</v>
      </c>
      <c r="AZ2139">
        <v>0.10639875896046903</v>
      </c>
      <c r="BA2139">
        <v>418.86841999549921</v>
      </c>
      <c r="BB2139">
        <v>298.3946864986471</v>
      </c>
      <c r="BC2139">
        <v>1</v>
      </c>
      <c r="BD2139">
        <v>38.416771701224036</v>
      </c>
      <c r="BE2139">
        <v>87.169247605839274</v>
      </c>
      <c r="BF2139">
        <v>16.349239370271693</v>
      </c>
      <c r="BG2139">
        <v>6.3105834639212253</v>
      </c>
      <c r="BH2139">
        <v>399.03826004678541</v>
      </c>
      <c r="BI2139">
        <v>0.20000000000000009</v>
      </c>
      <c r="BJ2139">
        <v>2551.2682856393308</v>
      </c>
      <c r="BK2139">
        <v>694.26077745341399</v>
      </c>
      <c r="BL2139">
        <v>877.36325234248409</v>
      </c>
      <c r="BM2139">
        <v>1094.6266094852035</v>
      </c>
      <c r="BN2139">
        <v>113.54577877454128</v>
      </c>
      <c r="BO2139">
        <v>27.784752533112147</v>
      </c>
      <c r="BP2139">
        <v>8.0541085145489189E-2</v>
      </c>
      <c r="BQ2139">
        <v>100</v>
      </c>
      <c r="BR2139">
        <v>308.83928583669518</v>
      </c>
      <c r="BS2139">
        <v>5.2062855156556287E-2</v>
      </c>
      <c r="BT2139">
        <v>2.9730397188035778E-4</v>
      </c>
      <c r="BU2139">
        <v>0</v>
      </c>
      <c r="BV2139">
        <v>0.56482680507674132</v>
      </c>
      <c r="BW2139">
        <v>14.574456240724642</v>
      </c>
      <c r="BX2139">
        <v>35.067060786968455</v>
      </c>
      <c r="BY2139">
        <v>35.38663034764226</v>
      </c>
      <c r="BZ2139">
        <v>846.25401024601399</v>
      </c>
      <c r="CA2139">
        <v>272.41061857841066</v>
      </c>
      <c r="CB2139">
        <v>238.28021617924625</v>
      </c>
      <c r="CC2139" s="156">
        <v>0.86</v>
      </c>
      <c r="CD2139">
        <v>1650</v>
      </c>
      <c r="CE2139">
        <v>0.20976657177234381</v>
      </c>
      <c r="CF2139">
        <v>7.5746736502200669</v>
      </c>
      <c r="CG2139">
        <v>0.27746807242784971</v>
      </c>
      <c r="CH2139">
        <v>17.58488394022158</v>
      </c>
      <c r="CI2139">
        <v>6</v>
      </c>
    </row>
    <row r="2140" spans="47:87" x14ac:dyDescent="0.3">
      <c r="AU2140">
        <v>0.3</v>
      </c>
      <c r="AV2140">
        <v>18.13863926918529</v>
      </c>
      <c r="AW2140">
        <v>0.34489929562606636</v>
      </c>
      <c r="AX2140">
        <v>0.96164366952329949</v>
      </c>
      <c r="AY2140">
        <v>352.93471180097748</v>
      </c>
      <c r="AZ2140">
        <v>0.11309611599798922</v>
      </c>
      <c r="BA2140">
        <v>396.84988973257055</v>
      </c>
      <c r="BB2140">
        <v>347.66833062948064</v>
      </c>
      <c r="BC2140">
        <v>1</v>
      </c>
      <c r="BD2140">
        <v>38.747015411655532</v>
      </c>
      <c r="BE2140">
        <v>99.887000799748051</v>
      </c>
      <c r="BF2140">
        <v>21.683314009323311</v>
      </c>
      <c r="BG2140">
        <v>6.2898691047000135</v>
      </c>
      <c r="BH2140">
        <v>415.88696875360273</v>
      </c>
      <c r="BI2140">
        <v>0.20000000000000004</v>
      </c>
      <c r="BJ2140">
        <v>3067.4177617350333</v>
      </c>
      <c r="BK2140">
        <v>689.72096087877094</v>
      </c>
      <c r="BL2140">
        <v>897.25886791259245</v>
      </c>
      <c r="BM2140">
        <v>967.4737348624576</v>
      </c>
      <c r="BN2140">
        <v>196.86916498647659</v>
      </c>
      <c r="BO2140">
        <v>31.01925832801972</v>
      </c>
      <c r="BP2140">
        <v>7.0779082200138482E-2</v>
      </c>
      <c r="BQ2140">
        <v>100</v>
      </c>
      <c r="BR2140">
        <v>332.55410842894304</v>
      </c>
      <c r="BS2140">
        <v>5.2655223968670541E-2</v>
      </c>
      <c r="BT2140">
        <v>3.0282669325204476E-4</v>
      </c>
      <c r="BU2140">
        <v>0</v>
      </c>
      <c r="BV2140">
        <v>0.53986186109329037</v>
      </c>
      <c r="BW2140">
        <v>13.395299327541586</v>
      </c>
      <c r="BX2140">
        <v>35.385675539026906</v>
      </c>
      <c r="BY2140">
        <v>41.656283098758692</v>
      </c>
      <c r="BZ2140">
        <v>1036.4906956460427</v>
      </c>
      <c r="CA2140">
        <v>214.61903152186079</v>
      </c>
      <c r="CB2140">
        <v>245.37572317211772</v>
      </c>
      <c r="CC2140" s="156">
        <v>0.99</v>
      </c>
      <c r="CD2140">
        <v>2280</v>
      </c>
      <c r="CE2140">
        <v>3.1316907490179569E-2</v>
      </c>
      <c r="CF2140">
        <v>1.752068166982393</v>
      </c>
      <c r="CG2140">
        <v>7.6832424926091922E-2</v>
      </c>
      <c r="CH2140">
        <v>-10.836644519619769</v>
      </c>
      <c r="CI2140" t="s">
        <v>479</v>
      </c>
    </row>
    <row r="2141" spans="47:87" x14ac:dyDescent="0.3">
      <c r="AU2141">
        <v>0.3</v>
      </c>
      <c r="AV2141">
        <v>19.715353432868024</v>
      </c>
      <c r="AW2141">
        <v>0.26568978082126177</v>
      </c>
      <c r="AX2141">
        <v>1.1022334967215914</v>
      </c>
      <c r="AY2141">
        <v>335.94894158711293</v>
      </c>
      <c r="AZ2141">
        <v>9.693521299412447E-2</v>
      </c>
      <c r="BA2141">
        <v>474.06573084280842</v>
      </c>
      <c r="BB2141">
        <v>442.32073158693549</v>
      </c>
      <c r="BC2141">
        <v>1</v>
      </c>
      <c r="BD2141">
        <v>40.538078030212731</v>
      </c>
      <c r="BE2141">
        <v>109.54001250827612</v>
      </c>
      <c r="BF2141">
        <v>13.213910101618792</v>
      </c>
      <c r="BG2141">
        <v>4.7852127774732018</v>
      </c>
      <c r="BH2141">
        <v>406.20718871243849</v>
      </c>
      <c r="BI2141">
        <v>0.19999999999999998</v>
      </c>
      <c r="BJ2141">
        <v>2965.7841537805966</v>
      </c>
      <c r="BK2141">
        <v>675.66152150361359</v>
      </c>
      <c r="BL2141">
        <v>880.96260617438656</v>
      </c>
      <c r="BM2141">
        <v>814.0814825485362</v>
      </c>
      <c r="BN2141">
        <v>201.30804236634978</v>
      </c>
      <c r="BO2141">
        <v>23.656112548399754</v>
      </c>
      <c r="BP2141">
        <v>8.3510102741187323E-2</v>
      </c>
      <c r="BQ2141">
        <v>100</v>
      </c>
      <c r="BR2141">
        <v>391.63119569911663</v>
      </c>
      <c r="BS2141">
        <v>5.9263193161409863E-2</v>
      </c>
      <c r="BT2141">
        <v>3.4147145732530852E-4</v>
      </c>
      <c r="BU2141">
        <v>0</v>
      </c>
      <c r="BV2141">
        <v>0.5421175625574326</v>
      </c>
      <c r="BW2141">
        <v>14.079709125469686</v>
      </c>
      <c r="BX2141">
        <v>36.474362305784588</v>
      </c>
      <c r="BY2141">
        <v>34.064485294650403</v>
      </c>
      <c r="BZ2141">
        <v>1025.934536604042</v>
      </c>
      <c r="CA2141">
        <v>209.2394016378035</v>
      </c>
      <c r="CB2141">
        <v>214.82344343943259</v>
      </c>
      <c r="CC2141" s="156">
        <v>0.76</v>
      </c>
      <c r="CD2141">
        <v>2690</v>
      </c>
      <c r="CE2141">
        <v>7.1720391157940711E-2</v>
      </c>
      <c r="CF2141">
        <v>2.2587852419236381</v>
      </c>
      <c r="CG2141">
        <v>0.10456621520241881</v>
      </c>
      <c r="CH2141">
        <v>-3.799904217798137</v>
      </c>
      <c r="CI2141" t="s">
        <v>479</v>
      </c>
    </row>
    <row r="2142" spans="47:87" x14ac:dyDescent="0.3">
      <c r="AU2142">
        <v>0.3</v>
      </c>
      <c r="AV2142">
        <v>19.5973776856688</v>
      </c>
      <c r="AW2142">
        <v>0.28708822975285375</v>
      </c>
      <c r="AX2142">
        <v>1.5384751984602443</v>
      </c>
      <c r="AY2142">
        <v>317.12448241295959</v>
      </c>
      <c r="AZ2142">
        <v>0.11146796884671697</v>
      </c>
      <c r="BA2142">
        <v>427.64470277135888</v>
      </c>
      <c r="BB2142">
        <v>350.46076393145819</v>
      </c>
      <c r="BC2142">
        <v>1</v>
      </c>
      <c r="BD2142">
        <v>37.979000634970504</v>
      </c>
      <c r="BE2142">
        <v>98.537599395556981</v>
      </c>
      <c r="BF2142">
        <v>12.332416805903348</v>
      </c>
      <c r="BG2142">
        <v>4.6779665083691517</v>
      </c>
      <c r="BH2142">
        <v>405.29446299114039</v>
      </c>
      <c r="BI2142">
        <v>0.19999999999999998</v>
      </c>
      <c r="BJ2142">
        <v>2122.5472364608568</v>
      </c>
      <c r="BK2142">
        <v>701.74008083459137</v>
      </c>
      <c r="BL2142">
        <v>922.31558001172903</v>
      </c>
      <c r="BM2142">
        <v>1212.0718488972923</v>
      </c>
      <c r="BN2142">
        <v>152.99529592398656</v>
      </c>
      <c r="BO2142">
        <v>25.908281972032576</v>
      </c>
      <c r="BP2142">
        <v>4.8106082995936904E-2</v>
      </c>
      <c r="BQ2142">
        <v>100</v>
      </c>
      <c r="BR2142">
        <v>349.00212959584661</v>
      </c>
      <c r="BS2142">
        <v>5.7185936514521606E-2</v>
      </c>
      <c r="BT2142">
        <v>3.3021988802733312E-4</v>
      </c>
      <c r="BU2142">
        <v>139.48584984038689</v>
      </c>
      <c r="BV2142">
        <v>0.54744904726141819</v>
      </c>
      <c r="BW2142">
        <v>14.998952655539428</v>
      </c>
      <c r="BX2142">
        <v>36.295234249598614</v>
      </c>
      <c r="BY2142">
        <v>27.533279913434065</v>
      </c>
      <c r="BZ2142">
        <v>1059.918541335742</v>
      </c>
      <c r="CA2142">
        <v>244.23464114289607</v>
      </c>
      <c r="CB2142">
        <v>215.70657814696074</v>
      </c>
      <c r="CC2142" s="156">
        <v>1.1200000000000001</v>
      </c>
      <c r="CD2142">
        <v>1120</v>
      </c>
      <c r="CE2142">
        <v>0.1647884176778267</v>
      </c>
      <c r="CF2142">
        <v>4.1587369515158414</v>
      </c>
      <c r="CG2142">
        <v>0.20283925843902381</v>
      </c>
      <c r="CH2142">
        <v>6.3643478109850333</v>
      </c>
      <c r="CI2142">
        <v>10</v>
      </c>
    </row>
    <row r="2143" spans="47:87" x14ac:dyDescent="0.3">
      <c r="AU2143">
        <v>0.3</v>
      </c>
      <c r="AV2143">
        <v>19.601828693451402</v>
      </c>
      <c r="AW2143">
        <v>0.29624296603051109</v>
      </c>
      <c r="AX2143">
        <v>0.95854359879930673</v>
      </c>
      <c r="AY2143">
        <v>344.11820199625475</v>
      </c>
      <c r="AZ2143">
        <v>9.9575987722443832E-2</v>
      </c>
      <c r="BA2143">
        <v>402.75993122713783</v>
      </c>
      <c r="BB2143">
        <v>342.50216017791149</v>
      </c>
      <c r="BC2143">
        <v>1</v>
      </c>
      <c r="BD2143">
        <v>50.803873190796367</v>
      </c>
      <c r="BE2143">
        <v>110.87320496107854</v>
      </c>
      <c r="BF2143">
        <v>12.480641108516037</v>
      </c>
      <c r="BG2143">
        <v>4.3004500467482361</v>
      </c>
      <c r="BH2143">
        <v>455.50484617788129</v>
      </c>
      <c r="BI2143">
        <v>0.20000000000000007</v>
      </c>
      <c r="BJ2143">
        <v>2852.8667478989482</v>
      </c>
      <c r="BK2143">
        <v>681.01442862473573</v>
      </c>
      <c r="BL2143">
        <v>918.67271336026806</v>
      </c>
      <c r="BM2143">
        <v>911.15719885523856</v>
      </c>
      <c r="BN2143">
        <v>144.86459965013</v>
      </c>
      <c r="BO2143">
        <v>26.449644953104016</v>
      </c>
      <c r="BP2143">
        <v>8.4274620092631286E-2</v>
      </c>
      <c r="BQ2143">
        <v>100</v>
      </c>
      <c r="BR2143">
        <v>319.32102909842649</v>
      </c>
      <c r="BS2143">
        <v>5.5744172342879476E-2</v>
      </c>
      <c r="BT2143">
        <v>3.1181890771913738E-4</v>
      </c>
      <c r="BU2143">
        <v>0.14285500878430088</v>
      </c>
      <c r="BV2143">
        <v>0.56838856975092633</v>
      </c>
      <c r="BW2143">
        <v>14.553338967064516</v>
      </c>
      <c r="BX2143">
        <v>36.196080251809839</v>
      </c>
      <c r="BY2143">
        <v>23.745907120433571</v>
      </c>
      <c r="BZ2143">
        <v>1268.4383470021151</v>
      </c>
      <c r="CA2143">
        <v>162.53925894283216</v>
      </c>
      <c r="CB2143">
        <v>244.64648007060117</v>
      </c>
      <c r="CC2143" s="156">
        <v>0.78</v>
      </c>
      <c r="CD2143">
        <v>1710</v>
      </c>
      <c r="CE2143">
        <v>0.20263102879843031</v>
      </c>
      <c r="CF2143">
        <v>6.4424675036547825</v>
      </c>
      <c r="CG2143">
        <v>0.26975026592251655</v>
      </c>
      <c r="CH2143">
        <v>19.657830345715212</v>
      </c>
      <c r="CI2143">
        <v>6</v>
      </c>
    </row>
    <row r="2144" spans="47:87" x14ac:dyDescent="0.3">
      <c r="AU2144">
        <v>0.3</v>
      </c>
      <c r="AV2144">
        <v>18.589311770523572</v>
      </c>
      <c r="AW2144">
        <v>0.21811391532007277</v>
      </c>
      <c r="AX2144">
        <v>1.9934651664099361</v>
      </c>
      <c r="AY2144">
        <v>334.75367853457487</v>
      </c>
      <c r="AZ2144">
        <v>0.10938079342473873</v>
      </c>
      <c r="BA2144">
        <v>468.26646157118768</v>
      </c>
      <c r="BB2144">
        <v>232.89754225784293</v>
      </c>
      <c r="BC2144">
        <v>1</v>
      </c>
      <c r="BD2144">
        <v>45.39062640473022</v>
      </c>
      <c r="BE2144">
        <v>90.387739590571513</v>
      </c>
      <c r="BF2144">
        <v>15.892811989338535</v>
      </c>
      <c r="BG2144">
        <v>4.6655741237437853</v>
      </c>
      <c r="BH2144">
        <v>398.64224977105044</v>
      </c>
      <c r="BI2144">
        <v>0.20000000000000004</v>
      </c>
      <c r="BJ2144">
        <v>2442.082280456204</v>
      </c>
      <c r="BK2144">
        <v>711.34004483236276</v>
      </c>
      <c r="BL2144">
        <v>864.2875221668387</v>
      </c>
      <c r="BM2144">
        <v>1004.2779573837266</v>
      </c>
      <c r="BN2144">
        <v>147.76138841557898</v>
      </c>
      <c r="BO2144">
        <v>19.731425057491059</v>
      </c>
      <c r="BP2144">
        <v>3.0636625265820547E-2</v>
      </c>
      <c r="BQ2144">
        <v>100</v>
      </c>
      <c r="BR2144">
        <v>235.72689871758843</v>
      </c>
      <c r="BS2144">
        <v>5.3958762848956204E-2</v>
      </c>
      <c r="BT2144">
        <v>3.3013777261418529E-4</v>
      </c>
      <c r="BU2144">
        <v>0</v>
      </c>
      <c r="BV2144">
        <v>0.51558324704067615</v>
      </c>
      <c r="BW2144">
        <v>15.43017197755888</v>
      </c>
      <c r="BX2144">
        <v>38.454310708231546</v>
      </c>
      <c r="BY2144">
        <v>28.557006043272246</v>
      </c>
      <c r="BZ2144">
        <v>912.71971336143156</v>
      </c>
      <c r="CA2144">
        <v>234.80766454348921</v>
      </c>
      <c r="CB2144">
        <v>215.75650980920915</v>
      </c>
      <c r="CC2144" s="156">
        <v>1.07</v>
      </c>
      <c r="CD2144">
        <v>1960</v>
      </c>
      <c r="CE2144">
        <v>7.927938786920552E-2</v>
      </c>
      <c r="CF2144">
        <v>3.3583788130063268</v>
      </c>
      <c r="CG2144">
        <v>0.11470805095485151</v>
      </c>
      <c r="CH2144">
        <v>-6.4280535683344633</v>
      </c>
      <c r="CI2144" t="s">
        <v>479</v>
      </c>
    </row>
    <row r="2145" spans="47:87" x14ac:dyDescent="0.3">
      <c r="AU2145">
        <v>0.3</v>
      </c>
      <c r="AV2145">
        <v>19.798876222067797</v>
      </c>
      <c r="AW2145">
        <v>0.31545373798280085</v>
      </c>
      <c r="AX2145">
        <v>1.9831565616265165</v>
      </c>
      <c r="AY2145">
        <v>320.41725485964241</v>
      </c>
      <c r="AZ2145">
        <v>9.8619245753927068E-2</v>
      </c>
      <c r="BA2145">
        <v>409.00289782550846</v>
      </c>
      <c r="BB2145">
        <v>436.74089889702134</v>
      </c>
      <c r="BC2145">
        <v>1</v>
      </c>
      <c r="BD2145">
        <v>45.68662640999041</v>
      </c>
      <c r="BE2145">
        <v>99.739835073843423</v>
      </c>
      <c r="BF2145">
        <v>14.495919320212568</v>
      </c>
      <c r="BG2145">
        <v>4.633696543946999</v>
      </c>
      <c r="BH2145">
        <v>458.45706426498043</v>
      </c>
      <c r="BI2145">
        <v>0.20000000000000004</v>
      </c>
      <c r="BJ2145">
        <v>2785.7321852451291</v>
      </c>
      <c r="BK2145">
        <v>677.81067090238537</v>
      </c>
      <c r="BL2145">
        <v>979.41499461009948</v>
      </c>
      <c r="BM2145">
        <v>798.94682476911862</v>
      </c>
      <c r="BN2145">
        <v>162.08500464925831</v>
      </c>
      <c r="BO2145">
        <v>28.58440909278211</v>
      </c>
      <c r="BP2145">
        <v>3.8864920922293808E-2</v>
      </c>
      <c r="BQ2145">
        <v>100</v>
      </c>
      <c r="BR2145">
        <v>309.52193973551806</v>
      </c>
      <c r="BS2145">
        <v>5.8812407057455426E-2</v>
      </c>
      <c r="BT2145">
        <v>3.1446267962800806E-4</v>
      </c>
      <c r="BU2145">
        <v>0</v>
      </c>
      <c r="BV2145">
        <v>0.48631776938023874</v>
      </c>
      <c r="BW2145">
        <v>13.658044971353359</v>
      </c>
      <c r="BX2145">
        <v>34.36074466451727</v>
      </c>
      <c r="BY2145">
        <v>28.686133901861083</v>
      </c>
      <c r="BZ2145">
        <v>1132.6174332591629</v>
      </c>
      <c r="CA2145">
        <v>305.84678483759319</v>
      </c>
      <c r="CB2145">
        <v>226.6422406172783</v>
      </c>
      <c r="CC2145" s="156">
        <v>1.03</v>
      </c>
      <c r="CD2145">
        <v>1460</v>
      </c>
      <c r="CE2145">
        <v>2.5226810348041306E-2</v>
      </c>
      <c r="CF2145">
        <v>2.109526133922178</v>
      </c>
      <c r="CG2145">
        <v>7.0748891658942048E-2</v>
      </c>
      <c r="CH2145">
        <v>-12.944315255043238</v>
      </c>
      <c r="CI2145" t="s">
        <v>479</v>
      </c>
    </row>
    <row r="2146" spans="47:87" x14ac:dyDescent="0.3">
      <c r="AU2146">
        <v>0.3</v>
      </c>
      <c r="AV2146">
        <v>19.663297485815111</v>
      </c>
      <c r="AW2146">
        <v>0.28088687196786455</v>
      </c>
      <c r="AX2146">
        <v>1.2256158767510321</v>
      </c>
      <c r="AY2146">
        <v>313.46660503406667</v>
      </c>
      <c r="AZ2146">
        <v>8.6903856400820212E-2</v>
      </c>
      <c r="BA2146">
        <v>535.11987721605578</v>
      </c>
      <c r="BB2146">
        <v>306.56251255091945</v>
      </c>
      <c r="BC2146">
        <v>1</v>
      </c>
      <c r="BD2146">
        <v>30.788471348628669</v>
      </c>
      <c r="BE2146">
        <v>111.39587862624063</v>
      </c>
      <c r="BF2146">
        <v>12.625255833712314</v>
      </c>
      <c r="BG2146">
        <v>4.3839223176343234</v>
      </c>
      <c r="BH2146">
        <v>448.60371649028463</v>
      </c>
      <c r="BI2146">
        <v>0.19999999999999998</v>
      </c>
      <c r="BJ2146">
        <v>2833.9707137007449</v>
      </c>
      <c r="BK2146">
        <v>676.51471477069788</v>
      </c>
      <c r="BL2146">
        <v>891.29522236023899</v>
      </c>
      <c r="BM2146">
        <v>850.40016897132386</v>
      </c>
      <c r="BN2146">
        <v>113.11374778772336</v>
      </c>
      <c r="BO2146">
        <v>25.117035174345936</v>
      </c>
      <c r="BP2146">
        <v>7.5278386375531414E-2</v>
      </c>
      <c r="BQ2146">
        <v>100</v>
      </c>
      <c r="BR2146">
        <v>334.8536205410195</v>
      </c>
      <c r="BS2146">
        <v>5.2231476298106004E-2</v>
      </c>
      <c r="BT2146">
        <v>3.114429429752814E-4</v>
      </c>
      <c r="BU2146">
        <v>0</v>
      </c>
      <c r="BV2146">
        <v>0.56782158969643481</v>
      </c>
      <c r="BW2146">
        <v>13.56615687307354</v>
      </c>
      <c r="BX2146">
        <v>37.474171120085664</v>
      </c>
      <c r="BY2146">
        <v>22.883527703414405</v>
      </c>
      <c r="BZ2146">
        <v>919.49319611801957</v>
      </c>
      <c r="CA2146">
        <v>347.52860985444556</v>
      </c>
      <c r="CB2146">
        <v>226.23170133665323</v>
      </c>
      <c r="CC2146" s="156">
        <v>0.94</v>
      </c>
      <c r="CD2146">
        <v>730</v>
      </c>
      <c r="CE2146">
        <v>0.24343468644287802</v>
      </c>
      <c r="CF2146">
        <v>8.3194340181635855</v>
      </c>
      <c r="CG2146">
        <v>0.29250440075400408</v>
      </c>
      <c r="CH2146">
        <v>36.959041398067669</v>
      </c>
      <c r="CI2146">
        <v>5</v>
      </c>
    </row>
    <row r="2147" spans="47:87" x14ac:dyDescent="0.3">
      <c r="AU2147">
        <v>0.3</v>
      </c>
      <c r="AV2147">
        <v>19.791904143822507</v>
      </c>
      <c r="AW2147">
        <v>0.28404713530498554</v>
      </c>
      <c r="AX2147">
        <v>1.2617834580076115</v>
      </c>
      <c r="AY2147">
        <v>338.93970092488604</v>
      </c>
      <c r="AZ2147">
        <v>0.11795645830550087</v>
      </c>
      <c r="BA2147">
        <v>523.26229184205272</v>
      </c>
      <c r="BB2147">
        <v>405.41752965657105</v>
      </c>
      <c r="BC2147">
        <v>1</v>
      </c>
      <c r="BD2147">
        <v>48.632530238563348</v>
      </c>
      <c r="BE2147">
        <v>106.37622305541099</v>
      </c>
      <c r="BF2147">
        <v>19.747864851959633</v>
      </c>
      <c r="BG2147">
        <v>6.4166511053606152</v>
      </c>
      <c r="BH2147">
        <v>450.3853180206508</v>
      </c>
      <c r="BI2147">
        <v>0.2</v>
      </c>
      <c r="BJ2147">
        <v>2349.0994892938606</v>
      </c>
      <c r="BK2147">
        <v>699.46474589974446</v>
      </c>
      <c r="BL2147">
        <v>891.89753559492499</v>
      </c>
      <c r="BM2147">
        <v>1049.3215102319314</v>
      </c>
      <c r="BN2147">
        <v>95.433556243664796</v>
      </c>
      <c r="BO2147">
        <v>25.269033701942721</v>
      </c>
      <c r="BP2147">
        <v>9.1826151823711857E-2</v>
      </c>
      <c r="BQ2147">
        <v>100</v>
      </c>
      <c r="BR2147">
        <v>367.88216016516481</v>
      </c>
      <c r="BS2147">
        <v>5.5486645375864757E-2</v>
      </c>
      <c r="BT2147">
        <v>3.0926485968548595E-4</v>
      </c>
      <c r="BU2147">
        <v>16.537048507808496</v>
      </c>
      <c r="BV2147">
        <v>0.51975445032179746</v>
      </c>
      <c r="BW2147">
        <v>14.994724456388489</v>
      </c>
      <c r="BX2147">
        <v>35.697757953076028</v>
      </c>
      <c r="BY2147">
        <v>35.083714349770027</v>
      </c>
      <c r="BZ2147">
        <v>942.1609096515599</v>
      </c>
      <c r="CA2147">
        <v>222.64033838409307</v>
      </c>
      <c r="CB2147">
        <v>230.21398157646965</v>
      </c>
      <c r="CC2147" s="156">
        <v>0.97</v>
      </c>
      <c r="CD2147">
        <v>250</v>
      </c>
      <c r="CE2147">
        <v>0.2224804518326351</v>
      </c>
      <c r="CF2147">
        <v>8.8352822746984039</v>
      </c>
      <c r="CG2147">
        <v>0.29640316037385417</v>
      </c>
      <c r="CH2147">
        <v>29.384845686397824</v>
      </c>
      <c r="CI2147">
        <v>6</v>
      </c>
    </row>
    <row r="2148" spans="47:87" x14ac:dyDescent="0.3">
      <c r="AU2148">
        <v>0.3</v>
      </c>
      <c r="AV2148">
        <v>20.695085219066634</v>
      </c>
      <c r="AW2148">
        <v>0.36413041328818135</v>
      </c>
      <c r="AX2148">
        <v>1.0662036704921056</v>
      </c>
      <c r="AY2148">
        <v>336.60625879083932</v>
      </c>
      <c r="AZ2148">
        <v>9.1049131415186266E-2</v>
      </c>
      <c r="BA2148">
        <v>376.84434776968732</v>
      </c>
      <c r="BB2148">
        <v>365.19807855809273</v>
      </c>
      <c r="BC2148">
        <v>1</v>
      </c>
      <c r="BD2148">
        <v>37.719333434685964</v>
      </c>
      <c r="BE2148">
        <v>95.038844415055166</v>
      </c>
      <c r="BF2148">
        <v>11.264011287086555</v>
      </c>
      <c r="BG2148">
        <v>5.8626352373172024</v>
      </c>
      <c r="BH2148">
        <v>433.77762987179176</v>
      </c>
      <c r="BI2148">
        <v>0.20000000000000009</v>
      </c>
      <c r="BJ2148">
        <v>2632.4438182426325</v>
      </c>
      <c r="BK2148">
        <v>687.74930844656058</v>
      </c>
      <c r="BL2148">
        <v>859.90720570022131</v>
      </c>
      <c r="BM2148">
        <v>884.47522373678669</v>
      </c>
      <c r="BN2148">
        <v>170.25171298225985</v>
      </c>
      <c r="BO2148">
        <v>33.037978561189171</v>
      </c>
      <c r="BP2148">
        <v>3.9779223104145861E-2</v>
      </c>
      <c r="BQ2148">
        <v>100</v>
      </c>
      <c r="BR2148">
        <v>284.82692295478176</v>
      </c>
      <c r="BS2148">
        <v>5.3789901269617871E-2</v>
      </c>
      <c r="BT2148">
        <v>2.8652426832069354E-4</v>
      </c>
      <c r="BU2148">
        <v>6.9487165190768607</v>
      </c>
      <c r="BV2148">
        <v>0.54455877170655176</v>
      </c>
      <c r="BW2148">
        <v>15.389503900383939</v>
      </c>
      <c r="BX2148">
        <v>36.506678095254593</v>
      </c>
      <c r="BY2148">
        <v>29.78862664414838</v>
      </c>
      <c r="BZ2148">
        <v>1137.3462286385679</v>
      </c>
      <c r="CA2148">
        <v>251.26823073601415</v>
      </c>
      <c r="CB2148">
        <v>232.5452610371255</v>
      </c>
      <c r="CC2148" s="156">
        <v>0.95</v>
      </c>
      <c r="CD2148">
        <v>1260</v>
      </c>
      <c r="CE2148">
        <v>0.1578069560665738</v>
      </c>
      <c r="CF2148">
        <v>4.8062035603922713</v>
      </c>
      <c r="CG2148">
        <v>0.19056548862425629</v>
      </c>
      <c r="CH2148">
        <v>10.370114193979244</v>
      </c>
      <c r="CI2148">
        <v>9</v>
      </c>
    </row>
    <row r="2149" spans="47:87" x14ac:dyDescent="0.3">
      <c r="AU2149">
        <v>0.3</v>
      </c>
      <c r="AV2149">
        <v>20.907421143428206</v>
      </c>
      <c r="AW2149">
        <v>0.34387191433559661</v>
      </c>
      <c r="AX2149">
        <v>1.5927246001270916</v>
      </c>
      <c r="AY2149">
        <v>327.98781720511721</v>
      </c>
      <c r="AZ2149">
        <v>0.11718151542208499</v>
      </c>
      <c r="BA2149">
        <v>381.66911962940105</v>
      </c>
      <c r="BB2149">
        <v>361.75065647437845</v>
      </c>
      <c r="BC2149">
        <v>1</v>
      </c>
      <c r="BD2149">
        <v>42.617285312431484</v>
      </c>
      <c r="BE2149">
        <v>87.593110794748256</v>
      </c>
      <c r="BF2149">
        <v>27.776806551529752</v>
      </c>
      <c r="BG2149">
        <v>4.6674657921100575</v>
      </c>
      <c r="BH2149">
        <v>415.87577057586901</v>
      </c>
      <c r="BI2149">
        <v>0.19999999999999998</v>
      </c>
      <c r="BJ2149">
        <v>2485.266742368688</v>
      </c>
      <c r="BK2149">
        <v>693.8232961074815</v>
      </c>
      <c r="BL2149">
        <v>887.51481640153804</v>
      </c>
      <c r="BM2149">
        <v>893.30034339160443</v>
      </c>
      <c r="BN2149">
        <v>133.6155212866997</v>
      </c>
      <c r="BO2149">
        <v>31.169451111547929</v>
      </c>
      <c r="BP2149">
        <v>4.1109625872637237E-2</v>
      </c>
      <c r="BQ2149">
        <v>100</v>
      </c>
      <c r="BR2149">
        <v>341.83132388658589</v>
      </c>
      <c r="BS2149">
        <v>5.2675733664269489E-2</v>
      </c>
      <c r="BT2149">
        <v>3.1498803601661952E-4</v>
      </c>
      <c r="BU2149">
        <v>74.379249747388144</v>
      </c>
      <c r="BV2149">
        <v>0.57821783632970603</v>
      </c>
      <c r="BW2149">
        <v>15.630786664659379</v>
      </c>
      <c r="BX2149">
        <v>37.071512611007954</v>
      </c>
      <c r="BY2149">
        <v>28.759263981651884</v>
      </c>
      <c r="BZ2149">
        <v>1087.6106010304279</v>
      </c>
      <c r="CA2149">
        <v>353.1848184146549</v>
      </c>
      <c r="CB2149">
        <v>233.29511029618897</v>
      </c>
      <c r="CC2149" s="156">
        <v>1.01</v>
      </c>
      <c r="CD2149">
        <v>1030</v>
      </c>
      <c r="CE2149">
        <v>8.6391457146991923E-2</v>
      </c>
      <c r="CF2149">
        <v>3.4432464143005781</v>
      </c>
      <c r="CG2149">
        <v>0.11189970058330122</v>
      </c>
      <c r="CH2149">
        <v>-4.048568418881751</v>
      </c>
      <c r="CI2149" t="s">
        <v>479</v>
      </c>
    </row>
    <row r="2150" spans="47:87" x14ac:dyDescent="0.3">
      <c r="AU2150">
        <v>0.3</v>
      </c>
      <c r="AV2150">
        <v>22.083980589742023</v>
      </c>
      <c r="AW2150">
        <v>0.34346661691010261</v>
      </c>
      <c r="AX2150">
        <v>0.28216419641539697</v>
      </c>
      <c r="AY2150">
        <v>325.49893972234167</v>
      </c>
      <c r="AZ2150">
        <v>0.10846302689905374</v>
      </c>
      <c r="BA2150">
        <v>486.44561621237153</v>
      </c>
      <c r="BB2150">
        <v>432.56479740149399</v>
      </c>
      <c r="BC2150">
        <v>1</v>
      </c>
      <c r="BD2150">
        <v>38.397619442611322</v>
      </c>
      <c r="BE2150">
        <v>96.089592159637732</v>
      </c>
      <c r="BF2150">
        <v>17.549060636577448</v>
      </c>
      <c r="BG2150">
        <v>5.7976894161349675</v>
      </c>
      <c r="BH2150">
        <v>423.21511704124305</v>
      </c>
      <c r="BI2150">
        <v>0.19999999999999996</v>
      </c>
      <c r="BJ2150">
        <v>2041.9440724933884</v>
      </c>
      <c r="BK2150">
        <v>694.12186217502551</v>
      </c>
      <c r="BL2150">
        <v>882.14142143280401</v>
      </c>
      <c r="BM2150">
        <v>863.6811191907633</v>
      </c>
      <c r="BN2150">
        <v>159.9216206087267</v>
      </c>
      <c r="BO2150">
        <v>31.225443480202813</v>
      </c>
      <c r="BP2150">
        <v>2.9850632026848845E-2</v>
      </c>
      <c r="BQ2150">
        <v>100</v>
      </c>
      <c r="BR2150">
        <v>320.85629563916098</v>
      </c>
      <c r="BS2150">
        <v>5.4101632900187609E-2</v>
      </c>
      <c r="BT2150">
        <v>3.1580155174900282E-4</v>
      </c>
      <c r="BU2150">
        <v>0</v>
      </c>
      <c r="BV2150">
        <v>0.57102681415642964</v>
      </c>
      <c r="BW2150">
        <v>13.256285129128372</v>
      </c>
      <c r="BX2150">
        <v>38.419475384804578</v>
      </c>
      <c r="BY2150">
        <v>31.219350523313601</v>
      </c>
      <c r="BZ2150">
        <v>697.51795164096075</v>
      </c>
      <c r="CA2150">
        <v>281.89898956777006</v>
      </c>
      <c r="CB2150">
        <v>233.40734774950636</v>
      </c>
      <c r="CC2150" s="156">
        <v>0.99</v>
      </c>
      <c r="CD2150">
        <v>2030</v>
      </c>
      <c r="CE2150">
        <v>8.3112941183146161E-2</v>
      </c>
      <c r="CF2150">
        <v>2.9976657378614662</v>
      </c>
      <c r="CG2150">
        <v>0.11449964531446657</v>
      </c>
      <c r="CH2150">
        <v>-4.0412857436438436</v>
      </c>
      <c r="CI2150" t="s">
        <v>479</v>
      </c>
    </row>
    <row r="2151" spans="47:87" x14ac:dyDescent="0.3">
      <c r="AU2151">
        <v>0.3</v>
      </c>
      <c r="AV2151">
        <v>20.128455404682224</v>
      </c>
      <c r="AW2151">
        <v>0.29846062886768421</v>
      </c>
      <c r="AX2151">
        <v>1.6415968057528429</v>
      </c>
      <c r="AY2151">
        <v>363.24623341752095</v>
      </c>
      <c r="AZ2151">
        <v>0.10660593199419667</v>
      </c>
      <c r="BA2151">
        <v>390.64347148735834</v>
      </c>
      <c r="BB2151">
        <v>342.19749067394048</v>
      </c>
      <c r="BC2151">
        <v>1</v>
      </c>
      <c r="BD2151">
        <v>36.510104744834365</v>
      </c>
      <c r="BE2151">
        <v>110.73047077491779</v>
      </c>
      <c r="BF2151">
        <v>17.896356544946972</v>
      </c>
      <c r="BG2151">
        <v>5.5145230102841696</v>
      </c>
      <c r="BH2151">
        <v>447.67668798979548</v>
      </c>
      <c r="BI2151">
        <v>0.19999999999999996</v>
      </c>
      <c r="BJ2151">
        <v>2633.838458059206</v>
      </c>
      <c r="BK2151">
        <v>682.8710185048966</v>
      </c>
      <c r="BL2151">
        <v>869.93326820761001</v>
      </c>
      <c r="BM2151">
        <v>863.65530701471573</v>
      </c>
      <c r="BN2151">
        <v>150.13146251570831</v>
      </c>
      <c r="BO2151">
        <v>26.632341475180219</v>
      </c>
      <c r="BP2151">
        <v>8.6732099866594095E-2</v>
      </c>
      <c r="BQ2151">
        <v>100</v>
      </c>
      <c r="BR2151">
        <v>317.60052368704908</v>
      </c>
      <c r="BS2151">
        <v>5.7226538990629482E-2</v>
      </c>
      <c r="BT2151">
        <v>2.921699278983184E-4</v>
      </c>
      <c r="BU2151">
        <v>14.104799716408841</v>
      </c>
      <c r="BV2151">
        <v>0.5609420682074886</v>
      </c>
      <c r="BW2151">
        <v>15.173577529174928</v>
      </c>
      <c r="BX2151">
        <v>35.362193713185377</v>
      </c>
      <c r="BY2151">
        <v>34.080933925160821</v>
      </c>
      <c r="BZ2151">
        <v>948.46768335551644</v>
      </c>
      <c r="CA2151">
        <v>368.13586839193579</v>
      </c>
      <c r="CB2151">
        <v>246.21551128058812</v>
      </c>
      <c r="CC2151" s="156">
        <v>0.97</v>
      </c>
      <c r="CD2151">
        <v>1620</v>
      </c>
      <c r="CE2151">
        <v>8.6439797680813557E-2</v>
      </c>
      <c r="CF2151">
        <v>3.6417245230583437</v>
      </c>
      <c r="CG2151">
        <v>0.12450935126411387</v>
      </c>
      <c r="CH2151">
        <v>-3.1909300661266555</v>
      </c>
      <c r="CI2151" t="s">
        <v>479</v>
      </c>
    </row>
    <row r="2152" spans="47:87" x14ac:dyDescent="0.3">
      <c r="AU2152">
        <v>0.3</v>
      </c>
      <c r="AV2152">
        <v>19.364456620718464</v>
      </c>
      <c r="AW2152">
        <v>0.29615707013360809</v>
      </c>
      <c r="AX2152">
        <v>1.6789490974934764</v>
      </c>
      <c r="AY2152">
        <v>335.06970343650806</v>
      </c>
      <c r="AZ2152">
        <v>9.4454746863549391E-2</v>
      </c>
      <c r="BA2152">
        <v>454.15041644814141</v>
      </c>
      <c r="BB2152">
        <v>423.57430970573364</v>
      </c>
      <c r="BC2152">
        <v>1</v>
      </c>
      <c r="BD2152">
        <v>41.17387611738188</v>
      </c>
      <c r="BE2152">
        <v>100.72897020298706</v>
      </c>
      <c r="BF2152">
        <v>18.888230393396952</v>
      </c>
      <c r="BG2152">
        <v>6.2065197112472781</v>
      </c>
      <c r="BH2152">
        <v>419.82666528835193</v>
      </c>
      <c r="BI2152">
        <v>0.2</v>
      </c>
      <c r="BJ2152">
        <v>2987.2726822707978</v>
      </c>
      <c r="BK2152">
        <v>674.07609371580259</v>
      </c>
      <c r="BL2152">
        <v>882.60199312493489</v>
      </c>
      <c r="BM2152">
        <v>804.95255278303716</v>
      </c>
      <c r="BN2152">
        <v>110.61833951608479</v>
      </c>
      <c r="BO2152">
        <v>26.725032724622746</v>
      </c>
      <c r="BP2152">
        <v>4.9927633749108496E-2</v>
      </c>
      <c r="BQ2152">
        <v>100</v>
      </c>
      <c r="BR2152">
        <v>387.31592600389308</v>
      </c>
      <c r="BS2152">
        <v>5.5634967379578661E-2</v>
      </c>
      <c r="BT2152">
        <v>3.2532256630471505E-4</v>
      </c>
      <c r="BU2152">
        <v>45.344442878162866</v>
      </c>
      <c r="BV2152">
        <v>0.49097679218084556</v>
      </c>
      <c r="BW2152">
        <v>15.582803109376375</v>
      </c>
      <c r="BX2152">
        <v>35.432358220279887</v>
      </c>
      <c r="BY2152">
        <v>40.08296535312833</v>
      </c>
      <c r="BZ2152">
        <v>1285.0124980501064</v>
      </c>
      <c r="CA2152">
        <v>280.95971945169276</v>
      </c>
      <c r="CB2152">
        <v>245.87003411928572</v>
      </c>
      <c r="CC2152" s="156">
        <v>1</v>
      </c>
      <c r="CD2152">
        <v>1520</v>
      </c>
      <c r="CE2152">
        <v>0.21845020680951865</v>
      </c>
      <c r="CF2152">
        <v>5.4697524872145031</v>
      </c>
      <c r="CG2152">
        <v>0.26095279407820088</v>
      </c>
      <c r="CH2152">
        <v>15.449493256447361</v>
      </c>
      <c r="CI2152">
        <v>6</v>
      </c>
    </row>
    <row r="2153" spans="47:87" x14ac:dyDescent="0.3">
      <c r="AU2153">
        <v>0.3</v>
      </c>
      <c r="AV2153">
        <v>17.840650090068113</v>
      </c>
      <c r="AW2153">
        <v>0.3137816387330899</v>
      </c>
      <c r="AX2153">
        <v>0.94106592560829894</v>
      </c>
      <c r="AY2153">
        <v>346.11604213246699</v>
      </c>
      <c r="AZ2153">
        <v>0.10602902310409237</v>
      </c>
      <c r="BA2153">
        <v>388.25972272728723</v>
      </c>
      <c r="BB2153">
        <v>326.41592020201051</v>
      </c>
      <c r="BC2153">
        <v>1</v>
      </c>
      <c r="BD2153">
        <v>31.422654332370911</v>
      </c>
      <c r="BE2153">
        <v>100.8191196900268</v>
      </c>
      <c r="BF2153">
        <v>19.411158878019343</v>
      </c>
      <c r="BG2153">
        <v>5.7674065148713609</v>
      </c>
      <c r="BH2153">
        <v>427.14810491297209</v>
      </c>
      <c r="BI2153">
        <v>0.20000000000000004</v>
      </c>
      <c r="BJ2153">
        <v>3055.9299135586248</v>
      </c>
      <c r="BK2153">
        <v>694.75140081937036</v>
      </c>
      <c r="BL2153">
        <v>891.5431233574368</v>
      </c>
      <c r="BM2153">
        <v>943.28088874819764</v>
      </c>
      <c r="BN2153">
        <v>172.10936256884827</v>
      </c>
      <c r="BO2153">
        <v>28.418625710455135</v>
      </c>
      <c r="BP2153">
        <v>4.035179933016908E-2</v>
      </c>
      <c r="BQ2153">
        <v>100</v>
      </c>
      <c r="BR2153">
        <v>348.90401670188851</v>
      </c>
      <c r="BS2153">
        <v>5.5066480485257099E-2</v>
      </c>
      <c r="BT2153">
        <v>2.9370244735204258E-4</v>
      </c>
      <c r="BU2153">
        <v>0</v>
      </c>
      <c r="BV2153">
        <v>0.5660205403110784</v>
      </c>
      <c r="BW2153">
        <v>14.808217952164995</v>
      </c>
      <c r="BX2153">
        <v>35.840008191237295</v>
      </c>
      <c r="BY2153">
        <v>37.883399040840438</v>
      </c>
      <c r="BZ2153">
        <v>1110.3374876634318</v>
      </c>
      <c r="CA2153">
        <v>341.64027064114021</v>
      </c>
      <c r="CB2153">
        <v>216.36059847234139</v>
      </c>
      <c r="CC2153" s="156">
        <v>0.91</v>
      </c>
      <c r="CD2153">
        <v>1910</v>
      </c>
      <c r="CE2153">
        <v>0.13241284754421456</v>
      </c>
      <c r="CF2153">
        <v>6.3467726336640871</v>
      </c>
      <c r="CG2153">
        <v>0.16149620003307733</v>
      </c>
      <c r="CH2153">
        <v>8.8848797608773289</v>
      </c>
      <c r="CI2153">
        <v>12</v>
      </c>
    </row>
    <row r="2154" spans="47:87" x14ac:dyDescent="0.3">
      <c r="AU2154">
        <v>0.3</v>
      </c>
      <c r="AV2154">
        <v>20.126377021191793</v>
      </c>
      <c r="AW2154">
        <v>0.29559440947553811</v>
      </c>
      <c r="AX2154">
        <v>0.32209237974049942</v>
      </c>
      <c r="AY2154">
        <v>318.45950892755604</v>
      </c>
      <c r="AZ2154">
        <v>0.11700612825289758</v>
      </c>
      <c r="BA2154">
        <v>452.05113039100229</v>
      </c>
      <c r="BB2154">
        <v>320.96486065455338</v>
      </c>
      <c r="BC2154">
        <v>1</v>
      </c>
      <c r="BD2154">
        <v>34.81802051616387</v>
      </c>
      <c r="BE2154">
        <v>99.055694845517621</v>
      </c>
      <c r="BF2154">
        <v>22.011425819717893</v>
      </c>
      <c r="BG2154">
        <v>4.8893733698749307</v>
      </c>
      <c r="BH2154">
        <v>387.79386633346968</v>
      </c>
      <c r="BI2154">
        <v>0.20000000000000007</v>
      </c>
      <c r="BJ2154">
        <v>2565.284024275898</v>
      </c>
      <c r="BK2154">
        <v>671.83073828485624</v>
      </c>
      <c r="BL2154">
        <v>851.93165918844818</v>
      </c>
      <c r="BM2154">
        <v>833.23247762840992</v>
      </c>
      <c r="BN2154">
        <v>255.81683539252387</v>
      </c>
      <c r="BO2154">
        <v>26.579019510132827</v>
      </c>
      <c r="BP2154">
        <v>6.1279152497740845E-2</v>
      </c>
      <c r="BQ2154">
        <v>100</v>
      </c>
      <c r="BR2154">
        <v>383.55692320742895</v>
      </c>
      <c r="BS2154">
        <v>5.866438243200886E-2</v>
      </c>
      <c r="BT2154">
        <v>3.2665105217341751E-4</v>
      </c>
      <c r="BU2154">
        <v>23.088485715388352</v>
      </c>
      <c r="BV2154">
        <v>0.51262923405630789</v>
      </c>
      <c r="BW2154">
        <v>15.636580985567905</v>
      </c>
      <c r="BX2154">
        <v>36.923907888226417</v>
      </c>
      <c r="BY2154">
        <v>41.228473257245234</v>
      </c>
      <c r="BZ2154">
        <v>997.5561312292707</v>
      </c>
      <c r="CA2154">
        <v>315.85809620098604</v>
      </c>
      <c r="CB2154">
        <v>232.64777476877606</v>
      </c>
      <c r="CC2154" s="156">
        <v>0.97</v>
      </c>
      <c r="CD2154">
        <v>2070</v>
      </c>
      <c r="CE2154">
        <v>1.7776498943198549E-2</v>
      </c>
      <c r="CF2154">
        <v>1.9819215873569807</v>
      </c>
      <c r="CG2154">
        <v>6.1714589212977962E-2</v>
      </c>
      <c r="CH2154">
        <v>-14.363956320750022</v>
      </c>
      <c r="CI2154" t="s">
        <v>479</v>
      </c>
    </row>
    <row r="2155" spans="47:87" x14ac:dyDescent="0.3">
      <c r="AU2155">
        <v>0.3</v>
      </c>
      <c r="AV2155">
        <v>20.606577848394235</v>
      </c>
      <c r="AW2155">
        <v>0.28094650930042159</v>
      </c>
      <c r="AX2155">
        <v>1.0094306799720734</v>
      </c>
      <c r="AY2155">
        <v>329.7719520161495</v>
      </c>
      <c r="AZ2155">
        <v>7.8169761148917799E-2</v>
      </c>
      <c r="BA2155">
        <v>480.29100898610477</v>
      </c>
      <c r="BB2155">
        <v>450.26629619822467</v>
      </c>
      <c r="BC2155">
        <v>1</v>
      </c>
      <c r="BD2155">
        <v>42.457052533063774</v>
      </c>
      <c r="BE2155">
        <v>117.83201579989179</v>
      </c>
      <c r="BF2155">
        <v>10.398187437494149</v>
      </c>
      <c r="BG2155">
        <v>4.1959311456097907</v>
      </c>
      <c r="BH2155">
        <v>455.35938427901425</v>
      </c>
      <c r="BI2155">
        <v>0.20000000000000004</v>
      </c>
      <c r="BJ2155">
        <v>2597.4302273967915</v>
      </c>
      <c r="BK2155">
        <v>679.12650547676685</v>
      </c>
      <c r="BL2155">
        <v>891.74427981736312</v>
      </c>
      <c r="BM2155">
        <v>925.68286343536965</v>
      </c>
      <c r="BN2155">
        <v>215.73349411348292</v>
      </c>
      <c r="BO2155">
        <v>25.346125931653553</v>
      </c>
      <c r="BP2155">
        <v>4.8185151655277626E-2</v>
      </c>
      <c r="BQ2155">
        <v>100</v>
      </c>
      <c r="BR2155">
        <v>303.3846020467011</v>
      </c>
      <c r="BS2155">
        <v>5.6542935770615137E-2</v>
      </c>
      <c r="BT2155">
        <v>3.1764437292774382E-4</v>
      </c>
      <c r="BU2155">
        <v>35.411774177466668</v>
      </c>
      <c r="BV2155">
        <v>0.60070913763326705</v>
      </c>
      <c r="BW2155">
        <v>14.111788200637911</v>
      </c>
      <c r="BX2155">
        <v>34.900722148450249</v>
      </c>
      <c r="BY2155">
        <v>36.918144507058415</v>
      </c>
      <c r="BZ2155">
        <v>1043.7620435230378</v>
      </c>
      <c r="CA2155">
        <v>287.32364199659315</v>
      </c>
      <c r="CB2155">
        <v>220.10906588519384</v>
      </c>
      <c r="CC2155" s="156">
        <v>0.88</v>
      </c>
      <c r="CD2155">
        <v>2320</v>
      </c>
      <c r="CE2155">
        <v>5.1653816831349841E-2</v>
      </c>
      <c r="CF2155">
        <v>2.1942813862813408</v>
      </c>
      <c r="CG2155">
        <v>8.7836240750302913E-2</v>
      </c>
      <c r="CH2155">
        <v>-9.5047941436698373</v>
      </c>
      <c r="CI2155" t="s">
        <v>479</v>
      </c>
    </row>
    <row r="2156" spans="47:87" x14ac:dyDescent="0.3">
      <c r="AU2156">
        <v>0.3</v>
      </c>
      <c r="AV2156">
        <v>18.914068963245608</v>
      </c>
      <c r="AW2156">
        <v>0.34416097249739941</v>
      </c>
      <c r="AX2156">
        <v>1.2247840613923917</v>
      </c>
      <c r="AY2156">
        <v>340.05267953113071</v>
      </c>
      <c r="AZ2156">
        <v>0.10435916911742715</v>
      </c>
      <c r="BA2156">
        <v>386.69440370698072</v>
      </c>
      <c r="BB2156">
        <v>292.14433169347006</v>
      </c>
      <c r="BC2156">
        <v>1</v>
      </c>
      <c r="BD2156">
        <v>45.815993710461314</v>
      </c>
      <c r="BE2156">
        <v>80.125588706805758</v>
      </c>
      <c r="BF2156">
        <v>15.255575694643646</v>
      </c>
      <c r="BG2156">
        <v>3.5291139842344652</v>
      </c>
      <c r="BH2156">
        <v>438.03503718399753</v>
      </c>
      <c r="BI2156">
        <v>0.2</v>
      </c>
      <c r="BJ2156">
        <v>2299.2983965088556</v>
      </c>
      <c r="BK2156">
        <v>693.1211070960411</v>
      </c>
      <c r="BL2156">
        <v>943.8664894881266</v>
      </c>
      <c r="BM2156">
        <v>1047.4411606013634</v>
      </c>
      <c r="BN2156">
        <v>164.00024298502657</v>
      </c>
      <c r="BO2156">
        <v>31.129767028131482</v>
      </c>
      <c r="BP2156">
        <v>4.920165161003652E-2</v>
      </c>
      <c r="BQ2156">
        <v>100</v>
      </c>
      <c r="BR2156">
        <v>292.16840124622985</v>
      </c>
      <c r="BS2156">
        <v>5.6504611882266402E-2</v>
      </c>
      <c r="BT2156">
        <v>3.0189460993404997E-4</v>
      </c>
      <c r="BU2156">
        <v>0</v>
      </c>
      <c r="BV2156">
        <v>0.58826605882475591</v>
      </c>
      <c r="BW2156">
        <v>15.43162957851963</v>
      </c>
      <c r="BX2156">
        <v>39.265120443300233</v>
      </c>
      <c r="BY2156">
        <v>32.036714121147767</v>
      </c>
      <c r="BZ2156">
        <v>785.13167171034308</v>
      </c>
      <c r="CA2156">
        <v>174.24782079734106</v>
      </c>
      <c r="CB2156">
        <v>227.03558760362992</v>
      </c>
      <c r="CC2156" s="156">
        <v>1.1200000000000001</v>
      </c>
      <c r="CD2156">
        <v>1160</v>
      </c>
      <c r="CE2156">
        <v>0.24036077418453017</v>
      </c>
      <c r="CF2156">
        <v>6.9291115387461559</v>
      </c>
      <c r="CG2156">
        <v>0.29189814676908354</v>
      </c>
      <c r="CH2156">
        <v>30.286378979034552</v>
      </c>
      <c r="CI2156">
        <v>5</v>
      </c>
    </row>
    <row r="2157" spans="47:87" x14ac:dyDescent="0.3">
      <c r="AU2157">
        <v>0.3</v>
      </c>
      <c r="AV2157">
        <v>21.222749057674907</v>
      </c>
      <c r="AW2157">
        <v>0.33748897523589194</v>
      </c>
      <c r="AX2157">
        <v>1.9677827570210877</v>
      </c>
      <c r="AY2157">
        <v>311.13304389156241</v>
      </c>
      <c r="AZ2157">
        <v>9.4544399174583627E-2</v>
      </c>
      <c r="BA2157">
        <v>445.7078655647889</v>
      </c>
      <c r="BB2157">
        <v>334.04137955429405</v>
      </c>
      <c r="BC2157">
        <v>1</v>
      </c>
      <c r="BD2157">
        <v>36.81418977144547</v>
      </c>
      <c r="BE2157">
        <v>108.9371536927911</v>
      </c>
      <c r="BF2157">
        <v>22.932185004876267</v>
      </c>
      <c r="BG2157">
        <v>6.3039846332871541</v>
      </c>
      <c r="BH2157">
        <v>358.14558397525087</v>
      </c>
      <c r="BI2157">
        <v>0.19999999999999996</v>
      </c>
      <c r="BJ2157">
        <v>2910.0179747640541</v>
      </c>
      <c r="BK2157">
        <v>663.13914354368001</v>
      </c>
      <c r="BL2157">
        <v>861.31286816749127</v>
      </c>
      <c r="BM2157">
        <v>766.20413682840717</v>
      </c>
      <c r="BN2157">
        <v>160.20699574248115</v>
      </c>
      <c r="BO2157">
        <v>30.262460501185902</v>
      </c>
      <c r="BP2157">
        <v>8.0298188898637574E-2</v>
      </c>
      <c r="BQ2157">
        <v>100</v>
      </c>
      <c r="BR2157">
        <v>420.58681580834224</v>
      </c>
      <c r="BS2157">
        <v>5.5500244096970484E-2</v>
      </c>
      <c r="BT2157">
        <v>3.1039807707135378E-4</v>
      </c>
      <c r="BU2157">
        <v>14.863703234969618</v>
      </c>
      <c r="BV2157">
        <v>0.60347800375262772</v>
      </c>
      <c r="BW2157">
        <v>14.558536282986624</v>
      </c>
      <c r="BX2157">
        <v>36.323562878843845</v>
      </c>
      <c r="BY2157">
        <v>30.660660114384889</v>
      </c>
      <c r="BZ2157">
        <v>1282.5839751058452</v>
      </c>
      <c r="CA2157">
        <v>303.82119272363451</v>
      </c>
      <c r="CB2157">
        <v>223.6050943348483</v>
      </c>
      <c r="CC2157" s="156">
        <v>1.1000000000000001</v>
      </c>
      <c r="CD2157">
        <v>1720</v>
      </c>
      <c r="CE2157">
        <v>8.0950110605440662E-2</v>
      </c>
      <c r="CF2157">
        <v>3.6775768304668297</v>
      </c>
      <c r="CG2157">
        <v>0.12296053542305635</v>
      </c>
      <c r="CH2157">
        <v>-6.4974633278931293</v>
      </c>
      <c r="CI2157" t="s">
        <v>479</v>
      </c>
    </row>
    <row r="2158" spans="47:87" x14ac:dyDescent="0.3">
      <c r="AU2158">
        <v>0.3</v>
      </c>
      <c r="AV2158">
        <v>19.726150975834894</v>
      </c>
      <c r="AW2158">
        <v>0.30074210890656633</v>
      </c>
      <c r="AX2158">
        <v>2.1333354555151689</v>
      </c>
      <c r="AY2158">
        <v>345.37815379791846</v>
      </c>
      <c r="AZ2158">
        <v>9.6291978515043883E-2</v>
      </c>
      <c r="BA2158">
        <v>406.89692656387575</v>
      </c>
      <c r="BB2158">
        <v>314.35071435851739</v>
      </c>
      <c r="BC2158">
        <v>1</v>
      </c>
      <c r="BD2158">
        <v>47.892673171499204</v>
      </c>
      <c r="BE2158">
        <v>109.61604363728308</v>
      </c>
      <c r="BF2158">
        <v>15.407530716562079</v>
      </c>
      <c r="BG2158">
        <v>4.9859059950849591</v>
      </c>
      <c r="BH2158">
        <v>399.39565771879256</v>
      </c>
      <c r="BI2158">
        <v>0.20000000000000004</v>
      </c>
      <c r="BJ2158">
        <v>3110.2795510616538</v>
      </c>
      <c r="BK2158">
        <v>692.66042118182497</v>
      </c>
      <c r="BL2158">
        <v>938.45137898079327</v>
      </c>
      <c r="BM2158">
        <v>962.1966628491017</v>
      </c>
      <c r="BN2158">
        <v>132.19855677734532</v>
      </c>
      <c r="BO2158">
        <v>27.016162351061698</v>
      </c>
      <c r="BP2158">
        <v>6.5578167560265077E-2</v>
      </c>
      <c r="BQ2158">
        <v>100</v>
      </c>
      <c r="BR2158">
        <v>298.87658406969325</v>
      </c>
      <c r="BS2158">
        <v>5.4601302987732026E-2</v>
      </c>
      <c r="BT2158">
        <v>3.2127899354845822E-4</v>
      </c>
      <c r="BU2158">
        <v>0</v>
      </c>
      <c r="BV2158">
        <v>0.55908732185245069</v>
      </c>
      <c r="BW2158">
        <v>15.305888806265264</v>
      </c>
      <c r="BX2158">
        <v>37.03185228312978</v>
      </c>
      <c r="BY2158">
        <v>34.870367750632411</v>
      </c>
      <c r="BZ2158">
        <v>983.98472607030703</v>
      </c>
      <c r="CA2158">
        <v>295.62001103992412</v>
      </c>
      <c r="CB2158">
        <v>233.87816808699455</v>
      </c>
      <c r="CC2158" s="156">
        <v>0.75</v>
      </c>
      <c r="CD2158">
        <v>3610</v>
      </c>
      <c r="CE2158" t="s">
        <v>479</v>
      </c>
      <c r="CF2158">
        <v>-0.624000041882109</v>
      </c>
      <c r="CG2158">
        <v>-2.3303256702538865E-2</v>
      </c>
      <c r="CH2158">
        <v>-30.08120061367654</v>
      </c>
      <c r="CI2158" t="s">
        <v>479</v>
      </c>
    </row>
    <row r="2159" spans="47:87" x14ac:dyDescent="0.3">
      <c r="AU2159">
        <v>0.3</v>
      </c>
      <c r="AV2159">
        <v>20.076679598350804</v>
      </c>
      <c r="AW2159">
        <v>0.30169935753158789</v>
      </c>
      <c r="AX2159">
        <v>0.38793068068869829</v>
      </c>
      <c r="AY2159">
        <v>330.41499339697236</v>
      </c>
      <c r="AZ2159">
        <v>0.10440330442639123</v>
      </c>
      <c r="BA2159">
        <v>408.63740954316592</v>
      </c>
      <c r="BB2159">
        <v>414.0931361972473</v>
      </c>
      <c r="BC2159">
        <v>1</v>
      </c>
      <c r="BD2159">
        <v>32.631095552927448</v>
      </c>
      <c r="BE2159">
        <v>94.8726581988753</v>
      </c>
      <c r="BF2159">
        <v>24.602256772946227</v>
      </c>
      <c r="BG2159">
        <v>6.0199387311583168</v>
      </c>
      <c r="BH2159">
        <v>389.89005634552427</v>
      </c>
      <c r="BI2159">
        <v>0.20000000000000004</v>
      </c>
      <c r="BJ2159">
        <v>2894.2408207614117</v>
      </c>
      <c r="BK2159">
        <v>691.35572565946882</v>
      </c>
      <c r="BL2159">
        <v>919.06189298001971</v>
      </c>
      <c r="BM2159">
        <v>867.6378763570259</v>
      </c>
      <c r="BN2159">
        <v>198.2337003277554</v>
      </c>
      <c r="BO2159">
        <v>26.9864605906888</v>
      </c>
      <c r="BP2159">
        <v>7.9787676821920256E-2</v>
      </c>
      <c r="BQ2159">
        <v>100</v>
      </c>
      <c r="BR2159">
        <v>353.80908583483233</v>
      </c>
      <c r="BS2159">
        <v>5.8757403957482773E-2</v>
      </c>
      <c r="BT2159">
        <v>2.9668900415453185E-4</v>
      </c>
      <c r="BU2159">
        <v>23.452296547384758</v>
      </c>
      <c r="BV2159">
        <v>0.55291153816407446</v>
      </c>
      <c r="BW2159">
        <v>15.217909785225713</v>
      </c>
      <c r="BX2159">
        <v>36.642279203620561</v>
      </c>
      <c r="BY2159">
        <v>43.876231177455438</v>
      </c>
      <c r="BZ2159">
        <v>1120.9552008828134</v>
      </c>
      <c r="CA2159">
        <v>303.52865249097454</v>
      </c>
      <c r="CB2159">
        <v>232.25270241208096</v>
      </c>
      <c r="CC2159" s="156">
        <v>0.7</v>
      </c>
      <c r="CD2159">
        <v>2100</v>
      </c>
      <c r="CE2159">
        <v>0.14689405833134872</v>
      </c>
      <c r="CF2159">
        <v>6.6468834435287034</v>
      </c>
      <c r="CG2159">
        <v>0.18767992670361558</v>
      </c>
      <c r="CH2159">
        <v>15.184218891385687</v>
      </c>
      <c r="CI2159">
        <v>9</v>
      </c>
    </row>
    <row r="2160" spans="47:87" x14ac:dyDescent="0.3">
      <c r="AU2160">
        <v>0.3</v>
      </c>
      <c r="AV2160">
        <v>20.336027602912626</v>
      </c>
      <c r="AW2160">
        <v>0.26765166339468682</v>
      </c>
      <c r="AX2160">
        <v>1.5926931847299151</v>
      </c>
      <c r="AY2160">
        <v>328.8107768789622</v>
      </c>
      <c r="AZ2160">
        <v>0.10890123828321063</v>
      </c>
      <c r="BA2160">
        <v>459.27378276955324</v>
      </c>
      <c r="BB2160">
        <v>405.28615389608484</v>
      </c>
      <c r="BC2160">
        <v>1</v>
      </c>
      <c r="BD2160">
        <v>43.607503540348311</v>
      </c>
      <c r="BE2160">
        <v>91.464574999953157</v>
      </c>
      <c r="BF2160">
        <v>18.436047845159891</v>
      </c>
      <c r="BG2160">
        <v>4.2425038772419903</v>
      </c>
      <c r="BH2160">
        <v>403.99733308566988</v>
      </c>
      <c r="BI2160">
        <v>0.20000000000000007</v>
      </c>
      <c r="BJ2160">
        <v>3228.2768500925604</v>
      </c>
      <c r="BK2160">
        <v>664.50471275012785</v>
      </c>
      <c r="BL2160">
        <v>866.11084268533193</v>
      </c>
      <c r="BM2160">
        <v>815.95655507417234</v>
      </c>
      <c r="BN2160">
        <v>214.45115949467106</v>
      </c>
      <c r="BO2160">
        <v>24.086703125787075</v>
      </c>
      <c r="BP2160">
        <v>5.301884556336818E-2</v>
      </c>
      <c r="BQ2160">
        <v>100</v>
      </c>
      <c r="BR2160">
        <v>328.67401455872027</v>
      </c>
      <c r="BS2160">
        <v>5.6244520405352487E-2</v>
      </c>
      <c r="BT2160">
        <v>3.0633412781646982E-4</v>
      </c>
      <c r="BU2160">
        <v>20.860209340678633</v>
      </c>
      <c r="BV2160">
        <v>0.54166102010372708</v>
      </c>
      <c r="BW2160">
        <v>14.608713599905636</v>
      </c>
      <c r="BX2160">
        <v>36.912302267503136</v>
      </c>
      <c r="BY2160">
        <v>24.250435280654436</v>
      </c>
      <c r="BZ2160">
        <v>1122.9031613867278</v>
      </c>
      <c r="CA2160">
        <v>265.60839572359828</v>
      </c>
      <c r="CB2160">
        <v>225.54843108899868</v>
      </c>
      <c r="CC2160" s="156">
        <v>1.04</v>
      </c>
      <c r="CD2160">
        <v>1340</v>
      </c>
      <c r="CE2160">
        <v>0.17607806545452487</v>
      </c>
      <c r="CF2160">
        <v>6.272900312278006</v>
      </c>
      <c r="CG2160">
        <v>0.23193495726759591</v>
      </c>
      <c r="CH2160">
        <v>21.225101844931196</v>
      </c>
      <c r="CI2160">
        <v>7</v>
      </c>
    </row>
    <row r="2161" spans="47:87" x14ac:dyDescent="0.3">
      <c r="AU2161">
        <v>0.3</v>
      </c>
      <c r="AV2161">
        <v>20.930445058846459</v>
      </c>
      <c r="AW2161">
        <v>0.3926278970863098</v>
      </c>
      <c r="AX2161">
        <v>1.0211022655430071</v>
      </c>
      <c r="AY2161">
        <v>308.95868177550545</v>
      </c>
      <c r="AZ2161">
        <v>0.11158192779381028</v>
      </c>
      <c r="BA2161">
        <v>487.23164438937795</v>
      </c>
      <c r="BB2161">
        <v>373.56138980928199</v>
      </c>
      <c r="BC2161">
        <v>1</v>
      </c>
      <c r="BD2161">
        <v>39.176665991475446</v>
      </c>
      <c r="BE2161">
        <v>95.366766874284167</v>
      </c>
      <c r="BF2161">
        <v>10.69181657033513</v>
      </c>
      <c r="BG2161">
        <v>2.8073450479099131</v>
      </c>
      <c r="BH2161">
        <v>397.7866867807665</v>
      </c>
      <c r="BI2161">
        <v>0.19999999999999998</v>
      </c>
      <c r="BJ2161">
        <v>2901.0962642569252</v>
      </c>
      <c r="BK2161">
        <v>670.22370217795083</v>
      </c>
      <c r="BL2161">
        <v>918.7800467636232</v>
      </c>
      <c r="BM2161">
        <v>896.18560609958058</v>
      </c>
      <c r="BN2161">
        <v>137.24974313407614</v>
      </c>
      <c r="BO2161">
        <v>35.798373800071424</v>
      </c>
      <c r="BP2161">
        <v>2.1618205946372454E-2</v>
      </c>
      <c r="BQ2161">
        <v>100</v>
      </c>
      <c r="BR2161">
        <v>333.76244410334829</v>
      </c>
      <c r="BS2161">
        <v>5.4694197936409568E-2</v>
      </c>
      <c r="BT2161">
        <v>2.9564267202344675E-4</v>
      </c>
      <c r="BU2161">
        <v>2.6747537241384229</v>
      </c>
      <c r="BV2161">
        <v>0.49419455705045706</v>
      </c>
      <c r="BW2161">
        <v>15.056039144755252</v>
      </c>
      <c r="BX2161">
        <v>34.926567085200119</v>
      </c>
      <c r="BY2161">
        <v>35.1273170854952</v>
      </c>
      <c r="BZ2161">
        <v>1032.3410677491327</v>
      </c>
      <c r="CA2161">
        <v>215.37195251596586</v>
      </c>
      <c r="CB2161">
        <v>244.23172730108459</v>
      </c>
      <c r="CC2161" s="156">
        <v>0.89</v>
      </c>
      <c r="CD2161">
        <v>1900</v>
      </c>
      <c r="CE2161">
        <v>0.15053458236620809</v>
      </c>
      <c r="CF2161">
        <v>4.2375466276235354</v>
      </c>
      <c r="CG2161">
        <v>0.15813720406220794</v>
      </c>
      <c r="CH2161">
        <v>10.209208966976886</v>
      </c>
      <c r="CI2161">
        <v>10</v>
      </c>
    </row>
    <row r="2162" spans="47:87" x14ac:dyDescent="0.3">
      <c r="AU2162">
        <v>0.3</v>
      </c>
      <c r="AV2162">
        <v>21.170997736612303</v>
      </c>
      <c r="AW2162">
        <v>0.24349378373059066</v>
      </c>
      <c r="AX2162">
        <v>1.672575517923593</v>
      </c>
      <c r="AY2162">
        <v>324.99095483664297</v>
      </c>
      <c r="AZ2162">
        <v>0.10043086681673023</v>
      </c>
      <c r="BA2162">
        <v>460.74571475007349</v>
      </c>
      <c r="BB2162">
        <v>311.70606066725986</v>
      </c>
      <c r="BC2162">
        <v>1</v>
      </c>
      <c r="BD2162">
        <v>38.802023040278613</v>
      </c>
      <c r="BE2162">
        <v>114.20719681162929</v>
      </c>
      <c r="BF2162">
        <v>12.02955545381694</v>
      </c>
      <c r="BG2162">
        <v>5.6096688860010557</v>
      </c>
      <c r="BH2162">
        <v>399.67176884097245</v>
      </c>
      <c r="BI2162">
        <v>0.19999999999999993</v>
      </c>
      <c r="BJ2162">
        <v>2514.9959265266948</v>
      </c>
      <c r="BK2162">
        <v>701.68127576954521</v>
      </c>
      <c r="BL2162">
        <v>846.97630247487689</v>
      </c>
      <c r="BM2162">
        <v>1015.7612734887931</v>
      </c>
      <c r="BN2162">
        <v>142.68085110571175</v>
      </c>
      <c r="BO2162">
        <v>21.881750156337507</v>
      </c>
      <c r="BP2162">
        <v>5.1978737302385482E-2</v>
      </c>
      <c r="BQ2162">
        <v>100</v>
      </c>
      <c r="BR2162">
        <v>373.28506314600287</v>
      </c>
      <c r="BS2162">
        <v>5.9796869682784144E-2</v>
      </c>
      <c r="BT2162">
        <v>3.2165244136143358E-4</v>
      </c>
      <c r="BU2162">
        <v>12.486069900449655</v>
      </c>
      <c r="BV2162">
        <v>0.56900319154928014</v>
      </c>
      <c r="BW2162">
        <v>14.644734757362713</v>
      </c>
      <c r="BX2162">
        <v>34.61303914048468</v>
      </c>
      <c r="BY2162">
        <v>32.047905246522717</v>
      </c>
      <c r="BZ2162">
        <v>1050.3074279632683</v>
      </c>
      <c r="CA2162">
        <v>263.59186922767515</v>
      </c>
      <c r="CB2162">
        <v>230.91168919674371</v>
      </c>
      <c r="CC2162" s="156">
        <v>0.94</v>
      </c>
      <c r="CD2162">
        <v>1440</v>
      </c>
      <c r="CE2162">
        <v>0.23021691553897905</v>
      </c>
      <c r="CF2162">
        <v>7.7999667529588024</v>
      </c>
      <c r="CG2162">
        <v>0.28032521642479963</v>
      </c>
      <c r="CH2162">
        <v>29.450767075230015</v>
      </c>
      <c r="CI2162">
        <v>5</v>
      </c>
    </row>
    <row r="2163" spans="47:87" x14ac:dyDescent="0.3">
      <c r="AU2163">
        <v>0.3</v>
      </c>
      <c r="AV2163">
        <v>17.389115862700965</v>
      </c>
      <c r="AW2163">
        <v>0.33082801994493255</v>
      </c>
      <c r="AX2163">
        <v>1.6916386428785759</v>
      </c>
      <c r="AY2163">
        <v>330.31894363406195</v>
      </c>
      <c r="AZ2163">
        <v>0.109493114161323</v>
      </c>
      <c r="BA2163">
        <v>413.57417203120679</v>
      </c>
      <c r="BB2163">
        <v>339.88150460121284</v>
      </c>
      <c r="BC2163">
        <v>1</v>
      </c>
      <c r="BD2163">
        <v>42.98552351392398</v>
      </c>
      <c r="BE2163">
        <v>100.15155791257773</v>
      </c>
      <c r="BF2163">
        <v>14.29061434131761</v>
      </c>
      <c r="BG2163">
        <v>5.6677901315286903</v>
      </c>
      <c r="BH2163">
        <v>463.51128187245234</v>
      </c>
      <c r="BI2163">
        <v>0.19999999999999998</v>
      </c>
      <c r="BJ2163">
        <v>2784.2688114952152</v>
      </c>
      <c r="BK2163">
        <v>676.66959821017349</v>
      </c>
      <c r="BL2163">
        <v>905.73716561860385</v>
      </c>
      <c r="BM2163">
        <v>844.11303066216976</v>
      </c>
      <c r="BN2163">
        <v>182.37084331347819</v>
      </c>
      <c r="BO2163">
        <v>29.641672984560419</v>
      </c>
      <c r="BP2163">
        <v>8.1483717741417147E-2</v>
      </c>
      <c r="BQ2163">
        <v>100</v>
      </c>
      <c r="BR2163">
        <v>354.68850018243626</v>
      </c>
      <c r="BS2163">
        <v>5.465929052149382E-2</v>
      </c>
      <c r="BT2163">
        <v>2.8346107165282852E-4</v>
      </c>
      <c r="BU2163">
        <v>84.158080389788253</v>
      </c>
      <c r="BV2163">
        <v>0.55245348827653862</v>
      </c>
      <c r="BW2163">
        <v>15.417087374858479</v>
      </c>
      <c r="BX2163">
        <v>35.226149188444694</v>
      </c>
      <c r="BY2163">
        <v>27.772379618712129</v>
      </c>
      <c r="BZ2163">
        <v>692.89336670448358</v>
      </c>
      <c r="CA2163">
        <v>287.37549087092771</v>
      </c>
      <c r="CB2163">
        <v>224.82417017274352</v>
      </c>
      <c r="CC2163" s="156">
        <v>1.03</v>
      </c>
      <c r="CD2163">
        <v>1410</v>
      </c>
      <c r="CE2163">
        <v>0.17078891507126892</v>
      </c>
      <c r="CF2163">
        <v>6.6545831985687078</v>
      </c>
      <c r="CG2163">
        <v>0.20521943859055877</v>
      </c>
      <c r="CH2163">
        <v>12.65269683532707</v>
      </c>
      <c r="CI2163">
        <v>9</v>
      </c>
    </row>
    <row r="2164" spans="47:87" x14ac:dyDescent="0.3">
      <c r="AU2164">
        <v>0.3</v>
      </c>
      <c r="AV2164">
        <v>19.730105318203716</v>
      </c>
      <c r="AW2164">
        <v>0.30695493598343143</v>
      </c>
      <c r="AX2164">
        <v>1.5170006488911372</v>
      </c>
      <c r="AY2164">
        <v>318.43321122532069</v>
      </c>
      <c r="AZ2164">
        <v>0.10286466554887284</v>
      </c>
      <c r="BA2164">
        <v>511.98357068621283</v>
      </c>
      <c r="BB2164">
        <v>378.07191701114084</v>
      </c>
      <c r="BC2164">
        <v>1</v>
      </c>
      <c r="BD2164">
        <v>37.427674128490288</v>
      </c>
      <c r="BE2164">
        <v>110.99499142368452</v>
      </c>
      <c r="BF2164">
        <v>19.923350297327755</v>
      </c>
      <c r="BG2164">
        <v>6.3976140399470891</v>
      </c>
      <c r="BH2164">
        <v>414.66810582054649</v>
      </c>
      <c r="BI2164">
        <v>0.19999999999999998</v>
      </c>
      <c r="BJ2164">
        <v>2554.9033640900993</v>
      </c>
      <c r="BK2164">
        <v>667.66362317178391</v>
      </c>
      <c r="BL2164">
        <v>853.38263453396121</v>
      </c>
      <c r="BM2164">
        <v>914.63063176053345</v>
      </c>
      <c r="BN2164">
        <v>171.90887967703873</v>
      </c>
      <c r="BO2164">
        <v>27.841824677760712</v>
      </c>
      <c r="BP2164">
        <v>3.4444601442348149E-2</v>
      </c>
      <c r="BQ2164">
        <v>100</v>
      </c>
      <c r="BR2164">
        <v>297.24646068677157</v>
      </c>
      <c r="BS2164">
        <v>5.2700394396668925E-2</v>
      </c>
      <c r="BT2164">
        <v>2.9989912528252964E-4</v>
      </c>
      <c r="BU2164">
        <v>7.1077778936528064</v>
      </c>
      <c r="BV2164">
        <v>0.55979358414563962</v>
      </c>
      <c r="BW2164">
        <v>14.263269821614788</v>
      </c>
      <c r="BX2164">
        <v>38.107616404718328</v>
      </c>
      <c r="BY2164">
        <v>30.945742276952508</v>
      </c>
      <c r="BZ2164">
        <v>654.3776675181615</v>
      </c>
      <c r="CA2164">
        <v>349.43657162573498</v>
      </c>
      <c r="CB2164">
        <v>246.77833683870554</v>
      </c>
      <c r="CC2164" s="156">
        <v>0.92</v>
      </c>
      <c r="CD2164">
        <v>1930</v>
      </c>
      <c r="CE2164">
        <v>0.15949021743040359</v>
      </c>
      <c r="CF2164">
        <v>4.1487215206692705</v>
      </c>
      <c r="CG2164">
        <v>0.19476976398749946</v>
      </c>
      <c r="CH2164">
        <v>12.006621471507005</v>
      </c>
      <c r="CI2164">
        <v>9</v>
      </c>
    </row>
    <row r="2165" spans="47:87" x14ac:dyDescent="0.3">
      <c r="AU2165">
        <v>0.3</v>
      </c>
      <c r="AV2165">
        <v>20.174125264641209</v>
      </c>
      <c r="AW2165">
        <v>0.35518981819103085</v>
      </c>
      <c r="AX2165">
        <v>0.60254779373734635</v>
      </c>
      <c r="AY2165">
        <v>334.56331323026507</v>
      </c>
      <c r="AZ2165">
        <v>0.10899938987335785</v>
      </c>
      <c r="BA2165">
        <v>498.53894529532676</v>
      </c>
      <c r="BB2165">
        <v>385.25513160337027</v>
      </c>
      <c r="BC2165">
        <v>1</v>
      </c>
      <c r="BD2165">
        <v>36.538423994651133</v>
      </c>
      <c r="BE2165">
        <v>97.606455902145811</v>
      </c>
      <c r="BF2165">
        <v>25.222418194274539</v>
      </c>
      <c r="BG2165">
        <v>6.069289244140939</v>
      </c>
      <c r="BH2165">
        <v>394.93118882825718</v>
      </c>
      <c r="BI2165">
        <v>0.20000000000000004</v>
      </c>
      <c r="BJ2165">
        <v>2670.2800934477677</v>
      </c>
      <c r="BK2165">
        <v>681.60532367850158</v>
      </c>
      <c r="BL2165">
        <v>870.68217353545674</v>
      </c>
      <c r="BM2165">
        <v>817.09507237893968</v>
      </c>
      <c r="BN2165">
        <v>167.15346933999007</v>
      </c>
      <c r="BO2165">
        <v>31.979240349964293</v>
      </c>
      <c r="BP2165">
        <v>6.874296787602735E-2</v>
      </c>
      <c r="BQ2165">
        <v>100</v>
      </c>
      <c r="BR2165">
        <v>366.08898215773166</v>
      </c>
      <c r="BS2165">
        <v>5.0942240827256575E-2</v>
      </c>
      <c r="BT2165">
        <v>3.0751197387991682E-4</v>
      </c>
      <c r="BU2165">
        <v>0</v>
      </c>
      <c r="BV2165">
        <v>0.52438476285371449</v>
      </c>
      <c r="BW2165">
        <v>14.16774669090397</v>
      </c>
      <c r="BX2165">
        <v>33.193532701837007</v>
      </c>
      <c r="BY2165">
        <v>32.417253912497706</v>
      </c>
      <c r="BZ2165">
        <v>856.74695442321524</v>
      </c>
      <c r="CA2165">
        <v>258.11445717158665</v>
      </c>
      <c r="CB2165">
        <v>234.06632338689306</v>
      </c>
      <c r="CC2165" s="156">
        <v>0.96</v>
      </c>
      <c r="CD2165">
        <v>1370</v>
      </c>
      <c r="CE2165">
        <v>0.17787206960989921</v>
      </c>
      <c r="CF2165">
        <v>6.5769866307706604</v>
      </c>
      <c r="CG2165">
        <v>0.23717902335853439</v>
      </c>
      <c r="CH2165">
        <v>15.045684175461538</v>
      </c>
      <c r="CI2165">
        <v>8</v>
      </c>
    </row>
    <row r="2166" spans="47:87" x14ac:dyDescent="0.3">
      <c r="AU2166">
        <v>0.3</v>
      </c>
      <c r="AV2166">
        <v>21.215495025454988</v>
      </c>
      <c r="AW2166">
        <v>0.37937104401366001</v>
      </c>
      <c r="AX2166">
        <v>1.2455501482864164</v>
      </c>
      <c r="AY2166">
        <v>335.55178981163868</v>
      </c>
      <c r="AZ2166">
        <v>0.10543091698395086</v>
      </c>
      <c r="BA2166">
        <v>423.8284669444032</v>
      </c>
      <c r="BB2166">
        <v>416.92436384339999</v>
      </c>
      <c r="BC2166">
        <v>1</v>
      </c>
      <c r="BD2166">
        <v>44.070525253232354</v>
      </c>
      <c r="BE2166">
        <v>80.49597022173765</v>
      </c>
      <c r="BF2166">
        <v>15.62435393080885</v>
      </c>
      <c r="BG2166">
        <v>4.1953380555171762</v>
      </c>
      <c r="BH2166">
        <v>432.05911007805679</v>
      </c>
      <c r="BI2166">
        <v>0.20000000000000007</v>
      </c>
      <c r="BJ2166">
        <v>2961.6211423131526</v>
      </c>
      <c r="BK2166">
        <v>701.47502228658027</v>
      </c>
      <c r="BL2166">
        <v>907.66852023803642</v>
      </c>
      <c r="BM2166">
        <v>1033.2596829647048</v>
      </c>
      <c r="BN2166">
        <v>187.43509877459331</v>
      </c>
      <c r="BO2166">
        <v>34.271955030131082</v>
      </c>
      <c r="BP2166">
        <v>5.9451755162243061E-2</v>
      </c>
      <c r="BQ2166">
        <v>100</v>
      </c>
      <c r="BR2166">
        <v>398.83667735357602</v>
      </c>
      <c r="BS2166">
        <v>5.4769479207661079E-2</v>
      </c>
      <c r="BT2166">
        <v>3.059890611300298E-4</v>
      </c>
      <c r="BU2166">
        <v>9.1171748042497374</v>
      </c>
      <c r="BV2166">
        <v>0.55079928835281911</v>
      </c>
      <c r="BW2166">
        <v>15.176214764862866</v>
      </c>
      <c r="BX2166">
        <v>36.925644876965492</v>
      </c>
      <c r="BY2166">
        <v>34.810141348295957</v>
      </c>
      <c r="BZ2166">
        <v>1125.6317422364029</v>
      </c>
      <c r="CA2166">
        <v>352.55046396201521</v>
      </c>
      <c r="CB2166">
        <v>241.5180392283437</v>
      </c>
      <c r="CC2166" s="156">
        <v>0.97</v>
      </c>
      <c r="CD2166">
        <v>1180</v>
      </c>
      <c r="CE2166">
        <v>0.1870250957486439</v>
      </c>
      <c r="CF2166">
        <v>5.0948046469305428</v>
      </c>
      <c r="CG2166">
        <v>0.22591050815743804</v>
      </c>
      <c r="CH2166">
        <v>13.29148852084214</v>
      </c>
      <c r="CI2166">
        <v>8</v>
      </c>
    </row>
    <row r="2167" spans="47:87" x14ac:dyDescent="0.3">
      <c r="AU2167">
        <v>0.3</v>
      </c>
      <c r="AV2167">
        <v>20.713635993803987</v>
      </c>
      <c r="AW2167">
        <v>0.32772261737407937</v>
      </c>
      <c r="AX2167">
        <v>1.3901488580256063</v>
      </c>
      <c r="AY2167">
        <v>278.8096483904759</v>
      </c>
      <c r="AZ2167">
        <v>0.10549939999962707</v>
      </c>
      <c r="BA2167">
        <v>408.63313952712133</v>
      </c>
      <c r="BB2167">
        <v>406.84987517483268</v>
      </c>
      <c r="BC2167">
        <v>1</v>
      </c>
      <c r="BD2167">
        <v>41.932955776146891</v>
      </c>
      <c r="BE2167">
        <v>93.295745567382866</v>
      </c>
      <c r="BF2167">
        <v>19.511645625422211</v>
      </c>
      <c r="BG2167">
        <v>5.2347044270667533</v>
      </c>
      <c r="BH2167">
        <v>424.93258065480529</v>
      </c>
      <c r="BI2167">
        <v>0.2</v>
      </c>
      <c r="BJ2167">
        <v>2902.4530425678308</v>
      </c>
      <c r="BK2167">
        <v>693.54588163605547</v>
      </c>
      <c r="BL2167">
        <v>856.62232377292389</v>
      </c>
      <c r="BM2167">
        <v>1094.6844479811577</v>
      </c>
      <c r="BN2167">
        <v>133.6613484038765</v>
      </c>
      <c r="BO2167">
        <v>29.657143311489513</v>
      </c>
      <c r="BP2167">
        <v>4.5093340736510529E-2</v>
      </c>
      <c r="BQ2167">
        <v>100</v>
      </c>
      <c r="BR2167">
        <v>328.58045598409609</v>
      </c>
      <c r="BS2167">
        <v>5.3638276168745017E-2</v>
      </c>
      <c r="BT2167">
        <v>2.7583826407306749E-4</v>
      </c>
      <c r="BU2167">
        <v>32.820346330704176</v>
      </c>
      <c r="BV2167">
        <v>0.58577919932762912</v>
      </c>
      <c r="BW2167">
        <v>14.414351181028229</v>
      </c>
      <c r="BX2167">
        <v>36.46320638177005</v>
      </c>
      <c r="BY2167">
        <v>33.210954205751754</v>
      </c>
      <c r="BZ2167">
        <v>833.93107838253297</v>
      </c>
      <c r="CA2167">
        <v>279.15572564098846</v>
      </c>
      <c r="CB2167">
        <v>233.60798541101113</v>
      </c>
      <c r="CC2167" s="156">
        <v>0.81</v>
      </c>
      <c r="CD2167">
        <v>2520</v>
      </c>
      <c r="CE2167">
        <v>0.11874804295694874</v>
      </c>
      <c r="CF2167">
        <v>4.3558005285464869</v>
      </c>
      <c r="CG2167">
        <v>0.14771183735812179</v>
      </c>
      <c r="CH2167">
        <v>0.11548297349084292</v>
      </c>
      <c r="CI2167">
        <v>19</v>
      </c>
    </row>
    <row r="2168" spans="47:87" x14ac:dyDescent="0.3">
      <c r="AU2168">
        <v>0.3</v>
      </c>
      <c r="AV2168">
        <v>19.571614517903907</v>
      </c>
      <c r="AW2168">
        <v>0.31674829697962648</v>
      </c>
      <c r="AX2168">
        <v>1.0417650225806496</v>
      </c>
      <c r="AY2168">
        <v>345.65791658000472</v>
      </c>
      <c r="AZ2168">
        <v>0.10551923047475052</v>
      </c>
      <c r="BA2168">
        <v>368.91302871373284</v>
      </c>
      <c r="BB2168">
        <v>261.66460270454996</v>
      </c>
      <c r="BC2168">
        <v>1</v>
      </c>
      <c r="BD2168">
        <v>35.91426779666164</v>
      </c>
      <c r="BE2168">
        <v>78.012403450596452</v>
      </c>
      <c r="BF2168">
        <v>17.234638680044704</v>
      </c>
      <c r="BG2168">
        <v>6.154650271592784</v>
      </c>
      <c r="BH2168">
        <v>414.13370784478388</v>
      </c>
      <c r="BI2168">
        <v>0.19999999999999998</v>
      </c>
      <c r="BJ2168">
        <v>2742.333881946467</v>
      </c>
      <c r="BK2168">
        <v>700.12556802952088</v>
      </c>
      <c r="BL2168">
        <v>892.94859050961202</v>
      </c>
      <c r="BM2168">
        <v>846.89186606301962</v>
      </c>
      <c r="BN2168">
        <v>162.4148151208083</v>
      </c>
      <c r="BO2168">
        <v>28.473106776213154</v>
      </c>
      <c r="BP2168">
        <v>6.6732990946940851E-2</v>
      </c>
      <c r="BQ2168">
        <v>100</v>
      </c>
      <c r="BR2168">
        <v>349.904826685275</v>
      </c>
      <c r="BS2168">
        <v>5.6032025557545433E-2</v>
      </c>
      <c r="BT2168">
        <v>2.8418741463861715E-4</v>
      </c>
      <c r="BU2168">
        <v>13.809470606324409</v>
      </c>
      <c r="BV2168">
        <v>0.57764130599309904</v>
      </c>
      <c r="BW2168">
        <v>14.722050781376437</v>
      </c>
      <c r="BX2168">
        <v>38.466476707792623</v>
      </c>
      <c r="BY2168">
        <v>30.128328276209043</v>
      </c>
      <c r="BZ2168">
        <v>949.47436067119907</v>
      </c>
      <c r="CA2168">
        <v>409.89895888086824</v>
      </c>
      <c r="CB2168">
        <v>254.54650186283993</v>
      </c>
      <c r="CC2168" s="156">
        <v>0.84</v>
      </c>
      <c r="CD2168">
        <v>1720</v>
      </c>
      <c r="CE2168">
        <v>0.11621035554892889</v>
      </c>
      <c r="CF2168">
        <v>4.5149935367864664</v>
      </c>
      <c r="CG2168">
        <v>0.14812307875317013</v>
      </c>
      <c r="CH2168">
        <v>3.2613297562193897</v>
      </c>
      <c r="CI2168">
        <v>15</v>
      </c>
    </row>
    <row r="2169" spans="47:87" x14ac:dyDescent="0.3">
      <c r="AU2169">
        <v>0.3</v>
      </c>
      <c r="AV2169">
        <v>20.869318176222862</v>
      </c>
      <c r="AW2169">
        <v>0.3212566570920779</v>
      </c>
      <c r="AX2169">
        <v>1.4628607346874793</v>
      </c>
      <c r="AY2169">
        <v>295.59276254569079</v>
      </c>
      <c r="AZ2169">
        <v>0.10219654527077036</v>
      </c>
      <c r="BA2169">
        <v>447.95565479734063</v>
      </c>
      <c r="BB2169">
        <v>360.48474027398339</v>
      </c>
      <c r="BC2169">
        <v>1</v>
      </c>
      <c r="BD2169">
        <v>46.851583386816316</v>
      </c>
      <c r="BE2169">
        <v>97.889146519884648</v>
      </c>
      <c r="BF2169">
        <v>15.385013233690852</v>
      </c>
      <c r="BG2169">
        <v>3.0839101295665912</v>
      </c>
      <c r="BH2169">
        <v>460.1240252739982</v>
      </c>
      <c r="BI2169">
        <v>0.2</v>
      </c>
      <c r="BJ2169">
        <v>2578.1350930544008</v>
      </c>
      <c r="BK2169">
        <v>705.79972692007334</v>
      </c>
      <c r="BL2169">
        <v>828.04895376158402</v>
      </c>
      <c r="BM2169">
        <v>881.79007909866675</v>
      </c>
      <c r="BN2169">
        <v>152.08689997154269</v>
      </c>
      <c r="BO2169">
        <v>29.248144157427767</v>
      </c>
      <c r="BP2169">
        <v>2.2836564944734763E-2</v>
      </c>
      <c r="BQ2169">
        <v>100</v>
      </c>
      <c r="BR2169">
        <v>419.57486887936489</v>
      </c>
      <c r="BS2169">
        <v>5.7042204234826956E-2</v>
      </c>
      <c r="BT2169">
        <v>3.1721070014200525E-4</v>
      </c>
      <c r="BU2169">
        <v>23.435270500188967</v>
      </c>
      <c r="BV2169">
        <v>0.51291793005089259</v>
      </c>
      <c r="BW2169">
        <v>14.703870410541217</v>
      </c>
      <c r="BX2169">
        <v>35.987251257322718</v>
      </c>
      <c r="BY2169">
        <v>34.766805238274557</v>
      </c>
      <c r="BZ2169">
        <v>873.65203659546341</v>
      </c>
      <c r="CA2169">
        <v>299.81526714447466</v>
      </c>
      <c r="CB2169">
        <v>216.56417928856484</v>
      </c>
      <c r="CC2169" s="156">
        <v>1.17</v>
      </c>
      <c r="CD2169">
        <v>2010</v>
      </c>
      <c r="CE2169">
        <v>2.5428814535832345E-2</v>
      </c>
      <c r="CF2169">
        <v>2.5856895350446552</v>
      </c>
      <c r="CG2169">
        <v>7.3430792409206122E-2</v>
      </c>
      <c r="CH2169">
        <v>-15.495742922343741</v>
      </c>
      <c r="CI2169" t="s">
        <v>479</v>
      </c>
    </row>
    <row r="2170" spans="47:87" x14ac:dyDescent="0.3">
      <c r="AU2170">
        <v>0.3</v>
      </c>
      <c r="AV2170">
        <v>21.578846509218376</v>
      </c>
      <c r="AW2170">
        <v>0.21023345766014809</v>
      </c>
      <c r="AX2170">
        <v>1.4360100074874125</v>
      </c>
      <c r="AY2170">
        <v>302.58441264162013</v>
      </c>
      <c r="AZ2170">
        <v>9.249802245667689E-2</v>
      </c>
      <c r="BA2170">
        <v>503.25842877207646</v>
      </c>
      <c r="BB2170">
        <v>289.995034534041</v>
      </c>
      <c r="BC2170">
        <v>1</v>
      </c>
      <c r="BD2170">
        <v>44.12632405248106</v>
      </c>
      <c r="BE2170">
        <v>98.86247754945262</v>
      </c>
      <c r="BF2170">
        <v>13.013661786032735</v>
      </c>
      <c r="BG2170">
        <v>2.6697865440228057</v>
      </c>
      <c r="BH2170">
        <v>404.51561502252724</v>
      </c>
      <c r="BI2170">
        <v>0.20000000000000004</v>
      </c>
      <c r="BJ2170">
        <v>2831.6433301575244</v>
      </c>
      <c r="BK2170">
        <v>676.84490573705409</v>
      </c>
      <c r="BL2170">
        <v>896.02750430322874</v>
      </c>
      <c r="BM2170">
        <v>874.46430496152982</v>
      </c>
      <c r="BN2170">
        <v>178.77988070260952</v>
      </c>
      <c r="BO2170">
        <v>18.966477186565605</v>
      </c>
      <c r="BP2170">
        <v>3.5908596810591865E-2</v>
      </c>
      <c r="BQ2170">
        <v>100</v>
      </c>
      <c r="BR2170">
        <v>291.17339937366171</v>
      </c>
      <c r="BS2170">
        <v>5.9574751222668872E-2</v>
      </c>
      <c r="BT2170">
        <v>2.9195353432411259E-4</v>
      </c>
      <c r="BU2170">
        <v>13.102918285206064</v>
      </c>
      <c r="BV2170">
        <v>0.49719741209035823</v>
      </c>
      <c r="BW2170">
        <v>13.950719833688767</v>
      </c>
      <c r="BX2170">
        <v>38.18856075742697</v>
      </c>
      <c r="BY2170">
        <v>35.489000578119068</v>
      </c>
      <c r="BZ2170">
        <v>1114.5298093984643</v>
      </c>
      <c r="CA2170">
        <v>331.48846939911914</v>
      </c>
      <c r="CB2170">
        <v>236.54496829418258</v>
      </c>
      <c r="CC2170" s="156">
        <v>0.99</v>
      </c>
      <c r="CD2170">
        <v>2150</v>
      </c>
      <c r="CE2170">
        <v>6.2112130851962766E-2</v>
      </c>
      <c r="CF2170">
        <v>2.7832383632258235</v>
      </c>
      <c r="CG2170">
        <v>9.9990317892240249E-2</v>
      </c>
      <c r="CH2170">
        <v>-7.5215297810037063</v>
      </c>
      <c r="CI2170" t="s">
        <v>479</v>
      </c>
    </row>
    <row r="2171" spans="47:87" x14ac:dyDescent="0.3">
      <c r="AU2171">
        <v>0.3</v>
      </c>
      <c r="AV2171">
        <v>21.065026422841441</v>
      </c>
      <c r="AW2171">
        <v>0.33597369830664048</v>
      </c>
      <c r="AX2171">
        <v>1.4993593913250727</v>
      </c>
      <c r="AY2171">
        <v>353.5058995848259</v>
      </c>
      <c r="AZ2171">
        <v>0.10532138525910527</v>
      </c>
      <c r="BA2171">
        <v>476.93841308962953</v>
      </c>
      <c r="BB2171">
        <v>399.4899825841228</v>
      </c>
      <c r="BC2171">
        <v>1</v>
      </c>
      <c r="BD2171">
        <v>40.030915914651395</v>
      </c>
      <c r="BE2171">
        <v>89.72402563748463</v>
      </c>
      <c r="BF2171">
        <v>13.688815564563196</v>
      </c>
      <c r="BG2171">
        <v>4.887389472657147</v>
      </c>
      <c r="BH2171">
        <v>414.88260597316662</v>
      </c>
      <c r="BI2171">
        <v>0.19999999999999998</v>
      </c>
      <c r="BJ2171">
        <v>2502.4738299619607</v>
      </c>
      <c r="BK2171">
        <v>674.37272317719044</v>
      </c>
      <c r="BL2171">
        <v>941.37272898007188</v>
      </c>
      <c r="BM2171">
        <v>917.26155071810138</v>
      </c>
      <c r="BN2171">
        <v>101.25941191432501</v>
      </c>
      <c r="BO2171">
        <v>30.422330843308401</v>
      </c>
      <c r="BP2171">
        <v>4.3996472316033819E-2</v>
      </c>
      <c r="BQ2171">
        <v>100</v>
      </c>
      <c r="BR2171">
        <v>361.40060004546973</v>
      </c>
      <c r="BS2171">
        <v>5.9266228645849323E-2</v>
      </c>
      <c r="BT2171">
        <v>2.958874665042958E-4</v>
      </c>
      <c r="BU2171">
        <v>12.645343303205591</v>
      </c>
      <c r="BV2171">
        <v>0.5517097444988891</v>
      </c>
      <c r="BW2171">
        <v>14.745419418915105</v>
      </c>
      <c r="BX2171">
        <v>35.425914926653917</v>
      </c>
      <c r="BY2171">
        <v>34.002323608867599</v>
      </c>
      <c r="BZ2171">
        <v>1075.3437219861505</v>
      </c>
      <c r="CA2171">
        <v>384.29622173455266</v>
      </c>
      <c r="CB2171">
        <v>231.53754169078704</v>
      </c>
      <c r="CC2171" s="156">
        <v>0.96</v>
      </c>
      <c r="CD2171">
        <v>1340</v>
      </c>
      <c r="CE2171">
        <v>0.21107821830191154</v>
      </c>
      <c r="CF2171">
        <v>7.6944912745633172</v>
      </c>
      <c r="CG2171">
        <v>0.25437314216886403</v>
      </c>
      <c r="CH2171">
        <v>23.264286840055128</v>
      </c>
      <c r="CI2171">
        <v>6</v>
      </c>
    </row>
    <row r="2172" spans="47:87" x14ac:dyDescent="0.3">
      <c r="AU2172">
        <v>0.3</v>
      </c>
      <c r="AV2172">
        <v>19.58882278684252</v>
      </c>
      <c r="AW2172">
        <v>0.34964856655506543</v>
      </c>
      <c r="AX2172">
        <v>1.0796624386148106</v>
      </c>
      <c r="AY2172">
        <v>353.59336083010419</v>
      </c>
      <c r="AZ2172">
        <v>9.5669901193606716E-2</v>
      </c>
      <c r="BA2172">
        <v>450.89678348561375</v>
      </c>
      <c r="BB2172">
        <v>369.51305457943056</v>
      </c>
      <c r="BC2172">
        <v>1</v>
      </c>
      <c r="BD2172">
        <v>49.079175926078094</v>
      </c>
      <c r="BE2172">
        <v>109.39238533124963</v>
      </c>
      <c r="BF2172">
        <v>7.4241619357893249</v>
      </c>
      <c r="BG2172">
        <v>4.0575032657795003</v>
      </c>
      <c r="BH2172">
        <v>382.99975580707928</v>
      </c>
      <c r="BI2172">
        <v>0.2</v>
      </c>
      <c r="BJ2172">
        <v>2214.8274347660131</v>
      </c>
      <c r="BK2172">
        <v>678.96222179706422</v>
      </c>
      <c r="BL2172">
        <v>843.35035146784139</v>
      </c>
      <c r="BM2172">
        <v>865.81182363394612</v>
      </c>
      <c r="BN2172">
        <v>94.090114466748034</v>
      </c>
      <c r="BO2172">
        <v>31.714779413993433</v>
      </c>
      <c r="BP2172">
        <v>3.9278896040940293E-2</v>
      </c>
      <c r="BQ2172">
        <v>100</v>
      </c>
      <c r="BR2172">
        <v>292.22161466995578</v>
      </c>
      <c r="BS2172">
        <v>5.5287283538792344E-2</v>
      </c>
      <c r="BT2172">
        <v>3.257042619378069E-4</v>
      </c>
      <c r="BU2172">
        <v>12.120714524500279</v>
      </c>
      <c r="BV2172">
        <v>0.54617271046703364</v>
      </c>
      <c r="BW2172">
        <v>15.715162717416243</v>
      </c>
      <c r="BX2172">
        <v>36.942149023070201</v>
      </c>
      <c r="BY2172">
        <v>30.941721075728886</v>
      </c>
      <c r="BZ2172">
        <v>837.78669370341618</v>
      </c>
      <c r="CA2172">
        <v>312.43600419846416</v>
      </c>
      <c r="CB2172">
        <v>256.08714923186176</v>
      </c>
      <c r="CC2172" s="156">
        <v>1.1299999999999999</v>
      </c>
      <c r="CD2172">
        <v>1100</v>
      </c>
      <c r="CE2172">
        <v>0.20944843817327841</v>
      </c>
      <c r="CF2172">
        <v>7.8093448833438259</v>
      </c>
      <c r="CG2172">
        <v>0.24975481877523617</v>
      </c>
      <c r="CH2172">
        <v>29.695641162469407</v>
      </c>
      <c r="CI2172">
        <v>6</v>
      </c>
    </row>
    <row r="2173" spans="47:87" x14ac:dyDescent="0.3">
      <c r="AU2173">
        <v>0.3</v>
      </c>
      <c r="AV2173">
        <v>21.22812468740533</v>
      </c>
      <c r="AW2173">
        <v>0.30157921139395727</v>
      </c>
      <c r="AX2173">
        <v>1.465273106836013</v>
      </c>
      <c r="AY2173">
        <v>295.83634986000851</v>
      </c>
      <c r="AZ2173">
        <v>0.11292548194415514</v>
      </c>
      <c r="BA2173">
        <v>387.86458698475911</v>
      </c>
      <c r="BB2173">
        <v>300.23291729927405</v>
      </c>
      <c r="BC2173">
        <v>1</v>
      </c>
      <c r="BD2173">
        <v>48.436307192519536</v>
      </c>
      <c r="BE2173">
        <v>94.792924869212072</v>
      </c>
      <c r="BF2173">
        <v>22.624465785854685</v>
      </c>
      <c r="BG2173">
        <v>4.0805544167247625</v>
      </c>
      <c r="BH2173">
        <v>405.17113140001646</v>
      </c>
      <c r="BI2173">
        <v>0.2</v>
      </c>
      <c r="BJ2173">
        <v>2428.6824291781168</v>
      </c>
      <c r="BK2173">
        <v>682.46382235160581</v>
      </c>
      <c r="BL2173">
        <v>872.71115139453264</v>
      </c>
      <c r="BM2173">
        <v>913.74252668039378</v>
      </c>
      <c r="BN2173">
        <v>208.98212568618169</v>
      </c>
      <c r="BO2173">
        <v>26.954341904228027</v>
      </c>
      <c r="BP2173">
        <v>8.2307685552068369E-2</v>
      </c>
      <c r="BQ2173">
        <v>100</v>
      </c>
      <c r="BR2173">
        <v>364.21639828692093</v>
      </c>
      <c r="BS2173">
        <v>5.3151837321150752E-2</v>
      </c>
      <c r="BT2173">
        <v>3.0141114736766659E-4</v>
      </c>
      <c r="BU2173">
        <v>39.900672403864313</v>
      </c>
      <c r="BV2173">
        <v>0.51702655689097332</v>
      </c>
      <c r="BW2173">
        <v>14.754458103920669</v>
      </c>
      <c r="BX2173">
        <v>37.647138390732884</v>
      </c>
      <c r="BY2173">
        <v>35.385447967648581</v>
      </c>
      <c r="BZ2173">
        <v>1208.4208836239798</v>
      </c>
      <c r="CA2173">
        <v>356.41083866971462</v>
      </c>
      <c r="CB2173">
        <v>222.04957555978655</v>
      </c>
      <c r="CC2173" s="156">
        <v>1.02</v>
      </c>
      <c r="CD2173">
        <v>950</v>
      </c>
      <c r="CE2173">
        <v>0.16024779596997574</v>
      </c>
      <c r="CF2173">
        <v>5.961182912054996</v>
      </c>
      <c r="CG2173">
        <v>0.20788749490753322</v>
      </c>
      <c r="CH2173">
        <v>13.697382707000592</v>
      </c>
      <c r="CI2173">
        <v>9</v>
      </c>
    </row>
    <row r="2174" spans="47:87" x14ac:dyDescent="0.3">
      <c r="AU2174">
        <v>0.3</v>
      </c>
      <c r="AV2174">
        <v>19.148405834347379</v>
      </c>
      <c r="AW2174">
        <v>0.2812009563572429</v>
      </c>
      <c r="AX2174">
        <v>1.5030773237466568</v>
      </c>
      <c r="AY2174">
        <v>344.31131785140059</v>
      </c>
      <c r="AZ2174">
        <v>0.10212003123741795</v>
      </c>
      <c r="BA2174">
        <v>501.90437961456303</v>
      </c>
      <c r="BB2174">
        <v>439.28781747044599</v>
      </c>
      <c r="BC2174">
        <v>1</v>
      </c>
      <c r="BD2174">
        <v>34.352207512181259</v>
      </c>
      <c r="BE2174">
        <v>83.693177746643997</v>
      </c>
      <c r="BF2174">
        <v>13.149709704646849</v>
      </c>
      <c r="BG2174">
        <v>5.659657444131649</v>
      </c>
      <c r="BH2174">
        <v>414.04697240125319</v>
      </c>
      <c r="BI2174">
        <v>0.19999999999999998</v>
      </c>
      <c r="BJ2174">
        <v>2979.9326772230861</v>
      </c>
      <c r="BK2174">
        <v>697.56940001559087</v>
      </c>
      <c r="BL2174">
        <v>882.78714697319492</v>
      </c>
      <c r="BM2174">
        <v>1019.3592609030406</v>
      </c>
      <c r="BN2174">
        <v>244.54507492023038</v>
      </c>
      <c r="BO2174">
        <v>25.619838459938489</v>
      </c>
      <c r="BP2174">
        <v>1.7685018362186014E-2</v>
      </c>
      <c r="BQ2174">
        <v>100</v>
      </c>
      <c r="BR2174">
        <v>311.4110992114056</v>
      </c>
      <c r="BS2174">
        <v>5.4982664868419177E-2</v>
      </c>
      <c r="BT2174">
        <v>3.0287076266327542E-4</v>
      </c>
      <c r="BU2174">
        <v>0</v>
      </c>
      <c r="BV2174">
        <v>0.57395670221752326</v>
      </c>
      <c r="BW2174">
        <v>14.938890567736069</v>
      </c>
      <c r="BX2174">
        <v>37.745157760023993</v>
      </c>
      <c r="BY2174">
        <v>37.368165103487534</v>
      </c>
      <c r="BZ2174">
        <v>935.85629790476855</v>
      </c>
      <c r="CA2174">
        <v>290.82087280573154</v>
      </c>
      <c r="CB2174">
        <v>245.94650954200833</v>
      </c>
      <c r="CC2174" s="156">
        <v>1.01</v>
      </c>
      <c r="CD2174">
        <v>1680</v>
      </c>
      <c r="CE2174">
        <v>0.11746591002701479</v>
      </c>
      <c r="CF2174">
        <v>4.4852703864158601</v>
      </c>
      <c r="CG2174">
        <v>0.15006457380554822</v>
      </c>
      <c r="CH2174">
        <v>2.2918450887334996</v>
      </c>
      <c r="CI2174">
        <v>17</v>
      </c>
    </row>
    <row r="2175" spans="47:87" x14ac:dyDescent="0.3">
      <c r="AU2175">
        <v>0.3</v>
      </c>
      <c r="AV2175">
        <v>21.125412085508774</v>
      </c>
      <c r="AW2175">
        <v>0.3319871814547678</v>
      </c>
      <c r="AX2175">
        <v>1.2580885295176194</v>
      </c>
      <c r="AY2175">
        <v>317.53202507400425</v>
      </c>
      <c r="AZ2175">
        <v>8.1211223762187659E-2</v>
      </c>
      <c r="BA2175">
        <v>474.62173554447969</v>
      </c>
      <c r="BB2175">
        <v>430.99196701413962</v>
      </c>
      <c r="BC2175">
        <v>1</v>
      </c>
      <c r="BD2175">
        <v>36.824009708380714</v>
      </c>
      <c r="BE2175">
        <v>105.0872558241059</v>
      </c>
      <c r="BF2175">
        <v>17.232977540372701</v>
      </c>
      <c r="BG2175">
        <v>5.3065180300080241</v>
      </c>
      <c r="BH2175">
        <v>425.91095080852278</v>
      </c>
      <c r="BI2175">
        <v>0.20000000000000007</v>
      </c>
      <c r="BJ2175">
        <v>2384.3133274771485</v>
      </c>
      <c r="BK2175">
        <v>676.4018916089376</v>
      </c>
      <c r="BL2175">
        <v>877.90499137519669</v>
      </c>
      <c r="BM2175">
        <v>906.82493101827595</v>
      </c>
      <c r="BN2175">
        <v>158.7119247742379</v>
      </c>
      <c r="BO2175">
        <v>30.121390177608649</v>
      </c>
      <c r="BP2175">
        <v>3.6300196037491662E-2</v>
      </c>
      <c r="BQ2175">
        <v>100</v>
      </c>
      <c r="BR2175">
        <v>343.96018770070543</v>
      </c>
      <c r="BS2175">
        <v>5.5992836294783521E-2</v>
      </c>
      <c r="BT2175">
        <v>3.2398980769955086E-4</v>
      </c>
      <c r="BU2175">
        <v>34.201902126548077</v>
      </c>
      <c r="BV2175">
        <v>0.56972677222909218</v>
      </c>
      <c r="BW2175">
        <v>15.126717333733108</v>
      </c>
      <c r="BX2175">
        <v>35.478338501837534</v>
      </c>
      <c r="BY2175">
        <v>40.356732716953523</v>
      </c>
      <c r="BZ2175">
        <v>993.18394160162552</v>
      </c>
      <c r="CA2175">
        <v>276.01171201336746</v>
      </c>
      <c r="CB2175">
        <v>234.96089736440393</v>
      </c>
      <c r="CC2175" s="156">
        <v>1.2</v>
      </c>
      <c r="CD2175">
        <v>1410</v>
      </c>
      <c r="CE2175">
        <v>0.17395603393322023</v>
      </c>
      <c r="CF2175">
        <v>4.8002893799907245</v>
      </c>
      <c r="CG2175">
        <v>0.1748833898404013</v>
      </c>
      <c r="CH2175">
        <v>8.5145268563618597</v>
      </c>
      <c r="CI2175">
        <v>10</v>
      </c>
    </row>
    <row r="2176" spans="47:87" x14ac:dyDescent="0.3">
      <c r="AU2176">
        <v>0.3</v>
      </c>
      <c r="AV2176">
        <v>20.302472121860362</v>
      </c>
      <c r="AW2176">
        <v>0.31677382741907795</v>
      </c>
      <c r="AX2176">
        <v>1.1941245829019522</v>
      </c>
      <c r="AY2176">
        <v>318.97242835517579</v>
      </c>
      <c r="AZ2176">
        <v>0.10018082568771426</v>
      </c>
      <c r="BA2176">
        <v>428.14840984865623</v>
      </c>
      <c r="BB2176">
        <v>348.82186409695663</v>
      </c>
      <c r="BC2176">
        <v>1</v>
      </c>
      <c r="BD2176">
        <v>29.553910619340932</v>
      </c>
      <c r="BE2176">
        <v>88.935396285819337</v>
      </c>
      <c r="BF2176">
        <v>18.529320738237175</v>
      </c>
      <c r="BG2176">
        <v>5.6623911982020871</v>
      </c>
      <c r="BH2176">
        <v>431.40850736672201</v>
      </c>
      <c r="BI2176">
        <v>0.20000000000000004</v>
      </c>
      <c r="BJ2176">
        <v>2895.0194528024117</v>
      </c>
      <c r="BK2176">
        <v>687.90200124266937</v>
      </c>
      <c r="BL2176">
        <v>895.29504773731503</v>
      </c>
      <c r="BM2176">
        <v>871.72008669140587</v>
      </c>
      <c r="BN2176">
        <v>194.29701978789359</v>
      </c>
      <c r="BO2176">
        <v>28.747150765339981</v>
      </c>
      <c r="BP2176">
        <v>3.3789195576533586E-2</v>
      </c>
      <c r="BQ2176">
        <v>100</v>
      </c>
      <c r="BR2176">
        <v>388.23870366902969</v>
      </c>
      <c r="BS2176">
        <v>5.6350412243595369E-2</v>
      </c>
      <c r="BT2176">
        <v>3.4572105199718499E-4</v>
      </c>
      <c r="BU2176">
        <v>9.3794300875101033</v>
      </c>
      <c r="BV2176">
        <v>0.5561373616674129</v>
      </c>
      <c r="BW2176">
        <v>15.051059917034962</v>
      </c>
      <c r="BX2176">
        <v>37.12289703790244</v>
      </c>
      <c r="BY2176">
        <v>36.587030646589056</v>
      </c>
      <c r="BZ2176">
        <v>821.1622265629951</v>
      </c>
      <c r="CA2176">
        <v>340.2896195657114</v>
      </c>
      <c r="CB2176">
        <v>227.57231539144612</v>
      </c>
      <c r="CC2176" s="156">
        <v>1.08</v>
      </c>
      <c r="CD2176">
        <v>1400</v>
      </c>
      <c r="CE2176">
        <v>0.1676159100494794</v>
      </c>
      <c r="CF2176">
        <v>6.0021955229450725</v>
      </c>
      <c r="CG2176">
        <v>0.21918679004229413</v>
      </c>
      <c r="CH2176">
        <v>15.758441739021178</v>
      </c>
      <c r="CI2176">
        <v>8</v>
      </c>
    </row>
    <row r="2177" spans="47:87" x14ac:dyDescent="0.3">
      <c r="AU2177">
        <v>0.3</v>
      </c>
      <c r="AV2177">
        <v>18.770326533669454</v>
      </c>
      <c r="AW2177">
        <v>0.37353268906090475</v>
      </c>
      <c r="AX2177">
        <v>2.0735797181247668</v>
      </c>
      <c r="AY2177">
        <v>333.86287951925038</v>
      </c>
      <c r="AZ2177">
        <v>0.11030105070094701</v>
      </c>
      <c r="BA2177">
        <v>405.15288639640943</v>
      </c>
      <c r="BB2177">
        <v>356.06701271970422</v>
      </c>
      <c r="BC2177">
        <v>1</v>
      </c>
      <c r="BD2177">
        <v>34.439142825348149</v>
      </c>
      <c r="BE2177">
        <v>84.880453816760991</v>
      </c>
      <c r="BF2177">
        <v>14.244058502935353</v>
      </c>
      <c r="BG2177">
        <v>3.5972211983843327</v>
      </c>
      <c r="BH2177">
        <v>400.6339941867277</v>
      </c>
      <c r="BI2177">
        <v>0.19999999999999998</v>
      </c>
      <c r="BJ2177">
        <v>3230.5681041912048</v>
      </c>
      <c r="BK2177">
        <v>669.33612590820258</v>
      </c>
      <c r="BL2177">
        <v>905.47349519969521</v>
      </c>
      <c r="BM2177">
        <v>801.72432146176618</v>
      </c>
      <c r="BN2177">
        <v>184.92756886502997</v>
      </c>
      <c r="BO2177">
        <v>33.891234272170145</v>
      </c>
      <c r="BP2177">
        <v>4.0702961365933751E-2</v>
      </c>
      <c r="BQ2177">
        <v>100</v>
      </c>
      <c r="BR2177">
        <v>363.44383134323675</v>
      </c>
      <c r="BS2177">
        <v>5.4095092369997724E-2</v>
      </c>
      <c r="BT2177">
        <v>2.9110023630712E-4</v>
      </c>
      <c r="BU2177">
        <v>14.529648365163574</v>
      </c>
      <c r="BV2177">
        <v>0.55731946350959705</v>
      </c>
      <c r="BW2177">
        <v>15.025899130280479</v>
      </c>
      <c r="BX2177">
        <v>36.529914861369321</v>
      </c>
      <c r="BY2177">
        <v>24.980698378568391</v>
      </c>
      <c r="BZ2177">
        <v>1102.3808161923193</v>
      </c>
      <c r="CA2177">
        <v>274.3169872494156</v>
      </c>
      <c r="CB2177">
        <v>240.31609975746221</v>
      </c>
      <c r="CC2177" s="156">
        <v>1.07</v>
      </c>
      <c r="CD2177">
        <v>1210</v>
      </c>
      <c r="CE2177">
        <v>0.19623290201952548</v>
      </c>
      <c r="CF2177">
        <v>7.5437611489346086</v>
      </c>
      <c r="CG2177">
        <v>0.24008895118159165</v>
      </c>
      <c r="CH2177">
        <v>24.060503909449146</v>
      </c>
      <c r="CI2177">
        <v>7</v>
      </c>
    </row>
    <row r="2178" spans="47:87" x14ac:dyDescent="0.3">
      <c r="AU2178">
        <v>0.3</v>
      </c>
      <c r="AV2178">
        <v>20.384292781252046</v>
      </c>
      <c r="AW2178">
        <v>0.26154437923678087</v>
      </c>
      <c r="AX2178">
        <v>1.5013719800163106</v>
      </c>
      <c r="AY2178">
        <v>364.40957766216047</v>
      </c>
      <c r="AZ2178">
        <v>9.078954268715185E-2</v>
      </c>
      <c r="BA2178">
        <v>506.76309549673022</v>
      </c>
      <c r="BB2178">
        <v>386.02700502087652</v>
      </c>
      <c r="BC2178">
        <v>1</v>
      </c>
      <c r="BD2178">
        <v>36.315612290039901</v>
      </c>
      <c r="BE2178">
        <v>82.425735932753071</v>
      </c>
      <c r="BF2178">
        <v>7.3670583182787439</v>
      </c>
      <c r="BG2178">
        <v>5.4092747797768332</v>
      </c>
      <c r="BH2178">
        <v>402.41729453353594</v>
      </c>
      <c r="BI2178">
        <v>0.19999999999999998</v>
      </c>
      <c r="BJ2178">
        <v>2809.9627227339392</v>
      </c>
      <c r="BK2178">
        <v>688.77490657518661</v>
      </c>
      <c r="BL2178">
        <v>1001.8244553973183</v>
      </c>
      <c r="BM2178">
        <v>1092.3540149029755</v>
      </c>
      <c r="BN2178">
        <v>189.56570130844983</v>
      </c>
      <c r="BO2178">
        <v>23.754713116818511</v>
      </c>
      <c r="BP2178">
        <v>2.5477869932382616E-2</v>
      </c>
      <c r="BQ2178">
        <v>100</v>
      </c>
      <c r="BR2178">
        <v>302.80202964068388</v>
      </c>
      <c r="BS2178">
        <v>5.5191968955417947E-2</v>
      </c>
      <c r="BT2178">
        <v>2.7680784248577798E-4</v>
      </c>
      <c r="BU2178">
        <v>29.608149748860157</v>
      </c>
      <c r="BV2178">
        <v>0.54108679626895784</v>
      </c>
      <c r="BW2178">
        <v>15.834005577678091</v>
      </c>
      <c r="BX2178">
        <v>36.418089345704047</v>
      </c>
      <c r="BY2178">
        <v>31.294311859908511</v>
      </c>
      <c r="BZ2178">
        <v>913.29008392350829</v>
      </c>
      <c r="CA2178">
        <v>270.67375428236119</v>
      </c>
      <c r="CB2178">
        <v>235.4605464729521</v>
      </c>
      <c r="CC2178" s="156">
        <v>1.04</v>
      </c>
      <c r="CD2178">
        <v>1800</v>
      </c>
      <c r="CE2178">
        <v>0.11763820761287014</v>
      </c>
      <c r="CF2178">
        <v>3.6844158384062458</v>
      </c>
      <c r="CG2178">
        <v>0.14904078675862117</v>
      </c>
      <c r="CH2178">
        <v>6.1982245138085004</v>
      </c>
      <c r="CI2178">
        <v>12</v>
      </c>
    </row>
    <row r="2179" spans="47:87" x14ac:dyDescent="0.3">
      <c r="AU2179">
        <v>0.3</v>
      </c>
      <c r="AV2179">
        <v>21.181414477274306</v>
      </c>
      <c r="AW2179">
        <v>0.31425892348931694</v>
      </c>
      <c r="AX2179">
        <v>1.7970329653527337</v>
      </c>
      <c r="AY2179">
        <v>322.12796054145934</v>
      </c>
      <c r="AZ2179">
        <v>8.8046609402875106E-2</v>
      </c>
      <c r="BA2179">
        <v>419.45960608626791</v>
      </c>
      <c r="BB2179">
        <v>331.9874529462748</v>
      </c>
      <c r="BC2179">
        <v>1</v>
      </c>
      <c r="BD2179">
        <v>40.291290937086259</v>
      </c>
      <c r="BE2179">
        <v>90.004588616731496</v>
      </c>
      <c r="BF2179">
        <v>5.1328350122799096</v>
      </c>
      <c r="BG2179">
        <v>3.4218401595025441</v>
      </c>
      <c r="BH2179">
        <v>377.99242684918926</v>
      </c>
      <c r="BI2179">
        <v>0.20000000000000004</v>
      </c>
      <c r="BJ2179">
        <v>3172.4199028184839</v>
      </c>
      <c r="BK2179">
        <v>689.85736704600913</v>
      </c>
      <c r="BL2179">
        <v>893.66347416806377</v>
      </c>
      <c r="BM2179">
        <v>818.5918563927512</v>
      </c>
      <c r="BN2179">
        <v>67.243478771552731</v>
      </c>
      <c r="BO2179">
        <v>28.590704672817704</v>
      </c>
      <c r="BP2179">
        <v>2.4865790622327511E-2</v>
      </c>
      <c r="BQ2179">
        <v>100</v>
      </c>
      <c r="BR2179">
        <v>266.09660507812379</v>
      </c>
      <c r="BS2179">
        <v>5.5850987468496302E-2</v>
      </c>
      <c r="BT2179">
        <v>2.891461275004348E-4</v>
      </c>
      <c r="BU2179">
        <v>71.467210616526302</v>
      </c>
      <c r="BV2179">
        <v>0.53837703928559666</v>
      </c>
      <c r="BW2179">
        <v>15.931131984352042</v>
      </c>
      <c r="BX2179">
        <v>35.921642181185398</v>
      </c>
      <c r="BY2179">
        <v>35.078851241899031</v>
      </c>
      <c r="BZ2179">
        <v>1101.4368722967611</v>
      </c>
      <c r="CA2179">
        <v>454.75412796304317</v>
      </c>
      <c r="CB2179">
        <v>253.63975451069427</v>
      </c>
      <c r="CC2179" s="156">
        <v>0.99</v>
      </c>
      <c r="CD2179">
        <v>1450</v>
      </c>
      <c r="CE2179">
        <v>0.23688770784389246</v>
      </c>
      <c r="CF2179">
        <v>4.6721300539244455</v>
      </c>
      <c r="CG2179">
        <v>0.22179760319056852</v>
      </c>
      <c r="CH2179">
        <v>25.219338444053875</v>
      </c>
      <c r="CI2179">
        <v>6</v>
      </c>
    </row>
    <row r="2180" spans="47:87" x14ac:dyDescent="0.3">
      <c r="AU2180">
        <v>0.3</v>
      </c>
      <c r="AV2180">
        <v>18.176597929605279</v>
      </c>
      <c r="AW2180">
        <v>0.33402963615726383</v>
      </c>
      <c r="AX2180">
        <v>0</v>
      </c>
      <c r="AY2180">
        <v>333.79089706398935</v>
      </c>
      <c r="AZ2180">
        <v>0.11833593830038316</v>
      </c>
      <c r="BA2180">
        <v>493.81672716299533</v>
      </c>
      <c r="BB2180">
        <v>243.04639050608313</v>
      </c>
      <c r="BC2180">
        <v>1</v>
      </c>
      <c r="BD2180">
        <v>43.164850793357772</v>
      </c>
      <c r="BE2180">
        <v>102.58974836126201</v>
      </c>
      <c r="BF2180">
        <v>14.636114341876501</v>
      </c>
      <c r="BG2180">
        <v>4.2741652874940597</v>
      </c>
      <c r="BH2180">
        <v>434.05860241269312</v>
      </c>
      <c r="BI2180">
        <v>0.19999999999999998</v>
      </c>
      <c r="BJ2180">
        <v>2874.5132339092693</v>
      </c>
      <c r="BK2180">
        <v>687.2362629041686</v>
      </c>
      <c r="BL2180">
        <v>888.93364692101807</v>
      </c>
      <c r="BM2180">
        <v>853.75177628542167</v>
      </c>
      <c r="BN2180">
        <v>172.79499763083408</v>
      </c>
      <c r="BO2180">
        <v>30.248847728221595</v>
      </c>
      <c r="BP2180">
        <v>4.3366199239309539E-2</v>
      </c>
      <c r="BQ2180">
        <v>100</v>
      </c>
      <c r="BR2180">
        <v>379.87704666414834</v>
      </c>
      <c r="BS2180">
        <v>5.9372879471664093E-2</v>
      </c>
      <c r="BT2180">
        <v>3.0404890104395295E-4</v>
      </c>
      <c r="BU2180">
        <v>8.6379606597289129</v>
      </c>
      <c r="BV2180">
        <v>0.50736293389517595</v>
      </c>
      <c r="BW2180">
        <v>15.995394699963795</v>
      </c>
      <c r="BX2180">
        <v>34.331654924065923</v>
      </c>
      <c r="BY2180">
        <v>28.50028537025652</v>
      </c>
      <c r="BZ2180">
        <v>1101.7970781632052</v>
      </c>
      <c r="CA2180">
        <v>301.62200948207084</v>
      </c>
      <c r="CB2180">
        <v>223.5571067792431</v>
      </c>
      <c r="CC2180" s="156">
        <v>0.86</v>
      </c>
      <c r="CD2180">
        <v>1800</v>
      </c>
      <c r="CE2180">
        <v>8.7029156004865937E-2</v>
      </c>
      <c r="CF2180">
        <v>4.0603163828144799</v>
      </c>
      <c r="CG2180">
        <v>0.12029567390450704</v>
      </c>
      <c r="CH2180">
        <v>0.1156274069860416</v>
      </c>
      <c r="CI2180">
        <v>21</v>
      </c>
    </row>
    <row r="2181" spans="47:87" x14ac:dyDescent="0.3">
      <c r="AU2181">
        <v>0.3</v>
      </c>
      <c r="AV2181">
        <v>20.689221320008819</v>
      </c>
      <c r="AW2181">
        <v>0.31056431032731241</v>
      </c>
      <c r="AX2181">
        <v>1.0903423766716906</v>
      </c>
      <c r="AY2181">
        <v>336.58754834610272</v>
      </c>
      <c r="AZ2181">
        <v>0.11321964895405776</v>
      </c>
      <c r="BA2181">
        <v>549.18444056106273</v>
      </c>
      <c r="BB2181">
        <v>311.44257580554535</v>
      </c>
      <c r="BC2181">
        <v>1</v>
      </c>
      <c r="BD2181">
        <v>43.486449018851644</v>
      </c>
      <c r="BE2181">
        <v>103.03212716945164</v>
      </c>
      <c r="BF2181">
        <v>11.876447111769554</v>
      </c>
      <c r="BG2181">
        <v>4.7037457681012942</v>
      </c>
      <c r="BH2181">
        <v>404.52764670229334</v>
      </c>
      <c r="BI2181">
        <v>0.19999999999999998</v>
      </c>
      <c r="BJ2181">
        <v>2593.7309041439121</v>
      </c>
      <c r="BK2181">
        <v>694.94035209203707</v>
      </c>
      <c r="BL2181">
        <v>877.49687285751463</v>
      </c>
      <c r="BM2181">
        <v>949.06886209355946</v>
      </c>
      <c r="BN2181">
        <v>159.00456434845361</v>
      </c>
      <c r="BO2181">
        <v>28.146722994229634</v>
      </c>
      <c r="BP2181">
        <v>3.7533518004264702E-2</v>
      </c>
      <c r="BQ2181">
        <v>100</v>
      </c>
      <c r="BR2181">
        <v>360.08816013323212</v>
      </c>
      <c r="BS2181">
        <v>5.1196491986804843E-2</v>
      </c>
      <c r="BT2181">
        <v>3.0722784680768612E-4</v>
      </c>
      <c r="BU2181">
        <v>0</v>
      </c>
      <c r="BV2181">
        <v>0.56042357151748523</v>
      </c>
      <c r="BW2181">
        <v>14.593253713564636</v>
      </c>
      <c r="BX2181">
        <v>35.157985652961166</v>
      </c>
      <c r="BY2181">
        <v>34.985022863424234</v>
      </c>
      <c r="BZ2181">
        <v>1037.8529285630154</v>
      </c>
      <c r="CA2181">
        <v>326.10745800102188</v>
      </c>
      <c r="CB2181">
        <v>221.53911978762386</v>
      </c>
      <c r="CC2181" s="156">
        <v>0.8</v>
      </c>
      <c r="CD2181">
        <v>1720</v>
      </c>
      <c r="CE2181">
        <v>0.12318172184264919</v>
      </c>
      <c r="CF2181">
        <v>4.6760996312914997</v>
      </c>
      <c r="CG2181">
        <v>0.17121019414335734</v>
      </c>
      <c r="CH2181">
        <v>9.1812722257872359</v>
      </c>
      <c r="CI2181">
        <v>11</v>
      </c>
    </row>
    <row r="2182" spans="47:87" x14ac:dyDescent="0.3">
      <c r="AU2182">
        <v>0.3</v>
      </c>
      <c r="AV2182">
        <v>18.540835509345911</v>
      </c>
      <c r="AW2182">
        <v>0.32881318084120342</v>
      </c>
      <c r="AX2182">
        <v>0.76345893927633801</v>
      </c>
      <c r="AY2182">
        <v>328.16965129109326</v>
      </c>
      <c r="AZ2182">
        <v>9.2997650411057023E-2</v>
      </c>
      <c r="BA2182">
        <v>408.61857752655129</v>
      </c>
      <c r="BB2182">
        <v>313.7222928324</v>
      </c>
      <c r="BC2182">
        <v>1</v>
      </c>
      <c r="BD2182">
        <v>34.18339924553991</v>
      </c>
      <c r="BE2182">
        <v>79.010691424659754</v>
      </c>
      <c r="BF2182">
        <v>16.836108021831542</v>
      </c>
      <c r="BG2182">
        <v>4.5494332545780445</v>
      </c>
      <c r="BH2182">
        <v>375.42922760796455</v>
      </c>
      <c r="BI2182">
        <v>0.19999999999999998</v>
      </c>
      <c r="BJ2182">
        <v>2854.2444704453028</v>
      </c>
      <c r="BK2182">
        <v>690.87029388264409</v>
      </c>
      <c r="BL2182">
        <v>911.61266646663341</v>
      </c>
      <c r="BM2182">
        <v>1024.6928924700815</v>
      </c>
      <c r="BN2182">
        <v>201.90732679081978</v>
      </c>
      <c r="BO2182">
        <v>29.501727425253211</v>
      </c>
      <c r="BP2182">
        <v>7.6140030949980841E-2</v>
      </c>
      <c r="BQ2182">
        <v>100</v>
      </c>
      <c r="BR2182">
        <v>409.56288895205995</v>
      </c>
      <c r="BS2182">
        <v>5.407413613621171E-2</v>
      </c>
      <c r="BT2182">
        <v>3.0787261446219797E-4</v>
      </c>
      <c r="BU2182">
        <v>4.494876184255137</v>
      </c>
      <c r="BV2182">
        <v>0.55701636382066833</v>
      </c>
      <c r="BW2182">
        <v>14.347552160533596</v>
      </c>
      <c r="BX2182">
        <v>36.232222550999388</v>
      </c>
      <c r="BY2182">
        <v>34.133998103274145</v>
      </c>
      <c r="BZ2182">
        <v>887.29069918704954</v>
      </c>
      <c r="CA2182">
        <v>268.97409472947464</v>
      </c>
      <c r="CB2182">
        <v>228.24144038180935</v>
      </c>
      <c r="CC2182" s="156">
        <v>1.0900000000000001</v>
      </c>
      <c r="CD2182">
        <v>2230</v>
      </c>
      <c r="CE2182">
        <v>-4.9125896573436467E-3</v>
      </c>
      <c r="CF2182">
        <v>1.4343959368269206</v>
      </c>
      <c r="CG2182">
        <v>5.5182722370193713E-2</v>
      </c>
      <c r="CH2182">
        <v>-15.218308334018946</v>
      </c>
      <c r="CI2182" t="s">
        <v>479</v>
      </c>
    </row>
    <row r="2183" spans="47:87" x14ac:dyDescent="0.3">
      <c r="AU2183">
        <v>0.3</v>
      </c>
      <c r="AV2183">
        <v>21.756340590241095</v>
      </c>
      <c r="AW2183">
        <v>0.30449619632384667</v>
      </c>
      <c r="AX2183">
        <v>0.98682748612593008</v>
      </c>
      <c r="AY2183">
        <v>356.10670858986009</v>
      </c>
      <c r="AZ2183">
        <v>0.1049137419788123</v>
      </c>
      <c r="BA2183">
        <v>417.89717227074868</v>
      </c>
      <c r="BB2183">
        <v>244.92544718606524</v>
      </c>
      <c r="BC2183">
        <v>1</v>
      </c>
      <c r="BD2183">
        <v>46.937162149081061</v>
      </c>
      <c r="BE2183">
        <v>104.57122492048643</v>
      </c>
      <c r="BF2183">
        <v>19.426216625720908</v>
      </c>
      <c r="BG2183">
        <v>6.0630558545196376</v>
      </c>
      <c r="BH2183">
        <v>428.90693860555814</v>
      </c>
      <c r="BI2183">
        <v>0.19999999999999996</v>
      </c>
      <c r="BJ2183">
        <v>2700.3402472354524</v>
      </c>
      <c r="BK2183">
        <v>688.80527357580581</v>
      </c>
      <c r="BL2183">
        <v>968.87245273669055</v>
      </c>
      <c r="BM2183">
        <v>1055.6620785519731</v>
      </c>
      <c r="BN2183">
        <v>138.75644855683538</v>
      </c>
      <c r="BO2183">
        <v>27.490352480329353</v>
      </c>
      <c r="BP2183">
        <v>4.9742172915820212E-2</v>
      </c>
      <c r="BQ2183">
        <v>100</v>
      </c>
      <c r="BR2183">
        <v>312.5659895606218</v>
      </c>
      <c r="BS2183">
        <v>5.5054647284057297E-2</v>
      </c>
      <c r="BT2183">
        <v>2.9547339919405258E-4</v>
      </c>
      <c r="BU2183">
        <v>6.564512892500213</v>
      </c>
      <c r="BV2183">
        <v>0.58334350674124069</v>
      </c>
      <c r="BW2183">
        <v>13.865438489469369</v>
      </c>
      <c r="BX2183">
        <v>36.540927088661334</v>
      </c>
      <c r="BY2183">
        <v>33.240265992630498</v>
      </c>
      <c r="BZ2183">
        <v>822.70335422932339</v>
      </c>
      <c r="CA2183">
        <v>398.47455951148743</v>
      </c>
      <c r="CB2183">
        <v>223.47663396552164</v>
      </c>
      <c r="CC2183" s="156">
        <v>1.02</v>
      </c>
      <c r="CD2183">
        <v>1520</v>
      </c>
      <c r="CE2183">
        <v>9.3548658449772226E-2</v>
      </c>
      <c r="CF2183">
        <v>3.8387562693802142</v>
      </c>
      <c r="CG2183">
        <v>0.12556094762597314</v>
      </c>
      <c r="CH2183">
        <v>3.4240760853285597</v>
      </c>
      <c r="CI2183">
        <v>17</v>
      </c>
    </row>
    <row r="2184" spans="47:87" x14ac:dyDescent="0.3">
      <c r="AU2184">
        <v>0.3</v>
      </c>
      <c r="AV2184">
        <v>19.623302614944905</v>
      </c>
      <c r="AW2184">
        <v>0.33528042939542146</v>
      </c>
      <c r="AX2184">
        <v>1.2863181282992486</v>
      </c>
      <c r="AY2184">
        <v>352.53065059271097</v>
      </c>
      <c r="AZ2184">
        <v>0.10933908849689632</v>
      </c>
      <c r="BA2184">
        <v>455.57559053053848</v>
      </c>
      <c r="BB2184">
        <v>314.01756044610693</v>
      </c>
      <c r="BC2184">
        <v>1</v>
      </c>
      <c r="BD2184">
        <v>36.057464488524658</v>
      </c>
      <c r="BE2184">
        <v>93.095647879867016</v>
      </c>
      <c r="BF2184">
        <v>14.871754993727867</v>
      </c>
      <c r="BG2184">
        <v>5.4050002003011244</v>
      </c>
      <c r="BH2184">
        <v>423.59597783356941</v>
      </c>
      <c r="BI2184">
        <v>0.20000000000000007</v>
      </c>
      <c r="BJ2184">
        <v>2147.31234827552</v>
      </c>
      <c r="BK2184">
        <v>684.25933812456799</v>
      </c>
      <c r="BL2184">
        <v>875.43134094074344</v>
      </c>
      <c r="BM2184">
        <v>914.09159567642553</v>
      </c>
      <c r="BN2184">
        <v>178.86282940790105</v>
      </c>
      <c r="BO2184">
        <v>30.232957011842732</v>
      </c>
      <c r="BP2184">
        <v>5.9247109218879865E-2</v>
      </c>
      <c r="BQ2184">
        <v>100</v>
      </c>
      <c r="BR2184">
        <v>295.02302009685695</v>
      </c>
      <c r="BS2184">
        <v>5.5434435900777998E-2</v>
      </c>
      <c r="BT2184">
        <v>3.0258889138149066E-4</v>
      </c>
      <c r="BU2184">
        <v>0</v>
      </c>
      <c r="BV2184">
        <v>0.54380928862526312</v>
      </c>
      <c r="BW2184">
        <v>14.792018951846233</v>
      </c>
      <c r="BX2184">
        <v>34.242976308544058</v>
      </c>
      <c r="BY2184">
        <v>37.196891186529314</v>
      </c>
      <c r="BZ2184">
        <v>1152.5304177432167</v>
      </c>
      <c r="CA2184">
        <v>231.35298795466858</v>
      </c>
      <c r="CB2184">
        <v>234.92673480826315</v>
      </c>
      <c r="CC2184" s="156">
        <v>0.99</v>
      </c>
      <c r="CD2184">
        <v>2300</v>
      </c>
      <c r="CE2184">
        <v>1.7093334307763275E-2</v>
      </c>
      <c r="CF2184">
        <v>1.3370356856176622</v>
      </c>
      <c r="CG2184">
        <v>6.1647885421225519E-2</v>
      </c>
      <c r="CH2184">
        <v>-10.468709443149393</v>
      </c>
      <c r="CI2184" t="s">
        <v>479</v>
      </c>
    </row>
    <row r="2185" spans="47:87" x14ac:dyDescent="0.3">
      <c r="AU2185">
        <v>0.3</v>
      </c>
      <c r="AV2185">
        <v>19.288133277121595</v>
      </c>
      <c r="AW2185">
        <v>0.29001023078347216</v>
      </c>
      <c r="AX2185">
        <v>0.57401681115495706</v>
      </c>
      <c r="AY2185">
        <v>330.50276344837164</v>
      </c>
      <c r="AZ2185">
        <v>0.11125513774015988</v>
      </c>
      <c r="BA2185">
        <v>382.59626143271618</v>
      </c>
      <c r="BB2185">
        <v>421.83965653557937</v>
      </c>
      <c r="BC2185">
        <v>1</v>
      </c>
      <c r="BD2185">
        <v>36.313342262523911</v>
      </c>
      <c r="BE2185">
        <v>88.522515944218924</v>
      </c>
      <c r="BF2185">
        <v>26.082660770886548</v>
      </c>
      <c r="BG2185">
        <v>5.8707871337440451</v>
      </c>
      <c r="BH2185">
        <v>423.874601078654</v>
      </c>
      <c r="BI2185">
        <v>0.19999999999999998</v>
      </c>
      <c r="BJ2185">
        <v>2276.9037803179854</v>
      </c>
      <c r="BK2185">
        <v>692.37840904683412</v>
      </c>
      <c r="BL2185">
        <v>894.84584976202609</v>
      </c>
      <c r="BM2185">
        <v>1007.3015130749945</v>
      </c>
      <c r="BN2185">
        <v>164.13083117816143</v>
      </c>
      <c r="BO2185">
        <v>26.115210314335162</v>
      </c>
      <c r="BP2185">
        <v>5.5490669518373621E-2</v>
      </c>
      <c r="BQ2185">
        <v>100</v>
      </c>
      <c r="BR2185">
        <v>335.28718390385916</v>
      </c>
      <c r="BS2185">
        <v>5.1519220787188937E-2</v>
      </c>
      <c r="BT2185">
        <v>3.0885606778944196E-4</v>
      </c>
      <c r="BU2185">
        <v>24.136698144989623</v>
      </c>
      <c r="BV2185">
        <v>0.53794878991928474</v>
      </c>
      <c r="BW2185">
        <v>15.141264089097588</v>
      </c>
      <c r="BX2185">
        <v>35.548562323080887</v>
      </c>
      <c r="BY2185">
        <v>31.709253736211501</v>
      </c>
      <c r="BZ2185">
        <v>845.55943602711147</v>
      </c>
      <c r="CA2185">
        <v>205.22097124738781</v>
      </c>
      <c r="CB2185">
        <v>210.39595163529233</v>
      </c>
      <c r="CC2185" s="156">
        <v>1.07</v>
      </c>
      <c r="CD2185">
        <v>1800</v>
      </c>
      <c r="CE2185">
        <v>8.0793563014190939E-2</v>
      </c>
      <c r="CF2185">
        <v>2.8148421539488648</v>
      </c>
      <c r="CG2185">
        <v>0.11401150177939648</v>
      </c>
      <c r="CH2185">
        <v>0.39278477751642921</v>
      </c>
      <c r="CI2185">
        <v>20</v>
      </c>
    </row>
    <row r="2186" spans="47:87" x14ac:dyDescent="0.3">
      <c r="AU2186">
        <v>0.3</v>
      </c>
      <c r="AV2186">
        <v>20.143903563242187</v>
      </c>
      <c r="AW2186">
        <v>0.24849645530864428</v>
      </c>
      <c r="AX2186">
        <v>1.9931685627212792</v>
      </c>
      <c r="AY2186">
        <v>318.04940065777407</v>
      </c>
      <c r="AZ2186">
        <v>9.6267277298677734E-2</v>
      </c>
      <c r="BA2186">
        <v>410.79199432823617</v>
      </c>
      <c r="BB2186">
        <v>397.13009214875581</v>
      </c>
      <c r="BC2186">
        <v>1</v>
      </c>
      <c r="BD2186">
        <v>40.541847399348796</v>
      </c>
      <c r="BE2186">
        <v>105.64531793688678</v>
      </c>
      <c r="BF2186">
        <v>8.541088907138084</v>
      </c>
      <c r="BG2186">
        <v>3.9190402478837325</v>
      </c>
      <c r="BH2186">
        <v>446.05552343091114</v>
      </c>
      <c r="BI2186">
        <v>0.19999999999999998</v>
      </c>
      <c r="BJ2186">
        <v>3023.6913190697396</v>
      </c>
      <c r="BK2186">
        <v>684.65612449869934</v>
      </c>
      <c r="BL2186">
        <v>936.74741963833685</v>
      </c>
      <c r="BM2186">
        <v>868.93545379662066</v>
      </c>
      <c r="BN2186">
        <v>182.11134167229253</v>
      </c>
      <c r="BO2186">
        <v>22.232728694945749</v>
      </c>
      <c r="BP2186">
        <v>6.5040222833242636E-2</v>
      </c>
      <c r="BQ2186">
        <v>100</v>
      </c>
      <c r="BR2186">
        <v>392.61156499712422</v>
      </c>
      <c r="BS2186">
        <v>5.1915560375915493E-2</v>
      </c>
      <c r="BT2186">
        <v>3.111261011555174E-4</v>
      </c>
      <c r="BU2186">
        <v>0</v>
      </c>
      <c r="BV2186">
        <v>0.52662083236380208</v>
      </c>
      <c r="BW2186">
        <v>15.586849636721823</v>
      </c>
      <c r="BX2186">
        <v>36.964492846206426</v>
      </c>
      <c r="BY2186">
        <v>42.824876822519599</v>
      </c>
      <c r="BZ2186">
        <v>754.59497537735444</v>
      </c>
      <c r="CA2186">
        <v>353.85372436646969</v>
      </c>
      <c r="CB2186">
        <v>234.81784956496995</v>
      </c>
      <c r="CC2186" s="156">
        <v>0.92</v>
      </c>
      <c r="CD2186">
        <v>2000</v>
      </c>
      <c r="CE2186">
        <v>4.5825524391532424E-2</v>
      </c>
      <c r="CF2186">
        <v>2.2325671433091037</v>
      </c>
      <c r="CG2186">
        <v>8.9408170794794239E-2</v>
      </c>
      <c r="CH2186">
        <v>-6.8398751448611508</v>
      </c>
      <c r="CI2186" t="s">
        <v>479</v>
      </c>
    </row>
    <row r="2187" spans="47:87" x14ac:dyDescent="0.3">
      <c r="AU2187">
        <v>0.3</v>
      </c>
      <c r="AV2187">
        <v>19.59069947698562</v>
      </c>
      <c r="AW2187">
        <v>0.31168096810902518</v>
      </c>
      <c r="AX2187">
        <v>0.73263786103758721</v>
      </c>
      <c r="AY2187">
        <v>316.47876122472672</v>
      </c>
      <c r="AZ2187">
        <v>0.1079465102717484</v>
      </c>
      <c r="BA2187">
        <v>379.01945557048236</v>
      </c>
      <c r="BB2187">
        <v>324.59117767324932</v>
      </c>
      <c r="BC2187">
        <v>1</v>
      </c>
      <c r="BD2187">
        <v>38.741240391993202</v>
      </c>
      <c r="BE2187">
        <v>92.813821720987036</v>
      </c>
      <c r="BF2187">
        <v>17.364990539405017</v>
      </c>
      <c r="BG2187">
        <v>4.5487341971944595</v>
      </c>
      <c r="BH2187">
        <v>384.82882881055525</v>
      </c>
      <c r="BI2187">
        <v>0.20000000000000007</v>
      </c>
      <c r="BJ2187">
        <v>2355.709664594508</v>
      </c>
      <c r="BK2187">
        <v>692.21529403432783</v>
      </c>
      <c r="BL2187">
        <v>879.99030609793215</v>
      </c>
      <c r="BM2187">
        <v>976.61277271987183</v>
      </c>
      <c r="BN2187">
        <v>196.50643970461189</v>
      </c>
      <c r="BO2187">
        <v>27.968932416578895</v>
      </c>
      <c r="BP2187">
        <v>7.1550334213609762E-2</v>
      </c>
      <c r="BQ2187">
        <v>100</v>
      </c>
      <c r="BR2187">
        <v>337.90287894303469</v>
      </c>
      <c r="BS2187">
        <v>5.3656031188353208E-2</v>
      </c>
      <c r="BT2187">
        <v>3.2774531080794991E-4</v>
      </c>
      <c r="BU2187">
        <v>41.584345250519</v>
      </c>
      <c r="BV2187">
        <v>0.55090414698778922</v>
      </c>
      <c r="BW2187">
        <v>14.46707176376718</v>
      </c>
      <c r="BX2187">
        <v>36.696575902765808</v>
      </c>
      <c r="BY2187">
        <v>42.914180296709226</v>
      </c>
      <c r="BZ2187">
        <v>949.11867715159326</v>
      </c>
      <c r="CA2187">
        <v>221.60799695007182</v>
      </c>
      <c r="CB2187">
        <v>222.28669260101589</v>
      </c>
      <c r="CC2187" s="156">
        <v>0.63</v>
      </c>
      <c r="CD2187">
        <v>1810</v>
      </c>
      <c r="CE2187">
        <v>0.23947758250422879</v>
      </c>
      <c r="CF2187">
        <v>6.5991660334615041</v>
      </c>
      <c r="CG2187">
        <v>0.28776600947377579</v>
      </c>
      <c r="CH2187">
        <v>30.026148891863595</v>
      </c>
      <c r="CI2187">
        <v>5</v>
      </c>
    </row>
    <row r="2188" spans="47:87" x14ac:dyDescent="0.3">
      <c r="AU2188">
        <v>0.3</v>
      </c>
      <c r="AV2188">
        <v>20.361626064406281</v>
      </c>
      <c r="AW2188">
        <v>0.34123437591683298</v>
      </c>
      <c r="AX2188">
        <v>2.0566494285412058</v>
      </c>
      <c r="AY2188">
        <v>316.7477597554539</v>
      </c>
      <c r="AZ2188">
        <v>9.6991797848363287E-2</v>
      </c>
      <c r="BA2188">
        <v>526.43995256941673</v>
      </c>
      <c r="BB2188">
        <v>332.68949948656848</v>
      </c>
      <c r="BC2188">
        <v>1</v>
      </c>
      <c r="BD2188">
        <v>39.582581002938966</v>
      </c>
      <c r="BE2188">
        <v>103.71239124287897</v>
      </c>
      <c r="BF2188">
        <v>13.821854088276869</v>
      </c>
      <c r="BG2188">
        <v>6.4405818504498251</v>
      </c>
      <c r="BH2188">
        <v>389.37700587117962</v>
      </c>
      <c r="BI2188">
        <v>0.19999999999999998</v>
      </c>
      <c r="BJ2188">
        <v>2721.509033269635</v>
      </c>
      <c r="BK2188">
        <v>680.88173009433092</v>
      </c>
      <c r="BL2188">
        <v>881.33691135527374</v>
      </c>
      <c r="BM2188">
        <v>979.42400537514652</v>
      </c>
      <c r="BN2188">
        <v>213.18421437917382</v>
      </c>
      <c r="BO2188">
        <v>30.71743655732519</v>
      </c>
      <c r="BP2188">
        <v>6.6727075460197502E-2</v>
      </c>
      <c r="BQ2188">
        <v>100</v>
      </c>
      <c r="BR2188">
        <v>384.41594236246755</v>
      </c>
      <c r="BS2188">
        <v>5.1578873487466509E-2</v>
      </c>
      <c r="BT2188">
        <v>3.1050127679980609E-4</v>
      </c>
      <c r="BU2188">
        <v>0</v>
      </c>
      <c r="BV2188">
        <v>0.51516528674547202</v>
      </c>
      <c r="BW2188">
        <v>16.473067363483317</v>
      </c>
      <c r="BX2188">
        <v>35.704090551888051</v>
      </c>
      <c r="BY2188">
        <v>34.559422282560448</v>
      </c>
      <c r="BZ2188">
        <v>1071.230172661421</v>
      </c>
      <c r="CA2188">
        <v>418.6377621428677</v>
      </c>
      <c r="CB2188">
        <v>223.39619245353833</v>
      </c>
      <c r="CC2188" s="156">
        <v>1.1599999999999999</v>
      </c>
      <c r="CD2188">
        <v>1040</v>
      </c>
      <c r="CE2188">
        <v>0.21308131330927549</v>
      </c>
      <c r="CF2188">
        <v>5.5266996074950381</v>
      </c>
      <c r="CG2188">
        <v>0.20893185997543542</v>
      </c>
      <c r="CH2188">
        <v>17.292481304961566</v>
      </c>
      <c r="CI2188">
        <v>7</v>
      </c>
    </row>
    <row r="2189" spans="47:87" x14ac:dyDescent="0.3">
      <c r="AU2189">
        <v>0.3</v>
      </c>
      <c r="AV2189">
        <v>21.567876717764932</v>
      </c>
      <c r="AW2189">
        <v>0.28226621479010572</v>
      </c>
      <c r="AX2189">
        <v>0.5002025254645226</v>
      </c>
      <c r="AY2189">
        <v>327.95107440794504</v>
      </c>
      <c r="AZ2189">
        <v>8.7465591930860398E-2</v>
      </c>
      <c r="BA2189">
        <v>358.36149358472619</v>
      </c>
      <c r="BB2189">
        <v>446.11717041611928</v>
      </c>
      <c r="BC2189">
        <v>1</v>
      </c>
      <c r="BD2189">
        <v>46.165488346611419</v>
      </c>
      <c r="BE2189">
        <v>103.08527676556209</v>
      </c>
      <c r="BF2189">
        <v>18.742027002718846</v>
      </c>
      <c r="BG2189">
        <v>5.9393938152678905</v>
      </c>
      <c r="BH2189">
        <v>437.37285530194384</v>
      </c>
      <c r="BI2189">
        <v>0.2</v>
      </c>
      <c r="BJ2189">
        <v>2673.5034705201037</v>
      </c>
      <c r="BK2189">
        <v>685.94579881662764</v>
      </c>
      <c r="BL2189">
        <v>800.44736570056079</v>
      </c>
      <c r="BM2189">
        <v>1048.5991815682505</v>
      </c>
      <c r="BN2189">
        <v>215.20196273411065</v>
      </c>
      <c r="BO2189">
        <v>25.11630679150495</v>
      </c>
      <c r="BP2189">
        <v>9.0702537478240239E-2</v>
      </c>
      <c r="BQ2189">
        <v>100</v>
      </c>
      <c r="BR2189">
        <v>382.87819875034404</v>
      </c>
      <c r="BS2189">
        <v>5.149198336396623E-2</v>
      </c>
      <c r="BT2189">
        <v>3.1073357210595478E-4</v>
      </c>
      <c r="BU2189">
        <v>0</v>
      </c>
      <c r="BV2189">
        <v>0.53404856267079637</v>
      </c>
      <c r="BW2189">
        <v>14.117777272845263</v>
      </c>
      <c r="BX2189">
        <v>37.182254338915484</v>
      </c>
      <c r="BY2189">
        <v>32.62592430398491</v>
      </c>
      <c r="BZ2189">
        <v>694.62433677330762</v>
      </c>
      <c r="CA2189">
        <v>336.98021132529635</v>
      </c>
      <c r="CB2189">
        <v>235.76539657471702</v>
      </c>
      <c r="CC2189" s="156">
        <v>1.08</v>
      </c>
      <c r="CD2189">
        <v>1210</v>
      </c>
      <c r="CE2189">
        <v>0.10484193269317799</v>
      </c>
      <c r="CF2189">
        <v>4.4744966557904915</v>
      </c>
      <c r="CG2189">
        <v>0.14296145391300141</v>
      </c>
      <c r="CH2189">
        <v>-0.33477282763671273</v>
      </c>
      <c r="CI2189" t="s">
        <v>479</v>
      </c>
    </row>
    <row r="2190" spans="47:87" x14ac:dyDescent="0.3">
      <c r="AU2190">
        <v>0.3</v>
      </c>
      <c r="AV2190">
        <v>19.424298153264122</v>
      </c>
      <c r="AW2190">
        <v>0.29482956322917281</v>
      </c>
      <c r="AX2190">
        <v>0.98519732498553447</v>
      </c>
      <c r="AY2190">
        <v>331.05752762789712</v>
      </c>
      <c r="AZ2190">
        <v>9.4253826515748457E-2</v>
      </c>
      <c r="BA2190">
        <v>523.48767508064611</v>
      </c>
      <c r="BB2190">
        <v>308.26186358578434</v>
      </c>
      <c r="BC2190">
        <v>1</v>
      </c>
      <c r="BD2190">
        <v>34.938615127178743</v>
      </c>
      <c r="BE2190">
        <v>102.1906084952758</v>
      </c>
      <c r="BF2190">
        <v>17.629916406658428</v>
      </c>
      <c r="BG2190">
        <v>4.3449457908104137</v>
      </c>
      <c r="BH2190">
        <v>440.94695822461665</v>
      </c>
      <c r="BI2190">
        <v>0.20000000000000004</v>
      </c>
      <c r="BJ2190">
        <v>2696.6076083500052</v>
      </c>
      <c r="BK2190">
        <v>685.5217253756831</v>
      </c>
      <c r="BL2190">
        <v>890.86327870118441</v>
      </c>
      <c r="BM2190">
        <v>911.1863856033608</v>
      </c>
      <c r="BN2190">
        <v>160.45024059809077</v>
      </c>
      <c r="BO2190">
        <v>26.765017697322531</v>
      </c>
      <c r="BP2190">
        <v>3.0314601060661348E-2</v>
      </c>
      <c r="BQ2190">
        <v>100</v>
      </c>
      <c r="BR2190">
        <v>313.81796948776849</v>
      </c>
      <c r="BS2190">
        <v>5.537094090343652E-2</v>
      </c>
      <c r="BT2190">
        <v>3.0266510264116768E-4</v>
      </c>
      <c r="BU2190">
        <v>0</v>
      </c>
      <c r="BV2190">
        <v>0.51296638099025549</v>
      </c>
      <c r="BW2190">
        <v>14.307857969801894</v>
      </c>
      <c r="BX2190">
        <v>39.91920219719168</v>
      </c>
      <c r="BY2190">
        <v>35.78161652651913</v>
      </c>
      <c r="BZ2190">
        <v>1096.4387343511614</v>
      </c>
      <c r="CA2190">
        <v>332.72529138761161</v>
      </c>
      <c r="CB2190">
        <v>234.49586996866913</v>
      </c>
      <c r="CC2190" s="156">
        <v>0.93</v>
      </c>
      <c r="CD2190">
        <v>1400</v>
      </c>
      <c r="CE2190">
        <v>0.20576269724411889</v>
      </c>
      <c r="CF2190">
        <v>7.9647407395026164</v>
      </c>
      <c r="CG2190">
        <v>0.24668833250466884</v>
      </c>
      <c r="CH2190">
        <v>26.584060672471974</v>
      </c>
      <c r="CI2190">
        <v>7</v>
      </c>
    </row>
    <row r="2191" spans="47:87" x14ac:dyDescent="0.3">
      <c r="AU2191">
        <v>0.3</v>
      </c>
      <c r="AV2191">
        <v>18.718698166219706</v>
      </c>
      <c r="AW2191">
        <v>0.29830614038932884</v>
      </c>
      <c r="AX2191">
        <v>1.1973884694365748</v>
      </c>
      <c r="AY2191">
        <v>336.82876832153443</v>
      </c>
      <c r="AZ2191">
        <v>0.11344433405747094</v>
      </c>
      <c r="BA2191">
        <v>448.88297691808935</v>
      </c>
      <c r="BB2191">
        <v>337.26350604227429</v>
      </c>
      <c r="BC2191">
        <v>1</v>
      </c>
      <c r="BD2191">
        <v>50.443229856429888</v>
      </c>
      <c r="BE2191">
        <v>101.60641306327206</v>
      </c>
      <c r="BF2191">
        <v>16.077630127395292</v>
      </c>
      <c r="BG2191">
        <v>5.2209728103254811</v>
      </c>
      <c r="BH2191">
        <v>470.38703432748378</v>
      </c>
      <c r="BI2191">
        <v>0.20000000000000007</v>
      </c>
      <c r="BJ2191">
        <v>3141.7558385298598</v>
      </c>
      <c r="BK2191">
        <v>687.42541015016138</v>
      </c>
      <c r="BL2191">
        <v>876.12112205408255</v>
      </c>
      <c r="BM2191">
        <v>968.65605606524036</v>
      </c>
      <c r="BN2191">
        <v>131.64981082770112</v>
      </c>
      <c r="BO2191">
        <v>26.995861653538363</v>
      </c>
      <c r="BP2191">
        <v>4.0869968417183204E-2</v>
      </c>
      <c r="BQ2191">
        <v>100</v>
      </c>
      <c r="BR2191">
        <v>327.96997160747253</v>
      </c>
      <c r="BS2191">
        <v>5.557468487956168E-2</v>
      </c>
      <c r="BT2191">
        <v>2.8972997997385783E-4</v>
      </c>
      <c r="BU2191">
        <v>57.068283103813251</v>
      </c>
      <c r="BV2191">
        <v>0.61249448587615418</v>
      </c>
      <c r="BW2191">
        <v>13.911613311746422</v>
      </c>
      <c r="BX2191">
        <v>35.489929864879052</v>
      </c>
      <c r="BY2191">
        <v>35.254977686261199</v>
      </c>
      <c r="BZ2191">
        <v>975.53558785879159</v>
      </c>
      <c r="CA2191">
        <v>348.04873162429186</v>
      </c>
      <c r="CB2191">
        <v>239.90085271537623</v>
      </c>
      <c r="CC2191" s="156">
        <v>0.78</v>
      </c>
      <c r="CD2191">
        <v>950</v>
      </c>
      <c r="CE2191">
        <v>0.3334775953347342</v>
      </c>
      <c r="CF2191">
        <v>10.487384893078907</v>
      </c>
      <c r="CG2191">
        <v>0.3008013860502034</v>
      </c>
      <c r="CH2191">
        <v>47.728354771665501</v>
      </c>
      <c r="CI2191">
        <v>4</v>
      </c>
    </row>
    <row r="2192" spans="47:87" x14ac:dyDescent="0.3">
      <c r="AU2192">
        <v>0.3</v>
      </c>
      <c r="AV2192">
        <v>20.736201257415193</v>
      </c>
      <c r="AW2192">
        <v>0.2951466189371158</v>
      </c>
      <c r="AX2192">
        <v>1.2768296463989128</v>
      </c>
      <c r="AY2192">
        <v>351.79550473936092</v>
      </c>
      <c r="AZ2192">
        <v>9.3390905843794447E-2</v>
      </c>
      <c r="BA2192">
        <v>414.79329368694744</v>
      </c>
      <c r="BB2192">
        <v>330.38974163769927</v>
      </c>
      <c r="BC2192">
        <v>1</v>
      </c>
      <c r="BD2192">
        <v>33.395677752216827</v>
      </c>
      <c r="BE2192">
        <v>94.36515292292178</v>
      </c>
      <c r="BF2192">
        <v>15.094798037008864</v>
      </c>
      <c r="BG2192">
        <v>5.5733745555163914</v>
      </c>
      <c r="BH2192">
        <v>418.83846225347884</v>
      </c>
      <c r="BI2192">
        <v>0.20000000000000004</v>
      </c>
      <c r="BJ2192">
        <v>2740.5556472066792</v>
      </c>
      <c r="BK2192">
        <v>693.7801123407412</v>
      </c>
      <c r="BL2192">
        <v>921.97244590533523</v>
      </c>
      <c r="BM2192">
        <v>985.17923511293247</v>
      </c>
      <c r="BN2192">
        <v>110.45459725528312</v>
      </c>
      <c r="BO2192">
        <v>26.51390760660405</v>
      </c>
      <c r="BP2192">
        <v>6.4315208598705251E-2</v>
      </c>
      <c r="BQ2192">
        <v>100</v>
      </c>
      <c r="BR2192">
        <v>334.68024201981461</v>
      </c>
      <c r="BS2192">
        <v>5.3950168113409316E-2</v>
      </c>
      <c r="BT2192">
        <v>3.3918194445873304E-4</v>
      </c>
      <c r="BU2192">
        <v>0</v>
      </c>
      <c r="BV2192">
        <v>0.57582515610092666</v>
      </c>
      <c r="BW2192">
        <v>15.016886171363423</v>
      </c>
      <c r="BX2192">
        <v>34.771737923761449</v>
      </c>
      <c r="BY2192">
        <v>31.998360815397142</v>
      </c>
      <c r="BZ2192">
        <v>1178.2767537107788</v>
      </c>
      <c r="CA2192">
        <v>283.71781312025689</v>
      </c>
      <c r="CB2192">
        <v>212.42986256996716</v>
      </c>
      <c r="CC2192" s="156">
        <v>1.1299999999999999</v>
      </c>
      <c r="CD2192">
        <v>1450</v>
      </c>
      <c r="CE2192">
        <v>8.0279946682420444E-2</v>
      </c>
      <c r="CF2192">
        <v>3.383340049195481</v>
      </c>
      <c r="CG2192">
        <v>0.1144516636419783</v>
      </c>
      <c r="CH2192">
        <v>-3.5196762719987076</v>
      </c>
      <c r="CI2192" t="s">
        <v>479</v>
      </c>
    </row>
    <row r="2193" spans="47:87" x14ac:dyDescent="0.3">
      <c r="AU2193">
        <v>0.3</v>
      </c>
      <c r="AV2193">
        <v>19.028589298797087</v>
      </c>
      <c r="AW2193">
        <v>0.30613338437714949</v>
      </c>
      <c r="AX2193">
        <v>0.65900587000563027</v>
      </c>
      <c r="AY2193">
        <v>336.03129641906997</v>
      </c>
      <c r="AZ2193">
        <v>9.932761299703359E-2</v>
      </c>
      <c r="BA2193">
        <v>371.35010450497526</v>
      </c>
      <c r="BB2193">
        <v>384.00359629042572</v>
      </c>
      <c r="BC2193">
        <v>1</v>
      </c>
      <c r="BD2193">
        <v>46.754545939050061</v>
      </c>
      <c r="BE2193">
        <v>82.858923312662043</v>
      </c>
      <c r="BF2193">
        <v>9.2179987437356665</v>
      </c>
      <c r="BG2193">
        <v>4.1928039105842814</v>
      </c>
      <c r="BH2193">
        <v>398.87802916305986</v>
      </c>
      <c r="BI2193">
        <v>0.19999999999999998</v>
      </c>
      <c r="BJ2193">
        <v>2546.6337550506901</v>
      </c>
      <c r="BK2193">
        <v>707.47609652451717</v>
      </c>
      <c r="BL2193">
        <v>926.86987669986934</v>
      </c>
      <c r="BM2193">
        <v>1234.0791358073916</v>
      </c>
      <c r="BN2193">
        <v>153.61251231365739</v>
      </c>
      <c r="BO2193">
        <v>27.533233432959719</v>
      </c>
      <c r="BP2193">
        <v>6.2771704276490356E-2</v>
      </c>
      <c r="BQ2193">
        <v>100</v>
      </c>
      <c r="BR2193">
        <v>307.2856775162968</v>
      </c>
      <c r="BS2193">
        <v>5.5718626847582491E-2</v>
      </c>
      <c r="BT2193">
        <v>3.2013935839994144E-4</v>
      </c>
      <c r="BU2193">
        <v>0</v>
      </c>
      <c r="BV2193">
        <v>0.50769491252880616</v>
      </c>
      <c r="BW2193">
        <v>14.060260606389097</v>
      </c>
      <c r="BX2193">
        <v>35.422801279141929</v>
      </c>
      <c r="BY2193">
        <v>32.320935204791702</v>
      </c>
      <c r="BZ2193">
        <v>915.08104942016541</v>
      </c>
      <c r="CA2193">
        <v>358.90661064431617</v>
      </c>
      <c r="CB2193">
        <v>240.28871236844046</v>
      </c>
      <c r="CC2193" s="156">
        <v>1.17</v>
      </c>
      <c r="CD2193">
        <v>810</v>
      </c>
      <c r="CE2193">
        <v>0.1866825384145463</v>
      </c>
      <c r="CF2193">
        <v>7.2860450681707682</v>
      </c>
      <c r="CG2193">
        <v>0.24726208046955059</v>
      </c>
      <c r="CH2193">
        <v>18.128285555459925</v>
      </c>
      <c r="CI2193">
        <v>7</v>
      </c>
    </row>
    <row r="2194" spans="47:87" x14ac:dyDescent="0.3">
      <c r="AU2194">
        <v>0.3</v>
      </c>
      <c r="AV2194">
        <v>18.878860211966913</v>
      </c>
      <c r="AW2194">
        <v>0.30587492177250697</v>
      </c>
      <c r="AX2194">
        <v>1.1679995737562328</v>
      </c>
      <c r="AY2194">
        <v>302.80566347183208</v>
      </c>
      <c r="AZ2194">
        <v>0.1082200303346609</v>
      </c>
      <c r="BA2194">
        <v>478.89526969259549</v>
      </c>
      <c r="BB2194">
        <v>357.26699743033004</v>
      </c>
      <c r="BC2194">
        <v>1</v>
      </c>
      <c r="BD2194">
        <v>33.394442457469253</v>
      </c>
      <c r="BE2194">
        <v>91.255666786735802</v>
      </c>
      <c r="BF2194">
        <v>8.6050638092846174</v>
      </c>
      <c r="BG2194">
        <v>5.7734552280927867</v>
      </c>
      <c r="BH2194">
        <v>422.91223666383149</v>
      </c>
      <c r="BI2194">
        <v>0.20000000000000004</v>
      </c>
      <c r="BJ2194">
        <v>2327.7036311046963</v>
      </c>
      <c r="BK2194">
        <v>694.91160296690475</v>
      </c>
      <c r="BL2194">
        <v>915.83065569754069</v>
      </c>
      <c r="BM2194">
        <v>950.23573868639164</v>
      </c>
      <c r="BN2194">
        <v>135.48393589201461</v>
      </c>
      <c r="BO2194">
        <v>27.783354893493787</v>
      </c>
      <c r="BP2194">
        <v>2.9503655927006312E-2</v>
      </c>
      <c r="BQ2194">
        <v>100</v>
      </c>
      <c r="BR2194">
        <v>299.82949670328952</v>
      </c>
      <c r="BS2194">
        <v>5.9747663153417126E-2</v>
      </c>
      <c r="BT2194">
        <v>2.8978099778473494E-4</v>
      </c>
      <c r="BU2194">
        <v>0</v>
      </c>
      <c r="BV2194">
        <v>0.48865166916540187</v>
      </c>
      <c r="BW2194">
        <v>15.491663504841435</v>
      </c>
      <c r="BX2194">
        <v>36.732250875717661</v>
      </c>
      <c r="BY2194">
        <v>33.093281001909553</v>
      </c>
      <c r="BZ2194">
        <v>1022.3785550259465</v>
      </c>
      <c r="CA2194">
        <v>249.39071561971073</v>
      </c>
      <c r="CB2194">
        <v>227.55077144821672</v>
      </c>
      <c r="CC2194" s="156">
        <v>1.05</v>
      </c>
      <c r="CD2194">
        <v>960</v>
      </c>
      <c r="CE2194">
        <v>0.16393368697886745</v>
      </c>
      <c r="CF2194">
        <v>6.7305908049391814</v>
      </c>
      <c r="CG2194">
        <v>0.19863788923472278</v>
      </c>
      <c r="CH2194">
        <v>14.05359170520814</v>
      </c>
      <c r="CI2194">
        <v>9</v>
      </c>
    </row>
    <row r="2195" spans="47:87" x14ac:dyDescent="0.3">
      <c r="AU2195">
        <v>0.3</v>
      </c>
      <c r="AV2195">
        <v>20.497811381550815</v>
      </c>
      <c r="AW2195">
        <v>0.2982407721879981</v>
      </c>
      <c r="AX2195">
        <v>1.0012725957094788</v>
      </c>
      <c r="AY2195">
        <v>336.56778990350512</v>
      </c>
      <c r="AZ2195">
        <v>9.8284429639641652E-2</v>
      </c>
      <c r="BA2195">
        <v>441.39002654651847</v>
      </c>
      <c r="BB2195">
        <v>376.07799847863112</v>
      </c>
      <c r="BC2195">
        <v>1</v>
      </c>
      <c r="BD2195">
        <v>26.854838387650073</v>
      </c>
      <c r="BE2195">
        <v>68.355713083547187</v>
      </c>
      <c r="BF2195">
        <v>14.9348263561225</v>
      </c>
      <c r="BG2195">
        <v>4.7774547040123636</v>
      </c>
      <c r="BH2195">
        <v>443.59350508501177</v>
      </c>
      <c r="BI2195">
        <v>0.2</v>
      </c>
      <c r="BJ2195">
        <v>2288.9984763877387</v>
      </c>
      <c r="BK2195">
        <v>689.01254743805021</v>
      </c>
      <c r="BL2195">
        <v>926.8340590773613</v>
      </c>
      <c r="BM2195">
        <v>1183.8250862296636</v>
      </c>
      <c r="BN2195">
        <v>121.31284689796364</v>
      </c>
      <c r="BO2195">
        <v>26.941749522648252</v>
      </c>
      <c r="BP2195">
        <v>4.6782823896709971E-2</v>
      </c>
      <c r="BQ2195">
        <v>100</v>
      </c>
      <c r="BR2195">
        <v>370.7913335678374</v>
      </c>
      <c r="BS2195">
        <v>5.7772247381097486E-2</v>
      </c>
      <c r="BT2195">
        <v>2.8050480300086334E-4</v>
      </c>
      <c r="BU2195">
        <v>0</v>
      </c>
      <c r="BV2195">
        <v>0.58580725100485243</v>
      </c>
      <c r="BW2195">
        <v>16.189311471892452</v>
      </c>
      <c r="BX2195">
        <v>35.070441146427491</v>
      </c>
      <c r="BY2195">
        <v>37.834744647114995</v>
      </c>
      <c r="BZ2195">
        <v>1159.910165083573</v>
      </c>
      <c r="CA2195">
        <v>264.00324841631982</v>
      </c>
      <c r="CB2195">
        <v>223.85723191271683</v>
      </c>
      <c r="CC2195" s="156">
        <v>1.01</v>
      </c>
      <c r="CD2195">
        <v>560</v>
      </c>
      <c r="CE2195">
        <v>0.20510062486796632</v>
      </c>
      <c r="CF2195">
        <v>6.1948264901262338</v>
      </c>
      <c r="CG2195">
        <v>0.25177291380011069</v>
      </c>
      <c r="CH2195">
        <v>16.710315799605731</v>
      </c>
      <c r="CI2195">
        <v>7</v>
      </c>
    </row>
    <row r="2196" spans="47:87" x14ac:dyDescent="0.3">
      <c r="AU2196">
        <v>0.3</v>
      </c>
      <c r="AV2196">
        <v>20.26162307051683</v>
      </c>
      <c r="AW2196">
        <v>0.32945096402254587</v>
      </c>
      <c r="AX2196">
        <v>1.6124948288102987</v>
      </c>
      <c r="AY2196">
        <v>327.33671237672706</v>
      </c>
      <c r="AZ2196">
        <v>8.298533042669097E-2</v>
      </c>
      <c r="BA2196">
        <v>331.13378482617998</v>
      </c>
      <c r="BB2196">
        <v>398.87346358426902</v>
      </c>
      <c r="BC2196">
        <v>1</v>
      </c>
      <c r="BD2196">
        <v>46.026458022125979</v>
      </c>
      <c r="BE2196">
        <v>107.97276021443155</v>
      </c>
      <c r="BF2196">
        <v>16.654169172033559</v>
      </c>
      <c r="BG2196">
        <v>3.3966550935193132</v>
      </c>
      <c r="BH2196">
        <v>402.11769782397124</v>
      </c>
      <c r="BI2196">
        <v>0.19999999999999996</v>
      </c>
      <c r="BJ2196">
        <v>2304.9021654852186</v>
      </c>
      <c r="BK2196">
        <v>676.36741354457808</v>
      </c>
      <c r="BL2196">
        <v>834.40852799910886</v>
      </c>
      <c r="BM2196">
        <v>976.76459594186258</v>
      </c>
      <c r="BN2196">
        <v>151.63198232330561</v>
      </c>
      <c r="BO2196">
        <v>29.761982797703979</v>
      </c>
      <c r="BP2196">
        <v>5.1700425061441672E-2</v>
      </c>
      <c r="BQ2196">
        <v>100</v>
      </c>
      <c r="BR2196">
        <v>315.36944203868893</v>
      </c>
      <c r="BS2196">
        <v>5.3559201884975469E-2</v>
      </c>
      <c r="BT2196">
        <v>2.9990580868379852E-4</v>
      </c>
      <c r="BU2196">
        <v>46.407484053878427</v>
      </c>
      <c r="BV2196">
        <v>0.5142206813465735</v>
      </c>
      <c r="BW2196">
        <v>15.18474741370845</v>
      </c>
      <c r="BX2196">
        <v>35.806776390857827</v>
      </c>
      <c r="BY2196">
        <v>33.474304130959496</v>
      </c>
      <c r="BZ2196">
        <v>895.15502933005939</v>
      </c>
      <c r="CA2196">
        <v>365.44246981670926</v>
      </c>
      <c r="CB2196">
        <v>242.80825225428299</v>
      </c>
      <c r="CC2196" s="156">
        <v>1.1000000000000001</v>
      </c>
      <c r="CD2196">
        <v>1130</v>
      </c>
      <c r="CE2196">
        <v>0.1248423907932783</v>
      </c>
      <c r="CF2196">
        <v>4.7692121706075641</v>
      </c>
      <c r="CG2196">
        <v>0.15698673532715621</v>
      </c>
      <c r="CH2196">
        <v>5.8278336693812562</v>
      </c>
      <c r="CI2196">
        <v>13</v>
      </c>
    </row>
    <row r="2197" spans="47:87" x14ac:dyDescent="0.3">
      <c r="AU2197">
        <v>0.3</v>
      </c>
      <c r="AV2197">
        <v>19.906029521218674</v>
      </c>
      <c r="AW2197">
        <v>0.30187677466657331</v>
      </c>
      <c r="AX2197">
        <v>0.63919823287976141</v>
      </c>
      <c r="AY2197">
        <v>342.87476620858155</v>
      </c>
      <c r="AZ2197">
        <v>7.9224446302755366E-2</v>
      </c>
      <c r="BA2197">
        <v>478.83980014310765</v>
      </c>
      <c r="BB2197">
        <v>394.8819087840148</v>
      </c>
      <c r="BC2197">
        <v>1</v>
      </c>
      <c r="BD2197">
        <v>47.456607824770359</v>
      </c>
      <c r="BE2197">
        <v>98.8298736724403</v>
      </c>
      <c r="BF2197">
        <v>33.647767692182306</v>
      </c>
      <c r="BG2197">
        <v>3.4853519370950012</v>
      </c>
      <c r="BH2197">
        <v>427.47877709667961</v>
      </c>
      <c r="BI2197">
        <v>0.2</v>
      </c>
      <c r="BJ2197">
        <v>2287.9384552172783</v>
      </c>
      <c r="BK2197">
        <v>666.60760470544903</v>
      </c>
      <c r="BL2197">
        <v>876.07746939901187</v>
      </c>
      <c r="BM2197">
        <v>957.45486155170636</v>
      </c>
      <c r="BN2197">
        <v>153.63067774697777</v>
      </c>
      <c r="BO2197">
        <v>27.010717172398802</v>
      </c>
      <c r="BP2197">
        <v>7.8939388224206083E-2</v>
      </c>
      <c r="BQ2197">
        <v>100</v>
      </c>
      <c r="BR2197">
        <v>278.36073589317596</v>
      </c>
      <c r="BS2197">
        <v>4.9984929176645536E-2</v>
      </c>
      <c r="BT2197">
        <v>2.9743191654100956E-4</v>
      </c>
      <c r="BU2197">
        <v>0</v>
      </c>
      <c r="BV2197">
        <v>0.55555132996444057</v>
      </c>
      <c r="BW2197">
        <v>14.848628029229353</v>
      </c>
      <c r="BX2197">
        <v>33.614552549019848</v>
      </c>
      <c r="BY2197">
        <v>29.617433966440426</v>
      </c>
      <c r="BZ2197">
        <v>961.26888150103741</v>
      </c>
      <c r="CA2197">
        <v>326.16172981109776</v>
      </c>
      <c r="CB2197">
        <v>225.3655135440531</v>
      </c>
      <c r="CC2197" s="156">
        <v>0.96</v>
      </c>
      <c r="CD2197">
        <v>1920</v>
      </c>
      <c r="CE2197">
        <v>8.9266045723124909E-2</v>
      </c>
      <c r="CF2197">
        <v>4.1378744805626102</v>
      </c>
      <c r="CG2197">
        <v>0.12262274299096508</v>
      </c>
      <c r="CH2197">
        <v>-1.2420480420653845</v>
      </c>
      <c r="CI2197" t="s">
        <v>479</v>
      </c>
    </row>
    <row r="2198" spans="47:87" x14ac:dyDescent="0.3">
      <c r="AU2198">
        <v>0.3</v>
      </c>
      <c r="AV2198">
        <v>21.343133907757544</v>
      </c>
      <c r="AW2198">
        <v>0.33500692445761471</v>
      </c>
      <c r="AX2198">
        <v>1.8168397662574867</v>
      </c>
      <c r="AY2198">
        <v>341.90096784529089</v>
      </c>
      <c r="AZ2198">
        <v>0.12366135088496329</v>
      </c>
      <c r="BA2198">
        <v>419.49073550586229</v>
      </c>
      <c r="BB2198">
        <v>360.0247977643736</v>
      </c>
      <c r="BC2198">
        <v>1</v>
      </c>
      <c r="BD2198">
        <v>41.647905710067754</v>
      </c>
      <c r="BE2198">
        <v>89.340794097973415</v>
      </c>
      <c r="BF2198">
        <v>18.514198545950002</v>
      </c>
      <c r="BG2198">
        <v>7.0619058650667936</v>
      </c>
      <c r="BH2198">
        <v>401.76622637325681</v>
      </c>
      <c r="BI2198">
        <v>0.20000000000000004</v>
      </c>
      <c r="BJ2198">
        <v>2298.6386024443482</v>
      </c>
      <c r="BK2198">
        <v>676.70522535043153</v>
      </c>
      <c r="BL2198">
        <v>814.39502082835213</v>
      </c>
      <c r="BM2198">
        <v>880.26460694470632</v>
      </c>
      <c r="BN2198">
        <v>165.64828737740044</v>
      </c>
      <c r="BO2198">
        <v>30.241995008665594</v>
      </c>
      <c r="BP2198">
        <v>5.5039478252291774E-2</v>
      </c>
      <c r="BQ2198">
        <v>100</v>
      </c>
      <c r="BR2198">
        <v>401.6098740766584</v>
      </c>
      <c r="BS2198">
        <v>5.004814646846497E-2</v>
      </c>
      <c r="BT2198">
        <v>3.0934503458287838E-4</v>
      </c>
      <c r="BU2198">
        <v>18.448391638611383</v>
      </c>
      <c r="BV2198">
        <v>0.56714458008735313</v>
      </c>
      <c r="BW2198">
        <v>14.328385297459164</v>
      </c>
      <c r="BX2198">
        <v>35.437070730565644</v>
      </c>
      <c r="BY2198">
        <v>42.039821893228947</v>
      </c>
      <c r="BZ2198">
        <v>971.09381443555799</v>
      </c>
      <c r="CA2198">
        <v>325.67084701177248</v>
      </c>
      <c r="CB2198">
        <v>232.13962403355274</v>
      </c>
      <c r="CC2198" s="156">
        <v>1.1399999999999999</v>
      </c>
      <c r="CD2198">
        <v>1300</v>
      </c>
      <c r="CE2198">
        <v>0.11485910575224989</v>
      </c>
      <c r="CF2198">
        <v>4.2966849737879986</v>
      </c>
      <c r="CG2198">
        <v>0.14752463395205534</v>
      </c>
      <c r="CH2198">
        <v>3.2264836773296328</v>
      </c>
      <c r="CI2198">
        <v>14</v>
      </c>
    </row>
    <row r="2199" spans="47:87" x14ac:dyDescent="0.3">
      <c r="AU2199">
        <v>0.3</v>
      </c>
      <c r="AV2199">
        <v>20.254003575970486</v>
      </c>
      <c r="AW2199">
        <v>0.38069458157667602</v>
      </c>
      <c r="AX2199">
        <v>1.4632399270575296</v>
      </c>
      <c r="AY2199">
        <v>313.80870164337142</v>
      </c>
      <c r="AZ2199">
        <v>8.265589115652093E-2</v>
      </c>
      <c r="BA2199">
        <v>433.43928410342329</v>
      </c>
      <c r="BB2199">
        <v>299.09277668322727</v>
      </c>
      <c r="BC2199">
        <v>1</v>
      </c>
      <c r="BD2199">
        <v>41.19835188032782</v>
      </c>
      <c r="BE2199">
        <v>114.62276957618229</v>
      </c>
      <c r="BF2199">
        <v>8.5077245035361493</v>
      </c>
      <c r="BG2199">
        <v>6.2524424027448928</v>
      </c>
      <c r="BH2199">
        <v>484.33397286901283</v>
      </c>
      <c r="BI2199">
        <v>0.2</v>
      </c>
      <c r="BJ2199">
        <v>2788.7976851276321</v>
      </c>
      <c r="BK2199">
        <v>703.41179735111871</v>
      </c>
      <c r="BL2199">
        <v>896.55344951302345</v>
      </c>
      <c r="BM2199">
        <v>940.41833988957501</v>
      </c>
      <c r="BN2199">
        <v>160.31218055793576</v>
      </c>
      <c r="BO2199">
        <v>34.377936083964229</v>
      </c>
      <c r="BP2199">
        <v>6.1420047741935657E-2</v>
      </c>
      <c r="BQ2199">
        <v>100</v>
      </c>
      <c r="BR2199">
        <v>390.68179323298057</v>
      </c>
      <c r="BS2199">
        <v>5.5250162638826303E-2</v>
      </c>
      <c r="BT2199">
        <v>3.2535079138665528E-4</v>
      </c>
      <c r="BU2199">
        <v>70.671367728814502</v>
      </c>
      <c r="BV2199">
        <v>0.54763545393037394</v>
      </c>
      <c r="BW2199">
        <v>15.623632723433554</v>
      </c>
      <c r="BX2199">
        <v>37.867185681227369</v>
      </c>
      <c r="BY2199">
        <v>31.919254166777595</v>
      </c>
      <c r="BZ2199">
        <v>1033.2693274415153</v>
      </c>
      <c r="CA2199">
        <v>359.59083845791019</v>
      </c>
      <c r="CB2199">
        <v>228.82520529669711</v>
      </c>
      <c r="CC2199" s="156">
        <v>1.1499999999999999</v>
      </c>
      <c r="CD2199">
        <v>680</v>
      </c>
      <c r="CE2199">
        <v>8.7599348677071864E-2</v>
      </c>
      <c r="CF2199">
        <v>3.4247102156851357</v>
      </c>
      <c r="CG2199">
        <v>0.12709469498986001</v>
      </c>
      <c r="CH2199">
        <v>-1.9004647173384852</v>
      </c>
      <c r="CI2199" t="s">
        <v>479</v>
      </c>
    </row>
    <row r="2200" spans="47:87" x14ac:dyDescent="0.3">
      <c r="AU2200">
        <v>0.3</v>
      </c>
      <c r="AV2200">
        <v>20.698255929196197</v>
      </c>
      <c r="AW2200">
        <v>0.22436350781329198</v>
      </c>
      <c r="AX2200">
        <v>0.89835315693711981</v>
      </c>
      <c r="AY2200">
        <v>319.75228447260253</v>
      </c>
      <c r="AZ2200">
        <v>0.10726054755512512</v>
      </c>
      <c r="BA2200">
        <v>491.11006381337523</v>
      </c>
      <c r="BB2200">
        <v>338.36329601250259</v>
      </c>
      <c r="BC2200">
        <v>1</v>
      </c>
      <c r="BD2200">
        <v>44.932885613282274</v>
      </c>
      <c r="BE2200">
        <v>110.91048798245562</v>
      </c>
      <c r="BF2200">
        <v>14.651555971731508</v>
      </c>
      <c r="BG2200">
        <v>4.8793942117463418</v>
      </c>
      <c r="BH2200">
        <v>442.48204178946389</v>
      </c>
      <c r="BI2200">
        <v>0.20000000000000004</v>
      </c>
      <c r="BJ2200">
        <v>2923.1722322487103</v>
      </c>
      <c r="BK2200">
        <v>708.77441198061365</v>
      </c>
      <c r="BL2200">
        <v>910.12180987169745</v>
      </c>
      <c r="BM2200">
        <v>1035.7390673320663</v>
      </c>
      <c r="BN2200">
        <v>188.88099459916671</v>
      </c>
      <c r="BO2200">
        <v>20.057137502498382</v>
      </c>
      <c r="BP2200">
        <v>6.0620025554154772E-2</v>
      </c>
      <c r="BQ2200">
        <v>100</v>
      </c>
      <c r="BR2200">
        <v>358.18496640471528</v>
      </c>
      <c r="BS2200">
        <v>5.7098812259006163E-2</v>
      </c>
      <c r="BT2200">
        <v>3.1892013352383526E-4</v>
      </c>
      <c r="BU2200">
        <v>0</v>
      </c>
      <c r="BV2200">
        <v>0.57447746907038089</v>
      </c>
      <c r="BW2200">
        <v>14.942741600800927</v>
      </c>
      <c r="BX2200">
        <v>35.003377570321959</v>
      </c>
      <c r="BY2200">
        <v>33.69940412730837</v>
      </c>
      <c r="BZ2200">
        <v>867.2931070988875</v>
      </c>
      <c r="CA2200">
        <v>262.89922236466589</v>
      </c>
      <c r="CB2200">
        <v>225.09875626918392</v>
      </c>
      <c r="CC2200" s="156">
        <v>0.95</v>
      </c>
      <c r="CD2200">
        <v>1770</v>
      </c>
      <c r="CE2200">
        <v>0.11812974931607712</v>
      </c>
      <c r="CF2200">
        <v>4.0999208084674059</v>
      </c>
      <c r="CG2200">
        <v>0.15402298262486303</v>
      </c>
      <c r="CH2200">
        <v>7.807963582297476</v>
      </c>
      <c r="CI2200">
        <v>12</v>
      </c>
    </row>
    <row r="2201" spans="47:87" x14ac:dyDescent="0.3">
      <c r="AU2201">
        <v>0.3</v>
      </c>
      <c r="AV2201">
        <v>20.643691750046713</v>
      </c>
      <c r="AW2201">
        <v>0.33519077607344877</v>
      </c>
      <c r="AX2201">
        <v>1.501848796912906</v>
      </c>
      <c r="AY2201">
        <v>330.80383377971725</v>
      </c>
      <c r="AZ2201">
        <v>0.11319299271463119</v>
      </c>
      <c r="BA2201">
        <v>373.62967457026957</v>
      </c>
      <c r="BB2201">
        <v>313.14037229233907</v>
      </c>
      <c r="BC2201">
        <v>1</v>
      </c>
      <c r="BD2201">
        <v>34.394614019306196</v>
      </c>
      <c r="BE2201">
        <v>105.03345886870487</v>
      </c>
      <c r="BF2201">
        <v>15.860842342274619</v>
      </c>
      <c r="BG2201">
        <v>4.2448349580126079</v>
      </c>
      <c r="BH2201">
        <v>420.85577721255765</v>
      </c>
      <c r="BI2201">
        <v>0.19999999999999996</v>
      </c>
      <c r="BJ2201">
        <v>2415.2346976535287</v>
      </c>
      <c r="BK2201">
        <v>682.69689311466198</v>
      </c>
      <c r="BL2201">
        <v>909.22858050488367</v>
      </c>
      <c r="BM2201">
        <v>846.96521966102773</v>
      </c>
      <c r="BN2201">
        <v>100.49264317259502</v>
      </c>
      <c r="BO2201">
        <v>30.245811883840915</v>
      </c>
      <c r="BP2201">
        <v>5.6671585209235494E-2</v>
      </c>
      <c r="BQ2201">
        <v>100</v>
      </c>
      <c r="BR2201">
        <v>390.09295386465305</v>
      </c>
      <c r="BS2201">
        <v>5.834986343771166E-2</v>
      </c>
      <c r="BT2201">
        <v>3.0043216202491529E-4</v>
      </c>
      <c r="BU2201">
        <v>0</v>
      </c>
      <c r="BV2201">
        <v>0.53838821890058797</v>
      </c>
      <c r="BW2201">
        <v>14.960518731491945</v>
      </c>
      <c r="BX2201">
        <v>34.071750935782589</v>
      </c>
      <c r="BY2201">
        <v>34.785233075213561</v>
      </c>
      <c r="BZ2201">
        <v>1190.6652789045138</v>
      </c>
      <c r="CA2201">
        <v>155.70483298967122</v>
      </c>
      <c r="CB2201">
        <v>237.75586111392263</v>
      </c>
      <c r="CC2201" s="156">
        <v>1.1399999999999999</v>
      </c>
      <c r="CD2201">
        <v>2330</v>
      </c>
      <c r="CE2201">
        <v>-5.8133042270703261E-2</v>
      </c>
      <c r="CF2201">
        <v>0.73212083355749336</v>
      </c>
      <c r="CG2201">
        <v>2.63262079517553E-2</v>
      </c>
      <c r="CH2201">
        <v>-21.596665414304869</v>
      </c>
      <c r="CI2201" t="s">
        <v>479</v>
      </c>
    </row>
    <row r="2202" spans="47:87" x14ac:dyDescent="0.3">
      <c r="AU2202">
        <v>0.3</v>
      </c>
      <c r="AV2202">
        <v>21.130480084504406</v>
      </c>
      <c r="AW2202">
        <v>0.32156574215055517</v>
      </c>
      <c r="AX2202">
        <v>1.7594203895781095</v>
      </c>
      <c r="AY2202">
        <v>332.62645645947384</v>
      </c>
      <c r="AZ2202">
        <v>0.10963883096749671</v>
      </c>
      <c r="BA2202">
        <v>461.16459659665588</v>
      </c>
      <c r="BB2202">
        <v>389.56827250282612</v>
      </c>
      <c r="BC2202">
        <v>1</v>
      </c>
      <c r="BD2202">
        <v>36.883150986047504</v>
      </c>
      <c r="BE2202">
        <v>85.613241234402125</v>
      </c>
      <c r="BF2202">
        <v>17.230007424301476</v>
      </c>
      <c r="BG2202">
        <v>3.0907646881552449</v>
      </c>
      <c r="BH2202">
        <v>424.80864743989048</v>
      </c>
      <c r="BI2202">
        <v>0.20000000000000007</v>
      </c>
      <c r="BJ2202">
        <v>2873.1472040679491</v>
      </c>
      <c r="BK2202">
        <v>692.32873203668134</v>
      </c>
      <c r="BL2202">
        <v>850.51375817819633</v>
      </c>
      <c r="BM2202">
        <v>923.94777190403943</v>
      </c>
      <c r="BN2202">
        <v>126.45970928671476</v>
      </c>
      <c r="BO2202">
        <v>29.197016316480731</v>
      </c>
      <c r="BP2202">
        <v>3.2441575543302521E-2</v>
      </c>
      <c r="BQ2202">
        <v>100</v>
      </c>
      <c r="BR2202">
        <v>298.75806748996712</v>
      </c>
      <c r="BS2202">
        <v>5.8518542547110496E-2</v>
      </c>
      <c r="BT2202">
        <v>3.1483181094535151E-4</v>
      </c>
      <c r="BU2202">
        <v>0</v>
      </c>
      <c r="BV2202">
        <v>0.53797700154187023</v>
      </c>
      <c r="BW2202">
        <v>14.658096088402532</v>
      </c>
      <c r="BX2202">
        <v>36.739835807006699</v>
      </c>
      <c r="BY2202">
        <v>32.657346861691138</v>
      </c>
      <c r="BZ2202">
        <v>1128.2486667895478</v>
      </c>
      <c r="CA2202">
        <v>272.62918361466211</v>
      </c>
      <c r="CB2202">
        <v>207.19941303084013</v>
      </c>
      <c r="CC2202" s="156">
        <v>1.25</v>
      </c>
      <c r="CD2202">
        <v>530</v>
      </c>
      <c r="CE2202">
        <v>0.11916757415601631</v>
      </c>
      <c r="CF2202">
        <v>4.4807599837961103</v>
      </c>
      <c r="CG2202">
        <v>0.15820560828947794</v>
      </c>
      <c r="CH2202">
        <v>4.9006084105931054</v>
      </c>
      <c r="CI2202">
        <v>14</v>
      </c>
    </row>
    <row r="2203" spans="47:87" x14ac:dyDescent="0.3">
      <c r="AU2203">
        <v>0.3</v>
      </c>
      <c r="AV2203">
        <v>18.141586107242571</v>
      </c>
      <c r="AW2203">
        <v>0.26461996597328635</v>
      </c>
      <c r="AX2203">
        <v>0.4068975570825189</v>
      </c>
      <c r="AY2203">
        <v>327.24239453550894</v>
      </c>
      <c r="AZ2203">
        <v>0.10829690723872937</v>
      </c>
      <c r="BA2203">
        <v>505.33590689231261</v>
      </c>
      <c r="BB2203">
        <v>264.97822902060801</v>
      </c>
      <c r="BC2203">
        <v>1</v>
      </c>
      <c r="BD2203">
        <v>43.734071986385359</v>
      </c>
      <c r="BE2203">
        <v>108.47307730414681</v>
      </c>
      <c r="BF2203">
        <v>9.9436186530125852</v>
      </c>
      <c r="BG2203">
        <v>5.1814255863629954</v>
      </c>
      <c r="BH2203">
        <v>441.1137636416413</v>
      </c>
      <c r="BI2203">
        <v>0.2</v>
      </c>
      <c r="BJ2203">
        <v>2430.1989029822621</v>
      </c>
      <c r="BK2203">
        <v>687.25340704977441</v>
      </c>
      <c r="BL2203">
        <v>893.22604209706299</v>
      </c>
      <c r="BM2203">
        <v>832.23225333801554</v>
      </c>
      <c r="BN2203">
        <v>129.23959934303295</v>
      </c>
      <c r="BO2203">
        <v>23.980013002233978</v>
      </c>
      <c r="BP2203">
        <v>3.2255074227088419E-2</v>
      </c>
      <c r="BQ2203">
        <v>100</v>
      </c>
      <c r="BR2203">
        <v>342.84743160126186</v>
      </c>
      <c r="BS2203">
        <v>5.5393631415778473E-2</v>
      </c>
      <c r="BT2203">
        <v>3.0045529619083839E-4</v>
      </c>
      <c r="BU2203">
        <v>0</v>
      </c>
      <c r="BV2203">
        <v>0.56891646639240945</v>
      </c>
      <c r="BW2203">
        <v>13.93726455112861</v>
      </c>
      <c r="BX2203">
        <v>38.351635191805421</v>
      </c>
      <c r="BY2203">
        <v>36.328116637050741</v>
      </c>
      <c r="BZ2203">
        <v>1254.5319076128305</v>
      </c>
      <c r="CA2203">
        <v>351.4787872585656</v>
      </c>
      <c r="CB2203">
        <v>236.10763913843113</v>
      </c>
      <c r="CC2203" s="156">
        <v>0.93</v>
      </c>
      <c r="CD2203">
        <v>2850</v>
      </c>
      <c r="CE2203">
        <v>-4.729662074021157E-2</v>
      </c>
      <c r="CF2203">
        <v>1.030054059208581</v>
      </c>
      <c r="CG2203">
        <v>3.2162006367633E-2</v>
      </c>
      <c r="CH2203">
        <v>-23.276167669291478</v>
      </c>
      <c r="CI2203" t="s">
        <v>479</v>
      </c>
    </row>
    <row r="2204" spans="47:87" x14ac:dyDescent="0.3">
      <c r="AU2204">
        <v>0.3</v>
      </c>
      <c r="AV2204">
        <v>19.313642390920101</v>
      </c>
      <c r="AW2204">
        <v>0.29049944524624421</v>
      </c>
      <c r="AX2204">
        <v>1.088901158208712</v>
      </c>
      <c r="AY2204">
        <v>331.49321416084274</v>
      </c>
      <c r="AZ2204">
        <v>0.10511667962675826</v>
      </c>
      <c r="BA2204">
        <v>450.79856887245472</v>
      </c>
      <c r="BB2204">
        <v>293.42170542359776</v>
      </c>
      <c r="BC2204">
        <v>1</v>
      </c>
      <c r="BD2204">
        <v>38.501835740332673</v>
      </c>
      <c r="BE2204">
        <v>87.403543155974845</v>
      </c>
      <c r="BF2204">
        <v>15.0193625791317</v>
      </c>
      <c r="BG2204">
        <v>6.5790010778130368</v>
      </c>
      <c r="BH2204">
        <v>438.43549053569473</v>
      </c>
      <c r="BI2204">
        <v>0.20000000000000007</v>
      </c>
      <c r="BJ2204">
        <v>2325.5534336513697</v>
      </c>
      <c r="BK2204">
        <v>687.16917505103595</v>
      </c>
      <c r="BL2204">
        <v>868.17487167769229</v>
      </c>
      <c r="BM2204">
        <v>942.14102213886486</v>
      </c>
      <c r="BN2204">
        <v>181.13027682280631</v>
      </c>
      <c r="BO2204">
        <v>26.12425098515164</v>
      </c>
      <c r="BP2204">
        <v>5.9863565159150291E-2</v>
      </c>
      <c r="BQ2204">
        <v>100</v>
      </c>
      <c r="BR2204">
        <v>309.6921955090416</v>
      </c>
      <c r="BS2204">
        <v>5.6054963817379677E-2</v>
      </c>
      <c r="BT2204">
        <v>2.8754242332954265E-4</v>
      </c>
      <c r="BU2204">
        <v>108.92758196410635</v>
      </c>
      <c r="BV2204">
        <v>0.55515828193683026</v>
      </c>
      <c r="BW2204">
        <v>14.205213817560288</v>
      </c>
      <c r="BX2204">
        <v>35.243386447031767</v>
      </c>
      <c r="BY2204">
        <v>30.891578080079327</v>
      </c>
      <c r="BZ2204">
        <v>945.12862077491582</v>
      </c>
      <c r="CA2204">
        <v>239.83817066465184</v>
      </c>
      <c r="CB2204">
        <v>234.03109838884936</v>
      </c>
      <c r="CC2204" s="156">
        <v>0.91</v>
      </c>
      <c r="CD2204">
        <v>2050</v>
      </c>
      <c r="CE2204">
        <v>0.10685618622596627</v>
      </c>
      <c r="CF2204">
        <v>4.7456319481138323</v>
      </c>
      <c r="CG2204">
        <v>0.13939698391160701</v>
      </c>
      <c r="CH2204">
        <v>2.8965758125898105</v>
      </c>
      <c r="CI2204">
        <v>15</v>
      </c>
    </row>
    <row r="2205" spans="47:87" x14ac:dyDescent="0.3">
      <c r="AU2205">
        <v>0.3</v>
      </c>
      <c r="AV2205">
        <v>18.596288475629834</v>
      </c>
      <c r="AW2205">
        <v>0.23619647075067612</v>
      </c>
      <c r="AX2205">
        <v>1.7245585060969741</v>
      </c>
      <c r="AY2205">
        <v>317.12954307290056</v>
      </c>
      <c r="AZ2205">
        <v>0.10239671152535451</v>
      </c>
      <c r="BA2205">
        <v>536.90771144001917</v>
      </c>
      <c r="BB2205">
        <v>334.37933578921991</v>
      </c>
      <c r="BC2205">
        <v>1</v>
      </c>
      <c r="BD2205">
        <v>46.3834631309862</v>
      </c>
      <c r="BE2205">
        <v>120.40169273941829</v>
      </c>
      <c r="BF2205">
        <v>9.4337869473571452</v>
      </c>
      <c r="BG2205">
        <v>5.8362073661072964</v>
      </c>
      <c r="BH2205">
        <v>412.1452387475349</v>
      </c>
      <c r="BI2205">
        <v>0.20000000000000004</v>
      </c>
      <c r="BJ2205">
        <v>2696.0202647489346</v>
      </c>
      <c r="BK2205">
        <v>699.7884078042606</v>
      </c>
      <c r="BL2205">
        <v>903.37113839701374</v>
      </c>
      <c r="BM2205">
        <v>1204.3433182677468</v>
      </c>
      <c r="BN2205">
        <v>89.194841187994456</v>
      </c>
      <c r="BO2205">
        <v>21.428585714207525</v>
      </c>
      <c r="BP2205">
        <v>2.5810823297046228E-2</v>
      </c>
      <c r="BQ2205">
        <v>100</v>
      </c>
      <c r="BR2205">
        <v>317.67383890246867</v>
      </c>
      <c r="BS2205">
        <v>5.1191529686455996E-2</v>
      </c>
      <c r="BT2205">
        <v>2.9695001812307783E-4</v>
      </c>
      <c r="BU2205">
        <v>47.8134546609447</v>
      </c>
      <c r="BV2205">
        <v>0.58367552858517424</v>
      </c>
      <c r="BW2205">
        <v>14.70590644339665</v>
      </c>
      <c r="BX2205">
        <v>37.460007990334589</v>
      </c>
      <c r="BY2205">
        <v>27.056175459455325</v>
      </c>
      <c r="BZ2205">
        <v>798.64270465042091</v>
      </c>
      <c r="CA2205">
        <v>312.64182994630789</v>
      </c>
      <c r="CB2205">
        <v>224.89366810483551</v>
      </c>
      <c r="CC2205" s="156">
        <v>0.99</v>
      </c>
      <c r="CD2205">
        <v>1810</v>
      </c>
      <c r="CE2205">
        <v>0.10827600407423521</v>
      </c>
      <c r="CF2205">
        <v>4.7812192034253451</v>
      </c>
      <c r="CG2205">
        <v>0.14530186940195813</v>
      </c>
      <c r="CH2205">
        <v>3.0417773155595227</v>
      </c>
      <c r="CI2205">
        <v>16</v>
      </c>
    </row>
    <row r="2206" spans="47:87" x14ac:dyDescent="0.3">
      <c r="AU2206">
        <v>0.3</v>
      </c>
      <c r="AV2206">
        <v>19.001539445868723</v>
      </c>
      <c r="AW2206">
        <v>0.39626207444759026</v>
      </c>
      <c r="AX2206">
        <v>0.75484021156188041</v>
      </c>
      <c r="AY2206">
        <v>309.62129743061797</v>
      </c>
      <c r="AZ2206">
        <v>0.11239708912015997</v>
      </c>
      <c r="BA2206">
        <v>457.75570190535842</v>
      </c>
      <c r="BB2206">
        <v>366.5017973768264</v>
      </c>
      <c r="BC2206">
        <v>1</v>
      </c>
      <c r="BD2206">
        <v>38.682828040882775</v>
      </c>
      <c r="BE2206">
        <v>96.795645651380639</v>
      </c>
      <c r="BF2206">
        <v>16.654909565870202</v>
      </c>
      <c r="BG2206">
        <v>5.5618015009722885</v>
      </c>
      <c r="BH2206">
        <v>407.97200324020099</v>
      </c>
      <c r="BI2206">
        <v>0.20000000000000004</v>
      </c>
      <c r="BJ2206">
        <v>2632.5976111711338</v>
      </c>
      <c r="BK2206">
        <v>702.93135544419397</v>
      </c>
      <c r="BL2206">
        <v>908.86743746434308</v>
      </c>
      <c r="BM2206">
        <v>1069.3805278385728</v>
      </c>
      <c r="BN2206">
        <v>172.29630589122729</v>
      </c>
      <c r="BO2206">
        <v>36.089832213195287</v>
      </c>
      <c r="BP2206">
        <v>2.6660086866235295E-2</v>
      </c>
      <c r="BQ2206">
        <v>100</v>
      </c>
      <c r="BR2206">
        <v>357.13683791582889</v>
      </c>
      <c r="BS2206">
        <v>5.255378047726187E-2</v>
      </c>
      <c r="BT2206">
        <v>3.0774452485179775E-4</v>
      </c>
      <c r="BU2206">
        <v>0</v>
      </c>
      <c r="BV2206">
        <v>0.53382071803925235</v>
      </c>
      <c r="BW2206">
        <v>13.236459054396851</v>
      </c>
      <c r="BX2206">
        <v>35.949981689061666</v>
      </c>
      <c r="BY2206">
        <v>36.718096671830672</v>
      </c>
      <c r="BZ2206">
        <v>1082.7492515702215</v>
      </c>
      <c r="CA2206">
        <v>368.17684021247118</v>
      </c>
      <c r="CB2206">
        <v>256.81996232539819</v>
      </c>
      <c r="CC2206" s="156">
        <v>1.04</v>
      </c>
      <c r="CD2206">
        <v>680</v>
      </c>
      <c r="CE2206">
        <v>0.24004588927963177</v>
      </c>
      <c r="CF2206">
        <v>8.2014957726973776</v>
      </c>
      <c r="CG2206">
        <v>0.29027641968021872</v>
      </c>
      <c r="CH2206">
        <v>32.061354366054346</v>
      </c>
      <c r="CI2206">
        <v>5</v>
      </c>
    </row>
    <row r="2207" spans="47:87" x14ac:dyDescent="0.3">
      <c r="AU2207">
        <v>0.3</v>
      </c>
      <c r="AV2207">
        <v>19.646194972244196</v>
      </c>
      <c r="AW2207">
        <v>0.3095017917099257</v>
      </c>
      <c r="AX2207">
        <v>1.0412183827024708</v>
      </c>
      <c r="AY2207">
        <v>274.01844962447996</v>
      </c>
      <c r="AZ2207">
        <v>0.10622119316445519</v>
      </c>
      <c r="BA2207">
        <v>468.76809042025241</v>
      </c>
      <c r="BB2207">
        <v>308.85674507119131</v>
      </c>
      <c r="BC2207">
        <v>1</v>
      </c>
      <c r="BD2207">
        <v>37.846521498365391</v>
      </c>
      <c r="BE2207">
        <v>102.25512359675947</v>
      </c>
      <c r="BF2207">
        <v>25.240280663511864</v>
      </c>
      <c r="BG2207">
        <v>4.4848996714994023</v>
      </c>
      <c r="BH2207">
        <v>450.5875231765886</v>
      </c>
      <c r="BI2207">
        <v>0.2</v>
      </c>
      <c r="BJ2207">
        <v>2299.3765830413558</v>
      </c>
      <c r="BK2207">
        <v>680.4649046177301</v>
      </c>
      <c r="BL2207">
        <v>863.05164195374471</v>
      </c>
      <c r="BM2207">
        <v>914.62062614944091</v>
      </c>
      <c r="BN2207">
        <v>114.95672547007916</v>
      </c>
      <c r="BO2207">
        <v>28.022109840363491</v>
      </c>
      <c r="BP2207">
        <v>4.0873185988411567E-2</v>
      </c>
      <c r="BQ2207">
        <v>100</v>
      </c>
      <c r="BR2207">
        <v>358.70675078910097</v>
      </c>
      <c r="BS2207">
        <v>5.4652785885745576E-2</v>
      </c>
      <c r="BT2207">
        <v>3.0315499647891737E-4</v>
      </c>
      <c r="BU2207">
        <v>5.8044977995095861</v>
      </c>
      <c r="BV2207">
        <v>0.56630752298038212</v>
      </c>
      <c r="BW2207">
        <v>14.791090063904974</v>
      </c>
      <c r="BX2207">
        <v>36.420464393924725</v>
      </c>
      <c r="BY2207">
        <v>32.181688603554669</v>
      </c>
      <c r="BZ2207">
        <v>829.0363143776907</v>
      </c>
      <c r="CA2207">
        <v>353.64471852441233</v>
      </c>
      <c r="CB2207">
        <v>242.10555732188038</v>
      </c>
      <c r="CC2207" s="156">
        <v>0.98</v>
      </c>
      <c r="CD2207">
        <v>1360</v>
      </c>
      <c r="CE2207">
        <v>0.16220006696933797</v>
      </c>
      <c r="CF2207">
        <v>6.9484243081455679</v>
      </c>
      <c r="CG2207">
        <v>0.2114587311400585</v>
      </c>
      <c r="CH2207">
        <v>15.000420585245179</v>
      </c>
      <c r="CI2207">
        <v>9</v>
      </c>
    </row>
    <row r="2208" spans="47:87" x14ac:dyDescent="0.3">
      <c r="AU2208">
        <v>0.3</v>
      </c>
      <c r="AV2208">
        <v>18.493348631288651</v>
      </c>
      <c r="AW2208">
        <v>0.34303984225663231</v>
      </c>
      <c r="AX2208">
        <v>1.0782840852101256</v>
      </c>
      <c r="AY2208">
        <v>365.98503465779999</v>
      </c>
      <c r="AZ2208">
        <v>0.1023255958710917</v>
      </c>
      <c r="BA2208">
        <v>448.70672988001292</v>
      </c>
      <c r="BB2208">
        <v>433.94031687487097</v>
      </c>
      <c r="BC2208">
        <v>1</v>
      </c>
      <c r="BD2208">
        <v>35.133918488445275</v>
      </c>
      <c r="BE2208">
        <v>94.481845027096696</v>
      </c>
      <c r="BF2208">
        <v>14.393053634897523</v>
      </c>
      <c r="BG2208">
        <v>6.4186280436843193</v>
      </c>
      <c r="BH2208">
        <v>445.11247411553677</v>
      </c>
      <c r="BI2208">
        <v>0.2</v>
      </c>
      <c r="BJ2208">
        <v>2682.1755726426586</v>
      </c>
      <c r="BK2208">
        <v>682.0494928537986</v>
      </c>
      <c r="BL2208">
        <v>888.60992822237779</v>
      </c>
      <c r="BM2208">
        <v>933.17096840989939</v>
      </c>
      <c r="BN2208">
        <v>186.57164979945742</v>
      </c>
      <c r="BO2208">
        <v>31.166802065852</v>
      </c>
      <c r="BP2208">
        <v>3.225040871229902E-2</v>
      </c>
      <c r="BQ2208">
        <v>100</v>
      </c>
      <c r="BR2208">
        <v>282.28345066913835</v>
      </c>
      <c r="BS2208">
        <v>6.0799858099931992E-2</v>
      </c>
      <c r="BT2208">
        <v>2.8478202541020625E-4</v>
      </c>
      <c r="BU2208">
        <v>17.228735024186271</v>
      </c>
      <c r="BV2208">
        <v>0.55957107816771057</v>
      </c>
      <c r="BW2208">
        <v>15.117920583290928</v>
      </c>
      <c r="BX2208">
        <v>35.74217223497002</v>
      </c>
      <c r="BY2208">
        <v>29.358449895750951</v>
      </c>
      <c r="BZ2208">
        <v>1213.9487706895538</v>
      </c>
      <c r="CA2208">
        <v>320.89255077587791</v>
      </c>
      <c r="CB2208">
        <v>229.98055950379725</v>
      </c>
      <c r="CC2208" s="156">
        <v>0.91</v>
      </c>
      <c r="CD2208">
        <v>2470</v>
      </c>
      <c r="CE2208">
        <v>4.1792588505070949E-2</v>
      </c>
      <c r="CF2208">
        <v>2.6865200711023625</v>
      </c>
      <c r="CG2208">
        <v>8.3459307164815047E-2</v>
      </c>
      <c r="CH2208">
        <v>-8.4902983419928635</v>
      </c>
      <c r="CI2208" t="s">
        <v>479</v>
      </c>
    </row>
    <row r="2209" spans="47:87" x14ac:dyDescent="0.3">
      <c r="AU2209">
        <v>0.3</v>
      </c>
      <c r="AV2209">
        <v>18.789779322473702</v>
      </c>
      <c r="AW2209">
        <v>0.33680421089734003</v>
      </c>
      <c r="AX2209">
        <v>1.6787452156862503</v>
      </c>
      <c r="AY2209">
        <v>333.05262366505906</v>
      </c>
      <c r="AZ2209">
        <v>0.10010890401495114</v>
      </c>
      <c r="BA2209">
        <v>483.78698373341018</v>
      </c>
      <c r="BB2209">
        <v>367.44313603950116</v>
      </c>
      <c r="BC2209">
        <v>1</v>
      </c>
      <c r="BD2209">
        <v>42.113165189108699</v>
      </c>
      <c r="BE2209">
        <v>113.10759744520153</v>
      </c>
      <c r="BF2209">
        <v>22.03545078962134</v>
      </c>
      <c r="BG2209">
        <v>5.3102329695123816</v>
      </c>
      <c r="BH2209">
        <v>437.15421534265926</v>
      </c>
      <c r="BI2209">
        <v>0.2</v>
      </c>
      <c r="BJ2209">
        <v>2805.3259654988101</v>
      </c>
      <c r="BK2209">
        <v>683.63836586358229</v>
      </c>
      <c r="BL2209">
        <v>962.87076547929962</v>
      </c>
      <c r="BM2209">
        <v>950.51524233669249</v>
      </c>
      <c r="BN2209">
        <v>106.21798027100307</v>
      </c>
      <c r="BO2209">
        <v>30.467234918775684</v>
      </c>
      <c r="BP2209">
        <v>4.7808348124274397E-2</v>
      </c>
      <c r="BQ2209">
        <v>100</v>
      </c>
      <c r="BR2209">
        <v>363.07530511560702</v>
      </c>
      <c r="BS2209">
        <v>5.8240480031403634E-2</v>
      </c>
      <c r="BT2209">
        <v>2.8713331845366238E-4</v>
      </c>
      <c r="BU2209">
        <v>5.2534069741891578</v>
      </c>
      <c r="BV2209">
        <v>0.56508081415557143</v>
      </c>
      <c r="BW2209">
        <v>15.223225650520405</v>
      </c>
      <c r="BX2209">
        <v>31.79181301480158</v>
      </c>
      <c r="BY2209">
        <v>37.585263915026623</v>
      </c>
      <c r="BZ2209">
        <v>1189.2705976631685</v>
      </c>
      <c r="CA2209">
        <v>191.96880778048009</v>
      </c>
      <c r="CB2209">
        <v>217.00536961897302</v>
      </c>
      <c r="CC2209" s="156">
        <v>0.99</v>
      </c>
      <c r="CD2209">
        <v>2180</v>
      </c>
      <c r="CE2209">
        <v>0.10380439489352855</v>
      </c>
      <c r="CF2209">
        <v>3.4531277746186104</v>
      </c>
      <c r="CG2209">
        <v>0.14031929776330154</v>
      </c>
      <c r="CH2209">
        <v>-1.0552067285059763</v>
      </c>
      <c r="CI2209" t="s">
        <v>479</v>
      </c>
    </row>
    <row r="2210" spans="47:87" x14ac:dyDescent="0.3">
      <c r="AU2210">
        <v>0.3</v>
      </c>
      <c r="AV2210">
        <v>20.169017488850056</v>
      </c>
      <c r="AW2210">
        <v>0.34830044963138179</v>
      </c>
      <c r="AX2210">
        <v>0</v>
      </c>
      <c r="AY2210">
        <v>307.97782328049476</v>
      </c>
      <c r="AZ2210">
        <v>8.9141821204194768E-2</v>
      </c>
      <c r="BA2210">
        <v>446.41320623353516</v>
      </c>
      <c r="BB2210">
        <v>357.34071926274044</v>
      </c>
      <c r="BC2210">
        <v>1</v>
      </c>
      <c r="BD2210">
        <v>46.848030719109367</v>
      </c>
      <c r="BE2210">
        <v>98.18638835575662</v>
      </c>
      <c r="BF2210">
        <v>24.382848925756466</v>
      </c>
      <c r="BG2210">
        <v>4.8845997108593728</v>
      </c>
      <c r="BH2210">
        <v>424.28310173032622</v>
      </c>
      <c r="BI2210">
        <v>0.20000000000000007</v>
      </c>
      <c r="BJ2210">
        <v>2710.5760050959188</v>
      </c>
      <c r="BK2210">
        <v>697.84936654843739</v>
      </c>
      <c r="BL2210">
        <v>928.10923167813849</v>
      </c>
      <c r="BM2210">
        <v>881.66105249481041</v>
      </c>
      <c r="BN2210">
        <v>196.56581706226439</v>
      </c>
      <c r="BO2210">
        <v>31.366297030493708</v>
      </c>
      <c r="BP2210">
        <v>6.6605584376676574E-2</v>
      </c>
      <c r="BQ2210">
        <v>100</v>
      </c>
      <c r="BR2210">
        <v>340.59601143158</v>
      </c>
      <c r="BS2210">
        <v>5.7042420664936241E-2</v>
      </c>
      <c r="BT2210">
        <v>2.9231915056785666E-4</v>
      </c>
      <c r="BU2210">
        <v>20.099334351974331</v>
      </c>
      <c r="BV2210">
        <v>0.53547948229402453</v>
      </c>
      <c r="BW2210">
        <v>15.622296873870159</v>
      </c>
      <c r="BX2210">
        <v>36.151578327873999</v>
      </c>
      <c r="BY2210">
        <v>35.232230354264139</v>
      </c>
      <c r="BZ2210">
        <v>1258.1311639006678</v>
      </c>
      <c r="CA2210">
        <v>215.96602122082493</v>
      </c>
      <c r="CB2210">
        <v>211.18845919000398</v>
      </c>
      <c r="CC2210" s="156">
        <v>1.05</v>
      </c>
      <c r="CD2210">
        <v>2670</v>
      </c>
      <c r="CE2210">
        <v>-0.1008115143096836</v>
      </c>
      <c r="CF2210">
        <v>0.39912207906533048</v>
      </c>
      <c r="CG2210">
        <v>1.3091692269667592E-2</v>
      </c>
      <c r="CH2210">
        <v>-26.327755620000676</v>
      </c>
      <c r="CI2210" t="s">
        <v>479</v>
      </c>
    </row>
    <row r="2211" spans="47:87" x14ac:dyDescent="0.3">
      <c r="AU2211">
        <v>0.3</v>
      </c>
      <c r="AV2211">
        <v>20.213778854689995</v>
      </c>
      <c r="AW2211">
        <v>0.28501441845159375</v>
      </c>
      <c r="AX2211">
        <v>0.27517380757255416</v>
      </c>
      <c r="AY2211">
        <v>333.32604995706117</v>
      </c>
      <c r="AZ2211">
        <v>0.10527185516702672</v>
      </c>
      <c r="BA2211">
        <v>434.35014866651551</v>
      </c>
      <c r="BB2211">
        <v>246.81154963838298</v>
      </c>
      <c r="BC2211">
        <v>1</v>
      </c>
      <c r="BD2211">
        <v>38.102128334934775</v>
      </c>
      <c r="BE2211">
        <v>106.80836933902654</v>
      </c>
      <c r="BF2211">
        <v>13.254852778928587</v>
      </c>
      <c r="BG2211">
        <v>5.135175849446183</v>
      </c>
      <c r="BH2211">
        <v>409.47496417510786</v>
      </c>
      <c r="BI2211">
        <v>0.20000000000000004</v>
      </c>
      <c r="BJ2211">
        <v>2323.8813215003229</v>
      </c>
      <c r="BK2211">
        <v>687.44476490611555</v>
      </c>
      <c r="BL2211">
        <v>831.06269574138776</v>
      </c>
      <c r="BM2211">
        <v>783.31592575528043</v>
      </c>
      <c r="BN2211">
        <v>142.1363536494764</v>
      </c>
      <c r="BO2211">
        <v>25.513308335429144</v>
      </c>
      <c r="BP2211">
        <v>7.3002770095295752E-2</v>
      </c>
      <c r="BQ2211">
        <v>100</v>
      </c>
      <c r="BR2211">
        <v>373.55443132348478</v>
      </c>
      <c r="BS2211">
        <v>5.4719487347977963E-2</v>
      </c>
      <c r="BT2211">
        <v>2.8805557792375953E-4</v>
      </c>
      <c r="BU2211">
        <v>30.783821073861262</v>
      </c>
      <c r="BV2211">
        <v>0.51838541350490297</v>
      </c>
      <c r="BW2211">
        <v>13.896849434535159</v>
      </c>
      <c r="BX2211">
        <v>35.746221521006646</v>
      </c>
      <c r="BY2211">
        <v>32.917836688268558</v>
      </c>
      <c r="BZ2211">
        <v>1050.5865257989242</v>
      </c>
      <c r="CA2211">
        <v>290.75185976964883</v>
      </c>
      <c r="CB2211">
        <v>238.03421359975479</v>
      </c>
      <c r="CC2211" s="156">
        <v>0.94</v>
      </c>
      <c r="CD2211">
        <v>1170</v>
      </c>
      <c r="CE2211">
        <v>0.10833349858071273</v>
      </c>
      <c r="CF2211">
        <v>4.5238782345646591</v>
      </c>
      <c r="CG2211">
        <v>0.13914965864401949</v>
      </c>
      <c r="CH2211">
        <v>3.8742571970739785</v>
      </c>
      <c r="CI2211">
        <v>15</v>
      </c>
    </row>
    <row r="2212" spans="47:87" x14ac:dyDescent="0.3">
      <c r="AU2212">
        <v>0.3</v>
      </c>
      <c r="AV2212">
        <v>20.631020868312852</v>
      </c>
      <c r="AW2212">
        <v>0.34849678145912433</v>
      </c>
      <c r="AX2212">
        <v>1.7409650052376289</v>
      </c>
      <c r="AY2212">
        <v>332.57611000454722</v>
      </c>
      <c r="AZ2212">
        <v>0.10084466810345584</v>
      </c>
      <c r="BA2212">
        <v>369.21080926606248</v>
      </c>
      <c r="BB2212">
        <v>364.36788897843172</v>
      </c>
      <c r="BC2212">
        <v>1</v>
      </c>
      <c r="BD2212">
        <v>39.167735922346367</v>
      </c>
      <c r="BE2212">
        <v>121.45280691556626</v>
      </c>
      <c r="BF2212">
        <v>15.380628688016957</v>
      </c>
      <c r="BG2212">
        <v>6.6552786811283218</v>
      </c>
      <c r="BH2212">
        <v>431.42262045592099</v>
      </c>
      <c r="BI2212">
        <v>0.20000000000000007</v>
      </c>
      <c r="BJ2212">
        <v>2683.2822946874103</v>
      </c>
      <c r="BK2212">
        <v>695.69340187525108</v>
      </c>
      <c r="BL2212">
        <v>928.70007741237134</v>
      </c>
      <c r="BM2212">
        <v>1076.4297000359315</v>
      </c>
      <c r="BN2212">
        <v>177.32408859902418</v>
      </c>
      <c r="BO2212">
        <v>31.616350237464065</v>
      </c>
      <c r="BP2212">
        <v>3.838955863199444E-2</v>
      </c>
      <c r="BQ2212">
        <v>100</v>
      </c>
      <c r="BR2212">
        <v>346.60407499766092</v>
      </c>
      <c r="BS2212">
        <v>5.4795325229418837E-2</v>
      </c>
      <c r="BT2212">
        <v>2.8952389889391267E-4</v>
      </c>
      <c r="BU2212">
        <v>72.51092432492598</v>
      </c>
      <c r="BV2212">
        <v>0.53252621717480264</v>
      </c>
      <c r="BW2212">
        <v>15.279513837079163</v>
      </c>
      <c r="BX2212">
        <v>38.309124253528729</v>
      </c>
      <c r="BY2212">
        <v>26.09387307924283</v>
      </c>
      <c r="BZ2212">
        <v>846.82486678550708</v>
      </c>
      <c r="CA2212">
        <v>404.06350987237539</v>
      </c>
      <c r="CB2212">
        <v>232.43294105855506</v>
      </c>
      <c r="CC2212" s="156">
        <v>0.92</v>
      </c>
      <c r="CD2212">
        <v>1680</v>
      </c>
      <c r="CE2212">
        <v>0.14299150762488355</v>
      </c>
      <c r="CF2212">
        <v>4.3964231799159483</v>
      </c>
      <c r="CG2212">
        <v>0.17745730685408118</v>
      </c>
      <c r="CH2212">
        <v>4.7120743190955938</v>
      </c>
      <c r="CI2212">
        <v>12</v>
      </c>
    </row>
    <row r="2213" spans="47:87" x14ac:dyDescent="0.3">
      <c r="AU2213">
        <v>0.3</v>
      </c>
      <c r="AV2213">
        <v>21.608632983703565</v>
      </c>
      <c r="AW2213">
        <v>0.25184346090551801</v>
      </c>
      <c r="AX2213">
        <v>0</v>
      </c>
      <c r="AY2213">
        <v>310.32088173727425</v>
      </c>
      <c r="AZ2213">
        <v>9.6067775372365272E-2</v>
      </c>
      <c r="BA2213">
        <v>448.73561502689256</v>
      </c>
      <c r="BB2213">
        <v>310.30497445053214</v>
      </c>
      <c r="BC2213">
        <v>1</v>
      </c>
      <c r="BD2213">
        <v>33.900428718820827</v>
      </c>
      <c r="BE2213">
        <v>106.50599783113373</v>
      </c>
      <c r="BF2213">
        <v>1.9742857910022902</v>
      </c>
      <c r="BG2213">
        <v>4.6628424162558275</v>
      </c>
      <c r="BH2213">
        <v>476.7810786685028</v>
      </c>
      <c r="BI2213">
        <v>0.19999999999999998</v>
      </c>
      <c r="BJ2213">
        <v>2413.6793634572646</v>
      </c>
      <c r="BK2213">
        <v>690.59704523696996</v>
      </c>
      <c r="BL2213">
        <v>948.90848475950168</v>
      </c>
      <c r="BM2213">
        <v>916.00068642502049</v>
      </c>
      <c r="BN2213">
        <v>178.7846689715233</v>
      </c>
      <c r="BO2213">
        <v>22.66255079409547</v>
      </c>
      <c r="BP2213">
        <v>5.0104027132636501E-2</v>
      </c>
      <c r="BQ2213">
        <v>100</v>
      </c>
      <c r="BR2213">
        <v>346.79079036515236</v>
      </c>
      <c r="BS2213">
        <v>5.3920108064091352E-2</v>
      </c>
      <c r="BT2213">
        <v>2.8880493917759136E-4</v>
      </c>
      <c r="BU2213">
        <v>36.720977687538017</v>
      </c>
      <c r="BV2213">
        <v>0.57066496838911773</v>
      </c>
      <c r="BW2213">
        <v>14.219961739152486</v>
      </c>
      <c r="BX2213">
        <v>36.081797087125366</v>
      </c>
      <c r="BY2213">
        <v>29.750917808388849</v>
      </c>
      <c r="BZ2213">
        <v>990.35349261747024</v>
      </c>
      <c r="CA2213">
        <v>363.72464994684503</v>
      </c>
      <c r="CB2213">
        <v>226.96027061263206</v>
      </c>
      <c r="CC2213" s="156">
        <v>1.08</v>
      </c>
      <c r="CD2213">
        <v>1000</v>
      </c>
      <c r="CE2213">
        <v>0.16856833289546413</v>
      </c>
      <c r="CF2213">
        <v>5.9865426158250639</v>
      </c>
      <c r="CG2213">
        <v>0.20618132361667557</v>
      </c>
      <c r="CH2213">
        <v>12.566248438109952</v>
      </c>
      <c r="CI2213">
        <v>9</v>
      </c>
    </row>
    <row r="2214" spans="47:87" x14ac:dyDescent="0.3">
      <c r="AU2214">
        <v>0.3</v>
      </c>
      <c r="AV2214">
        <v>19.382190597447387</v>
      </c>
      <c r="AW2214">
        <v>0.28645872020624957</v>
      </c>
      <c r="AX2214">
        <v>1.8596764773292238</v>
      </c>
      <c r="AY2214">
        <v>340.97797452965051</v>
      </c>
      <c r="AZ2214">
        <v>8.1384761539176662E-2</v>
      </c>
      <c r="BA2214">
        <v>474.25251704675316</v>
      </c>
      <c r="BB2214">
        <v>328.87879793009927</v>
      </c>
      <c r="BC2214">
        <v>1</v>
      </c>
      <c r="BD2214">
        <v>36.564434832194863</v>
      </c>
      <c r="BE2214">
        <v>108.21587253033557</v>
      </c>
      <c r="BF2214">
        <v>16.168619112890394</v>
      </c>
      <c r="BG2214">
        <v>6.4993262690620659</v>
      </c>
      <c r="BH2214">
        <v>423.60229015984885</v>
      </c>
      <c r="BI2214">
        <v>0.20000000000000004</v>
      </c>
      <c r="BJ2214">
        <v>2579.7140077615895</v>
      </c>
      <c r="BK2214">
        <v>692.71806711502109</v>
      </c>
      <c r="BL2214">
        <v>960.4339552960239</v>
      </c>
      <c r="BM2214">
        <v>753.77245528340063</v>
      </c>
      <c r="BN2214">
        <v>154.62075500508746</v>
      </c>
      <c r="BO2214">
        <v>25.805215395565931</v>
      </c>
      <c r="BP2214">
        <v>5.3758361510313948E-2</v>
      </c>
      <c r="BQ2214">
        <v>100</v>
      </c>
      <c r="BR2214">
        <v>258.37735522681066</v>
      </c>
      <c r="BS2214">
        <v>5.1516185038382643E-2</v>
      </c>
      <c r="BT2214">
        <v>2.8717367101094038E-4</v>
      </c>
      <c r="BU2214">
        <v>16.05816878559666</v>
      </c>
      <c r="BV2214">
        <v>0.51705533854873731</v>
      </c>
      <c r="BW2214">
        <v>14.501019774234839</v>
      </c>
      <c r="BX2214">
        <v>37.013155857289675</v>
      </c>
      <c r="BY2214">
        <v>32.953458390231546</v>
      </c>
      <c r="BZ2214">
        <v>992.31577107654243</v>
      </c>
      <c r="CA2214">
        <v>222.10680552156018</v>
      </c>
      <c r="CB2214">
        <v>245.99860836528657</v>
      </c>
      <c r="CC2214" s="156">
        <v>0.88</v>
      </c>
      <c r="CD2214">
        <v>1560</v>
      </c>
      <c r="CE2214">
        <v>0.21343492731974067</v>
      </c>
      <c r="CF2214">
        <v>7.1282603751982894</v>
      </c>
      <c r="CG2214">
        <v>0.28156117203255449</v>
      </c>
      <c r="CH2214">
        <v>31.145909905934356</v>
      </c>
      <c r="CI2214">
        <v>5</v>
      </c>
    </row>
    <row r="2215" spans="47:87" x14ac:dyDescent="0.3">
      <c r="AU2215">
        <v>0.3</v>
      </c>
      <c r="AV2215">
        <v>20.487323056669666</v>
      </c>
      <c r="AW2215">
        <v>0.29651234705729718</v>
      </c>
      <c r="AX2215">
        <v>2.1101509211385192</v>
      </c>
      <c r="AY2215">
        <v>347.93025257616534</v>
      </c>
      <c r="AZ2215">
        <v>9.5818949583008087E-2</v>
      </c>
      <c r="BA2215">
        <v>393.20587919138268</v>
      </c>
      <c r="BB2215">
        <v>356.01520902560071</v>
      </c>
      <c r="BC2215">
        <v>1</v>
      </c>
      <c r="BD2215">
        <v>37.824471482686675</v>
      </c>
      <c r="BE2215">
        <v>109.1228787362212</v>
      </c>
      <c r="BF2215">
        <v>17.643456082029733</v>
      </c>
      <c r="BG2215">
        <v>5.7952232415446208</v>
      </c>
      <c r="BH2215">
        <v>416.46212932662291</v>
      </c>
      <c r="BI2215">
        <v>0.2</v>
      </c>
      <c r="BJ2215">
        <v>2656.3174030064129</v>
      </c>
      <c r="BK2215">
        <v>699.81195206257735</v>
      </c>
      <c r="BL2215">
        <v>948.45318501921543</v>
      </c>
      <c r="BM2215">
        <v>981.94688926179015</v>
      </c>
      <c r="BN2215">
        <v>175.988355602148</v>
      </c>
      <c r="BO2215">
        <v>26.74820576652418</v>
      </c>
      <c r="BP2215">
        <v>5.1059833288287934E-2</v>
      </c>
      <c r="BQ2215">
        <v>100</v>
      </c>
      <c r="BR2215">
        <v>377.84856403849909</v>
      </c>
      <c r="BS2215">
        <v>5.2501904168510749E-2</v>
      </c>
      <c r="BT2215">
        <v>2.8074442825333143E-4</v>
      </c>
      <c r="BU2215">
        <v>0.28886597118455881</v>
      </c>
      <c r="BV2215">
        <v>0.51824819335099293</v>
      </c>
      <c r="BW2215">
        <v>15.171046438487332</v>
      </c>
      <c r="BX2215">
        <v>35.42947427093398</v>
      </c>
      <c r="BY2215">
        <v>26.563065012737525</v>
      </c>
      <c r="BZ2215">
        <v>1216.0058408142386</v>
      </c>
      <c r="CA2215">
        <v>286.49609565626935</v>
      </c>
      <c r="CB2215">
        <v>238.54838172778446</v>
      </c>
      <c r="CC2215" s="156">
        <v>0.9</v>
      </c>
      <c r="CD2215">
        <v>1010</v>
      </c>
      <c r="CE2215">
        <v>0.22790692748760533</v>
      </c>
      <c r="CF2215">
        <v>7.2018103103528688</v>
      </c>
      <c r="CG2215">
        <v>0.27077648423419498</v>
      </c>
      <c r="CH2215">
        <v>27.435384119580561</v>
      </c>
      <c r="CI2215">
        <v>6</v>
      </c>
    </row>
    <row r="2216" spans="47:87" x14ac:dyDescent="0.3">
      <c r="AU2216">
        <v>0.3</v>
      </c>
      <c r="AV2216">
        <v>21.321814248659958</v>
      </c>
      <c r="AW2216">
        <v>0.30058051027183746</v>
      </c>
      <c r="AX2216">
        <v>1.4060215373749287</v>
      </c>
      <c r="AY2216">
        <v>303.53074194722296</v>
      </c>
      <c r="AZ2216">
        <v>0.11999714239585232</v>
      </c>
      <c r="BA2216">
        <v>496.92362290815566</v>
      </c>
      <c r="BB2216">
        <v>372.45697333164475</v>
      </c>
      <c r="BC2216">
        <v>1</v>
      </c>
      <c r="BD2216">
        <v>48.036177422140888</v>
      </c>
      <c r="BE2216">
        <v>97.696288882133004</v>
      </c>
      <c r="BF2216">
        <v>18.51176273996532</v>
      </c>
      <c r="BG2216">
        <v>4.1651954599596879</v>
      </c>
      <c r="BH2216">
        <v>450.98697272789127</v>
      </c>
      <c r="BI2216">
        <v>0.2</v>
      </c>
      <c r="BJ2216">
        <v>2668.487748254312</v>
      </c>
      <c r="BK2216">
        <v>699.94592779247319</v>
      </c>
      <c r="BL2216">
        <v>919.85088600545362</v>
      </c>
      <c r="BM2216">
        <v>942.67206008569019</v>
      </c>
      <c r="BN2216">
        <v>154.87307322049733</v>
      </c>
      <c r="BO2216">
        <v>27.006870262873974</v>
      </c>
      <c r="BP2216">
        <v>6.479366018569413E-2</v>
      </c>
      <c r="BQ2216">
        <v>100</v>
      </c>
      <c r="BR2216">
        <v>329.27174497299944</v>
      </c>
      <c r="BS2216">
        <v>5.5681205562768316E-2</v>
      </c>
      <c r="BT2216">
        <v>2.9367549627933238E-4</v>
      </c>
      <c r="BU2216">
        <v>0</v>
      </c>
      <c r="BV2216">
        <v>0.53683041127746078</v>
      </c>
      <c r="BW2216">
        <v>14.875520403331269</v>
      </c>
      <c r="BX2216">
        <v>37.077496423800305</v>
      </c>
      <c r="BY2216">
        <v>29.492755728627962</v>
      </c>
      <c r="BZ2216">
        <v>1054.8117969489563</v>
      </c>
      <c r="CA2216">
        <v>303.77926123778389</v>
      </c>
      <c r="CB2216">
        <v>232.22056130602468</v>
      </c>
      <c r="CC2216" s="156">
        <v>1.05</v>
      </c>
      <c r="CD2216">
        <v>1550</v>
      </c>
      <c r="CE2216">
        <v>0.19183265558888962</v>
      </c>
      <c r="CF2216">
        <v>5.8165792999131565</v>
      </c>
      <c r="CG2216">
        <v>0.23004174381768588</v>
      </c>
      <c r="CH2216">
        <v>25.225695313538608</v>
      </c>
      <c r="CI2216">
        <v>6</v>
      </c>
    </row>
    <row r="2217" spans="47:87" x14ac:dyDescent="0.3">
      <c r="AU2217">
        <v>0.3</v>
      </c>
      <c r="AV2217">
        <v>18.896932815201321</v>
      </c>
      <c r="AW2217">
        <v>0.40628413325708351</v>
      </c>
      <c r="AX2217">
        <v>1.4537136849263725</v>
      </c>
      <c r="AY2217">
        <v>333.95414057421482</v>
      </c>
      <c r="AZ2217">
        <v>7.7552699827773089E-2</v>
      </c>
      <c r="BA2217">
        <v>506.10278233162035</v>
      </c>
      <c r="BB2217">
        <v>377.18422872635267</v>
      </c>
      <c r="BC2217">
        <v>1</v>
      </c>
      <c r="BD2217">
        <v>48.470673068722284</v>
      </c>
      <c r="BE2217">
        <v>85.320296038050117</v>
      </c>
      <c r="BF2217">
        <v>13.141770741500466</v>
      </c>
      <c r="BG2217">
        <v>3.7174021931893644</v>
      </c>
      <c r="BH2217">
        <v>428.1795982510817</v>
      </c>
      <c r="BI2217">
        <v>0.2</v>
      </c>
      <c r="BJ2217">
        <v>2498.5172226767918</v>
      </c>
      <c r="BK2217">
        <v>684.47275589761955</v>
      </c>
      <c r="BL2217">
        <v>860.19242630579322</v>
      </c>
      <c r="BM2217">
        <v>891.77630813074029</v>
      </c>
      <c r="BN2217">
        <v>214.94453778108317</v>
      </c>
      <c r="BO2217">
        <v>36.708245194681567</v>
      </c>
      <c r="BP2217">
        <v>6.3235211087868032E-2</v>
      </c>
      <c r="BQ2217">
        <v>100</v>
      </c>
      <c r="BR2217">
        <v>319.92656223144746</v>
      </c>
      <c r="BS2217">
        <v>5.4568276586092798E-2</v>
      </c>
      <c r="BT2217">
        <v>3.1842389296977898E-4</v>
      </c>
      <c r="BU2217">
        <v>38.855092354922199</v>
      </c>
      <c r="BV2217">
        <v>0.56289393653258368</v>
      </c>
      <c r="BW2217">
        <v>15.788089781310601</v>
      </c>
      <c r="BX2217">
        <v>37.472702473185706</v>
      </c>
      <c r="BY2217">
        <v>36.216756247270538</v>
      </c>
      <c r="BZ2217">
        <v>951.38560030780013</v>
      </c>
      <c r="CA2217">
        <v>377.65452070467029</v>
      </c>
      <c r="CB2217">
        <v>239.50570420189391</v>
      </c>
      <c r="CC2217" s="156">
        <v>1.04</v>
      </c>
      <c r="CD2217">
        <v>1360</v>
      </c>
      <c r="CE2217">
        <v>0.17176215534304418</v>
      </c>
      <c r="CF2217">
        <v>5.9765429099531309</v>
      </c>
      <c r="CG2217">
        <v>0.22788211757310117</v>
      </c>
      <c r="CH2217">
        <v>11.255882697232606</v>
      </c>
      <c r="CI2217">
        <v>9</v>
      </c>
    </row>
    <row r="2218" spans="47:87" x14ac:dyDescent="0.3">
      <c r="AU2218">
        <v>0.3</v>
      </c>
      <c r="AV2218">
        <v>19.476784859095837</v>
      </c>
      <c r="AW2218">
        <v>0.28719514187650175</v>
      </c>
      <c r="AX2218">
        <v>0.54918210016285696</v>
      </c>
      <c r="AY2218">
        <v>334.3578985563189</v>
      </c>
      <c r="AZ2218">
        <v>0.11821332325945115</v>
      </c>
      <c r="BA2218">
        <v>437.39460824856411</v>
      </c>
      <c r="BB2218">
        <v>331.63598084600352</v>
      </c>
      <c r="BC2218">
        <v>1</v>
      </c>
      <c r="BD2218">
        <v>38.642758981913779</v>
      </c>
      <c r="BE2218">
        <v>111.20350851681893</v>
      </c>
      <c r="BF2218">
        <v>9.2003705002103295</v>
      </c>
      <c r="BG2218">
        <v>5.1258944849283763</v>
      </c>
      <c r="BH2218">
        <v>407.19140216408312</v>
      </c>
      <c r="BI2218">
        <v>0.2</v>
      </c>
      <c r="BJ2218">
        <v>2199.2184082031249</v>
      </c>
      <c r="BK2218">
        <v>692.37900504568802</v>
      </c>
      <c r="BL2218">
        <v>940.98510286771466</v>
      </c>
      <c r="BM2218">
        <v>800.43240877856431</v>
      </c>
      <c r="BN2218">
        <v>112.73395601615148</v>
      </c>
      <c r="BO2218">
        <v>25.819065012550606</v>
      </c>
      <c r="BP2218">
        <v>6.0088171284166769E-2</v>
      </c>
      <c r="BQ2218">
        <v>100</v>
      </c>
      <c r="BR2218">
        <v>338.60867849129369</v>
      </c>
      <c r="BS2218">
        <v>5.626356609456426E-2</v>
      </c>
      <c r="BT2218">
        <v>2.967136994680701E-4</v>
      </c>
      <c r="BU2218">
        <v>57.957166518690137</v>
      </c>
      <c r="BV2218">
        <v>0.52382719240535258</v>
      </c>
      <c r="BW2218">
        <v>13.689640979172129</v>
      </c>
      <c r="BX2218">
        <v>36.228380111820137</v>
      </c>
      <c r="BY2218">
        <v>35.946546388891967</v>
      </c>
      <c r="BZ2218">
        <v>1154.6681219174602</v>
      </c>
      <c r="CA2218">
        <v>285.96891230430975</v>
      </c>
      <c r="CB2218">
        <v>240.09770346854907</v>
      </c>
      <c r="CC2218" s="156">
        <v>1.05</v>
      </c>
      <c r="CD2218">
        <v>1410</v>
      </c>
      <c r="CE2218">
        <v>9.5765356878266816E-2</v>
      </c>
      <c r="CF2218">
        <v>3.8244473130775742</v>
      </c>
      <c r="CG2218">
        <v>0.12986578852603589</v>
      </c>
      <c r="CH2218">
        <v>1.9164876955797052</v>
      </c>
      <c r="CI2218">
        <v>17</v>
      </c>
    </row>
    <row r="2219" spans="47:87" x14ac:dyDescent="0.3">
      <c r="AU2219">
        <v>0.3</v>
      </c>
      <c r="AV2219">
        <v>17.874096925487351</v>
      </c>
      <c r="AW2219">
        <v>0.28559154699698952</v>
      </c>
      <c r="AX2219">
        <v>0.63065645908623968</v>
      </c>
      <c r="AY2219">
        <v>339.89176198083243</v>
      </c>
      <c r="AZ2219">
        <v>0.10567845472450625</v>
      </c>
      <c r="BA2219">
        <v>479.33873385789019</v>
      </c>
      <c r="BB2219">
        <v>356.88364844802004</v>
      </c>
      <c r="BC2219">
        <v>1</v>
      </c>
      <c r="BD2219">
        <v>43.238235587612316</v>
      </c>
      <c r="BE2219">
        <v>103.2715494418032</v>
      </c>
      <c r="BF2219">
        <v>16.112647674845373</v>
      </c>
      <c r="BG2219">
        <v>4.664325606853863</v>
      </c>
      <c r="BH2219">
        <v>403.68010642132464</v>
      </c>
      <c r="BI2219">
        <v>0.20000000000000004</v>
      </c>
      <c r="BJ2219">
        <v>2647.7622829565612</v>
      </c>
      <c r="BK2219">
        <v>708.76862158050778</v>
      </c>
      <c r="BL2219">
        <v>962.981636956648</v>
      </c>
      <c r="BM2219">
        <v>1055.5283573889906</v>
      </c>
      <c r="BN2219">
        <v>197.20404856735914</v>
      </c>
      <c r="BO2219">
        <v>25.775173185675474</v>
      </c>
      <c r="BP2219">
        <v>4.7642809869443074E-2</v>
      </c>
      <c r="BQ2219">
        <v>100</v>
      </c>
      <c r="BR2219">
        <v>293.37543755666792</v>
      </c>
      <c r="BS2219">
        <v>5.770156449323955E-2</v>
      </c>
      <c r="BT2219">
        <v>2.9724559778614428E-4</v>
      </c>
      <c r="BU2219">
        <v>86.660901481620485</v>
      </c>
      <c r="BV2219">
        <v>0.53294864153238475</v>
      </c>
      <c r="BW2219">
        <v>15.172298711102636</v>
      </c>
      <c r="BX2219">
        <v>37.120876179847876</v>
      </c>
      <c r="BY2219">
        <v>28.102164627107292</v>
      </c>
      <c r="BZ2219">
        <v>913.24250298511834</v>
      </c>
      <c r="CA2219">
        <v>397.44138470878221</v>
      </c>
      <c r="CB2219">
        <v>236.30753429199228</v>
      </c>
      <c r="CC2219" s="156">
        <v>0.93</v>
      </c>
      <c r="CD2219">
        <v>1650</v>
      </c>
      <c r="CE2219">
        <v>0.11857853777752103</v>
      </c>
      <c r="CF2219">
        <v>4.8650321710653133</v>
      </c>
      <c r="CG2219">
        <v>0.15152236479587358</v>
      </c>
      <c r="CH2219">
        <v>6.3497241371364801</v>
      </c>
      <c r="CI2219">
        <v>13</v>
      </c>
    </row>
    <row r="2220" spans="47:87" x14ac:dyDescent="0.3">
      <c r="AU2220">
        <v>0.3</v>
      </c>
      <c r="AV2220">
        <v>18.12784175305957</v>
      </c>
      <c r="AW2220">
        <v>0.32518777420715139</v>
      </c>
      <c r="AX2220">
        <v>2.2889778515389674</v>
      </c>
      <c r="AY2220">
        <v>317.84423970369653</v>
      </c>
      <c r="AZ2220">
        <v>0.10339881207201992</v>
      </c>
      <c r="BA2220">
        <v>444.14909838071134</v>
      </c>
      <c r="BB2220">
        <v>360.50613067486807</v>
      </c>
      <c r="BC2220">
        <v>1</v>
      </c>
      <c r="BD2220">
        <v>46.416173170795382</v>
      </c>
      <c r="BE2220">
        <v>104.78381724314038</v>
      </c>
      <c r="BF2220">
        <v>10.416938324580258</v>
      </c>
      <c r="BG2220">
        <v>2.9114235329354132</v>
      </c>
      <c r="BH2220">
        <v>365.16895872992143</v>
      </c>
      <c r="BI2220">
        <v>0.20000000000000004</v>
      </c>
      <c r="BJ2220">
        <v>2454.4299057477529</v>
      </c>
      <c r="BK2220">
        <v>682.85091583552673</v>
      </c>
      <c r="BL2220">
        <v>903.15318636084805</v>
      </c>
      <c r="BM2220">
        <v>983.19346457923575</v>
      </c>
      <c r="BN2220">
        <v>126.81697167895754</v>
      </c>
      <c r="BO2220">
        <v>29.21685510510396</v>
      </c>
      <c r="BP2220">
        <v>7.0342063210421218E-2</v>
      </c>
      <c r="BQ2220">
        <v>100</v>
      </c>
      <c r="BR2220">
        <v>308.24864454294976</v>
      </c>
      <c r="BS2220">
        <v>5.4421516105497371E-2</v>
      </c>
      <c r="BT2220">
        <v>2.8540714371725468E-4</v>
      </c>
      <c r="BU2220">
        <v>0</v>
      </c>
      <c r="BV2220">
        <v>0.57095515969523303</v>
      </c>
      <c r="BW2220">
        <v>13.994756400995533</v>
      </c>
      <c r="BX2220">
        <v>33.775958404528524</v>
      </c>
      <c r="BY2220">
        <v>30.510523364457505</v>
      </c>
      <c r="BZ2220">
        <v>1121.8444731351528</v>
      </c>
      <c r="CA2220">
        <v>220.27636260653699</v>
      </c>
      <c r="CB2220">
        <v>238.91330392459921</v>
      </c>
      <c r="CC2220" s="156">
        <v>0.88</v>
      </c>
      <c r="CD2220">
        <v>1450</v>
      </c>
      <c r="CE2220">
        <v>0.18961605176782825</v>
      </c>
      <c r="CF2220">
        <v>6.4886220905480947</v>
      </c>
      <c r="CG2220">
        <v>0.22332125764239158</v>
      </c>
      <c r="CH2220">
        <v>13.638648064193061</v>
      </c>
      <c r="CI2220">
        <v>8</v>
      </c>
    </row>
    <row r="2221" spans="47:87" x14ac:dyDescent="0.3">
      <c r="AU2221">
        <v>0.3</v>
      </c>
      <c r="AV2221">
        <v>17.772236146626643</v>
      </c>
      <c r="AW2221">
        <v>0.33133754569001594</v>
      </c>
      <c r="AX2221">
        <v>1.2214050765792419</v>
      </c>
      <c r="AY2221">
        <v>335.79333896277535</v>
      </c>
      <c r="AZ2221">
        <v>8.7768000896134249E-2</v>
      </c>
      <c r="BA2221">
        <v>364.7521509449503</v>
      </c>
      <c r="BB2221">
        <v>341.30974196325599</v>
      </c>
      <c r="BC2221">
        <v>1</v>
      </c>
      <c r="BD2221">
        <v>42.130060505984197</v>
      </c>
      <c r="BE2221">
        <v>79.768523435557782</v>
      </c>
      <c r="BF2221">
        <v>14.14963369778553</v>
      </c>
      <c r="BG2221">
        <v>5.1229893492812426</v>
      </c>
      <c r="BH2221">
        <v>440.86311722965911</v>
      </c>
      <c r="BI2221">
        <v>0.19999999999999998</v>
      </c>
      <c r="BJ2221">
        <v>2793.7628409224335</v>
      </c>
      <c r="BK2221">
        <v>679.6803489803292</v>
      </c>
      <c r="BL2221">
        <v>818.71638661320321</v>
      </c>
      <c r="BM2221">
        <v>784.39971390672167</v>
      </c>
      <c r="BN2221">
        <v>160.38413949283665</v>
      </c>
      <c r="BO2221">
        <v>29.963643888223547</v>
      </c>
      <c r="BP2221">
        <v>4.8185903266418598E-2</v>
      </c>
      <c r="BQ2221">
        <v>100</v>
      </c>
      <c r="BR2221">
        <v>320.75193932938043</v>
      </c>
      <c r="BS2221">
        <v>5.3202214023126262E-2</v>
      </c>
      <c r="BT2221">
        <v>3.1229987995033107E-4</v>
      </c>
      <c r="BU2221">
        <v>13.913742960393604</v>
      </c>
      <c r="BV2221">
        <v>0.54487743180463011</v>
      </c>
      <c r="BW2221">
        <v>16.346501663981435</v>
      </c>
      <c r="BX2221">
        <v>36.630715114239862</v>
      </c>
      <c r="BY2221">
        <v>35.470381928952818</v>
      </c>
      <c r="BZ2221">
        <v>1005.0029908909385</v>
      </c>
      <c r="CA2221">
        <v>424.11537535550286</v>
      </c>
      <c r="CB2221">
        <v>238.99468154073452</v>
      </c>
      <c r="CC2221" s="156">
        <v>1.08</v>
      </c>
      <c r="CD2221">
        <v>1180</v>
      </c>
      <c r="CE2221">
        <v>0.17434926116218263</v>
      </c>
      <c r="CF2221">
        <v>6.8750407572083159</v>
      </c>
      <c r="CG2221">
        <v>0.2284598431350694</v>
      </c>
      <c r="CH2221">
        <v>18.574289035415784</v>
      </c>
      <c r="CI2221">
        <v>8</v>
      </c>
    </row>
    <row r="2222" spans="47:87" x14ac:dyDescent="0.3">
      <c r="AU2222">
        <v>0.3</v>
      </c>
      <c r="AV2222">
        <v>19.039192172859423</v>
      </c>
      <c r="AW2222">
        <v>0.32193412486464928</v>
      </c>
      <c r="AX2222">
        <v>1.1813645514714322</v>
      </c>
      <c r="AY2222">
        <v>338.84894506600341</v>
      </c>
      <c r="AZ2222">
        <v>0.10510427166394637</v>
      </c>
      <c r="BA2222">
        <v>457.96673524456281</v>
      </c>
      <c r="BB2222">
        <v>269.44530767682045</v>
      </c>
      <c r="BC2222">
        <v>1</v>
      </c>
      <c r="BD2222">
        <v>28.429937787402011</v>
      </c>
      <c r="BE2222">
        <v>109.34419874076906</v>
      </c>
      <c r="BF2222">
        <v>16.905310832889349</v>
      </c>
      <c r="BG2222">
        <v>4.3580845637231977</v>
      </c>
      <c r="BH2222">
        <v>429.85957928411466</v>
      </c>
      <c r="BI2222">
        <v>0.19999999999999998</v>
      </c>
      <c r="BJ2222">
        <v>2582.9382976130878</v>
      </c>
      <c r="BK2222">
        <v>688.81937652138231</v>
      </c>
      <c r="BL2222">
        <v>878.40166718421051</v>
      </c>
      <c r="BM2222">
        <v>883.15085729417331</v>
      </c>
      <c r="BN2222">
        <v>172.33150094378348</v>
      </c>
      <c r="BO2222">
        <v>29.25634327339386</v>
      </c>
      <c r="BP2222">
        <v>2.9361079154456165E-2</v>
      </c>
      <c r="BQ2222">
        <v>100</v>
      </c>
      <c r="BR2222">
        <v>338.8816263417267</v>
      </c>
      <c r="BS2222">
        <v>5.3996252866706972E-2</v>
      </c>
      <c r="BT2222">
        <v>3.0784545299515203E-4</v>
      </c>
      <c r="BU2222">
        <v>0</v>
      </c>
      <c r="BV2222">
        <v>0.53570253292978109</v>
      </c>
      <c r="BW2222">
        <v>15.799719210875685</v>
      </c>
      <c r="BX2222">
        <v>34.839945164848984</v>
      </c>
      <c r="BY2222">
        <v>36.791842261502261</v>
      </c>
      <c r="BZ2222">
        <v>1003.1611558882981</v>
      </c>
      <c r="CA2222">
        <v>352.15956864099115</v>
      </c>
      <c r="CB2222">
        <v>225.01905262842175</v>
      </c>
      <c r="CC2222" s="156">
        <v>0.87</v>
      </c>
      <c r="CD2222">
        <v>1550</v>
      </c>
      <c r="CE2222">
        <v>0.21169063585457071</v>
      </c>
      <c r="CF2222">
        <v>7.2873404120000931</v>
      </c>
      <c r="CG2222">
        <v>0.24936306995046462</v>
      </c>
      <c r="CH2222">
        <v>24.11949401103243</v>
      </c>
      <c r="CI2222">
        <v>6</v>
      </c>
    </row>
    <row r="2223" spans="47:87" x14ac:dyDescent="0.3">
      <c r="AU2223">
        <v>0.3</v>
      </c>
      <c r="AV2223">
        <v>20.636230708458026</v>
      </c>
      <c r="AW2223">
        <v>0.2959743656507976</v>
      </c>
      <c r="AX2223">
        <v>1.9676906877426812</v>
      </c>
      <c r="AY2223">
        <v>332.57710910104214</v>
      </c>
      <c r="AZ2223">
        <v>9.3824681489750081E-2</v>
      </c>
      <c r="BA2223">
        <v>371.3320040997138</v>
      </c>
      <c r="BB2223">
        <v>452.67604910877799</v>
      </c>
      <c r="BC2223">
        <v>1</v>
      </c>
      <c r="BD2223">
        <v>39.114120727465966</v>
      </c>
      <c r="BE2223">
        <v>90.032753925914747</v>
      </c>
      <c r="BF2223">
        <v>14.183936430882842</v>
      </c>
      <c r="BG2223">
        <v>3.4830316969982342</v>
      </c>
      <c r="BH2223">
        <v>414.30149818791875</v>
      </c>
      <c r="BI2223">
        <v>0.20000000000000004</v>
      </c>
      <c r="BJ2223">
        <v>2950.5893044795057</v>
      </c>
      <c r="BK2223">
        <v>687.20724197299853</v>
      </c>
      <c r="BL2223">
        <v>891.83841292155364</v>
      </c>
      <c r="BM2223">
        <v>990.35742637982707</v>
      </c>
      <c r="BN2223">
        <v>172.8705948291848</v>
      </c>
      <c r="BO2223">
        <v>26.860725940461702</v>
      </c>
      <c r="BP2223">
        <v>3.1433427576069178E-2</v>
      </c>
      <c r="BQ2223">
        <v>100</v>
      </c>
      <c r="BR2223">
        <v>316.25940847500533</v>
      </c>
      <c r="BS2223">
        <v>5.4011256435133562E-2</v>
      </c>
      <c r="BT2223">
        <v>2.8825630379817626E-4</v>
      </c>
      <c r="BU2223">
        <v>0</v>
      </c>
      <c r="BV2223">
        <v>0.54546611258677602</v>
      </c>
      <c r="BW2223">
        <v>16.180078651243214</v>
      </c>
      <c r="BX2223">
        <v>33.601829139096282</v>
      </c>
      <c r="BY2223">
        <v>39.929004021760321</v>
      </c>
      <c r="BZ2223">
        <v>971.31664800032706</v>
      </c>
      <c r="CA2223">
        <v>278.91331430661847</v>
      </c>
      <c r="CB2223">
        <v>203.47013510881288</v>
      </c>
      <c r="CC2223" s="156">
        <v>0.9</v>
      </c>
      <c r="CD2223">
        <v>2840</v>
      </c>
      <c r="CE2223">
        <v>6.8062120905401091E-2</v>
      </c>
      <c r="CF2223">
        <v>3.3839148354872925</v>
      </c>
      <c r="CG2223">
        <v>9.9225361959676864E-2</v>
      </c>
      <c r="CH2223">
        <v>-5.7589120865643535</v>
      </c>
      <c r="CI2223" t="s">
        <v>479</v>
      </c>
    </row>
    <row r="2224" spans="47:87" x14ac:dyDescent="0.3">
      <c r="AU2224">
        <v>0.3</v>
      </c>
      <c r="AV2224">
        <v>21.157360728890485</v>
      </c>
      <c r="AW2224">
        <v>0.31246423252529948</v>
      </c>
      <c r="AX2224">
        <v>0.54002312459288393</v>
      </c>
      <c r="AY2224">
        <v>339.57408656507772</v>
      </c>
      <c r="AZ2224">
        <v>0.10529198094478992</v>
      </c>
      <c r="BA2224">
        <v>366.77026057008118</v>
      </c>
      <c r="BB2224">
        <v>334.17347622371665</v>
      </c>
      <c r="BC2224">
        <v>1</v>
      </c>
      <c r="BD2224">
        <v>43.987459485362727</v>
      </c>
      <c r="BE2224">
        <v>96.598601886821953</v>
      </c>
      <c r="BF2224">
        <v>16.974510959452317</v>
      </c>
      <c r="BG2224">
        <v>2.611848790044768</v>
      </c>
      <c r="BH2224">
        <v>442.54744943254718</v>
      </c>
      <c r="BI2224">
        <v>0.20000000000000004</v>
      </c>
      <c r="BJ2224">
        <v>2549.683721588257</v>
      </c>
      <c r="BK2224">
        <v>681.3901980624903</v>
      </c>
      <c r="BL2224">
        <v>819.72856390303991</v>
      </c>
      <c r="BM2224">
        <v>950.55168379828865</v>
      </c>
      <c r="BN2224">
        <v>203.7295250801227</v>
      </c>
      <c r="BO2224">
        <v>28.440218300374003</v>
      </c>
      <c r="BP2224">
        <v>2.3085495897553945E-2</v>
      </c>
      <c r="BQ2224">
        <v>100</v>
      </c>
      <c r="BR2224">
        <v>388.65087325571142</v>
      </c>
      <c r="BS2224">
        <v>5.3227177119371201E-2</v>
      </c>
      <c r="BT2224">
        <v>3.1831652565276829E-4</v>
      </c>
      <c r="BU2224">
        <v>0</v>
      </c>
      <c r="BV2224">
        <v>0.52125816724507035</v>
      </c>
      <c r="BW2224">
        <v>15.179530260206255</v>
      </c>
      <c r="BX2224">
        <v>36.238831566828381</v>
      </c>
      <c r="BY2224">
        <v>30.999987092020579</v>
      </c>
      <c r="BZ2224">
        <v>1065.4531947423254</v>
      </c>
      <c r="CA2224">
        <v>250.65145805125425</v>
      </c>
      <c r="CB2224">
        <v>218.30704559828487</v>
      </c>
      <c r="CC2224" s="156">
        <v>0.98</v>
      </c>
      <c r="CD2224">
        <v>1630</v>
      </c>
      <c r="CE2224">
        <v>7.1380553943448666E-2</v>
      </c>
      <c r="CF2224">
        <v>3.1317180538441156</v>
      </c>
      <c r="CG2224">
        <v>0.10228592297849849</v>
      </c>
      <c r="CH2224">
        <v>-6.2722828938637454</v>
      </c>
      <c r="CI2224" t="s">
        <v>479</v>
      </c>
    </row>
    <row r="2225" spans="47:87" x14ac:dyDescent="0.3">
      <c r="AU2225">
        <v>0.3</v>
      </c>
      <c r="AV2225">
        <v>20.3170346138754</v>
      </c>
      <c r="AW2225">
        <v>0.23380549321160191</v>
      </c>
      <c r="AX2225">
        <v>1.8379448869241748</v>
      </c>
      <c r="AY2225">
        <v>323.01453841919329</v>
      </c>
      <c r="AZ2225">
        <v>0.10647342136837575</v>
      </c>
      <c r="BA2225">
        <v>456.87278755692012</v>
      </c>
      <c r="BB2225">
        <v>285.45557743573954</v>
      </c>
      <c r="BC2225">
        <v>1</v>
      </c>
      <c r="BD2225">
        <v>48.52316611453918</v>
      </c>
      <c r="BE2225">
        <v>102.21171650206095</v>
      </c>
      <c r="BF2225">
        <v>26.434478108685745</v>
      </c>
      <c r="BG2225">
        <v>3.7867072028374325</v>
      </c>
      <c r="BH2225">
        <v>408.73738869630773</v>
      </c>
      <c r="BI2225">
        <v>0.19999999999999996</v>
      </c>
      <c r="BJ2225">
        <v>1919.8337682212336</v>
      </c>
      <c r="BK2225">
        <v>703.52384524688125</v>
      </c>
      <c r="BL2225">
        <v>915.54808130568699</v>
      </c>
      <c r="BM2225">
        <v>995.45582611325335</v>
      </c>
      <c r="BN2225">
        <v>115.47970681842762</v>
      </c>
      <c r="BO2225">
        <v>21.194834940948976</v>
      </c>
      <c r="BP2225">
        <v>2.756728504848267E-2</v>
      </c>
      <c r="BQ2225">
        <v>100</v>
      </c>
      <c r="BR2225">
        <v>381.35443566803474</v>
      </c>
      <c r="BS2225">
        <v>5.4871927046197339E-2</v>
      </c>
      <c r="BT2225">
        <v>3.046306417212662E-4</v>
      </c>
      <c r="BU2225">
        <v>0</v>
      </c>
      <c r="BV2225">
        <v>0.53975460944770115</v>
      </c>
      <c r="BW2225">
        <v>15.512881765382824</v>
      </c>
      <c r="BX2225">
        <v>35.933179707525298</v>
      </c>
      <c r="BY2225">
        <v>35.524698255398548</v>
      </c>
      <c r="BZ2225">
        <v>1024.9121798413557</v>
      </c>
      <c r="CA2225">
        <v>330.90021312073412</v>
      </c>
      <c r="CB2225">
        <v>223.38673641414329</v>
      </c>
      <c r="CC2225" s="156">
        <v>1.1000000000000001</v>
      </c>
      <c r="CD2225">
        <v>1230</v>
      </c>
      <c r="CE2225">
        <v>0.16669034639813529</v>
      </c>
      <c r="CF2225">
        <v>5.9034947412890189</v>
      </c>
      <c r="CG2225">
        <v>0.20278355531326928</v>
      </c>
      <c r="CH2225">
        <v>15.285287787095998</v>
      </c>
      <c r="CI2225">
        <v>9</v>
      </c>
    </row>
    <row r="2226" spans="47:87" x14ac:dyDescent="0.3">
      <c r="AU2226">
        <v>0.3</v>
      </c>
      <c r="AV2226">
        <v>20.88509583432149</v>
      </c>
      <c r="AW2226">
        <v>0.33035751009731784</v>
      </c>
      <c r="AX2226">
        <v>1.7623237508347613</v>
      </c>
      <c r="AY2226">
        <v>329.64007595173564</v>
      </c>
      <c r="AZ2226">
        <v>8.8907294196248626E-2</v>
      </c>
      <c r="BA2226">
        <v>504.94313440180156</v>
      </c>
      <c r="BB2226">
        <v>336.57675127971868</v>
      </c>
      <c r="BC2226">
        <v>1</v>
      </c>
      <c r="BD2226">
        <v>47.147882388717939</v>
      </c>
      <c r="BE2226">
        <v>93.450678835791336</v>
      </c>
      <c r="BF2226">
        <v>14.977832323147769</v>
      </c>
      <c r="BG2226">
        <v>5.0498917108945047</v>
      </c>
      <c r="BH2226">
        <v>399.04331858989286</v>
      </c>
      <c r="BI2226">
        <v>0.19999999999999998</v>
      </c>
      <c r="BJ2226">
        <v>2334.3603975038827</v>
      </c>
      <c r="BK2226">
        <v>704.06531406924455</v>
      </c>
      <c r="BL2226">
        <v>845.22621522705072</v>
      </c>
      <c r="BM2226">
        <v>935.81590561817586</v>
      </c>
      <c r="BN2226">
        <v>179.4002073552364</v>
      </c>
      <c r="BO2226">
        <v>29.911043205254074</v>
      </c>
      <c r="BP2226">
        <v>4.3665015582215479E-2</v>
      </c>
      <c r="BQ2226">
        <v>100</v>
      </c>
      <c r="BR2226">
        <v>299.62367474405522</v>
      </c>
      <c r="BS2226">
        <v>5.816585064275482E-2</v>
      </c>
      <c r="BT2226">
        <v>3.1815417369902062E-4</v>
      </c>
      <c r="BU2226">
        <v>0</v>
      </c>
      <c r="BV2226">
        <v>0.50327605443270529</v>
      </c>
      <c r="BW2226">
        <v>15.720292513042782</v>
      </c>
      <c r="BX2226">
        <v>35.012465900602727</v>
      </c>
      <c r="BY2226">
        <v>36.543299532052586</v>
      </c>
      <c r="BZ2226">
        <v>943.95331045583623</v>
      </c>
      <c r="CA2226">
        <v>280.12500324534966</v>
      </c>
      <c r="CB2226">
        <v>239.43034993723805</v>
      </c>
      <c r="CC2226" s="156">
        <v>1</v>
      </c>
      <c r="CD2226">
        <v>1560</v>
      </c>
      <c r="CE2226">
        <v>0.25596974698983344</v>
      </c>
      <c r="CF2226">
        <v>5.9847840963801655</v>
      </c>
      <c r="CG2226">
        <v>0.24093032975985845</v>
      </c>
      <c r="CH2226">
        <v>26.269946987687785</v>
      </c>
      <c r="CI2226">
        <v>6</v>
      </c>
    </row>
    <row r="2227" spans="47:87" x14ac:dyDescent="0.3">
      <c r="AU2227">
        <v>0.3</v>
      </c>
      <c r="AV2227">
        <v>20.970646731286941</v>
      </c>
      <c r="AW2227">
        <v>0.34461641977501861</v>
      </c>
      <c r="AX2227">
        <v>1.4137862229594713</v>
      </c>
      <c r="AY2227">
        <v>338.49327611357302</v>
      </c>
      <c r="AZ2227">
        <v>8.7527394681694987E-2</v>
      </c>
      <c r="BA2227">
        <v>440.78580825899928</v>
      </c>
      <c r="BB2227">
        <v>406.3746384414909</v>
      </c>
      <c r="BC2227">
        <v>1</v>
      </c>
      <c r="BD2227">
        <v>36.842764568186624</v>
      </c>
      <c r="BE2227">
        <v>94.865444639429853</v>
      </c>
      <c r="BF2227">
        <v>18.790528104720305</v>
      </c>
      <c r="BG2227">
        <v>4.5512745082166255</v>
      </c>
      <c r="BH2227">
        <v>382.6784885501782</v>
      </c>
      <c r="BI2227">
        <v>0.2</v>
      </c>
      <c r="BJ2227">
        <v>2542.1956423894026</v>
      </c>
      <c r="BK2227">
        <v>669.82501267549128</v>
      </c>
      <c r="BL2227">
        <v>925.0765537737924</v>
      </c>
      <c r="BM2227">
        <v>797.30068106249701</v>
      </c>
      <c r="BN2227">
        <v>233.92038736109407</v>
      </c>
      <c r="BO2227">
        <v>31.19039790991625</v>
      </c>
      <c r="BP2227">
        <v>4.6990783527835769E-2</v>
      </c>
      <c r="BQ2227">
        <v>100</v>
      </c>
      <c r="BR2227">
        <v>436.80913206049985</v>
      </c>
      <c r="BS2227">
        <v>5.4089472063243237E-2</v>
      </c>
      <c r="BT2227">
        <v>2.9553993938364448E-4</v>
      </c>
      <c r="BU2227">
        <v>0</v>
      </c>
      <c r="BV2227">
        <v>0.58560674114899003</v>
      </c>
      <c r="BW2227">
        <v>14.813622339020087</v>
      </c>
      <c r="BX2227">
        <v>33.821219641703102</v>
      </c>
      <c r="BY2227">
        <v>31.32428248175172</v>
      </c>
      <c r="BZ2227">
        <v>1143.2715907459501</v>
      </c>
      <c r="CA2227">
        <v>287.42333668982008</v>
      </c>
      <c r="CB2227">
        <v>225.71879935054201</v>
      </c>
      <c r="CC2227" s="156">
        <v>1.04</v>
      </c>
      <c r="CD2227">
        <v>910</v>
      </c>
      <c r="CE2227">
        <v>0.10415203598447631</v>
      </c>
      <c r="CF2227">
        <v>4.1384632414641347</v>
      </c>
      <c r="CG2227">
        <v>0.14389033975884158</v>
      </c>
      <c r="CH2227">
        <v>-1.6370138714722455</v>
      </c>
      <c r="CI2227" t="s">
        <v>479</v>
      </c>
    </row>
    <row r="2228" spans="47:87" x14ac:dyDescent="0.3">
      <c r="AU2228">
        <v>0.3</v>
      </c>
      <c r="AV2228">
        <v>19.004016523650439</v>
      </c>
      <c r="AW2228">
        <v>0.28393957367605044</v>
      </c>
      <c r="AX2228">
        <v>0.78877386403970995</v>
      </c>
      <c r="AY2228">
        <v>319.03684747224895</v>
      </c>
      <c r="AZ2228">
        <v>0.10389511841922147</v>
      </c>
      <c r="BA2228">
        <v>359.67431284045779</v>
      </c>
      <c r="BB2228">
        <v>362.3777646445235</v>
      </c>
      <c r="BC2228">
        <v>1</v>
      </c>
      <c r="BD2228">
        <v>45.120349101520858</v>
      </c>
      <c r="BE2228">
        <v>96.000553662860696</v>
      </c>
      <c r="BF2228">
        <v>25.190733977447643</v>
      </c>
      <c r="BG2228">
        <v>6.7581181854307903</v>
      </c>
      <c r="BH2228">
        <v>407.4267412314353</v>
      </c>
      <c r="BI2228">
        <v>0.2</v>
      </c>
      <c r="BJ2228">
        <v>3113.2787987938336</v>
      </c>
      <c r="BK2228">
        <v>697.81218927263421</v>
      </c>
      <c r="BL2228">
        <v>905.23391372852132</v>
      </c>
      <c r="BM2228">
        <v>995.08996617983075</v>
      </c>
      <c r="BN2228">
        <v>181.3067847914248</v>
      </c>
      <c r="BO2228">
        <v>25.387036073785261</v>
      </c>
      <c r="BP2228">
        <v>7.637940875240723E-2</v>
      </c>
      <c r="BQ2228">
        <v>100</v>
      </c>
      <c r="BR2228">
        <v>323.93469257607114</v>
      </c>
      <c r="BS2228">
        <v>5.7468857056789016E-2</v>
      </c>
      <c r="BT2228">
        <v>3.0574384479419985E-4</v>
      </c>
      <c r="BU2228">
        <v>6.4545757314082524</v>
      </c>
      <c r="BV2228">
        <v>0.54660734112826403</v>
      </c>
      <c r="BW2228">
        <v>15.205455954622559</v>
      </c>
      <c r="BX2228">
        <v>37.614426461428117</v>
      </c>
      <c r="BY2228">
        <v>34.47427640012021</v>
      </c>
      <c r="BZ2228">
        <v>1086.6907875935012</v>
      </c>
      <c r="CA2228">
        <v>265.81920860746402</v>
      </c>
      <c r="CB2228">
        <v>237.09822810598197</v>
      </c>
      <c r="CC2228" s="156">
        <v>1.26</v>
      </c>
      <c r="CD2228">
        <v>1250</v>
      </c>
      <c r="CE2228">
        <v>7.8289320677448204E-2</v>
      </c>
      <c r="CF2228">
        <v>2.747215961982215</v>
      </c>
      <c r="CG2228">
        <v>0.11476350289909053</v>
      </c>
      <c r="CH2228">
        <v>-2.5034327891699171</v>
      </c>
      <c r="CI2228" t="s">
        <v>479</v>
      </c>
    </row>
    <row r="2229" spans="47:87" x14ac:dyDescent="0.3">
      <c r="AU2229">
        <v>0.3</v>
      </c>
      <c r="AV2229">
        <v>20.007103827362222</v>
      </c>
      <c r="AW2229">
        <v>0.37384766276084874</v>
      </c>
      <c r="AX2229">
        <v>2.5341246952739658</v>
      </c>
      <c r="AY2229">
        <v>334.34822496147609</v>
      </c>
      <c r="AZ2229">
        <v>0.10519325314042936</v>
      </c>
      <c r="BA2229">
        <v>455.32155405491011</v>
      </c>
      <c r="BB2229">
        <v>377.14286187866952</v>
      </c>
      <c r="BC2229">
        <v>1</v>
      </c>
      <c r="BD2229">
        <v>39.295197600338874</v>
      </c>
      <c r="BE2229">
        <v>101.0130188279521</v>
      </c>
      <c r="BF2229">
        <v>18.392503037296986</v>
      </c>
      <c r="BG2229">
        <v>4.4323724898948011</v>
      </c>
      <c r="BH2229">
        <v>454.13682686295624</v>
      </c>
      <c r="BI2229">
        <v>0.2</v>
      </c>
      <c r="BJ2229">
        <v>3074.0396783178976</v>
      </c>
      <c r="BK2229">
        <v>691.406380552879</v>
      </c>
      <c r="BL2229">
        <v>838.87548292287374</v>
      </c>
      <c r="BM2229">
        <v>977.03115861116112</v>
      </c>
      <c r="BN2229">
        <v>161.48518234033872</v>
      </c>
      <c r="BO2229">
        <v>33.990458813613571</v>
      </c>
      <c r="BP2229">
        <v>3.21899967621702E-2</v>
      </c>
      <c r="BQ2229">
        <v>100</v>
      </c>
      <c r="BR2229">
        <v>305.66955339792742</v>
      </c>
      <c r="BS2229">
        <v>5.5610321802172027E-2</v>
      </c>
      <c r="BT2229">
        <v>3.0507023603211503E-4</v>
      </c>
      <c r="BU2229">
        <v>0</v>
      </c>
      <c r="BV2229">
        <v>0.59024014868317765</v>
      </c>
      <c r="BW2229">
        <v>14.246808401256676</v>
      </c>
      <c r="BX2229">
        <v>36.009528821591978</v>
      </c>
      <c r="BY2229">
        <v>27.218602176678875</v>
      </c>
      <c r="BZ2229">
        <v>1178.6460967869093</v>
      </c>
      <c r="CA2229">
        <v>255.6078178496399</v>
      </c>
      <c r="CB2229">
        <v>219.67314948143888</v>
      </c>
      <c r="CC2229" s="156">
        <v>0.83</v>
      </c>
      <c r="CD2229">
        <v>1380</v>
      </c>
      <c r="CE2229">
        <v>0.2142570740484353</v>
      </c>
      <c r="CF2229">
        <v>7.9070882069142243</v>
      </c>
      <c r="CG2229">
        <v>0.2569566671271693</v>
      </c>
      <c r="CH2229">
        <v>15.488900849040165</v>
      </c>
      <c r="CI2229">
        <v>7</v>
      </c>
    </row>
    <row r="2230" spans="47:87" x14ac:dyDescent="0.3">
      <c r="AU2230">
        <v>0.3</v>
      </c>
      <c r="AV2230">
        <v>19.997841702368042</v>
      </c>
      <c r="AW2230">
        <v>0.35774736496030113</v>
      </c>
      <c r="AX2230">
        <v>1.1180030716728455</v>
      </c>
      <c r="AY2230">
        <v>315.93420938915182</v>
      </c>
      <c r="AZ2230">
        <v>9.6933656924964806E-2</v>
      </c>
      <c r="BA2230">
        <v>382.15934291163239</v>
      </c>
      <c r="BB2230">
        <v>345.1613431831737</v>
      </c>
      <c r="BC2230">
        <v>1</v>
      </c>
      <c r="BD2230">
        <v>46.101596696311084</v>
      </c>
      <c r="BE2230">
        <v>99.14617082319009</v>
      </c>
      <c r="BF2230">
        <v>23.331860804090319</v>
      </c>
      <c r="BG2230">
        <v>6.047664578513805</v>
      </c>
      <c r="BH2230">
        <v>380.83433555648764</v>
      </c>
      <c r="BI2230">
        <v>0.20000000000000007</v>
      </c>
      <c r="BJ2230">
        <v>2384.2967854680978</v>
      </c>
      <c r="BK2230">
        <v>672.19741861177238</v>
      </c>
      <c r="BL2230">
        <v>955.01039278314829</v>
      </c>
      <c r="BM2230">
        <v>1099.605789083987</v>
      </c>
      <c r="BN2230">
        <v>160.75589975880814</v>
      </c>
      <c r="BO2230">
        <v>32.032476880037102</v>
      </c>
      <c r="BP2230">
        <v>9.0781881131593287E-2</v>
      </c>
      <c r="BQ2230">
        <v>100</v>
      </c>
      <c r="BR2230">
        <v>316.31556252060625</v>
      </c>
      <c r="BS2230">
        <v>5.3720714729174612E-2</v>
      </c>
      <c r="BT2230">
        <v>2.8149186876567136E-4</v>
      </c>
      <c r="BU2230">
        <v>0</v>
      </c>
      <c r="BV2230">
        <v>0.55691686700385845</v>
      </c>
      <c r="BW2230">
        <v>15.568161410009553</v>
      </c>
      <c r="BX2230">
        <v>33.292303371947746</v>
      </c>
      <c r="BY2230">
        <v>34.714644081040518</v>
      </c>
      <c r="BZ2230">
        <v>872.09133370402014</v>
      </c>
      <c r="CA2230">
        <v>350.34507927422356</v>
      </c>
      <c r="CB2230">
        <v>265.37557996025271</v>
      </c>
      <c r="CC2230" s="156">
        <v>0.95</v>
      </c>
      <c r="CD2230">
        <v>1100</v>
      </c>
      <c r="CE2230">
        <v>0.29508525820637477</v>
      </c>
      <c r="CF2230">
        <v>9.1157472009566565</v>
      </c>
      <c r="CG2230">
        <v>0.36220180624134357</v>
      </c>
      <c r="CH2230">
        <v>39.496225585438587</v>
      </c>
      <c r="CI2230">
        <v>4</v>
      </c>
    </row>
    <row r="2231" spans="47:87" x14ac:dyDescent="0.3">
      <c r="AU2231">
        <v>0.3</v>
      </c>
      <c r="AV2231">
        <v>20.148909427202195</v>
      </c>
      <c r="AW2231">
        <v>0.31009079255798228</v>
      </c>
      <c r="AX2231">
        <v>1.7011677196188737</v>
      </c>
      <c r="AY2231">
        <v>322.86441921978525</v>
      </c>
      <c r="AZ2231">
        <v>9.6592863245866509E-2</v>
      </c>
      <c r="BA2231">
        <v>405.17626136824771</v>
      </c>
      <c r="BB2231">
        <v>401.20785625529857</v>
      </c>
      <c r="BC2231">
        <v>1</v>
      </c>
      <c r="BD2231">
        <v>31.388974460956852</v>
      </c>
      <c r="BE2231">
        <v>101.67490309505943</v>
      </c>
      <c r="BF2231">
        <v>23.114156322517825</v>
      </c>
      <c r="BG2231">
        <v>4.5007484935234734</v>
      </c>
      <c r="BH2231">
        <v>400.77176650836009</v>
      </c>
      <c r="BI2231">
        <v>0.1999999999999999</v>
      </c>
      <c r="BJ2231">
        <v>2662.1238431464603</v>
      </c>
      <c r="BK2231">
        <v>680.8077076404777</v>
      </c>
      <c r="BL2231">
        <v>824.50597540577894</v>
      </c>
      <c r="BM2231">
        <v>939.99146720266697</v>
      </c>
      <c r="BN2231">
        <v>165.4268863503836</v>
      </c>
      <c r="BO2231">
        <v>27.998405554867162</v>
      </c>
      <c r="BP2231">
        <v>5.0346063321237096E-2</v>
      </c>
      <c r="BQ2231">
        <v>100</v>
      </c>
      <c r="BR2231">
        <v>422.2733920775334</v>
      </c>
      <c r="BS2231">
        <v>5.6139165104932963E-2</v>
      </c>
      <c r="BT2231">
        <v>2.8667014686449229E-4</v>
      </c>
      <c r="BU2231">
        <v>0</v>
      </c>
      <c r="BV2231">
        <v>0.54875916238401423</v>
      </c>
      <c r="BW2231">
        <v>14.334454030637231</v>
      </c>
      <c r="BX2231">
        <v>34.564746805944097</v>
      </c>
      <c r="BY2231">
        <v>30.373438037340541</v>
      </c>
      <c r="BZ2231">
        <v>1037.9079609421567</v>
      </c>
      <c r="CA2231">
        <v>233.92760416957003</v>
      </c>
      <c r="CB2231">
        <v>237.39452749689067</v>
      </c>
      <c r="CC2231" s="156">
        <v>0.93</v>
      </c>
      <c r="CD2231">
        <v>960</v>
      </c>
      <c r="CE2231">
        <v>0.23398153771924268</v>
      </c>
      <c r="CF2231">
        <v>6.8132836929389722</v>
      </c>
      <c r="CG2231">
        <v>0.28281852625189041</v>
      </c>
      <c r="CH2231">
        <v>22.246933336214525</v>
      </c>
      <c r="CI2231">
        <v>6</v>
      </c>
    </row>
    <row r="2232" spans="47:87" x14ac:dyDescent="0.3">
      <c r="AU2232">
        <v>0.3</v>
      </c>
      <c r="AV2232">
        <v>20.996648370107533</v>
      </c>
      <c r="AW2232">
        <v>0.3003621296210302</v>
      </c>
      <c r="AX2232">
        <v>1.4179495725407258</v>
      </c>
      <c r="AY2232">
        <v>323.18446156662014</v>
      </c>
      <c r="AZ2232">
        <v>8.3778247650296164E-2</v>
      </c>
      <c r="BA2232">
        <v>478.73623984554683</v>
      </c>
      <c r="BB2232">
        <v>377.57761084713792</v>
      </c>
      <c r="BC2232">
        <v>1</v>
      </c>
      <c r="BD2232">
        <v>37.331023777800709</v>
      </c>
      <c r="BE2232">
        <v>110.67805781601091</v>
      </c>
      <c r="BF2232">
        <v>10.33125120213273</v>
      </c>
      <c r="BG2232">
        <v>5.3094818615751347</v>
      </c>
      <c r="BH2232">
        <v>393.64269050270758</v>
      </c>
      <c r="BI2232">
        <v>0.2</v>
      </c>
      <c r="BJ2232">
        <v>2452.7753697270464</v>
      </c>
      <c r="BK2232">
        <v>690.02039131499953</v>
      </c>
      <c r="BL2232">
        <v>1019.123734693093</v>
      </c>
      <c r="BM2232">
        <v>1157.9998429990499</v>
      </c>
      <c r="BN2232">
        <v>198.65894485287814</v>
      </c>
      <c r="BO2232">
        <v>27.27560048072873</v>
      </c>
      <c r="BP2232">
        <v>2.9932202769144271E-2</v>
      </c>
      <c r="BQ2232">
        <v>100</v>
      </c>
      <c r="BR2232">
        <v>307.66430549725533</v>
      </c>
      <c r="BS2232">
        <v>5.5952458043861619E-2</v>
      </c>
      <c r="BT2232">
        <v>3.0333527393970968E-4</v>
      </c>
      <c r="BU2232">
        <v>37.904367256718977</v>
      </c>
      <c r="BV2232">
        <v>0.5802277926451147</v>
      </c>
      <c r="BW2232">
        <v>15.036431291508247</v>
      </c>
      <c r="BX2232">
        <v>37.578249407746</v>
      </c>
      <c r="BY2232">
        <v>37.324664613739451</v>
      </c>
      <c r="BZ2232">
        <v>985.41308643165451</v>
      </c>
      <c r="CA2232">
        <v>209.42381303691116</v>
      </c>
      <c r="CB2232">
        <v>229.75636349079139</v>
      </c>
      <c r="CC2232" s="156">
        <v>0.91</v>
      </c>
      <c r="CD2232">
        <v>2500</v>
      </c>
      <c r="CE2232">
        <v>0.10395883656098914</v>
      </c>
      <c r="CF2232">
        <v>3.5750824473409302</v>
      </c>
      <c r="CG2232">
        <v>0.15253705504056128</v>
      </c>
      <c r="CH2232">
        <v>0.40645214800872886</v>
      </c>
      <c r="CI2232">
        <v>16</v>
      </c>
    </row>
    <row r="2233" spans="47:87" x14ac:dyDescent="0.3">
      <c r="AU2233">
        <v>0.3</v>
      </c>
      <c r="AV2233">
        <v>19.804078898196021</v>
      </c>
      <c r="AW2233">
        <v>0.29672163899318632</v>
      </c>
      <c r="AX2233">
        <v>0.97863487559381068</v>
      </c>
      <c r="AY2233">
        <v>313.51855139060098</v>
      </c>
      <c r="AZ2233">
        <v>0.11321753370827088</v>
      </c>
      <c r="BA2233">
        <v>336.1910478969163</v>
      </c>
      <c r="BB2233">
        <v>326.34930095544155</v>
      </c>
      <c r="BC2233">
        <v>1</v>
      </c>
      <c r="BD2233">
        <v>42.372347717351573</v>
      </c>
      <c r="BE2233">
        <v>106.06181914721218</v>
      </c>
      <c r="BF2233">
        <v>16.449984436751329</v>
      </c>
      <c r="BG2233">
        <v>5.8902606336205432</v>
      </c>
      <c r="BH2233">
        <v>441.3895930409704</v>
      </c>
      <c r="BI2233">
        <v>0.19999999999999998</v>
      </c>
      <c r="BJ2233">
        <v>2270.6760654380423</v>
      </c>
      <c r="BK2233">
        <v>684.85635293595612</v>
      </c>
      <c r="BL2233">
        <v>940.05058521247861</v>
      </c>
      <c r="BM2233">
        <v>1023.9797332733964</v>
      </c>
      <c r="BN2233">
        <v>135.5045821759924</v>
      </c>
      <c r="BO2233">
        <v>26.596485443951789</v>
      </c>
      <c r="BP2233">
        <v>7.1713108241990953E-2</v>
      </c>
      <c r="BQ2233">
        <v>100</v>
      </c>
      <c r="BR2233">
        <v>223.83875090657853</v>
      </c>
      <c r="BS2233">
        <v>5.3234742905423058E-2</v>
      </c>
      <c r="BT2233">
        <v>2.9850618905498887E-4</v>
      </c>
      <c r="BU2233">
        <v>87.161968033762363</v>
      </c>
      <c r="BV2233">
        <v>0.56172522311017126</v>
      </c>
      <c r="BW2233">
        <v>15.474670295836876</v>
      </c>
      <c r="BX2233">
        <v>33.429117603829908</v>
      </c>
      <c r="BY2233">
        <v>33.406789357050975</v>
      </c>
      <c r="BZ2233">
        <v>1073.2504523342304</v>
      </c>
      <c r="CA2233">
        <v>298.79847407254204</v>
      </c>
      <c r="CB2233">
        <v>214.12509117932046</v>
      </c>
      <c r="CC2233" s="156">
        <v>1.07</v>
      </c>
      <c r="CD2233">
        <v>1750</v>
      </c>
      <c r="CE2233">
        <v>7.8102350128470333E-2</v>
      </c>
      <c r="CF2233">
        <v>2.7543589167798954</v>
      </c>
      <c r="CG2233">
        <v>0.11661929983582857</v>
      </c>
      <c r="CH2233">
        <v>-3.612945772414347</v>
      </c>
      <c r="CI2233" t="s">
        <v>479</v>
      </c>
    </row>
    <row r="2234" spans="47:87" x14ac:dyDescent="0.3">
      <c r="AU2234">
        <v>0.3</v>
      </c>
      <c r="AV2234">
        <v>21.663169851643222</v>
      </c>
      <c r="AW2234">
        <v>0.36866382402096787</v>
      </c>
      <c r="AX2234">
        <v>2.1813903113572848</v>
      </c>
      <c r="AY2234">
        <v>331.95504498514487</v>
      </c>
      <c r="AZ2234">
        <v>8.4020751345327091E-2</v>
      </c>
      <c r="BA2234">
        <v>381.96150616991224</v>
      </c>
      <c r="BB2234">
        <v>334.95368991470565</v>
      </c>
      <c r="BC2234">
        <v>1</v>
      </c>
      <c r="BD2234">
        <v>45.255376906300121</v>
      </c>
      <c r="BE2234">
        <v>88.531135184466891</v>
      </c>
      <c r="BF2234">
        <v>21.233095490596639</v>
      </c>
      <c r="BG2234">
        <v>8.6340423584720636</v>
      </c>
      <c r="BH2234">
        <v>484.20788125373133</v>
      </c>
      <c r="BI2234">
        <v>0.19999999999999993</v>
      </c>
      <c r="BJ2234">
        <v>2776.4486790919536</v>
      </c>
      <c r="BK2234">
        <v>705.38176019770788</v>
      </c>
      <c r="BL2234">
        <v>878.47002086995076</v>
      </c>
      <c r="BM2234">
        <v>902.15865636873627</v>
      </c>
      <c r="BN2234">
        <v>173.24733636482304</v>
      </c>
      <c r="BO2234">
        <v>33.155609513845512</v>
      </c>
      <c r="BP2234">
        <v>7.5951703321626901E-2</v>
      </c>
      <c r="BQ2234">
        <v>100</v>
      </c>
      <c r="BR2234">
        <v>326.91172235188645</v>
      </c>
      <c r="BS2234">
        <v>5.8925977583368941E-2</v>
      </c>
      <c r="BT2234">
        <v>3.3781187100571632E-4</v>
      </c>
      <c r="BU2234">
        <v>0</v>
      </c>
      <c r="BV2234">
        <v>0.55993261114718462</v>
      </c>
      <c r="BW2234">
        <v>13.103983135200792</v>
      </c>
      <c r="BX2234">
        <v>37.628513415874274</v>
      </c>
      <c r="BY2234">
        <v>34.532628906743234</v>
      </c>
      <c r="BZ2234">
        <v>794.1181540222716</v>
      </c>
      <c r="CA2234">
        <v>185.97332879630272</v>
      </c>
      <c r="CB2234">
        <v>214.54029723567027</v>
      </c>
      <c r="CC2234" s="156">
        <v>1.07</v>
      </c>
      <c r="CD2234">
        <v>1050</v>
      </c>
      <c r="CE2234">
        <v>0.17148214342206014</v>
      </c>
      <c r="CF2234">
        <v>3.7690573836048729</v>
      </c>
      <c r="CG2234">
        <v>0.1723918525316491</v>
      </c>
      <c r="CH2234">
        <v>11.504047239756405</v>
      </c>
      <c r="CI2234">
        <v>9</v>
      </c>
    </row>
    <row r="2235" spans="47:87" x14ac:dyDescent="0.3">
      <c r="AU2235">
        <v>0.3</v>
      </c>
      <c r="AV2235">
        <v>19.565034309249985</v>
      </c>
      <c r="AW2235">
        <v>0.31693299387421375</v>
      </c>
      <c r="AX2235">
        <v>1.8630745949346397</v>
      </c>
      <c r="AY2235">
        <v>319.43130809197436</v>
      </c>
      <c r="AZ2235">
        <v>0.1173017734036825</v>
      </c>
      <c r="BA2235">
        <v>506.17457695398679</v>
      </c>
      <c r="BB2235">
        <v>376.53551402142642</v>
      </c>
      <c r="BC2235">
        <v>1</v>
      </c>
      <c r="BD2235">
        <v>44.92362664640541</v>
      </c>
      <c r="BE2235">
        <v>92.433258877453298</v>
      </c>
      <c r="BF2235">
        <v>13.572994695893209</v>
      </c>
      <c r="BG2235">
        <v>5.0994468106721973</v>
      </c>
      <c r="BH2235">
        <v>420.28833332911881</v>
      </c>
      <c r="BI2235">
        <v>0.20000000000000004</v>
      </c>
      <c r="BJ2235">
        <v>2434.475239433767</v>
      </c>
      <c r="BK2235">
        <v>698.81577443142987</v>
      </c>
      <c r="BL2235">
        <v>925.83908339607308</v>
      </c>
      <c r="BM2235">
        <v>1026.9596241061488</v>
      </c>
      <c r="BN2235">
        <v>155.20565809405264</v>
      </c>
      <c r="BO2235">
        <v>28.659740901228211</v>
      </c>
      <c r="BP2235">
        <v>4.6082724192218705E-2</v>
      </c>
      <c r="BQ2235">
        <v>100</v>
      </c>
      <c r="BR2235">
        <v>360.9508056060277</v>
      </c>
      <c r="BS2235">
        <v>5.2604500635918906E-2</v>
      </c>
      <c r="BT2235">
        <v>3.110018363263068E-4</v>
      </c>
      <c r="BU2235">
        <v>106.01650844848932</v>
      </c>
      <c r="BV2235">
        <v>0.53121219730962488</v>
      </c>
      <c r="BW2235">
        <v>13.95834040485915</v>
      </c>
      <c r="BX2235">
        <v>35.597526525946456</v>
      </c>
      <c r="BY2235">
        <v>35.283956312085181</v>
      </c>
      <c r="BZ2235">
        <v>906.44734336931583</v>
      </c>
      <c r="CA2235">
        <v>206.82396378024021</v>
      </c>
      <c r="CB2235">
        <v>240.58336659901954</v>
      </c>
      <c r="CC2235" s="156">
        <v>1.1000000000000001</v>
      </c>
      <c r="CD2235">
        <v>1270</v>
      </c>
      <c r="CE2235">
        <v>0.1996958893472085</v>
      </c>
      <c r="CF2235">
        <v>5.754923124018914</v>
      </c>
      <c r="CG2235">
        <v>0.24065806929102129</v>
      </c>
      <c r="CH2235">
        <v>21.313332999097163</v>
      </c>
      <c r="CI2235">
        <v>6</v>
      </c>
    </row>
    <row r="2236" spans="47:87" x14ac:dyDescent="0.3">
      <c r="AU2236">
        <v>0.3</v>
      </c>
      <c r="AV2236">
        <v>20.201835697093138</v>
      </c>
      <c r="AW2236">
        <v>0.29972814903274703</v>
      </c>
      <c r="AX2236">
        <v>1.8922856567629474</v>
      </c>
      <c r="AY2236">
        <v>368.01517979396988</v>
      </c>
      <c r="AZ2236">
        <v>9.6796581118152328E-2</v>
      </c>
      <c r="BA2236">
        <v>407.88228855376178</v>
      </c>
      <c r="BB2236">
        <v>384.76451990915814</v>
      </c>
      <c r="BC2236">
        <v>1</v>
      </c>
      <c r="BD2236">
        <v>46.37453931861122</v>
      </c>
      <c r="BE2236">
        <v>92.270081963458054</v>
      </c>
      <c r="BF2236">
        <v>14.451126724021163</v>
      </c>
      <c r="BG2236">
        <v>4.7544680251705653</v>
      </c>
      <c r="BH2236">
        <v>430.07864794178869</v>
      </c>
      <c r="BI2236">
        <v>0.2</v>
      </c>
      <c r="BJ2236">
        <v>2640.7705579069625</v>
      </c>
      <c r="BK2236">
        <v>672.42039799978181</v>
      </c>
      <c r="BL2236">
        <v>834.7486451089884</v>
      </c>
      <c r="BM2236">
        <v>927.68020594360905</v>
      </c>
      <c r="BN2236">
        <v>220.54044881918193</v>
      </c>
      <c r="BO2236">
        <v>26.829008210400453</v>
      </c>
      <c r="BP2236">
        <v>7.7010378038445598E-2</v>
      </c>
      <c r="BQ2236">
        <v>100</v>
      </c>
      <c r="BR2236">
        <v>353.16658972268016</v>
      </c>
      <c r="BS2236">
        <v>5.6455001211368816E-2</v>
      </c>
      <c r="BT2236">
        <v>2.6878168758890313E-4</v>
      </c>
      <c r="BU2236">
        <v>25.454319293793038</v>
      </c>
      <c r="BV2236">
        <v>0.53581428336578851</v>
      </c>
      <c r="BW2236">
        <v>15.346108391764579</v>
      </c>
      <c r="BX2236">
        <v>34.462274679710632</v>
      </c>
      <c r="BY2236">
        <v>38.587447709612874</v>
      </c>
      <c r="BZ2236">
        <v>934.91189610936328</v>
      </c>
      <c r="CA2236">
        <v>376.73374443818329</v>
      </c>
      <c r="CB2236">
        <v>235.31316554091936</v>
      </c>
      <c r="CC2236" s="156">
        <v>1.1499999999999999</v>
      </c>
      <c r="CD2236">
        <v>1550</v>
      </c>
      <c r="CE2236">
        <v>9.5839806374327097E-2</v>
      </c>
      <c r="CF2236">
        <v>3.5032640715826688</v>
      </c>
      <c r="CG2236">
        <v>0.1250735945388908</v>
      </c>
      <c r="CH2236">
        <v>-1.4014754052209075</v>
      </c>
      <c r="CI2236" t="s">
        <v>479</v>
      </c>
    </row>
    <row r="2237" spans="47:87" x14ac:dyDescent="0.3">
      <c r="AU2237">
        <v>0.3</v>
      </c>
      <c r="AV2237">
        <v>19.304088687553005</v>
      </c>
      <c r="AW2237">
        <v>0.24692654970744371</v>
      </c>
      <c r="AX2237">
        <v>0.90839415790427658</v>
      </c>
      <c r="AY2237">
        <v>318.94995460816654</v>
      </c>
      <c r="AZ2237">
        <v>9.6282757864256191E-2</v>
      </c>
      <c r="BA2237">
        <v>479.53487496389459</v>
      </c>
      <c r="BB2237">
        <v>433.2195085117196</v>
      </c>
      <c r="BC2237">
        <v>1</v>
      </c>
      <c r="BD2237">
        <v>39.515170792479068</v>
      </c>
      <c r="BE2237">
        <v>84.209152085478792</v>
      </c>
      <c r="BF2237">
        <v>8.6449851447331039</v>
      </c>
      <c r="BG2237">
        <v>7.1297131327374554</v>
      </c>
      <c r="BH2237">
        <v>450.26025205311663</v>
      </c>
      <c r="BI2237">
        <v>0.19999999999999998</v>
      </c>
      <c r="BJ2237">
        <v>2334.513273181436</v>
      </c>
      <c r="BK2237">
        <v>690.27981869963185</v>
      </c>
      <c r="BL2237">
        <v>861.39803876828682</v>
      </c>
      <c r="BM2237">
        <v>947.79949215583213</v>
      </c>
      <c r="BN2237">
        <v>175.80457267016257</v>
      </c>
      <c r="BO2237">
        <v>22.290147076310419</v>
      </c>
      <c r="BP2237">
        <v>4.0615190883877106E-2</v>
      </c>
      <c r="BQ2237">
        <v>100</v>
      </c>
      <c r="BR2237">
        <v>335.41825566553177</v>
      </c>
      <c r="BS2237">
        <v>5.6093181672240984E-2</v>
      </c>
      <c r="BT2237">
        <v>3.0351997940044478E-4</v>
      </c>
      <c r="BU2237">
        <v>0</v>
      </c>
      <c r="BV2237">
        <v>0.59257778066821487</v>
      </c>
      <c r="BW2237">
        <v>16.328477140216865</v>
      </c>
      <c r="BX2237">
        <v>37.214937835169046</v>
      </c>
      <c r="BY2237">
        <v>37.453920478731206</v>
      </c>
      <c r="BZ2237">
        <v>1016.3792168261052</v>
      </c>
      <c r="CA2237">
        <v>259.24194509852452</v>
      </c>
      <c r="CB2237">
        <v>217.66754800683967</v>
      </c>
      <c r="CC2237" s="156">
        <v>1.07</v>
      </c>
      <c r="CD2237">
        <v>1090</v>
      </c>
      <c r="CE2237">
        <v>0.19393403149590904</v>
      </c>
      <c r="CF2237">
        <v>6.8831874039035634</v>
      </c>
      <c r="CG2237">
        <v>0.23293218797610457</v>
      </c>
      <c r="CH2237">
        <v>16.019779933271646</v>
      </c>
      <c r="CI2237">
        <v>8</v>
      </c>
    </row>
    <row r="2238" spans="47:87" x14ac:dyDescent="0.3">
      <c r="AU2238">
        <v>0.3</v>
      </c>
      <c r="AV2238">
        <v>21.888696355559421</v>
      </c>
      <c r="AW2238">
        <v>0.35007977449101479</v>
      </c>
      <c r="AX2238">
        <v>0</v>
      </c>
      <c r="AY2238">
        <v>341.80496729274756</v>
      </c>
      <c r="AZ2238">
        <v>0.10974748471137727</v>
      </c>
      <c r="BA2238">
        <v>337.78584568645186</v>
      </c>
      <c r="BB2238">
        <v>264.53489344609187</v>
      </c>
      <c r="BC2238">
        <v>1</v>
      </c>
      <c r="BD2238">
        <v>33.73846078584058</v>
      </c>
      <c r="BE2238">
        <v>78.423783164751299</v>
      </c>
      <c r="BF2238">
        <v>9.5118429327030061</v>
      </c>
      <c r="BG2238">
        <v>4.1009006340006504</v>
      </c>
      <c r="BH2238">
        <v>417.83758574162368</v>
      </c>
      <c r="BI2238">
        <v>0.20000000000000007</v>
      </c>
      <c r="BJ2238">
        <v>2654.2590512576312</v>
      </c>
      <c r="BK2238">
        <v>698.39330726235573</v>
      </c>
      <c r="BL2238">
        <v>874.33284879600944</v>
      </c>
      <c r="BM2238">
        <v>887.83130016162602</v>
      </c>
      <c r="BN2238">
        <v>185.78855243540912</v>
      </c>
      <c r="BO2238">
        <v>31.490565151239192</v>
      </c>
      <c r="BP2238">
        <v>7.1212734638299052E-2</v>
      </c>
      <c r="BQ2238">
        <v>100</v>
      </c>
      <c r="BR2238">
        <v>321.44648723695997</v>
      </c>
      <c r="BS2238">
        <v>5.6599883979046757E-2</v>
      </c>
      <c r="BT2238">
        <v>3.0326124091898591E-4</v>
      </c>
      <c r="BU2238">
        <v>18.012454593884566</v>
      </c>
      <c r="BV2238">
        <v>0.56581685897453615</v>
      </c>
      <c r="BW2238">
        <v>15.413816595591566</v>
      </c>
      <c r="BX2238">
        <v>35.829339753636397</v>
      </c>
      <c r="BY2238">
        <v>33.92749357729371</v>
      </c>
      <c r="BZ2238">
        <v>971.54918247804653</v>
      </c>
      <c r="CA2238">
        <v>294.33889042772358</v>
      </c>
      <c r="CB2238">
        <v>243.18075539609802</v>
      </c>
      <c r="CC2238" s="156">
        <v>1.05</v>
      </c>
      <c r="CD2238">
        <v>1500</v>
      </c>
      <c r="CE2238">
        <v>7.5045050271940417E-2</v>
      </c>
      <c r="CF2238">
        <v>3.5966372060489684</v>
      </c>
      <c r="CG2238">
        <v>0.11208617905293737</v>
      </c>
      <c r="CH2238">
        <v>-3.1212878093623488</v>
      </c>
      <c r="CI2238" t="s">
        <v>479</v>
      </c>
    </row>
    <row r="2239" spans="47:87" x14ac:dyDescent="0.3">
      <c r="AU2239">
        <v>0.3</v>
      </c>
      <c r="AV2239">
        <v>19.609040611552899</v>
      </c>
      <c r="AW2239">
        <v>0.33734424477908015</v>
      </c>
      <c r="AX2239">
        <v>1.0021365127980886</v>
      </c>
      <c r="AY2239">
        <v>348.01291328737108</v>
      </c>
      <c r="AZ2239">
        <v>0.11161829872460072</v>
      </c>
      <c r="BA2239">
        <v>469.05484452420973</v>
      </c>
      <c r="BB2239">
        <v>218.03137609489488</v>
      </c>
      <c r="BC2239">
        <v>1</v>
      </c>
      <c r="BD2239">
        <v>43.217007999358501</v>
      </c>
      <c r="BE2239">
        <v>98.917931598056342</v>
      </c>
      <c r="BF2239">
        <v>14.368823268577247</v>
      </c>
      <c r="BG2239">
        <v>6.9390625355395299</v>
      </c>
      <c r="BH2239">
        <v>443.39284196320642</v>
      </c>
      <c r="BI2239">
        <v>0.19999999999999998</v>
      </c>
      <c r="BJ2239">
        <v>2474.0288327801732</v>
      </c>
      <c r="BK2239">
        <v>684.25054467863015</v>
      </c>
      <c r="BL2239">
        <v>873.95352192183452</v>
      </c>
      <c r="BM2239">
        <v>921.81145654040211</v>
      </c>
      <c r="BN2239">
        <v>168.99893556362036</v>
      </c>
      <c r="BO2239">
        <v>30.572331378752502</v>
      </c>
      <c r="BP2239">
        <v>4.100491597632136E-2</v>
      </c>
      <c r="BQ2239">
        <v>100</v>
      </c>
      <c r="BR2239">
        <v>367.14721727781853</v>
      </c>
      <c r="BS2239">
        <v>5.5620377549553963E-2</v>
      </c>
      <c r="BT2239">
        <v>3.2871266061670369E-4</v>
      </c>
      <c r="BU2239">
        <v>47.606819925367816</v>
      </c>
      <c r="BV2239">
        <v>0.50737371058471636</v>
      </c>
      <c r="BW2239">
        <v>13.927482680667655</v>
      </c>
      <c r="BX2239">
        <v>32.803136130754325</v>
      </c>
      <c r="BY2239">
        <v>32.141184400440665</v>
      </c>
      <c r="BZ2239">
        <v>1300.5350528729125</v>
      </c>
      <c r="CA2239">
        <v>242.65624608888493</v>
      </c>
      <c r="CB2239">
        <v>250.01453514002199</v>
      </c>
      <c r="CC2239" s="156">
        <v>0.9</v>
      </c>
      <c r="CD2239">
        <v>2230</v>
      </c>
      <c r="CE2239">
        <v>0.11938804151265026</v>
      </c>
      <c r="CF2239">
        <v>4.9880106330306528</v>
      </c>
      <c r="CG2239">
        <v>0.15386448378043246</v>
      </c>
      <c r="CH2239">
        <v>3.4020894282527556</v>
      </c>
      <c r="CI2239">
        <v>14</v>
      </c>
    </row>
    <row r="2240" spans="47:87" x14ac:dyDescent="0.3">
      <c r="AU2240">
        <v>0.3</v>
      </c>
      <c r="AV2240">
        <v>20.357466615303267</v>
      </c>
      <c r="AW2240">
        <v>0.31768719316324107</v>
      </c>
      <c r="AX2240">
        <v>2.2902592814127143</v>
      </c>
      <c r="AY2240">
        <v>330.30335939860242</v>
      </c>
      <c r="AZ2240">
        <v>9.9650414317172073E-2</v>
      </c>
      <c r="BA2240">
        <v>413.48056770398074</v>
      </c>
      <c r="BB2240">
        <v>317.55813150123345</v>
      </c>
      <c r="BC2240">
        <v>1</v>
      </c>
      <c r="BD2240">
        <v>32.079129502410012</v>
      </c>
      <c r="BE2240">
        <v>101.6490563397771</v>
      </c>
      <c r="BF2240">
        <v>14.514321579036901</v>
      </c>
      <c r="BG2240">
        <v>5.5109779022067578</v>
      </c>
      <c r="BH2240">
        <v>423.675181356601</v>
      </c>
      <c r="BI2240">
        <v>0.20000000000000004</v>
      </c>
      <c r="BJ2240">
        <v>2378.8422355053149</v>
      </c>
      <c r="BK2240">
        <v>689.92895758055806</v>
      </c>
      <c r="BL2240">
        <v>885.82279221042893</v>
      </c>
      <c r="BM2240">
        <v>1018.4248186730708</v>
      </c>
      <c r="BN2240">
        <v>176.55950469570223</v>
      </c>
      <c r="BO2240">
        <v>29.091069584664385</v>
      </c>
      <c r="BP2240">
        <v>2.2160288464181553E-3</v>
      </c>
      <c r="BQ2240">
        <v>100</v>
      </c>
      <c r="BR2240">
        <v>399.81118280725252</v>
      </c>
      <c r="BS2240">
        <v>5.4622655753972224E-2</v>
      </c>
      <c r="BT2240">
        <v>3.1354543728346495E-4</v>
      </c>
      <c r="BU2240">
        <v>0</v>
      </c>
      <c r="BV2240">
        <v>0.560180841608376</v>
      </c>
      <c r="BW2240">
        <v>15.589517626666085</v>
      </c>
      <c r="BX2240">
        <v>34.369164905388281</v>
      </c>
      <c r="BY2240">
        <v>33.752700550963354</v>
      </c>
      <c r="BZ2240">
        <v>1099.3804354857027</v>
      </c>
      <c r="CA2240">
        <v>303.58003070243296</v>
      </c>
      <c r="CB2240">
        <v>226.80775873637967</v>
      </c>
      <c r="CC2240" s="156">
        <v>1.1100000000000001</v>
      </c>
      <c r="CD2240">
        <v>1010</v>
      </c>
      <c r="CE2240">
        <v>0.14003122850478977</v>
      </c>
      <c r="CF2240">
        <v>5.2642530622838875</v>
      </c>
      <c r="CG2240">
        <v>0.18075600064364775</v>
      </c>
      <c r="CH2240">
        <v>7.9948091790700806</v>
      </c>
      <c r="CI2240">
        <v>11</v>
      </c>
    </row>
    <row r="2241" spans="47:87" x14ac:dyDescent="0.3">
      <c r="AU2241">
        <v>0.3</v>
      </c>
      <c r="AV2241">
        <v>19.146667187920652</v>
      </c>
      <c r="AW2241">
        <v>0.29881139137971352</v>
      </c>
      <c r="AX2241">
        <v>2.092644850664426</v>
      </c>
      <c r="AY2241">
        <v>363.09480550221986</v>
      </c>
      <c r="AZ2241">
        <v>9.0423535753840684E-2</v>
      </c>
      <c r="BA2241">
        <v>421.96804025714653</v>
      </c>
      <c r="BB2241">
        <v>274.55356670619005</v>
      </c>
      <c r="BC2241">
        <v>1</v>
      </c>
      <c r="BD2241">
        <v>40.208492966319128</v>
      </c>
      <c r="BE2241">
        <v>108.92965659209065</v>
      </c>
      <c r="BF2241">
        <v>20.294930467031257</v>
      </c>
      <c r="BG2241">
        <v>4.8414892773856808</v>
      </c>
      <c r="BH2241">
        <v>449.15626961491034</v>
      </c>
      <c r="BI2241">
        <v>0.2</v>
      </c>
      <c r="BJ2241">
        <v>2467.5485246796243</v>
      </c>
      <c r="BK2241">
        <v>675.22193425571436</v>
      </c>
      <c r="BL2241">
        <v>911.92762114972516</v>
      </c>
      <c r="BM2241">
        <v>932.55901867757825</v>
      </c>
      <c r="BN2241">
        <v>178.3750292579476</v>
      </c>
      <c r="BO2241">
        <v>27.10791850861542</v>
      </c>
      <c r="BP2241">
        <v>3.3002726015499903E-2</v>
      </c>
      <c r="BQ2241">
        <v>100</v>
      </c>
      <c r="BR2241">
        <v>374.9376260239008</v>
      </c>
      <c r="BS2241">
        <v>5.3343235043473776E-2</v>
      </c>
      <c r="BT2241">
        <v>2.7741280868505858E-4</v>
      </c>
      <c r="BU2241">
        <v>28.580902140416075</v>
      </c>
      <c r="BV2241">
        <v>0.57089451758246823</v>
      </c>
      <c r="BW2241">
        <v>15.063726644782117</v>
      </c>
      <c r="BX2241">
        <v>34.631784227963834</v>
      </c>
      <c r="BY2241">
        <v>37.11246210263846</v>
      </c>
      <c r="BZ2241">
        <v>861.43504987553467</v>
      </c>
      <c r="CA2241">
        <v>243.14444008584371</v>
      </c>
      <c r="CB2241">
        <v>225.94270893580747</v>
      </c>
      <c r="CC2241" s="156">
        <v>1.23</v>
      </c>
      <c r="CD2241">
        <v>620</v>
      </c>
      <c r="CE2241">
        <v>0.21267263575834772</v>
      </c>
      <c r="CF2241">
        <v>7.3888233024171992</v>
      </c>
      <c r="CG2241">
        <v>0.2533512108178928</v>
      </c>
      <c r="CH2241">
        <v>23.064175690214082</v>
      </c>
      <c r="CI2241">
        <v>6</v>
      </c>
    </row>
    <row r="2242" spans="47:87" x14ac:dyDescent="0.3">
      <c r="AU2242">
        <v>0.3</v>
      </c>
      <c r="AV2242">
        <v>20.280203909472963</v>
      </c>
      <c r="AW2242">
        <v>0.33204462665766371</v>
      </c>
      <c r="AX2242">
        <v>1.5707449126392066</v>
      </c>
      <c r="AY2242">
        <v>325.92932096015079</v>
      </c>
      <c r="AZ2242">
        <v>0.10372397357796281</v>
      </c>
      <c r="BA2242">
        <v>320.79840368064913</v>
      </c>
      <c r="BB2242">
        <v>349.33182203452759</v>
      </c>
      <c r="BC2242">
        <v>1</v>
      </c>
      <c r="BD2242">
        <v>44.757882998141724</v>
      </c>
      <c r="BE2242">
        <v>86.257921139909115</v>
      </c>
      <c r="BF2242">
        <v>19.66035146227383</v>
      </c>
      <c r="BG2242">
        <v>5.2632885491567656</v>
      </c>
      <c r="BH2242">
        <v>408.78749927077627</v>
      </c>
      <c r="BI2242">
        <v>0.2</v>
      </c>
      <c r="BJ2242">
        <v>1834.5742666780363</v>
      </c>
      <c r="BK2242">
        <v>694.42776596292663</v>
      </c>
      <c r="BL2242">
        <v>946.29408423687846</v>
      </c>
      <c r="BM2242">
        <v>1034.830453926648</v>
      </c>
      <c r="BN2242">
        <v>92.570158151160925</v>
      </c>
      <c r="BO2242">
        <v>30.021566573795031</v>
      </c>
      <c r="BP2242">
        <v>4.8942735280687391E-2</v>
      </c>
      <c r="BQ2242">
        <v>100</v>
      </c>
      <c r="BR2242">
        <v>385.4977668032858</v>
      </c>
      <c r="BS2242">
        <v>4.6754972082389643E-2</v>
      </c>
      <c r="BT2242">
        <v>3.1570183603156244E-4</v>
      </c>
      <c r="BU2242">
        <v>13.500006566956703</v>
      </c>
      <c r="BV2242">
        <v>0.5675552434206057</v>
      </c>
      <c r="BW2242">
        <v>16.05118194258872</v>
      </c>
      <c r="BX2242">
        <v>36.505581059111279</v>
      </c>
      <c r="BY2242">
        <v>38.189733606361393</v>
      </c>
      <c r="BZ2242">
        <v>888.01834812612356</v>
      </c>
      <c r="CA2242">
        <v>242.39808554001246</v>
      </c>
      <c r="CB2242">
        <v>234.83042920425612</v>
      </c>
      <c r="CC2242" s="156">
        <v>0.99</v>
      </c>
      <c r="CD2242">
        <v>2370</v>
      </c>
      <c r="CE2242">
        <v>9.2781644417618825E-3</v>
      </c>
      <c r="CF2242">
        <v>1.77934002043013</v>
      </c>
      <c r="CG2242">
        <v>6.2414770228386665E-2</v>
      </c>
      <c r="CH2242">
        <v>-12.82800479418394</v>
      </c>
      <c r="CI2242" t="s">
        <v>479</v>
      </c>
    </row>
    <row r="2243" spans="47:87" x14ac:dyDescent="0.3">
      <c r="AU2243">
        <v>0.3</v>
      </c>
      <c r="AV2243">
        <v>20.520254321362778</v>
      </c>
      <c r="AW2243">
        <v>0.35124941819580879</v>
      </c>
      <c r="AX2243">
        <v>1.5123649664968339</v>
      </c>
      <c r="AY2243">
        <v>311.04383453546939</v>
      </c>
      <c r="AZ2243">
        <v>0.10556953539695969</v>
      </c>
      <c r="BA2243">
        <v>497.24669965208614</v>
      </c>
      <c r="BB2243">
        <v>456.70058283331213</v>
      </c>
      <c r="BC2243">
        <v>1</v>
      </c>
      <c r="BD2243">
        <v>35.822540874566549</v>
      </c>
      <c r="BE2243">
        <v>108.14190757144634</v>
      </c>
      <c r="BF2243">
        <v>21.754465420237032</v>
      </c>
      <c r="BG2243">
        <v>6.2800343685361222</v>
      </c>
      <c r="BH2243">
        <v>411.38154588846299</v>
      </c>
      <c r="BI2243">
        <v>0.20000000000000004</v>
      </c>
      <c r="BJ2243">
        <v>2432.3623515801974</v>
      </c>
      <c r="BK2243">
        <v>675.40888581968909</v>
      </c>
      <c r="BL2243">
        <v>861.51641488684697</v>
      </c>
      <c r="BM2243">
        <v>880.15941372024383</v>
      </c>
      <c r="BN2243">
        <v>206.42633481102521</v>
      </c>
      <c r="BO2243">
        <v>31.936168623597403</v>
      </c>
      <c r="BP2243">
        <v>3.0168291292896103E-2</v>
      </c>
      <c r="BQ2243">
        <v>100</v>
      </c>
      <c r="BR2243">
        <v>339.6481592349017</v>
      </c>
      <c r="BS2243">
        <v>5.515032298702776E-2</v>
      </c>
      <c r="BT2243">
        <v>2.9950382771405719E-4</v>
      </c>
      <c r="BU2243">
        <v>10.981949442260211</v>
      </c>
      <c r="BV2243">
        <v>0.52752958045602905</v>
      </c>
      <c r="BW2243">
        <v>14.469820570212418</v>
      </c>
      <c r="BX2243">
        <v>36.124192319916631</v>
      </c>
      <c r="BY2243">
        <v>29.458079116760942</v>
      </c>
      <c r="BZ2243">
        <v>1040.8097850504791</v>
      </c>
      <c r="CA2243">
        <v>212.88291307917268</v>
      </c>
      <c r="CB2243">
        <v>219.01737304734681</v>
      </c>
      <c r="CC2243" s="156">
        <v>0.85</v>
      </c>
      <c r="CD2243">
        <v>1960</v>
      </c>
      <c r="CE2243">
        <v>0.16391993160297891</v>
      </c>
      <c r="CF2243">
        <v>6.6202662825036986</v>
      </c>
      <c r="CG2243">
        <v>0.21007689110238978</v>
      </c>
      <c r="CH2243">
        <v>18.55903121864371</v>
      </c>
      <c r="CI2243">
        <v>8</v>
      </c>
    </row>
    <row r="2244" spans="47:87" x14ac:dyDescent="0.3">
      <c r="AU2244">
        <v>0.3</v>
      </c>
      <c r="AV2244">
        <v>19.590271137782409</v>
      </c>
      <c r="AW2244">
        <v>0.29752798274207443</v>
      </c>
      <c r="AX2244">
        <v>1.3585302263985843</v>
      </c>
      <c r="AY2244">
        <v>329.22657749318608</v>
      </c>
      <c r="AZ2244">
        <v>9.3835550852571822E-2</v>
      </c>
      <c r="BA2244">
        <v>431.82702971873852</v>
      </c>
      <c r="BB2244">
        <v>381.8083623276213</v>
      </c>
      <c r="BC2244">
        <v>1</v>
      </c>
      <c r="BD2244">
        <v>40.713589388678578</v>
      </c>
      <c r="BE2244">
        <v>100.70183815363455</v>
      </c>
      <c r="BF2244">
        <v>7.6905556188181645</v>
      </c>
      <c r="BG2244">
        <v>3.8761695498113551</v>
      </c>
      <c r="BH2244">
        <v>416.51173045213574</v>
      </c>
      <c r="BI2244">
        <v>0.2</v>
      </c>
      <c r="BJ2244">
        <v>1797.9652572550226</v>
      </c>
      <c r="BK2244">
        <v>689.72655155107907</v>
      </c>
      <c r="BL2244">
        <v>878.61175413183207</v>
      </c>
      <c r="BM2244">
        <v>912.38742676138713</v>
      </c>
      <c r="BN2244">
        <v>183.34681811321079</v>
      </c>
      <c r="BO2244">
        <v>26.72413845443165</v>
      </c>
      <c r="BP2244">
        <v>6.5283900427794778E-2</v>
      </c>
      <c r="BQ2244">
        <v>100</v>
      </c>
      <c r="BR2244">
        <v>330.7432018785899</v>
      </c>
      <c r="BS2244">
        <v>5.4703510743359746E-2</v>
      </c>
      <c r="BT2244">
        <v>3.0219284565705952E-4</v>
      </c>
      <c r="BU2244">
        <v>50.689580606135678</v>
      </c>
      <c r="BV2244">
        <v>0.55347419380086627</v>
      </c>
      <c r="BW2244">
        <v>14.104824117757069</v>
      </c>
      <c r="BX2244">
        <v>36.000457822324066</v>
      </c>
      <c r="BY2244">
        <v>36.674076798505453</v>
      </c>
      <c r="BZ2244">
        <v>1066.8138873873611</v>
      </c>
      <c r="CA2244">
        <v>330.40813195954001</v>
      </c>
      <c r="CB2244">
        <v>241.77223755959167</v>
      </c>
      <c r="CC2244" s="156">
        <v>0.72</v>
      </c>
      <c r="CD2244">
        <v>3140</v>
      </c>
      <c r="CE2244">
        <v>2.9260785631167074E-2</v>
      </c>
      <c r="CF2244">
        <v>2.3707630679889138</v>
      </c>
      <c r="CG2244">
        <v>6.5936731784342811E-2</v>
      </c>
      <c r="CH2244">
        <v>-12.928201652511085</v>
      </c>
      <c r="CI2244" t="s">
        <v>479</v>
      </c>
    </row>
    <row r="2245" spans="47:87" x14ac:dyDescent="0.3">
      <c r="AU2245">
        <v>0.3</v>
      </c>
      <c r="AV2245">
        <v>19.529802401352693</v>
      </c>
      <c r="AW2245">
        <v>0.35254713854443021</v>
      </c>
      <c r="AX2245">
        <v>1.1301973478652323</v>
      </c>
      <c r="AY2245">
        <v>359.80407633320681</v>
      </c>
      <c r="AZ2245">
        <v>9.8167739418139124E-2</v>
      </c>
      <c r="BA2245">
        <v>445.98381246597052</v>
      </c>
      <c r="BB2245">
        <v>414.17139705175578</v>
      </c>
      <c r="BC2245">
        <v>1</v>
      </c>
      <c r="BD2245">
        <v>44.09269337861128</v>
      </c>
      <c r="BE2245">
        <v>97.699466301893494</v>
      </c>
      <c r="BF2245">
        <v>11.502073441427608</v>
      </c>
      <c r="BG2245">
        <v>3.735049024096714</v>
      </c>
      <c r="BH2245">
        <v>458.80599323547904</v>
      </c>
      <c r="BI2245">
        <v>0.2</v>
      </c>
      <c r="BJ2245">
        <v>2490.0128500072074</v>
      </c>
      <c r="BK2245">
        <v>669.05408067202882</v>
      </c>
      <c r="BL2245">
        <v>900.55129708191703</v>
      </c>
      <c r="BM2245">
        <v>896.46369268248179</v>
      </c>
      <c r="BN2245">
        <v>113.41601513194125</v>
      </c>
      <c r="BO2245">
        <v>32.022563181697834</v>
      </c>
      <c r="BP2245">
        <v>3.415158746257211E-2</v>
      </c>
      <c r="BQ2245">
        <v>100</v>
      </c>
      <c r="BR2245">
        <v>336.66472292273761</v>
      </c>
      <c r="BS2245">
        <v>5.6182753401395176E-2</v>
      </c>
      <c r="BT2245">
        <v>2.9205132213248343E-4</v>
      </c>
      <c r="BU2245">
        <v>46.427858960474161</v>
      </c>
      <c r="BV2245">
        <v>0.54966325512911296</v>
      </c>
      <c r="BW2245">
        <v>15.550662908852999</v>
      </c>
      <c r="BX2245">
        <v>36.907625587447498</v>
      </c>
      <c r="BY2245">
        <v>27.044238146608421</v>
      </c>
      <c r="BZ2245">
        <v>1026.2937668650063</v>
      </c>
      <c r="CA2245">
        <v>235.61782959397522</v>
      </c>
      <c r="CB2245">
        <v>243.93189493071452</v>
      </c>
      <c r="CC2245" s="156">
        <v>1.02</v>
      </c>
      <c r="CD2245">
        <v>1790</v>
      </c>
      <c r="CE2245">
        <v>0.12079719967973301</v>
      </c>
      <c r="CF2245">
        <v>4.1961559758417444</v>
      </c>
      <c r="CG2245">
        <v>0.16068880898610574</v>
      </c>
      <c r="CH2245">
        <v>4.6145992675653433</v>
      </c>
      <c r="CI2245">
        <v>13</v>
      </c>
    </row>
    <row r="2246" spans="47:87" x14ac:dyDescent="0.3">
      <c r="AU2246">
        <v>0.3</v>
      </c>
      <c r="AV2246">
        <v>19.687658682585926</v>
      </c>
      <c r="AW2246">
        <v>0.31662419730034114</v>
      </c>
      <c r="AX2246">
        <v>1.8143268778967223</v>
      </c>
      <c r="AY2246">
        <v>348.26951495872032</v>
      </c>
      <c r="AZ2246">
        <v>8.398592151142556E-2</v>
      </c>
      <c r="BA2246">
        <v>348.75249884879224</v>
      </c>
      <c r="BB2246">
        <v>291.35255209205673</v>
      </c>
      <c r="BC2246">
        <v>1</v>
      </c>
      <c r="BD2246">
        <v>34.553108882699519</v>
      </c>
      <c r="BE2246">
        <v>92.837539241177126</v>
      </c>
      <c r="BF2246">
        <v>15.237541883102788</v>
      </c>
      <c r="BG2246">
        <v>6.4521876589624041</v>
      </c>
      <c r="BH2246">
        <v>354.64728939561439</v>
      </c>
      <c r="BI2246">
        <v>0.2</v>
      </c>
      <c r="BJ2246">
        <v>2550.7664885204154</v>
      </c>
      <c r="BK2246">
        <v>666.43897661612743</v>
      </c>
      <c r="BL2246">
        <v>923.17861754371472</v>
      </c>
      <c r="BM2246">
        <v>862.46238161119072</v>
      </c>
      <c r="BN2246">
        <v>182.34846130124845</v>
      </c>
      <c r="BO2246">
        <v>28.593975139936635</v>
      </c>
      <c r="BP2246">
        <v>5.0790834508279058E-2</v>
      </c>
      <c r="BQ2246">
        <v>100</v>
      </c>
      <c r="BR2246">
        <v>290.92717084459423</v>
      </c>
      <c r="BS2246">
        <v>5.6637290392157216E-2</v>
      </c>
      <c r="BT2246">
        <v>2.9307934035151034E-4</v>
      </c>
      <c r="BU2246">
        <v>0</v>
      </c>
      <c r="BV2246">
        <v>0.53358008449806904</v>
      </c>
      <c r="BW2246">
        <v>15.186094644092581</v>
      </c>
      <c r="BX2246">
        <v>33.684725630986215</v>
      </c>
      <c r="BY2246">
        <v>30.403478126962685</v>
      </c>
      <c r="BZ2246">
        <v>1015.8506401616964</v>
      </c>
      <c r="CA2246">
        <v>292.58202427890041</v>
      </c>
      <c r="CB2246">
        <v>203.16824352531711</v>
      </c>
      <c r="CC2246" s="156">
        <v>1.07</v>
      </c>
      <c r="CD2246">
        <v>1320</v>
      </c>
      <c r="CE2246">
        <v>0.19177139783738584</v>
      </c>
      <c r="CF2246">
        <v>5.370549676025866</v>
      </c>
      <c r="CG2246">
        <v>0.22856539104711757</v>
      </c>
      <c r="CH2246">
        <v>14.316391053001233</v>
      </c>
      <c r="CI2246">
        <v>7</v>
      </c>
    </row>
    <row r="2247" spans="47:87" x14ac:dyDescent="0.3">
      <c r="AU2247">
        <v>0.3</v>
      </c>
      <c r="AV2247">
        <v>20.302007136426468</v>
      </c>
      <c r="AW2247">
        <v>0.26947944820728781</v>
      </c>
      <c r="AX2247">
        <v>1.045754631159028</v>
      </c>
      <c r="AY2247">
        <v>358.21520235055323</v>
      </c>
      <c r="AZ2247">
        <v>0.11385256750842154</v>
      </c>
      <c r="BA2247">
        <v>397.27015494352867</v>
      </c>
      <c r="BB2247">
        <v>410.04862763632968</v>
      </c>
      <c r="BC2247">
        <v>1</v>
      </c>
      <c r="BD2247">
        <v>37.206677705774581</v>
      </c>
      <c r="BE2247">
        <v>117.03285281314105</v>
      </c>
      <c r="BF2247">
        <v>16.933555904476435</v>
      </c>
      <c r="BG2247">
        <v>4.2068331311838252</v>
      </c>
      <c r="BH2247">
        <v>435.76405799788643</v>
      </c>
      <c r="BI2247">
        <v>0.19999999999999998</v>
      </c>
      <c r="BJ2247">
        <v>2414.9432387568008</v>
      </c>
      <c r="BK2247">
        <v>678.2854301468343</v>
      </c>
      <c r="BL2247">
        <v>821.26521034216819</v>
      </c>
      <c r="BM2247">
        <v>936.95718724841879</v>
      </c>
      <c r="BN2247">
        <v>142.03366464086378</v>
      </c>
      <c r="BO2247">
        <v>24.003063454131194</v>
      </c>
      <c r="BP2247">
        <v>8.3469224120279947E-2</v>
      </c>
      <c r="BQ2247">
        <v>100</v>
      </c>
      <c r="BR2247">
        <v>354.87249975171227</v>
      </c>
      <c r="BS2247">
        <v>5.3645556681546351E-2</v>
      </c>
      <c r="BT2247">
        <v>3.1346633024944729E-4</v>
      </c>
      <c r="BU2247">
        <v>94.330059487117225</v>
      </c>
      <c r="BV2247">
        <v>0.48999293910545677</v>
      </c>
      <c r="BW2247">
        <v>14.560987935461274</v>
      </c>
      <c r="BX2247">
        <v>36.086141940810599</v>
      </c>
      <c r="BY2247">
        <v>30.967522709593727</v>
      </c>
      <c r="BZ2247">
        <v>1025.1200721163389</v>
      </c>
      <c r="CA2247">
        <v>241.48069181490246</v>
      </c>
      <c r="CB2247">
        <v>237.49133645022283</v>
      </c>
      <c r="CC2247" s="156">
        <v>0.88</v>
      </c>
      <c r="CD2247">
        <v>1790</v>
      </c>
      <c r="CE2247">
        <v>0.29176454756185355</v>
      </c>
      <c r="CF2247">
        <v>7.3647419755383563</v>
      </c>
      <c r="CG2247">
        <v>0.27320915563012432</v>
      </c>
      <c r="CH2247">
        <v>32.221005551193869</v>
      </c>
      <c r="CI2247">
        <v>5</v>
      </c>
    </row>
    <row r="2248" spans="47:87" x14ac:dyDescent="0.3">
      <c r="AU2248">
        <v>0.3</v>
      </c>
      <c r="AV2248">
        <v>18.914145488889119</v>
      </c>
      <c r="AW2248">
        <v>0.2493920461721281</v>
      </c>
      <c r="AX2248">
        <v>1.8082381791488351</v>
      </c>
      <c r="AY2248">
        <v>341.01903541471546</v>
      </c>
      <c r="AZ2248">
        <v>9.8360729868144953E-2</v>
      </c>
      <c r="BA2248">
        <v>423.23346556477713</v>
      </c>
      <c r="BB2248">
        <v>419.43208887711046</v>
      </c>
      <c r="BC2248">
        <v>1</v>
      </c>
      <c r="BD2248">
        <v>38.844777737956065</v>
      </c>
      <c r="BE2248">
        <v>88.350270974807927</v>
      </c>
      <c r="BF2248">
        <v>17.292841338860597</v>
      </c>
      <c r="BG2248">
        <v>6.0384516922493585</v>
      </c>
      <c r="BH2248">
        <v>398.9561568888538</v>
      </c>
      <c r="BI2248">
        <v>0.2</v>
      </c>
      <c r="BJ2248">
        <v>2960.906250872993</v>
      </c>
      <c r="BK2248">
        <v>670.75638362007919</v>
      </c>
      <c r="BL2248">
        <v>829.34640484211525</v>
      </c>
      <c r="BM2248">
        <v>1020.7748197375589</v>
      </c>
      <c r="BN2248">
        <v>120.56804996562475</v>
      </c>
      <c r="BO2248">
        <v>22.762819625057009</v>
      </c>
      <c r="BP2248">
        <v>1.0665785685887524E-2</v>
      </c>
      <c r="BQ2248">
        <v>100</v>
      </c>
      <c r="BR2248">
        <v>282.72685107291352</v>
      </c>
      <c r="BS2248">
        <v>5.4207898304595964E-2</v>
      </c>
      <c r="BT2248">
        <v>3.3643002980466706E-4</v>
      </c>
      <c r="BU2248">
        <v>0</v>
      </c>
      <c r="BV2248">
        <v>0.52810829444680407</v>
      </c>
      <c r="BW2248">
        <v>15.007288715381067</v>
      </c>
      <c r="BX2248">
        <v>35.925361928069286</v>
      </c>
      <c r="BY2248">
        <v>32.888475892782722</v>
      </c>
      <c r="BZ2248">
        <v>1114.4938183556578</v>
      </c>
      <c r="CA2248">
        <v>370.18824225017522</v>
      </c>
      <c r="CB2248">
        <v>251.87147987093158</v>
      </c>
      <c r="CC2248" s="156">
        <v>0.81</v>
      </c>
      <c r="CD2248">
        <v>2130</v>
      </c>
      <c r="CE2248">
        <v>0.15892639690867361</v>
      </c>
      <c r="CF2248">
        <v>6.5269127406165133</v>
      </c>
      <c r="CG2248">
        <v>0.22647047765683967</v>
      </c>
      <c r="CH2248">
        <v>6.1670791386812187</v>
      </c>
      <c r="CI2248">
        <v>11</v>
      </c>
    </row>
    <row r="2249" spans="47:87" x14ac:dyDescent="0.3">
      <c r="AU2249">
        <v>0.3</v>
      </c>
      <c r="AV2249">
        <v>20.359983740411234</v>
      </c>
      <c r="AW2249">
        <v>0.25901882090321898</v>
      </c>
      <c r="AX2249">
        <v>0.97287695010359299</v>
      </c>
      <c r="AY2249">
        <v>321.58187973078208</v>
      </c>
      <c r="AZ2249">
        <v>0.10858421676217136</v>
      </c>
      <c r="BA2249">
        <v>387.40783499906837</v>
      </c>
      <c r="BB2249">
        <v>391.51464578028521</v>
      </c>
      <c r="BC2249">
        <v>1</v>
      </c>
      <c r="BD2249">
        <v>42.034925419464457</v>
      </c>
      <c r="BE2249">
        <v>91.264432087750905</v>
      </c>
      <c r="BF2249">
        <v>10.241212670741509</v>
      </c>
      <c r="BG2249">
        <v>5.8270157750497358</v>
      </c>
      <c r="BH2249">
        <v>367.48510759858596</v>
      </c>
      <c r="BI2249">
        <v>0.19999999999999996</v>
      </c>
      <c r="BJ2249">
        <v>2533.8585966203545</v>
      </c>
      <c r="BK2249">
        <v>698.06926143003079</v>
      </c>
      <c r="BL2249">
        <v>882.40465670142794</v>
      </c>
      <c r="BM2249">
        <v>899.51817998566605</v>
      </c>
      <c r="BN2249">
        <v>203.21453395740514</v>
      </c>
      <c r="BO2249">
        <v>23.223927725364245</v>
      </c>
      <c r="BP2249">
        <v>6.1714579251488613E-2</v>
      </c>
      <c r="BQ2249">
        <v>100</v>
      </c>
      <c r="BR2249">
        <v>340.36974590890685</v>
      </c>
      <c r="BS2249">
        <v>5.7641527630806343E-2</v>
      </c>
      <c r="BT2249">
        <v>3.2469369950450421E-4</v>
      </c>
      <c r="BU2249">
        <v>0</v>
      </c>
      <c r="BV2249">
        <v>0.52603966125809143</v>
      </c>
      <c r="BW2249">
        <v>15.307993475903507</v>
      </c>
      <c r="BX2249">
        <v>35.945147324514018</v>
      </c>
      <c r="BY2249">
        <v>36.158090605356918</v>
      </c>
      <c r="BZ2249">
        <v>1027.7163475793598</v>
      </c>
      <c r="CA2249">
        <v>291.21270339096031</v>
      </c>
      <c r="CB2249">
        <v>219.0789123490205</v>
      </c>
      <c r="CC2249" s="156">
        <v>0.83</v>
      </c>
      <c r="CD2249">
        <v>3200</v>
      </c>
      <c r="CE2249">
        <v>-1.5628084574387691E-2</v>
      </c>
      <c r="CF2249">
        <v>1.1873857021832208</v>
      </c>
      <c r="CG2249">
        <v>4.2510803076562895E-2</v>
      </c>
      <c r="CH2249">
        <v>-17.199709209820909</v>
      </c>
      <c r="CI2249" t="s">
        <v>479</v>
      </c>
    </row>
    <row r="2250" spans="47:87" x14ac:dyDescent="0.3">
      <c r="AU2250">
        <v>0.3</v>
      </c>
      <c r="AV2250">
        <v>18.058700852164097</v>
      </c>
      <c r="AW2250">
        <v>0.337456918489135</v>
      </c>
      <c r="AX2250">
        <v>1.1715933608038718</v>
      </c>
      <c r="AY2250">
        <v>325.72881375350079</v>
      </c>
      <c r="AZ2250">
        <v>7.4552589172511688E-2</v>
      </c>
      <c r="BA2250">
        <v>596.24396022832548</v>
      </c>
      <c r="BB2250">
        <v>357.38921857527941</v>
      </c>
      <c r="BC2250">
        <v>1</v>
      </c>
      <c r="BD2250">
        <v>36.97281350208894</v>
      </c>
      <c r="BE2250">
        <v>102.70242612244613</v>
      </c>
      <c r="BF2250">
        <v>16.523963453209312</v>
      </c>
      <c r="BG2250">
        <v>2.6779377933279163</v>
      </c>
      <c r="BH2250">
        <v>405.8212120767808</v>
      </c>
      <c r="BI2250">
        <v>0.19999999999999998</v>
      </c>
      <c r="BJ2250">
        <v>2209.9376654527964</v>
      </c>
      <c r="BK2250">
        <v>679.00937066950792</v>
      </c>
      <c r="BL2250">
        <v>849.02425247029544</v>
      </c>
      <c r="BM2250">
        <v>823.26800654318458</v>
      </c>
      <c r="BN2250">
        <v>211.68969220815191</v>
      </c>
      <c r="BO2250">
        <v>30.738962896581956</v>
      </c>
      <c r="BP2250">
        <v>2.2218010123943168E-2</v>
      </c>
      <c r="BQ2250">
        <v>100</v>
      </c>
      <c r="BR2250">
        <v>355.46472789130524</v>
      </c>
      <c r="BS2250">
        <v>5.7449532611145077E-2</v>
      </c>
      <c r="BT2250">
        <v>3.4921844025153606E-4</v>
      </c>
      <c r="BU2250">
        <v>11.715766663443301</v>
      </c>
      <c r="BV2250">
        <v>0.55897046274277673</v>
      </c>
      <c r="BW2250">
        <v>14.333996318494185</v>
      </c>
      <c r="BX2250">
        <v>34.457131455487726</v>
      </c>
      <c r="BY2250">
        <v>32.138984751708335</v>
      </c>
      <c r="BZ2250">
        <v>1004.8830972716511</v>
      </c>
      <c r="CA2250">
        <v>216.10031685342113</v>
      </c>
      <c r="CB2250">
        <v>250.42268678636188</v>
      </c>
      <c r="CC2250" s="156">
        <v>0.91</v>
      </c>
      <c r="CD2250">
        <v>2200</v>
      </c>
      <c r="CE2250">
        <v>3.6151351646227292E-2</v>
      </c>
      <c r="CF2250">
        <v>2.2465835476619205</v>
      </c>
      <c r="CG2250">
        <v>7.8096794366406319E-2</v>
      </c>
      <c r="CH2250">
        <v>-11.393891339641856</v>
      </c>
      <c r="CI2250" t="s">
        <v>479</v>
      </c>
    </row>
    <row r="2251" spans="47:87" x14ac:dyDescent="0.3">
      <c r="AU2251">
        <v>0.3</v>
      </c>
      <c r="AV2251">
        <v>20.828000362323465</v>
      </c>
      <c r="AW2251">
        <v>0.29778268228412241</v>
      </c>
      <c r="AX2251">
        <v>0.33904682215128545</v>
      </c>
      <c r="AY2251">
        <v>324.12094010000573</v>
      </c>
      <c r="AZ2251">
        <v>0.10267917686231461</v>
      </c>
      <c r="BA2251">
        <v>471.31212705278529</v>
      </c>
      <c r="BB2251">
        <v>347.8973606550183</v>
      </c>
      <c r="BC2251">
        <v>1</v>
      </c>
      <c r="BD2251">
        <v>44.797926163836614</v>
      </c>
      <c r="BE2251">
        <v>95.522744151445877</v>
      </c>
      <c r="BF2251">
        <v>10.4654305743165</v>
      </c>
      <c r="BG2251">
        <v>6.6817609798225766</v>
      </c>
      <c r="BH2251">
        <v>463.81338449110069</v>
      </c>
      <c r="BI2251">
        <v>0.2</v>
      </c>
      <c r="BJ2251">
        <v>2470.0688594788016</v>
      </c>
      <c r="BK2251">
        <v>700.66878377694616</v>
      </c>
      <c r="BL2251">
        <v>866.64951108370633</v>
      </c>
      <c r="BM2251">
        <v>1016.9862232366236</v>
      </c>
      <c r="BN2251">
        <v>100.81056241352377</v>
      </c>
      <c r="BO2251">
        <v>26.826798071230822</v>
      </c>
      <c r="BP2251">
        <v>5.5616143003805421E-2</v>
      </c>
      <c r="BQ2251">
        <v>100</v>
      </c>
      <c r="BR2251">
        <v>383.16254643341563</v>
      </c>
      <c r="BS2251">
        <v>5.437249497684455E-2</v>
      </c>
      <c r="BT2251">
        <v>2.8789513247124457E-4</v>
      </c>
      <c r="BU2251">
        <v>75.787663157230725</v>
      </c>
      <c r="BV2251">
        <v>0.49698071455030424</v>
      </c>
      <c r="BW2251">
        <v>13.753146834041688</v>
      </c>
      <c r="BX2251">
        <v>37.663704124154762</v>
      </c>
      <c r="BY2251">
        <v>34.158696026443309</v>
      </c>
      <c r="BZ2251">
        <v>759.58884014797854</v>
      </c>
      <c r="CA2251">
        <v>316.79814368417277</v>
      </c>
      <c r="CB2251">
        <v>229.49446161904629</v>
      </c>
      <c r="CC2251" s="156">
        <v>1.1000000000000001</v>
      </c>
      <c r="CD2251">
        <v>1230</v>
      </c>
      <c r="CE2251">
        <v>8.8300606706553264E-2</v>
      </c>
      <c r="CF2251">
        <v>3.2214791996017307</v>
      </c>
      <c r="CG2251">
        <v>0.12724960263511387</v>
      </c>
      <c r="CH2251">
        <v>-0.62404103011745249</v>
      </c>
      <c r="CI2251" t="s">
        <v>479</v>
      </c>
    </row>
    <row r="2252" spans="47:87" x14ac:dyDescent="0.3">
      <c r="AU2252">
        <v>0.3</v>
      </c>
      <c r="AV2252">
        <v>20.575054236322895</v>
      </c>
      <c r="AW2252">
        <v>0.34769431464529765</v>
      </c>
      <c r="AX2252">
        <v>1.1826781279507186</v>
      </c>
      <c r="AY2252">
        <v>287.20994808691688</v>
      </c>
      <c r="AZ2252">
        <v>7.9925385026301934E-2</v>
      </c>
      <c r="BA2252">
        <v>357.82010723876817</v>
      </c>
      <c r="BB2252">
        <v>419.62664228377037</v>
      </c>
      <c r="BC2252">
        <v>1</v>
      </c>
      <c r="BD2252">
        <v>41.027984641144414</v>
      </c>
      <c r="BE2252">
        <v>89.447444026490174</v>
      </c>
      <c r="BF2252">
        <v>20.335040441731628</v>
      </c>
      <c r="BG2252">
        <v>5.3718932935652877</v>
      </c>
      <c r="BH2252">
        <v>441.25192874859886</v>
      </c>
      <c r="BI2252">
        <v>0.19999999999999998</v>
      </c>
      <c r="BJ2252">
        <v>3054.7359034209921</v>
      </c>
      <c r="BK2252">
        <v>692.79415422444572</v>
      </c>
      <c r="BL2252">
        <v>1019.7763785932418</v>
      </c>
      <c r="BM2252">
        <v>952.30313259529487</v>
      </c>
      <c r="BN2252">
        <v>177.81155796033983</v>
      </c>
      <c r="BO2252">
        <v>31.634019516796936</v>
      </c>
      <c r="BP2252">
        <v>2.7423475486675845E-2</v>
      </c>
      <c r="BQ2252">
        <v>100</v>
      </c>
      <c r="BR2252">
        <v>307.77850203784226</v>
      </c>
      <c r="BS2252">
        <v>5.3645710743204289E-2</v>
      </c>
      <c r="BT2252">
        <v>3.1752781659576091E-4</v>
      </c>
      <c r="BU2252">
        <v>57.855698537790914</v>
      </c>
      <c r="BV2252">
        <v>0.57644769662293471</v>
      </c>
      <c r="BW2252">
        <v>14.263000709128923</v>
      </c>
      <c r="BX2252">
        <v>35.202958763533609</v>
      </c>
      <c r="BY2252">
        <v>36.177858498930981</v>
      </c>
      <c r="BZ2252">
        <v>985.66229147558579</v>
      </c>
      <c r="CA2252">
        <v>275.94913515067054</v>
      </c>
      <c r="CB2252">
        <v>253.96268106816456</v>
      </c>
      <c r="CC2252" s="156">
        <v>0.76</v>
      </c>
      <c r="CD2252">
        <v>1740</v>
      </c>
      <c r="CE2252">
        <v>0.20391033747984544</v>
      </c>
      <c r="CF2252">
        <v>6.6029670603491137</v>
      </c>
      <c r="CG2252">
        <v>0.24213000259224024</v>
      </c>
      <c r="CH2252">
        <v>18.190685337974195</v>
      </c>
      <c r="CI2252">
        <v>7</v>
      </c>
    </row>
    <row r="2253" spans="47:87" x14ac:dyDescent="0.3">
      <c r="AU2253">
        <v>0.3</v>
      </c>
      <c r="AV2253">
        <v>17.650153084881424</v>
      </c>
      <c r="AW2253">
        <v>0.32397842552154504</v>
      </c>
      <c r="AX2253">
        <v>1.7776804202176844</v>
      </c>
      <c r="AY2253">
        <v>333.33684771196459</v>
      </c>
      <c r="AZ2253">
        <v>0.10397192699135759</v>
      </c>
      <c r="BA2253">
        <v>430.69494968190008</v>
      </c>
      <c r="BB2253">
        <v>428.73014350977729</v>
      </c>
      <c r="BC2253">
        <v>1</v>
      </c>
      <c r="BD2253">
        <v>40.472888037048364</v>
      </c>
      <c r="BE2253">
        <v>104.65085218230593</v>
      </c>
      <c r="BF2253">
        <v>10.715931773848098</v>
      </c>
      <c r="BG2253">
        <v>5.2124354335334377</v>
      </c>
      <c r="BH2253">
        <v>424.87836160529503</v>
      </c>
      <c r="BI2253">
        <v>0.2</v>
      </c>
      <c r="BJ2253">
        <v>2951.9549585102091</v>
      </c>
      <c r="BK2253">
        <v>669.27071309942892</v>
      </c>
      <c r="BL2253">
        <v>914.44012875921862</v>
      </c>
      <c r="BM2253">
        <v>942.66468223997765</v>
      </c>
      <c r="BN2253">
        <v>179.51029970834986</v>
      </c>
      <c r="BO2253">
        <v>29.340130188445915</v>
      </c>
      <c r="BP2253">
        <v>4.1932451581736328E-2</v>
      </c>
      <c r="BQ2253">
        <v>100</v>
      </c>
      <c r="BR2253">
        <v>304.96647991987231</v>
      </c>
      <c r="BS2253">
        <v>5.1842725019900684E-2</v>
      </c>
      <c r="BT2253">
        <v>2.9039678812482062E-4</v>
      </c>
      <c r="BU2253">
        <v>0</v>
      </c>
      <c r="BV2253">
        <v>0.52084112970400998</v>
      </c>
      <c r="BW2253">
        <v>15.305782981558052</v>
      </c>
      <c r="BX2253">
        <v>36.386242983779312</v>
      </c>
      <c r="BY2253">
        <v>32.94888200701331</v>
      </c>
      <c r="BZ2253">
        <v>1132.0555370442867</v>
      </c>
      <c r="CA2253">
        <v>242.356890430742</v>
      </c>
      <c r="CB2253">
        <v>235.07319182865004</v>
      </c>
      <c r="CC2253" s="156">
        <v>1.1000000000000001</v>
      </c>
      <c r="CD2253">
        <v>2240</v>
      </c>
      <c r="CE2253">
        <v>4.7620707279401042E-3</v>
      </c>
      <c r="CF2253">
        <v>1.645571384539215</v>
      </c>
      <c r="CG2253">
        <v>5.7995631806024538E-2</v>
      </c>
      <c r="CH2253">
        <v>-14.788200716189728</v>
      </c>
      <c r="CI2253" t="s">
        <v>479</v>
      </c>
    </row>
    <row r="2254" spans="47:87" x14ac:dyDescent="0.3">
      <c r="AU2254">
        <v>0.3</v>
      </c>
      <c r="AV2254">
        <v>20.649201743667277</v>
      </c>
      <c r="AW2254">
        <v>0.31567974807938981</v>
      </c>
      <c r="AX2254">
        <v>0.35953704075246185</v>
      </c>
      <c r="AY2254">
        <v>340.51461379200617</v>
      </c>
      <c r="AZ2254">
        <v>8.9430100908185303E-2</v>
      </c>
      <c r="BA2254">
        <v>397.31934441433236</v>
      </c>
      <c r="BB2254">
        <v>398.06709343314873</v>
      </c>
      <c r="BC2254">
        <v>1</v>
      </c>
      <c r="BD2254">
        <v>37.947257626188033</v>
      </c>
      <c r="BE2254">
        <v>99.54157938304806</v>
      </c>
      <c r="BF2254">
        <v>14.225357630843138</v>
      </c>
      <c r="BG2254">
        <v>4.9486596808427175</v>
      </c>
      <c r="BH2254">
        <v>410.53139742982819</v>
      </c>
      <c r="BI2254">
        <v>0.20000000000000007</v>
      </c>
      <c r="BJ2254">
        <v>2203.6848742152656</v>
      </c>
      <c r="BK2254">
        <v>712.65110203569657</v>
      </c>
      <c r="BL2254">
        <v>973.15940076967047</v>
      </c>
      <c r="BM2254">
        <v>1014.4505029077174</v>
      </c>
      <c r="BN2254">
        <v>111.10105917202227</v>
      </c>
      <c r="BO2254">
        <v>28.37946042064123</v>
      </c>
      <c r="BP2254">
        <v>6.629208390233951E-2</v>
      </c>
      <c r="BQ2254">
        <v>100</v>
      </c>
      <c r="BR2254">
        <v>384.81578190057996</v>
      </c>
      <c r="BS2254">
        <v>5.3822295079271727E-2</v>
      </c>
      <c r="BT2254">
        <v>2.9990757306874667E-4</v>
      </c>
      <c r="BU2254">
        <v>54.309148663631888</v>
      </c>
      <c r="BV2254">
        <v>0.59729417678534602</v>
      </c>
      <c r="BW2254">
        <v>14.271951563319613</v>
      </c>
      <c r="BX2254">
        <v>32.780181818421958</v>
      </c>
      <c r="BY2254">
        <v>37.753389271051113</v>
      </c>
      <c r="BZ2254">
        <v>1012.8839780406462</v>
      </c>
      <c r="CA2254">
        <v>303.46474354558399</v>
      </c>
      <c r="CB2254">
        <v>228.08898242161933</v>
      </c>
      <c r="CC2254" s="156">
        <v>0.97</v>
      </c>
      <c r="CD2254">
        <v>1990</v>
      </c>
      <c r="CE2254">
        <v>0.12395190538088308</v>
      </c>
      <c r="CF2254">
        <v>5.133208454432868</v>
      </c>
      <c r="CG2254">
        <v>0.17302399883683825</v>
      </c>
      <c r="CH2254">
        <v>7.44939250049518</v>
      </c>
      <c r="CI2254">
        <v>12</v>
      </c>
    </row>
    <row r="2255" spans="47:87" x14ac:dyDescent="0.3">
      <c r="AU2255">
        <v>0.3</v>
      </c>
      <c r="AV2255">
        <v>21.774498432424434</v>
      </c>
      <c r="AW2255">
        <v>0.3158133458057697</v>
      </c>
      <c r="AX2255">
        <v>1.7953207668001325</v>
      </c>
      <c r="AY2255">
        <v>355.07720007748475</v>
      </c>
      <c r="AZ2255">
        <v>8.9942445976301397E-2</v>
      </c>
      <c r="BA2255">
        <v>480.13563531743631</v>
      </c>
      <c r="BB2255">
        <v>366.91825765793618</v>
      </c>
      <c r="BC2255">
        <v>1</v>
      </c>
      <c r="BD2255">
        <v>40.462241179103216</v>
      </c>
      <c r="BE2255">
        <v>106.75249128126825</v>
      </c>
      <c r="BF2255">
        <v>19.336263631527128</v>
      </c>
      <c r="BG2255">
        <v>6.6207067567305149</v>
      </c>
      <c r="BH2255">
        <v>406.00544543753608</v>
      </c>
      <c r="BI2255">
        <v>0.19999999999999998</v>
      </c>
      <c r="BJ2255">
        <v>2505.1048254250818</v>
      </c>
      <c r="BK2255">
        <v>699.64595634331761</v>
      </c>
      <c r="BL2255">
        <v>873.89594314741748</v>
      </c>
      <c r="BM2255">
        <v>973.30324875578413</v>
      </c>
      <c r="BN2255">
        <v>155.08292584214809</v>
      </c>
      <c r="BO2255">
        <v>28.514189861718176</v>
      </c>
      <c r="BP2255">
        <v>5.1426608156295739E-2</v>
      </c>
      <c r="BQ2255">
        <v>100</v>
      </c>
      <c r="BR2255">
        <v>359.54369910281548</v>
      </c>
      <c r="BS2255">
        <v>4.9766162920105397E-2</v>
      </c>
      <c r="BT2255">
        <v>3.1537716015645818E-4</v>
      </c>
      <c r="BU2255">
        <v>100.81948819242514</v>
      </c>
      <c r="BV2255">
        <v>0.53590191651857133</v>
      </c>
      <c r="BW2255">
        <v>16.199175787828633</v>
      </c>
      <c r="BX2255">
        <v>32.617401127932716</v>
      </c>
      <c r="BY2255">
        <v>35.75487585182649</v>
      </c>
      <c r="BZ2255">
        <v>1040.6462744972466</v>
      </c>
      <c r="CA2255">
        <v>186.2067278144489</v>
      </c>
      <c r="CB2255">
        <v>223.25590924424336</v>
      </c>
      <c r="CC2255" s="156">
        <v>0.96</v>
      </c>
      <c r="CD2255">
        <v>1410</v>
      </c>
      <c r="CE2255">
        <v>0.15534994445120742</v>
      </c>
      <c r="CF2255">
        <v>4.7679919672995084</v>
      </c>
      <c r="CG2255">
        <v>0.18700727328840494</v>
      </c>
      <c r="CH2255">
        <v>9.6780232876675516</v>
      </c>
      <c r="CI2255">
        <v>10</v>
      </c>
    </row>
    <row r="2256" spans="47:87" x14ac:dyDescent="0.3">
      <c r="AU2256">
        <v>0.3</v>
      </c>
      <c r="AV2256">
        <v>19.837554723931152</v>
      </c>
      <c r="AW2256">
        <v>0.3975936628181318</v>
      </c>
      <c r="AX2256">
        <v>1.3683811731918154</v>
      </c>
      <c r="AY2256">
        <v>335.21704120951381</v>
      </c>
      <c r="AZ2256">
        <v>9.6002018123132166E-2</v>
      </c>
      <c r="BA2256">
        <v>443.27153179488334</v>
      </c>
      <c r="BB2256">
        <v>267.09561408448712</v>
      </c>
      <c r="BC2256">
        <v>1</v>
      </c>
      <c r="BD2256">
        <v>47.283079080459828</v>
      </c>
      <c r="BE2256">
        <v>100.91358986977947</v>
      </c>
      <c r="BF2256">
        <v>15.502855659691624</v>
      </c>
      <c r="BG2256">
        <v>6.7177114436639451</v>
      </c>
      <c r="BH2256">
        <v>387.69748910635093</v>
      </c>
      <c r="BI2256">
        <v>0.19999999999999996</v>
      </c>
      <c r="BJ2256">
        <v>3122.9853924677582</v>
      </c>
      <c r="BK2256">
        <v>680.02157996869573</v>
      </c>
      <c r="BL2256">
        <v>899.666130398728</v>
      </c>
      <c r="BM2256">
        <v>916.94319087600934</v>
      </c>
      <c r="BN2256">
        <v>164.66703187147613</v>
      </c>
      <c r="BO2256">
        <v>36.285924038635414</v>
      </c>
      <c r="BP2256">
        <v>1.7752536689997097E-2</v>
      </c>
      <c r="BQ2256">
        <v>100</v>
      </c>
      <c r="BR2256">
        <v>325.62188114974617</v>
      </c>
      <c r="BS2256">
        <v>5.8781474845663012E-2</v>
      </c>
      <c r="BT2256">
        <v>3.2279716944962408E-4</v>
      </c>
      <c r="BU2256">
        <v>0</v>
      </c>
      <c r="BV2256">
        <v>0.51984742156783925</v>
      </c>
      <c r="BW2256">
        <v>14.204462814858408</v>
      </c>
      <c r="BX2256">
        <v>33.317625821288026</v>
      </c>
      <c r="BY2256">
        <v>36.640364376674995</v>
      </c>
      <c r="BZ2256">
        <v>1202.0084113535245</v>
      </c>
      <c r="CA2256">
        <v>190.88612959707814</v>
      </c>
      <c r="CB2256">
        <v>218.00613448377453</v>
      </c>
      <c r="CC2256" s="156">
        <v>0.96</v>
      </c>
      <c r="CD2256">
        <v>2520</v>
      </c>
      <c r="CE2256">
        <v>-5.9299497421971825E-4</v>
      </c>
      <c r="CF2256">
        <v>1.6243050645945183</v>
      </c>
      <c r="CG2256">
        <v>5.245565543054842E-2</v>
      </c>
      <c r="CH2256">
        <v>-16.017183418873234</v>
      </c>
      <c r="CI2256" t="s">
        <v>479</v>
      </c>
    </row>
    <row r="2257" spans="47:87" x14ac:dyDescent="0.3">
      <c r="AU2257">
        <v>0.3</v>
      </c>
      <c r="AV2257">
        <v>19.186340463691717</v>
      </c>
      <c r="AW2257">
        <v>0.34508359556420293</v>
      </c>
      <c r="AX2257">
        <v>0.64623191649248657</v>
      </c>
      <c r="AY2257">
        <v>341.22085426163761</v>
      </c>
      <c r="AZ2257">
        <v>0.10889279311294073</v>
      </c>
      <c r="BA2257">
        <v>459.05942000913598</v>
      </c>
      <c r="BB2257">
        <v>410.78841214589556</v>
      </c>
      <c r="BC2257">
        <v>1</v>
      </c>
      <c r="BD2257">
        <v>40.325346200474272</v>
      </c>
      <c r="BE2257">
        <v>88.645474268644875</v>
      </c>
      <c r="BF2257">
        <v>17.027637915837182</v>
      </c>
      <c r="BG2257">
        <v>5.3492575852020741</v>
      </c>
      <c r="BH2257">
        <v>384.83608434000132</v>
      </c>
      <c r="BI2257">
        <v>0.2</v>
      </c>
      <c r="BJ2257">
        <v>2609.1969560129901</v>
      </c>
      <c r="BK2257">
        <v>690.18073891909194</v>
      </c>
      <c r="BL2257">
        <v>894.67813086864226</v>
      </c>
      <c r="BM2257">
        <v>744.17119577046492</v>
      </c>
      <c r="BN2257">
        <v>133.10962137766427</v>
      </c>
      <c r="BO2257">
        <v>31.380626075269781</v>
      </c>
      <c r="BP2257">
        <v>2.8999099873243735E-2</v>
      </c>
      <c r="BQ2257">
        <v>100</v>
      </c>
      <c r="BR2257">
        <v>305.73059896360598</v>
      </c>
      <c r="BS2257">
        <v>5.517256278484986E-2</v>
      </c>
      <c r="BT2257">
        <v>2.9721002745765649E-4</v>
      </c>
      <c r="BU2257">
        <v>25.878958249626951</v>
      </c>
      <c r="BV2257">
        <v>0.5929545670594556</v>
      </c>
      <c r="BW2257">
        <v>14.289601401947111</v>
      </c>
      <c r="BX2257">
        <v>38.534057624217439</v>
      </c>
      <c r="BY2257">
        <v>32.558244305212114</v>
      </c>
      <c r="BZ2257">
        <v>1082.5306546054228</v>
      </c>
      <c r="CA2257">
        <v>264.08431962862647</v>
      </c>
      <c r="CB2257">
        <v>240.69169806698065</v>
      </c>
      <c r="CC2257" s="156">
        <v>1.04</v>
      </c>
      <c r="CD2257">
        <v>2240</v>
      </c>
      <c r="CE2257">
        <v>4.4274850650494857E-2</v>
      </c>
      <c r="CF2257">
        <v>2.5385616479081441</v>
      </c>
      <c r="CG2257">
        <v>8.6356880593063692E-2</v>
      </c>
      <c r="CH2257">
        <v>-8.7763837422532411</v>
      </c>
      <c r="CI2257" t="s">
        <v>479</v>
      </c>
    </row>
    <row r="2258" spans="47:87" x14ac:dyDescent="0.3">
      <c r="AU2258">
        <v>0.3</v>
      </c>
      <c r="AV2258">
        <v>19.505225409632182</v>
      </c>
      <c r="AW2258">
        <v>0.36026883402493581</v>
      </c>
      <c r="AX2258">
        <v>0.91254256024561398</v>
      </c>
      <c r="AY2258">
        <v>313.7613585717292</v>
      </c>
      <c r="AZ2258">
        <v>8.662849563252531E-2</v>
      </c>
      <c r="BA2258">
        <v>429.30325415664839</v>
      </c>
      <c r="BB2258">
        <v>432.15265262942273</v>
      </c>
      <c r="BC2258">
        <v>1</v>
      </c>
      <c r="BD2258">
        <v>35.630503360537737</v>
      </c>
      <c r="BE2258">
        <v>110.18276708200435</v>
      </c>
      <c r="BF2258">
        <v>17.048414809126324</v>
      </c>
      <c r="BG2258">
        <v>5.0289314908436227</v>
      </c>
      <c r="BH2258">
        <v>383.124693343226</v>
      </c>
      <c r="BI2258">
        <v>0.19999999999999998</v>
      </c>
      <c r="BJ2258">
        <v>2529.2232115478087</v>
      </c>
      <c r="BK2258">
        <v>659.78942989816869</v>
      </c>
      <c r="BL2258">
        <v>869.25810296653799</v>
      </c>
      <c r="BM2258">
        <v>677.77244752278239</v>
      </c>
      <c r="BN2258">
        <v>73.230402809684563</v>
      </c>
      <c r="BO2258">
        <v>32.410575360122003</v>
      </c>
      <c r="BP2258">
        <v>7.2990997610741903E-2</v>
      </c>
      <c r="BQ2258">
        <v>100</v>
      </c>
      <c r="BR2258">
        <v>313.68448173701444</v>
      </c>
      <c r="BS2258">
        <v>5.2028131344096895E-2</v>
      </c>
      <c r="BT2258">
        <v>3.080998794430544E-4</v>
      </c>
      <c r="BU2258">
        <v>27.297065002173479</v>
      </c>
      <c r="BV2258">
        <v>0.54292186109457252</v>
      </c>
      <c r="BW2258">
        <v>14.59187124197368</v>
      </c>
      <c r="BX2258">
        <v>34.738680511375776</v>
      </c>
      <c r="BY2258">
        <v>34.753030506048937</v>
      </c>
      <c r="BZ2258">
        <v>906.4229335313197</v>
      </c>
      <c r="CA2258">
        <v>346.44987930557335</v>
      </c>
      <c r="CB2258">
        <v>246.70205406275855</v>
      </c>
      <c r="CC2258" s="156">
        <v>0.89</v>
      </c>
      <c r="CD2258">
        <v>1480</v>
      </c>
      <c r="CE2258">
        <v>0.16321810458315755</v>
      </c>
      <c r="CF2258">
        <v>7.5073558086604777</v>
      </c>
      <c r="CG2258">
        <v>0.20984389406807052</v>
      </c>
      <c r="CH2258">
        <v>11.148657549976308</v>
      </c>
      <c r="CI2258">
        <v>10</v>
      </c>
    </row>
    <row r="2259" spans="47:87" x14ac:dyDescent="0.3">
      <c r="AU2259">
        <v>0.3</v>
      </c>
      <c r="AV2259">
        <v>20.339945172754341</v>
      </c>
      <c r="AW2259">
        <v>0.25545260670687042</v>
      </c>
      <c r="AX2259">
        <v>0.87109942749196156</v>
      </c>
      <c r="AY2259">
        <v>335.03283011500736</v>
      </c>
      <c r="AZ2259">
        <v>0.10342231321640942</v>
      </c>
      <c r="BA2259">
        <v>529.73644213050852</v>
      </c>
      <c r="BB2259">
        <v>380.06941153624695</v>
      </c>
      <c r="BC2259">
        <v>1</v>
      </c>
      <c r="BD2259">
        <v>45.12405091790874</v>
      </c>
      <c r="BE2259">
        <v>118.51630184828839</v>
      </c>
      <c r="BF2259">
        <v>19.801068531093833</v>
      </c>
      <c r="BG2259">
        <v>3.7910406770794229</v>
      </c>
      <c r="BH2259">
        <v>416.173533624166</v>
      </c>
      <c r="BI2259">
        <v>0.2</v>
      </c>
      <c r="BJ2259">
        <v>2194.1955173002216</v>
      </c>
      <c r="BK2259">
        <v>683.32795692328932</v>
      </c>
      <c r="BL2259">
        <v>931.60550193917686</v>
      </c>
      <c r="BM2259">
        <v>966.52748027194718</v>
      </c>
      <c r="BN2259">
        <v>113.23947290348762</v>
      </c>
      <c r="BO2259">
        <v>23.001916229137173</v>
      </c>
      <c r="BP2259">
        <v>4.9022584548643701E-2</v>
      </c>
      <c r="BQ2259">
        <v>100</v>
      </c>
      <c r="BR2259">
        <v>385.64959845305549</v>
      </c>
      <c r="BS2259">
        <v>5.4363529343883471E-2</v>
      </c>
      <c r="BT2259">
        <v>2.8305237761357919E-4</v>
      </c>
      <c r="BU2259">
        <v>20.67958023712395</v>
      </c>
      <c r="BV2259">
        <v>0.52355340424187902</v>
      </c>
      <c r="BW2259">
        <v>15.253042131094336</v>
      </c>
      <c r="BX2259">
        <v>38.737096737610855</v>
      </c>
      <c r="BY2259">
        <v>39.34976658133759</v>
      </c>
      <c r="BZ2259">
        <v>1208.5160696389535</v>
      </c>
      <c r="CA2259">
        <v>345.80209143066827</v>
      </c>
      <c r="CB2259">
        <v>230.95459320249023</v>
      </c>
      <c r="CC2259" s="156">
        <v>0.95</v>
      </c>
      <c r="CD2259">
        <v>1710</v>
      </c>
      <c r="CE2259">
        <v>0.16111922254403277</v>
      </c>
      <c r="CF2259">
        <v>5.2277330059572522</v>
      </c>
      <c r="CG2259">
        <v>0.16413496579382009</v>
      </c>
      <c r="CH2259">
        <v>14.228294254043693</v>
      </c>
      <c r="CI2259">
        <v>10</v>
      </c>
    </row>
    <row r="2260" spans="47:87" x14ac:dyDescent="0.3">
      <c r="AU2260">
        <v>0.3</v>
      </c>
      <c r="AV2260">
        <v>19.875976782398471</v>
      </c>
      <c r="AW2260">
        <v>0.28114022370031039</v>
      </c>
      <c r="AX2260">
        <v>0.85776271278451954</v>
      </c>
      <c r="AY2260">
        <v>344.01680303536762</v>
      </c>
      <c r="AZ2260">
        <v>9.3224804356606517E-2</v>
      </c>
      <c r="BA2260">
        <v>405.40329072589157</v>
      </c>
      <c r="BB2260">
        <v>430.38084061350264</v>
      </c>
      <c r="BC2260">
        <v>1</v>
      </c>
      <c r="BD2260">
        <v>43.692047668953599</v>
      </c>
      <c r="BE2260">
        <v>103.29940738219105</v>
      </c>
      <c r="BF2260">
        <v>16.152886075910434</v>
      </c>
      <c r="BG2260">
        <v>6.5526453074477535</v>
      </c>
      <c r="BH2260">
        <v>452.47641669362525</v>
      </c>
      <c r="BI2260">
        <v>0.20000000000000004</v>
      </c>
      <c r="BJ2260">
        <v>2467.3291316605087</v>
      </c>
      <c r="BK2260">
        <v>676.76762916928681</v>
      </c>
      <c r="BL2260">
        <v>911.92843327473201</v>
      </c>
      <c r="BM2260">
        <v>741.48322166105561</v>
      </c>
      <c r="BN2260">
        <v>144.95869022302458</v>
      </c>
      <c r="BO2260">
        <v>25.384865816836232</v>
      </c>
      <c r="BP2260">
        <v>4.5565363921955149E-2</v>
      </c>
      <c r="BQ2260">
        <v>100</v>
      </c>
      <c r="BR2260">
        <v>343.49342082788081</v>
      </c>
      <c r="BS2260">
        <v>5.7187389058939178E-2</v>
      </c>
      <c r="BT2260">
        <v>3.1476186416952873E-4</v>
      </c>
      <c r="BU2260">
        <v>0</v>
      </c>
      <c r="BV2260">
        <v>0.57654043841015123</v>
      </c>
      <c r="BW2260">
        <v>15.011095573144239</v>
      </c>
      <c r="BX2260">
        <v>37.397558180070277</v>
      </c>
      <c r="BY2260">
        <v>37.403434375814449</v>
      </c>
      <c r="BZ2260">
        <v>1201.285385484262</v>
      </c>
      <c r="CA2260">
        <v>314.2084362721734</v>
      </c>
      <c r="CB2260">
        <v>243.03689058772702</v>
      </c>
      <c r="CC2260" s="156">
        <v>1.1399999999999999</v>
      </c>
      <c r="CD2260">
        <v>2240</v>
      </c>
      <c r="CE2260" t="s">
        <v>479</v>
      </c>
      <c r="CF2260">
        <v>-1.2699129183594753</v>
      </c>
      <c r="CG2260">
        <v>-4.0539894421163028E-2</v>
      </c>
      <c r="CH2260">
        <v>-38.053023642568796</v>
      </c>
      <c r="CI2260" t="s">
        <v>479</v>
      </c>
    </row>
    <row r="2261" spans="47:87" x14ac:dyDescent="0.3">
      <c r="AU2261">
        <v>0.3</v>
      </c>
      <c r="AV2261">
        <v>18.521452865368985</v>
      </c>
      <c r="AW2261">
        <v>0.26320320810972692</v>
      </c>
      <c r="AX2261">
        <v>1.3665387194847158</v>
      </c>
      <c r="AY2261">
        <v>269.6998485092052</v>
      </c>
      <c r="AZ2261">
        <v>0.11310845088766304</v>
      </c>
      <c r="BA2261">
        <v>409.25663359130425</v>
      </c>
      <c r="BB2261">
        <v>260.64031088544436</v>
      </c>
      <c r="BC2261">
        <v>1</v>
      </c>
      <c r="BD2261">
        <v>39.306960454412298</v>
      </c>
      <c r="BE2261">
        <v>113.59945860930424</v>
      </c>
      <c r="BF2261">
        <v>26.17788984019408</v>
      </c>
      <c r="BG2261">
        <v>5.6151197465356235</v>
      </c>
      <c r="BH2261">
        <v>435.75188740041636</v>
      </c>
      <c r="BI2261">
        <v>0.2</v>
      </c>
      <c r="BJ2261">
        <v>2602.0478188952088</v>
      </c>
      <c r="BK2261">
        <v>689.65305166994119</v>
      </c>
      <c r="BL2261">
        <v>905.33319252545482</v>
      </c>
      <c r="BM2261">
        <v>1086.1400943422557</v>
      </c>
      <c r="BN2261">
        <v>140.76132978212618</v>
      </c>
      <c r="BO2261">
        <v>23.918102438804997</v>
      </c>
      <c r="BP2261">
        <v>2.3989647761900497E-2</v>
      </c>
      <c r="BQ2261">
        <v>100</v>
      </c>
      <c r="BR2261">
        <v>313.79726924834432</v>
      </c>
      <c r="BS2261">
        <v>5.4731928297131069E-2</v>
      </c>
      <c r="BT2261">
        <v>3.1956789875890355E-4</v>
      </c>
      <c r="BU2261">
        <v>56.024018431763125</v>
      </c>
      <c r="BV2261">
        <v>0.54380604620917483</v>
      </c>
      <c r="BW2261">
        <v>13.943124486115579</v>
      </c>
      <c r="BX2261">
        <v>34.243226299456602</v>
      </c>
      <c r="BY2261">
        <v>33.936867975960403</v>
      </c>
      <c r="BZ2261">
        <v>985.96794122389576</v>
      </c>
      <c r="CA2261">
        <v>281.05284910436308</v>
      </c>
      <c r="CB2261">
        <v>232.74577780896726</v>
      </c>
      <c r="CC2261" s="156">
        <v>0.77</v>
      </c>
      <c r="CD2261">
        <v>1740</v>
      </c>
      <c r="CE2261">
        <v>0.20387063324070187</v>
      </c>
      <c r="CF2261">
        <v>7.463981231746776</v>
      </c>
      <c r="CG2261">
        <v>0.24958881616050965</v>
      </c>
      <c r="CH2261">
        <v>25.31458566839143</v>
      </c>
      <c r="CI2261">
        <v>6</v>
      </c>
    </row>
    <row r="2262" spans="47:87" x14ac:dyDescent="0.3">
      <c r="AU2262">
        <v>0.3</v>
      </c>
      <c r="AV2262">
        <v>19.604620806194951</v>
      </c>
      <c r="AW2262">
        <v>0.28415149599593281</v>
      </c>
      <c r="AX2262">
        <v>1.601960198777415</v>
      </c>
      <c r="AY2262">
        <v>326.1284741851004</v>
      </c>
      <c r="AZ2262">
        <v>0.10677505553891758</v>
      </c>
      <c r="BA2262">
        <v>394.06858891692764</v>
      </c>
      <c r="BB2262">
        <v>263.38022992225422</v>
      </c>
      <c r="BC2262">
        <v>1</v>
      </c>
      <c r="BD2262">
        <v>40.526954585171509</v>
      </c>
      <c r="BE2262">
        <v>105.5227942645667</v>
      </c>
      <c r="BF2262">
        <v>25.519358985218975</v>
      </c>
      <c r="BG2262">
        <v>5.9641400076831941</v>
      </c>
      <c r="BH2262">
        <v>426.87330239957271</v>
      </c>
      <c r="BI2262">
        <v>0.19999999999999998</v>
      </c>
      <c r="BJ2262">
        <v>2711.559723248457</v>
      </c>
      <c r="BK2262">
        <v>681.91694637996193</v>
      </c>
      <c r="BL2262">
        <v>893.09180333914423</v>
      </c>
      <c r="BM2262">
        <v>920.39543119475502</v>
      </c>
      <c r="BN2262">
        <v>202.88647615466317</v>
      </c>
      <c r="BO2262">
        <v>25.694591350760287</v>
      </c>
      <c r="BP2262">
        <v>4.1402037416648621E-2</v>
      </c>
      <c r="BQ2262">
        <v>100</v>
      </c>
      <c r="BR2262">
        <v>330.80413775246433</v>
      </c>
      <c r="BS2262">
        <v>5.0249030666981408E-2</v>
      </c>
      <c r="BT2262">
        <v>2.9400374812109061E-4</v>
      </c>
      <c r="BU2262">
        <v>0</v>
      </c>
      <c r="BV2262">
        <v>0.54026735769436929</v>
      </c>
      <c r="BW2262">
        <v>15.125522431474772</v>
      </c>
      <c r="BX2262">
        <v>34.796874254682443</v>
      </c>
      <c r="BY2262">
        <v>36.522941116115824</v>
      </c>
      <c r="BZ2262">
        <v>948.60164047798332</v>
      </c>
      <c r="CA2262">
        <v>274.15797104534232</v>
      </c>
      <c r="CB2262">
        <v>236.56302397684121</v>
      </c>
      <c r="CC2262" s="156">
        <v>0.82</v>
      </c>
      <c r="CD2262">
        <v>1770</v>
      </c>
      <c r="CE2262">
        <v>0.21023641827724426</v>
      </c>
      <c r="CF2262">
        <v>7.5029111472562722</v>
      </c>
      <c r="CG2262">
        <v>0.25420067805091157</v>
      </c>
      <c r="CH2262">
        <v>23.308512185872814</v>
      </c>
      <c r="CI2262">
        <v>6</v>
      </c>
    </row>
    <row r="2263" spans="47:87" x14ac:dyDescent="0.3">
      <c r="AU2263">
        <v>0.3</v>
      </c>
      <c r="AV2263">
        <v>18.403727374955736</v>
      </c>
      <c r="AW2263">
        <v>0.27706153789594723</v>
      </c>
      <c r="AX2263">
        <v>1.7392347680664051</v>
      </c>
      <c r="AY2263">
        <v>324.94594814794152</v>
      </c>
      <c r="AZ2263">
        <v>9.4060355682075214E-2</v>
      </c>
      <c r="BA2263">
        <v>476.89335662534279</v>
      </c>
      <c r="BB2263">
        <v>364.46759481079835</v>
      </c>
      <c r="BC2263">
        <v>1</v>
      </c>
      <c r="BD2263">
        <v>46.557612148040128</v>
      </c>
      <c r="BE2263">
        <v>104.06842586839311</v>
      </c>
      <c r="BF2263">
        <v>15.124042562543764</v>
      </c>
      <c r="BG2263">
        <v>3.3283735381951312</v>
      </c>
      <c r="BH2263">
        <v>426.4191401297212</v>
      </c>
      <c r="BI2263">
        <v>0.20000000000000007</v>
      </c>
      <c r="BJ2263">
        <v>3010.6972970373213</v>
      </c>
      <c r="BK2263">
        <v>684.94301807170041</v>
      </c>
      <c r="BL2263">
        <v>915.26957284627599</v>
      </c>
      <c r="BM2263">
        <v>945.12074022352567</v>
      </c>
      <c r="BN2263">
        <v>118.47035277524576</v>
      </c>
      <c r="BO2263">
        <v>24.910079652439542</v>
      </c>
      <c r="BP2263">
        <v>5.7818204151166501E-2</v>
      </c>
      <c r="BQ2263">
        <v>100</v>
      </c>
      <c r="BR2263">
        <v>343.69658881651998</v>
      </c>
      <c r="BS2263">
        <v>5.6974388861231309E-2</v>
      </c>
      <c r="BT2263">
        <v>3.0507253075161088E-4</v>
      </c>
      <c r="BU2263">
        <v>0</v>
      </c>
      <c r="BV2263">
        <v>0.57100339449584581</v>
      </c>
      <c r="BW2263">
        <v>15.265270041513222</v>
      </c>
      <c r="BX2263">
        <v>37.334166670905333</v>
      </c>
      <c r="BY2263">
        <v>29.425265499716797</v>
      </c>
      <c r="BZ2263">
        <v>778.54866884188959</v>
      </c>
      <c r="CA2263">
        <v>265.63090421655511</v>
      </c>
      <c r="CB2263">
        <v>256.95822743099632</v>
      </c>
      <c r="CC2263" s="156">
        <v>1.03</v>
      </c>
      <c r="CD2263">
        <v>2050</v>
      </c>
      <c r="CE2263">
        <v>3.9500765080598077E-2</v>
      </c>
      <c r="CF2263">
        <v>2.7489839572582913</v>
      </c>
      <c r="CG2263">
        <v>8.7120086344038977E-2</v>
      </c>
      <c r="CH2263">
        <v>-11.103213022597151</v>
      </c>
      <c r="CI2263" t="s">
        <v>479</v>
      </c>
    </row>
    <row r="2264" spans="47:87" x14ac:dyDescent="0.3">
      <c r="AU2264">
        <v>0.3</v>
      </c>
      <c r="AV2264">
        <v>18.677453814406991</v>
      </c>
      <c r="AW2264">
        <v>0.34379799423098162</v>
      </c>
      <c r="AX2264">
        <v>2.592803590319988</v>
      </c>
      <c r="AY2264">
        <v>323.47868930487277</v>
      </c>
      <c r="AZ2264">
        <v>9.7790939712426056E-2</v>
      </c>
      <c r="BA2264">
        <v>425.27837569905603</v>
      </c>
      <c r="BB2264">
        <v>389.3667879249976</v>
      </c>
      <c r="BC2264">
        <v>1</v>
      </c>
      <c r="BD2264">
        <v>40.821804668855705</v>
      </c>
      <c r="BE2264">
        <v>104.28120266421045</v>
      </c>
      <c r="BF2264">
        <v>15.847317823477667</v>
      </c>
      <c r="BG2264">
        <v>4.09813669389687</v>
      </c>
      <c r="BH2264">
        <v>402.06070358185463</v>
      </c>
      <c r="BI2264">
        <v>0.2</v>
      </c>
      <c r="BJ2264">
        <v>2905.7088260598862</v>
      </c>
      <c r="BK2264">
        <v>683.17463665044454</v>
      </c>
      <c r="BL2264">
        <v>869.86686762576164</v>
      </c>
      <c r="BM2264">
        <v>896.58648328802087</v>
      </c>
      <c r="BN2264">
        <v>133.96448087906734</v>
      </c>
      <c r="BO2264">
        <v>31.015017584590137</v>
      </c>
      <c r="BP2264">
        <v>5.9121319350117024E-2</v>
      </c>
      <c r="BQ2264">
        <v>100</v>
      </c>
      <c r="BR2264">
        <v>341.18485743286072</v>
      </c>
      <c r="BS2264">
        <v>5.6460651709776349E-2</v>
      </c>
      <c r="BT2264">
        <v>3.0423637750804673E-4</v>
      </c>
      <c r="BU2264">
        <v>39.150135168046674</v>
      </c>
      <c r="BV2264">
        <v>0.54916384768697402</v>
      </c>
      <c r="BW2264">
        <v>12.943681206970634</v>
      </c>
      <c r="BX2264">
        <v>36.747025675351807</v>
      </c>
      <c r="BY2264">
        <v>32.057655273196573</v>
      </c>
      <c r="BZ2264">
        <v>1088.7179388589957</v>
      </c>
      <c r="CA2264">
        <v>313.34120754711802</v>
      </c>
      <c r="CB2264">
        <v>230.28244926153866</v>
      </c>
      <c r="CC2264" s="156">
        <v>1.1000000000000001</v>
      </c>
      <c r="CD2264">
        <v>2210</v>
      </c>
      <c r="CE2264">
        <v>7.9356791167387808E-2</v>
      </c>
      <c r="CF2264">
        <v>2.7471409130086122</v>
      </c>
      <c r="CG2264">
        <v>0.10957980019834228</v>
      </c>
      <c r="CH2264">
        <v>-0.67660277561126714</v>
      </c>
      <c r="CI2264" t="s">
        <v>479</v>
      </c>
    </row>
    <row r="2265" spans="47:87" x14ac:dyDescent="0.3">
      <c r="AU2265">
        <v>0.3</v>
      </c>
      <c r="AV2265">
        <v>20.130459496241546</v>
      </c>
      <c r="AW2265">
        <v>0.30512180419062324</v>
      </c>
      <c r="AX2265">
        <v>1.9015377496687234</v>
      </c>
      <c r="AY2265">
        <v>335.69308628596303</v>
      </c>
      <c r="AZ2265">
        <v>0.11514765400982716</v>
      </c>
      <c r="BA2265">
        <v>434.14549996950535</v>
      </c>
      <c r="BB2265">
        <v>345.45388349898616</v>
      </c>
      <c r="BC2265">
        <v>1</v>
      </c>
      <c r="BD2265">
        <v>33.168557573932681</v>
      </c>
      <c r="BE2265">
        <v>97.482470357427545</v>
      </c>
      <c r="BF2265">
        <v>15.427391772050429</v>
      </c>
      <c r="BG2265">
        <v>5.9823888026693677</v>
      </c>
      <c r="BH2265">
        <v>393.38107237335635</v>
      </c>
      <c r="BI2265">
        <v>0.20000000000000004</v>
      </c>
      <c r="BJ2265">
        <v>2615.3042721642514</v>
      </c>
      <c r="BK2265">
        <v>677.90843968338993</v>
      </c>
      <c r="BL2265">
        <v>831.78896685098698</v>
      </c>
      <c r="BM2265">
        <v>1056.897278977591</v>
      </c>
      <c r="BN2265">
        <v>128.57544805532612</v>
      </c>
      <c r="BO2265">
        <v>27.410369326466739</v>
      </c>
      <c r="BP2265">
        <v>6.635483506188021E-2</v>
      </c>
      <c r="BQ2265">
        <v>100</v>
      </c>
      <c r="BR2265">
        <v>283.8946843044472</v>
      </c>
      <c r="BS2265">
        <v>5.3399195967447056E-2</v>
      </c>
      <c r="BT2265">
        <v>2.8749916722995165E-4</v>
      </c>
      <c r="BU2265">
        <v>104.41485024015442</v>
      </c>
      <c r="BV2265">
        <v>0.53540048825385789</v>
      </c>
      <c r="BW2265">
        <v>14.512534971129604</v>
      </c>
      <c r="BX2265">
        <v>35.712379962246651</v>
      </c>
      <c r="BY2265">
        <v>34.257425932122487</v>
      </c>
      <c r="BZ2265">
        <v>1094.0399494216956</v>
      </c>
      <c r="CA2265">
        <v>359.79658292301195</v>
      </c>
      <c r="CB2265">
        <v>228.51088718262926</v>
      </c>
      <c r="CC2265" s="156">
        <v>0.89</v>
      </c>
      <c r="CD2265">
        <v>2380</v>
      </c>
      <c r="CE2265">
        <v>-1.3425128949957732E-2</v>
      </c>
      <c r="CF2265">
        <v>1.306471945945832</v>
      </c>
      <c r="CG2265">
        <v>4.547269054626718E-2</v>
      </c>
      <c r="CH2265">
        <v>-16.539505923865494</v>
      </c>
      <c r="CI2265" t="s">
        <v>479</v>
      </c>
    </row>
    <row r="2266" spans="47:87" x14ac:dyDescent="0.3">
      <c r="AU2266">
        <v>0.3</v>
      </c>
      <c r="AV2266">
        <v>19.065901753119597</v>
      </c>
      <c r="AW2266">
        <v>0.32738345142868197</v>
      </c>
      <c r="AX2266">
        <v>0.93568806776723679</v>
      </c>
      <c r="AY2266">
        <v>354.36760809104771</v>
      </c>
      <c r="AZ2266">
        <v>9.8311145054421928E-2</v>
      </c>
      <c r="BA2266">
        <v>506.96739577562528</v>
      </c>
      <c r="BB2266">
        <v>409.35105141211329</v>
      </c>
      <c r="BC2266">
        <v>1</v>
      </c>
      <c r="BD2266">
        <v>41.598052569007088</v>
      </c>
      <c r="BE2266">
        <v>86.731226814666073</v>
      </c>
      <c r="BF2266">
        <v>9.175472739536561</v>
      </c>
      <c r="BG2266">
        <v>6.6942742876127275</v>
      </c>
      <c r="BH2266">
        <v>444.88099458622401</v>
      </c>
      <c r="BI2266">
        <v>0.19999999999999996</v>
      </c>
      <c r="BJ2266">
        <v>3028.265002606784</v>
      </c>
      <c r="BK2266">
        <v>672.64143056888554</v>
      </c>
      <c r="BL2266">
        <v>890.13372210518401</v>
      </c>
      <c r="BM2266">
        <v>800.92539489420278</v>
      </c>
      <c r="BN2266">
        <v>137.46529453806133</v>
      </c>
      <c r="BO2266">
        <v>29.773642732873853</v>
      </c>
      <c r="BP2266">
        <v>2.722014145635468E-2</v>
      </c>
      <c r="BQ2266">
        <v>100</v>
      </c>
      <c r="BR2266">
        <v>383.1513706015038</v>
      </c>
      <c r="BS2266">
        <v>5.9137758554990295E-2</v>
      </c>
      <c r="BT2266">
        <v>3.093158211547076E-4</v>
      </c>
      <c r="BU2266">
        <v>19.895879573057432</v>
      </c>
      <c r="BV2266">
        <v>0.54343454421102588</v>
      </c>
      <c r="BW2266">
        <v>14.87715406130536</v>
      </c>
      <c r="BX2266">
        <v>35.414572676696856</v>
      </c>
      <c r="BY2266">
        <v>34.888894506657842</v>
      </c>
      <c r="BZ2266">
        <v>1095.6092447979486</v>
      </c>
      <c r="CA2266">
        <v>274.55607515621108</v>
      </c>
      <c r="CB2266">
        <v>234.91595594129174</v>
      </c>
      <c r="CC2266" s="156">
        <v>0.93</v>
      </c>
      <c r="CD2266">
        <v>1520</v>
      </c>
      <c r="CE2266">
        <v>0.17809685721070267</v>
      </c>
      <c r="CF2266">
        <v>6.3816614831301504</v>
      </c>
      <c r="CG2266">
        <v>0.2194368142037951</v>
      </c>
      <c r="CH2266">
        <v>20.499487178747298</v>
      </c>
      <c r="CI2266">
        <v>7</v>
      </c>
    </row>
    <row r="2267" spans="47:87" x14ac:dyDescent="0.3">
      <c r="AU2267">
        <v>0.3</v>
      </c>
      <c r="AV2267">
        <v>20.015742500661641</v>
      </c>
      <c r="AW2267">
        <v>0.27272134046113461</v>
      </c>
      <c r="AX2267">
        <v>1.3259098448103832</v>
      </c>
      <c r="AY2267">
        <v>330.06152675429945</v>
      </c>
      <c r="AZ2267">
        <v>0.10672605445795433</v>
      </c>
      <c r="BA2267">
        <v>469.05677050331377</v>
      </c>
      <c r="BB2267">
        <v>286.69862706915416</v>
      </c>
      <c r="BC2267">
        <v>1</v>
      </c>
      <c r="BD2267">
        <v>38.295798180646557</v>
      </c>
      <c r="BE2267">
        <v>75.718794817500907</v>
      </c>
      <c r="BF2267">
        <v>16.700974521268712</v>
      </c>
      <c r="BG2267">
        <v>4.6847851790896629</v>
      </c>
      <c r="BH2267">
        <v>411.78415896121317</v>
      </c>
      <c r="BI2267">
        <v>0.19999999999999993</v>
      </c>
      <c r="BJ2267">
        <v>2643.8513901992874</v>
      </c>
      <c r="BK2267">
        <v>704.27754066766067</v>
      </c>
      <c r="BL2267">
        <v>877.77464567518257</v>
      </c>
      <c r="BM2267">
        <v>1029.9454265243314</v>
      </c>
      <c r="BN2267">
        <v>146.38756015710416</v>
      </c>
      <c r="BO2267">
        <v>24.393733173788533</v>
      </c>
      <c r="BP2267">
        <v>7.2148679268643559E-2</v>
      </c>
      <c r="BQ2267">
        <v>100</v>
      </c>
      <c r="BR2267">
        <v>329.94918521962836</v>
      </c>
      <c r="BS2267">
        <v>4.7185224532115225E-2</v>
      </c>
      <c r="BT2267">
        <v>3.1654642803037928E-4</v>
      </c>
      <c r="BU2267">
        <v>0</v>
      </c>
      <c r="BV2267">
        <v>0.54504533295203483</v>
      </c>
      <c r="BW2267">
        <v>14.506501252824684</v>
      </c>
      <c r="BX2267">
        <v>36.594767311365388</v>
      </c>
      <c r="BY2267">
        <v>36.918999270520445</v>
      </c>
      <c r="BZ2267">
        <v>987.06666134896716</v>
      </c>
      <c r="CA2267">
        <v>237.39507306752256</v>
      </c>
      <c r="CB2267">
        <v>207.9979407675917</v>
      </c>
      <c r="CC2267" s="156">
        <v>0.92</v>
      </c>
      <c r="CD2267">
        <v>1760</v>
      </c>
      <c r="CE2267">
        <v>0.18417469287613963</v>
      </c>
      <c r="CF2267">
        <v>6.6661012335452225</v>
      </c>
      <c r="CG2267">
        <v>0.22231581012958671</v>
      </c>
      <c r="CH2267">
        <v>20.483037673126113</v>
      </c>
      <c r="CI2267">
        <v>8</v>
      </c>
    </row>
    <row r="2268" spans="47:87" x14ac:dyDescent="0.3">
      <c r="AU2268">
        <v>0.3</v>
      </c>
      <c r="AV2268">
        <v>19.269796541209622</v>
      </c>
      <c r="AW2268">
        <v>0.29416593704195687</v>
      </c>
      <c r="AX2268">
        <v>1.898334628236978</v>
      </c>
      <c r="AY2268">
        <v>326.17317801046363</v>
      </c>
      <c r="AZ2268">
        <v>9.8701728023391472E-2</v>
      </c>
      <c r="BA2268">
        <v>472.38839759423621</v>
      </c>
      <c r="BB2268">
        <v>310.64581403206773</v>
      </c>
      <c r="BC2268">
        <v>1</v>
      </c>
      <c r="BD2268">
        <v>42.979984723028089</v>
      </c>
      <c r="BE2268">
        <v>81.212824245793101</v>
      </c>
      <c r="BF2268">
        <v>23.526072674939229</v>
      </c>
      <c r="BG2268">
        <v>5.6933837314343965</v>
      </c>
      <c r="BH2268">
        <v>396.90458563008752</v>
      </c>
      <c r="BI2268">
        <v>0.19999999999999998</v>
      </c>
      <c r="BJ2268">
        <v>2644.2916557438612</v>
      </c>
      <c r="BK2268">
        <v>670.57406878185259</v>
      </c>
      <c r="BL2268">
        <v>848.90534575422987</v>
      </c>
      <c r="BM2268">
        <v>921.21098109765819</v>
      </c>
      <c r="BN2268">
        <v>162.09167966395356</v>
      </c>
      <c r="BO2268">
        <v>26.403721133410208</v>
      </c>
      <c r="BP2268">
        <v>6.6754581245466668E-2</v>
      </c>
      <c r="BQ2268">
        <v>100</v>
      </c>
      <c r="BR2268">
        <v>348.86986576951585</v>
      </c>
      <c r="BS2268">
        <v>4.9483262061196527E-2</v>
      </c>
      <c r="BT2268">
        <v>3.1616499872640883E-4</v>
      </c>
      <c r="BU2268">
        <v>0</v>
      </c>
      <c r="BV2268">
        <v>0.52022003444066089</v>
      </c>
      <c r="BW2268">
        <v>14.579562301159553</v>
      </c>
      <c r="BX2268">
        <v>34.47132234686142</v>
      </c>
      <c r="BY2268">
        <v>35.408448561252307</v>
      </c>
      <c r="BZ2268">
        <v>932.78232648226378</v>
      </c>
      <c r="CA2268">
        <v>242.39745062101926</v>
      </c>
      <c r="CB2268">
        <v>253.02029816423567</v>
      </c>
      <c r="CC2268" s="156">
        <v>0.87</v>
      </c>
      <c r="CD2268">
        <v>1140</v>
      </c>
      <c r="CE2268">
        <v>0.20381918229473373</v>
      </c>
      <c r="CF2268">
        <v>6.5620998757147184</v>
      </c>
      <c r="CG2268">
        <v>0.26457256975995264</v>
      </c>
      <c r="CH2268">
        <v>20.905445169471797</v>
      </c>
      <c r="CI2268">
        <v>6</v>
      </c>
    </row>
    <row r="2269" spans="47:87" x14ac:dyDescent="0.3">
      <c r="AU2269">
        <v>0.3</v>
      </c>
      <c r="AV2269">
        <v>19.888680083222123</v>
      </c>
      <c r="AW2269">
        <v>0.26839388520524293</v>
      </c>
      <c r="AX2269">
        <v>1.9063419515061628</v>
      </c>
      <c r="AY2269">
        <v>326.78428196878548</v>
      </c>
      <c r="AZ2269">
        <v>9.0790857677725573E-2</v>
      </c>
      <c r="BA2269">
        <v>458.61483215032393</v>
      </c>
      <c r="BB2269">
        <v>380.38133267076421</v>
      </c>
      <c r="BC2269">
        <v>1</v>
      </c>
      <c r="BD2269">
        <v>44.395998792063388</v>
      </c>
      <c r="BE2269">
        <v>95.252160790270125</v>
      </c>
      <c r="BF2269">
        <v>20.521774530341311</v>
      </c>
      <c r="BG2269">
        <v>4.480969896329932</v>
      </c>
      <c r="BH2269">
        <v>360.53319458264127</v>
      </c>
      <c r="BI2269">
        <v>0.20000000000000004</v>
      </c>
      <c r="BJ2269">
        <v>2417.6105704247511</v>
      </c>
      <c r="BK2269">
        <v>703.86602278769283</v>
      </c>
      <c r="BL2269">
        <v>897.82602586773942</v>
      </c>
      <c r="BM2269">
        <v>1194.727750265218</v>
      </c>
      <c r="BN2269">
        <v>147.11191577997653</v>
      </c>
      <c r="BO2269">
        <v>24.135192952893323</v>
      </c>
      <c r="BP2269">
        <v>5.5476401971833303E-2</v>
      </c>
      <c r="BQ2269">
        <v>100</v>
      </c>
      <c r="BR2269">
        <v>360.21530847350738</v>
      </c>
      <c r="BS2269">
        <v>5.5971545403646794E-2</v>
      </c>
      <c r="BT2269">
        <v>3.1530489817753216E-4</v>
      </c>
      <c r="BU2269">
        <v>0</v>
      </c>
      <c r="BV2269">
        <v>0.58354385934633757</v>
      </c>
      <c r="BW2269">
        <v>14.521647938376621</v>
      </c>
      <c r="BX2269">
        <v>35.553480041335249</v>
      </c>
      <c r="BY2269">
        <v>33.057068415243151</v>
      </c>
      <c r="BZ2269">
        <v>979.82694145019173</v>
      </c>
      <c r="CA2269">
        <v>282.49338450088931</v>
      </c>
      <c r="CB2269">
        <v>226.23847282301739</v>
      </c>
      <c r="CC2269" s="156">
        <v>1.1399999999999999</v>
      </c>
      <c r="CD2269">
        <v>1160</v>
      </c>
      <c r="CE2269">
        <v>0.1817454309590496</v>
      </c>
      <c r="CF2269">
        <v>5.9904347857606179</v>
      </c>
      <c r="CG2269">
        <v>0.23981638266756555</v>
      </c>
      <c r="CH2269">
        <v>12.146988122401964</v>
      </c>
      <c r="CI2269">
        <v>8</v>
      </c>
    </row>
    <row r="2270" spans="47:87" x14ac:dyDescent="0.3">
      <c r="AU2270">
        <v>0.3</v>
      </c>
      <c r="AV2270">
        <v>20.540178804730868</v>
      </c>
      <c r="AW2270">
        <v>0.32365674967319213</v>
      </c>
      <c r="AX2270">
        <v>1.6299451208490925</v>
      </c>
      <c r="AY2270">
        <v>307.34056946453939</v>
      </c>
      <c r="AZ2270">
        <v>0.11260461997644799</v>
      </c>
      <c r="BA2270">
        <v>441.32830087743059</v>
      </c>
      <c r="BB2270">
        <v>407.89780592987364</v>
      </c>
      <c r="BC2270">
        <v>1</v>
      </c>
      <c r="BD2270">
        <v>45.768166925915821</v>
      </c>
      <c r="BE2270">
        <v>91.019601754714301</v>
      </c>
      <c r="BF2270">
        <v>7.8528800187376167</v>
      </c>
      <c r="BG2270">
        <v>5.1867694573456813</v>
      </c>
      <c r="BH2270">
        <v>456.60899300914252</v>
      </c>
      <c r="BI2270">
        <v>0.2</v>
      </c>
      <c r="BJ2270">
        <v>3085.4413920950342</v>
      </c>
      <c r="BK2270">
        <v>698.66140767680349</v>
      </c>
      <c r="BL2270">
        <v>859.10143943157448</v>
      </c>
      <c r="BM2270">
        <v>817.14061063217048</v>
      </c>
      <c r="BN2270">
        <v>78.664624260618737</v>
      </c>
      <c r="BO2270">
        <v>29.240998846852136</v>
      </c>
      <c r="BP2270">
        <v>5.0342470939843419E-2</v>
      </c>
      <c r="BQ2270">
        <v>100</v>
      </c>
      <c r="BR2270">
        <v>380.88933841036675</v>
      </c>
      <c r="BS2270">
        <v>4.4728428296940029E-2</v>
      </c>
      <c r="BT2270">
        <v>3.1411093559963904E-4</v>
      </c>
      <c r="BU2270">
        <v>0</v>
      </c>
      <c r="BV2270">
        <v>0.56015112763325525</v>
      </c>
      <c r="BW2270">
        <v>15.348049014215128</v>
      </c>
      <c r="BX2270">
        <v>35.832374860926279</v>
      </c>
      <c r="BY2270">
        <v>33.910817959631807</v>
      </c>
      <c r="BZ2270">
        <v>830.09819998592582</v>
      </c>
      <c r="CA2270">
        <v>309.44862327593228</v>
      </c>
      <c r="CB2270">
        <v>241.34223359212623</v>
      </c>
      <c r="CC2270" s="156">
        <v>1.1000000000000001</v>
      </c>
      <c r="CD2270">
        <v>710</v>
      </c>
      <c r="CE2270">
        <v>0.16176841041556567</v>
      </c>
      <c r="CF2270">
        <v>5.9849913272329713</v>
      </c>
      <c r="CG2270">
        <v>0.21057894391668644</v>
      </c>
      <c r="CH2270">
        <v>16.372031878108892</v>
      </c>
      <c r="CI2270">
        <v>8</v>
      </c>
    </row>
    <row r="2271" spans="47:87" x14ac:dyDescent="0.3">
      <c r="AU2271">
        <v>0.3</v>
      </c>
      <c r="AV2271">
        <v>21.067215531282354</v>
      </c>
      <c r="AW2271">
        <v>0.3510763051442351</v>
      </c>
      <c r="AX2271">
        <v>1.684331793792508</v>
      </c>
      <c r="AY2271">
        <v>344.92882178150438</v>
      </c>
      <c r="AZ2271">
        <v>0.10739580569298818</v>
      </c>
      <c r="BA2271">
        <v>371.32603658679619</v>
      </c>
      <c r="BB2271">
        <v>327.16481862822752</v>
      </c>
      <c r="BC2271">
        <v>1</v>
      </c>
      <c r="BD2271">
        <v>33.256943351352241</v>
      </c>
      <c r="BE2271">
        <v>81.547295859456923</v>
      </c>
      <c r="BF2271">
        <v>18.88305992776117</v>
      </c>
      <c r="BG2271">
        <v>5.2027865570822627</v>
      </c>
      <c r="BH2271">
        <v>467.50415134843786</v>
      </c>
      <c r="BI2271">
        <v>0.20000000000000004</v>
      </c>
      <c r="BJ2271">
        <v>2622.2486548724401</v>
      </c>
      <c r="BK2271">
        <v>686.35421796179003</v>
      </c>
      <c r="BL2271">
        <v>898.03308201556297</v>
      </c>
      <c r="BM2271">
        <v>947.85871752322259</v>
      </c>
      <c r="BN2271">
        <v>209.45237140607392</v>
      </c>
      <c r="BO2271">
        <v>31.882501407493802</v>
      </c>
      <c r="BP2271">
        <v>3.4746582788411827E-2</v>
      </c>
      <c r="BQ2271">
        <v>100</v>
      </c>
      <c r="BR2271">
        <v>324.06412765719296</v>
      </c>
      <c r="BS2271">
        <v>5.1363828714577398E-2</v>
      </c>
      <c r="BT2271">
        <v>3.2126129997389196E-4</v>
      </c>
      <c r="BU2271">
        <v>0</v>
      </c>
      <c r="BV2271">
        <v>0.56089094022790176</v>
      </c>
      <c r="BW2271">
        <v>14.772035141013074</v>
      </c>
      <c r="BX2271">
        <v>36.757104387641959</v>
      </c>
      <c r="BY2271">
        <v>24.54170400825636</v>
      </c>
      <c r="BZ2271">
        <v>1011.9568398813987</v>
      </c>
      <c r="CA2271">
        <v>232.53078440275249</v>
      </c>
      <c r="CB2271">
        <v>246.33330206767053</v>
      </c>
      <c r="CC2271" s="156">
        <v>0.94</v>
      </c>
      <c r="CD2271">
        <v>2670</v>
      </c>
      <c r="CE2271">
        <v>6.2802556961000899E-2</v>
      </c>
      <c r="CF2271">
        <v>2.4332138224527275</v>
      </c>
      <c r="CG2271">
        <v>9.236720336530696E-2</v>
      </c>
      <c r="CH2271">
        <v>-6.3598106206756562</v>
      </c>
      <c r="CI2271" t="s">
        <v>479</v>
      </c>
    </row>
    <row r="2272" spans="47:87" x14ac:dyDescent="0.3">
      <c r="AU2272">
        <v>0.3</v>
      </c>
      <c r="AV2272">
        <v>22.064018633802732</v>
      </c>
      <c r="AW2272">
        <v>0.30636837850885934</v>
      </c>
      <c r="AX2272">
        <v>1.1934486613384148</v>
      </c>
      <c r="AY2272">
        <v>340.11233847774133</v>
      </c>
      <c r="AZ2272">
        <v>0.11343324437814267</v>
      </c>
      <c r="BA2272">
        <v>455.6145095471465</v>
      </c>
      <c r="BB2272">
        <v>332.27305695590513</v>
      </c>
      <c r="BC2272">
        <v>1</v>
      </c>
      <c r="BD2272">
        <v>41.767804107586272</v>
      </c>
      <c r="BE2272">
        <v>92.949881217972063</v>
      </c>
      <c r="BF2272">
        <v>15.961550032006802</v>
      </c>
      <c r="BG2272">
        <v>3.346483103079462</v>
      </c>
      <c r="BH2272">
        <v>429.48572730425707</v>
      </c>
      <c r="BI2272">
        <v>0.2</v>
      </c>
      <c r="BJ2272">
        <v>2558.7245821887564</v>
      </c>
      <c r="BK2272">
        <v>698.3952959942801</v>
      </c>
      <c r="BL2272">
        <v>861.60735897692825</v>
      </c>
      <c r="BM2272">
        <v>868.5669300966</v>
      </c>
      <c r="BN2272">
        <v>154.75450618685832</v>
      </c>
      <c r="BO2272">
        <v>27.605827704411613</v>
      </c>
      <c r="BP2272">
        <v>5.6507532706833841E-2</v>
      </c>
      <c r="BQ2272">
        <v>100</v>
      </c>
      <c r="BR2272">
        <v>341.50888284107407</v>
      </c>
      <c r="BS2272">
        <v>5.5205991175287364E-2</v>
      </c>
      <c r="BT2272">
        <v>2.8231962069154629E-4</v>
      </c>
      <c r="BU2272">
        <v>61.932519323743918</v>
      </c>
      <c r="BV2272">
        <v>0.53796385627251497</v>
      </c>
      <c r="BW2272">
        <v>15.410916317559463</v>
      </c>
      <c r="BX2272">
        <v>34.997948395359991</v>
      </c>
      <c r="BY2272">
        <v>30.101617750179862</v>
      </c>
      <c r="BZ2272">
        <v>984.19934894163657</v>
      </c>
      <c r="CA2272">
        <v>319.13503416327723</v>
      </c>
      <c r="CB2272">
        <v>232.39564134423179</v>
      </c>
      <c r="CC2272" s="156">
        <v>0.72</v>
      </c>
      <c r="CD2272">
        <v>1680</v>
      </c>
      <c r="CE2272">
        <v>0.17790959473978329</v>
      </c>
      <c r="CF2272">
        <v>7.7175308611312516</v>
      </c>
      <c r="CG2272">
        <v>0.23235286074505321</v>
      </c>
      <c r="CH2272">
        <v>26.356281749694858</v>
      </c>
      <c r="CI2272">
        <v>7</v>
      </c>
    </row>
    <row r="2273" spans="47:87" x14ac:dyDescent="0.3">
      <c r="AU2273">
        <v>0.3</v>
      </c>
      <c r="AV2273">
        <v>16.452370051091137</v>
      </c>
      <c r="AW2273">
        <v>0.29140265484546329</v>
      </c>
      <c r="AX2273">
        <v>1.3705542061639071</v>
      </c>
      <c r="AY2273">
        <v>333.5489356479265</v>
      </c>
      <c r="AZ2273">
        <v>0.10705543343744135</v>
      </c>
      <c r="BA2273">
        <v>425.94021982526817</v>
      </c>
      <c r="BB2273">
        <v>392.11171519120217</v>
      </c>
      <c r="BC2273">
        <v>1</v>
      </c>
      <c r="BD2273">
        <v>31.478321615144282</v>
      </c>
      <c r="BE2273">
        <v>89.224360460209482</v>
      </c>
      <c r="BF2273">
        <v>12.067960074451156</v>
      </c>
      <c r="BG2273">
        <v>4.1799759062437074</v>
      </c>
      <c r="BH2273">
        <v>421.58269670376006</v>
      </c>
      <c r="BI2273">
        <v>0.2</v>
      </c>
      <c r="BJ2273">
        <v>1785.550089771978</v>
      </c>
      <c r="BK2273">
        <v>680.42662286576717</v>
      </c>
      <c r="BL2273">
        <v>854.15304357183697</v>
      </c>
      <c r="BM2273">
        <v>950.70489658821771</v>
      </c>
      <c r="BN2273">
        <v>188.96609093022593</v>
      </c>
      <c r="BO2273">
        <v>26.473483614131535</v>
      </c>
      <c r="BP2273">
        <v>2.7520678034522572E-2</v>
      </c>
      <c r="BQ2273">
        <v>100</v>
      </c>
      <c r="BR2273">
        <v>352.18052553086829</v>
      </c>
      <c r="BS2273">
        <v>5.2643484939139305E-2</v>
      </c>
      <c r="BT2273">
        <v>2.9453797716031711E-4</v>
      </c>
      <c r="BU2273">
        <v>9.426611985146609</v>
      </c>
      <c r="BV2273">
        <v>0.57396030872394943</v>
      </c>
      <c r="BW2273">
        <v>14.820019908237386</v>
      </c>
      <c r="BX2273">
        <v>37.049682064970625</v>
      </c>
      <c r="BY2273">
        <v>30.34637190545946</v>
      </c>
      <c r="BZ2273">
        <v>1212.4006951360684</v>
      </c>
      <c r="CA2273">
        <v>368.66680352460691</v>
      </c>
      <c r="CB2273">
        <v>234.24192018185596</v>
      </c>
      <c r="CC2273" s="156">
        <v>0.96</v>
      </c>
      <c r="CD2273">
        <v>1610</v>
      </c>
      <c r="CE2273">
        <v>0.13480417167911507</v>
      </c>
      <c r="CF2273">
        <v>4.2857113793403769</v>
      </c>
      <c r="CG2273">
        <v>0.1693413400406871</v>
      </c>
      <c r="CH2273">
        <v>7.8344515582334253</v>
      </c>
      <c r="CI2273">
        <v>11</v>
      </c>
    </row>
    <row r="2274" spans="47:87" x14ac:dyDescent="0.3">
      <c r="AU2274">
        <v>0.3</v>
      </c>
      <c r="AV2274">
        <v>19.049916969734596</v>
      </c>
      <c r="AW2274">
        <v>0.31589677349631629</v>
      </c>
      <c r="AX2274">
        <v>1.5931185605050147</v>
      </c>
      <c r="AY2274">
        <v>335.14142212738835</v>
      </c>
      <c r="AZ2274">
        <v>0.10204400857593331</v>
      </c>
      <c r="BA2274">
        <v>464.83111504307806</v>
      </c>
      <c r="BB2274">
        <v>392.50354382755427</v>
      </c>
      <c r="BC2274">
        <v>1</v>
      </c>
      <c r="BD2274">
        <v>30.730007942890882</v>
      </c>
      <c r="BE2274">
        <v>95.364339927772988</v>
      </c>
      <c r="BF2274">
        <v>15.197401310816582</v>
      </c>
      <c r="BG2274">
        <v>5.0755761745686252</v>
      </c>
      <c r="BH2274">
        <v>428.52547917861148</v>
      </c>
      <c r="BI2274">
        <v>0.20000000000000004</v>
      </c>
      <c r="BJ2274">
        <v>2623.9530509468796</v>
      </c>
      <c r="BK2274">
        <v>657.22917551167723</v>
      </c>
      <c r="BL2274">
        <v>841.82315094792909</v>
      </c>
      <c r="BM2274">
        <v>963.54033222605949</v>
      </c>
      <c r="BN2274">
        <v>166.84621585321801</v>
      </c>
      <c r="BO2274">
        <v>28.528861961305658</v>
      </c>
      <c r="BP2274">
        <v>5.0515232584646172E-2</v>
      </c>
      <c r="BQ2274">
        <v>100</v>
      </c>
      <c r="BR2274">
        <v>319.20235610067232</v>
      </c>
      <c r="BS2274">
        <v>5.7756311496386374E-2</v>
      </c>
      <c r="BT2274">
        <v>3.0785547787971486E-4</v>
      </c>
      <c r="BU2274">
        <v>24.686066492759014</v>
      </c>
      <c r="BV2274">
        <v>0.51901123336106525</v>
      </c>
      <c r="BW2274">
        <v>14.959967979594632</v>
      </c>
      <c r="BX2274">
        <v>35.747443249142755</v>
      </c>
      <c r="BY2274">
        <v>36.508030998663244</v>
      </c>
      <c r="BZ2274">
        <v>1065.7586414408177</v>
      </c>
      <c r="CA2274">
        <v>167.75148730267591</v>
      </c>
      <c r="CB2274">
        <v>242.34872994576571</v>
      </c>
      <c r="CC2274" s="156">
        <v>0.88</v>
      </c>
      <c r="CD2274">
        <v>1530</v>
      </c>
      <c r="CE2274">
        <v>0.17861451826555141</v>
      </c>
      <c r="CF2274">
        <v>4.7741488838849655</v>
      </c>
      <c r="CG2274">
        <v>0.21325005178832701</v>
      </c>
      <c r="CH2274">
        <v>14.710166631422437</v>
      </c>
      <c r="CI2274">
        <v>8</v>
      </c>
    </row>
    <row r="2275" spans="47:87" x14ac:dyDescent="0.3">
      <c r="AU2275">
        <v>0.3</v>
      </c>
      <c r="AV2275">
        <v>18.712433966671639</v>
      </c>
      <c r="AW2275">
        <v>0.36947551255006628</v>
      </c>
      <c r="AX2275">
        <v>1.2683925549312878</v>
      </c>
      <c r="AY2275">
        <v>299.9889920074703</v>
      </c>
      <c r="AZ2275">
        <v>0.10391218155022844</v>
      </c>
      <c r="BA2275">
        <v>409.8475169234394</v>
      </c>
      <c r="BB2275">
        <v>453.8935377049512</v>
      </c>
      <c r="BC2275">
        <v>1</v>
      </c>
      <c r="BD2275">
        <v>33.06812007637626</v>
      </c>
      <c r="BE2275">
        <v>95.807903911669385</v>
      </c>
      <c r="BF2275">
        <v>8.0842541448755458</v>
      </c>
      <c r="BG2275">
        <v>5.4538299117446218</v>
      </c>
      <c r="BH2275">
        <v>443.37438624455228</v>
      </c>
      <c r="BI2275">
        <v>0.2</v>
      </c>
      <c r="BJ2275">
        <v>2370.7490833020579</v>
      </c>
      <c r="BK2275">
        <v>687.10578498577706</v>
      </c>
      <c r="BL2275">
        <v>922.87579113016966</v>
      </c>
      <c r="BM2275">
        <v>856.5519986566818</v>
      </c>
      <c r="BN2275">
        <v>152.22587590581193</v>
      </c>
      <c r="BO2275">
        <v>33.448966050700903</v>
      </c>
      <c r="BP2275">
        <v>4.9284191129202057E-2</v>
      </c>
      <c r="BQ2275">
        <v>100</v>
      </c>
      <c r="BR2275">
        <v>379.22931185760825</v>
      </c>
      <c r="BS2275">
        <v>5.7491440390143034E-2</v>
      </c>
      <c r="BT2275">
        <v>2.879737344879343E-4</v>
      </c>
      <c r="BU2275">
        <v>59.800481486767275</v>
      </c>
      <c r="BV2275">
        <v>0.54043310985666182</v>
      </c>
      <c r="BW2275">
        <v>14.781326209370231</v>
      </c>
      <c r="BX2275">
        <v>36.690078962609483</v>
      </c>
      <c r="BY2275">
        <v>27.153197784658161</v>
      </c>
      <c r="BZ2275">
        <v>1216.4593728227096</v>
      </c>
      <c r="CA2275">
        <v>222.31833484813313</v>
      </c>
      <c r="CB2275">
        <v>237.90954246569626</v>
      </c>
      <c r="CC2275" s="156">
        <v>0.91</v>
      </c>
      <c r="CD2275">
        <v>2890</v>
      </c>
      <c r="CE2275">
        <v>3.7545779171167748E-2</v>
      </c>
      <c r="CF2275">
        <v>2.5392511994098879</v>
      </c>
      <c r="CG2275">
        <v>7.7945481312621967E-2</v>
      </c>
      <c r="CH2275">
        <v>-13.116007583938309</v>
      </c>
      <c r="CI2275" t="s">
        <v>479</v>
      </c>
    </row>
    <row r="2276" spans="47:87" x14ac:dyDescent="0.3">
      <c r="AU2276">
        <v>0.3</v>
      </c>
      <c r="AV2276">
        <v>20.955785711650769</v>
      </c>
      <c r="AW2276">
        <v>0.31269119208611051</v>
      </c>
      <c r="AX2276">
        <v>1.0377992265886467</v>
      </c>
      <c r="AY2276">
        <v>341.14117161122465</v>
      </c>
      <c r="AZ2276">
        <v>8.600025068551688E-2</v>
      </c>
      <c r="BA2276">
        <v>536.9394397881432</v>
      </c>
      <c r="BB2276">
        <v>346.9644685606018</v>
      </c>
      <c r="BC2276">
        <v>1</v>
      </c>
      <c r="BD2276">
        <v>42.593300029810095</v>
      </c>
      <c r="BE2276">
        <v>94.596949745521698</v>
      </c>
      <c r="BF2276">
        <v>8.3497656469912318</v>
      </c>
      <c r="BG2276">
        <v>4.8309375531848575</v>
      </c>
      <c r="BH2276">
        <v>424.11547394607231</v>
      </c>
      <c r="BI2276">
        <v>0.20000000000000004</v>
      </c>
      <c r="BJ2276">
        <v>2588.0050253414547</v>
      </c>
      <c r="BK2276">
        <v>689.97261807084783</v>
      </c>
      <c r="BL2276">
        <v>960.88785954535899</v>
      </c>
      <c r="BM2276">
        <v>1079.7065749164697</v>
      </c>
      <c r="BN2276">
        <v>144.67889087453304</v>
      </c>
      <c r="BO2276">
        <v>28.268334176934466</v>
      </c>
      <c r="BP2276">
        <v>4.6560061172285228E-2</v>
      </c>
      <c r="BQ2276">
        <v>100</v>
      </c>
      <c r="BR2276">
        <v>290.06328242183162</v>
      </c>
      <c r="BS2276">
        <v>5.7900558146506902E-2</v>
      </c>
      <c r="BT2276">
        <v>3.1096582544760162E-4</v>
      </c>
      <c r="BU2276">
        <v>0</v>
      </c>
      <c r="BV2276">
        <v>0.52494207852773711</v>
      </c>
      <c r="BW2276">
        <v>14.796800520601304</v>
      </c>
      <c r="BX2276">
        <v>37.470264115005421</v>
      </c>
      <c r="BY2276">
        <v>38.125515269865389</v>
      </c>
      <c r="BZ2276">
        <v>730.29634161926197</v>
      </c>
      <c r="CA2276">
        <v>268.21523807737196</v>
      </c>
      <c r="CB2276">
        <v>232.9529238729165</v>
      </c>
      <c r="CC2276" s="156">
        <v>1.1100000000000001</v>
      </c>
      <c r="CD2276">
        <v>2050</v>
      </c>
      <c r="CE2276">
        <v>1.6946641786772965E-2</v>
      </c>
      <c r="CF2276">
        <v>1.6055659757474012</v>
      </c>
      <c r="CG2276">
        <v>6.1220124279831215E-2</v>
      </c>
      <c r="CH2276">
        <v>-12.855911283606295</v>
      </c>
      <c r="CI2276" t="s">
        <v>479</v>
      </c>
    </row>
    <row r="2277" spans="47:87" x14ac:dyDescent="0.3">
      <c r="AU2277">
        <v>0.3</v>
      </c>
      <c r="AV2277">
        <v>20.392176937339624</v>
      </c>
      <c r="AW2277">
        <v>0.32687586430116683</v>
      </c>
      <c r="AX2277">
        <v>1.0650196318179606</v>
      </c>
      <c r="AY2277">
        <v>355.10122746181759</v>
      </c>
      <c r="AZ2277">
        <v>0.11403171444649812</v>
      </c>
      <c r="BA2277">
        <v>411.45788455737119</v>
      </c>
      <c r="BB2277">
        <v>376.09421581147103</v>
      </c>
      <c r="BC2277">
        <v>1</v>
      </c>
      <c r="BD2277">
        <v>31.492111840566494</v>
      </c>
      <c r="BE2277">
        <v>93.666195430889303</v>
      </c>
      <c r="BF2277">
        <v>12.981009193620793</v>
      </c>
      <c r="BG2277">
        <v>5.1874674635309468</v>
      </c>
      <c r="BH2277">
        <v>438.15609004245925</v>
      </c>
      <c r="BI2277">
        <v>0.19999999999999998</v>
      </c>
      <c r="BJ2277">
        <v>2408.6174346982452</v>
      </c>
      <c r="BK2277">
        <v>692.76846805691434</v>
      </c>
      <c r="BL2277">
        <v>821.19791007974482</v>
      </c>
      <c r="BM2277">
        <v>930.97678733466284</v>
      </c>
      <c r="BN2277">
        <v>143.22102991002885</v>
      </c>
      <c r="BO2277">
        <v>29.515644390377933</v>
      </c>
      <c r="BP2277">
        <v>5.2805965760118451E-2</v>
      </c>
      <c r="BQ2277">
        <v>100</v>
      </c>
      <c r="BR2277">
        <v>294.1650764182769</v>
      </c>
      <c r="BS2277">
        <v>5.441146224100489E-2</v>
      </c>
      <c r="BT2277">
        <v>2.9826818714565821E-4</v>
      </c>
      <c r="BU2277">
        <v>0</v>
      </c>
      <c r="BV2277">
        <v>0.53552306617233858</v>
      </c>
      <c r="BW2277">
        <v>13.846956815785111</v>
      </c>
      <c r="BX2277">
        <v>35.528635964699596</v>
      </c>
      <c r="BY2277">
        <v>36.757983093719353</v>
      </c>
      <c r="BZ2277">
        <v>1067.3415112385203</v>
      </c>
      <c r="CA2277">
        <v>257.98825235781993</v>
      </c>
      <c r="CB2277">
        <v>245.36060847060142</v>
      </c>
      <c r="CC2277" s="156">
        <v>0.72</v>
      </c>
      <c r="CD2277">
        <v>2680</v>
      </c>
      <c r="CE2277" t="s">
        <v>479</v>
      </c>
      <c r="CF2277">
        <v>-0.20108654634445244</v>
      </c>
      <c r="CG2277">
        <v>-6.5823022256115303E-3</v>
      </c>
      <c r="CH2277">
        <v>-28.709101595978886</v>
      </c>
      <c r="CI2277" t="s">
        <v>479</v>
      </c>
    </row>
    <row r="2278" spans="47:87" x14ac:dyDescent="0.3">
      <c r="AU2278">
        <v>0.3</v>
      </c>
      <c r="AV2278">
        <v>18.618915864773935</v>
      </c>
      <c r="AW2278">
        <v>0.34324324815157659</v>
      </c>
      <c r="AX2278">
        <v>1.4767156153355034</v>
      </c>
      <c r="AY2278">
        <v>331.54680606437603</v>
      </c>
      <c r="AZ2278">
        <v>8.2479698907417701E-2</v>
      </c>
      <c r="BA2278">
        <v>404.92366315624082</v>
      </c>
      <c r="BB2278">
        <v>360.28044800308595</v>
      </c>
      <c r="BC2278">
        <v>1</v>
      </c>
      <c r="BD2278">
        <v>43.842315776327709</v>
      </c>
      <c r="BE2278">
        <v>111.79703229201228</v>
      </c>
      <c r="BF2278">
        <v>15.436074034049097</v>
      </c>
      <c r="BG2278">
        <v>6.3391229743757851</v>
      </c>
      <c r="BH2278">
        <v>379.70525612950115</v>
      </c>
      <c r="BI2278">
        <v>0.19999999999999993</v>
      </c>
      <c r="BJ2278">
        <v>2688.9604769617249</v>
      </c>
      <c r="BK2278">
        <v>696.56833788319705</v>
      </c>
      <c r="BL2278">
        <v>916.34904200087635</v>
      </c>
      <c r="BM2278">
        <v>1092.742899382165</v>
      </c>
      <c r="BN2278">
        <v>181.58259025350017</v>
      </c>
      <c r="BO2278">
        <v>31.143407918328219</v>
      </c>
      <c r="BP2278">
        <v>3.7447369020218078E-2</v>
      </c>
      <c r="BQ2278">
        <v>100</v>
      </c>
      <c r="BR2278">
        <v>347.89300076513001</v>
      </c>
      <c r="BS2278">
        <v>5.7301683596351544E-2</v>
      </c>
      <c r="BT2278">
        <v>3.1197423212948915E-4</v>
      </c>
      <c r="BU2278">
        <v>0</v>
      </c>
      <c r="BV2278">
        <v>0.49703930853941791</v>
      </c>
      <c r="BW2278">
        <v>13.041657207107347</v>
      </c>
      <c r="BX2278">
        <v>36.089879536510175</v>
      </c>
      <c r="BY2278">
        <v>28.640898259979295</v>
      </c>
      <c r="BZ2278">
        <v>676.82159414296063</v>
      </c>
      <c r="CA2278">
        <v>256.19985007369979</v>
      </c>
      <c r="CB2278">
        <v>221.07271711040005</v>
      </c>
      <c r="CC2278" s="156">
        <v>1.01</v>
      </c>
      <c r="CD2278">
        <v>1250</v>
      </c>
      <c r="CE2278">
        <v>0.11618938128878487</v>
      </c>
      <c r="CF2278">
        <v>4.6745888933397106</v>
      </c>
      <c r="CG2278">
        <v>0.15841327607720043</v>
      </c>
      <c r="CH2278">
        <v>1.5450146985882245</v>
      </c>
      <c r="CI2278">
        <v>16</v>
      </c>
    </row>
    <row r="2279" spans="47:87" x14ac:dyDescent="0.3">
      <c r="AU2279">
        <v>0.3</v>
      </c>
      <c r="AV2279">
        <v>19.119973247031695</v>
      </c>
      <c r="AW2279">
        <v>0.36109632957102772</v>
      </c>
      <c r="AX2279">
        <v>1.1851949666477897</v>
      </c>
      <c r="AY2279">
        <v>345.89277330966053</v>
      </c>
      <c r="AZ2279">
        <v>0.10600816627442951</v>
      </c>
      <c r="BA2279">
        <v>367.54634983209365</v>
      </c>
      <c r="BB2279">
        <v>352.38771615897014</v>
      </c>
      <c r="BC2279">
        <v>1</v>
      </c>
      <c r="BD2279">
        <v>41.811761887845378</v>
      </c>
      <c r="BE2279">
        <v>116.89151648779161</v>
      </c>
      <c r="BF2279">
        <v>15.955998260570587</v>
      </c>
      <c r="BG2279">
        <v>4.1504289151813358</v>
      </c>
      <c r="BH2279">
        <v>434.08955540974006</v>
      </c>
      <c r="BI2279">
        <v>0.20000000000000004</v>
      </c>
      <c r="BJ2279">
        <v>2704.0272353130044</v>
      </c>
      <c r="BK2279">
        <v>694.23168258080102</v>
      </c>
      <c r="BL2279">
        <v>923.93141710683574</v>
      </c>
      <c r="BM2279">
        <v>943.49052314526739</v>
      </c>
      <c r="BN2279">
        <v>135.83702129984707</v>
      </c>
      <c r="BO2279">
        <v>32.761008208584528</v>
      </c>
      <c r="BP2279">
        <v>3.9575874919882736E-2</v>
      </c>
      <c r="BQ2279">
        <v>100</v>
      </c>
      <c r="BR2279">
        <v>455.87533330691861</v>
      </c>
      <c r="BS2279">
        <v>5.3533417229467743E-2</v>
      </c>
      <c r="BT2279">
        <v>2.8884861544301352E-4</v>
      </c>
      <c r="BU2279">
        <v>11.892597273501554</v>
      </c>
      <c r="BV2279">
        <v>0.61298948739448766</v>
      </c>
      <c r="BW2279">
        <v>15.7496593513271</v>
      </c>
      <c r="BX2279">
        <v>34.949564243452421</v>
      </c>
      <c r="BY2279">
        <v>26.175539798169467</v>
      </c>
      <c r="BZ2279">
        <v>959.84313821846354</v>
      </c>
      <c r="CA2279">
        <v>326.11753920612199</v>
      </c>
      <c r="CB2279">
        <v>236.0936613271449</v>
      </c>
      <c r="CC2279" s="156">
        <v>1.1599999999999999</v>
      </c>
      <c r="CD2279">
        <v>1620</v>
      </c>
      <c r="CE2279">
        <v>4.5696208239509373E-2</v>
      </c>
      <c r="CF2279">
        <v>2.2062565527648825</v>
      </c>
      <c r="CG2279">
        <v>8.356026671890629E-2</v>
      </c>
      <c r="CH2279">
        <v>-10.325085646821631</v>
      </c>
      <c r="CI2279" t="s">
        <v>479</v>
      </c>
    </row>
    <row r="2280" spans="47:87" x14ac:dyDescent="0.3">
      <c r="AU2280">
        <v>0.3</v>
      </c>
      <c r="AV2280">
        <v>19.443479940676369</v>
      </c>
      <c r="AW2280">
        <v>0.3397863836640439</v>
      </c>
      <c r="AX2280">
        <v>2.590403297943896</v>
      </c>
      <c r="AY2280">
        <v>337.34165579590342</v>
      </c>
      <c r="AZ2280">
        <v>9.9768429562779454E-2</v>
      </c>
      <c r="BA2280">
        <v>407.59252272202218</v>
      </c>
      <c r="BB2280">
        <v>393.61747589436004</v>
      </c>
      <c r="BC2280">
        <v>1</v>
      </c>
      <c r="BD2280">
        <v>45.033245874998954</v>
      </c>
      <c r="BE2280">
        <v>81.283942179680523</v>
      </c>
      <c r="BF2280">
        <v>16.707713304171193</v>
      </c>
      <c r="BG2280">
        <v>4.639254256096307</v>
      </c>
      <c r="BH2280">
        <v>460.7024405608397</v>
      </c>
      <c r="BI2280">
        <v>0.19999999999999998</v>
      </c>
      <c r="BJ2280">
        <v>2946.8502259441366</v>
      </c>
      <c r="BK2280">
        <v>684.7250610546173</v>
      </c>
      <c r="BL2280">
        <v>865.51949412390354</v>
      </c>
      <c r="BM2280">
        <v>946.77873340507426</v>
      </c>
      <c r="BN2280">
        <v>157.73396073862676</v>
      </c>
      <c r="BO2280">
        <v>30.595984167943485</v>
      </c>
      <c r="BP2280">
        <v>6.5349239945672502E-2</v>
      </c>
      <c r="BQ2280">
        <v>100</v>
      </c>
      <c r="BR2280">
        <v>338.45275915798089</v>
      </c>
      <c r="BS2280">
        <v>5.66922991674128E-2</v>
      </c>
      <c r="BT2280">
        <v>3.1764148671871662E-4</v>
      </c>
      <c r="BU2280">
        <v>0</v>
      </c>
      <c r="BV2280">
        <v>0.55067253074314593</v>
      </c>
      <c r="BW2280">
        <v>14.478317314890973</v>
      </c>
      <c r="BX2280">
        <v>34.086713000365258</v>
      </c>
      <c r="BY2280">
        <v>29.177231536920672</v>
      </c>
      <c r="BZ2280">
        <v>1062.2949205235243</v>
      </c>
      <c r="CA2280">
        <v>281.78920925533123</v>
      </c>
      <c r="CB2280">
        <v>227.0584365921641</v>
      </c>
      <c r="CC2280" s="156">
        <v>0.99</v>
      </c>
      <c r="CD2280">
        <v>1920</v>
      </c>
      <c r="CE2280">
        <v>0.18690933820154232</v>
      </c>
      <c r="CF2280">
        <v>5.1858171517558205</v>
      </c>
      <c r="CG2280">
        <v>0.222692502620597</v>
      </c>
      <c r="CH2280">
        <v>18.067973670847099</v>
      </c>
      <c r="CI2280">
        <v>7</v>
      </c>
    </row>
    <row r="2281" spans="47:87" x14ac:dyDescent="0.3">
      <c r="AU2281">
        <v>0.3</v>
      </c>
      <c r="AV2281">
        <v>19.731249116436221</v>
      </c>
      <c r="AW2281">
        <v>0.27294800113428541</v>
      </c>
      <c r="AX2281">
        <v>0.61441034203477818</v>
      </c>
      <c r="AY2281">
        <v>328.73990680771209</v>
      </c>
      <c r="AZ2281">
        <v>0.10880430374148635</v>
      </c>
      <c r="BA2281">
        <v>428.66339014255118</v>
      </c>
      <c r="BB2281">
        <v>286.60354221824775</v>
      </c>
      <c r="BC2281">
        <v>1</v>
      </c>
      <c r="BD2281">
        <v>43.909441739294785</v>
      </c>
      <c r="BE2281">
        <v>101.7398405811917</v>
      </c>
      <c r="BF2281">
        <v>20.540960702681119</v>
      </c>
      <c r="BG2281">
        <v>4.1828713324769886</v>
      </c>
      <c r="BH2281">
        <v>449.07808234781248</v>
      </c>
      <c r="BI2281">
        <v>0.2</v>
      </c>
      <c r="BJ2281">
        <v>3452.7446725043692</v>
      </c>
      <c r="BK2281">
        <v>690.84292625740818</v>
      </c>
      <c r="BL2281">
        <v>911.34186011897134</v>
      </c>
      <c r="BM2281">
        <v>1022.8710623585315</v>
      </c>
      <c r="BN2281">
        <v>166.34827931986101</v>
      </c>
      <c r="BO2281">
        <v>24.54240660457247</v>
      </c>
      <c r="BP2281">
        <v>5.6618457192494365E-2</v>
      </c>
      <c r="BQ2281">
        <v>100</v>
      </c>
      <c r="BR2281">
        <v>348.83374497998994</v>
      </c>
      <c r="BS2281">
        <v>5.391601642467015E-2</v>
      </c>
      <c r="BT2281">
        <v>3.0844207614223913E-4</v>
      </c>
      <c r="BU2281">
        <v>0</v>
      </c>
      <c r="BV2281">
        <v>0.55332464223699274</v>
      </c>
      <c r="BW2281">
        <v>14.140566484614585</v>
      </c>
      <c r="BX2281">
        <v>33.852059890642835</v>
      </c>
      <c r="BY2281">
        <v>38.094231167698048</v>
      </c>
      <c r="BZ2281">
        <v>1006.945144694007</v>
      </c>
      <c r="CA2281">
        <v>224.04520953035515</v>
      </c>
      <c r="CB2281">
        <v>218.43776270528616</v>
      </c>
      <c r="CC2281" s="156">
        <v>0.9</v>
      </c>
      <c r="CD2281">
        <v>1030</v>
      </c>
      <c r="CE2281">
        <v>0.18615612655640112</v>
      </c>
      <c r="CF2281">
        <v>6.2238762740266935</v>
      </c>
      <c r="CG2281">
        <v>0.22385948069341738</v>
      </c>
      <c r="CH2281">
        <v>14.754640580727148</v>
      </c>
      <c r="CI2281">
        <v>8</v>
      </c>
    </row>
    <row r="2282" spans="47:87" x14ac:dyDescent="0.3">
      <c r="AU2282">
        <v>0.3</v>
      </c>
      <c r="AV2282">
        <v>19.032484706174138</v>
      </c>
      <c r="AW2282">
        <v>0.39465533473746989</v>
      </c>
      <c r="AX2282">
        <v>1.6718127641966214</v>
      </c>
      <c r="AY2282">
        <v>338.17112473946207</v>
      </c>
      <c r="AZ2282">
        <v>0.10451078312023622</v>
      </c>
      <c r="BA2282">
        <v>485.31868547798712</v>
      </c>
      <c r="BB2282">
        <v>307.30213435822247</v>
      </c>
      <c r="BC2282">
        <v>1</v>
      </c>
      <c r="BD2282">
        <v>44.45708394746778</v>
      </c>
      <c r="BE2282">
        <v>102.3425591306021</v>
      </c>
      <c r="BF2282">
        <v>16.410288658037935</v>
      </c>
      <c r="BG2282">
        <v>5.3809367406023458</v>
      </c>
      <c r="BH2282">
        <v>419.55453650826138</v>
      </c>
      <c r="BI2282">
        <v>0.19999999999999993</v>
      </c>
      <c r="BJ2282">
        <v>2896.5639939834678</v>
      </c>
      <c r="BK2282">
        <v>673.04337227941573</v>
      </c>
      <c r="BL2282">
        <v>876.46813480590083</v>
      </c>
      <c r="BM2282">
        <v>910.36198029136779</v>
      </c>
      <c r="BN2282">
        <v>110.76946527115339</v>
      </c>
      <c r="BO2282">
        <v>35.712793500331223</v>
      </c>
      <c r="BP2282">
        <v>5.4582584568293201E-2</v>
      </c>
      <c r="BQ2282">
        <v>100</v>
      </c>
      <c r="BR2282">
        <v>329.80323451865434</v>
      </c>
      <c r="BS2282">
        <v>5.4093880384942984E-2</v>
      </c>
      <c r="BT2282">
        <v>3.0410762378265039E-4</v>
      </c>
      <c r="BU2282">
        <v>0</v>
      </c>
      <c r="BV2282">
        <v>0.57313797038077863</v>
      </c>
      <c r="BW2282">
        <v>14.860535282187351</v>
      </c>
      <c r="BX2282">
        <v>35.380300192609987</v>
      </c>
      <c r="BY2282">
        <v>31.773012666089116</v>
      </c>
      <c r="BZ2282">
        <v>1058.4815123920955</v>
      </c>
      <c r="CA2282">
        <v>193.80719269247282</v>
      </c>
      <c r="CB2282">
        <v>255.54924765971433</v>
      </c>
      <c r="CC2282" s="156">
        <v>0.65</v>
      </c>
      <c r="CD2282">
        <v>1510</v>
      </c>
      <c r="CE2282">
        <v>0.24491457075681877</v>
      </c>
      <c r="CF2282">
        <v>8.8654548075659143</v>
      </c>
      <c r="CG2282">
        <v>0.33022998162368544</v>
      </c>
      <c r="CH2282">
        <v>43.108340172427859</v>
      </c>
      <c r="CI2282">
        <v>4</v>
      </c>
    </row>
    <row r="2283" spans="47:87" x14ac:dyDescent="0.3">
      <c r="AU2283">
        <v>0.3</v>
      </c>
      <c r="AV2283">
        <v>19.600675452656169</v>
      </c>
      <c r="AW2283">
        <v>0.31210354310772309</v>
      </c>
      <c r="AX2283">
        <v>1.8868420471273417</v>
      </c>
      <c r="AY2283">
        <v>299.989756065628</v>
      </c>
      <c r="AZ2283">
        <v>9.9661287236690044E-2</v>
      </c>
      <c r="BA2283">
        <v>386.15939308453255</v>
      </c>
      <c r="BB2283">
        <v>372.43751555734735</v>
      </c>
      <c r="BC2283">
        <v>1</v>
      </c>
      <c r="BD2283">
        <v>35.420722595255349</v>
      </c>
      <c r="BE2283">
        <v>95.189854017415939</v>
      </c>
      <c r="BF2283">
        <v>17.625819468126352</v>
      </c>
      <c r="BG2283">
        <v>4.9915869546490885</v>
      </c>
      <c r="BH2283">
        <v>412.83689119184442</v>
      </c>
      <c r="BI2283">
        <v>0.20000000000000004</v>
      </c>
      <c r="BJ2283">
        <v>2912.2869867530858</v>
      </c>
      <c r="BK2283">
        <v>688.20892381183387</v>
      </c>
      <c r="BL2283">
        <v>893.57381918802082</v>
      </c>
      <c r="BM2283">
        <v>908.54603293786533</v>
      </c>
      <c r="BN2283">
        <v>178.37407938986263</v>
      </c>
      <c r="BO2283">
        <v>28.246328810123448</v>
      </c>
      <c r="BP2283">
        <v>4.2629239260269049E-2</v>
      </c>
      <c r="BQ2283">
        <v>100</v>
      </c>
      <c r="BR2283">
        <v>302.83510274417449</v>
      </c>
      <c r="BS2283">
        <v>5.6189464412196556E-2</v>
      </c>
      <c r="BT2283">
        <v>3.1639806037151211E-4</v>
      </c>
      <c r="BU2283">
        <v>93.500645472439317</v>
      </c>
      <c r="BV2283">
        <v>0.53943724420832628</v>
      </c>
      <c r="BW2283">
        <v>14.550213288540398</v>
      </c>
      <c r="BX2283">
        <v>36.593914338660824</v>
      </c>
      <c r="BY2283">
        <v>38.922316888753876</v>
      </c>
      <c r="BZ2283">
        <v>1060.6110436754584</v>
      </c>
      <c r="CA2283">
        <v>309.78996903536773</v>
      </c>
      <c r="CB2283">
        <v>236.56231852526437</v>
      </c>
      <c r="CC2283" s="156">
        <v>0.76</v>
      </c>
      <c r="CD2283">
        <v>1860</v>
      </c>
      <c r="CE2283">
        <v>0.34888757375612522</v>
      </c>
      <c r="CF2283">
        <v>8.1120359940315065</v>
      </c>
      <c r="CG2283">
        <v>0.31815457795112501</v>
      </c>
      <c r="CH2283">
        <v>34.006173081640931</v>
      </c>
      <c r="CI2283">
        <v>4</v>
      </c>
    </row>
    <row r="2284" spans="47:87" x14ac:dyDescent="0.3">
      <c r="AU2284">
        <v>0.3</v>
      </c>
      <c r="AV2284">
        <v>21.701178830958934</v>
      </c>
      <c r="AW2284">
        <v>0.24438088667356483</v>
      </c>
      <c r="AX2284">
        <v>1.6330523871710789</v>
      </c>
      <c r="AY2284">
        <v>328.41423324511089</v>
      </c>
      <c r="AZ2284">
        <v>0.10242350125017248</v>
      </c>
      <c r="BA2284">
        <v>533.50744448978014</v>
      </c>
      <c r="BB2284">
        <v>291.51035708055548</v>
      </c>
      <c r="BC2284">
        <v>1</v>
      </c>
      <c r="BD2284">
        <v>48.081595197755554</v>
      </c>
      <c r="BE2284">
        <v>100.62309680500945</v>
      </c>
      <c r="BF2284">
        <v>15.090048984206321</v>
      </c>
      <c r="BG2284">
        <v>5.166120295506321</v>
      </c>
      <c r="BH2284">
        <v>431.40604136975116</v>
      </c>
      <c r="BI2284">
        <v>0.20000000000000004</v>
      </c>
      <c r="BJ2284">
        <v>2262.5233603408806</v>
      </c>
      <c r="BK2284">
        <v>703.5890543795847</v>
      </c>
      <c r="BL2284">
        <v>868.44934863993399</v>
      </c>
      <c r="BM2284">
        <v>840.18332896911841</v>
      </c>
      <c r="BN2284">
        <v>134.45755979332469</v>
      </c>
      <c r="BO2284">
        <v>22.253552245167796</v>
      </c>
      <c r="BP2284">
        <v>1.6717810780891441E-2</v>
      </c>
      <c r="BQ2284">
        <v>100</v>
      </c>
      <c r="BR2284">
        <v>386.98183598284766</v>
      </c>
      <c r="BS2284">
        <v>5.368855903716447E-2</v>
      </c>
      <c r="BT2284">
        <v>2.8541653938254268E-4</v>
      </c>
      <c r="BU2284">
        <v>0.49258645406605422</v>
      </c>
      <c r="BV2284">
        <v>0.58887994820154876</v>
      </c>
      <c r="BW2284">
        <v>14.14182758893608</v>
      </c>
      <c r="BX2284">
        <v>35.148975435528627</v>
      </c>
      <c r="BY2284">
        <v>35.521100442993834</v>
      </c>
      <c r="BZ2284">
        <v>844.51495827178701</v>
      </c>
      <c r="CA2284">
        <v>203.99013725349045</v>
      </c>
      <c r="CB2284">
        <v>228.97598374029832</v>
      </c>
      <c r="CC2284" s="156">
        <v>1.22</v>
      </c>
      <c r="CD2284">
        <v>1910</v>
      </c>
      <c r="CE2284">
        <v>-0.15730049922982303</v>
      </c>
      <c r="CF2284">
        <v>0.14186635968970762</v>
      </c>
      <c r="CG2284">
        <v>4.4503311936844514E-3</v>
      </c>
      <c r="CH2284">
        <v>-29.316711216770642</v>
      </c>
      <c r="CI2284" t="s">
        <v>479</v>
      </c>
    </row>
    <row r="2285" spans="47:87" x14ac:dyDescent="0.3">
      <c r="AU2285">
        <v>0.3</v>
      </c>
      <c r="AV2285">
        <v>21.336651938507355</v>
      </c>
      <c r="AW2285">
        <v>0.25390151056432758</v>
      </c>
      <c r="AX2285">
        <v>5.6408149757023657E-2</v>
      </c>
      <c r="AY2285">
        <v>356.29701013621667</v>
      </c>
      <c r="AZ2285">
        <v>9.1578518828773367E-2</v>
      </c>
      <c r="BA2285">
        <v>343.61724283764585</v>
      </c>
      <c r="BB2285">
        <v>335.46983671187468</v>
      </c>
      <c r="BC2285">
        <v>1</v>
      </c>
      <c r="BD2285">
        <v>36.940006889245112</v>
      </c>
      <c r="BE2285">
        <v>101.42877855679136</v>
      </c>
      <c r="BF2285">
        <v>14.946818675596377</v>
      </c>
      <c r="BG2285">
        <v>4.9212626119587473</v>
      </c>
      <c r="BH2285">
        <v>452.65557956168408</v>
      </c>
      <c r="BI2285">
        <v>0.2</v>
      </c>
      <c r="BJ2285">
        <v>2555.2331143996485</v>
      </c>
      <c r="BK2285">
        <v>679.02838963565512</v>
      </c>
      <c r="BL2285">
        <v>876.059880609228</v>
      </c>
      <c r="BM2285">
        <v>863.02991296301786</v>
      </c>
      <c r="BN2285">
        <v>216.2322320380469</v>
      </c>
      <c r="BO2285">
        <v>22.737857603288571</v>
      </c>
      <c r="BP2285">
        <v>6.3873592674454388E-2</v>
      </c>
      <c r="BQ2285">
        <v>100</v>
      </c>
      <c r="BR2285">
        <v>334.15879687912582</v>
      </c>
      <c r="BS2285">
        <v>5.2997408270440756E-2</v>
      </c>
      <c r="BT2285">
        <v>3.1655768842537717E-4</v>
      </c>
      <c r="BU2285">
        <v>47.476850294204169</v>
      </c>
      <c r="BV2285">
        <v>0.47814698460981897</v>
      </c>
      <c r="BW2285">
        <v>14.934175323840424</v>
      </c>
      <c r="BX2285">
        <v>36.610096044391447</v>
      </c>
      <c r="BY2285">
        <v>39.676978954295627</v>
      </c>
      <c r="BZ2285">
        <v>822.67411841917988</v>
      </c>
      <c r="CA2285">
        <v>296.61382063306962</v>
      </c>
      <c r="CB2285">
        <v>222.95531716143051</v>
      </c>
      <c r="CC2285" s="156">
        <v>1.1100000000000001</v>
      </c>
      <c r="CD2285">
        <v>1600</v>
      </c>
      <c r="CE2285">
        <v>0.13314418194227406</v>
      </c>
      <c r="CF2285">
        <v>4.5622042323034666</v>
      </c>
      <c r="CG2285">
        <v>0.16601910449986215</v>
      </c>
      <c r="CH2285">
        <v>6.5760530759507061</v>
      </c>
      <c r="CI2285">
        <v>12</v>
      </c>
    </row>
    <row r="2286" spans="47:87" x14ac:dyDescent="0.3">
      <c r="AU2286">
        <v>0.3</v>
      </c>
      <c r="AV2286">
        <v>21.45331911735072</v>
      </c>
      <c r="AW2286">
        <v>0.29713614018860834</v>
      </c>
      <c r="AX2286">
        <v>1.6683401284807982</v>
      </c>
      <c r="AY2286">
        <v>348.31841014770475</v>
      </c>
      <c r="AZ2286">
        <v>0.10435593671631792</v>
      </c>
      <c r="BA2286">
        <v>454.0305472021123</v>
      </c>
      <c r="BB2286">
        <v>333.98136938167391</v>
      </c>
      <c r="BC2286">
        <v>1</v>
      </c>
      <c r="BD2286">
        <v>38.486494081415927</v>
      </c>
      <c r="BE2286">
        <v>95.684361812112044</v>
      </c>
      <c r="BF2286">
        <v>16.393988811270376</v>
      </c>
      <c r="BG2286">
        <v>4.7335689737301729</v>
      </c>
      <c r="BH2286">
        <v>411.42164671790067</v>
      </c>
      <c r="BI2286">
        <v>0.20000000000000004</v>
      </c>
      <c r="BJ2286">
        <v>2852.3721583176271</v>
      </c>
      <c r="BK2286">
        <v>693.40350649467473</v>
      </c>
      <c r="BL2286">
        <v>878.49641863509555</v>
      </c>
      <c r="BM2286">
        <v>1031.2212172369032</v>
      </c>
      <c r="BN2286">
        <v>155.28987411328353</v>
      </c>
      <c r="BO2286">
        <v>27.050272701389588</v>
      </c>
      <c r="BP2286">
        <v>2.1301047818551664E-2</v>
      </c>
      <c r="BQ2286">
        <v>100</v>
      </c>
      <c r="BR2286">
        <v>421.23455477821784</v>
      </c>
      <c r="BS2286">
        <v>5.8439748044205014E-2</v>
      </c>
      <c r="BT2286">
        <v>3.0181171744320394E-4</v>
      </c>
      <c r="BU2286">
        <v>53.044142075331855</v>
      </c>
      <c r="BV2286">
        <v>0.53863166488137493</v>
      </c>
      <c r="BW2286">
        <v>14.163066957091257</v>
      </c>
      <c r="BX2286">
        <v>32.71738611269857</v>
      </c>
      <c r="BY2286">
        <v>31.73124812064799</v>
      </c>
      <c r="BZ2286">
        <v>990.69212374332096</v>
      </c>
      <c r="CA2286">
        <v>292.55578847807715</v>
      </c>
      <c r="CB2286">
        <v>226.29431872013657</v>
      </c>
      <c r="CC2286" s="156">
        <v>0.91</v>
      </c>
      <c r="CD2286">
        <v>1280</v>
      </c>
      <c r="CE2286">
        <v>0.13449837664229514</v>
      </c>
      <c r="CF2286">
        <v>6.1332895387326989</v>
      </c>
      <c r="CG2286">
        <v>0.17312887034302002</v>
      </c>
      <c r="CH2286">
        <v>8.4932688594649459</v>
      </c>
      <c r="CI2286">
        <v>12</v>
      </c>
    </row>
    <row r="2287" spans="47:87" x14ac:dyDescent="0.3">
      <c r="AU2287">
        <v>0.3</v>
      </c>
      <c r="AV2287">
        <v>19.036750117291245</v>
      </c>
      <c r="AW2287">
        <v>0.35688338320132557</v>
      </c>
      <c r="AX2287">
        <v>0.56740406318551195</v>
      </c>
      <c r="AY2287">
        <v>308.96871982809483</v>
      </c>
      <c r="AZ2287">
        <v>6.6804361653019936E-2</v>
      </c>
      <c r="BA2287">
        <v>378.08330687915014</v>
      </c>
      <c r="BB2287">
        <v>310.68257720225245</v>
      </c>
      <c r="BC2287">
        <v>1</v>
      </c>
      <c r="BD2287">
        <v>38.371863470263811</v>
      </c>
      <c r="BE2287">
        <v>93.810784504143854</v>
      </c>
      <c r="BF2287">
        <v>12.470642336429659</v>
      </c>
      <c r="BG2287">
        <v>6.575737814819651</v>
      </c>
      <c r="BH2287">
        <v>400.80518678260341</v>
      </c>
      <c r="BI2287">
        <v>0.2</v>
      </c>
      <c r="BJ2287">
        <v>2451.0316082309132</v>
      </c>
      <c r="BK2287">
        <v>701.45376014279032</v>
      </c>
      <c r="BL2287">
        <v>889.35971578091039</v>
      </c>
      <c r="BM2287">
        <v>1037.9978793151499</v>
      </c>
      <c r="BN2287">
        <v>159.99836916177003</v>
      </c>
      <c r="BO2287">
        <v>32.255956548408989</v>
      </c>
      <c r="BP2287">
        <v>5.4202576135306858E-2</v>
      </c>
      <c r="BQ2287">
        <v>100</v>
      </c>
      <c r="BR2287">
        <v>334.86107303402923</v>
      </c>
      <c r="BS2287">
        <v>5.4014707001242848E-2</v>
      </c>
      <c r="BT2287">
        <v>2.8193942504395504E-4</v>
      </c>
      <c r="BU2287">
        <v>0</v>
      </c>
      <c r="BV2287">
        <v>0.55280632135027674</v>
      </c>
      <c r="BW2287">
        <v>15.220213559859006</v>
      </c>
      <c r="BX2287">
        <v>35.906614722268451</v>
      </c>
      <c r="BY2287">
        <v>27.787124754309353</v>
      </c>
      <c r="BZ2287">
        <v>1130.5580512731146</v>
      </c>
      <c r="CA2287">
        <v>261.18377633483522</v>
      </c>
      <c r="CB2287">
        <v>232.22821909987027</v>
      </c>
      <c r="CC2287" s="156">
        <v>0.99</v>
      </c>
      <c r="CD2287">
        <v>1850</v>
      </c>
      <c r="CE2287">
        <v>6.7534377791061972E-2</v>
      </c>
      <c r="CF2287">
        <v>2.4062783598391171</v>
      </c>
      <c r="CG2287">
        <v>0.10517956351912114</v>
      </c>
      <c r="CH2287">
        <v>-4.1280175034120141</v>
      </c>
      <c r="CI2287" t="s">
        <v>479</v>
      </c>
    </row>
    <row r="2288" spans="47:87" x14ac:dyDescent="0.3">
      <c r="AU2288">
        <v>0.3</v>
      </c>
      <c r="AV2288">
        <v>20.413890240282591</v>
      </c>
      <c r="AW2288">
        <v>0.32797868724941764</v>
      </c>
      <c r="AX2288">
        <v>1.649880060856652</v>
      </c>
      <c r="AY2288">
        <v>317.66795967992533</v>
      </c>
      <c r="AZ2288">
        <v>0.10173276764393374</v>
      </c>
      <c r="BA2288">
        <v>412.03193972567016</v>
      </c>
      <c r="BB2288">
        <v>370.66176001710818</v>
      </c>
      <c r="BC2288">
        <v>1</v>
      </c>
      <c r="BD2288">
        <v>47.099890392880695</v>
      </c>
      <c r="BE2288">
        <v>96.771658672104479</v>
      </c>
      <c r="BF2288">
        <v>9.1544091030198338</v>
      </c>
      <c r="BG2288">
        <v>5.7142652745501383</v>
      </c>
      <c r="BH2288">
        <v>421.41061867997109</v>
      </c>
      <c r="BI2288">
        <v>0.20000000000000007</v>
      </c>
      <c r="BJ2288">
        <v>2483.8455431537805</v>
      </c>
      <c r="BK2288">
        <v>683.87423277529194</v>
      </c>
      <c r="BL2288">
        <v>889.70618857432055</v>
      </c>
      <c r="BM2288">
        <v>852.32047344232524</v>
      </c>
      <c r="BN2288">
        <v>129.59282307302669</v>
      </c>
      <c r="BO2288">
        <v>29.638242185538019</v>
      </c>
      <c r="BP2288">
        <v>5.0252694337125509E-2</v>
      </c>
      <c r="BQ2288">
        <v>100</v>
      </c>
      <c r="BR2288">
        <v>272.95103131163756</v>
      </c>
      <c r="BS2288">
        <v>5.5168317289716995E-2</v>
      </c>
      <c r="BT2288">
        <v>3.1627090163514389E-4</v>
      </c>
      <c r="BU2288">
        <v>37.520286887384543</v>
      </c>
      <c r="BV2288">
        <v>0.5253740783884604</v>
      </c>
      <c r="BW2288">
        <v>13.88549624516976</v>
      </c>
      <c r="BX2288">
        <v>35.003386037088568</v>
      </c>
      <c r="BY2288">
        <v>30.162817709753178</v>
      </c>
      <c r="BZ2288">
        <v>1108.5541725665516</v>
      </c>
      <c r="CA2288">
        <v>260.44981122073756</v>
      </c>
      <c r="CB2288">
        <v>236.47939409090699</v>
      </c>
      <c r="CC2288" s="156">
        <v>1.06</v>
      </c>
      <c r="CD2288">
        <v>1160</v>
      </c>
      <c r="CE2288">
        <v>0.23235975957852339</v>
      </c>
      <c r="CF2288">
        <v>8.1549205596145704</v>
      </c>
      <c r="CG2288">
        <v>0.28025293265617879</v>
      </c>
      <c r="CH2288">
        <v>32.544909408025909</v>
      </c>
      <c r="CI2288">
        <v>6</v>
      </c>
    </row>
    <row r="2289" spans="47:87" x14ac:dyDescent="0.3">
      <c r="AU2289">
        <v>0.3</v>
      </c>
      <c r="AV2289">
        <v>20.286210933291677</v>
      </c>
      <c r="AW2289">
        <v>0.24381756956538544</v>
      </c>
      <c r="AX2289">
        <v>0.69198960141645938</v>
      </c>
      <c r="AY2289">
        <v>341.08476766910968</v>
      </c>
      <c r="AZ2289">
        <v>0.10479863480806077</v>
      </c>
      <c r="BA2289">
        <v>436.71917415676842</v>
      </c>
      <c r="BB2289">
        <v>273.05327075705321</v>
      </c>
      <c r="BC2289">
        <v>1</v>
      </c>
      <c r="BD2289">
        <v>36.375617969338904</v>
      </c>
      <c r="BE2289">
        <v>86.220100439831072</v>
      </c>
      <c r="BF2289">
        <v>10.581085665787883</v>
      </c>
      <c r="BG2289">
        <v>4.26065447878777</v>
      </c>
      <c r="BH2289">
        <v>439.35693530043437</v>
      </c>
      <c r="BI2289">
        <v>0.19999999999999998</v>
      </c>
      <c r="BJ2289">
        <v>2631.2760917563323</v>
      </c>
      <c r="BK2289">
        <v>703.33785705241314</v>
      </c>
      <c r="BL2289">
        <v>896.42362911605824</v>
      </c>
      <c r="BM2289">
        <v>1059.9112281234061</v>
      </c>
      <c r="BN2289">
        <v>162.43039407443564</v>
      </c>
      <c r="BO2289">
        <v>21.974951203699742</v>
      </c>
      <c r="BP2289">
        <v>4.4248692933614178E-2</v>
      </c>
      <c r="BQ2289">
        <v>100</v>
      </c>
      <c r="BR2289">
        <v>349.08287997402527</v>
      </c>
      <c r="BS2289">
        <v>5.5918976881229446E-2</v>
      </c>
      <c r="BT2289">
        <v>3.1657910095456805E-4</v>
      </c>
      <c r="BU2289">
        <v>0</v>
      </c>
      <c r="BV2289">
        <v>0.53284098343604835</v>
      </c>
      <c r="BW2289">
        <v>14.389219525273948</v>
      </c>
      <c r="BX2289">
        <v>34.320701005263537</v>
      </c>
      <c r="BY2289">
        <v>38.669105097201118</v>
      </c>
      <c r="BZ2289">
        <v>1106.8654262473888</v>
      </c>
      <c r="CA2289">
        <v>282.10602042154045</v>
      </c>
      <c r="CB2289">
        <v>216.43734317024374</v>
      </c>
      <c r="CC2289" s="156">
        <v>0.89</v>
      </c>
      <c r="CD2289">
        <v>2640</v>
      </c>
      <c r="CE2289">
        <v>6.0711697108741136E-2</v>
      </c>
      <c r="CF2289">
        <v>2.9126973876749083</v>
      </c>
      <c r="CG2289">
        <v>9.4918636921118321E-2</v>
      </c>
      <c r="CH2289">
        <v>-6.3636051221900081</v>
      </c>
      <c r="CI2289" t="s">
        <v>479</v>
      </c>
    </row>
    <row r="2290" spans="47:87" x14ac:dyDescent="0.3">
      <c r="AU2290">
        <v>0.3</v>
      </c>
      <c r="AV2290">
        <v>19.052958097653473</v>
      </c>
      <c r="AW2290">
        <v>0.30768884094436094</v>
      </c>
      <c r="AX2290">
        <v>2.4546554675406971</v>
      </c>
      <c r="AY2290">
        <v>314.90592588415649</v>
      </c>
      <c r="AZ2290">
        <v>0.10647236919854842</v>
      </c>
      <c r="BA2290">
        <v>375.7779571372883</v>
      </c>
      <c r="BB2290">
        <v>366.31907019020355</v>
      </c>
      <c r="BC2290">
        <v>1</v>
      </c>
      <c r="BD2290">
        <v>49.105597564573451</v>
      </c>
      <c r="BE2290">
        <v>99.460907710705854</v>
      </c>
      <c r="BF2290">
        <v>20.938105412613151</v>
      </c>
      <c r="BG2290">
        <v>2.7963854927140557</v>
      </c>
      <c r="BH2290">
        <v>457.31515844122225</v>
      </c>
      <c r="BI2290">
        <v>0.19999999999999996</v>
      </c>
      <c r="BJ2290">
        <v>2255.6431474644783</v>
      </c>
      <c r="BK2290">
        <v>681.55904496876678</v>
      </c>
      <c r="BL2290">
        <v>875.40514027525933</v>
      </c>
      <c r="BM2290">
        <v>812.94167455281922</v>
      </c>
      <c r="BN2290">
        <v>86.454571369082558</v>
      </c>
      <c r="BO2290">
        <v>27.960985739333967</v>
      </c>
      <c r="BP2290">
        <v>2.8128736933599414E-2</v>
      </c>
      <c r="BQ2290">
        <v>100</v>
      </c>
      <c r="BR2290">
        <v>364.7179117651105</v>
      </c>
      <c r="BS2290">
        <v>5.308653377065671E-2</v>
      </c>
      <c r="BT2290">
        <v>3.0086860313001526E-4</v>
      </c>
      <c r="BU2290">
        <v>122.28592673588052</v>
      </c>
      <c r="BV2290">
        <v>0.53596222946395078</v>
      </c>
      <c r="BW2290">
        <v>16.492408941184141</v>
      </c>
      <c r="BX2290">
        <v>35.581644722512706</v>
      </c>
      <c r="BY2290">
        <v>37.063371655014734</v>
      </c>
      <c r="BZ2290">
        <v>1034.6636538355006</v>
      </c>
      <c r="CA2290">
        <v>309.96007900492185</v>
      </c>
      <c r="CB2290">
        <v>215.60190472273604</v>
      </c>
      <c r="CC2290" s="156">
        <v>0.98</v>
      </c>
      <c r="CD2290">
        <v>1690</v>
      </c>
      <c r="CE2290">
        <v>0.19618706678514264</v>
      </c>
      <c r="CF2290">
        <v>6.4093242143650588</v>
      </c>
      <c r="CG2290">
        <v>0.25718436738924139</v>
      </c>
      <c r="CH2290">
        <v>24.745243010732498</v>
      </c>
      <c r="CI2290">
        <v>6</v>
      </c>
    </row>
    <row r="2291" spans="47:87" x14ac:dyDescent="0.3">
      <c r="AU2291">
        <v>0.3</v>
      </c>
      <c r="AV2291">
        <v>20.440786421716588</v>
      </c>
      <c r="AW2291">
        <v>0.27526970018908525</v>
      </c>
      <c r="AX2291">
        <v>1.1537553263554421</v>
      </c>
      <c r="AY2291">
        <v>321.67119467238246</v>
      </c>
      <c r="AZ2291">
        <v>8.5807207672650404E-2</v>
      </c>
      <c r="BA2291">
        <v>551.47479200519751</v>
      </c>
      <c r="BB2291">
        <v>324.95954390137672</v>
      </c>
      <c r="BC2291">
        <v>1</v>
      </c>
      <c r="BD2291">
        <v>32.217857404506972</v>
      </c>
      <c r="BE2291">
        <v>96.967796422060189</v>
      </c>
      <c r="BF2291">
        <v>18.085197606681589</v>
      </c>
      <c r="BG2291">
        <v>6.9628981418927776</v>
      </c>
      <c r="BH2291">
        <v>426.33931917776505</v>
      </c>
      <c r="BI2291">
        <v>0.20000000000000004</v>
      </c>
      <c r="BJ2291">
        <v>2575.0206905074365</v>
      </c>
      <c r="BK2291">
        <v>690.06290876050116</v>
      </c>
      <c r="BL2291">
        <v>837.39296475224205</v>
      </c>
      <c r="BM2291">
        <v>1023.3224808345554</v>
      </c>
      <c r="BN2291">
        <v>171.71709038466875</v>
      </c>
      <c r="BO2291">
        <v>24.90721593278478</v>
      </c>
      <c r="BP2291">
        <v>3.8280258507784937E-2</v>
      </c>
      <c r="BQ2291">
        <v>100</v>
      </c>
      <c r="BR2291">
        <v>366.22568509874327</v>
      </c>
      <c r="BS2291">
        <v>5.1444808238667372E-2</v>
      </c>
      <c r="BT2291">
        <v>3.2261458224084146E-4</v>
      </c>
      <c r="BU2291">
        <v>84.44551039079721</v>
      </c>
      <c r="BV2291">
        <v>0.56385647475755496</v>
      </c>
      <c r="BW2291">
        <v>15.756884163373144</v>
      </c>
      <c r="BX2291">
        <v>36.021444227481226</v>
      </c>
      <c r="BY2291">
        <v>30.781366666029662</v>
      </c>
      <c r="BZ2291">
        <v>882.42670917773671</v>
      </c>
      <c r="CA2291">
        <v>363.6927288718399</v>
      </c>
      <c r="CB2291">
        <v>231.94336323637822</v>
      </c>
      <c r="CC2291" s="156">
        <v>1.1399999999999999</v>
      </c>
      <c r="CD2291">
        <v>2480</v>
      </c>
      <c r="CE2291" t="s">
        <v>479</v>
      </c>
      <c r="CF2291">
        <v>-1.171961964981417</v>
      </c>
      <c r="CG2291">
        <v>-4.3997041579612206E-2</v>
      </c>
      <c r="CH2291">
        <v>-34.757454091726828</v>
      </c>
      <c r="CI2291" t="s">
        <v>479</v>
      </c>
    </row>
    <row r="2292" spans="47:87" x14ac:dyDescent="0.3">
      <c r="AU2292">
        <v>0.3</v>
      </c>
      <c r="AV2292">
        <v>19.043455401111597</v>
      </c>
      <c r="AW2292">
        <v>0.37413369592843931</v>
      </c>
      <c r="AX2292">
        <v>0.85276679335399419</v>
      </c>
      <c r="AY2292">
        <v>330.72596830493558</v>
      </c>
      <c r="AZ2292">
        <v>0.10487034874501246</v>
      </c>
      <c r="BA2292">
        <v>419.18380563234263</v>
      </c>
      <c r="BB2292">
        <v>416.61536401047294</v>
      </c>
      <c r="BC2292">
        <v>1</v>
      </c>
      <c r="BD2292">
        <v>37.121321984905805</v>
      </c>
      <c r="BE2292">
        <v>95.734236561764277</v>
      </c>
      <c r="BF2292">
        <v>21.667895017440198</v>
      </c>
      <c r="BG2292">
        <v>5.859155651338475</v>
      </c>
      <c r="BH2292">
        <v>435.21648214147791</v>
      </c>
      <c r="BI2292">
        <v>0.2</v>
      </c>
      <c r="BJ2292">
        <v>2619.4907630787329</v>
      </c>
      <c r="BK2292">
        <v>684.66925959552509</v>
      </c>
      <c r="BL2292">
        <v>970.66635010695245</v>
      </c>
      <c r="BM2292">
        <v>1068.6437010317925</v>
      </c>
      <c r="BN2292">
        <v>191.93163289965707</v>
      </c>
      <c r="BO2292">
        <v>33.813832424935647</v>
      </c>
      <c r="BP2292">
        <v>5.6804854650008875E-2</v>
      </c>
      <c r="BQ2292">
        <v>100</v>
      </c>
      <c r="BR2292">
        <v>415.03461368820041</v>
      </c>
      <c r="BS2292">
        <v>5.8034318421381528E-2</v>
      </c>
      <c r="BT2292">
        <v>2.8214535064629968E-4</v>
      </c>
      <c r="BU2292">
        <v>0</v>
      </c>
      <c r="BV2292">
        <v>0.52079113966416712</v>
      </c>
      <c r="BW2292">
        <v>15.720927680620941</v>
      </c>
      <c r="BX2292">
        <v>36.376660362530508</v>
      </c>
      <c r="BY2292">
        <v>32.329787770205662</v>
      </c>
      <c r="BZ2292">
        <v>800.05183080435063</v>
      </c>
      <c r="CA2292">
        <v>394.7417254961004</v>
      </c>
      <c r="CB2292">
        <v>209.33925861020208</v>
      </c>
      <c r="CC2292" s="156">
        <v>0.85</v>
      </c>
      <c r="CD2292">
        <v>2510</v>
      </c>
      <c r="CE2292">
        <v>0.10828214670289005</v>
      </c>
      <c r="CF2292">
        <v>4.3753539754350257</v>
      </c>
      <c r="CG2292">
        <v>0.14224180423351224</v>
      </c>
      <c r="CH2292">
        <v>2.6808296474826454</v>
      </c>
      <c r="CI2292">
        <v>15</v>
      </c>
    </row>
    <row r="2293" spans="47:87" x14ac:dyDescent="0.3">
      <c r="AU2293">
        <v>0.3</v>
      </c>
      <c r="AV2293">
        <v>18.907784969135584</v>
      </c>
      <c r="AW2293">
        <v>0.37078798610952202</v>
      </c>
      <c r="AX2293">
        <v>0.93781245580360428</v>
      </c>
      <c r="AY2293">
        <v>341.06918866229165</v>
      </c>
      <c r="AZ2293">
        <v>9.9626947694025289E-2</v>
      </c>
      <c r="BA2293">
        <v>439.58506698012832</v>
      </c>
      <c r="BB2293">
        <v>396.84000116912154</v>
      </c>
      <c r="BC2293">
        <v>1</v>
      </c>
      <c r="BD2293">
        <v>45.08146209521685</v>
      </c>
      <c r="BE2293">
        <v>99.141425352022367</v>
      </c>
      <c r="BF2293">
        <v>13.66305649287056</v>
      </c>
      <c r="BG2293">
        <v>5.6307562261683142</v>
      </c>
      <c r="BH2293">
        <v>400.56164838006373</v>
      </c>
      <c r="BI2293">
        <v>0.19999999999999998</v>
      </c>
      <c r="BJ2293">
        <v>2438.3047322484504</v>
      </c>
      <c r="BK2293">
        <v>676.33625139729884</v>
      </c>
      <c r="BL2293">
        <v>810.73623624158154</v>
      </c>
      <c r="BM2293">
        <v>1056.0283837948346</v>
      </c>
      <c r="BN2293">
        <v>153.34908317957763</v>
      </c>
      <c r="BO2293">
        <v>33.644685636713042</v>
      </c>
      <c r="BP2293">
        <v>4.0150478666084614E-2</v>
      </c>
      <c r="BQ2293">
        <v>100</v>
      </c>
      <c r="BR2293">
        <v>281.62536282421024</v>
      </c>
      <c r="BS2293">
        <v>5.1770687590908755E-2</v>
      </c>
      <c r="BT2293">
        <v>2.8720889420153276E-4</v>
      </c>
      <c r="BU2293">
        <v>17.27778034581636</v>
      </c>
      <c r="BV2293">
        <v>0.52469859149693265</v>
      </c>
      <c r="BW2293">
        <v>15.221318421415827</v>
      </c>
      <c r="BX2293">
        <v>32.296120365194504</v>
      </c>
      <c r="BY2293">
        <v>35.921269416167362</v>
      </c>
      <c r="BZ2293">
        <v>878.64768742221838</v>
      </c>
      <c r="CA2293">
        <v>258.3790857403871</v>
      </c>
      <c r="CB2293">
        <v>234.56994569832887</v>
      </c>
      <c r="CC2293" s="156">
        <v>0.87</v>
      </c>
      <c r="CD2293">
        <v>600</v>
      </c>
      <c r="CE2293">
        <v>0.26754200737968037</v>
      </c>
      <c r="CF2293">
        <v>8.4595072656353594</v>
      </c>
      <c r="CG2293">
        <v>0.32727656859861015</v>
      </c>
      <c r="CH2293">
        <v>34.870339306190417</v>
      </c>
      <c r="CI2293">
        <v>5</v>
      </c>
    </row>
    <row r="2294" spans="47:87" x14ac:dyDescent="0.3">
      <c r="AU2294">
        <v>0.3</v>
      </c>
      <c r="AV2294">
        <v>19.921278315879292</v>
      </c>
      <c r="AW2294">
        <v>0.24868395274531932</v>
      </c>
      <c r="AX2294">
        <v>1.4588245194043006</v>
      </c>
      <c r="AY2294">
        <v>326.47554245444275</v>
      </c>
      <c r="AZ2294">
        <v>8.9813247227670256E-2</v>
      </c>
      <c r="BA2294">
        <v>359.73541587116028</v>
      </c>
      <c r="BB2294">
        <v>343.98373531665248</v>
      </c>
      <c r="BC2294">
        <v>1</v>
      </c>
      <c r="BD2294">
        <v>37.303227056949297</v>
      </c>
      <c r="BE2294">
        <v>94.152235065909281</v>
      </c>
      <c r="BF2294">
        <v>19.557572336482082</v>
      </c>
      <c r="BG2294">
        <v>5.0623097326918662</v>
      </c>
      <c r="BH2294">
        <v>404.56101471853157</v>
      </c>
      <c r="BI2294">
        <v>0.20000000000000004</v>
      </c>
      <c r="BJ2294">
        <v>2686.3650213998112</v>
      </c>
      <c r="BK2294">
        <v>673.05098665121807</v>
      </c>
      <c r="BL2294">
        <v>902.76846356732733</v>
      </c>
      <c r="BM2294">
        <v>860.0878538195492</v>
      </c>
      <c r="BN2294">
        <v>83.842983694661086</v>
      </c>
      <c r="BO2294">
        <v>22.252181982645876</v>
      </c>
      <c r="BP2294">
        <v>6.4796003839917835E-2</v>
      </c>
      <c r="BQ2294">
        <v>100</v>
      </c>
      <c r="BR2294">
        <v>358.04764470778588</v>
      </c>
      <c r="BS2294">
        <v>5.94389960669107E-2</v>
      </c>
      <c r="BT2294">
        <v>2.9798790241205778E-4</v>
      </c>
      <c r="BU2294">
        <v>21.394971688182544</v>
      </c>
      <c r="BV2294">
        <v>0.53924124972448484</v>
      </c>
      <c r="BW2294">
        <v>14.682507515085852</v>
      </c>
      <c r="BX2294">
        <v>39.70618445672676</v>
      </c>
      <c r="BY2294">
        <v>36.019269982105421</v>
      </c>
      <c r="BZ2294">
        <v>867.17939123659573</v>
      </c>
      <c r="CA2294">
        <v>285.67677980023547</v>
      </c>
      <c r="CB2294">
        <v>214.56707337152667</v>
      </c>
      <c r="CC2294" s="156">
        <v>1.24</v>
      </c>
      <c r="CD2294">
        <v>1290</v>
      </c>
      <c r="CE2294">
        <v>9.9006888874810128E-2</v>
      </c>
      <c r="CF2294">
        <v>3.485540867363921</v>
      </c>
      <c r="CG2294">
        <v>0.11528076001193568</v>
      </c>
      <c r="CH2294">
        <v>3.3817516977407367</v>
      </c>
      <c r="CI2294">
        <v>17</v>
      </c>
    </row>
    <row r="2295" spans="47:87" x14ac:dyDescent="0.3">
      <c r="AU2295">
        <v>0.3</v>
      </c>
      <c r="AV2295">
        <v>19.888811851634934</v>
      </c>
      <c r="AW2295">
        <v>0.30267592669815041</v>
      </c>
      <c r="AX2295">
        <v>1.2718996227718096</v>
      </c>
      <c r="AY2295">
        <v>326.30594370897614</v>
      </c>
      <c r="AZ2295">
        <v>9.4694289854712496E-2</v>
      </c>
      <c r="BA2295">
        <v>523.6449727548852</v>
      </c>
      <c r="BB2295">
        <v>399.98371268028967</v>
      </c>
      <c r="BC2295">
        <v>1</v>
      </c>
      <c r="BD2295">
        <v>44.80850400601166</v>
      </c>
      <c r="BE2295">
        <v>106.16889243060055</v>
      </c>
      <c r="BF2295">
        <v>10.795720653659215</v>
      </c>
      <c r="BG2295">
        <v>5.9272644270251336</v>
      </c>
      <c r="BH2295">
        <v>408.94941627232959</v>
      </c>
      <c r="BI2295">
        <v>0.2</v>
      </c>
      <c r="BJ2295">
        <v>3001.6039918199094</v>
      </c>
      <c r="BK2295">
        <v>676.75544354595286</v>
      </c>
      <c r="BL2295">
        <v>933.77190704318718</v>
      </c>
      <c r="BM2295">
        <v>974.08172662928496</v>
      </c>
      <c r="BN2295">
        <v>172.56912663443296</v>
      </c>
      <c r="BO2295">
        <v>27.246686914709361</v>
      </c>
      <c r="BP2295">
        <v>5.9117473111327021E-2</v>
      </c>
      <c r="BQ2295">
        <v>100</v>
      </c>
      <c r="BR2295">
        <v>270.28006429999914</v>
      </c>
      <c r="BS2295">
        <v>5.715780604442891E-2</v>
      </c>
      <c r="BT2295">
        <v>2.9892632207599064E-4</v>
      </c>
      <c r="BU2295">
        <v>0</v>
      </c>
      <c r="BV2295">
        <v>0.55980449913082786</v>
      </c>
      <c r="BW2295">
        <v>16.033084431778221</v>
      </c>
      <c r="BX2295">
        <v>36.167619321324139</v>
      </c>
      <c r="BY2295">
        <v>32.943941352970413</v>
      </c>
      <c r="BZ2295">
        <v>959.93046343756521</v>
      </c>
      <c r="CA2295">
        <v>276.3340467512599</v>
      </c>
      <c r="CB2295">
        <v>214.45551627830943</v>
      </c>
      <c r="CC2295" s="156">
        <v>0.83</v>
      </c>
      <c r="CD2295">
        <v>1730</v>
      </c>
      <c r="CE2295">
        <v>0.15989318061702718</v>
      </c>
      <c r="CF2295">
        <v>4.3438028281660568</v>
      </c>
      <c r="CG2295">
        <v>0.16256077153821297</v>
      </c>
      <c r="CH2295">
        <v>12.652329348871737</v>
      </c>
      <c r="CI2295">
        <v>9</v>
      </c>
    </row>
    <row r="2296" spans="47:87" x14ac:dyDescent="0.3">
      <c r="AU2296">
        <v>0.3</v>
      </c>
      <c r="AV2296">
        <v>20.719956854493926</v>
      </c>
      <c r="AW2296">
        <v>0.31584435639665986</v>
      </c>
      <c r="AX2296">
        <v>1.5879603192279155</v>
      </c>
      <c r="AY2296">
        <v>318.12000728158841</v>
      </c>
      <c r="AZ2296">
        <v>0.11341865975262336</v>
      </c>
      <c r="BA2296">
        <v>477.98690339619441</v>
      </c>
      <c r="BB2296">
        <v>317.8401247073744</v>
      </c>
      <c r="BC2296">
        <v>1</v>
      </c>
      <c r="BD2296">
        <v>34.275078829335186</v>
      </c>
      <c r="BE2296">
        <v>103.78658579849666</v>
      </c>
      <c r="BF2296">
        <v>14.993017631359612</v>
      </c>
      <c r="BG2296">
        <v>5.9339857989741915</v>
      </c>
      <c r="BH2296">
        <v>415.58973303349592</v>
      </c>
      <c r="BI2296">
        <v>0.2</v>
      </c>
      <c r="BJ2296">
        <v>2582.4199969238171</v>
      </c>
      <c r="BK2296">
        <v>666.73514021416054</v>
      </c>
      <c r="BL2296">
        <v>817.19055643521256</v>
      </c>
      <c r="BM2296">
        <v>736.5143241163936</v>
      </c>
      <c r="BN2296">
        <v>163.22589738834409</v>
      </c>
      <c r="BO2296">
        <v>28.561373261924178</v>
      </c>
      <c r="BP2296">
        <v>4.593209028763881E-2</v>
      </c>
      <c r="BQ2296">
        <v>100</v>
      </c>
      <c r="BR2296">
        <v>323.70393371817306</v>
      </c>
      <c r="BS2296">
        <v>4.9948234223247234E-2</v>
      </c>
      <c r="BT2296">
        <v>3.0745250627252677E-4</v>
      </c>
      <c r="BU2296">
        <v>0</v>
      </c>
      <c r="BV2296">
        <v>0.56553275004697534</v>
      </c>
      <c r="BW2296">
        <v>15.950701477601633</v>
      </c>
      <c r="BX2296">
        <v>36.515897605849368</v>
      </c>
      <c r="BY2296">
        <v>31.631479781457951</v>
      </c>
      <c r="BZ2296">
        <v>1005.2824128767753</v>
      </c>
      <c r="CA2296">
        <v>245.17011946867379</v>
      </c>
      <c r="CB2296">
        <v>224.72269367367764</v>
      </c>
      <c r="CC2296" s="156">
        <v>0.93</v>
      </c>
      <c r="CD2296">
        <v>1800</v>
      </c>
      <c r="CE2296">
        <v>0.16319279384718977</v>
      </c>
      <c r="CF2296">
        <v>5.8080543288695132</v>
      </c>
      <c r="CG2296">
        <v>0.2134175916132417</v>
      </c>
      <c r="CH2296">
        <v>16.015109752057928</v>
      </c>
      <c r="CI2296">
        <v>8</v>
      </c>
    </row>
    <row r="2297" spans="47:87" x14ac:dyDescent="0.3">
      <c r="AU2297">
        <v>0.3</v>
      </c>
      <c r="AV2297">
        <v>19.941735941541516</v>
      </c>
      <c r="AW2297">
        <v>0.36167114129535499</v>
      </c>
      <c r="AX2297">
        <v>1.6230512021895063</v>
      </c>
      <c r="AY2297">
        <v>301.6740954573562</v>
      </c>
      <c r="AZ2297">
        <v>0.11899949242806185</v>
      </c>
      <c r="BA2297">
        <v>363.36846070362765</v>
      </c>
      <c r="BB2297">
        <v>363.32102055497882</v>
      </c>
      <c r="BC2297">
        <v>1</v>
      </c>
      <c r="BD2297">
        <v>40.151701182906343</v>
      </c>
      <c r="BE2297">
        <v>102.19511209445706</v>
      </c>
      <c r="BF2297">
        <v>21.454361222588219</v>
      </c>
      <c r="BG2297">
        <v>5.2563910199274133</v>
      </c>
      <c r="BH2297">
        <v>369.08493738768613</v>
      </c>
      <c r="BI2297">
        <v>0.19999999999999998</v>
      </c>
      <c r="BJ2297">
        <v>2538.1957675038188</v>
      </c>
      <c r="BK2297">
        <v>688.6927301634986</v>
      </c>
      <c r="BL2297">
        <v>902.10035474219308</v>
      </c>
      <c r="BM2297">
        <v>871.0122242120691</v>
      </c>
      <c r="BN2297">
        <v>125.82018661166249</v>
      </c>
      <c r="BO2297">
        <v>32.629451390359378</v>
      </c>
      <c r="BP2297">
        <v>6.1868451253760753E-2</v>
      </c>
      <c r="BQ2297">
        <v>100</v>
      </c>
      <c r="BR2297">
        <v>307.32953437544165</v>
      </c>
      <c r="BS2297">
        <v>5.333502337492247E-2</v>
      </c>
      <c r="BT2297">
        <v>3.0904247714354807E-4</v>
      </c>
      <c r="BU2297">
        <v>0</v>
      </c>
      <c r="BV2297">
        <v>0.51309308094686201</v>
      </c>
      <c r="BW2297">
        <v>15.133995749315595</v>
      </c>
      <c r="BX2297">
        <v>34.890582661305366</v>
      </c>
      <c r="BY2297">
        <v>31.980067503898209</v>
      </c>
      <c r="BZ2297">
        <v>1002.7214209515304</v>
      </c>
      <c r="CA2297">
        <v>263.27491980848731</v>
      </c>
      <c r="CB2297">
        <v>219.54157245779871</v>
      </c>
      <c r="CC2297" s="156">
        <v>1.22</v>
      </c>
      <c r="CD2297">
        <v>1380</v>
      </c>
      <c r="CE2297">
        <v>3.1786245033419425E-2</v>
      </c>
      <c r="CF2297">
        <v>2.2988897012496063</v>
      </c>
      <c r="CG2297">
        <v>7.0424388732803073E-2</v>
      </c>
      <c r="CH2297">
        <v>-14.360609274074191</v>
      </c>
      <c r="CI2297" t="s">
        <v>479</v>
      </c>
    </row>
    <row r="2298" spans="47:87" x14ac:dyDescent="0.3">
      <c r="AU2298">
        <v>0.3</v>
      </c>
      <c r="AV2298">
        <v>18.622908417736582</v>
      </c>
      <c r="AW2298">
        <v>0.34400592150159953</v>
      </c>
      <c r="AX2298">
        <v>1.2242234113760948</v>
      </c>
      <c r="AY2298">
        <v>349.78492723161372</v>
      </c>
      <c r="AZ2298">
        <v>8.8343213839474855E-2</v>
      </c>
      <c r="BA2298">
        <v>480.97549443261909</v>
      </c>
      <c r="BB2298">
        <v>367.90731081706679</v>
      </c>
      <c r="BC2298">
        <v>1</v>
      </c>
      <c r="BD2298">
        <v>35.876383754363907</v>
      </c>
      <c r="BE2298">
        <v>109.98028817743069</v>
      </c>
      <c r="BF2298">
        <v>19.385946890071434</v>
      </c>
      <c r="BG2298">
        <v>4.0467350248071856</v>
      </c>
      <c r="BH2298">
        <v>407.67016092401838</v>
      </c>
      <c r="BI2298">
        <v>0.19999999999999996</v>
      </c>
      <c r="BJ2298">
        <v>2837.7272479785634</v>
      </c>
      <c r="BK2298">
        <v>686.83318696542813</v>
      </c>
      <c r="BL2298">
        <v>908.27852217860095</v>
      </c>
      <c r="BM2298">
        <v>927.08632025360237</v>
      </c>
      <c r="BN2298">
        <v>193.92771704999751</v>
      </c>
      <c r="BO2298">
        <v>30.943955668435141</v>
      </c>
      <c r="BP2298">
        <v>7.0102293123966333E-2</v>
      </c>
      <c r="BQ2298">
        <v>100</v>
      </c>
      <c r="BR2298">
        <v>342.4720479122455</v>
      </c>
      <c r="BS2298">
        <v>5.8481779376244492E-2</v>
      </c>
      <c r="BT2298">
        <v>2.8825189647284773E-4</v>
      </c>
      <c r="BU2298">
        <v>6.6495039340037927</v>
      </c>
      <c r="BV2298">
        <v>0.61864093438479051</v>
      </c>
      <c r="BW2298">
        <v>14.956728883206045</v>
      </c>
      <c r="BX2298">
        <v>35.645200262052434</v>
      </c>
      <c r="BY2298">
        <v>38.667523142565102</v>
      </c>
      <c r="BZ2298">
        <v>766.04512735561684</v>
      </c>
      <c r="CA2298">
        <v>348.6774299006637</v>
      </c>
      <c r="CB2298">
        <v>230.43347010472453</v>
      </c>
      <c r="CC2298" s="156">
        <v>0.79</v>
      </c>
      <c r="CD2298">
        <v>2240</v>
      </c>
      <c r="CE2298">
        <v>0.22177531143726092</v>
      </c>
      <c r="CF2298">
        <v>5.5697886526302947</v>
      </c>
      <c r="CG2298">
        <v>0.2177420194707386</v>
      </c>
      <c r="CH2298">
        <v>16.413160156654151</v>
      </c>
      <c r="CI2298">
        <v>7</v>
      </c>
    </row>
    <row r="2299" spans="47:87" x14ac:dyDescent="0.3">
      <c r="AU2299">
        <v>0.3</v>
      </c>
      <c r="AV2299">
        <v>19.587606318323115</v>
      </c>
      <c r="AW2299">
        <v>0.3509212429608507</v>
      </c>
      <c r="AX2299">
        <v>1.5091379409779435</v>
      </c>
      <c r="AY2299">
        <v>313.88881865280206</v>
      </c>
      <c r="AZ2299">
        <v>9.6366531797209554E-2</v>
      </c>
      <c r="BA2299">
        <v>391.20680959309948</v>
      </c>
      <c r="BB2299">
        <v>427.4151439509601</v>
      </c>
      <c r="BC2299">
        <v>1</v>
      </c>
      <c r="BD2299">
        <v>38.243014170811044</v>
      </c>
      <c r="BE2299">
        <v>105.37777398649868</v>
      </c>
      <c r="BF2299">
        <v>12.039893184273827</v>
      </c>
      <c r="BG2299">
        <v>6.7380489077433436</v>
      </c>
      <c r="BH2299">
        <v>421.86915173299275</v>
      </c>
      <c r="BI2299">
        <v>0.2</v>
      </c>
      <c r="BJ2299">
        <v>2860.0369013546679</v>
      </c>
      <c r="BK2299">
        <v>697.19203864334509</v>
      </c>
      <c r="BL2299">
        <v>914.77771604356985</v>
      </c>
      <c r="BM2299">
        <v>992.18920137862278</v>
      </c>
      <c r="BN2299">
        <v>130.4212169846223</v>
      </c>
      <c r="BO2299">
        <v>31.672261648578228</v>
      </c>
      <c r="BP2299">
        <v>5.8587139140605177E-2</v>
      </c>
      <c r="BQ2299">
        <v>100</v>
      </c>
      <c r="BR2299">
        <v>401.1400452300237</v>
      </c>
      <c r="BS2299">
        <v>5.6810919742508834E-2</v>
      </c>
      <c r="BT2299">
        <v>2.8952689162092268E-4</v>
      </c>
      <c r="BU2299">
        <v>61.048196322231675</v>
      </c>
      <c r="BV2299">
        <v>0.50793410144851869</v>
      </c>
      <c r="BW2299">
        <v>14.441441680177537</v>
      </c>
      <c r="BX2299">
        <v>37.22129194294493</v>
      </c>
      <c r="BY2299">
        <v>33.719324665021858</v>
      </c>
      <c r="BZ2299">
        <v>990.24345405760243</v>
      </c>
      <c r="CA2299">
        <v>279.98386194474699</v>
      </c>
      <c r="CB2299">
        <v>226.95968857574451</v>
      </c>
      <c r="CC2299" s="156">
        <v>1.3</v>
      </c>
      <c r="CD2299">
        <v>340</v>
      </c>
      <c r="CE2299">
        <v>0.15027493126569724</v>
      </c>
      <c r="CF2299">
        <v>5.8774243342732149</v>
      </c>
      <c r="CG2299">
        <v>0.18149156557615859</v>
      </c>
      <c r="CH2299">
        <v>13.747040336122197</v>
      </c>
      <c r="CI2299">
        <v>10</v>
      </c>
    </row>
    <row r="2300" spans="47:87" x14ac:dyDescent="0.3">
      <c r="AU2300">
        <v>0.3</v>
      </c>
      <c r="AV2300">
        <v>21.825990672776353</v>
      </c>
      <c r="AW2300">
        <v>0.34736463154289315</v>
      </c>
      <c r="AX2300">
        <v>0.36688777097585396</v>
      </c>
      <c r="AY2300">
        <v>337.73507748744055</v>
      </c>
      <c r="AZ2300">
        <v>9.0589632478199497E-2</v>
      </c>
      <c r="BA2300">
        <v>465.02036431447345</v>
      </c>
      <c r="BB2300">
        <v>298.3797599637951</v>
      </c>
      <c r="BC2300">
        <v>1</v>
      </c>
      <c r="BD2300">
        <v>46.163430384637081</v>
      </c>
      <c r="BE2300">
        <v>94.000508960931313</v>
      </c>
      <c r="BF2300">
        <v>16.289765412134123</v>
      </c>
      <c r="BG2300">
        <v>6.3027916574672114</v>
      </c>
      <c r="BH2300">
        <v>399.87545319448299</v>
      </c>
      <c r="BI2300">
        <v>0.20000000000000004</v>
      </c>
      <c r="BJ2300">
        <v>2842.7337857341877</v>
      </c>
      <c r="BK2300">
        <v>692.42363124282633</v>
      </c>
      <c r="BL2300">
        <v>957.85471703784856</v>
      </c>
      <c r="BM2300">
        <v>1033.0216876459906</v>
      </c>
      <c r="BN2300">
        <v>170.96053322327958</v>
      </c>
      <c r="BO2300">
        <v>31.489555973680211</v>
      </c>
      <c r="BP2300">
        <v>4.1235386102299702E-2</v>
      </c>
      <c r="BQ2300">
        <v>100</v>
      </c>
      <c r="BR2300">
        <v>283.19755752521678</v>
      </c>
      <c r="BS2300">
        <v>5.514333678686939E-2</v>
      </c>
      <c r="BT2300">
        <v>3.038883489352734E-4</v>
      </c>
      <c r="BU2300">
        <v>0</v>
      </c>
      <c r="BV2300">
        <v>0.50906992874244439</v>
      </c>
      <c r="BW2300">
        <v>14.976337698174135</v>
      </c>
      <c r="BX2300">
        <v>37.606086050160819</v>
      </c>
      <c r="BY2300">
        <v>32.932960271394272</v>
      </c>
      <c r="BZ2300">
        <v>1043.967952701769</v>
      </c>
      <c r="CA2300">
        <v>317.6795516630948</v>
      </c>
      <c r="CB2300">
        <v>217.34164622875957</v>
      </c>
      <c r="CC2300" s="156">
        <v>0.9</v>
      </c>
      <c r="CD2300">
        <v>1880</v>
      </c>
      <c r="CE2300">
        <v>0.16516015771686843</v>
      </c>
      <c r="CF2300">
        <v>5.4313331143966215</v>
      </c>
      <c r="CG2300">
        <v>0.21491504768990727</v>
      </c>
      <c r="CH2300">
        <v>14.747371017188971</v>
      </c>
      <c r="CI2300">
        <v>8</v>
      </c>
    </row>
    <row r="2301" spans="47:87" x14ac:dyDescent="0.3">
      <c r="AU2301">
        <v>0.3</v>
      </c>
      <c r="AV2301">
        <v>19.317539171123464</v>
      </c>
      <c r="AW2301">
        <v>0.38227798774548971</v>
      </c>
      <c r="AX2301">
        <v>0.39105872653602552</v>
      </c>
      <c r="AY2301">
        <v>343.81501703248477</v>
      </c>
      <c r="AZ2301">
        <v>0.11579757364544806</v>
      </c>
      <c r="BA2301">
        <v>447.80599902387894</v>
      </c>
      <c r="BB2301">
        <v>328.15410460519888</v>
      </c>
      <c r="BC2301">
        <v>1</v>
      </c>
      <c r="BD2301">
        <v>37.562724520702453</v>
      </c>
      <c r="BE2301">
        <v>106.54495505804533</v>
      </c>
      <c r="BF2301">
        <v>16.428397741906146</v>
      </c>
      <c r="BG2301">
        <v>3.5068264308930561</v>
      </c>
      <c r="BH2301">
        <v>395.9404662916931</v>
      </c>
      <c r="BI2301">
        <v>0.19999999999999998</v>
      </c>
      <c r="BJ2301">
        <v>2744.4886391230857</v>
      </c>
      <c r="BK2301">
        <v>694.4696912651948</v>
      </c>
      <c r="BL2301">
        <v>905.83911267691872</v>
      </c>
      <c r="BM2301">
        <v>937.14558962546403</v>
      </c>
      <c r="BN2301">
        <v>141.69897732478609</v>
      </c>
      <c r="BO2301">
        <v>34.541443618156741</v>
      </c>
      <c r="BP2301">
        <v>5.9026244369713265E-2</v>
      </c>
      <c r="BQ2301">
        <v>100</v>
      </c>
      <c r="BR2301">
        <v>396.30602145786389</v>
      </c>
      <c r="BS2301">
        <v>5.2237364364202406E-2</v>
      </c>
      <c r="BT2301">
        <v>3.0622223666314555E-4</v>
      </c>
      <c r="BU2301">
        <v>94.192876355069302</v>
      </c>
      <c r="BV2301">
        <v>0.50177142034354638</v>
      </c>
      <c r="BW2301">
        <v>14.057957625140162</v>
      </c>
      <c r="BX2301">
        <v>35.506210226818432</v>
      </c>
      <c r="BY2301">
        <v>36.773280303778705</v>
      </c>
      <c r="BZ2301">
        <v>898.10946878784637</v>
      </c>
      <c r="CA2301">
        <v>388.97134088716473</v>
      </c>
      <c r="CB2301">
        <v>217.09082830148043</v>
      </c>
      <c r="CC2301" s="156">
        <v>0.81</v>
      </c>
      <c r="CD2301">
        <v>2290</v>
      </c>
      <c r="CE2301">
        <v>0.16172579346790439</v>
      </c>
      <c r="CF2301">
        <v>4.5219101926219416</v>
      </c>
      <c r="CG2301">
        <v>0.1929799300035541</v>
      </c>
      <c r="CH2301">
        <v>10.765375872124547</v>
      </c>
      <c r="CI2301">
        <v>9</v>
      </c>
    </row>
    <row r="2302" spans="47:87" x14ac:dyDescent="0.3">
      <c r="AU2302">
        <v>0.3</v>
      </c>
      <c r="AV2302">
        <v>19.816241748749988</v>
      </c>
      <c r="AW2302">
        <v>0.2874000989346342</v>
      </c>
      <c r="AX2302">
        <v>1.5313953325052114</v>
      </c>
      <c r="AY2302">
        <v>339.24807612643292</v>
      </c>
      <c r="AZ2302">
        <v>9.3365370347710697E-2</v>
      </c>
      <c r="BA2302">
        <v>393.21110154219423</v>
      </c>
      <c r="BB2302">
        <v>241.22522525807767</v>
      </c>
      <c r="BC2302">
        <v>1</v>
      </c>
      <c r="BD2302">
        <v>42.694129420805069</v>
      </c>
      <c r="BE2302">
        <v>100.64460332701206</v>
      </c>
      <c r="BF2302">
        <v>10.593337215808182</v>
      </c>
      <c r="BG2302">
        <v>4.4765452642192063</v>
      </c>
      <c r="BH2302">
        <v>414.56430392458986</v>
      </c>
      <c r="BI2302">
        <v>0.20000000000000007</v>
      </c>
      <c r="BJ2302">
        <v>2935.2787048783048</v>
      </c>
      <c r="BK2302">
        <v>674.57135401204857</v>
      </c>
      <c r="BL2302">
        <v>915.89214541812419</v>
      </c>
      <c r="BM2302">
        <v>975.5686987549924</v>
      </c>
      <c r="BN2302">
        <v>156.18594328225319</v>
      </c>
      <c r="BO2302">
        <v>25.770332535700319</v>
      </c>
      <c r="BP2302">
        <v>6.8401312258276253E-2</v>
      </c>
      <c r="BQ2302">
        <v>100</v>
      </c>
      <c r="BR2302">
        <v>289.36176089773141</v>
      </c>
      <c r="BS2302">
        <v>5.6319394126002273E-2</v>
      </c>
      <c r="BT2302">
        <v>2.9244257414774564E-4</v>
      </c>
      <c r="BU2302">
        <v>33.256064839300429</v>
      </c>
      <c r="BV2302">
        <v>0.55252874858874135</v>
      </c>
      <c r="BW2302">
        <v>15.050801854002783</v>
      </c>
      <c r="BX2302">
        <v>38.666834023889095</v>
      </c>
      <c r="BY2302">
        <v>26.326056291672998</v>
      </c>
      <c r="BZ2302">
        <v>955.45890990004466</v>
      </c>
      <c r="CA2302">
        <v>309.64710613111072</v>
      </c>
      <c r="CB2302">
        <v>239.39418180372027</v>
      </c>
      <c r="CC2302" s="156">
        <v>0.79</v>
      </c>
      <c r="CD2302">
        <v>1850</v>
      </c>
      <c r="CE2302">
        <v>0.19693910776711854</v>
      </c>
      <c r="CF2302">
        <v>5.0610857190203387</v>
      </c>
      <c r="CG2302">
        <v>0.19730611543138415</v>
      </c>
      <c r="CH2302">
        <v>18.539284895802915</v>
      </c>
      <c r="CI2302">
        <v>8</v>
      </c>
    </row>
    <row r="2303" spans="47:87" x14ac:dyDescent="0.3">
      <c r="AU2303">
        <v>0.3</v>
      </c>
      <c r="AV2303">
        <v>19.411577301628583</v>
      </c>
      <c r="AW2303">
        <v>0.29723108412034355</v>
      </c>
      <c r="AX2303">
        <v>0.58923435684523962</v>
      </c>
      <c r="AY2303">
        <v>333.19179814650749</v>
      </c>
      <c r="AZ2303">
        <v>0.10478742316231321</v>
      </c>
      <c r="BA2303">
        <v>426.60546342555864</v>
      </c>
      <c r="BB2303">
        <v>359.78359859395334</v>
      </c>
      <c r="BC2303">
        <v>1</v>
      </c>
      <c r="BD2303">
        <v>41.520835791427984</v>
      </c>
      <c r="BE2303">
        <v>93.232787675703506</v>
      </c>
      <c r="BF2303">
        <v>7.7748880944809642</v>
      </c>
      <c r="BG2303">
        <v>6.1235333626315995</v>
      </c>
      <c r="BH2303">
        <v>435.20506566449666</v>
      </c>
      <c r="BI2303">
        <v>0.19999999999999998</v>
      </c>
      <c r="BJ2303">
        <v>2036.1131626854933</v>
      </c>
      <c r="BK2303">
        <v>681.27160363740177</v>
      </c>
      <c r="BL2303">
        <v>890.82308701665829</v>
      </c>
      <c r="BM2303">
        <v>850.52563369252846</v>
      </c>
      <c r="BN2303">
        <v>217.46471525281424</v>
      </c>
      <c r="BO2303">
        <v>26.988476936572098</v>
      </c>
      <c r="BP2303">
        <v>2.9853292069643309E-2</v>
      </c>
      <c r="BQ2303">
        <v>100</v>
      </c>
      <c r="BR2303">
        <v>261.29217730651447</v>
      </c>
      <c r="BS2303">
        <v>5.2900571734187767E-2</v>
      </c>
      <c r="BT2303">
        <v>2.8836497716872153E-4</v>
      </c>
      <c r="BU2303">
        <v>143.79221355585184</v>
      </c>
      <c r="BV2303">
        <v>0.56302997425701695</v>
      </c>
      <c r="BW2303">
        <v>15.400007550362297</v>
      </c>
      <c r="BX2303">
        <v>37.229917911478857</v>
      </c>
      <c r="BY2303">
        <v>28.31156692018579</v>
      </c>
      <c r="BZ2303">
        <v>1147.6645269668456</v>
      </c>
      <c r="CA2303">
        <v>335.88078934545064</v>
      </c>
      <c r="CB2303">
        <v>216.21538981500871</v>
      </c>
      <c r="CC2303" s="156">
        <v>1.23</v>
      </c>
      <c r="CD2303">
        <v>1180</v>
      </c>
      <c r="CE2303">
        <v>0.11892610189757336</v>
      </c>
      <c r="CF2303">
        <v>3.5520821107034091</v>
      </c>
      <c r="CG2303">
        <v>0.15603844289613833</v>
      </c>
      <c r="CH2303">
        <v>2.3637790974388078</v>
      </c>
      <c r="CI2303">
        <v>15</v>
      </c>
    </row>
    <row r="2304" spans="47:87" x14ac:dyDescent="0.3">
      <c r="AU2304">
        <v>0.3</v>
      </c>
      <c r="AV2304">
        <v>19.065960119827061</v>
      </c>
      <c r="AW2304">
        <v>0.33962410589875169</v>
      </c>
      <c r="AX2304">
        <v>1.9100473874646546</v>
      </c>
      <c r="AY2304">
        <v>316.8266999587222</v>
      </c>
      <c r="AZ2304">
        <v>8.3827313479869048E-2</v>
      </c>
      <c r="BA2304">
        <v>362.23864128517869</v>
      </c>
      <c r="BB2304">
        <v>413.44329522437414</v>
      </c>
      <c r="BC2304">
        <v>1</v>
      </c>
      <c r="BD2304">
        <v>45.66406594665375</v>
      </c>
      <c r="BE2304">
        <v>102.72107419292306</v>
      </c>
      <c r="BF2304">
        <v>16.80376026771717</v>
      </c>
      <c r="BG2304">
        <v>4.3003948371863929</v>
      </c>
      <c r="BH2304">
        <v>390.27611409671817</v>
      </c>
      <c r="BI2304">
        <v>0.20000000000000004</v>
      </c>
      <c r="BJ2304">
        <v>2428.9373090376835</v>
      </c>
      <c r="BK2304">
        <v>685.72654738992389</v>
      </c>
      <c r="BL2304">
        <v>968.51526987306761</v>
      </c>
      <c r="BM2304">
        <v>1139.3889041578097</v>
      </c>
      <c r="BN2304">
        <v>134.5726144313677</v>
      </c>
      <c r="BO2304">
        <v>30.572302106656299</v>
      </c>
      <c r="BP2304">
        <v>6.6495730679894657E-2</v>
      </c>
      <c r="BQ2304">
        <v>100</v>
      </c>
      <c r="BR2304">
        <v>350.80228913178377</v>
      </c>
      <c r="BS2304">
        <v>5.310586109467743E-2</v>
      </c>
      <c r="BT2304">
        <v>3.0797871437788447E-4</v>
      </c>
      <c r="BU2304">
        <v>0</v>
      </c>
      <c r="BV2304">
        <v>0.56057227074636073</v>
      </c>
      <c r="BW2304">
        <v>16.006230129507323</v>
      </c>
      <c r="BX2304">
        <v>35.396985342280239</v>
      </c>
      <c r="BY2304">
        <v>33.809531069476776</v>
      </c>
      <c r="BZ2304">
        <v>959.98263227814994</v>
      </c>
      <c r="CA2304">
        <v>273.11182271206479</v>
      </c>
      <c r="CB2304">
        <v>233.95183755117668</v>
      </c>
      <c r="CC2304" s="156">
        <v>0.93</v>
      </c>
      <c r="CD2304">
        <v>2110</v>
      </c>
      <c r="CE2304">
        <v>0.1710289546109236</v>
      </c>
      <c r="CF2304">
        <v>5.0629436262763008</v>
      </c>
      <c r="CG2304">
        <v>0.2024699544858117</v>
      </c>
      <c r="CH2304">
        <v>12.655482972680481</v>
      </c>
      <c r="CI2304">
        <v>8</v>
      </c>
    </row>
    <row r="2305" spans="47:87" x14ac:dyDescent="0.3">
      <c r="AU2305">
        <v>0.3</v>
      </c>
      <c r="AV2305">
        <v>21.330928687557723</v>
      </c>
      <c r="AW2305">
        <v>0.34230831046976196</v>
      </c>
      <c r="AX2305">
        <v>1.1479173947406134</v>
      </c>
      <c r="AY2305">
        <v>357.71708832555186</v>
      </c>
      <c r="AZ2305">
        <v>0.10231787664044692</v>
      </c>
      <c r="BA2305">
        <v>363.08031447668333</v>
      </c>
      <c r="BB2305">
        <v>269.88616501927982</v>
      </c>
      <c r="BC2305">
        <v>1</v>
      </c>
      <c r="BD2305">
        <v>42.693625793270577</v>
      </c>
      <c r="BE2305">
        <v>108.53456451209766</v>
      </c>
      <c r="BF2305">
        <v>14.325726811896905</v>
      </c>
      <c r="BG2305">
        <v>6.0776181572345385</v>
      </c>
      <c r="BH2305">
        <v>464.46836696183965</v>
      </c>
      <c r="BI2305">
        <v>0.20000000000000004</v>
      </c>
      <c r="BJ2305">
        <v>2569.4034288693047</v>
      </c>
      <c r="BK2305">
        <v>687.32210029476641</v>
      </c>
      <c r="BL2305">
        <v>886.71516009623883</v>
      </c>
      <c r="BM2305">
        <v>799.70873485330856</v>
      </c>
      <c r="BN2305">
        <v>143.40880604968547</v>
      </c>
      <c r="BO2305">
        <v>30.8288677447593</v>
      </c>
      <c r="BP2305">
        <v>6.5122023894899114E-2</v>
      </c>
      <c r="BQ2305">
        <v>100</v>
      </c>
      <c r="BR2305">
        <v>315.91531794932587</v>
      </c>
      <c r="BS2305">
        <v>5.8725698313494709E-2</v>
      </c>
      <c r="BT2305">
        <v>3.065179910614102E-4</v>
      </c>
      <c r="BU2305">
        <v>10.692081735695066</v>
      </c>
      <c r="BV2305">
        <v>0.5200773732570414</v>
      </c>
      <c r="BW2305">
        <v>15.077351782008218</v>
      </c>
      <c r="BX2305">
        <v>36.06443048192078</v>
      </c>
      <c r="BY2305">
        <v>32.259792058414945</v>
      </c>
      <c r="BZ2305">
        <v>783.11257391171307</v>
      </c>
      <c r="CA2305">
        <v>285.12481028734908</v>
      </c>
      <c r="CB2305">
        <v>229.43148595101269</v>
      </c>
      <c r="CC2305" s="156">
        <v>1.05</v>
      </c>
      <c r="CD2305">
        <v>1310</v>
      </c>
      <c r="CE2305">
        <v>0.12704432230429852</v>
      </c>
      <c r="CF2305">
        <v>5.2536689029197383</v>
      </c>
      <c r="CG2305">
        <v>0.16886148307045803</v>
      </c>
      <c r="CH2305">
        <v>10.44156744821008</v>
      </c>
      <c r="CI2305">
        <v>11</v>
      </c>
    </row>
    <row r="2306" spans="47:87" x14ac:dyDescent="0.3">
      <c r="AU2306">
        <v>0.3</v>
      </c>
      <c r="AV2306">
        <v>18.721142334125958</v>
      </c>
      <c r="AW2306">
        <v>0.31854772317799412</v>
      </c>
      <c r="AX2306">
        <v>1.8035458305155609</v>
      </c>
      <c r="AY2306">
        <v>333.09650657563549</v>
      </c>
      <c r="AZ2306">
        <v>0.10756528289991499</v>
      </c>
      <c r="BA2306">
        <v>387.35924492136417</v>
      </c>
      <c r="BB2306">
        <v>304.02219460591186</v>
      </c>
      <c r="BC2306">
        <v>1</v>
      </c>
      <c r="BD2306">
        <v>29.940428137439262</v>
      </c>
      <c r="BE2306">
        <v>94.353695786203687</v>
      </c>
      <c r="BF2306">
        <v>16.502146470909778</v>
      </c>
      <c r="BG2306">
        <v>5.6840220772358219</v>
      </c>
      <c r="BH2306">
        <v>394.46080002459058</v>
      </c>
      <c r="BI2306">
        <v>0.19999999999999993</v>
      </c>
      <c r="BJ2306">
        <v>2776.2384447416557</v>
      </c>
      <c r="BK2306">
        <v>696.89013803903106</v>
      </c>
      <c r="BL2306">
        <v>892.49578509666821</v>
      </c>
      <c r="BM2306">
        <v>992.17756660295163</v>
      </c>
      <c r="BN2306">
        <v>114.30219244635023</v>
      </c>
      <c r="BO2306">
        <v>28.82937752912974</v>
      </c>
      <c r="BP2306">
        <v>4.3501607333065406E-2</v>
      </c>
      <c r="BQ2306">
        <v>100</v>
      </c>
      <c r="BR2306">
        <v>350.65392492699795</v>
      </c>
      <c r="BS2306">
        <v>5.438550598987224E-2</v>
      </c>
      <c r="BT2306">
        <v>2.9434613375747039E-4</v>
      </c>
      <c r="BU2306">
        <v>0</v>
      </c>
      <c r="BV2306">
        <v>0.58435540698485544</v>
      </c>
      <c r="BW2306">
        <v>15.573563557199369</v>
      </c>
      <c r="BX2306">
        <v>34.664258375157353</v>
      </c>
      <c r="BY2306">
        <v>33.675709094988527</v>
      </c>
      <c r="BZ2306">
        <v>900.18465960201274</v>
      </c>
      <c r="CA2306">
        <v>266.34422388177558</v>
      </c>
      <c r="CB2306">
        <v>233.42073243686761</v>
      </c>
      <c r="CC2306" s="156">
        <v>1.02</v>
      </c>
      <c r="CD2306">
        <v>790</v>
      </c>
      <c r="CE2306">
        <v>0.19143776069511853</v>
      </c>
      <c r="CF2306">
        <v>9.6839759104746701</v>
      </c>
      <c r="CG2306">
        <v>0.28006701581398896</v>
      </c>
      <c r="CH2306">
        <v>33.678252871781737</v>
      </c>
      <c r="CI2306">
        <v>6</v>
      </c>
    </row>
    <row r="2307" spans="47:87" x14ac:dyDescent="0.3">
      <c r="AU2307">
        <v>0.3</v>
      </c>
      <c r="AV2307">
        <v>20.429428081918278</v>
      </c>
      <c r="AW2307">
        <v>0.31610553183677492</v>
      </c>
      <c r="AX2307">
        <v>1.6516783536115556</v>
      </c>
      <c r="AY2307">
        <v>338.45861324751166</v>
      </c>
      <c r="AZ2307">
        <v>0.114671458249184</v>
      </c>
      <c r="BA2307">
        <v>473.78014857578944</v>
      </c>
      <c r="BB2307">
        <v>385.3115678038078</v>
      </c>
      <c r="BC2307">
        <v>1</v>
      </c>
      <c r="BD2307">
        <v>36.036517915549318</v>
      </c>
      <c r="BE2307">
        <v>86.568027421119325</v>
      </c>
      <c r="BF2307">
        <v>16.68504169749637</v>
      </c>
      <c r="BG2307">
        <v>4.870889047838677</v>
      </c>
      <c r="BH2307">
        <v>424.12366007812483</v>
      </c>
      <c r="BI2307">
        <v>0.20000000000000007</v>
      </c>
      <c r="BJ2307">
        <v>2571.0415160090911</v>
      </c>
      <c r="BK2307">
        <v>694.82651523790503</v>
      </c>
      <c r="BL2307">
        <v>935.00199837681441</v>
      </c>
      <c r="BM2307">
        <v>961.45643404474538</v>
      </c>
      <c r="BN2307">
        <v>133.58427114846663</v>
      </c>
      <c r="BO2307">
        <v>28.242466955554278</v>
      </c>
      <c r="BP2307">
        <v>8.7527700085421073E-2</v>
      </c>
      <c r="BQ2307">
        <v>100</v>
      </c>
      <c r="BR2307">
        <v>387.97793692776162</v>
      </c>
      <c r="BS2307">
        <v>5.6377298349490047E-2</v>
      </c>
      <c r="BT2307">
        <v>2.8966339652898457E-4</v>
      </c>
      <c r="BU2307">
        <v>0</v>
      </c>
      <c r="BV2307">
        <v>0.51867469247736353</v>
      </c>
      <c r="BW2307">
        <v>13.840252513688226</v>
      </c>
      <c r="BX2307">
        <v>37.570712615563693</v>
      </c>
      <c r="BY2307">
        <v>37.239995988339444</v>
      </c>
      <c r="BZ2307">
        <v>898.07600348046935</v>
      </c>
      <c r="CA2307">
        <v>212.13587322542995</v>
      </c>
      <c r="CB2307">
        <v>223.70039923740651</v>
      </c>
      <c r="CC2307" s="156">
        <v>0.77</v>
      </c>
      <c r="CD2307">
        <v>3270</v>
      </c>
      <c r="CE2307">
        <v>1.0530961303976571E-2</v>
      </c>
      <c r="CF2307">
        <v>1.7837586166404054</v>
      </c>
      <c r="CG2307">
        <v>6.0353183667687813E-2</v>
      </c>
      <c r="CH2307">
        <v>-13.824722782522361</v>
      </c>
      <c r="CI2307" t="s">
        <v>479</v>
      </c>
    </row>
    <row r="2308" spans="47:87" x14ac:dyDescent="0.3">
      <c r="AU2308">
        <v>0.3</v>
      </c>
      <c r="AV2308">
        <v>20.759846440831655</v>
      </c>
      <c r="AW2308">
        <v>0.28355632179473539</v>
      </c>
      <c r="AX2308">
        <v>1.5721561417345558</v>
      </c>
      <c r="AY2308">
        <v>321.57650519379217</v>
      </c>
      <c r="AZ2308">
        <v>8.6815883020813472E-2</v>
      </c>
      <c r="BA2308">
        <v>453.15403180483844</v>
      </c>
      <c r="BB2308">
        <v>320.22906303459763</v>
      </c>
      <c r="BC2308">
        <v>1</v>
      </c>
      <c r="BD2308">
        <v>44.040804121175924</v>
      </c>
      <c r="BE2308">
        <v>82.541005156687888</v>
      </c>
      <c r="BF2308">
        <v>17.261164948526343</v>
      </c>
      <c r="BG2308">
        <v>4.6936631343258908</v>
      </c>
      <c r="BH2308">
        <v>382.66303735064486</v>
      </c>
      <c r="BI2308">
        <v>0.2</v>
      </c>
      <c r="BJ2308">
        <v>3005.841954201208</v>
      </c>
      <c r="BK2308">
        <v>682.22830234426988</v>
      </c>
      <c r="BL2308">
        <v>904.54482978479359</v>
      </c>
      <c r="BM2308">
        <v>862.34172999995428</v>
      </c>
      <c r="BN2308">
        <v>121.95469438324862</v>
      </c>
      <c r="BO2308">
        <v>25.281279246111222</v>
      </c>
      <c r="BP2308">
        <v>8.5033442921496172E-2</v>
      </c>
      <c r="BQ2308">
        <v>100</v>
      </c>
      <c r="BR2308">
        <v>311.59457903079942</v>
      </c>
      <c r="BS2308">
        <v>5.4780083557504966E-2</v>
      </c>
      <c r="BT2308">
        <v>2.7264403161452247E-4</v>
      </c>
      <c r="BU2308">
        <v>26.268086040785796</v>
      </c>
      <c r="BV2308">
        <v>0.51538885895672248</v>
      </c>
      <c r="BW2308">
        <v>14.536433219863079</v>
      </c>
      <c r="BX2308">
        <v>36.679901025280614</v>
      </c>
      <c r="BY2308">
        <v>34.370438134908596</v>
      </c>
      <c r="BZ2308">
        <v>1018.3738762566473</v>
      </c>
      <c r="CA2308">
        <v>289.46487974835475</v>
      </c>
      <c r="CB2308">
        <v>228.05947952956186</v>
      </c>
      <c r="CC2308" s="156">
        <v>0.97</v>
      </c>
      <c r="CD2308">
        <v>960</v>
      </c>
      <c r="CE2308">
        <v>0.21427688050904692</v>
      </c>
      <c r="CF2308">
        <v>8.684728637083774</v>
      </c>
      <c r="CG2308">
        <v>0.2548747328274224</v>
      </c>
      <c r="CH2308">
        <v>38.741589634906006</v>
      </c>
      <c r="CI2308">
        <v>6</v>
      </c>
    </row>
    <row r="2309" spans="47:87" x14ac:dyDescent="0.3">
      <c r="AU2309">
        <v>0.3</v>
      </c>
      <c r="AV2309">
        <v>17.025117341562332</v>
      </c>
      <c r="AW2309">
        <v>0.27984597193280308</v>
      </c>
      <c r="AX2309">
        <v>1.5738241131250612</v>
      </c>
      <c r="AY2309">
        <v>327.72579717339397</v>
      </c>
      <c r="AZ2309">
        <v>8.7151835797345867E-2</v>
      </c>
      <c r="BA2309">
        <v>414.80858919304234</v>
      </c>
      <c r="BB2309">
        <v>398.16014718714342</v>
      </c>
      <c r="BC2309">
        <v>1</v>
      </c>
      <c r="BD2309">
        <v>36.175667723682743</v>
      </c>
      <c r="BE2309">
        <v>114.41013931764448</v>
      </c>
      <c r="BF2309">
        <v>19.617915469437641</v>
      </c>
      <c r="BG2309">
        <v>4.7421084101633948</v>
      </c>
      <c r="BH2309">
        <v>387.75137930758808</v>
      </c>
      <c r="BI2309">
        <v>0.2</v>
      </c>
      <c r="BJ2309">
        <v>2715.9539611268765</v>
      </c>
      <c r="BK2309">
        <v>675.83770082257467</v>
      </c>
      <c r="BL2309">
        <v>908.0352908291153</v>
      </c>
      <c r="BM2309">
        <v>964.12288543923466</v>
      </c>
      <c r="BN2309">
        <v>123.29965707450313</v>
      </c>
      <c r="BO2309">
        <v>25.068324526691431</v>
      </c>
      <c r="BP2309">
        <v>6.9612970390782111E-2</v>
      </c>
      <c r="BQ2309">
        <v>100</v>
      </c>
      <c r="BR2309">
        <v>340.84160285039979</v>
      </c>
      <c r="BS2309">
        <v>5.4161082787280247E-2</v>
      </c>
      <c r="BT2309">
        <v>3.0132595036379804E-4</v>
      </c>
      <c r="BU2309">
        <v>145.34384420122629</v>
      </c>
      <c r="BV2309">
        <v>0.52463099256569057</v>
      </c>
      <c r="BW2309">
        <v>14.559144217093825</v>
      </c>
      <c r="BX2309">
        <v>35.008577664539693</v>
      </c>
      <c r="BY2309">
        <v>33.026397104735146</v>
      </c>
      <c r="BZ2309">
        <v>886.33579289303407</v>
      </c>
      <c r="CA2309">
        <v>292.47457204697855</v>
      </c>
      <c r="CB2309">
        <v>229.36432328229736</v>
      </c>
      <c r="CC2309" s="156">
        <v>0.96</v>
      </c>
      <c r="CD2309">
        <v>1590</v>
      </c>
      <c r="CE2309">
        <v>0.17568623887017609</v>
      </c>
      <c r="CF2309">
        <v>6.5008677047816485</v>
      </c>
      <c r="CG2309">
        <v>0.20865228649759804</v>
      </c>
      <c r="CH2309">
        <v>18.682252123603181</v>
      </c>
      <c r="CI2309">
        <v>8</v>
      </c>
    </row>
    <row r="2310" spans="47:87" x14ac:dyDescent="0.3">
      <c r="AU2310">
        <v>0.3</v>
      </c>
      <c r="AV2310">
        <v>20.160728207770006</v>
      </c>
      <c r="AW2310">
        <v>0.27298102332044488</v>
      </c>
      <c r="AX2310">
        <v>0.85541488892002271</v>
      </c>
      <c r="AY2310">
        <v>341.52750392023034</v>
      </c>
      <c r="AZ2310">
        <v>0.10500933336457886</v>
      </c>
      <c r="BA2310">
        <v>437.32000578342979</v>
      </c>
      <c r="BB2310">
        <v>324.01842888086014</v>
      </c>
      <c r="BC2310">
        <v>1</v>
      </c>
      <c r="BD2310">
        <v>45.275023583560888</v>
      </c>
      <c r="BE2310">
        <v>103.54243893208194</v>
      </c>
      <c r="BF2310">
        <v>19.798506803716435</v>
      </c>
      <c r="BG2310">
        <v>7.1854942642542401</v>
      </c>
      <c r="BH2310">
        <v>457.29102570745528</v>
      </c>
      <c r="BI2310">
        <v>0.19999999999999998</v>
      </c>
      <c r="BJ2310">
        <v>2734.5242687184691</v>
      </c>
      <c r="BK2310">
        <v>688.37483168934875</v>
      </c>
      <c r="BL2310">
        <v>849.13735542426957</v>
      </c>
      <c r="BM2310">
        <v>951.63769924521318</v>
      </c>
      <c r="BN2310">
        <v>156.82322241955083</v>
      </c>
      <c r="BO2310">
        <v>24.777897558985366</v>
      </c>
      <c r="BP2310">
        <v>2.842866165724145E-2</v>
      </c>
      <c r="BQ2310">
        <v>100</v>
      </c>
      <c r="BR2310">
        <v>337.03616757909475</v>
      </c>
      <c r="BS2310">
        <v>5.3219163246611391E-2</v>
      </c>
      <c r="BT2310">
        <v>2.9975160440633879E-4</v>
      </c>
      <c r="BU2310">
        <v>84.198131871633876</v>
      </c>
      <c r="BV2310">
        <v>0.52356006044769954</v>
      </c>
      <c r="BW2310">
        <v>13.610234525055608</v>
      </c>
      <c r="BX2310">
        <v>33.352549097095689</v>
      </c>
      <c r="BY2310">
        <v>29.706872074667032</v>
      </c>
      <c r="BZ2310">
        <v>968.08996979132655</v>
      </c>
      <c r="CA2310">
        <v>272.25209262418787</v>
      </c>
      <c r="CB2310">
        <v>207.20933936498841</v>
      </c>
      <c r="CC2310" s="156">
        <v>1.01</v>
      </c>
      <c r="CD2310">
        <v>2120</v>
      </c>
      <c r="CE2310">
        <v>3.9566547516936224E-2</v>
      </c>
      <c r="CF2310">
        <v>2.5348276606326201</v>
      </c>
      <c r="CG2310">
        <v>8.769529663896232E-2</v>
      </c>
      <c r="CH2310">
        <v>-9.9519625426530709</v>
      </c>
      <c r="CI2310" t="s">
        <v>479</v>
      </c>
    </row>
    <row r="2311" spans="47:87" x14ac:dyDescent="0.3">
      <c r="AU2311">
        <v>0.3</v>
      </c>
      <c r="AV2311">
        <v>20.80167595243018</v>
      </c>
      <c r="AW2311">
        <v>0.30735776300172274</v>
      </c>
      <c r="AX2311">
        <v>0.17972449560744447</v>
      </c>
      <c r="AY2311">
        <v>347.08470912531817</v>
      </c>
      <c r="AZ2311">
        <v>9.2961211019366788E-2</v>
      </c>
      <c r="BA2311">
        <v>441.64916637628937</v>
      </c>
      <c r="BB2311">
        <v>387.18685195652267</v>
      </c>
      <c r="BC2311">
        <v>1</v>
      </c>
      <c r="BD2311">
        <v>39.805090371679974</v>
      </c>
      <c r="BE2311">
        <v>81.19524463444138</v>
      </c>
      <c r="BF2311">
        <v>13.547634942238151</v>
      </c>
      <c r="BG2311">
        <v>4.4642769507066031</v>
      </c>
      <c r="BH2311">
        <v>415.14109039263315</v>
      </c>
      <c r="BI2311">
        <v>0.19999999999999998</v>
      </c>
      <c r="BJ2311">
        <v>2890.0037136374885</v>
      </c>
      <c r="BK2311">
        <v>707.98256406519113</v>
      </c>
      <c r="BL2311">
        <v>982.16959789825364</v>
      </c>
      <c r="BM2311">
        <v>1190.4845006811556</v>
      </c>
      <c r="BN2311">
        <v>185.22091549085084</v>
      </c>
      <c r="BO2311">
        <v>27.687481926065125</v>
      </c>
      <c r="BP2311">
        <v>5.7700733894781774E-2</v>
      </c>
      <c r="BQ2311">
        <v>100</v>
      </c>
      <c r="BR2311">
        <v>381.16536308569107</v>
      </c>
      <c r="BS2311">
        <v>5.174995857149256E-2</v>
      </c>
      <c r="BT2311">
        <v>3.3541605221240763E-4</v>
      </c>
      <c r="BU2311">
        <v>0</v>
      </c>
      <c r="BV2311">
        <v>0.51322563056277459</v>
      </c>
      <c r="BW2311">
        <v>15.000212776438193</v>
      </c>
      <c r="BX2311">
        <v>35.230988122500271</v>
      </c>
      <c r="BY2311">
        <v>33.830694862598968</v>
      </c>
      <c r="BZ2311">
        <v>926.94458240150891</v>
      </c>
      <c r="CA2311">
        <v>362.73708739040171</v>
      </c>
      <c r="CB2311">
        <v>232.50067414621097</v>
      </c>
      <c r="CC2311" s="156">
        <v>0.85</v>
      </c>
      <c r="CD2311">
        <v>2070</v>
      </c>
      <c r="CE2311">
        <v>6.0041968205847285E-2</v>
      </c>
      <c r="CF2311">
        <v>3.215782486206578</v>
      </c>
      <c r="CG2311">
        <v>9.4759177106143747E-2</v>
      </c>
      <c r="CH2311">
        <v>-5.2452817014723152</v>
      </c>
      <c r="CI2311" t="s">
        <v>479</v>
      </c>
    </row>
    <row r="2312" spans="47:87" x14ac:dyDescent="0.3">
      <c r="AU2312">
        <v>0.3</v>
      </c>
      <c r="AV2312">
        <v>19.60016237321069</v>
      </c>
      <c r="AW2312">
        <v>0.2547122253577413</v>
      </c>
      <c r="AX2312">
        <v>1.6539694828799083</v>
      </c>
      <c r="AY2312">
        <v>332.69857505699491</v>
      </c>
      <c r="AZ2312">
        <v>9.5562068576453219E-2</v>
      </c>
      <c r="BA2312">
        <v>395.23378629033277</v>
      </c>
      <c r="BB2312">
        <v>342.69521588541443</v>
      </c>
      <c r="BC2312">
        <v>1</v>
      </c>
      <c r="BD2312">
        <v>40.617929189301293</v>
      </c>
      <c r="BE2312">
        <v>88.96671668961136</v>
      </c>
      <c r="BF2312">
        <v>12.732555960335642</v>
      </c>
      <c r="BG2312">
        <v>5.4952803027089319</v>
      </c>
      <c r="BH2312">
        <v>355.55706047591627</v>
      </c>
      <c r="BI2312">
        <v>0.2</v>
      </c>
      <c r="BJ2312">
        <v>2683.9265334281422</v>
      </c>
      <c r="BK2312">
        <v>706.05494729664747</v>
      </c>
      <c r="BL2312">
        <v>916.95979929985037</v>
      </c>
      <c r="BM2312">
        <v>1099.1352721914709</v>
      </c>
      <c r="BN2312">
        <v>221.00255934400178</v>
      </c>
      <c r="BO2312">
        <v>23.102181186404568</v>
      </c>
      <c r="BP2312">
        <v>2.8661028598887493E-2</v>
      </c>
      <c r="BQ2312">
        <v>100</v>
      </c>
      <c r="BR2312">
        <v>277.94534239594088</v>
      </c>
      <c r="BS2312">
        <v>5.9712661817548668E-2</v>
      </c>
      <c r="BT2312">
        <v>2.8838769519104669E-4</v>
      </c>
      <c r="BU2312">
        <v>23.041099502596129</v>
      </c>
      <c r="BV2312">
        <v>0.52040811087360639</v>
      </c>
      <c r="BW2312">
        <v>16.175071317845312</v>
      </c>
      <c r="BX2312">
        <v>35.06376546984049</v>
      </c>
      <c r="BY2312">
        <v>36.902671743236105</v>
      </c>
      <c r="BZ2312">
        <v>1033.6453692639236</v>
      </c>
      <c r="CA2312">
        <v>354.64429841269464</v>
      </c>
      <c r="CB2312">
        <v>245.23753200139029</v>
      </c>
      <c r="CC2312" s="156">
        <v>0.82</v>
      </c>
      <c r="CD2312">
        <v>2080</v>
      </c>
      <c r="CE2312">
        <v>0.20212492711951402</v>
      </c>
      <c r="CF2312">
        <v>7.5841463368265032</v>
      </c>
      <c r="CG2312">
        <v>0.24519051261602581</v>
      </c>
      <c r="CH2312">
        <v>32.934537595273241</v>
      </c>
      <c r="CI2312">
        <v>6</v>
      </c>
    </row>
    <row r="2313" spans="47:87" x14ac:dyDescent="0.3">
      <c r="AU2313">
        <v>0.3</v>
      </c>
      <c r="AV2313">
        <v>20.423679090626592</v>
      </c>
      <c r="AW2313">
        <v>0.23669157710171101</v>
      </c>
      <c r="AX2313">
        <v>1.5287399720421329</v>
      </c>
      <c r="AY2313">
        <v>344.07995442443638</v>
      </c>
      <c r="AZ2313">
        <v>0.10561671128952183</v>
      </c>
      <c r="BA2313">
        <v>433.2738709266273</v>
      </c>
      <c r="BB2313">
        <v>364.88887368260947</v>
      </c>
      <c r="BC2313">
        <v>1</v>
      </c>
      <c r="BD2313">
        <v>37.733100488339801</v>
      </c>
      <c r="BE2313">
        <v>95.343628946972572</v>
      </c>
      <c r="BF2313">
        <v>10.276015313929765</v>
      </c>
      <c r="BG2313">
        <v>4.6580621680884686</v>
      </c>
      <c r="BH2313">
        <v>416.97263965274578</v>
      </c>
      <c r="BI2313">
        <v>0.19999999999999998</v>
      </c>
      <c r="BJ2313">
        <v>2643.3592889186079</v>
      </c>
      <c r="BK2313">
        <v>696.58287457533743</v>
      </c>
      <c r="BL2313">
        <v>866.46153296515035</v>
      </c>
      <c r="BM2313">
        <v>988.25201564787403</v>
      </c>
      <c r="BN2313">
        <v>122.55940337521702</v>
      </c>
      <c r="BO2313">
        <v>21.345547268650087</v>
      </c>
      <c r="BP2313">
        <v>4.1377071240280457E-2</v>
      </c>
      <c r="BQ2313">
        <v>100</v>
      </c>
      <c r="BR2313">
        <v>255.86956225854746</v>
      </c>
      <c r="BS2313">
        <v>5.0607008902601225E-2</v>
      </c>
      <c r="BT2313">
        <v>2.9174153397423249E-4</v>
      </c>
      <c r="BU2313">
        <v>3.3094861874653971</v>
      </c>
      <c r="BV2313">
        <v>0.60479086231724422</v>
      </c>
      <c r="BW2313">
        <v>15.26563579101335</v>
      </c>
      <c r="BX2313">
        <v>37.021203599800501</v>
      </c>
      <c r="BY2313">
        <v>33.840356788132517</v>
      </c>
      <c r="BZ2313">
        <v>1235.223112447708</v>
      </c>
      <c r="CA2313">
        <v>196.5779541313147</v>
      </c>
      <c r="CB2313">
        <v>216.98354836389549</v>
      </c>
      <c r="CC2313" s="156">
        <v>1.1599999999999999</v>
      </c>
      <c r="CD2313">
        <v>2090</v>
      </c>
      <c r="CE2313">
        <v>-9.349009488037463E-2</v>
      </c>
      <c r="CF2313">
        <v>0.33030067393391249</v>
      </c>
      <c r="CG2313">
        <v>1.3355664770526297E-2</v>
      </c>
      <c r="CH2313">
        <v>-21.625288761208743</v>
      </c>
      <c r="CI2313" t="s">
        <v>479</v>
      </c>
    </row>
    <row r="2314" spans="47:87" x14ac:dyDescent="0.3">
      <c r="AU2314">
        <v>0.3</v>
      </c>
      <c r="AV2314">
        <v>19.179130864570396</v>
      </c>
      <c r="AW2314">
        <v>0.31882420037161402</v>
      </c>
      <c r="AX2314">
        <v>1.2052362782823787</v>
      </c>
      <c r="AY2314">
        <v>323.81260280599724</v>
      </c>
      <c r="AZ2314">
        <v>9.9212591777316145E-2</v>
      </c>
      <c r="BA2314">
        <v>368.54763175752402</v>
      </c>
      <c r="BB2314">
        <v>373.51557999052375</v>
      </c>
      <c r="BC2314">
        <v>1</v>
      </c>
      <c r="BD2314">
        <v>36.391801161075875</v>
      </c>
      <c r="BE2314">
        <v>103.2035799520892</v>
      </c>
      <c r="BF2314">
        <v>18.863900038448975</v>
      </c>
      <c r="BG2314">
        <v>5.0915422131055612</v>
      </c>
      <c r="BH2314">
        <v>381.72288776838212</v>
      </c>
      <c r="BI2314">
        <v>0.2</v>
      </c>
      <c r="BJ2314">
        <v>2758.7826574898145</v>
      </c>
      <c r="BK2314">
        <v>677.13178214304833</v>
      </c>
      <c r="BL2314">
        <v>854.92818495739562</v>
      </c>
      <c r="BM2314">
        <v>922.55010528367177</v>
      </c>
      <c r="BN2314">
        <v>184.20215617063732</v>
      </c>
      <c r="BO2314">
        <v>28.787470573783001</v>
      </c>
      <c r="BP2314">
        <v>5.1701770874835191E-2</v>
      </c>
      <c r="BQ2314">
        <v>100</v>
      </c>
      <c r="BR2314">
        <v>385.34929325247208</v>
      </c>
      <c r="BS2314">
        <v>5.9503238087714752E-2</v>
      </c>
      <c r="BT2314">
        <v>2.9957051465651752E-4</v>
      </c>
      <c r="BU2314">
        <v>2.7354935535439049</v>
      </c>
      <c r="BV2314">
        <v>0.56425474911996254</v>
      </c>
      <c r="BW2314">
        <v>14.503089983154315</v>
      </c>
      <c r="BX2314">
        <v>35.837246645992174</v>
      </c>
      <c r="BY2314">
        <v>36.261892150558289</v>
      </c>
      <c r="BZ2314">
        <v>975.11828297981617</v>
      </c>
      <c r="CA2314">
        <v>399.55957348053454</v>
      </c>
      <c r="CB2314">
        <v>242.08613624885933</v>
      </c>
      <c r="CC2314" s="156">
        <v>1.1000000000000001</v>
      </c>
      <c r="CD2314">
        <v>510</v>
      </c>
      <c r="CE2314">
        <v>0.2007099582691847</v>
      </c>
      <c r="CF2314">
        <v>8.2508409914807537</v>
      </c>
      <c r="CG2314">
        <v>0.2393801512906378</v>
      </c>
      <c r="CH2314">
        <v>23.559920412574115</v>
      </c>
      <c r="CI2314">
        <v>7</v>
      </c>
    </row>
    <row r="2315" spans="47:87" x14ac:dyDescent="0.3">
      <c r="AU2315">
        <v>0.3</v>
      </c>
      <c r="AV2315">
        <v>20.348482487279043</v>
      </c>
      <c r="AW2315">
        <v>0.2820183714226176</v>
      </c>
      <c r="AX2315">
        <v>0.7930520003810293</v>
      </c>
      <c r="AY2315">
        <v>312.99774311092835</v>
      </c>
      <c r="AZ2315">
        <v>0.10445272109248663</v>
      </c>
      <c r="BA2315">
        <v>461.40504154426509</v>
      </c>
      <c r="BB2315">
        <v>348.50881458791781</v>
      </c>
      <c r="BC2315">
        <v>1</v>
      </c>
      <c r="BD2315">
        <v>35.89030606370757</v>
      </c>
      <c r="BE2315">
        <v>83.897105513100016</v>
      </c>
      <c r="BF2315">
        <v>15.411828601425102</v>
      </c>
      <c r="BG2315">
        <v>3.8427971663905174</v>
      </c>
      <c r="BH2315">
        <v>393.56787706140949</v>
      </c>
      <c r="BI2315">
        <v>0.20000000000000004</v>
      </c>
      <c r="BJ2315">
        <v>2855.8124582174137</v>
      </c>
      <c r="BK2315">
        <v>712.05697068496522</v>
      </c>
      <c r="BL2315">
        <v>982.91364625272615</v>
      </c>
      <c r="BM2315">
        <v>1067.7850913515258</v>
      </c>
      <c r="BN2315">
        <v>182.46036222556279</v>
      </c>
      <c r="BO2315">
        <v>25.384577437507065</v>
      </c>
      <c r="BP2315">
        <v>5.5310995498343639E-2</v>
      </c>
      <c r="BQ2315">
        <v>100</v>
      </c>
      <c r="BR2315">
        <v>377.59630526628132</v>
      </c>
      <c r="BS2315">
        <v>4.9390608261838706E-2</v>
      </c>
      <c r="BT2315">
        <v>2.669955396643693E-4</v>
      </c>
      <c r="BU2315">
        <v>0</v>
      </c>
      <c r="BV2315">
        <v>0.54122494118876519</v>
      </c>
      <c r="BW2315">
        <v>14.207935998392914</v>
      </c>
      <c r="BX2315">
        <v>36.350770716772466</v>
      </c>
      <c r="BY2315">
        <v>29.084872160455188</v>
      </c>
      <c r="BZ2315">
        <v>934.11495362226481</v>
      </c>
      <c r="CA2315">
        <v>227.74292132333642</v>
      </c>
      <c r="CB2315">
        <v>226.36171626762842</v>
      </c>
      <c r="CC2315" s="156">
        <v>1.05</v>
      </c>
      <c r="CD2315">
        <v>1630</v>
      </c>
      <c r="CE2315">
        <v>0.10454720579392873</v>
      </c>
      <c r="CF2315">
        <v>4.2811519459177703</v>
      </c>
      <c r="CG2315">
        <v>0.13927145375542466</v>
      </c>
      <c r="CH2315">
        <v>-1.0517550684344035</v>
      </c>
      <c r="CI2315" t="s">
        <v>479</v>
      </c>
    </row>
    <row r="2316" spans="47:87" x14ac:dyDescent="0.3">
      <c r="AU2316">
        <v>0.3</v>
      </c>
      <c r="AV2316">
        <v>20.287574042618544</v>
      </c>
      <c r="AW2316">
        <v>0.2934017560995496</v>
      </c>
      <c r="AX2316">
        <v>0</v>
      </c>
      <c r="AY2316">
        <v>336.59181559661346</v>
      </c>
      <c r="AZ2316">
        <v>9.0375100117560003E-2</v>
      </c>
      <c r="BA2316">
        <v>476.8964143140854</v>
      </c>
      <c r="BB2316">
        <v>347.22809812097239</v>
      </c>
      <c r="BC2316">
        <v>1</v>
      </c>
      <c r="BD2316">
        <v>33.569900292566103</v>
      </c>
      <c r="BE2316">
        <v>98.725424010485099</v>
      </c>
      <c r="BF2316">
        <v>19.017655329646406</v>
      </c>
      <c r="BG2316">
        <v>5.5666494711740384</v>
      </c>
      <c r="BH2316">
        <v>448.22956253568816</v>
      </c>
      <c r="BI2316">
        <v>0.19999999999999998</v>
      </c>
      <c r="BJ2316">
        <v>2498.0010658152896</v>
      </c>
      <c r="BK2316">
        <v>670.11603781941574</v>
      </c>
      <c r="BL2316">
        <v>842.29360992351747</v>
      </c>
      <c r="BM2316">
        <v>892.67648637556988</v>
      </c>
      <c r="BN2316">
        <v>125.47834481664694</v>
      </c>
      <c r="BO2316">
        <v>26.500316291216759</v>
      </c>
      <c r="BP2316">
        <v>4.657594213984835E-2</v>
      </c>
      <c r="BQ2316">
        <v>100</v>
      </c>
      <c r="BR2316">
        <v>280.91564798247009</v>
      </c>
      <c r="BS2316">
        <v>5.3216548470320361E-2</v>
      </c>
      <c r="BT2316">
        <v>3.0287682571921646E-4</v>
      </c>
      <c r="BU2316">
        <v>133.47631205816654</v>
      </c>
      <c r="BV2316">
        <v>0.53116113256706088</v>
      </c>
      <c r="BW2316">
        <v>14.917699340282748</v>
      </c>
      <c r="BX2316">
        <v>37.104127020053248</v>
      </c>
      <c r="BY2316">
        <v>30.245046479389078</v>
      </c>
      <c r="BZ2316">
        <v>934.24942974830731</v>
      </c>
      <c r="CA2316">
        <v>296.66843852632729</v>
      </c>
      <c r="CB2316">
        <v>235.14706905890449</v>
      </c>
      <c r="CC2316" s="156">
        <v>0.77</v>
      </c>
      <c r="CD2316">
        <v>1930</v>
      </c>
      <c r="CE2316">
        <v>0.27941868287173866</v>
      </c>
      <c r="CF2316">
        <v>7.0938858905686919</v>
      </c>
      <c r="CG2316">
        <v>0.34768602173125446</v>
      </c>
      <c r="CH2316">
        <v>38.491968153570163</v>
      </c>
      <c r="CI2316">
        <v>4</v>
      </c>
    </row>
    <row r="2317" spans="47:87" x14ac:dyDescent="0.3">
      <c r="AU2317">
        <v>0.3</v>
      </c>
      <c r="AV2317">
        <v>19.796193299745148</v>
      </c>
      <c r="AW2317">
        <v>0.31566446205643606</v>
      </c>
      <c r="AX2317">
        <v>1.482283720437638</v>
      </c>
      <c r="AY2317">
        <v>304.27205511228499</v>
      </c>
      <c r="AZ2317">
        <v>0.10028319517215623</v>
      </c>
      <c r="BA2317">
        <v>476.44254453038417</v>
      </c>
      <c r="BB2317">
        <v>282.20414709145524</v>
      </c>
      <c r="BC2317">
        <v>1</v>
      </c>
      <c r="BD2317">
        <v>42.8375422611457</v>
      </c>
      <c r="BE2317">
        <v>95.131925144615479</v>
      </c>
      <c r="BF2317">
        <v>23.714553608449776</v>
      </c>
      <c r="BG2317">
        <v>3.0505267385410417</v>
      </c>
      <c r="BH2317">
        <v>423.1518134022524</v>
      </c>
      <c r="BI2317">
        <v>0.19999999999999998</v>
      </c>
      <c r="BJ2317">
        <v>2614.216939764322</v>
      </c>
      <c r="BK2317">
        <v>709.18197781647598</v>
      </c>
      <c r="BL2317">
        <v>959.2597987835926</v>
      </c>
      <c r="BM2317">
        <v>905.96755535142563</v>
      </c>
      <c r="BN2317">
        <v>142.80990712808378</v>
      </c>
      <c r="BO2317">
        <v>28.436183311717215</v>
      </c>
      <c r="BP2317">
        <v>5.9186443489154555E-2</v>
      </c>
      <c r="BQ2317">
        <v>100</v>
      </c>
      <c r="BR2317">
        <v>358.51609900572345</v>
      </c>
      <c r="BS2317">
        <v>5.4508991881569907E-2</v>
      </c>
      <c r="BT2317">
        <v>3.0242717307256775E-4</v>
      </c>
      <c r="BU2317">
        <v>18.946076680538582</v>
      </c>
      <c r="BV2317">
        <v>0.49638857833264294</v>
      </c>
      <c r="BW2317">
        <v>13.934273845732188</v>
      </c>
      <c r="BX2317">
        <v>37.676395997026631</v>
      </c>
      <c r="BY2317">
        <v>32.120412117654134</v>
      </c>
      <c r="BZ2317">
        <v>1118.6646136071013</v>
      </c>
      <c r="CA2317">
        <v>321.93513069164692</v>
      </c>
      <c r="CB2317">
        <v>225.96107443275741</v>
      </c>
      <c r="CC2317" s="156">
        <v>0.95</v>
      </c>
      <c r="CD2317">
        <v>2070</v>
      </c>
      <c r="CE2317">
        <v>9.3117070866202578E-2</v>
      </c>
      <c r="CF2317">
        <v>3.5286774022069234</v>
      </c>
      <c r="CG2317">
        <v>0.1286640018364599</v>
      </c>
      <c r="CH2317">
        <v>-3.6712620955116866</v>
      </c>
      <c r="CI2317" t="s">
        <v>479</v>
      </c>
    </row>
    <row r="2318" spans="47:87" x14ac:dyDescent="0.3">
      <c r="AU2318">
        <v>0.3</v>
      </c>
      <c r="AV2318">
        <v>18.941237220071947</v>
      </c>
      <c r="AW2318">
        <v>0.32523758821968041</v>
      </c>
      <c r="AX2318">
        <v>0.68850304932707762</v>
      </c>
      <c r="AY2318">
        <v>316.46551220772034</v>
      </c>
      <c r="AZ2318">
        <v>0.10562109802692529</v>
      </c>
      <c r="BA2318">
        <v>393.14954910356818</v>
      </c>
      <c r="BB2318">
        <v>359.75008777475568</v>
      </c>
      <c r="BC2318">
        <v>1</v>
      </c>
      <c r="BD2318">
        <v>47.198780828945154</v>
      </c>
      <c r="BE2318">
        <v>100.85265066878904</v>
      </c>
      <c r="BF2318">
        <v>20.335906856187748</v>
      </c>
      <c r="BG2318">
        <v>6.2212005670717412</v>
      </c>
      <c r="BH2318">
        <v>441.60418789585378</v>
      </c>
      <c r="BI2318">
        <v>0.20000000000000004</v>
      </c>
      <c r="BJ2318">
        <v>2136.1766048706036</v>
      </c>
      <c r="BK2318">
        <v>705.74515788632152</v>
      </c>
      <c r="BL2318">
        <v>868.02922253532518</v>
      </c>
      <c r="BM2318">
        <v>1005.4305399125325</v>
      </c>
      <c r="BN2318">
        <v>144.54365007922272</v>
      </c>
      <c r="BO2318">
        <v>29.340914428691431</v>
      </c>
      <c r="BP2318">
        <v>5.5831356878015687E-2</v>
      </c>
      <c r="BQ2318">
        <v>100</v>
      </c>
      <c r="BR2318">
        <v>308.48764253563866</v>
      </c>
      <c r="BS2318">
        <v>5.6455111885330186E-2</v>
      </c>
      <c r="BT2318">
        <v>3.0916883188386129E-4</v>
      </c>
      <c r="BU2318">
        <v>0</v>
      </c>
      <c r="BV2318">
        <v>0.54102089808878406</v>
      </c>
      <c r="BW2318">
        <v>16.644282799065909</v>
      </c>
      <c r="BX2318">
        <v>36.270786025707061</v>
      </c>
      <c r="BY2318">
        <v>38.671605834444541</v>
      </c>
      <c r="BZ2318">
        <v>885.84191791009584</v>
      </c>
      <c r="CA2318">
        <v>368.24050435952302</v>
      </c>
      <c r="CB2318">
        <v>254.24364216765611</v>
      </c>
      <c r="CC2318" s="156">
        <v>1.1100000000000001</v>
      </c>
      <c r="CD2318">
        <v>2210</v>
      </c>
      <c r="CE2318">
        <v>-0.13029845011942509</v>
      </c>
      <c r="CF2318">
        <v>0.16436987945496639</v>
      </c>
      <c r="CG2318">
        <v>6.4764745740232242E-3</v>
      </c>
      <c r="CH2318">
        <v>-21.1447537648204</v>
      </c>
      <c r="CI2318" t="s">
        <v>479</v>
      </c>
    </row>
    <row r="2319" spans="47:87" x14ac:dyDescent="0.3">
      <c r="AU2319">
        <v>0.3</v>
      </c>
      <c r="AV2319">
        <v>20.334400912423028</v>
      </c>
      <c r="AW2319">
        <v>0.29930618118217567</v>
      </c>
      <c r="AX2319">
        <v>0.70519752710203609</v>
      </c>
      <c r="AY2319">
        <v>318.62470987645997</v>
      </c>
      <c r="AZ2319">
        <v>0.10056455351714824</v>
      </c>
      <c r="BA2319">
        <v>396.10514055591898</v>
      </c>
      <c r="BB2319">
        <v>438.06616826807203</v>
      </c>
      <c r="BC2319">
        <v>1</v>
      </c>
      <c r="BD2319">
        <v>27.336601554663652</v>
      </c>
      <c r="BE2319">
        <v>84.057448470889966</v>
      </c>
      <c r="BF2319">
        <v>10.234031666691187</v>
      </c>
      <c r="BG2319">
        <v>5.3592610159619207</v>
      </c>
      <c r="BH2319">
        <v>421.19808063807568</v>
      </c>
      <c r="BI2319">
        <v>0.2</v>
      </c>
      <c r="BJ2319">
        <v>2479.5497785991934</v>
      </c>
      <c r="BK2319">
        <v>689.81930717029252</v>
      </c>
      <c r="BL2319">
        <v>899.23679627831712</v>
      </c>
      <c r="BM2319">
        <v>891.25298812826202</v>
      </c>
      <c r="BN2319">
        <v>140.98813617658004</v>
      </c>
      <c r="BO2319">
        <v>26.92743827575821</v>
      </c>
      <c r="BP2319">
        <v>6.0355845184670305E-2</v>
      </c>
      <c r="BQ2319">
        <v>100</v>
      </c>
      <c r="BR2319">
        <v>330.81512753242293</v>
      </c>
      <c r="BS2319">
        <v>5.0905318906834592E-2</v>
      </c>
      <c r="BT2319">
        <v>3.0439537200513595E-4</v>
      </c>
      <c r="BU2319">
        <v>0.13082532118751475</v>
      </c>
      <c r="BV2319">
        <v>0.56347767916163083</v>
      </c>
      <c r="BW2319">
        <v>15.185357700952192</v>
      </c>
      <c r="BX2319">
        <v>35.614342031849951</v>
      </c>
      <c r="BY2319">
        <v>38.483243862084628</v>
      </c>
      <c r="BZ2319">
        <v>1005.2672246563294</v>
      </c>
      <c r="CA2319">
        <v>280.8432135363783</v>
      </c>
      <c r="CB2319">
        <v>229.5616633363546</v>
      </c>
      <c r="CC2319" s="156">
        <v>1.19</v>
      </c>
      <c r="CD2319">
        <v>640</v>
      </c>
      <c r="CE2319">
        <v>0.19498808488492503</v>
      </c>
      <c r="CF2319">
        <v>5.4782997128849811</v>
      </c>
      <c r="CG2319">
        <v>0.19528318557669105</v>
      </c>
      <c r="CH2319">
        <v>14.56235721019198</v>
      </c>
      <c r="CI2319">
        <v>8</v>
      </c>
    </row>
    <row r="2320" spans="47:87" x14ac:dyDescent="0.3">
      <c r="AU2320">
        <v>0.3</v>
      </c>
      <c r="AV2320">
        <v>18.727099003408359</v>
      </c>
      <c r="AW2320">
        <v>0.33457765657723854</v>
      </c>
      <c r="AX2320">
        <v>0.64522332623205025</v>
      </c>
      <c r="AY2320">
        <v>315.205519633748</v>
      </c>
      <c r="AZ2320">
        <v>9.574677317835921E-2</v>
      </c>
      <c r="BA2320">
        <v>394.85503822875131</v>
      </c>
      <c r="BB2320">
        <v>367.01454077459147</v>
      </c>
      <c r="BC2320">
        <v>1</v>
      </c>
      <c r="BD2320">
        <v>41.171986979858048</v>
      </c>
      <c r="BE2320">
        <v>104.13918225262182</v>
      </c>
      <c r="BF2320">
        <v>18.814722069172987</v>
      </c>
      <c r="BG2320">
        <v>4.588890915273538</v>
      </c>
      <c r="BH2320">
        <v>423.53900257040652</v>
      </c>
      <c r="BI2320">
        <v>0.2</v>
      </c>
      <c r="BJ2320">
        <v>3372.9593221868145</v>
      </c>
      <c r="BK2320">
        <v>691.62001977623231</v>
      </c>
      <c r="BL2320">
        <v>881.26908611475778</v>
      </c>
      <c r="BM2320">
        <v>971.8253268759571</v>
      </c>
      <c r="BN2320">
        <v>138.64215421710733</v>
      </c>
      <c r="BO2320">
        <v>30.246681513726948</v>
      </c>
      <c r="BP2320">
        <v>4.9832753553174666E-2</v>
      </c>
      <c r="BQ2320">
        <v>100</v>
      </c>
      <c r="BR2320">
        <v>337.36213071710068</v>
      </c>
      <c r="BS2320">
        <v>5.6183190970058812E-2</v>
      </c>
      <c r="BT2320">
        <v>3.0626099443169073E-4</v>
      </c>
      <c r="BU2320">
        <v>4.9425407027087838</v>
      </c>
      <c r="BV2320">
        <v>0.56978160705857028</v>
      </c>
      <c r="BW2320">
        <v>14.59259848155593</v>
      </c>
      <c r="BX2320">
        <v>38.047449095512604</v>
      </c>
      <c r="BY2320">
        <v>26.661299767177244</v>
      </c>
      <c r="BZ2320">
        <v>1188.4930942338458</v>
      </c>
      <c r="CA2320">
        <v>242.16845067221138</v>
      </c>
      <c r="CB2320">
        <v>240.92152956741393</v>
      </c>
      <c r="CC2320" s="156">
        <v>0.97</v>
      </c>
      <c r="CD2320">
        <v>2060</v>
      </c>
      <c r="CE2320">
        <v>0.12158556051238145</v>
      </c>
      <c r="CF2320">
        <v>3.83699738132339</v>
      </c>
      <c r="CG2320">
        <v>0.15320259066743641</v>
      </c>
      <c r="CH2320">
        <v>3.2936259514607915</v>
      </c>
      <c r="CI2320">
        <v>14</v>
      </c>
    </row>
    <row r="2321" spans="47:87" x14ac:dyDescent="0.3">
      <c r="AU2321">
        <v>0.3</v>
      </c>
      <c r="AV2321">
        <v>19.063978156176759</v>
      </c>
      <c r="AW2321">
        <v>0.34020258416505333</v>
      </c>
      <c r="AX2321">
        <v>1.1579497823512477</v>
      </c>
      <c r="AY2321">
        <v>351.88886534022708</v>
      </c>
      <c r="AZ2321">
        <v>9.6618933222852796E-2</v>
      </c>
      <c r="BA2321">
        <v>383.7164428345007</v>
      </c>
      <c r="BB2321">
        <v>364.03534636316994</v>
      </c>
      <c r="BC2321">
        <v>1</v>
      </c>
      <c r="BD2321">
        <v>43.651793273943667</v>
      </c>
      <c r="BE2321">
        <v>99.237332256821119</v>
      </c>
      <c r="BF2321">
        <v>22.559861067175493</v>
      </c>
      <c r="BG2321">
        <v>4.7703363519797861</v>
      </c>
      <c r="BH2321">
        <v>363.40247073193825</v>
      </c>
      <c r="BI2321">
        <v>0.19999999999999998</v>
      </c>
      <c r="BJ2321">
        <v>2484.4577749372379</v>
      </c>
      <c r="BK2321">
        <v>688.40678004155291</v>
      </c>
      <c r="BL2321">
        <v>866.74665438484715</v>
      </c>
      <c r="BM2321">
        <v>881.32962310413996</v>
      </c>
      <c r="BN2321">
        <v>185.53144433378603</v>
      </c>
      <c r="BO2321">
        <v>30.694217126088738</v>
      </c>
      <c r="BP2321">
        <v>5.8072750702062755E-2</v>
      </c>
      <c r="BQ2321">
        <v>100</v>
      </c>
      <c r="BR2321">
        <v>369.37310816635471</v>
      </c>
      <c r="BS2321">
        <v>5.5463866190617814E-2</v>
      </c>
      <c r="BT2321">
        <v>2.9668121645134884E-4</v>
      </c>
      <c r="BU2321">
        <v>8.8602741531428553</v>
      </c>
      <c r="BV2321">
        <v>0.55812537615379221</v>
      </c>
      <c r="BW2321">
        <v>15.135094394840756</v>
      </c>
      <c r="BX2321">
        <v>36.797609486765218</v>
      </c>
      <c r="BY2321">
        <v>28.251853301160587</v>
      </c>
      <c r="BZ2321">
        <v>837.72990504320808</v>
      </c>
      <c r="CA2321">
        <v>351.83967013793011</v>
      </c>
      <c r="CB2321">
        <v>241.74233191430648</v>
      </c>
      <c r="CC2321" s="156">
        <v>0.79</v>
      </c>
      <c r="CD2321">
        <v>2020</v>
      </c>
      <c r="CE2321">
        <v>0.12755075201964461</v>
      </c>
      <c r="CF2321">
        <v>4.4215157876446618</v>
      </c>
      <c r="CG2321">
        <v>0.17061922057757123</v>
      </c>
      <c r="CH2321">
        <v>2.6953910131984271</v>
      </c>
      <c r="CI2321">
        <v>14</v>
      </c>
    </row>
    <row r="2322" spans="47:87" x14ac:dyDescent="0.3">
      <c r="AU2322">
        <v>0.3</v>
      </c>
      <c r="AV2322">
        <v>19.708168623855798</v>
      </c>
      <c r="AW2322">
        <v>0.30054916533269826</v>
      </c>
      <c r="AX2322">
        <v>0</v>
      </c>
      <c r="AY2322">
        <v>329.89553199787554</v>
      </c>
      <c r="AZ2322">
        <v>0.11158129920603951</v>
      </c>
      <c r="BA2322">
        <v>507.69799820031386</v>
      </c>
      <c r="BB2322">
        <v>334.89472074070954</v>
      </c>
      <c r="BC2322">
        <v>1</v>
      </c>
      <c r="BD2322">
        <v>35.731522194378933</v>
      </c>
      <c r="BE2322">
        <v>88.034952511611465</v>
      </c>
      <c r="BF2322">
        <v>17.207625285216494</v>
      </c>
      <c r="BG2322">
        <v>4.1596816351871837</v>
      </c>
      <c r="BH2322">
        <v>405.84516583312387</v>
      </c>
      <c r="BI2322">
        <v>0.2</v>
      </c>
      <c r="BJ2322">
        <v>2894.2641291111086</v>
      </c>
      <c r="BK2322">
        <v>693.68728938775325</v>
      </c>
      <c r="BL2322">
        <v>934.39961338706735</v>
      </c>
      <c r="BM2322">
        <v>704.58299273036459</v>
      </c>
      <c r="BN2322">
        <v>200.31666773473208</v>
      </c>
      <c r="BO2322">
        <v>27.263994262537931</v>
      </c>
      <c r="BP2322">
        <v>3.3285477830556999E-2</v>
      </c>
      <c r="BQ2322">
        <v>100</v>
      </c>
      <c r="BR2322">
        <v>302.73283445853787</v>
      </c>
      <c r="BS2322">
        <v>5.2676279480576682E-2</v>
      </c>
      <c r="BT2322">
        <v>2.9626275119559161E-4</v>
      </c>
      <c r="BU2322">
        <v>17.673881582136694</v>
      </c>
      <c r="BV2322">
        <v>0.53804956678308169</v>
      </c>
      <c r="BW2322">
        <v>16.93376210387699</v>
      </c>
      <c r="BX2322">
        <v>34.34137416636257</v>
      </c>
      <c r="BY2322">
        <v>39.39473581382412</v>
      </c>
      <c r="BZ2322">
        <v>1010.6073326255395</v>
      </c>
      <c r="CA2322">
        <v>151.54761404974252</v>
      </c>
      <c r="CB2322">
        <v>222.98623508709679</v>
      </c>
      <c r="CC2322" s="156">
        <v>1.1599999999999999</v>
      </c>
      <c r="CD2322">
        <v>1060</v>
      </c>
      <c r="CE2322">
        <v>0.18636527370429223</v>
      </c>
      <c r="CF2322">
        <v>5.0150321218242535</v>
      </c>
      <c r="CG2322">
        <v>0.22310319924773436</v>
      </c>
      <c r="CH2322">
        <v>12.541955920740385</v>
      </c>
      <c r="CI2322">
        <v>8</v>
      </c>
    </row>
    <row r="2323" spans="47:87" x14ac:dyDescent="0.3">
      <c r="AU2323">
        <v>0.3</v>
      </c>
      <c r="AV2323">
        <v>19.875412080853835</v>
      </c>
      <c r="AW2323">
        <v>0.30484932648418739</v>
      </c>
      <c r="AX2323">
        <v>2.2923299799826058</v>
      </c>
      <c r="AY2323">
        <v>322.83106731794385</v>
      </c>
      <c r="AZ2323">
        <v>8.9562095894817784E-2</v>
      </c>
      <c r="BA2323">
        <v>450.07552464009825</v>
      </c>
      <c r="BB2323">
        <v>319.534044008747</v>
      </c>
      <c r="BC2323">
        <v>1</v>
      </c>
      <c r="BD2323">
        <v>44.177015567186373</v>
      </c>
      <c r="BE2323">
        <v>94.248230954185843</v>
      </c>
      <c r="BF2323">
        <v>23.667737933644631</v>
      </c>
      <c r="BG2323">
        <v>3.5192369474891585</v>
      </c>
      <c r="BH2323">
        <v>367.06841223812455</v>
      </c>
      <c r="BI2323">
        <v>0.2</v>
      </c>
      <c r="BJ2323">
        <v>2522.8781848926392</v>
      </c>
      <c r="BK2323">
        <v>702.54311066561877</v>
      </c>
      <c r="BL2323">
        <v>981.87689963845889</v>
      </c>
      <c r="BM2323">
        <v>872.05184894246884</v>
      </c>
      <c r="BN2323">
        <v>99.456216991549269</v>
      </c>
      <c r="BO2323">
        <v>27.28278917855215</v>
      </c>
      <c r="BP2323">
        <v>7.8930107242733721E-2</v>
      </c>
      <c r="BQ2323">
        <v>100</v>
      </c>
      <c r="BR2323">
        <v>333.7457483772626</v>
      </c>
      <c r="BS2323">
        <v>6.0361534510652827E-2</v>
      </c>
      <c r="BT2323">
        <v>2.9799571056932675E-4</v>
      </c>
      <c r="BU2323">
        <v>63.833974949925491</v>
      </c>
      <c r="BV2323">
        <v>0.54837816993079269</v>
      </c>
      <c r="BW2323">
        <v>13.736206482456224</v>
      </c>
      <c r="BX2323">
        <v>36.823807464518673</v>
      </c>
      <c r="BY2323">
        <v>33.015234690443705</v>
      </c>
      <c r="BZ2323">
        <v>1037.8673528595086</v>
      </c>
      <c r="CA2323">
        <v>358.13740074565442</v>
      </c>
      <c r="CB2323">
        <v>221.24535546846124</v>
      </c>
      <c r="CC2323" s="156">
        <v>0.82</v>
      </c>
      <c r="CD2323">
        <v>1790</v>
      </c>
      <c r="CE2323">
        <v>0.17305196046541682</v>
      </c>
      <c r="CF2323">
        <v>6.7120978908107309</v>
      </c>
      <c r="CG2323">
        <v>0.2084788747755795</v>
      </c>
      <c r="CH2323">
        <v>12.069400214678259</v>
      </c>
      <c r="CI2323">
        <v>9</v>
      </c>
    </row>
    <row r="2324" spans="47:87" x14ac:dyDescent="0.3">
      <c r="AU2324">
        <v>0.3</v>
      </c>
      <c r="AV2324">
        <v>23.338161728702836</v>
      </c>
      <c r="AW2324">
        <v>0.27221406452106167</v>
      </c>
      <c r="AX2324">
        <v>1.1988865265799842</v>
      </c>
      <c r="AY2324">
        <v>313.1755987141841</v>
      </c>
      <c r="AZ2324">
        <v>7.7537489975953416E-2</v>
      </c>
      <c r="BA2324">
        <v>483.610683919915</v>
      </c>
      <c r="BB2324">
        <v>359.22956264112435</v>
      </c>
      <c r="BC2324">
        <v>1</v>
      </c>
      <c r="BD2324">
        <v>30.505848402395536</v>
      </c>
      <c r="BE2324">
        <v>102.18467670610211</v>
      </c>
      <c r="BF2324">
        <v>18.505231709470038</v>
      </c>
      <c r="BG2324">
        <v>5.2434531756637952</v>
      </c>
      <c r="BH2324">
        <v>435.3839263112996</v>
      </c>
      <c r="BI2324">
        <v>0.19999999999999996</v>
      </c>
      <c r="BJ2324">
        <v>2948.9949325829703</v>
      </c>
      <c r="BK2324">
        <v>681.27196173377445</v>
      </c>
      <c r="BL2324">
        <v>838.96805412772846</v>
      </c>
      <c r="BM2324">
        <v>908.02920124117088</v>
      </c>
      <c r="BN2324">
        <v>177.06460961438577</v>
      </c>
      <c r="BO2324">
        <v>24.494155236015096</v>
      </c>
      <c r="BP2324">
        <v>5.4463736842118679E-2</v>
      </c>
      <c r="BQ2324">
        <v>100</v>
      </c>
      <c r="BR2324">
        <v>399.13508445781173</v>
      </c>
      <c r="BS2324">
        <v>5.6595982641500113E-2</v>
      </c>
      <c r="BT2324">
        <v>2.7647186374676663E-4</v>
      </c>
      <c r="BU2324">
        <v>38.374409863064145</v>
      </c>
      <c r="BV2324">
        <v>0.54902335481390263</v>
      </c>
      <c r="BW2324">
        <v>14.279682504952801</v>
      </c>
      <c r="BX2324">
        <v>37.069512806367811</v>
      </c>
      <c r="BY2324">
        <v>33.820061307787434</v>
      </c>
      <c r="BZ2324">
        <v>925.1898064330062</v>
      </c>
      <c r="CA2324">
        <v>233.66520964620065</v>
      </c>
      <c r="CB2324">
        <v>251.60260735452334</v>
      </c>
      <c r="CC2324" s="156">
        <v>0.98</v>
      </c>
      <c r="CD2324">
        <v>2130</v>
      </c>
      <c r="CE2324">
        <v>0.12497001886333026</v>
      </c>
      <c r="CF2324">
        <v>4.0578956551700891</v>
      </c>
      <c r="CG2324">
        <v>0.15452548968222399</v>
      </c>
      <c r="CH2324">
        <v>2.9002157156464827</v>
      </c>
      <c r="CI2324">
        <v>15</v>
      </c>
    </row>
    <row r="2325" spans="47:87" x14ac:dyDescent="0.3">
      <c r="AU2325">
        <v>0.3</v>
      </c>
      <c r="AV2325">
        <v>18.737344431493245</v>
      </c>
      <c r="AW2325">
        <v>0.28523740057117175</v>
      </c>
      <c r="AX2325">
        <v>0.48056367277687262</v>
      </c>
      <c r="AY2325">
        <v>372.80400716170635</v>
      </c>
      <c r="AZ2325">
        <v>0.10543134169105994</v>
      </c>
      <c r="BA2325">
        <v>400.53972815328922</v>
      </c>
      <c r="BB2325">
        <v>320.18521118047465</v>
      </c>
      <c r="BC2325">
        <v>1</v>
      </c>
      <c r="BD2325">
        <v>36.517352370487068</v>
      </c>
      <c r="BE2325">
        <v>94.440377866557952</v>
      </c>
      <c r="BF2325">
        <v>12.915935778479577</v>
      </c>
      <c r="BG2325">
        <v>5.0275022912501424</v>
      </c>
      <c r="BH2325">
        <v>461.98710858820743</v>
      </c>
      <c r="BI2325">
        <v>0.20000000000000004</v>
      </c>
      <c r="BJ2325">
        <v>2638.7944760654514</v>
      </c>
      <c r="BK2325">
        <v>671.14671000965882</v>
      </c>
      <c r="BL2325">
        <v>876.67299223804048</v>
      </c>
      <c r="BM2325">
        <v>931.18277750969639</v>
      </c>
      <c r="BN2325">
        <v>100.18195167384475</v>
      </c>
      <c r="BO2325">
        <v>25.78551937266371</v>
      </c>
      <c r="BP2325">
        <v>4.2450401324686859E-2</v>
      </c>
      <c r="BQ2325">
        <v>100</v>
      </c>
      <c r="BR2325">
        <v>307.87306668846509</v>
      </c>
      <c r="BS2325">
        <v>5.4879185929008277E-2</v>
      </c>
      <c r="BT2325">
        <v>2.9723480705584382E-4</v>
      </c>
      <c r="BU2325">
        <v>0</v>
      </c>
      <c r="BV2325">
        <v>0.58117822658146112</v>
      </c>
      <c r="BW2325">
        <v>14.896119170458562</v>
      </c>
      <c r="BX2325">
        <v>35.200963335475848</v>
      </c>
      <c r="BY2325">
        <v>33.309304870059108</v>
      </c>
      <c r="BZ2325">
        <v>1008.934127049076</v>
      </c>
      <c r="CA2325">
        <v>342.68688784648964</v>
      </c>
      <c r="CB2325">
        <v>235.39182810215013</v>
      </c>
      <c r="CC2325" s="156">
        <v>0.9</v>
      </c>
      <c r="CD2325">
        <v>1210</v>
      </c>
      <c r="CE2325">
        <v>0.18921263493910478</v>
      </c>
      <c r="CF2325">
        <v>6.4201967815456662</v>
      </c>
      <c r="CG2325">
        <v>0.22802242969712563</v>
      </c>
      <c r="CH2325">
        <v>25.718110030718886</v>
      </c>
      <c r="CI2325">
        <v>7</v>
      </c>
    </row>
    <row r="2326" spans="47:87" x14ac:dyDescent="0.3">
      <c r="AU2326">
        <v>0.3</v>
      </c>
      <c r="AV2326">
        <v>18.930469765616873</v>
      </c>
      <c r="AW2326">
        <v>0.31086470332205801</v>
      </c>
      <c r="AX2326">
        <v>1.5199852745201872</v>
      </c>
      <c r="AY2326">
        <v>325.25181446940206</v>
      </c>
      <c r="AZ2326">
        <v>9.5906761217237554E-2</v>
      </c>
      <c r="BA2326">
        <v>391.176772153005</v>
      </c>
      <c r="BB2326">
        <v>356.65203919846493</v>
      </c>
      <c r="BC2326">
        <v>1</v>
      </c>
      <c r="BD2326">
        <v>37.434217918573552</v>
      </c>
      <c r="BE2326">
        <v>87.239263742559785</v>
      </c>
      <c r="BF2326">
        <v>16.478034397893659</v>
      </c>
      <c r="BG2326">
        <v>5.6784200085269063</v>
      </c>
      <c r="BH2326">
        <v>406.56607951450684</v>
      </c>
      <c r="BI2326">
        <v>0.2</v>
      </c>
      <c r="BJ2326">
        <v>2629.5831284119608</v>
      </c>
      <c r="BK2326">
        <v>693.57819386227425</v>
      </c>
      <c r="BL2326">
        <v>845.87916761504584</v>
      </c>
      <c r="BM2326">
        <v>1004.2698529790774</v>
      </c>
      <c r="BN2326">
        <v>147.33458058545054</v>
      </c>
      <c r="BO2326">
        <v>28.040913094010705</v>
      </c>
      <c r="BP2326">
        <v>5.3797356442728567E-2</v>
      </c>
      <c r="BQ2326">
        <v>100</v>
      </c>
      <c r="BR2326">
        <v>342.46117360950001</v>
      </c>
      <c r="BS2326">
        <v>5.4680865805604356E-2</v>
      </c>
      <c r="BT2326">
        <v>2.8716385704012615E-4</v>
      </c>
      <c r="BU2326">
        <v>0</v>
      </c>
      <c r="BV2326">
        <v>0.60226412985322142</v>
      </c>
      <c r="BW2326">
        <v>14.445401948098832</v>
      </c>
      <c r="BX2326">
        <v>36.293922668033915</v>
      </c>
      <c r="BY2326">
        <v>29.274386608167212</v>
      </c>
      <c r="BZ2326">
        <v>712.02268624134763</v>
      </c>
      <c r="CA2326">
        <v>223.1651239946608</v>
      </c>
      <c r="CB2326">
        <v>251.13931773955784</v>
      </c>
      <c r="CC2326" s="156">
        <v>0.85</v>
      </c>
      <c r="CD2326">
        <v>1860</v>
      </c>
      <c r="CE2326">
        <v>0.164722207102034</v>
      </c>
      <c r="CF2326">
        <v>4.5827252810243175</v>
      </c>
      <c r="CG2326">
        <v>0.17493177147357189</v>
      </c>
      <c r="CH2326">
        <v>11.751542281813917</v>
      </c>
      <c r="CI2326">
        <v>9</v>
      </c>
    </row>
    <row r="2327" spans="47:87" x14ac:dyDescent="0.3">
      <c r="AU2327">
        <v>0.3</v>
      </c>
      <c r="AV2327">
        <v>21.034623358567679</v>
      </c>
      <c r="AW2327">
        <v>0.28895391131668546</v>
      </c>
      <c r="AX2327">
        <v>0</v>
      </c>
      <c r="AY2327">
        <v>306.84197700521577</v>
      </c>
      <c r="AZ2327">
        <v>0.10162034473985941</v>
      </c>
      <c r="BA2327">
        <v>441.68460361131105</v>
      </c>
      <c r="BB2327">
        <v>287.52153191378665</v>
      </c>
      <c r="BC2327">
        <v>1</v>
      </c>
      <c r="BD2327">
        <v>44.501138542467572</v>
      </c>
      <c r="BE2327">
        <v>102.76916769892578</v>
      </c>
      <c r="BF2327">
        <v>9.0634119925466852</v>
      </c>
      <c r="BG2327">
        <v>5.2388169619563412</v>
      </c>
      <c r="BH2327">
        <v>435.3404643868929</v>
      </c>
      <c r="BI2327">
        <v>0.2</v>
      </c>
      <c r="BJ2327">
        <v>2764.8526859088543</v>
      </c>
      <c r="BK2327">
        <v>656.5326012809752</v>
      </c>
      <c r="BL2327">
        <v>789.21129662255362</v>
      </c>
      <c r="BM2327">
        <v>906.69770396127694</v>
      </c>
      <c r="BN2327">
        <v>185.81763473082367</v>
      </c>
      <c r="BO2327">
        <v>26.23819601068443</v>
      </c>
      <c r="BP2327">
        <v>2.886742175225878E-2</v>
      </c>
      <c r="BQ2327">
        <v>100</v>
      </c>
      <c r="BR2327">
        <v>291.90533166666955</v>
      </c>
      <c r="BS2327">
        <v>5.603647036143173E-2</v>
      </c>
      <c r="BT2327">
        <v>3.2649140516294664E-4</v>
      </c>
      <c r="BU2327">
        <v>0</v>
      </c>
      <c r="BV2327">
        <v>0.5626284707401572</v>
      </c>
      <c r="BW2327">
        <v>15.843939380828132</v>
      </c>
      <c r="BX2327">
        <v>34.051083994401388</v>
      </c>
      <c r="BY2327">
        <v>32.09761585604398</v>
      </c>
      <c r="BZ2327">
        <v>1057.3934651978138</v>
      </c>
      <c r="CA2327">
        <v>373.17865018145744</v>
      </c>
      <c r="CB2327">
        <v>232.72128748329874</v>
      </c>
      <c r="CC2327" s="156">
        <v>1.02</v>
      </c>
      <c r="CD2327">
        <v>1060</v>
      </c>
      <c r="CE2327">
        <v>0.15930241884000051</v>
      </c>
      <c r="CF2327">
        <v>6.7063145809423839</v>
      </c>
      <c r="CG2327">
        <v>0.19586260342645168</v>
      </c>
      <c r="CH2327">
        <v>13.752053595137001</v>
      </c>
      <c r="CI2327">
        <v>9</v>
      </c>
    </row>
    <row r="2328" spans="47:87" x14ac:dyDescent="0.3">
      <c r="AU2328">
        <v>0.3</v>
      </c>
      <c r="AV2328">
        <v>23.007032053663245</v>
      </c>
      <c r="AW2328">
        <v>0.22922474237660492</v>
      </c>
      <c r="AX2328">
        <v>1.5214546328924232</v>
      </c>
      <c r="AY2328">
        <v>301.4198749017483</v>
      </c>
      <c r="AZ2328">
        <v>9.9844859429129434E-2</v>
      </c>
      <c r="BA2328">
        <v>377.28622973072032</v>
      </c>
      <c r="BB2328">
        <v>372.39677448998964</v>
      </c>
      <c r="BC2328">
        <v>1</v>
      </c>
      <c r="BD2328">
        <v>39.789547875939483</v>
      </c>
      <c r="BE2328">
        <v>93.100503103285277</v>
      </c>
      <c r="BF2328">
        <v>15.86631523478866</v>
      </c>
      <c r="BG2328">
        <v>5.6097778415171682</v>
      </c>
      <c r="BH2328">
        <v>428.84688340564168</v>
      </c>
      <c r="BI2328">
        <v>0.19999999999999998</v>
      </c>
      <c r="BJ2328">
        <v>3063.6422156208159</v>
      </c>
      <c r="BK2328">
        <v>681.84691037827656</v>
      </c>
      <c r="BL2328">
        <v>900.23293912591396</v>
      </c>
      <c r="BM2328">
        <v>957.62339516942689</v>
      </c>
      <c r="BN2328">
        <v>161.88261826985197</v>
      </c>
      <c r="BO2328">
        <v>20.684002091065711</v>
      </c>
      <c r="BP2328">
        <v>3.8647364945929831E-2</v>
      </c>
      <c r="BQ2328">
        <v>100</v>
      </c>
      <c r="BR2328">
        <v>337.70466030781023</v>
      </c>
      <c r="BS2328">
        <v>5.1647193897497508E-2</v>
      </c>
      <c r="BT2328">
        <v>3.2772149368754614E-4</v>
      </c>
      <c r="BU2328">
        <v>0</v>
      </c>
      <c r="BV2328">
        <v>0.5663298379775854</v>
      </c>
      <c r="BW2328">
        <v>15.565395643206539</v>
      </c>
      <c r="BX2328">
        <v>36.218928708354085</v>
      </c>
      <c r="BY2328">
        <v>28.091140618340166</v>
      </c>
      <c r="BZ2328">
        <v>1253.5219642340285</v>
      </c>
      <c r="CA2328">
        <v>192.35210564562604</v>
      </c>
      <c r="CB2328">
        <v>250.32309547438993</v>
      </c>
      <c r="CC2328" s="156">
        <v>1.05</v>
      </c>
      <c r="CD2328">
        <v>1740</v>
      </c>
      <c r="CE2328">
        <v>4.3700660281676518E-2</v>
      </c>
      <c r="CF2328">
        <v>2.6654894569865948</v>
      </c>
      <c r="CG2328">
        <v>8.6233757147362089E-2</v>
      </c>
      <c r="CH2328">
        <v>-9.8440901513990386</v>
      </c>
      <c r="CI2328" t="s">
        <v>479</v>
      </c>
    </row>
    <row r="2329" spans="47:87" x14ac:dyDescent="0.3">
      <c r="AU2329">
        <v>0.3</v>
      </c>
      <c r="AV2329">
        <v>22.360582723853231</v>
      </c>
      <c r="AW2329">
        <v>0.29038466849771044</v>
      </c>
      <c r="AX2329">
        <v>1.0278722714177475</v>
      </c>
      <c r="AY2329">
        <v>327.59790202206358</v>
      </c>
      <c r="AZ2329">
        <v>9.2631917003551875E-2</v>
      </c>
      <c r="BA2329">
        <v>360.03460052462344</v>
      </c>
      <c r="BB2329">
        <v>343.27732463643383</v>
      </c>
      <c r="BC2329">
        <v>1</v>
      </c>
      <c r="BD2329">
        <v>34.525139913090399</v>
      </c>
      <c r="BE2329">
        <v>86.9032668604587</v>
      </c>
      <c r="BF2329">
        <v>19.538748758421107</v>
      </c>
      <c r="BG2329">
        <v>7.1808691572523164</v>
      </c>
      <c r="BH2329">
        <v>434.77484242577998</v>
      </c>
      <c r="BI2329">
        <v>0.20000000000000004</v>
      </c>
      <c r="BJ2329">
        <v>2757.1677406164372</v>
      </c>
      <c r="BK2329">
        <v>688.38556296794002</v>
      </c>
      <c r="BL2329">
        <v>873.37282685742753</v>
      </c>
      <c r="BM2329">
        <v>950.65045696451932</v>
      </c>
      <c r="BN2329">
        <v>215.88014246571518</v>
      </c>
      <c r="BO2329">
        <v>26.538530638669044</v>
      </c>
      <c r="BP2329">
        <v>8.377453688327402E-3</v>
      </c>
      <c r="BQ2329">
        <v>100</v>
      </c>
      <c r="BR2329">
        <v>267.31216046860061</v>
      </c>
      <c r="BS2329">
        <v>5.2889428663629147E-2</v>
      </c>
      <c r="BT2329">
        <v>3.1489846627289207E-4</v>
      </c>
      <c r="BU2329">
        <v>0</v>
      </c>
      <c r="BV2329">
        <v>0.53932241322406493</v>
      </c>
      <c r="BW2329">
        <v>13.892821136479059</v>
      </c>
      <c r="BX2329">
        <v>38.262334694505853</v>
      </c>
      <c r="BY2329">
        <v>35.027847142728724</v>
      </c>
      <c r="BZ2329">
        <v>913.90373744995384</v>
      </c>
      <c r="CA2329">
        <v>361.7755560724089</v>
      </c>
      <c r="CB2329">
        <v>244.94824010438964</v>
      </c>
      <c r="CC2329" s="156">
        <v>1.17</v>
      </c>
      <c r="CD2329">
        <v>710</v>
      </c>
      <c r="CE2329">
        <v>0.21503811653060501</v>
      </c>
      <c r="CF2329">
        <v>4.7089657646537058</v>
      </c>
      <c r="CG2329">
        <v>0.20966758760348816</v>
      </c>
      <c r="CH2329">
        <v>18.147930323277869</v>
      </c>
      <c r="CI2329">
        <v>7</v>
      </c>
    </row>
    <row r="2330" spans="47:87" x14ac:dyDescent="0.3">
      <c r="AU2330">
        <v>0.3</v>
      </c>
      <c r="AV2330">
        <v>20.070839652508234</v>
      </c>
      <c r="AW2330">
        <v>0.23123392230497108</v>
      </c>
      <c r="AX2330">
        <v>1.5010621392080725</v>
      </c>
      <c r="AY2330">
        <v>337.01583598690439</v>
      </c>
      <c r="AZ2330">
        <v>0.1061899347818384</v>
      </c>
      <c r="BA2330">
        <v>365.24822099835319</v>
      </c>
      <c r="BB2330">
        <v>283.33439527748396</v>
      </c>
      <c r="BC2330">
        <v>1</v>
      </c>
      <c r="BD2330">
        <v>38.781034215792793</v>
      </c>
      <c r="BE2330">
        <v>94.392081714617163</v>
      </c>
      <c r="BF2330">
        <v>8.5963734199691348</v>
      </c>
      <c r="BG2330">
        <v>5.184107086706625</v>
      </c>
      <c r="BH2330">
        <v>414.12375563995141</v>
      </c>
      <c r="BI2330">
        <v>0.19999999999999996</v>
      </c>
      <c r="BJ2330">
        <v>2623.9116927900932</v>
      </c>
      <c r="BK2330">
        <v>688.9036901854488</v>
      </c>
      <c r="BL2330">
        <v>878.67829552715375</v>
      </c>
      <c r="BM2330">
        <v>862.52130554795815</v>
      </c>
      <c r="BN2330">
        <v>132.01454657068203</v>
      </c>
      <c r="BO2330">
        <v>20.947472314185074</v>
      </c>
      <c r="BP2330">
        <v>2.8988400743155163E-2</v>
      </c>
      <c r="BQ2330">
        <v>100</v>
      </c>
      <c r="BR2330">
        <v>388.93047952577956</v>
      </c>
      <c r="BS2330">
        <v>6.0533226037086753E-2</v>
      </c>
      <c r="BT2330">
        <v>2.9970115195310096E-4</v>
      </c>
      <c r="BU2330">
        <v>120.58489965021846</v>
      </c>
      <c r="BV2330">
        <v>0.59488853827432731</v>
      </c>
      <c r="BW2330">
        <v>15.119321560831118</v>
      </c>
      <c r="BX2330">
        <v>35.533529666343547</v>
      </c>
      <c r="BY2330">
        <v>29.914481791660641</v>
      </c>
      <c r="BZ2330">
        <v>738.76582780128979</v>
      </c>
      <c r="CA2330">
        <v>216.21053273630127</v>
      </c>
      <c r="CB2330">
        <v>240.61271905290712</v>
      </c>
      <c r="CC2330" s="156">
        <v>0.66</v>
      </c>
      <c r="CD2330">
        <v>2430</v>
      </c>
      <c r="CE2330">
        <v>0.19695115139421082</v>
      </c>
      <c r="CF2330">
        <v>5.3283401482783264</v>
      </c>
      <c r="CG2330">
        <v>0.2373305542369846</v>
      </c>
      <c r="CH2330">
        <v>23.331850209134064</v>
      </c>
      <c r="CI2330">
        <v>6</v>
      </c>
    </row>
    <row r="2331" spans="47:87" x14ac:dyDescent="0.3">
      <c r="AU2331">
        <v>0.3</v>
      </c>
      <c r="AV2331">
        <v>21.088395166518339</v>
      </c>
      <c r="AW2331">
        <v>0.28154906718667233</v>
      </c>
      <c r="AX2331">
        <v>1.4594335859456251</v>
      </c>
      <c r="AY2331">
        <v>307.9523999717664</v>
      </c>
      <c r="AZ2331">
        <v>8.5071797199825175E-2</v>
      </c>
      <c r="BA2331">
        <v>419.23433339727825</v>
      </c>
      <c r="BB2331">
        <v>326.02785138326067</v>
      </c>
      <c r="BC2331">
        <v>1</v>
      </c>
      <c r="BD2331">
        <v>48.553415551950813</v>
      </c>
      <c r="BE2331">
        <v>94.924362530568089</v>
      </c>
      <c r="BF2331">
        <v>7.8723743706309772</v>
      </c>
      <c r="BG2331">
        <v>2.782719525105902</v>
      </c>
      <c r="BH2331">
        <v>404.82715116657096</v>
      </c>
      <c r="BI2331">
        <v>0.2</v>
      </c>
      <c r="BJ2331">
        <v>2250.7345916894924</v>
      </c>
      <c r="BK2331">
        <v>691.59754487607984</v>
      </c>
      <c r="BL2331">
        <v>852.28520004263908</v>
      </c>
      <c r="BM2331">
        <v>899.83980119245177</v>
      </c>
      <c r="BN2331">
        <v>186.04628335943639</v>
      </c>
      <c r="BO2331">
        <v>25.522026538124738</v>
      </c>
      <c r="BP2331">
        <v>3.3507694573928132E-2</v>
      </c>
      <c r="BQ2331">
        <v>100</v>
      </c>
      <c r="BR2331">
        <v>307.52736660325235</v>
      </c>
      <c r="BS2331">
        <v>5.9061194559476365E-2</v>
      </c>
      <c r="BT2331">
        <v>3.1744345304137784E-4</v>
      </c>
      <c r="BU2331">
        <v>29.516741201277949</v>
      </c>
      <c r="BV2331">
        <v>0.54414160532466682</v>
      </c>
      <c r="BW2331">
        <v>14.36177928140399</v>
      </c>
      <c r="BX2331">
        <v>35.523829628968905</v>
      </c>
      <c r="BY2331">
        <v>31.645806151620164</v>
      </c>
      <c r="BZ2331">
        <v>1383.9040012691132</v>
      </c>
      <c r="CA2331">
        <v>289.87103770781334</v>
      </c>
      <c r="CB2331">
        <v>240.54103506592753</v>
      </c>
      <c r="CC2331" s="156">
        <v>0.96</v>
      </c>
      <c r="CD2331">
        <v>1300</v>
      </c>
      <c r="CE2331">
        <v>0.16734869988950885</v>
      </c>
      <c r="CF2331">
        <v>6.1850914440182549</v>
      </c>
      <c r="CG2331">
        <v>0.20643370354987664</v>
      </c>
      <c r="CH2331">
        <v>16.280741694850512</v>
      </c>
      <c r="CI2331">
        <v>8</v>
      </c>
    </row>
    <row r="2332" spans="47:87" x14ac:dyDescent="0.3">
      <c r="AU2332">
        <v>0.3</v>
      </c>
      <c r="AV2332">
        <v>21.056580130537213</v>
      </c>
      <c r="AW2332">
        <v>0.32419961884092174</v>
      </c>
      <c r="AX2332">
        <v>1.0018455515554323</v>
      </c>
      <c r="AY2332">
        <v>344.1209922439669</v>
      </c>
      <c r="AZ2332">
        <v>0.10351140594709808</v>
      </c>
      <c r="BA2332">
        <v>360.19825736845382</v>
      </c>
      <c r="BB2332">
        <v>253.48414157170578</v>
      </c>
      <c r="BC2332">
        <v>1</v>
      </c>
      <c r="BD2332">
        <v>29.74626026236206</v>
      </c>
      <c r="BE2332">
        <v>90.669205390973971</v>
      </c>
      <c r="BF2332">
        <v>22.021735422389156</v>
      </c>
      <c r="BG2332">
        <v>4.9689674320736499</v>
      </c>
      <c r="BH2332">
        <v>448.35231297606174</v>
      </c>
      <c r="BI2332">
        <v>0.19999999999999998</v>
      </c>
      <c r="BJ2332">
        <v>2356.8670751918512</v>
      </c>
      <c r="BK2332">
        <v>685.62188717921072</v>
      </c>
      <c r="BL2332">
        <v>917.07502473356305</v>
      </c>
      <c r="BM2332">
        <v>918.4693518745737</v>
      </c>
      <c r="BN2332">
        <v>147.1139333862134</v>
      </c>
      <c r="BO2332">
        <v>29.181778444512695</v>
      </c>
      <c r="BP2332">
        <v>6.360942952076136E-2</v>
      </c>
      <c r="BQ2332">
        <v>100</v>
      </c>
      <c r="BR2332">
        <v>396.07172414528549</v>
      </c>
      <c r="BS2332">
        <v>5.6622539839036284E-2</v>
      </c>
      <c r="BT2332">
        <v>2.8400547633658236E-4</v>
      </c>
      <c r="BU2332">
        <v>0</v>
      </c>
      <c r="BV2332">
        <v>0.55366359207571025</v>
      </c>
      <c r="BW2332">
        <v>14.352529934454527</v>
      </c>
      <c r="BX2332">
        <v>36.064799537315253</v>
      </c>
      <c r="BY2332">
        <v>34.251303271377267</v>
      </c>
      <c r="BZ2332">
        <v>713.48984564568877</v>
      </c>
      <c r="CA2332">
        <v>335.86117203996866</v>
      </c>
      <c r="CB2332">
        <v>251.75612070313903</v>
      </c>
      <c r="CC2332" s="156">
        <v>0.96</v>
      </c>
      <c r="CD2332">
        <v>2030</v>
      </c>
      <c r="CE2332">
        <v>0.14286240195871702</v>
      </c>
      <c r="CF2332">
        <v>4.293679010993694</v>
      </c>
      <c r="CG2332">
        <v>0.18515592629288349</v>
      </c>
      <c r="CH2332">
        <v>6.9536537258701934</v>
      </c>
      <c r="CI2332">
        <v>11</v>
      </c>
    </row>
    <row r="2333" spans="47:87" x14ac:dyDescent="0.3">
      <c r="AU2333">
        <v>0.3</v>
      </c>
      <c r="AV2333">
        <v>22.134369999732257</v>
      </c>
      <c r="AW2333">
        <v>0.32129891611065164</v>
      </c>
      <c r="AX2333">
        <v>0.63787941983702612</v>
      </c>
      <c r="AY2333">
        <v>311.68432711062775</v>
      </c>
      <c r="AZ2333">
        <v>0.11856340261634898</v>
      </c>
      <c r="BA2333">
        <v>405.36950018695103</v>
      </c>
      <c r="BB2333">
        <v>333.60120375600252</v>
      </c>
      <c r="BC2333">
        <v>1</v>
      </c>
      <c r="BD2333">
        <v>40.22813348233818</v>
      </c>
      <c r="BE2333">
        <v>93.562672574336645</v>
      </c>
      <c r="BF2333">
        <v>21.253432852992521</v>
      </c>
      <c r="BG2333">
        <v>5.267258690624713</v>
      </c>
      <c r="BH2333">
        <v>396.51641765427991</v>
      </c>
      <c r="BI2333">
        <v>0.20000000000000007</v>
      </c>
      <c r="BJ2333">
        <v>2726.2838616919244</v>
      </c>
      <c r="BK2333">
        <v>679.6958465773638</v>
      </c>
      <c r="BL2333">
        <v>960.26822760304162</v>
      </c>
      <c r="BM2333">
        <v>974.89152623132361</v>
      </c>
      <c r="BN2333">
        <v>108.21104120739899</v>
      </c>
      <c r="BO2333">
        <v>28.787796431706333</v>
      </c>
      <c r="BP2333">
        <v>7.9087514239757545E-2</v>
      </c>
      <c r="BQ2333">
        <v>100</v>
      </c>
      <c r="BR2333">
        <v>316.48401255351837</v>
      </c>
      <c r="BS2333">
        <v>4.9498692232455885E-2</v>
      </c>
      <c r="BT2333">
        <v>3.0658622176020722E-4</v>
      </c>
      <c r="BU2333">
        <v>9.8638086827892959</v>
      </c>
      <c r="BV2333">
        <v>0.5377912211614444</v>
      </c>
      <c r="BW2333">
        <v>14.70420440997178</v>
      </c>
      <c r="BX2333">
        <v>34.279563415077924</v>
      </c>
      <c r="BY2333">
        <v>37.85215547238149</v>
      </c>
      <c r="BZ2333">
        <v>1147.1967231144022</v>
      </c>
      <c r="CA2333">
        <v>334.2118822655832</v>
      </c>
      <c r="CB2333">
        <v>234.29036622811796</v>
      </c>
      <c r="CC2333" s="156">
        <v>0.98</v>
      </c>
      <c r="CD2333">
        <v>650</v>
      </c>
      <c r="CE2333">
        <v>0.29357458425994865</v>
      </c>
      <c r="CF2333">
        <v>7.8563506589735521</v>
      </c>
      <c r="CG2333">
        <v>0.26839238055252018</v>
      </c>
      <c r="CH2333">
        <v>33.534124414462909</v>
      </c>
      <c r="CI2333">
        <v>5</v>
      </c>
    </row>
    <row r="2334" spans="47:87" x14ac:dyDescent="0.3">
      <c r="AU2334">
        <v>0.3</v>
      </c>
      <c r="AV2334">
        <v>18.315903948304779</v>
      </c>
      <c r="AW2334">
        <v>0.28510140037129167</v>
      </c>
      <c r="AX2334">
        <v>1.0388465563999016</v>
      </c>
      <c r="AY2334">
        <v>314.16369714587546</v>
      </c>
      <c r="AZ2334">
        <v>0.11461271119611581</v>
      </c>
      <c r="BA2334">
        <v>446.57934576036439</v>
      </c>
      <c r="BB2334">
        <v>406.62092060239547</v>
      </c>
      <c r="BC2334">
        <v>1</v>
      </c>
      <c r="BD2334">
        <v>41.443292956310231</v>
      </c>
      <c r="BE2334">
        <v>107.82259378195481</v>
      </c>
      <c r="BF2334">
        <v>13.670423238009594</v>
      </c>
      <c r="BG2334">
        <v>4.4742323596444189</v>
      </c>
      <c r="BH2334">
        <v>379.54924416002086</v>
      </c>
      <c r="BI2334">
        <v>0.19999999999999998</v>
      </c>
      <c r="BJ2334">
        <v>2674.4092981325248</v>
      </c>
      <c r="BK2334">
        <v>673.33931514024744</v>
      </c>
      <c r="BL2334">
        <v>852.56416566650364</v>
      </c>
      <c r="BM2334">
        <v>846.29834777453937</v>
      </c>
      <c r="BN2334">
        <v>188.39778370114203</v>
      </c>
      <c r="BO2334">
        <v>25.59655526457092</v>
      </c>
      <c r="BP2334">
        <v>6.3823169231219529E-2</v>
      </c>
      <c r="BQ2334">
        <v>100</v>
      </c>
      <c r="BR2334">
        <v>431.34557954208572</v>
      </c>
      <c r="BS2334">
        <v>5.7563063789288833E-2</v>
      </c>
      <c r="BT2334">
        <v>3.0736593531431253E-4</v>
      </c>
      <c r="BU2334">
        <v>0</v>
      </c>
      <c r="BV2334">
        <v>0.51210760120022703</v>
      </c>
      <c r="BW2334">
        <v>15.642869609670575</v>
      </c>
      <c r="BX2334">
        <v>34.783248474976418</v>
      </c>
      <c r="BY2334">
        <v>36.778176877915179</v>
      </c>
      <c r="BZ2334">
        <v>1353.9937576089835</v>
      </c>
      <c r="CA2334">
        <v>288.44441871514937</v>
      </c>
      <c r="CB2334">
        <v>222.14315911681524</v>
      </c>
      <c r="CC2334" s="156">
        <v>1.32</v>
      </c>
      <c r="CD2334">
        <v>1770</v>
      </c>
      <c r="CE2334">
        <v>-0.17810072720729009</v>
      </c>
      <c r="CF2334">
        <v>1.6099736002178844E-2</v>
      </c>
      <c r="CG2334">
        <v>4.6375373020016115E-4</v>
      </c>
      <c r="CH2334">
        <v>-31.402681981301455</v>
      </c>
      <c r="CI2334" t="s">
        <v>479</v>
      </c>
    </row>
    <row r="2335" spans="47:87" x14ac:dyDescent="0.3">
      <c r="AU2335">
        <v>0.3</v>
      </c>
      <c r="AV2335">
        <v>21.196799772443345</v>
      </c>
      <c r="AW2335">
        <v>0.29641671942960957</v>
      </c>
      <c r="AX2335">
        <v>1.0521079291357323</v>
      </c>
      <c r="AY2335">
        <v>318.58282819700088</v>
      </c>
      <c r="AZ2335">
        <v>9.7119567453683067E-2</v>
      </c>
      <c r="BA2335">
        <v>342.6639328898151</v>
      </c>
      <c r="BB2335">
        <v>385.129648944834</v>
      </c>
      <c r="BC2335">
        <v>1</v>
      </c>
      <c r="BD2335">
        <v>54.68197890338066</v>
      </c>
      <c r="BE2335">
        <v>87.403994397137183</v>
      </c>
      <c r="BF2335">
        <v>10.027719594389422</v>
      </c>
      <c r="BG2335">
        <v>5.8949018281520411</v>
      </c>
      <c r="BH2335">
        <v>377.51560553038985</v>
      </c>
      <c r="BI2335">
        <v>0.20000000000000007</v>
      </c>
      <c r="BJ2335">
        <v>3095.4129049317262</v>
      </c>
      <c r="BK2335">
        <v>695.64509403485545</v>
      </c>
      <c r="BL2335">
        <v>906.64162764087166</v>
      </c>
      <c r="BM2335">
        <v>1014.7227816504179</v>
      </c>
      <c r="BN2335">
        <v>103.30426186682348</v>
      </c>
      <c r="BO2335">
        <v>26.830472777006381</v>
      </c>
      <c r="BP2335">
        <v>4.0007516184563108E-2</v>
      </c>
      <c r="BQ2335">
        <v>100</v>
      </c>
      <c r="BR2335">
        <v>300.45026029040332</v>
      </c>
      <c r="BS2335">
        <v>5.605663953371335E-2</v>
      </c>
      <c r="BT2335">
        <v>2.6922196977751192E-4</v>
      </c>
      <c r="BU2335">
        <v>0</v>
      </c>
      <c r="BV2335">
        <v>0.55904717507201496</v>
      </c>
      <c r="BW2335">
        <v>15.089598090067884</v>
      </c>
      <c r="BX2335">
        <v>36.728080295136508</v>
      </c>
      <c r="BY2335">
        <v>26.602475839242697</v>
      </c>
      <c r="BZ2335">
        <v>993.10193509913108</v>
      </c>
      <c r="CA2335">
        <v>355.29874124616805</v>
      </c>
      <c r="CB2335">
        <v>225.68752876781332</v>
      </c>
      <c r="CC2335" s="156">
        <v>1.01</v>
      </c>
      <c r="CD2335">
        <v>1340</v>
      </c>
      <c r="CE2335">
        <v>0.14972540014329394</v>
      </c>
      <c r="CF2335">
        <v>5.3973775737291003</v>
      </c>
      <c r="CG2335">
        <v>0.18202215462266119</v>
      </c>
      <c r="CH2335">
        <v>14.573379667664648</v>
      </c>
      <c r="CI2335">
        <v>10</v>
      </c>
    </row>
    <row r="2336" spans="47:87" x14ac:dyDescent="0.3">
      <c r="AU2336">
        <v>0.3</v>
      </c>
      <c r="AV2336">
        <v>19.160831125307922</v>
      </c>
      <c r="AW2336">
        <v>0.33771943949580902</v>
      </c>
      <c r="AX2336">
        <v>0</v>
      </c>
      <c r="AY2336">
        <v>331.46734292424634</v>
      </c>
      <c r="AZ2336">
        <v>8.9871567252415976E-2</v>
      </c>
      <c r="BA2336">
        <v>441.2240143783493</v>
      </c>
      <c r="BB2336">
        <v>338.41142152012515</v>
      </c>
      <c r="BC2336">
        <v>1</v>
      </c>
      <c r="BD2336">
        <v>42.637479236707755</v>
      </c>
      <c r="BE2336">
        <v>102.7883836088895</v>
      </c>
      <c r="BF2336">
        <v>18.281462634196359</v>
      </c>
      <c r="BG2336">
        <v>3.7613994770085197</v>
      </c>
      <c r="BH2336">
        <v>454.55790657753016</v>
      </c>
      <c r="BI2336">
        <v>0.2</v>
      </c>
      <c r="BJ2336">
        <v>3132.40815437841</v>
      </c>
      <c r="BK2336">
        <v>692.6727362011045</v>
      </c>
      <c r="BL2336">
        <v>889.21800478093951</v>
      </c>
      <c r="BM2336">
        <v>1012.4807577555741</v>
      </c>
      <c r="BN2336">
        <v>199.07633506032377</v>
      </c>
      <c r="BO2336">
        <v>30.421922989776817</v>
      </c>
      <c r="BP2336">
        <v>6.3533839910277931E-2</v>
      </c>
      <c r="BQ2336">
        <v>100</v>
      </c>
      <c r="BR2336">
        <v>338.11496263397026</v>
      </c>
      <c r="BS2336">
        <v>5.0450578340028078E-2</v>
      </c>
      <c r="BT2336">
        <v>3.384864900599955E-4</v>
      </c>
      <c r="BU2336">
        <v>17.374942463056886</v>
      </c>
      <c r="BV2336">
        <v>0.57846804382230821</v>
      </c>
      <c r="BW2336">
        <v>16.537844101682573</v>
      </c>
      <c r="BX2336">
        <v>34.04703770940641</v>
      </c>
      <c r="BY2336">
        <v>31.323774644022745</v>
      </c>
      <c r="BZ2336">
        <v>916.6732086509594</v>
      </c>
      <c r="CA2336">
        <v>316.38042113383415</v>
      </c>
      <c r="CB2336">
        <v>240.98669980375692</v>
      </c>
      <c r="CC2336" s="156">
        <v>1</v>
      </c>
      <c r="CD2336">
        <v>1370</v>
      </c>
      <c r="CE2336">
        <v>0.19183580089918606</v>
      </c>
      <c r="CF2336">
        <v>6.5508801243102175</v>
      </c>
      <c r="CG2336">
        <v>0.22792135942931491</v>
      </c>
      <c r="CH2336">
        <v>18.650149459691136</v>
      </c>
      <c r="CI2336">
        <v>7</v>
      </c>
    </row>
    <row r="2337" spans="47:87" x14ac:dyDescent="0.3">
      <c r="AU2337">
        <v>0.3</v>
      </c>
      <c r="AV2337">
        <v>19.211138891571881</v>
      </c>
      <c r="AW2337">
        <v>0.33289410884801152</v>
      </c>
      <c r="AX2337">
        <v>2.0332900234778255</v>
      </c>
      <c r="AY2337">
        <v>326.17273862932586</v>
      </c>
      <c r="AZ2337">
        <v>9.9557192296849714E-2</v>
      </c>
      <c r="BA2337">
        <v>407.57233189924926</v>
      </c>
      <c r="BB2337">
        <v>375.22403454461016</v>
      </c>
      <c r="BC2337">
        <v>1</v>
      </c>
      <c r="BD2337">
        <v>41.552723253231413</v>
      </c>
      <c r="BE2337">
        <v>95.77648939282308</v>
      </c>
      <c r="BF2337">
        <v>19.744851014760776</v>
      </c>
      <c r="BG2337">
        <v>3.921903953327476</v>
      </c>
      <c r="BH2337">
        <v>415.30834601847641</v>
      </c>
      <c r="BI2337">
        <v>0.20000000000000004</v>
      </c>
      <c r="BJ2337">
        <v>2862.8624163133031</v>
      </c>
      <c r="BK2337">
        <v>697.36000774976515</v>
      </c>
      <c r="BL2337">
        <v>898.50728495680164</v>
      </c>
      <c r="BM2337">
        <v>882.90565080748706</v>
      </c>
      <c r="BN2337">
        <v>164.47530462095094</v>
      </c>
      <c r="BO2337">
        <v>29.977179201923338</v>
      </c>
      <c r="BP2337">
        <v>6.3795466148025781E-2</v>
      </c>
      <c r="BQ2337">
        <v>100</v>
      </c>
      <c r="BR2337">
        <v>301.38713859719678</v>
      </c>
      <c r="BS2337">
        <v>5.5975875045482432E-2</v>
      </c>
      <c r="BT2337">
        <v>3.1466414888691368E-4</v>
      </c>
      <c r="BU2337">
        <v>40.987620789709396</v>
      </c>
      <c r="BV2337">
        <v>0.58127851331180369</v>
      </c>
      <c r="BW2337">
        <v>14.607157637361878</v>
      </c>
      <c r="BX2337">
        <v>38.086112443260646</v>
      </c>
      <c r="BY2337">
        <v>28.088916220929146</v>
      </c>
      <c r="BZ2337">
        <v>994.61032413325665</v>
      </c>
      <c r="CA2337">
        <v>233.02986381856437</v>
      </c>
      <c r="CB2337">
        <v>211.11577399459082</v>
      </c>
      <c r="CC2337" s="156">
        <v>1.0900000000000001</v>
      </c>
      <c r="CD2337">
        <v>1080</v>
      </c>
      <c r="CE2337">
        <v>4.9500810512998372E-2</v>
      </c>
      <c r="CF2337">
        <v>2.8900533493679528</v>
      </c>
      <c r="CG2337">
        <v>9.2888455888678237E-2</v>
      </c>
      <c r="CH2337">
        <v>-9.7687853828823723</v>
      </c>
      <c r="CI2337" t="s">
        <v>479</v>
      </c>
    </row>
    <row r="2338" spans="47:87" x14ac:dyDescent="0.3">
      <c r="AU2338">
        <v>0.3</v>
      </c>
      <c r="AV2338">
        <v>19.971339846169688</v>
      </c>
      <c r="AW2338">
        <v>0.26682425483094763</v>
      </c>
      <c r="AX2338">
        <v>0.81212370854252469</v>
      </c>
      <c r="AY2338">
        <v>321.86742289871484</v>
      </c>
      <c r="AZ2338">
        <v>8.6877617436946386E-2</v>
      </c>
      <c r="BA2338">
        <v>384.56386993492504</v>
      </c>
      <c r="BB2338">
        <v>327.60474776917414</v>
      </c>
      <c r="BC2338">
        <v>1</v>
      </c>
      <c r="BD2338">
        <v>43.412537717917282</v>
      </c>
      <c r="BE2338">
        <v>98.588392528014452</v>
      </c>
      <c r="BF2338">
        <v>16.598052590902618</v>
      </c>
      <c r="BG2338">
        <v>6.2651596870498887</v>
      </c>
      <c r="BH2338">
        <v>434.4481165257024</v>
      </c>
      <c r="BI2338">
        <v>0.2</v>
      </c>
      <c r="BJ2338">
        <v>2518.6690135373638</v>
      </c>
      <c r="BK2338">
        <v>689.18900819635076</v>
      </c>
      <c r="BL2338">
        <v>942.38866597611911</v>
      </c>
      <c r="BM2338">
        <v>786.15938334584678</v>
      </c>
      <c r="BN2338">
        <v>151.7256411638169</v>
      </c>
      <c r="BO2338">
        <v>24.147710728943185</v>
      </c>
      <c r="BP2338">
        <v>3.6521918640373512E-2</v>
      </c>
      <c r="BQ2338">
        <v>100</v>
      </c>
      <c r="BR2338">
        <v>295.4067196210853</v>
      </c>
      <c r="BS2338">
        <v>5.6724113635789664E-2</v>
      </c>
      <c r="BT2338">
        <v>2.9011979428952535E-4</v>
      </c>
      <c r="BU2338">
        <v>0</v>
      </c>
      <c r="BV2338">
        <v>0.59209725092713883</v>
      </c>
      <c r="BW2338">
        <v>14.204721550225919</v>
      </c>
      <c r="BX2338">
        <v>35.336138804260116</v>
      </c>
      <c r="BY2338">
        <v>27.016605954375816</v>
      </c>
      <c r="BZ2338">
        <v>665.79349754685438</v>
      </c>
      <c r="CA2338">
        <v>329.6333205660859</v>
      </c>
      <c r="CB2338">
        <v>243.12119644177642</v>
      </c>
      <c r="CC2338" s="156">
        <v>0.76</v>
      </c>
      <c r="CD2338">
        <v>2280</v>
      </c>
      <c r="CE2338">
        <v>0.13984545318870101</v>
      </c>
      <c r="CF2338">
        <v>5.1214025782552399</v>
      </c>
      <c r="CG2338">
        <v>0.171050375901315</v>
      </c>
      <c r="CH2338">
        <v>6.5763027915701047</v>
      </c>
      <c r="CI2338">
        <v>12</v>
      </c>
    </row>
    <row r="2339" spans="47:87" x14ac:dyDescent="0.3">
      <c r="AU2339">
        <v>0.3</v>
      </c>
      <c r="AV2339">
        <v>21.308193447539853</v>
      </c>
      <c r="AW2339">
        <v>0.2106817355712812</v>
      </c>
      <c r="AX2339">
        <v>2.308276073396621</v>
      </c>
      <c r="AY2339">
        <v>316.2768062233684</v>
      </c>
      <c r="AZ2339">
        <v>9.4357844191093942E-2</v>
      </c>
      <c r="BA2339">
        <v>528.62235517070576</v>
      </c>
      <c r="BB2339">
        <v>345.65623929205731</v>
      </c>
      <c r="BC2339">
        <v>1</v>
      </c>
      <c r="BD2339">
        <v>33.159621971703018</v>
      </c>
      <c r="BE2339">
        <v>109.83682173233136</v>
      </c>
      <c r="BF2339">
        <v>16.548635904795052</v>
      </c>
      <c r="BG2339">
        <v>6.8540796697543875</v>
      </c>
      <c r="BH2339">
        <v>419.91506300876472</v>
      </c>
      <c r="BI2339">
        <v>0.19999999999999998</v>
      </c>
      <c r="BJ2339">
        <v>2456.9611149656298</v>
      </c>
      <c r="BK2339">
        <v>671.37513244974832</v>
      </c>
      <c r="BL2339">
        <v>904.10195009527263</v>
      </c>
      <c r="BM2339">
        <v>763.05955849548536</v>
      </c>
      <c r="BN2339">
        <v>143.54314198315899</v>
      </c>
      <c r="BO2339">
        <v>18.833415532390138</v>
      </c>
      <c r="BP2339">
        <v>5.7030725429199687E-2</v>
      </c>
      <c r="BQ2339">
        <v>100</v>
      </c>
      <c r="BR2339">
        <v>326.40618081691719</v>
      </c>
      <c r="BS2339">
        <v>5.2559153117345631E-2</v>
      </c>
      <c r="BT2339">
        <v>2.9800263668600921E-4</v>
      </c>
      <c r="BU2339">
        <v>2.5867742063619255</v>
      </c>
      <c r="BV2339">
        <v>0.55079354450745599</v>
      </c>
      <c r="BW2339">
        <v>15.438020128886036</v>
      </c>
      <c r="BX2339">
        <v>37.218466590578451</v>
      </c>
      <c r="BY2339">
        <v>29.050047587006663</v>
      </c>
      <c r="BZ2339">
        <v>1243.0985968714253</v>
      </c>
      <c r="CA2339">
        <v>293.88561815430404</v>
      </c>
      <c r="CB2339">
        <v>208.4861262160222</v>
      </c>
      <c r="CC2339" s="156">
        <v>0.86</v>
      </c>
      <c r="CD2339">
        <v>2550</v>
      </c>
      <c r="CE2339">
        <v>0.10561151093531462</v>
      </c>
      <c r="CF2339">
        <v>3.1656206046455302</v>
      </c>
      <c r="CG2339">
        <v>0.13577016703587655</v>
      </c>
      <c r="CH2339">
        <v>2.2283907504273825</v>
      </c>
      <c r="CI2339">
        <v>16</v>
      </c>
    </row>
    <row r="2340" spans="47:87" x14ac:dyDescent="0.3">
      <c r="AU2340">
        <v>0.3</v>
      </c>
      <c r="AV2340">
        <v>20.61810867643117</v>
      </c>
      <c r="AW2340">
        <v>0.25826721251194668</v>
      </c>
      <c r="AX2340">
        <v>1.8452824270337593</v>
      </c>
      <c r="AY2340">
        <v>314.24367045086689</v>
      </c>
      <c r="AZ2340">
        <v>0.10037409361570077</v>
      </c>
      <c r="BA2340">
        <v>472.74080560018808</v>
      </c>
      <c r="BB2340">
        <v>371.72200457896338</v>
      </c>
      <c r="BC2340">
        <v>1</v>
      </c>
      <c r="BD2340">
        <v>42.125417561460807</v>
      </c>
      <c r="BE2340">
        <v>98.164928042076284</v>
      </c>
      <c r="BF2340">
        <v>17.979844874578745</v>
      </c>
      <c r="BG2340">
        <v>6.2519408642582288</v>
      </c>
      <c r="BH2340">
        <v>407.70691635231321</v>
      </c>
      <c r="BI2340">
        <v>0.2</v>
      </c>
      <c r="BJ2340">
        <v>2287.0338754998675</v>
      </c>
      <c r="BK2340">
        <v>697.59078516435795</v>
      </c>
      <c r="BL2340">
        <v>834.45875226766509</v>
      </c>
      <c r="BM2340">
        <v>1050.3126722407872</v>
      </c>
      <c r="BN2340">
        <v>111.80521326341822</v>
      </c>
      <c r="BO2340">
        <v>23.18164588889579</v>
      </c>
      <c r="BP2340">
        <v>5.8527079523379384E-2</v>
      </c>
      <c r="BQ2340">
        <v>100</v>
      </c>
      <c r="BR2340">
        <v>311.47177070082421</v>
      </c>
      <c r="BS2340">
        <v>5.7820917527469762E-2</v>
      </c>
      <c r="BT2340">
        <v>3.2917036854231271E-4</v>
      </c>
      <c r="BU2340">
        <v>80.051466627749434</v>
      </c>
      <c r="BV2340">
        <v>0.5325214579777372</v>
      </c>
      <c r="BW2340">
        <v>14.229319509031065</v>
      </c>
      <c r="BX2340">
        <v>34.271022458034956</v>
      </c>
      <c r="BY2340">
        <v>33.823886618694218</v>
      </c>
      <c r="BZ2340">
        <v>919.62670087044444</v>
      </c>
      <c r="CA2340">
        <v>298.60257863122519</v>
      </c>
      <c r="CB2340">
        <v>234.9442468267298</v>
      </c>
      <c r="CC2340" s="156">
        <v>0.9</v>
      </c>
      <c r="CD2340">
        <v>1820</v>
      </c>
      <c r="CE2340">
        <v>0.17302688042045977</v>
      </c>
      <c r="CF2340">
        <v>5.6361421215227185</v>
      </c>
      <c r="CG2340">
        <v>0.20865868357369063</v>
      </c>
      <c r="CH2340">
        <v>15.065457565765586</v>
      </c>
      <c r="CI2340">
        <v>8</v>
      </c>
    </row>
    <row r="2341" spans="47:87" x14ac:dyDescent="0.3">
      <c r="AU2341">
        <v>0.3</v>
      </c>
      <c r="AV2341">
        <v>21.570511877010915</v>
      </c>
      <c r="AW2341">
        <v>0.31653883549959716</v>
      </c>
      <c r="AX2341">
        <v>1.2769816257137498</v>
      </c>
      <c r="AY2341">
        <v>325.02517300845687</v>
      </c>
      <c r="AZ2341">
        <v>0.10087330839043919</v>
      </c>
      <c r="BA2341">
        <v>504.33113947583075</v>
      </c>
      <c r="BB2341">
        <v>307.3479344778076</v>
      </c>
      <c r="BC2341">
        <v>1</v>
      </c>
      <c r="BD2341">
        <v>39.532292610694029</v>
      </c>
      <c r="BE2341">
        <v>98.440364664014567</v>
      </c>
      <c r="BF2341">
        <v>7.8293559993997484</v>
      </c>
      <c r="BG2341">
        <v>3.435324246487105</v>
      </c>
      <c r="BH2341">
        <v>435.20402232878143</v>
      </c>
      <c r="BI2341">
        <v>0.19999999999999998</v>
      </c>
      <c r="BJ2341">
        <v>2355.4376251902509</v>
      </c>
      <c r="BK2341">
        <v>692.31568188438121</v>
      </c>
      <c r="BL2341">
        <v>918.92724127384804</v>
      </c>
      <c r="BM2341">
        <v>1094.3973495583241</v>
      </c>
      <c r="BN2341">
        <v>122.46455819853422</v>
      </c>
      <c r="BO2341">
        <v>28.815421183663332</v>
      </c>
      <c r="BP2341">
        <v>2.2888481843697264E-2</v>
      </c>
      <c r="BQ2341">
        <v>100</v>
      </c>
      <c r="BR2341">
        <v>376.22405082415548</v>
      </c>
      <c r="BS2341">
        <v>5.2651546342676513E-2</v>
      </c>
      <c r="BT2341">
        <v>2.9518406580490692E-4</v>
      </c>
      <c r="BU2341">
        <v>0</v>
      </c>
      <c r="BV2341">
        <v>0.50711077777918556</v>
      </c>
      <c r="BW2341">
        <v>15.35790100791673</v>
      </c>
      <c r="BX2341">
        <v>34.270047070305843</v>
      </c>
      <c r="BY2341">
        <v>30.119685142946359</v>
      </c>
      <c r="BZ2341">
        <v>1040.0186320348148</v>
      </c>
      <c r="CA2341">
        <v>308.73164667614407</v>
      </c>
      <c r="CB2341">
        <v>237.08902083557578</v>
      </c>
      <c r="CC2341" s="156">
        <v>1.1599999999999999</v>
      </c>
      <c r="CD2341">
        <v>1130</v>
      </c>
      <c r="CE2341">
        <v>0.10483430651977232</v>
      </c>
      <c r="CF2341">
        <v>3.2834537523023108</v>
      </c>
      <c r="CG2341">
        <v>0.14517743881600673</v>
      </c>
      <c r="CH2341">
        <v>1.4723562528479632</v>
      </c>
      <c r="CI2341">
        <v>16</v>
      </c>
    </row>
    <row r="2342" spans="47:87" x14ac:dyDescent="0.3">
      <c r="AU2342">
        <v>0.3</v>
      </c>
      <c r="AV2342">
        <v>19.681503785464894</v>
      </c>
      <c r="AW2342">
        <v>0.23539363719306375</v>
      </c>
      <c r="AX2342">
        <v>0.86842061520962754</v>
      </c>
      <c r="AY2342">
        <v>333.05757923658217</v>
      </c>
      <c r="AZ2342">
        <v>0.10196842113021556</v>
      </c>
      <c r="BA2342">
        <v>401.98212078741642</v>
      </c>
      <c r="BB2342">
        <v>381.23332636481058</v>
      </c>
      <c r="BC2342">
        <v>1</v>
      </c>
      <c r="BD2342">
        <v>37.493713369117103</v>
      </c>
      <c r="BE2342">
        <v>104.52815278630723</v>
      </c>
      <c r="BF2342">
        <v>9.7910213277504266</v>
      </c>
      <c r="BG2342">
        <v>3.8849715977377315</v>
      </c>
      <c r="BH2342">
        <v>418.24881771947901</v>
      </c>
      <c r="BI2342">
        <v>0.2</v>
      </c>
      <c r="BJ2342">
        <v>2404.7198488931986</v>
      </c>
      <c r="BK2342">
        <v>689.48946750693676</v>
      </c>
      <c r="BL2342">
        <v>874.28212759069561</v>
      </c>
      <c r="BM2342">
        <v>784.44771105023335</v>
      </c>
      <c r="BN2342">
        <v>131.70849651360723</v>
      </c>
      <c r="BO2342">
        <v>21.165882365121682</v>
      </c>
      <c r="BP2342">
        <v>4.8762763133967539E-2</v>
      </c>
      <c r="BQ2342">
        <v>100</v>
      </c>
      <c r="BR2342">
        <v>368.26091285860264</v>
      </c>
      <c r="BS2342">
        <v>5.5426480043399971E-2</v>
      </c>
      <c r="BT2342">
        <v>3.2312465754947683E-4</v>
      </c>
      <c r="BU2342">
        <v>0</v>
      </c>
      <c r="BV2342">
        <v>0.60841154413899923</v>
      </c>
      <c r="BW2342">
        <v>15.079597191773166</v>
      </c>
      <c r="BX2342">
        <v>36.69073500090127</v>
      </c>
      <c r="BY2342">
        <v>37.94704736229184</v>
      </c>
      <c r="BZ2342">
        <v>1151.3027333195332</v>
      </c>
      <c r="CA2342">
        <v>343.6150258269015</v>
      </c>
      <c r="CB2342">
        <v>213.99888438987762</v>
      </c>
      <c r="CC2342" s="156">
        <v>0.79</v>
      </c>
      <c r="CD2342">
        <v>1630</v>
      </c>
      <c r="CE2342">
        <v>0.24893255424522098</v>
      </c>
      <c r="CF2342">
        <v>8.493795042540853</v>
      </c>
      <c r="CG2342">
        <v>0.29609715545903859</v>
      </c>
      <c r="CH2342">
        <v>34.097885123567309</v>
      </c>
      <c r="CI2342">
        <v>5</v>
      </c>
    </row>
    <row r="2343" spans="47:87" x14ac:dyDescent="0.3">
      <c r="AU2343">
        <v>0.3</v>
      </c>
      <c r="AV2343">
        <v>18.405880669871834</v>
      </c>
      <c r="AW2343">
        <v>0.2933360400274288</v>
      </c>
      <c r="AX2343">
        <v>0.96146483597382648</v>
      </c>
      <c r="AY2343">
        <v>329.13101333050213</v>
      </c>
      <c r="AZ2343">
        <v>0.10526641499615193</v>
      </c>
      <c r="BA2343">
        <v>527.64250558297624</v>
      </c>
      <c r="BB2343">
        <v>349.14442924453567</v>
      </c>
      <c r="BC2343">
        <v>1</v>
      </c>
      <c r="BD2343">
        <v>37.947244288088434</v>
      </c>
      <c r="BE2343">
        <v>98.306732184230825</v>
      </c>
      <c r="BF2343">
        <v>17.878100642046011</v>
      </c>
      <c r="BG2343">
        <v>6.3555441432745825</v>
      </c>
      <c r="BH2343">
        <v>446.09689091307075</v>
      </c>
      <c r="BI2343">
        <v>0.2</v>
      </c>
      <c r="BJ2343">
        <v>3053.3704418497969</v>
      </c>
      <c r="BK2343">
        <v>680.21303938506856</v>
      </c>
      <c r="BL2343">
        <v>891.12693260994843</v>
      </c>
      <c r="BM2343">
        <v>962.09538482069195</v>
      </c>
      <c r="BN2343">
        <v>122.29755815978268</v>
      </c>
      <c r="BO2343">
        <v>26.538526493285836</v>
      </c>
      <c r="BP2343">
        <v>4.1136318400590871E-2</v>
      </c>
      <c r="BQ2343">
        <v>100</v>
      </c>
      <c r="BR2343">
        <v>368.62191988912161</v>
      </c>
      <c r="BS2343">
        <v>5.1099309538236382E-2</v>
      </c>
      <c r="BT2343">
        <v>3.0510624265389977E-4</v>
      </c>
      <c r="BU2343">
        <v>29.174793773896667</v>
      </c>
      <c r="BV2343">
        <v>0.52275138340362681</v>
      </c>
      <c r="BW2343">
        <v>14.03901081302986</v>
      </c>
      <c r="BX2343">
        <v>35.697829123456408</v>
      </c>
      <c r="BY2343">
        <v>32.13756101398311</v>
      </c>
      <c r="BZ2343">
        <v>719.79946686164658</v>
      </c>
      <c r="CA2343">
        <v>243.10073673092231</v>
      </c>
      <c r="CB2343">
        <v>216.41237014218677</v>
      </c>
      <c r="CC2343" s="156">
        <v>1.06</v>
      </c>
      <c r="CD2343">
        <v>1780</v>
      </c>
      <c r="CE2343">
        <v>7.0067931625483748E-2</v>
      </c>
      <c r="CF2343">
        <v>2.8049408096943877</v>
      </c>
      <c r="CG2343">
        <v>0.10484241845670454</v>
      </c>
      <c r="CH2343">
        <v>-4.5640956842025044</v>
      </c>
      <c r="CI2343" t="s">
        <v>479</v>
      </c>
    </row>
    <row r="2344" spans="47:87" x14ac:dyDescent="0.3">
      <c r="AU2344">
        <v>0.3</v>
      </c>
      <c r="AV2344">
        <v>20.73247625193979</v>
      </c>
      <c r="AW2344">
        <v>0.32908958624013851</v>
      </c>
      <c r="AX2344">
        <v>1.1483239531422411</v>
      </c>
      <c r="AY2344">
        <v>333.13784420543516</v>
      </c>
      <c r="AZ2344">
        <v>0.10754521270485719</v>
      </c>
      <c r="BA2344">
        <v>374.94795702738037</v>
      </c>
      <c r="BB2344">
        <v>393.40999455422923</v>
      </c>
      <c r="BC2344">
        <v>1</v>
      </c>
      <c r="BD2344">
        <v>41.112476197022829</v>
      </c>
      <c r="BE2344">
        <v>102.6256470895118</v>
      </c>
      <c r="BF2344">
        <v>15.349814596973179</v>
      </c>
      <c r="BG2344">
        <v>5.6074974299840994</v>
      </c>
      <c r="BH2344">
        <v>441.54114404590524</v>
      </c>
      <c r="BI2344">
        <v>0.20000000000000007</v>
      </c>
      <c r="BJ2344">
        <v>2743.3785897769571</v>
      </c>
      <c r="BK2344">
        <v>683.9586681570828</v>
      </c>
      <c r="BL2344">
        <v>868.32183528388305</v>
      </c>
      <c r="BM2344">
        <v>857.87688459261494</v>
      </c>
      <c r="BN2344">
        <v>145.15248464394782</v>
      </c>
      <c r="BO2344">
        <v>29.470735721360953</v>
      </c>
      <c r="BP2344">
        <v>8.2903755117951977E-2</v>
      </c>
      <c r="BQ2344">
        <v>100</v>
      </c>
      <c r="BR2344">
        <v>346.95877852203631</v>
      </c>
      <c r="BS2344">
        <v>5.6480638187142787E-2</v>
      </c>
      <c r="BT2344">
        <v>3.0936064990027905E-4</v>
      </c>
      <c r="BU2344">
        <v>47.063455776063009</v>
      </c>
      <c r="BV2344">
        <v>0.49905747339583845</v>
      </c>
      <c r="BW2344">
        <v>14.573177491833713</v>
      </c>
      <c r="BX2344">
        <v>38.525529332485632</v>
      </c>
      <c r="BY2344">
        <v>30.920890535775662</v>
      </c>
      <c r="BZ2344">
        <v>1370.347314750855</v>
      </c>
      <c r="CA2344">
        <v>239.69827018841613</v>
      </c>
      <c r="CB2344">
        <v>233.32631196364218</v>
      </c>
      <c r="CC2344" s="156">
        <v>1.1599999999999999</v>
      </c>
      <c r="CD2344">
        <v>480</v>
      </c>
      <c r="CE2344">
        <v>0.24273122069299014</v>
      </c>
      <c r="CF2344">
        <v>7.5543251249216201</v>
      </c>
      <c r="CG2344">
        <v>0.29342068969173979</v>
      </c>
      <c r="CH2344">
        <v>29.820689907313842</v>
      </c>
      <c r="CI2344">
        <v>5</v>
      </c>
    </row>
    <row r="2345" spans="47:87" x14ac:dyDescent="0.3">
      <c r="AU2345">
        <v>0.3</v>
      </c>
      <c r="AV2345">
        <v>20.20791036069976</v>
      </c>
      <c r="AW2345">
        <v>0.29842182950080498</v>
      </c>
      <c r="AX2345">
        <v>1.1375509063785976</v>
      </c>
      <c r="AY2345">
        <v>315.52327915014587</v>
      </c>
      <c r="AZ2345">
        <v>9.4342652534510046E-2</v>
      </c>
      <c r="BA2345">
        <v>360.45231601269387</v>
      </c>
      <c r="BB2345">
        <v>372.84803609488512</v>
      </c>
      <c r="BC2345">
        <v>1</v>
      </c>
      <c r="BD2345">
        <v>37.73267912160415</v>
      </c>
      <c r="BE2345">
        <v>95.278170502043992</v>
      </c>
      <c r="BF2345">
        <v>25.053447977120367</v>
      </c>
      <c r="BG2345">
        <v>2.9543607538464851</v>
      </c>
      <c r="BH2345">
        <v>411.31719472565197</v>
      </c>
      <c r="BI2345">
        <v>0.2</v>
      </c>
      <c r="BJ2345">
        <v>2755.1798295742651</v>
      </c>
      <c r="BK2345">
        <v>690.51902468549554</v>
      </c>
      <c r="BL2345">
        <v>930.84013342869957</v>
      </c>
      <c r="BM2345">
        <v>978.10407864768058</v>
      </c>
      <c r="BN2345">
        <v>112.31671645906958</v>
      </c>
      <c r="BO2345">
        <v>27.09622587043517</v>
      </c>
      <c r="BP2345">
        <v>3.0070552998469679E-2</v>
      </c>
      <c r="BQ2345">
        <v>100</v>
      </c>
      <c r="BR2345">
        <v>261.57085722613573</v>
      </c>
      <c r="BS2345">
        <v>5.6575896438793662E-2</v>
      </c>
      <c r="BT2345">
        <v>3.0365641024061011E-4</v>
      </c>
      <c r="BU2345">
        <v>0</v>
      </c>
      <c r="BV2345">
        <v>0.53375772496159601</v>
      </c>
      <c r="BW2345">
        <v>15.997780118988866</v>
      </c>
      <c r="BX2345">
        <v>35.47941418653707</v>
      </c>
      <c r="BY2345">
        <v>28.93418049737004</v>
      </c>
      <c r="BZ2345">
        <v>1223.1766852788894</v>
      </c>
      <c r="CA2345">
        <v>239.42331992323022</v>
      </c>
      <c r="CB2345">
        <v>228.84579365368251</v>
      </c>
      <c r="CC2345" s="156">
        <v>0.92</v>
      </c>
      <c r="CD2345">
        <v>1800</v>
      </c>
      <c r="CE2345">
        <v>0.15612329449686513</v>
      </c>
      <c r="CF2345">
        <v>5.2352715457752144</v>
      </c>
      <c r="CG2345">
        <v>0.20037526412088691</v>
      </c>
      <c r="CH2345">
        <v>11.311516146877866</v>
      </c>
      <c r="CI2345">
        <v>9</v>
      </c>
    </row>
    <row r="2346" spans="47:87" x14ac:dyDescent="0.3">
      <c r="AU2346">
        <v>0.3</v>
      </c>
      <c r="AV2346">
        <v>19.661575157030736</v>
      </c>
      <c r="AW2346">
        <v>0.30628424993543291</v>
      </c>
      <c r="AX2346">
        <v>2.4328764250920298</v>
      </c>
      <c r="AY2346">
        <v>305.27904898909856</v>
      </c>
      <c r="AZ2346">
        <v>0.1051390015595626</v>
      </c>
      <c r="BA2346">
        <v>392.33972339379</v>
      </c>
      <c r="BB2346">
        <v>387.04417413235842</v>
      </c>
      <c r="BC2346">
        <v>1</v>
      </c>
      <c r="BD2346">
        <v>35.535429620456007</v>
      </c>
      <c r="BE2346">
        <v>102.00670675643968</v>
      </c>
      <c r="BF2346">
        <v>14.617607903715532</v>
      </c>
      <c r="BG2346">
        <v>4.8957430266238831</v>
      </c>
      <c r="BH2346">
        <v>443.52472984241632</v>
      </c>
      <c r="BI2346">
        <v>0.20000000000000004</v>
      </c>
      <c r="BJ2346">
        <v>2642.9669251166279</v>
      </c>
      <c r="BK2346">
        <v>691.84184126172227</v>
      </c>
      <c r="BL2346">
        <v>870.60559804348884</v>
      </c>
      <c r="BM2346">
        <v>1033.2507217193051</v>
      </c>
      <c r="BN2346">
        <v>174.34835648122018</v>
      </c>
      <c r="BO2346">
        <v>27.655358434016325</v>
      </c>
      <c r="BP2346">
        <v>4.9602005573701896E-2</v>
      </c>
      <c r="BQ2346">
        <v>100</v>
      </c>
      <c r="BR2346">
        <v>357.57240906512436</v>
      </c>
      <c r="BS2346">
        <v>5.6092096299810983E-2</v>
      </c>
      <c r="BT2346">
        <v>3.156274176652254E-4</v>
      </c>
      <c r="BU2346">
        <v>40.976005472394078</v>
      </c>
      <c r="BV2346">
        <v>0.53006817002810092</v>
      </c>
      <c r="BW2346">
        <v>15.634394733582285</v>
      </c>
      <c r="BX2346">
        <v>35.646658666033453</v>
      </c>
      <c r="BY2346">
        <v>31.448309778584768</v>
      </c>
      <c r="BZ2346">
        <v>1026.6873280604948</v>
      </c>
      <c r="CA2346">
        <v>235.55370673773623</v>
      </c>
      <c r="CB2346">
        <v>233.33124243826379</v>
      </c>
      <c r="CC2346" s="156">
        <v>0.9</v>
      </c>
      <c r="CD2346">
        <v>1990</v>
      </c>
      <c r="CE2346">
        <v>0.13483959350083619</v>
      </c>
      <c r="CF2346">
        <v>4.906192771784136</v>
      </c>
      <c r="CG2346">
        <v>0.17547757836434538</v>
      </c>
      <c r="CH2346">
        <v>9.5675849535926911</v>
      </c>
      <c r="CI2346">
        <v>10</v>
      </c>
    </row>
    <row r="2347" spans="47:87" x14ac:dyDescent="0.3">
      <c r="AU2347">
        <v>0.3</v>
      </c>
      <c r="AV2347">
        <v>22.248987369547368</v>
      </c>
      <c r="AW2347">
        <v>0.29465618828832274</v>
      </c>
      <c r="AX2347">
        <v>0.95267431858471108</v>
      </c>
      <c r="AY2347">
        <v>341.65733172225902</v>
      </c>
      <c r="AZ2347">
        <v>9.4232674445891437E-2</v>
      </c>
      <c r="BA2347">
        <v>463.32217100203661</v>
      </c>
      <c r="BB2347">
        <v>353.24267233316203</v>
      </c>
      <c r="BC2347">
        <v>1</v>
      </c>
      <c r="BD2347">
        <v>45.306983382063052</v>
      </c>
      <c r="BE2347">
        <v>88.438512577502181</v>
      </c>
      <c r="BF2347">
        <v>8.7248482131842948</v>
      </c>
      <c r="BG2347">
        <v>4.763291554348478</v>
      </c>
      <c r="BH2347">
        <v>397.79460240932912</v>
      </c>
      <c r="BI2347">
        <v>0.20000000000000004</v>
      </c>
      <c r="BJ2347">
        <v>2448.8149977452454</v>
      </c>
      <c r="BK2347">
        <v>697.19003015423073</v>
      </c>
      <c r="BL2347">
        <v>918.72115025658002</v>
      </c>
      <c r="BM2347">
        <v>1113.6837230696715</v>
      </c>
      <c r="BN2347">
        <v>217.96569900844682</v>
      </c>
      <c r="BO2347">
        <v>26.721287921991859</v>
      </c>
      <c r="BP2347">
        <v>3.3693097021099627E-2</v>
      </c>
      <c r="BQ2347">
        <v>100</v>
      </c>
      <c r="BR2347">
        <v>447.1791513488381</v>
      </c>
      <c r="BS2347">
        <v>4.8956461605241162E-2</v>
      </c>
      <c r="BT2347">
        <v>2.9422361909918596E-4</v>
      </c>
      <c r="BU2347">
        <v>0</v>
      </c>
      <c r="BV2347">
        <v>0.58250148495487264</v>
      </c>
      <c r="BW2347">
        <v>15.434507022508431</v>
      </c>
      <c r="BX2347">
        <v>36.753553282759135</v>
      </c>
      <c r="BY2347">
        <v>28.688064617219311</v>
      </c>
      <c r="BZ2347">
        <v>1224.1811108379438</v>
      </c>
      <c r="CA2347">
        <v>234.83618773547019</v>
      </c>
      <c r="CB2347">
        <v>231.56514387212849</v>
      </c>
      <c r="CC2347" s="156">
        <v>1.02</v>
      </c>
      <c r="CD2347">
        <v>1740</v>
      </c>
      <c r="CE2347">
        <v>0.14437512972563327</v>
      </c>
      <c r="CF2347">
        <v>3.9455404809338317</v>
      </c>
      <c r="CG2347">
        <v>0.15382602234448117</v>
      </c>
      <c r="CH2347">
        <v>4.2040808594990899</v>
      </c>
      <c r="CI2347">
        <v>12</v>
      </c>
    </row>
    <row r="2348" spans="47:87" x14ac:dyDescent="0.3">
      <c r="AU2348">
        <v>0.3</v>
      </c>
      <c r="AV2348">
        <v>18.983505785080787</v>
      </c>
      <c r="AW2348">
        <v>0.28980818041845913</v>
      </c>
      <c r="AX2348">
        <v>1.5485649762293296</v>
      </c>
      <c r="AY2348">
        <v>346.01044893155074</v>
      </c>
      <c r="AZ2348">
        <v>9.8229918173176445E-2</v>
      </c>
      <c r="BA2348">
        <v>444.69531224553833</v>
      </c>
      <c r="BB2348">
        <v>325.15143923062982</v>
      </c>
      <c r="BC2348">
        <v>1</v>
      </c>
      <c r="BD2348">
        <v>39.571493797580523</v>
      </c>
      <c r="BE2348">
        <v>91.876063378655004</v>
      </c>
      <c r="BF2348">
        <v>21.596454288571223</v>
      </c>
      <c r="BG2348">
        <v>4.7943422181108133</v>
      </c>
      <c r="BH2348">
        <v>417.02114773038426</v>
      </c>
      <c r="BI2348">
        <v>0.2</v>
      </c>
      <c r="BJ2348">
        <v>2563.5977641271411</v>
      </c>
      <c r="BK2348">
        <v>687.44615450530125</v>
      </c>
      <c r="BL2348">
        <v>888.66792653754987</v>
      </c>
      <c r="BM2348">
        <v>902.53847574478675</v>
      </c>
      <c r="BN2348">
        <v>217.29733294666502</v>
      </c>
      <c r="BO2348">
        <v>26.159531795628578</v>
      </c>
      <c r="BP2348">
        <v>4.7928906733228381E-2</v>
      </c>
      <c r="BQ2348">
        <v>100</v>
      </c>
      <c r="BR2348">
        <v>291.92171033131285</v>
      </c>
      <c r="BS2348">
        <v>5.5804242328464773E-2</v>
      </c>
      <c r="BT2348">
        <v>3.1039998786673497E-4</v>
      </c>
      <c r="BU2348">
        <v>14.413012338418522</v>
      </c>
      <c r="BV2348">
        <v>0.53579747378091369</v>
      </c>
      <c r="BW2348">
        <v>15.634892672841801</v>
      </c>
      <c r="BX2348">
        <v>39.186792756281186</v>
      </c>
      <c r="BY2348">
        <v>34.966904840978124</v>
      </c>
      <c r="BZ2348">
        <v>973.21615809261095</v>
      </c>
      <c r="CA2348">
        <v>330.55163986173807</v>
      </c>
      <c r="CB2348">
        <v>236.29362794051704</v>
      </c>
      <c r="CC2348" s="156">
        <v>1</v>
      </c>
      <c r="CD2348">
        <v>1980</v>
      </c>
      <c r="CE2348">
        <v>9.5107009308203372E-2</v>
      </c>
      <c r="CF2348">
        <v>3.450425152664863</v>
      </c>
      <c r="CG2348">
        <v>0.12541718224437787</v>
      </c>
      <c r="CH2348">
        <v>-0.1241039100911876</v>
      </c>
      <c r="CI2348" t="s">
        <v>479</v>
      </c>
    </row>
    <row r="2349" spans="47:87" x14ac:dyDescent="0.3">
      <c r="AU2349">
        <v>0.3</v>
      </c>
      <c r="AV2349">
        <v>20.180492297023335</v>
      </c>
      <c r="AW2349">
        <v>0.30958397862212361</v>
      </c>
      <c r="AX2349">
        <v>2.0600029777661417</v>
      </c>
      <c r="AY2349">
        <v>323.0550856797982</v>
      </c>
      <c r="AZ2349">
        <v>7.5062438782778004E-2</v>
      </c>
      <c r="BA2349">
        <v>461.66174387515974</v>
      </c>
      <c r="BB2349">
        <v>362.39815095676158</v>
      </c>
      <c r="BC2349">
        <v>1</v>
      </c>
      <c r="BD2349">
        <v>30.078284166652036</v>
      </c>
      <c r="BE2349">
        <v>94.267887807104472</v>
      </c>
      <c r="BF2349">
        <v>9.7604366095004238</v>
      </c>
      <c r="BG2349">
        <v>6.5746601229399477</v>
      </c>
      <c r="BH2349">
        <v>419.27116476921555</v>
      </c>
      <c r="BI2349">
        <v>0.20000000000000004</v>
      </c>
      <c r="BJ2349">
        <v>2823.8311028506619</v>
      </c>
      <c r="BK2349">
        <v>688.57547401853867</v>
      </c>
      <c r="BL2349">
        <v>854.37550925790651</v>
      </c>
      <c r="BM2349">
        <v>878.95775875560923</v>
      </c>
      <c r="BN2349">
        <v>143.9347293623606</v>
      </c>
      <c r="BO2349">
        <v>28.094406655255749</v>
      </c>
      <c r="BP2349">
        <v>3.3165549108617777E-2</v>
      </c>
      <c r="BQ2349">
        <v>100</v>
      </c>
      <c r="BR2349">
        <v>332.65052197053188</v>
      </c>
      <c r="BS2349">
        <v>5.6343435938765341E-2</v>
      </c>
      <c r="BT2349">
        <v>2.8461015525740071E-4</v>
      </c>
      <c r="BU2349">
        <v>57.312509220171329</v>
      </c>
      <c r="BV2349">
        <v>0.52438466875867751</v>
      </c>
      <c r="BW2349">
        <v>15.04360915529543</v>
      </c>
      <c r="BX2349">
        <v>36.809342375839137</v>
      </c>
      <c r="BY2349">
        <v>29.479678073558411</v>
      </c>
      <c r="BZ2349">
        <v>1144.8514747619604</v>
      </c>
      <c r="CA2349">
        <v>343.2755138614271</v>
      </c>
      <c r="CB2349">
        <v>215.26480235515461</v>
      </c>
      <c r="CC2349" s="156">
        <v>1.04</v>
      </c>
      <c r="CD2349">
        <v>2210</v>
      </c>
      <c r="CE2349">
        <v>7.4360677297599542E-2</v>
      </c>
      <c r="CF2349">
        <v>2.9632305344983729</v>
      </c>
      <c r="CG2349">
        <v>0.1166554627358535</v>
      </c>
      <c r="CH2349">
        <v>-4.1061728416163694</v>
      </c>
      <c r="CI2349" t="s">
        <v>479</v>
      </c>
    </row>
    <row r="2350" spans="47:87" x14ac:dyDescent="0.3">
      <c r="AU2350">
        <v>0.3</v>
      </c>
      <c r="AV2350">
        <v>20.758979285175663</v>
      </c>
      <c r="AW2350">
        <v>0.34825285738596035</v>
      </c>
      <c r="AX2350">
        <v>1.0066975644014198</v>
      </c>
      <c r="AY2350">
        <v>329.99863613217218</v>
      </c>
      <c r="AZ2350">
        <v>9.8072899427016094E-2</v>
      </c>
      <c r="BA2350">
        <v>401.35361755708124</v>
      </c>
      <c r="BB2350">
        <v>353.6257221287994</v>
      </c>
      <c r="BC2350">
        <v>1</v>
      </c>
      <c r="BD2350">
        <v>36.784857699624276</v>
      </c>
      <c r="BE2350">
        <v>95.4103001055622</v>
      </c>
      <c r="BF2350">
        <v>20.000831803384088</v>
      </c>
      <c r="BG2350">
        <v>7.148057770597843</v>
      </c>
      <c r="BH2350">
        <v>393.68605989017266</v>
      </c>
      <c r="BI2350">
        <v>0.20000000000000004</v>
      </c>
      <c r="BJ2350">
        <v>2738.0470282157562</v>
      </c>
      <c r="BK2350">
        <v>695.90340536845656</v>
      </c>
      <c r="BL2350">
        <v>912.69998651466199</v>
      </c>
      <c r="BM2350">
        <v>949.75609447993577</v>
      </c>
      <c r="BN2350">
        <v>139.29221503338596</v>
      </c>
      <c r="BO2350">
        <v>31.538139654378462</v>
      </c>
      <c r="BP2350">
        <v>4.5180928060038109E-2</v>
      </c>
      <c r="BQ2350">
        <v>100</v>
      </c>
      <c r="BR2350">
        <v>326.48801581176684</v>
      </c>
      <c r="BS2350">
        <v>5.6871205826855502E-2</v>
      </c>
      <c r="BT2350">
        <v>3.1116352904892472E-4</v>
      </c>
      <c r="BU2350">
        <v>29.330510887914283</v>
      </c>
      <c r="BV2350">
        <v>0.55773173140142429</v>
      </c>
      <c r="BW2350">
        <v>13.693779162910108</v>
      </c>
      <c r="BX2350">
        <v>35.615959515039052</v>
      </c>
      <c r="BY2350">
        <v>32.208037366595541</v>
      </c>
      <c r="BZ2350">
        <v>886.43474252174701</v>
      </c>
      <c r="CA2350">
        <v>252.46375245860025</v>
      </c>
      <c r="CB2350">
        <v>240.02834398105477</v>
      </c>
      <c r="CC2350" s="156">
        <v>0.89</v>
      </c>
      <c r="CD2350">
        <v>2690</v>
      </c>
      <c r="CE2350">
        <v>-7.5420889768860411E-2</v>
      </c>
      <c r="CF2350">
        <v>0.49839305588849925</v>
      </c>
      <c r="CG2350">
        <v>1.8217986744266366E-2</v>
      </c>
      <c r="CH2350">
        <v>-22.700324868097603</v>
      </c>
      <c r="CI2350" t="s">
        <v>479</v>
      </c>
    </row>
    <row r="2351" spans="47:87" x14ac:dyDescent="0.3">
      <c r="AU2351">
        <v>0.3</v>
      </c>
      <c r="AV2351">
        <v>19.585553209282399</v>
      </c>
      <c r="AW2351">
        <v>0.27888473490016941</v>
      </c>
      <c r="AX2351">
        <v>0.79364958991356538</v>
      </c>
      <c r="AY2351">
        <v>297.40659511645407</v>
      </c>
      <c r="AZ2351">
        <v>0.10148207534585546</v>
      </c>
      <c r="BA2351">
        <v>456.09363419435675</v>
      </c>
      <c r="BB2351">
        <v>382.37359834516383</v>
      </c>
      <c r="BC2351">
        <v>1</v>
      </c>
      <c r="BD2351">
        <v>45.788475661513885</v>
      </c>
      <c r="BE2351">
        <v>98.299486736049346</v>
      </c>
      <c r="BF2351">
        <v>21.429931091078267</v>
      </c>
      <c r="BG2351">
        <v>5.6495814166128921</v>
      </c>
      <c r="BH2351">
        <v>405.98424015061192</v>
      </c>
      <c r="BI2351">
        <v>0.19999999999999998</v>
      </c>
      <c r="BJ2351">
        <v>2453.8719263290232</v>
      </c>
      <c r="BK2351">
        <v>694.71811150609074</v>
      </c>
      <c r="BL2351">
        <v>895.73776518101579</v>
      </c>
      <c r="BM2351">
        <v>973.22094721298561</v>
      </c>
      <c r="BN2351">
        <v>127.03545666821181</v>
      </c>
      <c r="BO2351">
        <v>25.189169601382901</v>
      </c>
      <c r="BP2351">
        <v>4.4190496919538517E-2</v>
      </c>
      <c r="BQ2351">
        <v>100</v>
      </c>
      <c r="BR2351">
        <v>233.88779178983873</v>
      </c>
      <c r="BS2351">
        <v>5.4472116180425828E-2</v>
      </c>
      <c r="BT2351">
        <v>2.7763629278151891E-4</v>
      </c>
      <c r="BU2351">
        <v>44.127070421516727</v>
      </c>
      <c r="BV2351">
        <v>0.55607826704322039</v>
      </c>
      <c r="BW2351">
        <v>16.776999566133266</v>
      </c>
      <c r="BX2351">
        <v>35.739579621909122</v>
      </c>
      <c r="BY2351">
        <v>32.628324408319813</v>
      </c>
      <c r="BZ2351">
        <v>1067.1355710569726</v>
      </c>
      <c r="CA2351">
        <v>223.33388276316549</v>
      </c>
      <c r="CB2351">
        <v>221.90365151662112</v>
      </c>
      <c r="CC2351" s="156">
        <v>1.19</v>
      </c>
      <c r="CD2351">
        <v>1840</v>
      </c>
      <c r="CE2351">
        <v>7.1269004797493096E-2</v>
      </c>
      <c r="CF2351">
        <v>3.0128278881969406</v>
      </c>
      <c r="CG2351">
        <v>0.10712073737056664</v>
      </c>
      <c r="CH2351">
        <v>-3.4386947664380805</v>
      </c>
      <c r="CI2351" t="s">
        <v>479</v>
      </c>
    </row>
    <row r="2352" spans="47:87" x14ac:dyDescent="0.3">
      <c r="AU2352">
        <v>0.3</v>
      </c>
      <c r="AV2352">
        <v>19.371085378026383</v>
      </c>
      <c r="AW2352">
        <v>0.30746032138995749</v>
      </c>
      <c r="AX2352">
        <v>0.17678278219940347</v>
      </c>
      <c r="AY2352">
        <v>337.14339101634442</v>
      </c>
      <c r="AZ2352">
        <v>0.10100149961399391</v>
      </c>
      <c r="BA2352">
        <v>436.15768491182001</v>
      </c>
      <c r="BB2352">
        <v>317.60848718893038</v>
      </c>
      <c r="BC2352">
        <v>1</v>
      </c>
      <c r="BD2352">
        <v>32.088802606088073</v>
      </c>
      <c r="BE2352">
        <v>86.747867014111876</v>
      </c>
      <c r="BF2352">
        <v>17.713290845717363</v>
      </c>
      <c r="BG2352">
        <v>4.926322753560413</v>
      </c>
      <c r="BH2352">
        <v>425.25243113097468</v>
      </c>
      <c r="BI2352">
        <v>0.19999999999999996</v>
      </c>
      <c r="BJ2352">
        <v>2726.7984256620971</v>
      </c>
      <c r="BK2352">
        <v>687.36454829204263</v>
      </c>
      <c r="BL2352">
        <v>862.28194519723866</v>
      </c>
      <c r="BM2352">
        <v>1059.395913368518</v>
      </c>
      <c r="BN2352">
        <v>169.39931434497859</v>
      </c>
      <c r="BO2352">
        <v>27.826407656824745</v>
      </c>
      <c r="BP2352">
        <v>4.1944366582347146E-2</v>
      </c>
      <c r="BQ2352">
        <v>100</v>
      </c>
      <c r="BR2352">
        <v>429.81718796978714</v>
      </c>
      <c r="BS2352">
        <v>5.0823251242860502E-2</v>
      </c>
      <c r="BT2352">
        <v>3.1617024028546904E-4</v>
      </c>
      <c r="BU2352">
        <v>11.66095481154011</v>
      </c>
      <c r="BV2352">
        <v>0.58291781448892499</v>
      </c>
      <c r="BW2352">
        <v>14.708322900892592</v>
      </c>
      <c r="BX2352">
        <v>35.489892006747262</v>
      </c>
      <c r="BY2352">
        <v>35.99381046715321</v>
      </c>
      <c r="BZ2352">
        <v>1252.0489739793261</v>
      </c>
      <c r="CA2352">
        <v>213.62525784502401</v>
      </c>
      <c r="CB2352">
        <v>227.58403816381491</v>
      </c>
      <c r="CC2352" s="156">
        <v>1.0900000000000001</v>
      </c>
      <c r="CD2352">
        <v>1400</v>
      </c>
      <c r="CE2352">
        <v>0.12695988213341858</v>
      </c>
      <c r="CF2352">
        <v>6.175199396570946</v>
      </c>
      <c r="CG2352">
        <v>0.17450962125669575</v>
      </c>
      <c r="CH2352">
        <v>3.1727571449252645</v>
      </c>
      <c r="CI2352">
        <v>14</v>
      </c>
    </row>
    <row r="2353" spans="47:87" x14ac:dyDescent="0.3">
      <c r="AU2353">
        <v>0.3</v>
      </c>
      <c r="AV2353">
        <v>17.82045306639321</v>
      </c>
      <c r="AW2353">
        <v>0.35232338211943937</v>
      </c>
      <c r="AX2353">
        <v>1.2808765994913835</v>
      </c>
      <c r="AY2353">
        <v>325.84328200388461</v>
      </c>
      <c r="AZ2353">
        <v>8.5755532157193393E-2</v>
      </c>
      <c r="BA2353">
        <v>391.55806789338942</v>
      </c>
      <c r="BB2353">
        <v>398.86478694554529</v>
      </c>
      <c r="BC2353">
        <v>1</v>
      </c>
      <c r="BD2353">
        <v>37.34968147546676</v>
      </c>
      <c r="BE2353">
        <v>95.099385200027569</v>
      </c>
      <c r="BF2353">
        <v>4.6816954653948697</v>
      </c>
      <c r="BG2353">
        <v>4.0980419663394461</v>
      </c>
      <c r="BH2353">
        <v>408.59178268829174</v>
      </c>
      <c r="BI2353">
        <v>0.19999999999999996</v>
      </c>
      <c r="BJ2353">
        <v>2789.3661444659947</v>
      </c>
      <c r="BK2353">
        <v>688.08743051069473</v>
      </c>
      <c r="BL2353">
        <v>908.08347075396068</v>
      </c>
      <c r="BM2353">
        <v>948.89137977970927</v>
      </c>
      <c r="BN2353">
        <v>213.5715189893312</v>
      </c>
      <c r="BO2353">
        <v>31.854531874817877</v>
      </c>
      <c r="BP2353">
        <v>5.2113221279981511E-2</v>
      </c>
      <c r="BQ2353">
        <v>100</v>
      </c>
      <c r="BR2353">
        <v>296.80185794479939</v>
      </c>
      <c r="BS2353">
        <v>5.5870109907297329E-2</v>
      </c>
      <c r="BT2353">
        <v>3.2178021514373732E-4</v>
      </c>
      <c r="BU2353">
        <v>97.878553236260075</v>
      </c>
      <c r="BV2353">
        <v>0.56975186301351144</v>
      </c>
      <c r="BW2353">
        <v>14.819210040527647</v>
      </c>
      <c r="BX2353">
        <v>33.912906600663</v>
      </c>
      <c r="BY2353">
        <v>28.237402380408462</v>
      </c>
      <c r="BZ2353">
        <v>879.40864249891615</v>
      </c>
      <c r="CA2353">
        <v>278.87666485990627</v>
      </c>
      <c r="CB2353">
        <v>232.89908111114798</v>
      </c>
      <c r="CC2353" s="156">
        <v>0.71</v>
      </c>
      <c r="CD2353">
        <v>1950</v>
      </c>
      <c r="CE2353">
        <v>0.17301533994578988</v>
      </c>
      <c r="CF2353">
        <v>6.4034290204350048</v>
      </c>
      <c r="CG2353">
        <v>0.20593501447968549</v>
      </c>
      <c r="CH2353">
        <v>14.216403634689275</v>
      </c>
      <c r="CI2353">
        <v>9</v>
      </c>
    </row>
    <row r="2354" spans="47:87" x14ac:dyDescent="0.3">
      <c r="AU2354">
        <v>0.3</v>
      </c>
      <c r="AV2354">
        <v>20.60933602115621</v>
      </c>
      <c r="AW2354">
        <v>0.3272659683915814</v>
      </c>
      <c r="AX2354">
        <v>1.1245844412059605</v>
      </c>
      <c r="AY2354">
        <v>334.98755152198044</v>
      </c>
      <c r="AZ2354">
        <v>9.7433878598216103E-2</v>
      </c>
      <c r="BA2354">
        <v>553.54763299098465</v>
      </c>
      <c r="BB2354">
        <v>316.64840896911818</v>
      </c>
      <c r="BC2354">
        <v>1</v>
      </c>
      <c r="BD2354">
        <v>39.070356941943018</v>
      </c>
      <c r="BE2354">
        <v>85.034529730407783</v>
      </c>
      <c r="BF2354">
        <v>21.071648415006539</v>
      </c>
      <c r="BG2354">
        <v>4.4822342873349843</v>
      </c>
      <c r="BH2354">
        <v>383.67385436726101</v>
      </c>
      <c r="BI2354">
        <v>0.2</v>
      </c>
      <c r="BJ2354">
        <v>2893.9974147658504</v>
      </c>
      <c r="BK2354">
        <v>695.6938595911879</v>
      </c>
      <c r="BL2354">
        <v>914.17850681298034</v>
      </c>
      <c r="BM2354">
        <v>946.95101882563449</v>
      </c>
      <c r="BN2354">
        <v>177.79738346651817</v>
      </c>
      <c r="BO2354">
        <v>29.610449656516018</v>
      </c>
      <c r="BP2354">
        <v>4.5720478568026399E-2</v>
      </c>
      <c r="BQ2354">
        <v>100</v>
      </c>
      <c r="BR2354">
        <v>266.88796051521825</v>
      </c>
      <c r="BS2354">
        <v>5.4989776811236596E-2</v>
      </c>
      <c r="BT2354">
        <v>3.0508691122330979E-4</v>
      </c>
      <c r="BU2354">
        <v>9.6661495809933804</v>
      </c>
      <c r="BV2354">
        <v>0.54666834189060132</v>
      </c>
      <c r="BW2354">
        <v>16.025222243920975</v>
      </c>
      <c r="BX2354">
        <v>35.451844211106319</v>
      </c>
      <c r="BY2354">
        <v>35.808885554923556</v>
      </c>
      <c r="BZ2354">
        <v>896.56544224287052</v>
      </c>
      <c r="CA2354">
        <v>234.44143923438114</v>
      </c>
      <c r="CB2354">
        <v>248.92445547357315</v>
      </c>
      <c r="CC2354" s="156">
        <v>0.93</v>
      </c>
      <c r="CD2354">
        <v>1200</v>
      </c>
      <c r="CE2354">
        <v>0.17295362777489509</v>
      </c>
      <c r="CF2354">
        <v>7.8809238015567438</v>
      </c>
      <c r="CG2354">
        <v>0.22678953109532435</v>
      </c>
      <c r="CH2354">
        <v>16.265093040184706</v>
      </c>
      <c r="CI2354">
        <v>8</v>
      </c>
    </row>
    <row r="2355" spans="47:87" x14ac:dyDescent="0.3">
      <c r="AU2355">
        <v>0.3</v>
      </c>
      <c r="AV2355">
        <v>19.206312679080991</v>
      </c>
      <c r="AW2355">
        <v>0.3328456916021939</v>
      </c>
      <c r="AX2355">
        <v>0.75129496298864906</v>
      </c>
      <c r="AY2355">
        <v>337.82253866387509</v>
      </c>
      <c r="AZ2355">
        <v>8.7986649895569286E-2</v>
      </c>
      <c r="BA2355">
        <v>382.46192372527639</v>
      </c>
      <c r="BB2355">
        <v>361.87016431804773</v>
      </c>
      <c r="BC2355">
        <v>1</v>
      </c>
      <c r="BD2355">
        <v>41.000008095226875</v>
      </c>
      <c r="BE2355">
        <v>92.937865111023754</v>
      </c>
      <c r="BF2355">
        <v>12.325762901116116</v>
      </c>
      <c r="BG2355">
        <v>3.4473825826803357</v>
      </c>
      <c r="BH2355">
        <v>381.25425021422058</v>
      </c>
      <c r="BI2355">
        <v>0.2</v>
      </c>
      <c r="BJ2355">
        <v>2520.2196690129999</v>
      </c>
      <c r="BK2355">
        <v>702.34255623822708</v>
      </c>
      <c r="BL2355">
        <v>860.86319027627496</v>
      </c>
      <c r="BM2355">
        <v>1009.876150190558</v>
      </c>
      <c r="BN2355">
        <v>153.36042650907709</v>
      </c>
      <c r="BO2355">
        <v>30.010749836950524</v>
      </c>
      <c r="BP2355">
        <v>5.9239617234989085E-2</v>
      </c>
      <c r="BQ2355">
        <v>100</v>
      </c>
      <c r="BR2355">
        <v>359.23491266130247</v>
      </c>
      <c r="BS2355">
        <v>5.7788962852231958E-2</v>
      </c>
      <c r="BT2355">
        <v>2.8762461421591998E-4</v>
      </c>
      <c r="BU2355">
        <v>66.309187086295026</v>
      </c>
      <c r="BV2355">
        <v>0.51773973554367569</v>
      </c>
      <c r="BW2355">
        <v>14.726480828174223</v>
      </c>
      <c r="BX2355">
        <v>36.313605142917538</v>
      </c>
      <c r="BY2355">
        <v>29.504200940239699</v>
      </c>
      <c r="BZ2355">
        <v>988.90879114008044</v>
      </c>
      <c r="CA2355">
        <v>313.23488921626574</v>
      </c>
      <c r="CB2355">
        <v>222.19742346750712</v>
      </c>
      <c r="CC2355" s="156">
        <v>0.98</v>
      </c>
      <c r="CD2355">
        <v>1930</v>
      </c>
      <c r="CE2355">
        <v>9.488068763800972E-2</v>
      </c>
      <c r="CF2355">
        <v>4.6209660191432507</v>
      </c>
      <c r="CG2355">
        <v>0.13376183904503569</v>
      </c>
      <c r="CH2355">
        <v>1.0088307970858088</v>
      </c>
      <c r="CI2355">
        <v>18</v>
      </c>
    </row>
    <row r="2356" spans="47:87" x14ac:dyDescent="0.3">
      <c r="AU2356">
        <v>0.3</v>
      </c>
      <c r="AV2356">
        <v>18.439859134865948</v>
      </c>
      <c r="AW2356">
        <v>0.37778946391747642</v>
      </c>
      <c r="AX2356">
        <v>1.4785244850569228</v>
      </c>
      <c r="AY2356">
        <v>346.36050381042736</v>
      </c>
      <c r="AZ2356">
        <v>0.10590387694844633</v>
      </c>
      <c r="BA2356">
        <v>458.80362399246064</v>
      </c>
      <c r="BB2356">
        <v>394.4476334080635</v>
      </c>
      <c r="BC2356">
        <v>1</v>
      </c>
      <c r="BD2356">
        <v>38.294899353837302</v>
      </c>
      <c r="BE2356">
        <v>97.566635746712848</v>
      </c>
      <c r="BF2356">
        <v>12.960057642363427</v>
      </c>
      <c r="BG2356">
        <v>4.2347679278026904</v>
      </c>
      <c r="BH2356">
        <v>442.59943053836042</v>
      </c>
      <c r="BI2356">
        <v>0.20000000000000004</v>
      </c>
      <c r="BJ2356">
        <v>2694.4109938712827</v>
      </c>
      <c r="BK2356">
        <v>690.17576848695569</v>
      </c>
      <c r="BL2356">
        <v>931.72605577078991</v>
      </c>
      <c r="BM2356">
        <v>881.35176126929355</v>
      </c>
      <c r="BN2356">
        <v>242.73650128961742</v>
      </c>
      <c r="BO2356">
        <v>34.277160118667538</v>
      </c>
      <c r="BP2356">
        <v>4.1230453021860902E-2</v>
      </c>
      <c r="BQ2356">
        <v>100</v>
      </c>
      <c r="BR2356">
        <v>387.82814970258039</v>
      </c>
      <c r="BS2356">
        <v>5.8324032727272046E-2</v>
      </c>
      <c r="BT2356">
        <v>2.8466011805422297E-4</v>
      </c>
      <c r="BU2356">
        <v>47.247597135101302</v>
      </c>
      <c r="BV2356">
        <v>0.52227723873608101</v>
      </c>
      <c r="BW2356">
        <v>13.160629040341567</v>
      </c>
      <c r="BX2356">
        <v>35.355887902788808</v>
      </c>
      <c r="BY2356">
        <v>36.056038543657706</v>
      </c>
      <c r="BZ2356">
        <v>732.29207183140193</v>
      </c>
      <c r="CA2356">
        <v>266.08628322578846</v>
      </c>
      <c r="CB2356">
        <v>234.20628038102913</v>
      </c>
      <c r="CC2356" s="156">
        <v>1.01</v>
      </c>
      <c r="CD2356">
        <v>1520</v>
      </c>
      <c r="CE2356">
        <v>0.21335078747628744</v>
      </c>
      <c r="CF2356">
        <v>5.8040086155471018</v>
      </c>
      <c r="CG2356">
        <v>0.25877579409738571</v>
      </c>
      <c r="CH2356">
        <v>17.183120080368798</v>
      </c>
      <c r="CI2356">
        <v>6</v>
      </c>
    </row>
    <row r="2357" spans="47:87" x14ac:dyDescent="0.3">
      <c r="AU2357">
        <v>0.3</v>
      </c>
      <c r="AV2357">
        <v>18.874163022240197</v>
      </c>
      <c r="AW2357">
        <v>0.31223065928714383</v>
      </c>
      <c r="AX2357">
        <v>1.907948961429486</v>
      </c>
      <c r="AY2357">
        <v>321.82379752143083</v>
      </c>
      <c r="AZ2357">
        <v>9.4579488024195052E-2</v>
      </c>
      <c r="BA2357">
        <v>457.14330878300922</v>
      </c>
      <c r="BB2357">
        <v>348.25084946372112</v>
      </c>
      <c r="BC2357">
        <v>1</v>
      </c>
      <c r="BD2357">
        <v>42.911900315579331</v>
      </c>
      <c r="BE2357">
        <v>88.699671493613323</v>
      </c>
      <c r="BF2357">
        <v>18.505308323211576</v>
      </c>
      <c r="BG2357">
        <v>3.2131227964308033</v>
      </c>
      <c r="BH2357">
        <v>434.99033330440807</v>
      </c>
      <c r="BI2357">
        <v>0.20000000000000007</v>
      </c>
      <c r="BJ2357">
        <v>2854.4474535199761</v>
      </c>
      <c r="BK2357">
        <v>656.27843272960024</v>
      </c>
      <c r="BL2357">
        <v>909.45798386725176</v>
      </c>
      <c r="BM2357">
        <v>822.50810260209255</v>
      </c>
      <c r="BN2357">
        <v>189.55603506543889</v>
      </c>
      <c r="BO2357">
        <v>28.472347215993768</v>
      </c>
      <c r="BP2357">
        <v>1.6641465222549147E-2</v>
      </c>
      <c r="BQ2357">
        <v>100</v>
      </c>
      <c r="BR2357">
        <v>381.20880610660578</v>
      </c>
      <c r="BS2357">
        <v>5.8635784107378811E-2</v>
      </c>
      <c r="BT2357">
        <v>3.0777289121800667E-4</v>
      </c>
      <c r="BU2357">
        <v>4.9408736004220106</v>
      </c>
      <c r="BV2357">
        <v>0.56159639765546898</v>
      </c>
      <c r="BW2357">
        <v>14.52599281941151</v>
      </c>
      <c r="BX2357">
        <v>35.791493272389602</v>
      </c>
      <c r="BY2357">
        <v>31.035428474292317</v>
      </c>
      <c r="BZ2357">
        <v>1091.1434212897132</v>
      </c>
      <c r="CA2357">
        <v>272.15411365442731</v>
      </c>
      <c r="CB2357">
        <v>215.27094038295184</v>
      </c>
      <c r="CC2357" s="156">
        <v>0.91</v>
      </c>
      <c r="CD2357">
        <v>1020</v>
      </c>
      <c r="CE2357">
        <v>0.20790840655632636</v>
      </c>
      <c r="CF2357">
        <v>8.0223764834227111</v>
      </c>
      <c r="CG2357">
        <v>0.2759769634108869</v>
      </c>
      <c r="CH2357">
        <v>19.414356760063043</v>
      </c>
      <c r="CI2357">
        <v>7</v>
      </c>
    </row>
    <row r="2358" spans="47:87" x14ac:dyDescent="0.3">
      <c r="AU2358">
        <v>0.3</v>
      </c>
      <c r="AV2358">
        <v>18.511901934958289</v>
      </c>
      <c r="AW2358">
        <v>0.23156750040927471</v>
      </c>
      <c r="AX2358">
        <v>1.5388482833273234</v>
      </c>
      <c r="AY2358">
        <v>330.96680871449382</v>
      </c>
      <c r="AZ2358">
        <v>0.10470762227714553</v>
      </c>
      <c r="BA2358">
        <v>430.9294867868926</v>
      </c>
      <c r="BB2358">
        <v>363.12927278987831</v>
      </c>
      <c r="BC2358">
        <v>1</v>
      </c>
      <c r="BD2358">
        <v>38.182807151878094</v>
      </c>
      <c r="BE2358">
        <v>81.015570893324181</v>
      </c>
      <c r="BF2358">
        <v>18.313359195679769</v>
      </c>
      <c r="BG2358">
        <v>5.8603541201044198</v>
      </c>
      <c r="BH2358">
        <v>442.69292709268291</v>
      </c>
      <c r="BI2358">
        <v>0.20000000000000004</v>
      </c>
      <c r="BJ2358">
        <v>3042.164959964276</v>
      </c>
      <c r="BK2358">
        <v>680.83969553107295</v>
      </c>
      <c r="BL2358">
        <v>894.09250773249516</v>
      </c>
      <c r="BM2358">
        <v>822.60329314987575</v>
      </c>
      <c r="BN2358">
        <v>136.32876620511018</v>
      </c>
      <c r="BO2358">
        <v>20.922106814947846</v>
      </c>
      <c r="BP2358">
        <v>3.5782983968147795E-2</v>
      </c>
      <c r="BQ2358">
        <v>100</v>
      </c>
      <c r="BR2358">
        <v>336.75392452534044</v>
      </c>
      <c r="BS2358">
        <v>5.4204987086076045E-2</v>
      </c>
      <c r="BT2358">
        <v>3.1067170071918818E-4</v>
      </c>
      <c r="BU2358">
        <v>115.0749386500144</v>
      </c>
      <c r="BV2358">
        <v>0.54962064501881602</v>
      </c>
      <c r="BW2358">
        <v>13.89903519086905</v>
      </c>
      <c r="BX2358">
        <v>35.938132238430271</v>
      </c>
      <c r="BY2358">
        <v>27.434933181346455</v>
      </c>
      <c r="BZ2358">
        <v>943.76245085529865</v>
      </c>
      <c r="CA2358">
        <v>297.42331369812331</v>
      </c>
      <c r="CB2358">
        <v>205.42271002784094</v>
      </c>
      <c r="CC2358" s="156">
        <v>1.07</v>
      </c>
      <c r="CD2358">
        <v>1120</v>
      </c>
      <c r="CE2358">
        <v>0.26497703540429152</v>
      </c>
      <c r="CF2358">
        <v>7.0587990147559463</v>
      </c>
      <c r="CG2358">
        <v>0.32504380328038557</v>
      </c>
      <c r="CH2358">
        <v>29.19034715962405</v>
      </c>
      <c r="CI2358">
        <v>5</v>
      </c>
    </row>
    <row r="2359" spans="47:87" x14ac:dyDescent="0.3">
      <c r="AU2359">
        <v>0.3</v>
      </c>
      <c r="AV2359">
        <v>19.063180759173779</v>
      </c>
      <c r="AW2359">
        <v>0.29748661791151226</v>
      </c>
      <c r="AX2359">
        <v>1.3027629394538984</v>
      </c>
      <c r="AY2359">
        <v>330.59729504166387</v>
      </c>
      <c r="AZ2359">
        <v>0.10819372967261928</v>
      </c>
      <c r="BA2359">
        <v>489.5217760593552</v>
      </c>
      <c r="BB2359">
        <v>294.88774872335938</v>
      </c>
      <c r="BC2359">
        <v>1</v>
      </c>
      <c r="BD2359">
        <v>45.947398583944704</v>
      </c>
      <c r="BE2359">
        <v>103.21233006749625</v>
      </c>
      <c r="BF2359">
        <v>11.712456257255486</v>
      </c>
      <c r="BG2359">
        <v>5.3647928837087102</v>
      </c>
      <c r="BH2359">
        <v>416.95212292616873</v>
      </c>
      <c r="BI2359">
        <v>0.2</v>
      </c>
      <c r="BJ2359">
        <v>2392.3211853571133</v>
      </c>
      <c r="BK2359">
        <v>690.07543369377777</v>
      </c>
      <c r="BL2359">
        <v>923.35203487559284</v>
      </c>
      <c r="BM2359">
        <v>800.59471732010354</v>
      </c>
      <c r="BN2359">
        <v>158.42543637359339</v>
      </c>
      <c r="BO2359">
        <v>26.738453296105209</v>
      </c>
      <c r="BP2359">
        <v>6.3017213143879092E-2</v>
      </c>
      <c r="BQ2359">
        <v>100</v>
      </c>
      <c r="BR2359">
        <v>344.62423863804111</v>
      </c>
      <c r="BS2359">
        <v>5.8309933897647409E-2</v>
      </c>
      <c r="BT2359">
        <v>3.243546408340493E-4</v>
      </c>
      <c r="BU2359">
        <v>0.68731651906524771</v>
      </c>
      <c r="BV2359">
        <v>0.57203390160547152</v>
      </c>
      <c r="BW2359">
        <v>14.556773337657205</v>
      </c>
      <c r="BX2359">
        <v>35.507136133506791</v>
      </c>
      <c r="BY2359">
        <v>35.083882493298603</v>
      </c>
      <c r="BZ2359">
        <v>1023.6524530954883</v>
      </c>
      <c r="CA2359">
        <v>170.47893875800634</v>
      </c>
      <c r="CB2359">
        <v>220.24507449168493</v>
      </c>
      <c r="CC2359" s="156">
        <v>0.78</v>
      </c>
      <c r="CD2359">
        <v>2740</v>
      </c>
      <c r="CE2359">
        <v>4.5634605002790485E-2</v>
      </c>
      <c r="CF2359">
        <v>2.8960460692207191</v>
      </c>
      <c r="CG2359">
        <v>8.1613908476466324E-2</v>
      </c>
      <c r="CH2359">
        <v>-10.964310073736039</v>
      </c>
      <c r="CI2359" t="s">
        <v>479</v>
      </c>
    </row>
    <row r="2360" spans="47:87" x14ac:dyDescent="0.3">
      <c r="AU2360">
        <v>0.3</v>
      </c>
      <c r="AV2360">
        <v>19.48893664045524</v>
      </c>
      <c r="AW2360">
        <v>0.31299579756704826</v>
      </c>
      <c r="AX2360">
        <v>1.3354125773014893</v>
      </c>
      <c r="AY2360">
        <v>343.58554586806963</v>
      </c>
      <c r="AZ2360">
        <v>0.10861091884716439</v>
      </c>
      <c r="BA2360">
        <v>378.49311262377006</v>
      </c>
      <c r="BB2360">
        <v>280.46909903226526</v>
      </c>
      <c r="BC2360">
        <v>1</v>
      </c>
      <c r="BD2360">
        <v>37.449413601662215</v>
      </c>
      <c r="BE2360">
        <v>101.45418040819447</v>
      </c>
      <c r="BF2360">
        <v>22.143938766867983</v>
      </c>
      <c r="BG2360">
        <v>5.5460911752501394</v>
      </c>
      <c r="BH2360">
        <v>400.32931080727491</v>
      </c>
      <c r="BI2360">
        <v>0.19999999999999998</v>
      </c>
      <c r="BJ2360">
        <v>2975.5752093169403</v>
      </c>
      <c r="BK2360">
        <v>678.69275627975514</v>
      </c>
      <c r="BL2360">
        <v>939.55136899929107</v>
      </c>
      <c r="BM2360">
        <v>989.12496769214511</v>
      </c>
      <c r="BN2360">
        <v>196.81959755623186</v>
      </c>
      <c r="BO2360">
        <v>28.120007723847287</v>
      </c>
      <c r="BP2360">
        <v>6.7836115278744918E-2</v>
      </c>
      <c r="BQ2360">
        <v>100</v>
      </c>
      <c r="BR2360">
        <v>387.17639277138414</v>
      </c>
      <c r="BS2360">
        <v>5.7089648606602338E-2</v>
      </c>
      <c r="BT2360">
        <v>2.939290426691453E-4</v>
      </c>
      <c r="BU2360">
        <v>130.81877328381682</v>
      </c>
      <c r="BV2360">
        <v>0.54667248238454258</v>
      </c>
      <c r="BW2360">
        <v>14.260391297288276</v>
      </c>
      <c r="BX2360">
        <v>37.873045977672469</v>
      </c>
      <c r="BY2360">
        <v>27.684952723256544</v>
      </c>
      <c r="BZ2360">
        <v>890.71925865444268</v>
      </c>
      <c r="CA2360">
        <v>305.15541696209459</v>
      </c>
      <c r="CB2360">
        <v>222.28802366167278</v>
      </c>
      <c r="CC2360" s="156">
        <v>1.05</v>
      </c>
      <c r="CD2360">
        <v>1190</v>
      </c>
      <c r="CE2360">
        <v>0.18286390063199964</v>
      </c>
      <c r="CF2360">
        <v>5.1906352549418475</v>
      </c>
      <c r="CG2360">
        <v>0.21871406948496561</v>
      </c>
      <c r="CH2360">
        <v>14.16447945196594</v>
      </c>
      <c r="CI2360">
        <v>8</v>
      </c>
    </row>
    <row r="2361" spans="47:87" x14ac:dyDescent="0.3">
      <c r="AU2361">
        <v>0.3</v>
      </c>
      <c r="AV2361">
        <v>18.197958578778</v>
      </c>
      <c r="AW2361">
        <v>0.30436377949062932</v>
      </c>
      <c r="AX2361">
        <v>0.69376364775032506</v>
      </c>
      <c r="AY2361">
        <v>304.60456120568392</v>
      </c>
      <c r="AZ2361">
        <v>9.33054649296505E-2</v>
      </c>
      <c r="BA2361">
        <v>374.53862407961492</v>
      </c>
      <c r="BB2361">
        <v>313.09236434948645</v>
      </c>
      <c r="BC2361">
        <v>1</v>
      </c>
      <c r="BD2361">
        <v>47.384216696472578</v>
      </c>
      <c r="BE2361">
        <v>105.27236417473981</v>
      </c>
      <c r="BF2361">
        <v>11.988598861847899</v>
      </c>
      <c r="BG2361">
        <v>5.4891680503649756</v>
      </c>
      <c r="BH2361">
        <v>333.54825732866277</v>
      </c>
      <c r="BI2361">
        <v>0.2</v>
      </c>
      <c r="BJ2361">
        <v>3034.7460643693635</v>
      </c>
      <c r="BK2361">
        <v>691.23951377991762</v>
      </c>
      <c r="BL2361">
        <v>921.84218355557709</v>
      </c>
      <c r="BM2361">
        <v>956.96181478236133</v>
      </c>
      <c r="BN2361">
        <v>248.38021330076344</v>
      </c>
      <c r="BO2361">
        <v>27.403116814306241</v>
      </c>
      <c r="BP2361">
        <v>5.8911544733170472E-2</v>
      </c>
      <c r="BQ2361">
        <v>100</v>
      </c>
      <c r="BR2361">
        <v>308.08554289597009</v>
      </c>
      <c r="BS2361">
        <v>5.5515983794395658E-2</v>
      </c>
      <c r="BT2361">
        <v>3.0986866182745935E-4</v>
      </c>
      <c r="BU2361">
        <v>0</v>
      </c>
      <c r="BV2361">
        <v>0.54712814991708836</v>
      </c>
      <c r="BW2361">
        <v>14.764216334560469</v>
      </c>
      <c r="BX2361">
        <v>34.814741408769599</v>
      </c>
      <c r="BY2361">
        <v>34.933682538314301</v>
      </c>
      <c r="BZ2361">
        <v>1120.3887661385215</v>
      </c>
      <c r="CA2361">
        <v>386.59810977931528</v>
      </c>
      <c r="CB2361">
        <v>249.91014924047138</v>
      </c>
      <c r="CC2361" s="156">
        <v>0.82</v>
      </c>
      <c r="CD2361">
        <v>1560</v>
      </c>
      <c r="CE2361">
        <v>0.21932089720442915</v>
      </c>
      <c r="CF2361">
        <v>8.6711411788227188</v>
      </c>
      <c r="CG2361">
        <v>0.29200240075492478</v>
      </c>
      <c r="CH2361">
        <v>32.620492490922203</v>
      </c>
      <c r="CI2361">
        <v>5</v>
      </c>
    </row>
    <row r="2362" spans="47:87" x14ac:dyDescent="0.3">
      <c r="AU2362">
        <v>0.3</v>
      </c>
      <c r="AV2362">
        <v>20.474425533223027</v>
      </c>
      <c r="AW2362">
        <v>0.30479385434722617</v>
      </c>
      <c r="AX2362">
        <v>1.1679783976157856</v>
      </c>
      <c r="AY2362">
        <v>312.71027056093436</v>
      </c>
      <c r="AZ2362">
        <v>0.10901597935622524</v>
      </c>
      <c r="BA2362">
        <v>438.05351945263908</v>
      </c>
      <c r="BB2362">
        <v>325.42095114260621</v>
      </c>
      <c r="BC2362">
        <v>1</v>
      </c>
      <c r="BD2362">
        <v>44.016744285339527</v>
      </c>
      <c r="BE2362">
        <v>99.349305670057262</v>
      </c>
      <c r="BF2362">
        <v>8.0820683394594663</v>
      </c>
      <c r="BG2362">
        <v>5.8105557388047364</v>
      </c>
      <c r="BH2362">
        <v>438.14077157208925</v>
      </c>
      <c r="BI2362">
        <v>0.20000000000000004</v>
      </c>
      <c r="BJ2362">
        <v>2431.4442534031286</v>
      </c>
      <c r="BK2362">
        <v>692.2626193889738</v>
      </c>
      <c r="BL2362">
        <v>951.84440801222263</v>
      </c>
      <c r="BM2362">
        <v>1028.8247881701382</v>
      </c>
      <c r="BN2362">
        <v>145.08340261389463</v>
      </c>
      <c r="BO2362">
        <v>27.66090525416319</v>
      </c>
      <c r="BP2362">
        <v>3.2336700814300297E-2</v>
      </c>
      <c r="BQ2362">
        <v>100</v>
      </c>
      <c r="BR2362">
        <v>257.09375196956216</v>
      </c>
      <c r="BS2362">
        <v>5.6717055356538093E-2</v>
      </c>
      <c r="BT2362">
        <v>3.0734040943113637E-4</v>
      </c>
      <c r="BU2362">
        <v>0</v>
      </c>
      <c r="BV2362">
        <v>0.5134406505810154</v>
      </c>
      <c r="BW2362">
        <v>14.919223974264854</v>
      </c>
      <c r="BX2362">
        <v>35.451293665857605</v>
      </c>
      <c r="BY2362">
        <v>30.651124810411268</v>
      </c>
      <c r="BZ2362">
        <v>821.14168504080442</v>
      </c>
      <c r="CA2362">
        <v>344.44435420192826</v>
      </c>
      <c r="CB2362">
        <v>244.14457029196407</v>
      </c>
      <c r="CC2362" s="156">
        <v>1.1200000000000001</v>
      </c>
      <c r="CD2362">
        <v>620</v>
      </c>
      <c r="CE2362">
        <v>0.16467615989839857</v>
      </c>
      <c r="CF2362">
        <v>6.9250323827864371</v>
      </c>
      <c r="CG2362">
        <v>0.21508937294557895</v>
      </c>
      <c r="CH2362">
        <v>11.605628096428603</v>
      </c>
      <c r="CI2362">
        <v>9</v>
      </c>
    </row>
    <row r="2363" spans="47:87" x14ac:dyDescent="0.3">
      <c r="AU2363">
        <v>0.3</v>
      </c>
      <c r="AV2363">
        <v>21.140247001351302</v>
      </c>
      <c r="AW2363">
        <v>0.27281287116187747</v>
      </c>
      <c r="AX2363">
        <v>2.8572732598250492</v>
      </c>
      <c r="AY2363">
        <v>355.69353878081483</v>
      </c>
      <c r="AZ2363">
        <v>9.8051100200567745E-2</v>
      </c>
      <c r="BA2363">
        <v>394.45113206660886</v>
      </c>
      <c r="BB2363">
        <v>392.00950170268794</v>
      </c>
      <c r="BC2363">
        <v>1</v>
      </c>
      <c r="BD2363">
        <v>46.186550933545881</v>
      </c>
      <c r="BE2363">
        <v>107.36076732945082</v>
      </c>
      <c r="BF2363">
        <v>24.43976576543465</v>
      </c>
      <c r="BG2363">
        <v>5.2803325577819535</v>
      </c>
      <c r="BH2363">
        <v>423.53034785446243</v>
      </c>
      <c r="BI2363">
        <v>0.19999999999999996</v>
      </c>
      <c r="BJ2363">
        <v>2136.0420442823179</v>
      </c>
      <c r="BK2363">
        <v>686.32831025615474</v>
      </c>
      <c r="BL2363">
        <v>888.24632171676615</v>
      </c>
      <c r="BM2363">
        <v>1007.9952838135594</v>
      </c>
      <c r="BN2363">
        <v>156.34394342906052</v>
      </c>
      <c r="BO2363">
        <v>24.908720907716177</v>
      </c>
      <c r="BP2363">
        <v>1.0717920881782828E-2</v>
      </c>
      <c r="BQ2363">
        <v>100</v>
      </c>
      <c r="BR2363">
        <v>371.19376407428911</v>
      </c>
      <c r="BS2363">
        <v>5.4020804322180295E-2</v>
      </c>
      <c r="BT2363">
        <v>2.7259937475538503E-4</v>
      </c>
      <c r="BU2363">
        <v>0</v>
      </c>
      <c r="BV2363">
        <v>0.53312039739224459</v>
      </c>
      <c r="BW2363">
        <v>13.514596639825651</v>
      </c>
      <c r="BX2363">
        <v>34.175658391805726</v>
      </c>
      <c r="BY2363">
        <v>33.532566935996897</v>
      </c>
      <c r="BZ2363">
        <v>835.74639210002931</v>
      </c>
      <c r="CA2363">
        <v>228.54188268110715</v>
      </c>
      <c r="CB2363">
        <v>238.99140304637757</v>
      </c>
      <c r="CC2363" s="156">
        <v>0.89</v>
      </c>
      <c r="CD2363">
        <v>2290</v>
      </c>
      <c r="CE2363">
        <v>0.11597939753282915</v>
      </c>
      <c r="CF2363">
        <v>3.405173996878057</v>
      </c>
      <c r="CG2363">
        <v>0.13188683689228931</v>
      </c>
      <c r="CH2363">
        <v>4.2449297858203989</v>
      </c>
      <c r="CI2363">
        <v>14</v>
      </c>
    </row>
    <row r="2364" spans="47:87" x14ac:dyDescent="0.3">
      <c r="AU2364">
        <v>0.3</v>
      </c>
      <c r="AV2364">
        <v>19.871343978237903</v>
      </c>
      <c r="AW2364">
        <v>0.32962004126461786</v>
      </c>
      <c r="AX2364">
        <v>1.7054122650992916</v>
      </c>
      <c r="AY2364">
        <v>342.72884576838868</v>
      </c>
      <c r="AZ2364">
        <v>8.3541580819428501E-2</v>
      </c>
      <c r="BA2364">
        <v>381.60117102593654</v>
      </c>
      <c r="BB2364">
        <v>407.49595884238602</v>
      </c>
      <c r="BC2364">
        <v>1</v>
      </c>
      <c r="BD2364">
        <v>41.399719758871534</v>
      </c>
      <c r="BE2364">
        <v>98.376274758747726</v>
      </c>
      <c r="BF2364">
        <v>13.557905355950682</v>
      </c>
      <c r="BG2364">
        <v>3.9663501692118825</v>
      </c>
      <c r="BH2364">
        <v>391.33081663671868</v>
      </c>
      <c r="BI2364">
        <v>0.20000000000000004</v>
      </c>
      <c r="BJ2364">
        <v>2954.8773691946603</v>
      </c>
      <c r="BK2364">
        <v>683.77787473016645</v>
      </c>
      <c r="BL2364">
        <v>840.80840553885491</v>
      </c>
      <c r="BM2364">
        <v>932.09924939715609</v>
      </c>
      <c r="BN2364">
        <v>216.36347263824723</v>
      </c>
      <c r="BO2364">
        <v>30.003127297609616</v>
      </c>
      <c r="BP2364">
        <v>2.4316439936667589E-2</v>
      </c>
      <c r="BQ2364">
        <v>100</v>
      </c>
      <c r="BR2364">
        <v>323.38218527676401</v>
      </c>
      <c r="BS2364">
        <v>5.7525632778350044E-2</v>
      </c>
      <c r="BT2364">
        <v>3.1452729361702207E-4</v>
      </c>
      <c r="BU2364">
        <v>0</v>
      </c>
      <c r="BV2364">
        <v>0.56378719805427246</v>
      </c>
      <c r="BW2364">
        <v>14.816811587761071</v>
      </c>
      <c r="BX2364">
        <v>35.935800255092552</v>
      </c>
      <c r="BY2364">
        <v>40.378684035532885</v>
      </c>
      <c r="BZ2364">
        <v>923.87751819510493</v>
      </c>
      <c r="CA2364">
        <v>354.08869229259096</v>
      </c>
      <c r="CB2364">
        <v>246.43972119980324</v>
      </c>
      <c r="CC2364" s="156">
        <v>1.19</v>
      </c>
      <c r="CD2364">
        <v>830</v>
      </c>
      <c r="CE2364">
        <v>0.12893394126860258</v>
      </c>
      <c r="CF2364">
        <v>4.5224069329863399</v>
      </c>
      <c r="CG2364">
        <v>0.15478928816989615</v>
      </c>
      <c r="CH2364">
        <v>10.088474406317541</v>
      </c>
      <c r="CI2364">
        <v>12</v>
      </c>
    </row>
    <row r="2365" spans="47:87" x14ac:dyDescent="0.3">
      <c r="AU2365">
        <v>0.3</v>
      </c>
      <c r="AV2365">
        <v>18.160225515647234</v>
      </c>
      <c r="AW2365">
        <v>0.34655193336701406</v>
      </c>
      <c r="AX2365">
        <v>1.0907393139413855</v>
      </c>
      <c r="AY2365">
        <v>306.97312656394149</v>
      </c>
      <c r="AZ2365">
        <v>8.9282550124530027E-2</v>
      </c>
      <c r="BA2365">
        <v>431.21956144985825</v>
      </c>
      <c r="BB2365">
        <v>428.94986758317157</v>
      </c>
      <c r="BC2365">
        <v>1</v>
      </c>
      <c r="BD2365">
        <v>42.424274768568026</v>
      </c>
      <c r="BE2365">
        <v>119.08746536596153</v>
      </c>
      <c r="BF2365">
        <v>16.688757769735712</v>
      </c>
      <c r="BG2365">
        <v>5.4665175334223228</v>
      </c>
      <c r="BH2365">
        <v>394.58415179780366</v>
      </c>
      <c r="BI2365">
        <v>0.2</v>
      </c>
      <c r="BJ2365">
        <v>3001.8902287087999</v>
      </c>
      <c r="BK2365">
        <v>668.63010927283142</v>
      </c>
      <c r="BL2365">
        <v>839.13877552213535</v>
      </c>
      <c r="BM2365">
        <v>854.94872325866686</v>
      </c>
      <c r="BN2365">
        <v>164.01850749994688</v>
      </c>
      <c r="BO2365">
        <v>31.408701708232169</v>
      </c>
      <c r="BP2365">
        <v>4.2015591590266917E-2</v>
      </c>
      <c r="BQ2365">
        <v>100</v>
      </c>
      <c r="BR2365">
        <v>316.96833097539775</v>
      </c>
      <c r="BS2365">
        <v>5.987164229099054E-2</v>
      </c>
      <c r="BT2365">
        <v>2.9656972405987792E-4</v>
      </c>
      <c r="BU2365">
        <v>40.374124726019588</v>
      </c>
      <c r="BV2365">
        <v>0.55168477197749322</v>
      </c>
      <c r="BW2365">
        <v>15.487518367084547</v>
      </c>
      <c r="BX2365">
        <v>35.099876727525185</v>
      </c>
      <c r="BY2365">
        <v>30.926870553210549</v>
      </c>
      <c r="BZ2365">
        <v>946.35144903281537</v>
      </c>
      <c r="CA2365">
        <v>275.0776279316114</v>
      </c>
      <c r="CB2365">
        <v>219.75654354397173</v>
      </c>
      <c r="CC2365" s="156">
        <v>1.06</v>
      </c>
      <c r="CD2365">
        <v>2020</v>
      </c>
      <c r="CE2365">
        <v>4.8753546366550271E-2</v>
      </c>
      <c r="CF2365">
        <v>2.635886784956071</v>
      </c>
      <c r="CG2365">
        <v>8.4897268569802647E-2</v>
      </c>
      <c r="CH2365">
        <v>-11.946964002238706</v>
      </c>
      <c r="CI2365" t="s">
        <v>479</v>
      </c>
    </row>
    <row r="2366" spans="47:87" x14ac:dyDescent="0.3">
      <c r="AU2366">
        <v>0.3</v>
      </c>
      <c r="AV2366">
        <v>19.496612857686781</v>
      </c>
      <c r="AW2366">
        <v>0.26812613652391354</v>
      </c>
      <c r="AX2366">
        <v>1.2125443255757533</v>
      </c>
      <c r="AY2366">
        <v>337.0439906519025</v>
      </c>
      <c r="AZ2366">
        <v>0.10290064504662862</v>
      </c>
      <c r="BA2366">
        <v>386.9479205775977</v>
      </c>
      <c r="BB2366">
        <v>334.08896395018712</v>
      </c>
      <c r="BC2366">
        <v>1</v>
      </c>
      <c r="BD2366">
        <v>40.972441554463849</v>
      </c>
      <c r="BE2366">
        <v>106.81212808091</v>
      </c>
      <c r="BF2366">
        <v>8.2235341682662213</v>
      </c>
      <c r="BG2366">
        <v>5.4594364093342413</v>
      </c>
      <c r="BH2366">
        <v>377.0854415325482</v>
      </c>
      <c r="BI2366">
        <v>0.20000000000000004</v>
      </c>
      <c r="BJ2366">
        <v>2955.1459030612477</v>
      </c>
      <c r="BK2366">
        <v>686.80592651249708</v>
      </c>
      <c r="BL2366">
        <v>923.92043504417882</v>
      </c>
      <c r="BM2366">
        <v>947.08267799868133</v>
      </c>
      <c r="BN2366">
        <v>187.64698132251493</v>
      </c>
      <c r="BO2366">
        <v>24.155460345478087</v>
      </c>
      <c r="BP2366">
        <v>4.9980898765835211E-2</v>
      </c>
      <c r="BQ2366">
        <v>100</v>
      </c>
      <c r="BR2366">
        <v>378.66838397712309</v>
      </c>
      <c r="BS2366">
        <v>5.4549399336081231E-2</v>
      </c>
      <c r="BT2366">
        <v>3.0631709784438701E-4</v>
      </c>
      <c r="BU2366">
        <v>0</v>
      </c>
      <c r="BV2366">
        <v>0.57858877147154686</v>
      </c>
      <c r="BW2366">
        <v>14.675064282150839</v>
      </c>
      <c r="BX2366">
        <v>35.257841877656467</v>
      </c>
      <c r="BY2366">
        <v>38.764927075547881</v>
      </c>
      <c r="BZ2366">
        <v>1269.9369556201389</v>
      </c>
      <c r="CA2366">
        <v>300.16932874709192</v>
      </c>
      <c r="CB2366">
        <v>231.54356403626366</v>
      </c>
      <c r="CC2366" s="156">
        <v>0.78</v>
      </c>
      <c r="CD2366">
        <v>1600</v>
      </c>
      <c r="CE2366">
        <v>0.28868932331720276</v>
      </c>
      <c r="CF2366">
        <v>6.5660331529077549</v>
      </c>
      <c r="CG2366">
        <v>0.26617449804881804</v>
      </c>
      <c r="CH2366">
        <v>25.561427174303606</v>
      </c>
      <c r="CI2366">
        <v>5</v>
      </c>
    </row>
    <row r="2367" spans="47:87" x14ac:dyDescent="0.3">
      <c r="AU2367">
        <v>0.3</v>
      </c>
      <c r="AV2367">
        <v>19.588145870984388</v>
      </c>
      <c r="AW2367">
        <v>0.26020295469805699</v>
      </c>
      <c r="AX2367">
        <v>1.1302147882155174</v>
      </c>
      <c r="AY2367">
        <v>321.72300768790438</v>
      </c>
      <c r="AZ2367">
        <v>9.8480030322616374E-2</v>
      </c>
      <c r="BA2367">
        <v>400.04973520207034</v>
      </c>
      <c r="BB2367">
        <v>345.99704453290428</v>
      </c>
      <c r="BC2367">
        <v>1</v>
      </c>
      <c r="BD2367">
        <v>27.985404956869779</v>
      </c>
      <c r="BE2367">
        <v>90.990785340367438</v>
      </c>
      <c r="BF2367">
        <v>16.321076530843754</v>
      </c>
      <c r="BG2367">
        <v>5.007043739073807</v>
      </c>
      <c r="BH2367">
        <v>442.2891546858757</v>
      </c>
      <c r="BI2367">
        <v>0.19999999999999996</v>
      </c>
      <c r="BJ2367">
        <v>2685.399649840384</v>
      </c>
      <c r="BK2367">
        <v>678.30772659165984</v>
      </c>
      <c r="BL2367">
        <v>882.31206407548257</v>
      </c>
      <c r="BM2367">
        <v>1014.1287619327177</v>
      </c>
      <c r="BN2367">
        <v>210.4294733122174</v>
      </c>
      <c r="BO2367">
        <v>23.106350854739492</v>
      </c>
      <c r="BP2367">
        <v>8.9198609958011432E-2</v>
      </c>
      <c r="BQ2367">
        <v>100</v>
      </c>
      <c r="BR2367">
        <v>379.3170323708585</v>
      </c>
      <c r="BS2367">
        <v>4.992850484722651E-2</v>
      </c>
      <c r="BT2367">
        <v>2.6626364234616658E-4</v>
      </c>
      <c r="BU2367">
        <v>0</v>
      </c>
      <c r="BV2367">
        <v>0.56977621048526006</v>
      </c>
      <c r="BW2367">
        <v>13.839997291120474</v>
      </c>
      <c r="BX2367">
        <v>34.111902375440813</v>
      </c>
      <c r="BY2367">
        <v>38.751437298258701</v>
      </c>
      <c r="BZ2367">
        <v>922.33844500233477</v>
      </c>
      <c r="CA2367">
        <v>320.1688701769574</v>
      </c>
      <c r="CB2367">
        <v>240.51483384733226</v>
      </c>
      <c r="CC2367" s="156">
        <v>0.91</v>
      </c>
      <c r="CD2367">
        <v>1930</v>
      </c>
      <c r="CE2367">
        <v>0.11287057933651079</v>
      </c>
      <c r="CF2367">
        <v>3.8675640420808488</v>
      </c>
      <c r="CG2367">
        <v>0.14471568145272953</v>
      </c>
      <c r="CH2367">
        <v>0.45338997464491348</v>
      </c>
      <c r="CI2367">
        <v>18</v>
      </c>
    </row>
    <row r="2368" spans="47:87" x14ac:dyDescent="0.3">
      <c r="AU2368">
        <v>0.3</v>
      </c>
      <c r="AV2368">
        <v>18.753959923296843</v>
      </c>
      <c r="AW2368">
        <v>0.33914865148058798</v>
      </c>
      <c r="AX2368">
        <v>1.3124322585244796</v>
      </c>
      <c r="AY2368">
        <v>327.04543213970663</v>
      </c>
      <c r="AZ2368">
        <v>0.10085711026059817</v>
      </c>
      <c r="BA2368">
        <v>440.9219093278698</v>
      </c>
      <c r="BB2368">
        <v>329.72531092014185</v>
      </c>
      <c r="BC2368">
        <v>1</v>
      </c>
      <c r="BD2368">
        <v>32.834105625763229</v>
      </c>
      <c r="BE2368">
        <v>83.744290157016266</v>
      </c>
      <c r="BF2368">
        <v>15.857284739035892</v>
      </c>
      <c r="BG2368">
        <v>5.0711589304182079</v>
      </c>
      <c r="BH2368">
        <v>369.00379446220785</v>
      </c>
      <c r="BI2368">
        <v>0.20000000000000004</v>
      </c>
      <c r="BJ2368">
        <v>2886.4435064856225</v>
      </c>
      <c r="BK2368">
        <v>680.92193307116236</v>
      </c>
      <c r="BL2368">
        <v>828.55875400350715</v>
      </c>
      <c r="BM2368">
        <v>864.68302027370487</v>
      </c>
      <c r="BN2368">
        <v>196.8884405402533</v>
      </c>
      <c r="BO2368">
        <v>30.684964808684523</v>
      </c>
      <c r="BP2368">
        <v>4.745501101692904E-2</v>
      </c>
      <c r="BQ2368">
        <v>100</v>
      </c>
      <c r="BR2368">
        <v>331.61783528547039</v>
      </c>
      <c r="BS2368">
        <v>5.7271593826039975E-2</v>
      </c>
      <c r="BT2368">
        <v>3.2530448374686169E-4</v>
      </c>
      <c r="BU2368">
        <v>0</v>
      </c>
      <c r="BV2368">
        <v>0.53754691802898236</v>
      </c>
      <c r="BW2368">
        <v>14.830186902699634</v>
      </c>
      <c r="BX2368">
        <v>35.485442831441539</v>
      </c>
      <c r="BY2368">
        <v>38.232151762455345</v>
      </c>
      <c r="BZ2368">
        <v>1259.0374881496882</v>
      </c>
      <c r="CA2368">
        <v>248.2127513651441</v>
      </c>
      <c r="CB2368">
        <v>225.39845079090929</v>
      </c>
      <c r="CC2368" s="156">
        <v>1.24</v>
      </c>
      <c r="CD2368">
        <v>680</v>
      </c>
      <c r="CE2368">
        <v>0.19565252048790294</v>
      </c>
      <c r="CF2368">
        <v>6.9995067933914239</v>
      </c>
      <c r="CG2368">
        <v>0.25670351680434883</v>
      </c>
      <c r="CH2368">
        <v>14.477567835924916</v>
      </c>
      <c r="CI2368">
        <v>7</v>
      </c>
    </row>
    <row r="2369" spans="47:87" x14ac:dyDescent="0.3">
      <c r="AU2369">
        <v>0.3</v>
      </c>
      <c r="AV2369">
        <v>20.1088259939993</v>
      </c>
      <c r="AW2369">
        <v>0.32457192470785551</v>
      </c>
      <c r="AX2369">
        <v>1.46987617444603</v>
      </c>
      <c r="AY2369">
        <v>351.50123149223299</v>
      </c>
      <c r="AZ2369">
        <v>9.6684362339361396E-2</v>
      </c>
      <c r="BA2369">
        <v>467.3387026962489</v>
      </c>
      <c r="BB2369">
        <v>378.05832742207372</v>
      </c>
      <c r="BC2369">
        <v>1</v>
      </c>
      <c r="BD2369">
        <v>51.71230249563137</v>
      </c>
      <c r="BE2369">
        <v>98.058750895093667</v>
      </c>
      <c r="BF2369">
        <v>21.548388634054788</v>
      </c>
      <c r="BG2369">
        <v>3.7826764433848465</v>
      </c>
      <c r="BH2369">
        <v>400.41456650648576</v>
      </c>
      <c r="BI2369">
        <v>0.20000000000000009</v>
      </c>
      <c r="BJ2369">
        <v>2752.3981018837644</v>
      </c>
      <c r="BK2369">
        <v>694.48837127604793</v>
      </c>
      <c r="BL2369">
        <v>930.81583618026252</v>
      </c>
      <c r="BM2369">
        <v>887.58834545889465</v>
      </c>
      <c r="BN2369">
        <v>155.65124542641115</v>
      </c>
      <c r="BO2369">
        <v>29.249039614244399</v>
      </c>
      <c r="BP2369">
        <v>5.9620915644126221E-2</v>
      </c>
      <c r="BQ2369">
        <v>100</v>
      </c>
      <c r="BR2369">
        <v>342.76994643044094</v>
      </c>
      <c r="BS2369">
        <v>5.4618131771321674E-2</v>
      </c>
      <c r="BT2369">
        <v>3.157358717848381E-4</v>
      </c>
      <c r="BU2369">
        <v>0</v>
      </c>
      <c r="BV2369">
        <v>0.54988200717920299</v>
      </c>
      <c r="BW2369">
        <v>14.657464294678309</v>
      </c>
      <c r="BX2369">
        <v>36.697824831958982</v>
      </c>
      <c r="BY2369">
        <v>29.7347023875686</v>
      </c>
      <c r="BZ2369">
        <v>1058.5527031716356</v>
      </c>
      <c r="CA2369">
        <v>277.41231506793258</v>
      </c>
      <c r="CB2369">
        <v>236.86082946343109</v>
      </c>
      <c r="CC2369" s="156">
        <v>1.1299999999999999</v>
      </c>
      <c r="CD2369">
        <v>830</v>
      </c>
      <c r="CE2369">
        <v>0.15222623348086861</v>
      </c>
      <c r="CF2369">
        <v>4.9380029280447442</v>
      </c>
      <c r="CG2369">
        <v>0.18726770795531911</v>
      </c>
      <c r="CH2369">
        <v>11.674087626410161</v>
      </c>
      <c r="CI2369">
        <v>9</v>
      </c>
    </row>
    <row r="2370" spans="47:87" x14ac:dyDescent="0.3">
      <c r="AU2370">
        <v>0.3</v>
      </c>
      <c r="AV2370">
        <v>20.99985776108268</v>
      </c>
      <c r="AW2370">
        <v>0.31408235976625837</v>
      </c>
      <c r="AX2370">
        <v>1.376687455147688</v>
      </c>
      <c r="AY2370">
        <v>330.80716736221189</v>
      </c>
      <c r="AZ2370">
        <v>9.9769692055362971E-2</v>
      </c>
      <c r="BA2370">
        <v>439.22727322476334</v>
      </c>
      <c r="BB2370">
        <v>261.8452893440616</v>
      </c>
      <c r="BC2370">
        <v>1</v>
      </c>
      <c r="BD2370">
        <v>47.119940276024074</v>
      </c>
      <c r="BE2370">
        <v>95.839104858840159</v>
      </c>
      <c r="BF2370">
        <v>15.337940307935295</v>
      </c>
      <c r="BG2370">
        <v>5.2703622044782135</v>
      </c>
      <c r="BH2370">
        <v>416.16410759971234</v>
      </c>
      <c r="BI2370">
        <v>0.19999999999999996</v>
      </c>
      <c r="BJ2370">
        <v>2547.2358324312613</v>
      </c>
      <c r="BK2370">
        <v>703.52198802646888</v>
      </c>
      <c r="BL2370">
        <v>918.92035975034048</v>
      </c>
      <c r="BM2370">
        <v>1054.7532671047536</v>
      </c>
      <c r="BN2370">
        <v>186.59238804829235</v>
      </c>
      <c r="BO2370">
        <v>28.379986405343729</v>
      </c>
      <c r="BP2370">
        <v>4.8414888428327245E-2</v>
      </c>
      <c r="BQ2370">
        <v>100</v>
      </c>
      <c r="BR2370">
        <v>435.44798741866163</v>
      </c>
      <c r="BS2370">
        <v>5.3129645629393749E-2</v>
      </c>
      <c r="BT2370">
        <v>3.0528725459585829E-4</v>
      </c>
      <c r="BU2370">
        <v>0</v>
      </c>
      <c r="BV2370">
        <v>0.53201323900810993</v>
      </c>
      <c r="BW2370">
        <v>14.00499206709144</v>
      </c>
      <c r="BX2370">
        <v>34.193661694028229</v>
      </c>
      <c r="BY2370">
        <v>28.99810297913071</v>
      </c>
      <c r="BZ2370">
        <v>1150.8941362530113</v>
      </c>
      <c r="CA2370">
        <v>254.04202275047763</v>
      </c>
      <c r="CB2370">
        <v>235.4323992913732</v>
      </c>
      <c r="CC2370" s="156">
        <v>1.21</v>
      </c>
      <c r="CD2370">
        <v>1800</v>
      </c>
      <c r="CE2370">
        <v>5.9968283576761428E-2</v>
      </c>
      <c r="CF2370">
        <v>3.3951234681194808</v>
      </c>
      <c r="CG2370">
        <v>9.9702126004958549E-2</v>
      </c>
      <c r="CH2370">
        <v>-6.2952033415980146</v>
      </c>
      <c r="CI2370" t="s">
        <v>479</v>
      </c>
    </row>
    <row r="2371" spans="47:87" x14ac:dyDescent="0.3">
      <c r="AU2371">
        <v>0.3</v>
      </c>
      <c r="AV2371">
        <v>19.708511888204427</v>
      </c>
      <c r="AW2371">
        <v>0.35941237497639106</v>
      </c>
      <c r="AX2371">
        <v>5.5357569524829342E-2</v>
      </c>
      <c r="AY2371">
        <v>331.36651708241453</v>
      </c>
      <c r="AZ2371">
        <v>0.11710326823810831</v>
      </c>
      <c r="BA2371">
        <v>424.03532634089726</v>
      </c>
      <c r="BB2371">
        <v>372.02542934251989</v>
      </c>
      <c r="BC2371">
        <v>1</v>
      </c>
      <c r="BD2371">
        <v>36.924790527901443</v>
      </c>
      <c r="BE2371">
        <v>96.659332810493126</v>
      </c>
      <c r="BF2371">
        <v>14.042225613958236</v>
      </c>
      <c r="BG2371">
        <v>6.4859512851319936</v>
      </c>
      <c r="BH2371">
        <v>407.03803046975418</v>
      </c>
      <c r="BI2371">
        <v>0.20000000000000004</v>
      </c>
      <c r="BJ2371">
        <v>2763.1316131809544</v>
      </c>
      <c r="BK2371">
        <v>672.21374411932152</v>
      </c>
      <c r="BL2371">
        <v>899.91015464303894</v>
      </c>
      <c r="BM2371">
        <v>867.04421154288661</v>
      </c>
      <c r="BN2371">
        <v>140.45842822064668</v>
      </c>
      <c r="BO2371">
        <v>32.386136388854908</v>
      </c>
      <c r="BP2371">
        <v>6.6284671140876134E-2</v>
      </c>
      <c r="BQ2371">
        <v>100</v>
      </c>
      <c r="BR2371">
        <v>370.00756703821077</v>
      </c>
      <c r="BS2371">
        <v>5.1545552308894793E-2</v>
      </c>
      <c r="BT2371">
        <v>2.8358024229386582E-4</v>
      </c>
      <c r="BU2371">
        <v>0</v>
      </c>
      <c r="BV2371">
        <v>0.58449530711945952</v>
      </c>
      <c r="BW2371">
        <v>15.813394719870187</v>
      </c>
      <c r="BX2371">
        <v>37.700568171079901</v>
      </c>
      <c r="BY2371">
        <v>34.721180257456716</v>
      </c>
      <c r="BZ2371">
        <v>867.85355969692125</v>
      </c>
      <c r="CA2371">
        <v>271.22304498552222</v>
      </c>
      <c r="CB2371">
        <v>242.11523059941956</v>
      </c>
      <c r="CC2371" s="156">
        <v>0.87</v>
      </c>
      <c r="CD2371">
        <v>1920</v>
      </c>
      <c r="CE2371">
        <v>0.12862116702382576</v>
      </c>
      <c r="CF2371">
        <v>4.5104673073120951</v>
      </c>
      <c r="CG2371">
        <v>0.15930496680992481</v>
      </c>
      <c r="CH2371">
        <v>5.4031835230705303</v>
      </c>
      <c r="CI2371">
        <v>13</v>
      </c>
    </row>
    <row r="2372" spans="47:87" x14ac:dyDescent="0.3">
      <c r="AU2372">
        <v>0.3</v>
      </c>
      <c r="AV2372">
        <v>21.54815457696143</v>
      </c>
      <c r="AW2372">
        <v>0.31375780447302776</v>
      </c>
      <c r="AX2372">
        <v>1.2925698058389243</v>
      </c>
      <c r="AY2372">
        <v>362.10477765638768</v>
      </c>
      <c r="AZ2372">
        <v>0.10934185032621621</v>
      </c>
      <c r="BA2372">
        <v>392.83782453638014</v>
      </c>
      <c r="BB2372">
        <v>342.37019471151251</v>
      </c>
      <c r="BC2372">
        <v>1</v>
      </c>
      <c r="BD2372">
        <v>40.508072049313036</v>
      </c>
      <c r="BE2372">
        <v>114.43121655298587</v>
      </c>
      <c r="BF2372">
        <v>14.224204673880719</v>
      </c>
      <c r="BG2372">
        <v>5.0247289526439918</v>
      </c>
      <c r="BH2372">
        <v>457.42894236339066</v>
      </c>
      <c r="BI2372">
        <v>0.2</v>
      </c>
      <c r="BJ2372">
        <v>2800.4875435309104</v>
      </c>
      <c r="BK2372">
        <v>686.49035471093055</v>
      </c>
      <c r="BL2372">
        <v>884.90106411709371</v>
      </c>
      <c r="BM2372">
        <v>1012.492048777799</v>
      </c>
      <c r="BN2372">
        <v>195.44092745429558</v>
      </c>
      <c r="BO2372">
        <v>28.606962700403542</v>
      </c>
      <c r="BP2372">
        <v>1.7217108841987107E-2</v>
      </c>
      <c r="BQ2372">
        <v>100</v>
      </c>
      <c r="BR2372">
        <v>378.68391432157733</v>
      </c>
      <c r="BS2372">
        <v>5.7688433827645116E-2</v>
      </c>
      <c r="BT2372">
        <v>3.1412135282752262E-4</v>
      </c>
      <c r="BU2372">
        <v>0</v>
      </c>
      <c r="BV2372">
        <v>0.57123698034594794</v>
      </c>
      <c r="BW2372">
        <v>14.338060387381061</v>
      </c>
      <c r="BX2372">
        <v>33.869626011503733</v>
      </c>
      <c r="BY2372">
        <v>40.49827313889422</v>
      </c>
      <c r="BZ2372">
        <v>992.58682086086333</v>
      </c>
      <c r="CA2372">
        <v>287.12919413011235</v>
      </c>
      <c r="CB2372">
        <v>219.14614495074676</v>
      </c>
      <c r="CC2372" s="156">
        <v>1.1100000000000001</v>
      </c>
      <c r="CD2372">
        <v>300</v>
      </c>
      <c r="CE2372">
        <v>0.22265207356283079</v>
      </c>
      <c r="CF2372">
        <v>8.6926023322644124</v>
      </c>
      <c r="CG2372">
        <v>0.27131905589515165</v>
      </c>
      <c r="CH2372">
        <v>28.702117467639447</v>
      </c>
      <c r="CI2372">
        <v>6</v>
      </c>
    </row>
    <row r="2373" spans="47:87" x14ac:dyDescent="0.3">
      <c r="AU2373">
        <v>0.3</v>
      </c>
      <c r="AV2373">
        <v>17.769585795489686</v>
      </c>
      <c r="AW2373">
        <v>0.43206027099682326</v>
      </c>
      <c r="AX2373">
        <v>1.6875713436495428</v>
      </c>
      <c r="AY2373">
        <v>327.04114736130668</v>
      </c>
      <c r="AZ2373">
        <v>0.11854737797965594</v>
      </c>
      <c r="BA2373">
        <v>383.85321547697799</v>
      </c>
      <c r="BB2373">
        <v>371.02282742046481</v>
      </c>
      <c r="BC2373">
        <v>1</v>
      </c>
      <c r="BD2373">
        <v>38.596244295958989</v>
      </c>
      <c r="BE2373">
        <v>105.3369201516719</v>
      </c>
      <c r="BF2373">
        <v>13.487420640479723</v>
      </c>
      <c r="BG2373">
        <v>5.457243645894871</v>
      </c>
      <c r="BH2373">
        <v>408.78374609709397</v>
      </c>
      <c r="BI2373">
        <v>0.20000000000000007</v>
      </c>
      <c r="BJ2373">
        <v>2208.5080940124171</v>
      </c>
      <c r="BK2373">
        <v>687.59140402721391</v>
      </c>
      <c r="BL2373">
        <v>877.19882899592756</v>
      </c>
      <c r="BM2373">
        <v>847.51962294934515</v>
      </c>
      <c r="BN2373">
        <v>208.14638779644827</v>
      </c>
      <c r="BO2373">
        <v>39.313177168399292</v>
      </c>
      <c r="BP2373">
        <v>3.357766586032665E-2</v>
      </c>
      <c r="BQ2373">
        <v>100</v>
      </c>
      <c r="BR2373">
        <v>416.80359293584394</v>
      </c>
      <c r="BS2373">
        <v>5.6203344615271718E-2</v>
      </c>
      <c r="BT2373">
        <v>2.850160230021968E-4</v>
      </c>
      <c r="BU2373">
        <v>11.811475735158362</v>
      </c>
      <c r="BV2373">
        <v>0.55408220116494611</v>
      </c>
      <c r="BW2373">
        <v>15.785869290889973</v>
      </c>
      <c r="BX2373">
        <v>38.768958996192666</v>
      </c>
      <c r="BY2373">
        <v>35.201372315610442</v>
      </c>
      <c r="BZ2373">
        <v>855.04704830169624</v>
      </c>
      <c r="CA2373">
        <v>293.45077159357055</v>
      </c>
      <c r="CB2373">
        <v>249.44908882342958</v>
      </c>
      <c r="CC2373" s="156">
        <v>0.84</v>
      </c>
      <c r="CD2373">
        <v>1940</v>
      </c>
      <c r="CE2373">
        <v>0.18898853985443775</v>
      </c>
      <c r="CF2373">
        <v>5.5830730341905888</v>
      </c>
      <c r="CG2373">
        <v>0.22830514340134894</v>
      </c>
      <c r="CH2373">
        <v>24.465576428417361</v>
      </c>
      <c r="CI2373">
        <v>6</v>
      </c>
    </row>
    <row r="2374" spans="47:87" x14ac:dyDescent="0.3">
      <c r="AU2374">
        <v>0.3</v>
      </c>
      <c r="AV2374">
        <v>19.420222510489207</v>
      </c>
      <c r="AW2374">
        <v>0.3221667830304592</v>
      </c>
      <c r="AX2374">
        <v>1.5159563989753313</v>
      </c>
      <c r="AY2374">
        <v>320.85302461467501</v>
      </c>
      <c r="AZ2374">
        <v>7.728762468356945E-2</v>
      </c>
      <c r="BA2374">
        <v>366.81591596325603</v>
      </c>
      <c r="BB2374">
        <v>332.78365975215019</v>
      </c>
      <c r="BC2374">
        <v>1</v>
      </c>
      <c r="BD2374">
        <v>37.657064726967377</v>
      </c>
      <c r="BE2374">
        <v>89.173732622968117</v>
      </c>
      <c r="BF2374">
        <v>14.186685124170848</v>
      </c>
      <c r="BG2374">
        <v>5.2321271547919839</v>
      </c>
      <c r="BH2374">
        <v>407.10821369624034</v>
      </c>
      <c r="BI2374">
        <v>0.19999999999999998</v>
      </c>
      <c r="BJ2374">
        <v>2434.8221850121167</v>
      </c>
      <c r="BK2374">
        <v>690.66781424087469</v>
      </c>
      <c r="BL2374">
        <v>854.17839701111325</v>
      </c>
      <c r="BM2374">
        <v>1059.6829552607969</v>
      </c>
      <c r="BN2374">
        <v>211.98493799988103</v>
      </c>
      <c r="BO2374">
        <v>29.143320558099056</v>
      </c>
      <c r="BP2374">
        <v>4.5797905799563124E-2</v>
      </c>
      <c r="BQ2374">
        <v>100</v>
      </c>
      <c r="BR2374">
        <v>335.82148478171274</v>
      </c>
      <c r="BS2374">
        <v>5.4834367152251026E-2</v>
      </c>
      <c r="BT2374">
        <v>3.0530824491164333E-4</v>
      </c>
      <c r="BU2374">
        <v>0</v>
      </c>
      <c r="BV2374">
        <v>0.55464644541874419</v>
      </c>
      <c r="BW2374">
        <v>15.314887382810079</v>
      </c>
      <c r="BX2374">
        <v>35.06854277845941</v>
      </c>
      <c r="BY2374">
        <v>36.213837904253246</v>
      </c>
      <c r="BZ2374">
        <v>1111.3001948863071</v>
      </c>
      <c r="CA2374">
        <v>193.74100843950851</v>
      </c>
      <c r="CB2374">
        <v>246.89452064484385</v>
      </c>
      <c r="CC2374" s="156">
        <v>0.99</v>
      </c>
      <c r="CD2374">
        <v>1420</v>
      </c>
      <c r="CE2374">
        <v>0.20663552508229333</v>
      </c>
      <c r="CF2374">
        <v>6.700721056450293</v>
      </c>
      <c r="CG2374">
        <v>0.24703466330901452</v>
      </c>
      <c r="CH2374">
        <v>23.760211435537453</v>
      </c>
      <c r="CI2374">
        <v>6</v>
      </c>
    </row>
    <row r="2375" spans="47:87" x14ac:dyDescent="0.3">
      <c r="AU2375">
        <v>0.3</v>
      </c>
      <c r="AV2375">
        <v>19.05912953654035</v>
      </c>
      <c r="AW2375">
        <v>0.35498799112045015</v>
      </c>
      <c r="AX2375">
        <v>1.6232551037022804</v>
      </c>
      <c r="AY2375">
        <v>337.20907133477533</v>
      </c>
      <c r="AZ2375">
        <v>8.876038219049491E-2</v>
      </c>
      <c r="BA2375">
        <v>387.91123860074964</v>
      </c>
      <c r="BB2375">
        <v>310.777493488397</v>
      </c>
      <c r="BC2375">
        <v>1</v>
      </c>
      <c r="BD2375">
        <v>43.694833035969445</v>
      </c>
      <c r="BE2375">
        <v>98.665036663592772</v>
      </c>
      <c r="BF2375">
        <v>16.092452365244405</v>
      </c>
      <c r="BG2375">
        <v>3.9582121179358265</v>
      </c>
      <c r="BH2375">
        <v>446.81850506718592</v>
      </c>
      <c r="BI2375">
        <v>0.2</v>
      </c>
      <c r="BJ2375">
        <v>2240.7728220391559</v>
      </c>
      <c r="BK2375">
        <v>686.47287497595937</v>
      </c>
      <c r="BL2375">
        <v>876.54778155367717</v>
      </c>
      <c r="BM2375">
        <v>896.0123801613006</v>
      </c>
      <c r="BN2375">
        <v>112.41816510378209</v>
      </c>
      <c r="BO2375">
        <v>31.868488591283029</v>
      </c>
      <c r="BP2375">
        <v>8.003591251703758E-2</v>
      </c>
      <c r="BQ2375">
        <v>100</v>
      </c>
      <c r="BR2375">
        <v>358.43775216444692</v>
      </c>
      <c r="BS2375">
        <v>6.21311478183285E-2</v>
      </c>
      <c r="BT2375">
        <v>3.3248512431252814E-4</v>
      </c>
      <c r="BU2375">
        <v>46.250040625234028</v>
      </c>
      <c r="BV2375">
        <v>0.564729679349811</v>
      </c>
      <c r="BW2375">
        <v>14.425973363692732</v>
      </c>
      <c r="BX2375">
        <v>37.494647229607907</v>
      </c>
      <c r="BY2375">
        <v>34.106146362465246</v>
      </c>
      <c r="BZ2375">
        <v>1133.2676623018108</v>
      </c>
      <c r="CA2375">
        <v>222.03556414851971</v>
      </c>
      <c r="CB2375">
        <v>245.09428186460485</v>
      </c>
      <c r="CC2375" s="156">
        <v>0.87</v>
      </c>
      <c r="CD2375">
        <v>2140</v>
      </c>
      <c r="CE2375">
        <v>9.2380071880542092E-2</v>
      </c>
      <c r="CF2375">
        <v>4.1011802964127835</v>
      </c>
      <c r="CG2375">
        <v>0.13032969461975741</v>
      </c>
      <c r="CH2375">
        <v>3.2411735574212117</v>
      </c>
      <c r="CI2375">
        <v>15</v>
      </c>
    </row>
    <row r="2376" spans="47:87" x14ac:dyDescent="0.3">
      <c r="AU2376">
        <v>0.3</v>
      </c>
      <c r="AV2376">
        <v>19.777533924621324</v>
      </c>
      <c r="AW2376">
        <v>0.34532803725174527</v>
      </c>
      <c r="AX2376">
        <v>0.86083600345086475</v>
      </c>
      <c r="AY2376">
        <v>331.18902487772073</v>
      </c>
      <c r="AZ2376">
        <v>0.11088789549875187</v>
      </c>
      <c r="BA2376">
        <v>494.8111546476876</v>
      </c>
      <c r="BB2376">
        <v>330.83432936412697</v>
      </c>
      <c r="BC2376">
        <v>1</v>
      </c>
      <c r="BD2376">
        <v>35.808156226564662</v>
      </c>
      <c r="BE2376">
        <v>94.896801656142145</v>
      </c>
      <c r="BF2376">
        <v>11.223488855243748</v>
      </c>
      <c r="BG2376">
        <v>4.3920595753224356</v>
      </c>
      <c r="BH2376">
        <v>446.09558409340997</v>
      </c>
      <c r="BI2376">
        <v>0.19999999999999998</v>
      </c>
      <c r="BJ2376">
        <v>2426.1656241729961</v>
      </c>
      <c r="BK2376">
        <v>684.77507525914677</v>
      </c>
      <c r="BL2376">
        <v>880.84889508439767</v>
      </c>
      <c r="BM2376">
        <v>869.47934999424035</v>
      </c>
      <c r="BN2376">
        <v>150.34550006314328</v>
      </c>
      <c r="BO2376">
        <v>31.116769761754792</v>
      </c>
      <c r="BP2376">
        <v>6.3725036543557337E-2</v>
      </c>
      <c r="BQ2376">
        <v>100</v>
      </c>
      <c r="BR2376">
        <v>338.30759506908839</v>
      </c>
      <c r="BS2376">
        <v>5.5663802786725315E-2</v>
      </c>
      <c r="BT2376">
        <v>2.8692527569393442E-4</v>
      </c>
      <c r="BU2376">
        <v>0</v>
      </c>
      <c r="BV2376">
        <v>0.50802472742887672</v>
      </c>
      <c r="BW2376">
        <v>16.036091553812277</v>
      </c>
      <c r="BX2376">
        <v>36.915088138777875</v>
      </c>
      <c r="BY2376">
        <v>34.872548372213572</v>
      </c>
      <c r="BZ2376">
        <v>1037.2464652902854</v>
      </c>
      <c r="CA2376">
        <v>309.38520899154446</v>
      </c>
      <c r="CB2376">
        <v>237.69682010302961</v>
      </c>
      <c r="CC2376" s="156">
        <v>1.08</v>
      </c>
      <c r="CD2376">
        <v>650</v>
      </c>
      <c r="CE2376">
        <v>0.21135282592468463</v>
      </c>
      <c r="CF2376">
        <v>9.7549664295698069</v>
      </c>
      <c r="CG2376">
        <v>0.27693955339140758</v>
      </c>
      <c r="CH2376">
        <v>36.992941501285109</v>
      </c>
      <c r="CI2376">
        <v>6</v>
      </c>
    </row>
    <row r="2377" spans="47:87" x14ac:dyDescent="0.3">
      <c r="AU2377">
        <v>0.3</v>
      </c>
      <c r="AV2377">
        <v>19.60590093895955</v>
      </c>
      <c r="AW2377">
        <v>0.37796461202629539</v>
      </c>
      <c r="AX2377">
        <v>0.53324488892480937</v>
      </c>
      <c r="AY2377">
        <v>348.73622495601143</v>
      </c>
      <c r="AZ2377">
        <v>8.3787565441892836E-2</v>
      </c>
      <c r="BA2377">
        <v>399.05169417774295</v>
      </c>
      <c r="BB2377">
        <v>397.01673726062967</v>
      </c>
      <c r="BC2377">
        <v>1</v>
      </c>
      <c r="BD2377">
        <v>52.392407282331952</v>
      </c>
      <c r="BE2377">
        <v>109.80252087391219</v>
      </c>
      <c r="BF2377">
        <v>19.9100787810562</v>
      </c>
      <c r="BG2377">
        <v>5.9826974896292375</v>
      </c>
      <c r="BH2377">
        <v>430.80954582287274</v>
      </c>
      <c r="BI2377">
        <v>0.2</v>
      </c>
      <c r="BJ2377">
        <v>3080.3442199347483</v>
      </c>
      <c r="BK2377">
        <v>687.19084101387023</v>
      </c>
      <c r="BL2377">
        <v>910.46052990542444</v>
      </c>
      <c r="BM2377">
        <v>1040.077358851355</v>
      </c>
      <c r="BN2377">
        <v>144.87031247736053</v>
      </c>
      <c r="BO2377">
        <v>34.234775261202806</v>
      </c>
      <c r="BP2377">
        <v>4.8428611051779584E-2</v>
      </c>
      <c r="BQ2377">
        <v>100</v>
      </c>
      <c r="BR2377">
        <v>319.28991688236272</v>
      </c>
      <c r="BS2377">
        <v>5.2614706465744614E-2</v>
      </c>
      <c r="BT2377">
        <v>2.8907196975834628E-4</v>
      </c>
      <c r="BU2377">
        <v>0</v>
      </c>
      <c r="BV2377">
        <v>0.5615337139206853</v>
      </c>
      <c r="BW2377">
        <v>15.37407044452701</v>
      </c>
      <c r="BX2377">
        <v>35.520771381492487</v>
      </c>
      <c r="BY2377">
        <v>28.634924505663854</v>
      </c>
      <c r="BZ2377">
        <v>952.61667569063388</v>
      </c>
      <c r="CA2377">
        <v>332.62083253051287</v>
      </c>
      <c r="CB2377">
        <v>243.55311282543738</v>
      </c>
      <c r="CC2377" s="156">
        <v>1.1100000000000001</v>
      </c>
      <c r="CD2377">
        <v>1250</v>
      </c>
      <c r="CE2377">
        <v>0.15258677593359193</v>
      </c>
      <c r="CF2377">
        <v>5.6996864687718354</v>
      </c>
      <c r="CG2377">
        <v>0.20062159670267704</v>
      </c>
      <c r="CH2377">
        <v>12.673829394315071</v>
      </c>
      <c r="CI2377">
        <v>9</v>
      </c>
    </row>
    <row r="2378" spans="47:87" x14ac:dyDescent="0.3">
      <c r="AU2378">
        <v>0.3</v>
      </c>
      <c r="AV2378">
        <v>22.289448136429243</v>
      </c>
      <c r="AW2378">
        <v>0.32629298935927192</v>
      </c>
      <c r="AX2378">
        <v>1.4506707344080638</v>
      </c>
      <c r="AY2378">
        <v>305.83746900814117</v>
      </c>
      <c r="AZ2378">
        <v>0.11540454841143506</v>
      </c>
      <c r="BA2378">
        <v>429.48929027269327</v>
      </c>
      <c r="BB2378">
        <v>348.36511214039643</v>
      </c>
      <c r="BC2378">
        <v>1</v>
      </c>
      <c r="BD2378">
        <v>40.426841746593965</v>
      </c>
      <c r="BE2378">
        <v>90.153871411991233</v>
      </c>
      <c r="BF2378">
        <v>7.8076950790714257</v>
      </c>
      <c r="BG2378">
        <v>4.745601624457275</v>
      </c>
      <c r="BH2378">
        <v>468.26422085465072</v>
      </c>
      <c r="BI2378">
        <v>0.20000000000000004</v>
      </c>
      <c r="BJ2378">
        <v>2115.3434736656109</v>
      </c>
      <c r="BK2378">
        <v>700.66289065112289</v>
      </c>
      <c r="BL2378">
        <v>883.09674476150849</v>
      </c>
      <c r="BM2378">
        <v>915.52347434030855</v>
      </c>
      <c r="BN2378">
        <v>176.70714921303971</v>
      </c>
      <c r="BO2378">
        <v>29.770499056795455</v>
      </c>
      <c r="BP2378">
        <v>1.5392553064110701E-2</v>
      </c>
      <c r="BQ2378">
        <v>100</v>
      </c>
      <c r="BR2378">
        <v>335.09034963917253</v>
      </c>
      <c r="BS2378">
        <v>5.5048301736554082E-2</v>
      </c>
      <c r="BT2378">
        <v>3.0250367872095935E-4</v>
      </c>
      <c r="BU2378">
        <v>0</v>
      </c>
      <c r="BV2378">
        <v>0.51926389348177426</v>
      </c>
      <c r="BW2378">
        <v>15.674505755316945</v>
      </c>
      <c r="BX2378">
        <v>37.211599360798928</v>
      </c>
      <c r="BY2378">
        <v>29.782138254464133</v>
      </c>
      <c r="BZ2378">
        <v>976.30377211399616</v>
      </c>
      <c r="CA2378">
        <v>242.90038142146699</v>
      </c>
      <c r="CB2378">
        <v>230.88977325420953</v>
      </c>
      <c r="CC2378" s="156">
        <v>1.04</v>
      </c>
      <c r="CD2378">
        <v>2150</v>
      </c>
      <c r="CE2378">
        <v>0.10509058405160365</v>
      </c>
      <c r="CF2378">
        <v>3.844267417037817</v>
      </c>
      <c r="CG2378">
        <v>0.14159338120599574</v>
      </c>
      <c r="CH2378">
        <v>0.17764285366040883</v>
      </c>
      <c r="CI2378">
        <v>19</v>
      </c>
    </row>
    <row r="2379" spans="47:87" x14ac:dyDescent="0.3">
      <c r="AU2379">
        <v>0.3</v>
      </c>
      <c r="AV2379">
        <v>21.464055576685102</v>
      </c>
      <c r="AW2379">
        <v>0.32591685527510944</v>
      </c>
      <c r="AX2379">
        <v>1.6378807445411734</v>
      </c>
      <c r="AY2379">
        <v>354.0998378116015</v>
      </c>
      <c r="AZ2379">
        <v>0.10815332788350794</v>
      </c>
      <c r="BA2379">
        <v>443.16495260010817</v>
      </c>
      <c r="BB2379">
        <v>267.28715357899864</v>
      </c>
      <c r="BC2379">
        <v>1</v>
      </c>
      <c r="BD2379">
        <v>39.239479027906761</v>
      </c>
      <c r="BE2379">
        <v>96.907129037909812</v>
      </c>
      <c r="BF2379">
        <v>18.352034040001456</v>
      </c>
      <c r="BG2379">
        <v>1.5259042124888202</v>
      </c>
      <c r="BH2379">
        <v>415.98894686294051</v>
      </c>
      <c r="BI2379">
        <v>0.2</v>
      </c>
      <c r="BJ2379">
        <v>2303.0248693820195</v>
      </c>
      <c r="BK2379">
        <v>683.59728685165953</v>
      </c>
      <c r="BL2379">
        <v>883.6966011929602</v>
      </c>
      <c r="BM2379">
        <v>889.68151565189009</v>
      </c>
      <c r="BN2379">
        <v>166.59953868125709</v>
      </c>
      <c r="BO2379">
        <v>29.462056715561808</v>
      </c>
      <c r="BP2379">
        <v>4.8672720561431175E-2</v>
      </c>
      <c r="BQ2379">
        <v>100</v>
      </c>
      <c r="BR2379">
        <v>349.77176149977464</v>
      </c>
      <c r="BS2379">
        <v>6.0529232105802765E-2</v>
      </c>
      <c r="BT2379">
        <v>3.036272557629785E-4</v>
      </c>
      <c r="BU2379">
        <v>70.147122300797378</v>
      </c>
      <c r="BV2379">
        <v>0.54267419192434885</v>
      </c>
      <c r="BW2379">
        <v>14.150575003507761</v>
      </c>
      <c r="BX2379">
        <v>36.763958361662233</v>
      </c>
      <c r="BY2379">
        <v>33.374321986674566</v>
      </c>
      <c r="BZ2379">
        <v>968.60897092689538</v>
      </c>
      <c r="CA2379">
        <v>297.97580853373279</v>
      </c>
      <c r="CB2379">
        <v>239.12789162396007</v>
      </c>
      <c r="CC2379" s="156">
        <v>1.1100000000000001</v>
      </c>
      <c r="CD2379">
        <v>600</v>
      </c>
      <c r="CE2379">
        <v>0.19091464362024246</v>
      </c>
      <c r="CF2379">
        <v>6.0336041500311914</v>
      </c>
      <c r="CG2379">
        <v>0.231864997870878</v>
      </c>
      <c r="CH2379">
        <v>15.225787294484455</v>
      </c>
      <c r="CI2379">
        <v>7</v>
      </c>
    </row>
    <row r="2380" spans="47:87" x14ac:dyDescent="0.3">
      <c r="AU2380">
        <v>0.3</v>
      </c>
      <c r="AV2380">
        <v>21.201250312672926</v>
      </c>
      <c r="AW2380">
        <v>0.24949023654311944</v>
      </c>
      <c r="AX2380">
        <v>1.0747579577240463</v>
      </c>
      <c r="AY2380">
        <v>319.20497568838204</v>
      </c>
      <c r="AZ2380">
        <v>9.4509805032561747E-2</v>
      </c>
      <c r="BA2380">
        <v>471.89608164568523</v>
      </c>
      <c r="BB2380">
        <v>358.03033037065859</v>
      </c>
      <c r="BC2380">
        <v>1</v>
      </c>
      <c r="BD2380">
        <v>46.060273614505306</v>
      </c>
      <c r="BE2380">
        <v>111.31272830337045</v>
      </c>
      <c r="BF2380">
        <v>32.617500031295656</v>
      </c>
      <c r="BG2380">
        <v>5.8429211090066158</v>
      </c>
      <c r="BH2380">
        <v>403.90689250381035</v>
      </c>
      <c r="BI2380">
        <v>0.19999999999999998</v>
      </c>
      <c r="BJ2380">
        <v>2505.6220021540626</v>
      </c>
      <c r="BK2380">
        <v>690.42490697020753</v>
      </c>
      <c r="BL2380">
        <v>909.67761486859365</v>
      </c>
      <c r="BM2380">
        <v>989.74318678143391</v>
      </c>
      <c r="BN2380">
        <v>171.91423797541032</v>
      </c>
      <c r="BO2380">
        <v>22.654237980845025</v>
      </c>
      <c r="BP2380">
        <v>2.4952102191815543E-2</v>
      </c>
      <c r="BQ2380">
        <v>100</v>
      </c>
      <c r="BR2380">
        <v>373.08781549862795</v>
      </c>
      <c r="BS2380">
        <v>5.3438466669427032E-2</v>
      </c>
      <c r="BT2380">
        <v>2.9011021194237413E-4</v>
      </c>
      <c r="BU2380">
        <v>0</v>
      </c>
      <c r="BV2380">
        <v>0.55170540346612429</v>
      </c>
      <c r="BW2380">
        <v>13.712396160060306</v>
      </c>
      <c r="BX2380">
        <v>34.333048685676111</v>
      </c>
      <c r="BY2380">
        <v>37.162029985461182</v>
      </c>
      <c r="BZ2380">
        <v>799.85145352818358</v>
      </c>
      <c r="CA2380">
        <v>250.84940767216349</v>
      </c>
      <c r="CB2380">
        <v>209.36051076800595</v>
      </c>
      <c r="CC2380" s="156">
        <v>0.99</v>
      </c>
      <c r="CD2380">
        <v>1950</v>
      </c>
      <c r="CE2380">
        <v>0.10280987891222937</v>
      </c>
      <c r="CF2380">
        <v>3.4862267113092287</v>
      </c>
      <c r="CG2380">
        <v>0.1374723520863419</v>
      </c>
      <c r="CH2380">
        <v>4.2646873204047138</v>
      </c>
      <c r="CI2380">
        <v>15</v>
      </c>
    </row>
    <row r="2381" spans="47:87" x14ac:dyDescent="0.3">
      <c r="AU2381">
        <v>0.3</v>
      </c>
      <c r="AV2381">
        <v>20.028825466958335</v>
      </c>
      <c r="AW2381">
        <v>0.33382590734584522</v>
      </c>
      <c r="AX2381">
        <v>1.9750299574537404</v>
      </c>
      <c r="AY2381">
        <v>345.28825660720088</v>
      </c>
      <c r="AZ2381">
        <v>8.6934987705276634E-2</v>
      </c>
      <c r="BA2381">
        <v>339.71394240599426</v>
      </c>
      <c r="BB2381">
        <v>338.60423202006859</v>
      </c>
      <c r="BC2381">
        <v>1</v>
      </c>
      <c r="BD2381">
        <v>31.1806017810895</v>
      </c>
      <c r="BE2381">
        <v>96.902164498284506</v>
      </c>
      <c r="BF2381">
        <v>11.134012001433918</v>
      </c>
      <c r="BG2381">
        <v>3.2998010379802127</v>
      </c>
      <c r="BH2381">
        <v>404.71867504229152</v>
      </c>
      <c r="BI2381">
        <v>0.2</v>
      </c>
      <c r="BJ2381">
        <v>2755.7477727367918</v>
      </c>
      <c r="BK2381">
        <v>693.59887176996392</v>
      </c>
      <c r="BL2381">
        <v>835.15837696606707</v>
      </c>
      <c r="BM2381">
        <v>851.41498441567376</v>
      </c>
      <c r="BN2381">
        <v>190.88952508583611</v>
      </c>
      <c r="BO2381">
        <v>30.205561601546609</v>
      </c>
      <c r="BP2381">
        <v>4.6505615076588736E-2</v>
      </c>
      <c r="BQ2381">
        <v>100</v>
      </c>
      <c r="BR2381">
        <v>367.54643297796071</v>
      </c>
      <c r="BS2381">
        <v>5.7344907180087459E-2</v>
      </c>
      <c r="BT2381">
        <v>3.0935118892411217E-4</v>
      </c>
      <c r="BU2381">
        <v>0</v>
      </c>
      <c r="BV2381">
        <v>0.50967412759752051</v>
      </c>
      <c r="BW2381">
        <v>14.90235215863003</v>
      </c>
      <c r="BX2381">
        <v>36.990954124595888</v>
      </c>
      <c r="BY2381">
        <v>33.779621868186133</v>
      </c>
      <c r="BZ2381">
        <v>1239.9765224099929</v>
      </c>
      <c r="CA2381">
        <v>277.14985440128601</v>
      </c>
      <c r="CB2381">
        <v>217.3023745047191</v>
      </c>
      <c r="CC2381" s="156">
        <v>0.85</v>
      </c>
      <c r="CD2381">
        <v>2440</v>
      </c>
      <c r="CE2381">
        <v>1.6034192363641564E-2</v>
      </c>
      <c r="CF2381">
        <v>1.8866793461768903</v>
      </c>
      <c r="CG2381">
        <v>5.8762860612639904E-2</v>
      </c>
      <c r="CH2381">
        <v>-16.79313962235226</v>
      </c>
      <c r="CI2381" t="s">
        <v>479</v>
      </c>
    </row>
    <row r="2382" spans="47:87" x14ac:dyDescent="0.3">
      <c r="AU2382">
        <v>0.3</v>
      </c>
      <c r="AV2382">
        <v>19.797440478760841</v>
      </c>
      <c r="AW2382">
        <v>0.29623010550216133</v>
      </c>
      <c r="AX2382">
        <v>1.5182706556321808</v>
      </c>
      <c r="AY2382">
        <v>290.50594458606201</v>
      </c>
      <c r="AZ2382">
        <v>0.10534126223337122</v>
      </c>
      <c r="BA2382">
        <v>446.20738971827961</v>
      </c>
      <c r="BB2382">
        <v>297.97506335505864</v>
      </c>
      <c r="BC2382">
        <v>1</v>
      </c>
      <c r="BD2382">
        <v>31.617292039323914</v>
      </c>
      <c r="BE2382">
        <v>107.79558699680854</v>
      </c>
      <c r="BF2382">
        <v>19.035184837608</v>
      </c>
      <c r="BG2382">
        <v>5.4065772563910484</v>
      </c>
      <c r="BH2382">
        <v>441.02582516917585</v>
      </c>
      <c r="BI2382">
        <v>0.19999999999999996</v>
      </c>
      <c r="BJ2382">
        <v>3012.1403932817516</v>
      </c>
      <c r="BK2382">
        <v>670.53941227953919</v>
      </c>
      <c r="BL2382">
        <v>797.81349214134957</v>
      </c>
      <c r="BM2382">
        <v>862.27207972748567</v>
      </c>
      <c r="BN2382">
        <v>104.41803045209097</v>
      </c>
      <c r="BO2382">
        <v>27.010306944191019</v>
      </c>
      <c r="BP2382">
        <v>1.6070635197397199E-2</v>
      </c>
      <c r="BQ2382">
        <v>100</v>
      </c>
      <c r="BR2382">
        <v>366.65749474744973</v>
      </c>
      <c r="BS2382">
        <v>5.4619196934957787E-2</v>
      </c>
      <c r="BT2382">
        <v>3.0677818439657435E-4</v>
      </c>
      <c r="BU2382">
        <v>0</v>
      </c>
      <c r="BV2382">
        <v>0.5557938929756302</v>
      </c>
      <c r="BW2382">
        <v>15.304820086939152</v>
      </c>
      <c r="BX2382">
        <v>34.003199052412754</v>
      </c>
      <c r="BY2382">
        <v>37.498217194485854</v>
      </c>
      <c r="BZ2382">
        <v>1039.938796576218</v>
      </c>
      <c r="CA2382">
        <v>259.11414602953568</v>
      </c>
      <c r="CB2382">
        <v>206.07043056027732</v>
      </c>
      <c r="CC2382" s="156">
        <v>1.32</v>
      </c>
      <c r="CD2382">
        <v>620</v>
      </c>
      <c r="CE2382">
        <v>0.18778984963730161</v>
      </c>
      <c r="CF2382">
        <v>5.8673502774172794</v>
      </c>
      <c r="CG2382">
        <v>0.22605440294153825</v>
      </c>
      <c r="CH2382">
        <v>17.500699943271123</v>
      </c>
      <c r="CI2382">
        <v>7</v>
      </c>
    </row>
    <row r="2383" spans="47:87" x14ac:dyDescent="0.3">
      <c r="AU2383">
        <v>0.3</v>
      </c>
      <c r="AV2383">
        <v>18.883455215012486</v>
      </c>
      <c r="AW2383">
        <v>0.31034824850330617</v>
      </c>
      <c r="AX2383">
        <v>1.4190542570290789</v>
      </c>
      <c r="AY2383">
        <v>355.79041755411669</v>
      </c>
      <c r="AZ2383">
        <v>0.10370746732517395</v>
      </c>
      <c r="BA2383">
        <v>390.52499788832478</v>
      </c>
      <c r="BB2383">
        <v>396.71932215993934</v>
      </c>
      <c r="BC2383">
        <v>1</v>
      </c>
      <c r="BD2383">
        <v>42.103186663066168</v>
      </c>
      <c r="BE2383">
        <v>97.129174628168471</v>
      </c>
      <c r="BF2383">
        <v>11.002947990053544</v>
      </c>
      <c r="BG2383">
        <v>4.4771860425966814</v>
      </c>
      <c r="BH2383">
        <v>444.30443744984439</v>
      </c>
      <c r="BI2383">
        <v>0.20000000000000004</v>
      </c>
      <c r="BJ2383">
        <v>2686.0102507155393</v>
      </c>
      <c r="BK2383">
        <v>702.53375609698151</v>
      </c>
      <c r="BL2383">
        <v>880.78530853488815</v>
      </c>
      <c r="BM2383">
        <v>1013.0353548446388</v>
      </c>
      <c r="BN2383">
        <v>233.74441788909425</v>
      </c>
      <c r="BO2383">
        <v>27.945133784604394</v>
      </c>
      <c r="BP2383">
        <v>5.9638694056586602E-2</v>
      </c>
      <c r="BQ2383">
        <v>100</v>
      </c>
      <c r="BR2383">
        <v>404.34338351406234</v>
      </c>
      <c r="BS2383">
        <v>5.493764432917269E-2</v>
      </c>
      <c r="BT2383">
        <v>3.0071046386737012E-4</v>
      </c>
      <c r="BU2383">
        <v>50.734508905466946</v>
      </c>
      <c r="BV2383">
        <v>0.53869567736253399</v>
      </c>
      <c r="BW2383">
        <v>16.142675639923795</v>
      </c>
      <c r="BX2383">
        <v>37.747403429924624</v>
      </c>
      <c r="BY2383">
        <v>36.089335516208571</v>
      </c>
      <c r="BZ2383">
        <v>1079.6527341225808</v>
      </c>
      <c r="CA2383">
        <v>265.66212280485911</v>
      </c>
      <c r="CB2383">
        <v>230.55281044819671</v>
      </c>
      <c r="CC2383" s="156">
        <v>1.01</v>
      </c>
      <c r="CD2383">
        <v>1080</v>
      </c>
      <c r="CE2383">
        <v>0.21240337937758924</v>
      </c>
      <c r="CF2383">
        <v>5.8122505629016903</v>
      </c>
      <c r="CG2383">
        <v>0.25332935060416129</v>
      </c>
      <c r="CH2383">
        <v>24.71600649046302</v>
      </c>
      <c r="CI2383">
        <v>6</v>
      </c>
    </row>
    <row r="2384" spans="47:87" x14ac:dyDescent="0.3">
      <c r="AU2384">
        <v>0.3</v>
      </c>
      <c r="AV2384">
        <v>19.725286770018808</v>
      </c>
      <c r="AW2384">
        <v>0.29877373971411897</v>
      </c>
      <c r="AX2384">
        <v>1.0929506870480039</v>
      </c>
      <c r="AY2384">
        <v>288.07249371285172</v>
      </c>
      <c r="AZ2384">
        <v>0.10751639633103292</v>
      </c>
      <c r="BA2384">
        <v>390.64994289700212</v>
      </c>
      <c r="BB2384">
        <v>322.11615681063671</v>
      </c>
      <c r="BC2384">
        <v>1</v>
      </c>
      <c r="BD2384">
        <v>36.88803174749485</v>
      </c>
      <c r="BE2384">
        <v>99.045464357026347</v>
      </c>
      <c r="BF2384">
        <v>14.715208393376175</v>
      </c>
      <c r="BG2384">
        <v>5.4320573235742478</v>
      </c>
      <c r="BH2384">
        <v>417.5279826275742</v>
      </c>
      <c r="BI2384">
        <v>0.20000000000000007</v>
      </c>
      <c r="BJ2384">
        <v>3088.2066305668795</v>
      </c>
      <c r="BK2384">
        <v>690.0271979223445</v>
      </c>
      <c r="BL2384">
        <v>866.77890347426489</v>
      </c>
      <c r="BM2384">
        <v>786.44646458434363</v>
      </c>
      <c r="BN2384">
        <v>181.8021465341578</v>
      </c>
      <c r="BO2384">
        <v>27.005525798970783</v>
      </c>
      <c r="BP2384">
        <v>4.4925823949835464E-2</v>
      </c>
      <c r="BQ2384">
        <v>100</v>
      </c>
      <c r="BR2384">
        <v>311.03763232092967</v>
      </c>
      <c r="BS2384">
        <v>5.3699198654360798E-2</v>
      </c>
      <c r="BT2384">
        <v>3.2089366556783163E-4</v>
      </c>
      <c r="BU2384">
        <v>82.909132691913896</v>
      </c>
      <c r="BV2384">
        <v>0.59617411759304972</v>
      </c>
      <c r="BW2384">
        <v>14.161430334892639</v>
      </c>
      <c r="BX2384">
        <v>34.65179537930468</v>
      </c>
      <c r="BY2384">
        <v>32.20304176276278</v>
      </c>
      <c r="BZ2384">
        <v>1022.7074967690456</v>
      </c>
      <c r="CA2384">
        <v>353.29180629152336</v>
      </c>
      <c r="CB2384">
        <v>231.47486384548753</v>
      </c>
      <c r="CC2384" s="156">
        <v>0.9</v>
      </c>
      <c r="CD2384">
        <v>1740</v>
      </c>
      <c r="CE2384">
        <v>0.22618220954804147</v>
      </c>
      <c r="CF2384">
        <v>5.9389223378187754</v>
      </c>
      <c r="CG2384">
        <v>0.30282210638687818</v>
      </c>
      <c r="CH2384">
        <v>19.177698808965296</v>
      </c>
      <c r="CI2384">
        <v>5</v>
      </c>
    </row>
    <row r="2385" spans="47:87" x14ac:dyDescent="0.3">
      <c r="AU2385">
        <v>0.3</v>
      </c>
      <c r="AV2385">
        <v>19.730080593436149</v>
      </c>
      <c r="AW2385">
        <v>0.28255731477315166</v>
      </c>
      <c r="AX2385">
        <v>0.90491421285910101</v>
      </c>
      <c r="AY2385">
        <v>326.03950169207752</v>
      </c>
      <c r="AZ2385">
        <v>9.0299393202079137E-2</v>
      </c>
      <c r="BA2385">
        <v>369.0159541916284</v>
      </c>
      <c r="BB2385">
        <v>307.00819881261424</v>
      </c>
      <c r="BC2385">
        <v>1</v>
      </c>
      <c r="BD2385">
        <v>40.963010781383716</v>
      </c>
      <c r="BE2385">
        <v>117.86917956315718</v>
      </c>
      <c r="BF2385">
        <v>13.91110339949681</v>
      </c>
      <c r="BG2385">
        <v>6.7611093116445593</v>
      </c>
      <c r="BH2385">
        <v>396.21486604455538</v>
      </c>
      <c r="BI2385">
        <v>0.2</v>
      </c>
      <c r="BJ2385">
        <v>2601.6449967494577</v>
      </c>
      <c r="BK2385">
        <v>674.99342633322442</v>
      </c>
      <c r="BL2385">
        <v>843.59798789739773</v>
      </c>
      <c r="BM2385">
        <v>1023.5814049417146</v>
      </c>
      <c r="BN2385">
        <v>106.52041945501875</v>
      </c>
      <c r="BO2385">
        <v>25.647654743657728</v>
      </c>
      <c r="BP2385">
        <v>2.9449948766555434E-2</v>
      </c>
      <c r="BQ2385">
        <v>100</v>
      </c>
      <c r="BR2385">
        <v>280.93539443892195</v>
      </c>
      <c r="BS2385">
        <v>4.7618981455825139E-2</v>
      </c>
      <c r="BT2385">
        <v>2.9110855202874497E-4</v>
      </c>
      <c r="BU2385">
        <v>30.848090387424435</v>
      </c>
      <c r="BV2385">
        <v>0.57608938045977698</v>
      </c>
      <c r="BW2385">
        <v>14.582556759035551</v>
      </c>
      <c r="BX2385">
        <v>34.346848878001069</v>
      </c>
      <c r="BY2385">
        <v>34.00693711965981</v>
      </c>
      <c r="BZ2385">
        <v>663.06548999420579</v>
      </c>
      <c r="CA2385">
        <v>339.13500263275262</v>
      </c>
      <c r="CB2385">
        <v>230.53070961532418</v>
      </c>
      <c r="CC2385" s="156">
        <v>1.1299999999999999</v>
      </c>
      <c r="CD2385">
        <v>1340</v>
      </c>
      <c r="CE2385">
        <v>0.21416757110510676</v>
      </c>
      <c r="CF2385">
        <v>6.2214333312043069</v>
      </c>
      <c r="CG2385">
        <v>0.21347624167580059</v>
      </c>
      <c r="CH2385">
        <v>25.324753967591292</v>
      </c>
      <c r="CI2385">
        <v>6</v>
      </c>
    </row>
    <row r="2386" spans="47:87" x14ac:dyDescent="0.3">
      <c r="AU2386">
        <v>0.3</v>
      </c>
      <c r="AV2386">
        <v>21.225438881082678</v>
      </c>
      <c r="AW2386">
        <v>0.3850242091394625</v>
      </c>
      <c r="AX2386">
        <v>0.64532536500081106</v>
      </c>
      <c r="AY2386">
        <v>313.2244091299246</v>
      </c>
      <c r="AZ2386">
        <v>0.11995679773510076</v>
      </c>
      <c r="BA2386">
        <v>429.29736912967536</v>
      </c>
      <c r="BB2386">
        <v>380.38846416596454</v>
      </c>
      <c r="BC2386">
        <v>1</v>
      </c>
      <c r="BD2386">
        <v>39.048841047098392</v>
      </c>
      <c r="BE2386">
        <v>101.52672365436455</v>
      </c>
      <c r="BF2386">
        <v>15.671364633744208</v>
      </c>
      <c r="BG2386">
        <v>6.083876999305069</v>
      </c>
      <c r="BH2386">
        <v>415.83267737947853</v>
      </c>
      <c r="BI2386">
        <v>0.20000000000000004</v>
      </c>
      <c r="BJ2386">
        <v>2534.0309550455277</v>
      </c>
      <c r="BK2386">
        <v>693.88477310916244</v>
      </c>
      <c r="BL2386">
        <v>952.58948045644047</v>
      </c>
      <c r="BM2386">
        <v>1098.3561140822765</v>
      </c>
      <c r="BN2386">
        <v>189.64181369411762</v>
      </c>
      <c r="BO2386">
        <v>34.938377495106621</v>
      </c>
      <c r="BP2386">
        <v>4.1378877117371121E-2</v>
      </c>
      <c r="BQ2386">
        <v>100</v>
      </c>
      <c r="BR2386">
        <v>347.35060740005429</v>
      </c>
      <c r="BS2386">
        <v>6.0361550542134393E-2</v>
      </c>
      <c r="BT2386">
        <v>3.1352850648506779E-4</v>
      </c>
      <c r="BU2386">
        <v>0</v>
      </c>
      <c r="BV2386">
        <v>0.52271275243655779</v>
      </c>
      <c r="BW2386">
        <v>15.843561734854976</v>
      </c>
      <c r="BX2386">
        <v>36.845871932089238</v>
      </c>
      <c r="BY2386">
        <v>33.122546417357583</v>
      </c>
      <c r="BZ2386">
        <v>1058.9232012045945</v>
      </c>
      <c r="CA2386">
        <v>240.15632912358106</v>
      </c>
      <c r="CB2386">
        <v>220.13397741089472</v>
      </c>
      <c r="CC2386" s="156">
        <v>1.06</v>
      </c>
      <c r="CD2386">
        <v>1330</v>
      </c>
      <c r="CE2386">
        <v>0.16495565753772712</v>
      </c>
      <c r="CF2386">
        <v>5.0385169485205203</v>
      </c>
      <c r="CG2386">
        <v>0.20067616275903954</v>
      </c>
      <c r="CH2386">
        <v>11.939652959151951</v>
      </c>
      <c r="CI2386">
        <v>9</v>
      </c>
    </row>
    <row r="2387" spans="47:87" x14ac:dyDescent="0.3">
      <c r="AU2387">
        <v>0.3</v>
      </c>
      <c r="AV2387">
        <v>19.27294174841262</v>
      </c>
      <c r="AW2387">
        <v>0.33765938023208375</v>
      </c>
      <c r="AX2387">
        <v>1.054080131849841</v>
      </c>
      <c r="AY2387">
        <v>309.11230429014284</v>
      </c>
      <c r="AZ2387">
        <v>0.10098357372209153</v>
      </c>
      <c r="BA2387">
        <v>429.88640291390158</v>
      </c>
      <c r="BB2387">
        <v>321.20996636806677</v>
      </c>
      <c r="BC2387">
        <v>1</v>
      </c>
      <c r="BD2387">
        <v>42.323400718491733</v>
      </c>
      <c r="BE2387">
        <v>91.909825159307474</v>
      </c>
      <c r="BF2387">
        <v>20.222285244482507</v>
      </c>
      <c r="BG2387">
        <v>4.6712962236143225</v>
      </c>
      <c r="BH2387">
        <v>375.93111971204252</v>
      </c>
      <c r="BI2387">
        <v>0.2</v>
      </c>
      <c r="BJ2387">
        <v>2756.3909227557856</v>
      </c>
      <c r="BK2387">
        <v>702.28271074018892</v>
      </c>
      <c r="BL2387">
        <v>918.37774866223845</v>
      </c>
      <c r="BM2387">
        <v>893.56082434959262</v>
      </c>
      <c r="BN2387">
        <v>197.58909308034947</v>
      </c>
      <c r="BO2387">
        <v>30.452455340053074</v>
      </c>
      <c r="BP2387">
        <v>5.9107124154075021E-2</v>
      </c>
      <c r="BQ2387">
        <v>100</v>
      </c>
      <c r="BR2387">
        <v>364.66105371402392</v>
      </c>
      <c r="BS2387">
        <v>5.8038567168911717E-2</v>
      </c>
      <c r="BT2387">
        <v>3.1114410611567973E-4</v>
      </c>
      <c r="BU2387">
        <v>0</v>
      </c>
      <c r="BV2387">
        <v>0.53531806180301078</v>
      </c>
      <c r="BW2387">
        <v>15.434970756286665</v>
      </c>
      <c r="BX2387">
        <v>36.16650972349747</v>
      </c>
      <c r="BY2387">
        <v>35.253193584478588</v>
      </c>
      <c r="BZ2387">
        <v>1305.387761540788</v>
      </c>
      <c r="CA2387">
        <v>318.27771933180099</v>
      </c>
      <c r="CB2387">
        <v>246.25459901651615</v>
      </c>
      <c r="CC2387" s="156">
        <v>0.75</v>
      </c>
      <c r="CD2387">
        <v>2830</v>
      </c>
      <c r="CE2387">
        <v>0.10513159110555037</v>
      </c>
      <c r="CF2387">
        <v>4.5897536783620758</v>
      </c>
      <c r="CG2387">
        <v>0.13577427592863386</v>
      </c>
      <c r="CH2387">
        <v>1.2277004541655381</v>
      </c>
      <c r="CI2387">
        <v>18</v>
      </c>
    </row>
    <row r="2388" spans="47:87" x14ac:dyDescent="0.3">
      <c r="AU2388">
        <v>0.3</v>
      </c>
      <c r="AV2388">
        <v>19.363547382686964</v>
      </c>
      <c r="AW2388">
        <v>0.31014019584641489</v>
      </c>
      <c r="AX2388">
        <v>2.7691740219309722</v>
      </c>
      <c r="AY2388">
        <v>339.31421849615498</v>
      </c>
      <c r="AZ2388">
        <v>0.10268826929566877</v>
      </c>
      <c r="BA2388">
        <v>409.4048175067374</v>
      </c>
      <c r="BB2388">
        <v>249.50277583473948</v>
      </c>
      <c r="BC2388">
        <v>1</v>
      </c>
      <c r="BD2388">
        <v>39.316959126226195</v>
      </c>
      <c r="BE2388">
        <v>86.511042500400137</v>
      </c>
      <c r="BF2388">
        <v>22.811180223050719</v>
      </c>
      <c r="BG2388">
        <v>6.2492341302090733</v>
      </c>
      <c r="BH2388">
        <v>391.55796067744046</v>
      </c>
      <c r="BI2388">
        <v>0.20000000000000004</v>
      </c>
      <c r="BJ2388">
        <v>2814.0827881588352</v>
      </c>
      <c r="BK2388">
        <v>666.16726659808137</v>
      </c>
      <c r="BL2388">
        <v>797.48656641351943</v>
      </c>
      <c r="BM2388">
        <v>930.94756768635011</v>
      </c>
      <c r="BN2388">
        <v>169.49931379366782</v>
      </c>
      <c r="BO2388">
        <v>28.224642774685989</v>
      </c>
      <c r="BP2388">
        <v>2.34133133133556E-2</v>
      </c>
      <c r="BQ2388">
        <v>100</v>
      </c>
      <c r="BR2388">
        <v>355.41845149540904</v>
      </c>
      <c r="BS2388">
        <v>5.5708535952547038E-2</v>
      </c>
      <c r="BT2388">
        <v>3.0943093322918991E-4</v>
      </c>
      <c r="BU2388">
        <v>8.2036360387311227</v>
      </c>
      <c r="BV2388">
        <v>0.54092732814752154</v>
      </c>
      <c r="BW2388">
        <v>17.117159994489899</v>
      </c>
      <c r="BX2388">
        <v>37.060742308538963</v>
      </c>
      <c r="BY2388">
        <v>33.096505172934819</v>
      </c>
      <c r="BZ2388">
        <v>889.67499753962215</v>
      </c>
      <c r="CA2388">
        <v>233.4726825930276</v>
      </c>
      <c r="CB2388">
        <v>230.09405560667247</v>
      </c>
      <c r="CC2388" s="156">
        <v>1.01</v>
      </c>
      <c r="CD2388">
        <v>1860</v>
      </c>
      <c r="CE2388">
        <v>0.13105313233814209</v>
      </c>
      <c r="CF2388">
        <v>4.5031483756710937</v>
      </c>
      <c r="CG2388">
        <v>0.1699612349925943</v>
      </c>
      <c r="CH2388">
        <v>7.077647424723005</v>
      </c>
      <c r="CI2388">
        <v>12</v>
      </c>
    </row>
    <row r="2389" spans="47:87" x14ac:dyDescent="0.3">
      <c r="AU2389">
        <v>0.3</v>
      </c>
      <c r="AV2389">
        <v>21.416884199851165</v>
      </c>
      <c r="AW2389">
        <v>0.32946892777205028</v>
      </c>
      <c r="AX2389">
        <v>1.1144905451978471</v>
      </c>
      <c r="AY2389">
        <v>361.64886455278935</v>
      </c>
      <c r="AZ2389">
        <v>9.1421913040960937E-2</v>
      </c>
      <c r="BA2389">
        <v>386.21990298681362</v>
      </c>
      <c r="BB2389">
        <v>360.732590448596</v>
      </c>
      <c r="BC2389">
        <v>1</v>
      </c>
      <c r="BD2389">
        <v>48.233496249338813</v>
      </c>
      <c r="BE2389">
        <v>113.73447508087595</v>
      </c>
      <c r="BF2389">
        <v>17.455598351863866</v>
      </c>
      <c r="BG2389">
        <v>5.8251489694026661</v>
      </c>
      <c r="BH2389">
        <v>416.72876801631202</v>
      </c>
      <c r="BI2389">
        <v>0.2</v>
      </c>
      <c r="BJ2389">
        <v>2704.508074496845</v>
      </c>
      <c r="BK2389">
        <v>691.45248251869032</v>
      </c>
      <c r="BL2389">
        <v>921.79564789291862</v>
      </c>
      <c r="BM2389">
        <v>1022.3898386584885</v>
      </c>
      <c r="BN2389">
        <v>125.97581722710912</v>
      </c>
      <c r="BO2389">
        <v>29.732592015667016</v>
      </c>
      <c r="BP2389">
        <v>5.5425636240698822E-2</v>
      </c>
      <c r="BQ2389">
        <v>100</v>
      </c>
      <c r="BR2389">
        <v>320.20755649673276</v>
      </c>
      <c r="BS2389">
        <v>6.0316947358800041E-2</v>
      </c>
      <c r="BT2389">
        <v>3.042254988970112E-4</v>
      </c>
      <c r="BU2389">
        <v>0</v>
      </c>
      <c r="BV2389">
        <v>0.51735925859380638</v>
      </c>
      <c r="BW2389">
        <v>13.970065318063767</v>
      </c>
      <c r="BX2389">
        <v>36.851154093908299</v>
      </c>
      <c r="BY2389">
        <v>28.316680593622308</v>
      </c>
      <c r="BZ2389">
        <v>1249.0326989631949</v>
      </c>
      <c r="CA2389">
        <v>245.62267354759737</v>
      </c>
      <c r="CB2389">
        <v>227.74069969417175</v>
      </c>
      <c r="CC2389" s="156">
        <v>0.96</v>
      </c>
      <c r="CD2389">
        <v>1360</v>
      </c>
      <c r="CE2389">
        <v>0.1736425947643474</v>
      </c>
      <c r="CF2389">
        <v>6.7088534204181345</v>
      </c>
      <c r="CG2389">
        <v>0.20523205266032296</v>
      </c>
      <c r="CH2389">
        <v>15.878003935802697</v>
      </c>
      <c r="CI2389">
        <v>9</v>
      </c>
    </row>
    <row r="2390" spans="47:87" x14ac:dyDescent="0.3">
      <c r="AU2390">
        <v>0.3</v>
      </c>
      <c r="AV2390">
        <v>19.697861498278023</v>
      </c>
      <c r="AW2390">
        <v>0.28995044304980067</v>
      </c>
      <c r="AX2390">
        <v>0.73001858908986761</v>
      </c>
      <c r="AY2390">
        <v>317.87685678936083</v>
      </c>
      <c r="AZ2390">
        <v>0.10016446739516426</v>
      </c>
      <c r="BA2390">
        <v>365.22064951346402</v>
      </c>
      <c r="BB2390">
        <v>316.9330093496452</v>
      </c>
      <c r="BC2390">
        <v>1</v>
      </c>
      <c r="BD2390">
        <v>34.915404312431505</v>
      </c>
      <c r="BE2390">
        <v>100.19907162334523</v>
      </c>
      <c r="BF2390">
        <v>18.437378792331639</v>
      </c>
      <c r="BG2390">
        <v>5.8811175232960506</v>
      </c>
      <c r="BH2390">
        <v>386.69581474447779</v>
      </c>
      <c r="BI2390">
        <v>0.2</v>
      </c>
      <c r="BJ2390">
        <v>2748.2253498481728</v>
      </c>
      <c r="BK2390">
        <v>675.78347742294579</v>
      </c>
      <c r="BL2390">
        <v>864.96275977808943</v>
      </c>
      <c r="BM2390">
        <v>831.13489239488752</v>
      </c>
      <c r="BN2390">
        <v>170.74060428377879</v>
      </c>
      <c r="BO2390">
        <v>26.018392929895054</v>
      </c>
      <c r="BP2390">
        <v>6.6627859868789996E-2</v>
      </c>
      <c r="BQ2390">
        <v>100</v>
      </c>
      <c r="BR2390">
        <v>372.22341307118432</v>
      </c>
      <c r="BS2390">
        <v>4.9173157606014581E-2</v>
      </c>
      <c r="BT2390">
        <v>2.8991538363080612E-4</v>
      </c>
      <c r="BU2390">
        <v>0</v>
      </c>
      <c r="BV2390">
        <v>0.52949466095401243</v>
      </c>
      <c r="BW2390">
        <v>14.155757768430224</v>
      </c>
      <c r="BX2390">
        <v>36.570365088925428</v>
      </c>
      <c r="BY2390">
        <v>31.308637004343446</v>
      </c>
      <c r="BZ2390">
        <v>853.05657264535432</v>
      </c>
      <c r="CA2390">
        <v>333.61435472357346</v>
      </c>
      <c r="CB2390">
        <v>229.65753646349617</v>
      </c>
      <c r="CC2390" s="156">
        <v>0.88</v>
      </c>
      <c r="CD2390">
        <v>1880</v>
      </c>
      <c r="CE2390">
        <v>0.15531756846695832</v>
      </c>
      <c r="CF2390">
        <v>6.232701940562289</v>
      </c>
      <c r="CG2390">
        <v>0.19920665242748034</v>
      </c>
      <c r="CH2390">
        <v>17.189603820910872</v>
      </c>
      <c r="CI2390">
        <v>9</v>
      </c>
    </row>
    <row r="2391" spans="47:87" x14ac:dyDescent="0.3">
      <c r="AU2391">
        <v>0.3</v>
      </c>
      <c r="AV2391">
        <v>19.121079989823937</v>
      </c>
      <c r="AW2391">
        <v>0.34149825860778577</v>
      </c>
      <c r="AX2391">
        <v>0.62368339893227398</v>
      </c>
      <c r="AY2391">
        <v>341.38925984321537</v>
      </c>
      <c r="AZ2391">
        <v>0.1087308683109266</v>
      </c>
      <c r="BA2391">
        <v>454.62373579236629</v>
      </c>
      <c r="BB2391">
        <v>297.74048592390415</v>
      </c>
      <c r="BC2391">
        <v>1</v>
      </c>
      <c r="BD2391">
        <v>44.667762083436138</v>
      </c>
      <c r="BE2391">
        <v>96.911547672748839</v>
      </c>
      <c r="BF2391">
        <v>12.936522291063708</v>
      </c>
      <c r="BG2391">
        <v>5.5909004615852691</v>
      </c>
      <c r="BH2391">
        <v>397.44651035282538</v>
      </c>
      <c r="BI2391">
        <v>0.19999999999999998</v>
      </c>
      <c r="BJ2391">
        <v>2665.7073306782681</v>
      </c>
      <c r="BK2391">
        <v>684.03628899861837</v>
      </c>
      <c r="BL2391">
        <v>862.09671936048699</v>
      </c>
      <c r="BM2391">
        <v>1020.3752515545012</v>
      </c>
      <c r="BN2391">
        <v>130.56951525237886</v>
      </c>
      <c r="BO2391">
        <v>31.128785770654591</v>
      </c>
      <c r="BP2391">
        <v>1.9689739504996757E-2</v>
      </c>
      <c r="BQ2391">
        <v>100</v>
      </c>
      <c r="BR2391">
        <v>307.21084774898577</v>
      </c>
      <c r="BS2391">
        <v>4.9870292648300306E-2</v>
      </c>
      <c r="BT2391">
        <v>3.0858342711248668E-4</v>
      </c>
      <c r="BU2391">
        <v>0</v>
      </c>
      <c r="BV2391">
        <v>0.4709593966725652</v>
      </c>
      <c r="BW2391">
        <v>15.882420511461346</v>
      </c>
      <c r="BX2391">
        <v>37.511168189745014</v>
      </c>
      <c r="BY2391">
        <v>43.171292150555367</v>
      </c>
      <c r="BZ2391">
        <v>813.0274648284618</v>
      </c>
      <c r="CA2391">
        <v>342.12209971742118</v>
      </c>
      <c r="CB2391">
        <v>232.61646408805319</v>
      </c>
      <c r="CC2391" s="156">
        <v>1.2</v>
      </c>
      <c r="CD2391">
        <v>1310</v>
      </c>
      <c r="CE2391">
        <v>7.8694869951373869E-2</v>
      </c>
      <c r="CF2391">
        <v>3.0145017558023524</v>
      </c>
      <c r="CG2391">
        <v>0.10071215211530925</v>
      </c>
      <c r="CH2391">
        <v>-6.4355952763468309</v>
      </c>
      <c r="CI2391" t="s">
        <v>479</v>
      </c>
    </row>
    <row r="2392" spans="47:87" x14ac:dyDescent="0.3">
      <c r="AU2392">
        <v>0.3</v>
      </c>
      <c r="AV2392">
        <v>21.01618246971837</v>
      </c>
      <c r="AW2392">
        <v>0.35275948641148236</v>
      </c>
      <c r="AX2392">
        <v>0.67800343643150629</v>
      </c>
      <c r="AY2392">
        <v>362.27808702296522</v>
      </c>
      <c r="AZ2392">
        <v>8.9538325492044532E-2</v>
      </c>
      <c r="BA2392">
        <v>411.44530752021006</v>
      </c>
      <c r="BB2392">
        <v>336.20207233669089</v>
      </c>
      <c r="BC2392">
        <v>1</v>
      </c>
      <c r="BD2392">
        <v>37.732494356437741</v>
      </c>
      <c r="BE2392">
        <v>93.862510884799278</v>
      </c>
      <c r="BF2392">
        <v>13.018285644444829</v>
      </c>
      <c r="BG2392">
        <v>6.2608381222736744</v>
      </c>
      <c r="BH2392">
        <v>429.00740375507655</v>
      </c>
      <c r="BI2392">
        <v>0.20000000000000007</v>
      </c>
      <c r="BJ2392">
        <v>2795.3740426619561</v>
      </c>
      <c r="BK2392">
        <v>682.0518567564161</v>
      </c>
      <c r="BL2392">
        <v>943.8194688332776</v>
      </c>
      <c r="BM2392">
        <v>958.69235752892314</v>
      </c>
      <c r="BN2392">
        <v>169.94161439030307</v>
      </c>
      <c r="BO2392">
        <v>31.738802793849686</v>
      </c>
      <c r="BP2392">
        <v>7.0987440320636142E-2</v>
      </c>
      <c r="BQ2392">
        <v>100</v>
      </c>
      <c r="BR2392">
        <v>331.73780195011665</v>
      </c>
      <c r="BS2392">
        <v>5.4038073065168203E-2</v>
      </c>
      <c r="BT2392">
        <v>2.8324883307862745E-4</v>
      </c>
      <c r="BU2392">
        <v>0</v>
      </c>
      <c r="BV2392">
        <v>0.5548479815036117</v>
      </c>
      <c r="BW2392">
        <v>14.743303284792518</v>
      </c>
      <c r="BX2392">
        <v>33.567363524389982</v>
      </c>
      <c r="BY2392">
        <v>37.436465463941765</v>
      </c>
      <c r="BZ2392">
        <v>1027.0698372662475</v>
      </c>
      <c r="CA2392">
        <v>278.01846763617255</v>
      </c>
      <c r="CB2392">
        <v>232.25037519081786</v>
      </c>
      <c r="CC2392" s="156">
        <v>0.97</v>
      </c>
      <c r="CD2392">
        <v>1380</v>
      </c>
      <c r="CE2392">
        <v>0.17232312970207486</v>
      </c>
      <c r="CF2392">
        <v>5.0985770113658893</v>
      </c>
      <c r="CG2392">
        <v>0.20813747515454145</v>
      </c>
      <c r="CH2392">
        <v>11.153085635276765</v>
      </c>
      <c r="CI2392">
        <v>8</v>
      </c>
    </row>
    <row r="2393" spans="47:87" x14ac:dyDescent="0.3">
      <c r="AU2393">
        <v>0.3</v>
      </c>
      <c r="AV2393">
        <v>20.427133577817767</v>
      </c>
      <c r="AW2393">
        <v>0.35678078466763163</v>
      </c>
      <c r="AX2393">
        <v>1.0966217442226998</v>
      </c>
      <c r="AY2393">
        <v>318.47158893952775</v>
      </c>
      <c r="AZ2393">
        <v>0.10131972875933735</v>
      </c>
      <c r="BA2393">
        <v>466.98368864798584</v>
      </c>
      <c r="BB2393">
        <v>431.74579465019224</v>
      </c>
      <c r="BC2393">
        <v>1</v>
      </c>
      <c r="BD2393">
        <v>36.72816526313288</v>
      </c>
      <c r="BE2393">
        <v>94.713355720633217</v>
      </c>
      <c r="BF2393">
        <v>19.288122191790645</v>
      </c>
      <c r="BG2393">
        <v>3.8773602811099788</v>
      </c>
      <c r="BH2393">
        <v>401.99796977675629</v>
      </c>
      <c r="BI2393">
        <v>0.2</v>
      </c>
      <c r="BJ2393">
        <v>2924.2447545125356</v>
      </c>
      <c r="BK2393">
        <v>675.18423145650434</v>
      </c>
      <c r="BL2393">
        <v>879.45100527532168</v>
      </c>
      <c r="BM2393">
        <v>884.96718010120924</v>
      </c>
      <c r="BN2393">
        <v>132.01586429201032</v>
      </c>
      <c r="BO2393">
        <v>32.524043120720414</v>
      </c>
      <c r="BP2393">
        <v>2.0363445430372908E-2</v>
      </c>
      <c r="BQ2393">
        <v>100</v>
      </c>
      <c r="BR2393">
        <v>321.07533103982348</v>
      </c>
      <c r="BS2393">
        <v>4.9818022011400814E-2</v>
      </c>
      <c r="BT2393">
        <v>3.3507597279964281E-4</v>
      </c>
      <c r="BU2393">
        <v>0</v>
      </c>
      <c r="BV2393">
        <v>0.53375182219086548</v>
      </c>
      <c r="BW2393">
        <v>14.681847971576687</v>
      </c>
      <c r="BX2393">
        <v>35.485203144619902</v>
      </c>
      <c r="BY2393">
        <v>33.516570546919169</v>
      </c>
      <c r="BZ2393">
        <v>871.46558000545906</v>
      </c>
      <c r="CA2393">
        <v>197.74484866600028</v>
      </c>
      <c r="CB2393">
        <v>240.64396428165128</v>
      </c>
      <c r="CC2393" s="156">
        <v>1.06</v>
      </c>
      <c r="CD2393">
        <v>1230</v>
      </c>
      <c r="CE2393">
        <v>0.14281431702470426</v>
      </c>
      <c r="CF2393">
        <v>5.3643997724007351</v>
      </c>
      <c r="CG2393">
        <v>0.18673398493149054</v>
      </c>
      <c r="CH2393">
        <v>10.128479835722009</v>
      </c>
      <c r="CI2393">
        <v>10</v>
      </c>
    </row>
    <row r="2394" spans="47:87" x14ac:dyDescent="0.3">
      <c r="AU2394">
        <v>0.3</v>
      </c>
      <c r="AV2394">
        <v>21.038557746080564</v>
      </c>
      <c r="AW2394">
        <v>0.27916187136254744</v>
      </c>
      <c r="AX2394">
        <v>1.8416730793393472</v>
      </c>
      <c r="AY2394">
        <v>341.84548211643067</v>
      </c>
      <c r="AZ2394">
        <v>0.11006150971863229</v>
      </c>
      <c r="BA2394">
        <v>301.41596432236702</v>
      </c>
      <c r="BB2394">
        <v>334.84484328407461</v>
      </c>
      <c r="BC2394">
        <v>1</v>
      </c>
      <c r="BD2394">
        <v>28.104162078934007</v>
      </c>
      <c r="BE2394">
        <v>103.38168057905938</v>
      </c>
      <c r="BF2394">
        <v>20.994834200313953</v>
      </c>
      <c r="BG2394">
        <v>5.4118427749471261</v>
      </c>
      <c r="BH2394">
        <v>408.6585457176169</v>
      </c>
      <c r="BI2394">
        <v>0.20000000000000004</v>
      </c>
      <c r="BJ2394">
        <v>2515.125574839723</v>
      </c>
      <c r="BK2394">
        <v>700.52620820374204</v>
      </c>
      <c r="BL2394">
        <v>887.29651549752248</v>
      </c>
      <c r="BM2394">
        <v>967.94927970107892</v>
      </c>
      <c r="BN2394">
        <v>183.35609206064797</v>
      </c>
      <c r="BO2394">
        <v>25.560715739406891</v>
      </c>
      <c r="BP2394">
        <v>2.1457454250947889E-3</v>
      </c>
      <c r="BQ2394">
        <v>100</v>
      </c>
      <c r="BR2394">
        <v>358.39410637638423</v>
      </c>
      <c r="BS2394">
        <v>5.2277290878179936E-2</v>
      </c>
      <c r="BT2394">
        <v>2.8448208407500652E-4</v>
      </c>
      <c r="BU2394">
        <v>155.35466425388813</v>
      </c>
      <c r="BV2394">
        <v>0.54724243032948838</v>
      </c>
      <c r="BW2394">
        <v>14.900464987503403</v>
      </c>
      <c r="BX2394">
        <v>34.90302050879145</v>
      </c>
      <c r="BY2394">
        <v>34.180768512072</v>
      </c>
      <c r="BZ2394">
        <v>996.6003438565059</v>
      </c>
      <c r="CA2394">
        <v>253.90391358347284</v>
      </c>
      <c r="CB2394">
        <v>239.66958585285442</v>
      </c>
      <c r="CC2394" s="156">
        <v>1.04</v>
      </c>
      <c r="CD2394">
        <v>1750</v>
      </c>
      <c r="CE2394">
        <v>0.1060444437212702</v>
      </c>
      <c r="CF2394">
        <v>5.0391243637872307</v>
      </c>
      <c r="CG2394">
        <v>0.14083910890617946</v>
      </c>
      <c r="CH2394">
        <v>0.37411064133276645</v>
      </c>
      <c r="CI2394">
        <v>21</v>
      </c>
    </row>
    <row r="2395" spans="47:87" x14ac:dyDescent="0.3">
      <c r="AU2395">
        <v>0.3</v>
      </c>
      <c r="AV2395">
        <v>19.003357324903895</v>
      </c>
      <c r="AW2395">
        <v>0.31101840763758465</v>
      </c>
      <c r="AX2395">
        <v>0.67347472080424997</v>
      </c>
      <c r="AY2395">
        <v>351.56781320645587</v>
      </c>
      <c r="AZ2395">
        <v>9.3298448928072653E-2</v>
      </c>
      <c r="BA2395">
        <v>500.71907851281009</v>
      </c>
      <c r="BB2395">
        <v>314.4440569330219</v>
      </c>
      <c r="BC2395">
        <v>1</v>
      </c>
      <c r="BD2395">
        <v>37.932940077844414</v>
      </c>
      <c r="BE2395">
        <v>96.114345243402838</v>
      </c>
      <c r="BF2395">
        <v>16.752507806536755</v>
      </c>
      <c r="BG2395">
        <v>5.6880512944499708</v>
      </c>
      <c r="BH2395">
        <v>414.65018372511213</v>
      </c>
      <c r="BI2395">
        <v>0.19999999999999993</v>
      </c>
      <c r="BJ2395">
        <v>2807.6474359171516</v>
      </c>
      <c r="BK2395">
        <v>695.76674191281609</v>
      </c>
      <c r="BL2395">
        <v>892.69692409924698</v>
      </c>
      <c r="BM2395">
        <v>927.46588079775518</v>
      </c>
      <c r="BN2395">
        <v>132.80525713500867</v>
      </c>
      <c r="BO2395">
        <v>27.697909237554647</v>
      </c>
      <c r="BP2395">
        <v>9.714070479702798E-2</v>
      </c>
      <c r="BQ2395">
        <v>100</v>
      </c>
      <c r="BR2395">
        <v>341.70518309586083</v>
      </c>
      <c r="BS2395">
        <v>5.3618760646176121E-2</v>
      </c>
      <c r="BT2395">
        <v>2.7856368563483711E-4</v>
      </c>
      <c r="BU2395">
        <v>39.217533447307197</v>
      </c>
      <c r="BV2395">
        <v>0.57518232054920471</v>
      </c>
      <c r="BW2395">
        <v>14.410537446773782</v>
      </c>
      <c r="BX2395">
        <v>34.316416310097374</v>
      </c>
      <c r="BY2395">
        <v>33.59241105512902</v>
      </c>
      <c r="BZ2395">
        <v>1057.9602284907435</v>
      </c>
      <c r="CA2395">
        <v>275.77422974517657</v>
      </c>
      <c r="CB2395">
        <v>222.55252551853525</v>
      </c>
      <c r="CC2395" s="156">
        <v>0.78</v>
      </c>
      <c r="CD2395">
        <v>1450</v>
      </c>
      <c r="CE2395">
        <v>0.22466130532773243</v>
      </c>
      <c r="CF2395">
        <v>7.4161796822662041</v>
      </c>
      <c r="CG2395">
        <v>0.33523300814427659</v>
      </c>
      <c r="CH2395">
        <v>31.016516458672321</v>
      </c>
      <c r="CI2395">
        <v>5</v>
      </c>
    </row>
    <row r="2396" spans="47:87" x14ac:dyDescent="0.3">
      <c r="AU2396">
        <v>0.3</v>
      </c>
      <c r="AV2396">
        <v>20.650593745475646</v>
      </c>
      <c r="AW2396">
        <v>0.27271681234454997</v>
      </c>
      <c r="AX2396">
        <v>0.16888306966875619</v>
      </c>
      <c r="AY2396">
        <v>349.71340344801257</v>
      </c>
      <c r="AZ2396">
        <v>0.10257511268212895</v>
      </c>
      <c r="BA2396">
        <v>443.15465598155015</v>
      </c>
      <c r="BB2396">
        <v>370.23442769877096</v>
      </c>
      <c r="BC2396">
        <v>1</v>
      </c>
      <c r="BD2396">
        <v>39.589534378478007</v>
      </c>
      <c r="BE2396">
        <v>94.719276738057786</v>
      </c>
      <c r="BF2396">
        <v>12.24694985594396</v>
      </c>
      <c r="BG2396">
        <v>4.899659190887145</v>
      </c>
      <c r="BH2396">
        <v>433.92996335131255</v>
      </c>
      <c r="BI2396">
        <v>0.2</v>
      </c>
      <c r="BJ2396">
        <v>2338.1369558839824</v>
      </c>
      <c r="BK2396">
        <v>684.35837568106115</v>
      </c>
      <c r="BL2396">
        <v>939.8510090914541</v>
      </c>
      <c r="BM2396">
        <v>994.81810235493822</v>
      </c>
      <c r="BN2396">
        <v>138.11575686179191</v>
      </c>
      <c r="BO2396">
        <v>24.70733173633301</v>
      </c>
      <c r="BP2396">
        <v>3.4065153431066419E-2</v>
      </c>
      <c r="BQ2396">
        <v>100</v>
      </c>
      <c r="BR2396">
        <v>411.2453587113896</v>
      </c>
      <c r="BS2396">
        <v>5.4589798521325235E-2</v>
      </c>
      <c r="BT2396">
        <v>3.0206710533902824E-4</v>
      </c>
      <c r="BU2396">
        <v>19.937803466492547</v>
      </c>
      <c r="BV2396">
        <v>0.57898073973896469</v>
      </c>
      <c r="BW2396">
        <v>15.210360606633129</v>
      </c>
      <c r="BX2396">
        <v>35.849818263362778</v>
      </c>
      <c r="BY2396">
        <v>42.979818142658331</v>
      </c>
      <c r="BZ2396">
        <v>977.44562292314686</v>
      </c>
      <c r="CA2396">
        <v>250.4808768263382</v>
      </c>
      <c r="CB2396">
        <v>217.33804613982039</v>
      </c>
      <c r="CC2396" s="156">
        <v>1.03</v>
      </c>
      <c r="CD2396">
        <v>1530</v>
      </c>
      <c r="CE2396">
        <v>0.18064168553762205</v>
      </c>
      <c r="CF2396">
        <v>5.1422198135135364</v>
      </c>
      <c r="CG2396">
        <v>0.21877181006784069</v>
      </c>
      <c r="CH2396">
        <v>17.537312225193002</v>
      </c>
      <c r="CI2396">
        <v>7</v>
      </c>
    </row>
    <row r="2397" spans="47:87" x14ac:dyDescent="0.3">
      <c r="AU2397">
        <v>0.3</v>
      </c>
      <c r="AV2397">
        <v>20.275124349373307</v>
      </c>
      <c r="AW2397">
        <v>0.39420536292304603</v>
      </c>
      <c r="AX2397">
        <v>2.1347099291183236</v>
      </c>
      <c r="AY2397">
        <v>346.59861689654201</v>
      </c>
      <c r="AZ2397">
        <v>9.8005704779266054E-2</v>
      </c>
      <c r="BA2397">
        <v>442.77051395870416</v>
      </c>
      <c r="BB2397">
        <v>366.34093979475819</v>
      </c>
      <c r="BC2397">
        <v>1</v>
      </c>
      <c r="BD2397">
        <v>41.590756506642926</v>
      </c>
      <c r="BE2397">
        <v>103.60799243716383</v>
      </c>
      <c r="BF2397">
        <v>18.76840683389544</v>
      </c>
      <c r="BG2397">
        <v>4.8379502504943463</v>
      </c>
      <c r="BH2397">
        <v>416.1193896173184</v>
      </c>
      <c r="BI2397">
        <v>0.19999999999999996</v>
      </c>
      <c r="BJ2397">
        <v>2776.4779933564969</v>
      </c>
      <c r="BK2397">
        <v>691.1388422241381</v>
      </c>
      <c r="BL2397">
        <v>953.8428180655892</v>
      </c>
      <c r="BM2397">
        <v>1035.6846986139242</v>
      </c>
      <c r="BN2397">
        <v>148.16670131600134</v>
      </c>
      <c r="BO2397">
        <v>35.837882276760595</v>
      </c>
      <c r="BP2397">
        <v>3.4431625241809101E-2</v>
      </c>
      <c r="BQ2397">
        <v>100</v>
      </c>
      <c r="BR2397">
        <v>357.17265377852146</v>
      </c>
      <c r="BS2397">
        <v>5.1340062343554524E-2</v>
      </c>
      <c r="BT2397">
        <v>2.8896028526841024E-4</v>
      </c>
      <c r="BU2397">
        <v>24.107422367071333</v>
      </c>
      <c r="BV2397">
        <v>0.56374377956704602</v>
      </c>
      <c r="BW2397">
        <v>13.523399770392338</v>
      </c>
      <c r="BX2397">
        <v>37.960673937201619</v>
      </c>
      <c r="BY2397">
        <v>41.760943343762918</v>
      </c>
      <c r="BZ2397">
        <v>1044.9332187503403</v>
      </c>
      <c r="CA2397">
        <v>368.59221300786942</v>
      </c>
      <c r="CB2397">
        <v>224.75097064626519</v>
      </c>
      <c r="CC2397" s="156">
        <v>0.95</v>
      </c>
      <c r="CD2397">
        <v>2950</v>
      </c>
      <c r="CE2397">
        <v>0.1251983863394408</v>
      </c>
      <c r="CF2397">
        <v>3.6370530128061436</v>
      </c>
      <c r="CG2397">
        <v>0.15636682664788534</v>
      </c>
      <c r="CH2397">
        <v>1.0930195784783545</v>
      </c>
      <c r="CI2397">
        <v>17</v>
      </c>
    </row>
    <row r="2398" spans="47:87" x14ac:dyDescent="0.3">
      <c r="AU2398">
        <v>0.3</v>
      </c>
      <c r="AV2398">
        <v>19.754735364024853</v>
      </c>
      <c r="AW2398">
        <v>0.41512029650949528</v>
      </c>
      <c r="AX2398">
        <v>2.1086266631851456</v>
      </c>
      <c r="AY2398">
        <v>317.37071522488293</v>
      </c>
      <c r="AZ2398">
        <v>6.793259762502514E-2</v>
      </c>
      <c r="BA2398">
        <v>432.59906780623368</v>
      </c>
      <c r="BB2398">
        <v>361.38232072923518</v>
      </c>
      <c r="BC2398">
        <v>1</v>
      </c>
      <c r="BD2398">
        <v>37.443534115224665</v>
      </c>
      <c r="BE2398">
        <v>93.47871860434293</v>
      </c>
      <c r="BF2398">
        <v>9.1509867694908422</v>
      </c>
      <c r="BG2398">
        <v>6.1176878045381953</v>
      </c>
      <c r="BH2398">
        <v>432.02826450098382</v>
      </c>
      <c r="BI2398">
        <v>0.2</v>
      </c>
      <c r="BJ2398">
        <v>2591.5482346367194</v>
      </c>
      <c r="BK2398">
        <v>696.60987885054567</v>
      </c>
      <c r="BL2398">
        <v>906.95267522689778</v>
      </c>
      <c r="BM2398">
        <v>985.44791846931594</v>
      </c>
      <c r="BN2398">
        <v>111.49844905468014</v>
      </c>
      <c r="BO2398">
        <v>37.688557030448365</v>
      </c>
      <c r="BP2398">
        <v>4.2586314474102542E-2</v>
      </c>
      <c r="BQ2398">
        <v>100</v>
      </c>
      <c r="BR2398">
        <v>370.85401144355194</v>
      </c>
      <c r="BS2398">
        <v>5.4528625646027631E-2</v>
      </c>
      <c r="BT2398">
        <v>3.1855740762527231E-4</v>
      </c>
      <c r="BU2398">
        <v>0</v>
      </c>
      <c r="BV2398">
        <v>0.55007156187160455</v>
      </c>
      <c r="BW2398">
        <v>14.041467630529004</v>
      </c>
      <c r="BX2398">
        <v>37.596111506640561</v>
      </c>
      <c r="BY2398">
        <v>31.123497204210405</v>
      </c>
      <c r="BZ2398">
        <v>1117.679525422423</v>
      </c>
      <c r="CA2398">
        <v>277.24425784799769</v>
      </c>
      <c r="CB2398">
        <v>230.99728437957035</v>
      </c>
      <c r="CC2398" s="156">
        <v>1.03</v>
      </c>
      <c r="CD2398">
        <v>1260</v>
      </c>
      <c r="CE2398">
        <v>0.11077199032074603</v>
      </c>
      <c r="CF2398">
        <v>4.1528708311401514</v>
      </c>
      <c r="CG2398">
        <v>0.14798421150485622</v>
      </c>
      <c r="CH2398">
        <v>7.6373409870067128</v>
      </c>
      <c r="CI2398">
        <v>12</v>
      </c>
    </row>
    <row r="2399" spans="47:87" x14ac:dyDescent="0.3">
      <c r="AU2399">
        <v>0.3</v>
      </c>
      <c r="AV2399">
        <v>20.104311750490016</v>
      </c>
      <c r="AW2399">
        <v>0.25556007178019746</v>
      </c>
      <c r="AX2399">
        <v>1.4850407349548127</v>
      </c>
      <c r="AY2399">
        <v>310.97912412187469</v>
      </c>
      <c r="AZ2399">
        <v>0.11828826216907541</v>
      </c>
      <c r="BA2399">
        <v>422.92674593379365</v>
      </c>
      <c r="BB2399">
        <v>424.37212376693981</v>
      </c>
      <c r="BC2399">
        <v>1</v>
      </c>
      <c r="BD2399">
        <v>39.429952983963219</v>
      </c>
      <c r="BE2399">
        <v>97.814260326098591</v>
      </c>
      <c r="BF2399">
        <v>16.116082911483645</v>
      </c>
      <c r="BG2399">
        <v>4.8875117568782702</v>
      </c>
      <c r="BH2399">
        <v>406.56006579298332</v>
      </c>
      <c r="BI2399">
        <v>0.2</v>
      </c>
      <c r="BJ2399">
        <v>2459.6645156498521</v>
      </c>
      <c r="BK2399">
        <v>681.77308436694068</v>
      </c>
      <c r="BL2399">
        <v>840.29775123597778</v>
      </c>
      <c r="BM2399">
        <v>876.80016077375228</v>
      </c>
      <c r="BN2399">
        <v>164.18979111231511</v>
      </c>
      <c r="BO2399">
        <v>22.898900377981349</v>
      </c>
      <c r="BP2399">
        <v>6.2645823916106333E-2</v>
      </c>
      <c r="BQ2399">
        <v>100</v>
      </c>
      <c r="BR2399">
        <v>316.36526572266393</v>
      </c>
      <c r="BS2399">
        <v>5.6445251118842736E-2</v>
      </c>
      <c r="BT2399">
        <v>3.1062927641165136E-4</v>
      </c>
      <c r="BU2399">
        <v>66.425044569480434</v>
      </c>
      <c r="BV2399">
        <v>0.54268606395590324</v>
      </c>
      <c r="BW2399">
        <v>16.119223342400851</v>
      </c>
      <c r="BX2399">
        <v>34.95917265197275</v>
      </c>
      <c r="BY2399">
        <v>34.214008163029462</v>
      </c>
      <c r="BZ2399">
        <v>967.44318216161037</v>
      </c>
      <c r="CA2399">
        <v>285.08380257677356</v>
      </c>
      <c r="CB2399">
        <v>233.38621128362243</v>
      </c>
      <c r="CC2399" s="156">
        <v>0.87</v>
      </c>
      <c r="CD2399">
        <v>1780</v>
      </c>
      <c r="CE2399">
        <v>0.20679977480066225</v>
      </c>
      <c r="CF2399">
        <v>6.7006643434281052</v>
      </c>
      <c r="CG2399">
        <v>0.24770429389916115</v>
      </c>
      <c r="CH2399">
        <v>23.427487138509559</v>
      </c>
      <c r="CI2399">
        <v>6</v>
      </c>
    </row>
    <row r="2400" spans="47:87" x14ac:dyDescent="0.3">
      <c r="AU2400">
        <v>0.3</v>
      </c>
      <c r="AV2400">
        <v>20.612913397572761</v>
      </c>
      <c r="AW2400">
        <v>0.31707502822508282</v>
      </c>
      <c r="AX2400">
        <v>0.9587339640871857</v>
      </c>
      <c r="AY2400">
        <v>355.51365448653428</v>
      </c>
      <c r="AZ2400">
        <v>0.11200672451647364</v>
      </c>
      <c r="BA2400">
        <v>483.62111921101371</v>
      </c>
      <c r="BB2400">
        <v>410.98486556860342</v>
      </c>
      <c r="BC2400">
        <v>1</v>
      </c>
      <c r="BD2400">
        <v>42.395008025843751</v>
      </c>
      <c r="BE2400">
        <v>111.98243237473721</v>
      </c>
      <c r="BF2400">
        <v>17.758192002442414</v>
      </c>
      <c r="BG2400">
        <v>5.2527732095263646</v>
      </c>
      <c r="BH2400">
        <v>414.62896980726464</v>
      </c>
      <c r="BI2400">
        <v>0.19999999999999998</v>
      </c>
      <c r="BJ2400">
        <v>2632.1599583231655</v>
      </c>
      <c r="BK2400">
        <v>691.68099970155163</v>
      </c>
      <c r="BL2400">
        <v>832.29513233129421</v>
      </c>
      <c r="BM2400">
        <v>839.63346316473462</v>
      </c>
      <c r="BN2400">
        <v>145.91161619420703</v>
      </c>
      <c r="BO2400">
        <v>28.802262116531683</v>
      </c>
      <c r="BP2400">
        <v>3.039376416564318E-2</v>
      </c>
      <c r="BQ2400">
        <v>100</v>
      </c>
      <c r="BR2400">
        <v>329.39799195810224</v>
      </c>
      <c r="BS2400">
        <v>5.4484545506789925E-2</v>
      </c>
      <c r="BT2400">
        <v>3.2223185982323607E-4</v>
      </c>
      <c r="BU2400">
        <v>2.1692078902673448</v>
      </c>
      <c r="BV2400">
        <v>0.52561004960219959</v>
      </c>
      <c r="BW2400">
        <v>14.557382269526096</v>
      </c>
      <c r="BX2400">
        <v>34.929707395125064</v>
      </c>
      <c r="BY2400">
        <v>29.713295655396269</v>
      </c>
      <c r="BZ2400">
        <v>1024.3774239355594</v>
      </c>
      <c r="CA2400">
        <v>271.10851684464762</v>
      </c>
      <c r="CB2400">
        <v>244.52539621223065</v>
      </c>
      <c r="CC2400" s="156">
        <v>0.99</v>
      </c>
      <c r="CD2400">
        <v>790</v>
      </c>
      <c r="CE2400">
        <v>0.2805268868498263</v>
      </c>
      <c r="CF2400">
        <v>7.0025291854275959</v>
      </c>
      <c r="CG2400">
        <v>0.34558411132846023</v>
      </c>
      <c r="CH2400">
        <v>30.754554271110713</v>
      </c>
      <c r="CI2400">
        <v>4</v>
      </c>
    </row>
    <row r="2401" spans="47:87" x14ac:dyDescent="0.3">
      <c r="AU2401">
        <v>0.3</v>
      </c>
      <c r="AV2401">
        <v>20.06554672911998</v>
      </c>
      <c r="AW2401">
        <v>0.31804639251265515</v>
      </c>
      <c r="AX2401">
        <v>1.0477160128587544</v>
      </c>
      <c r="AY2401">
        <v>338.03395349797745</v>
      </c>
      <c r="AZ2401">
        <v>9.258104565754556E-2</v>
      </c>
      <c r="BA2401">
        <v>400.74170798771428</v>
      </c>
      <c r="BB2401">
        <v>396.20600667852767</v>
      </c>
      <c r="BC2401">
        <v>1</v>
      </c>
      <c r="BD2401">
        <v>50.476728092982498</v>
      </c>
      <c r="BE2401">
        <v>98.181827097495784</v>
      </c>
      <c r="BF2401">
        <v>13.349132374210999</v>
      </c>
      <c r="BG2401">
        <v>5.4240667887517784</v>
      </c>
      <c r="BH2401">
        <v>389.01204647361277</v>
      </c>
      <c r="BI2401">
        <v>0.19999999999999998</v>
      </c>
      <c r="BJ2401">
        <v>2644.0725465460541</v>
      </c>
      <c r="BK2401">
        <v>689.00141633583428</v>
      </c>
      <c r="BL2401">
        <v>892.0300626696461</v>
      </c>
      <c r="BM2401">
        <v>974.32043584931102</v>
      </c>
      <c r="BN2401">
        <v>205.94353025375884</v>
      </c>
      <c r="BO2401">
        <v>28.582583702361273</v>
      </c>
      <c r="BP2401">
        <v>6.7946420700466428E-2</v>
      </c>
      <c r="BQ2401">
        <v>100</v>
      </c>
      <c r="BR2401">
        <v>369.44485026822753</v>
      </c>
      <c r="BS2401">
        <v>5.8723156564319458E-2</v>
      </c>
      <c r="BT2401">
        <v>3.0499174827169418E-4</v>
      </c>
      <c r="BU2401">
        <v>79.237690438112068</v>
      </c>
      <c r="BV2401">
        <v>0.5317931531149771</v>
      </c>
      <c r="BW2401">
        <v>16.021929232753173</v>
      </c>
      <c r="BX2401">
        <v>37.514588159018643</v>
      </c>
      <c r="BY2401">
        <v>34.097805426963482</v>
      </c>
      <c r="BZ2401">
        <v>1291.1733493617135</v>
      </c>
      <c r="CA2401">
        <v>204.11023413779421</v>
      </c>
      <c r="CB2401">
        <v>245.15783814363544</v>
      </c>
      <c r="CC2401" s="156">
        <v>1.02</v>
      </c>
      <c r="CD2401">
        <v>2000</v>
      </c>
      <c r="CE2401">
        <v>0.15588983068052853</v>
      </c>
      <c r="CF2401">
        <v>4.6190262941313707</v>
      </c>
      <c r="CG2401">
        <v>0.19526220740958669</v>
      </c>
      <c r="CH2401">
        <v>14.001190373843196</v>
      </c>
      <c r="CI2401">
        <v>8</v>
      </c>
    </row>
    <row r="2402" spans="47:87" x14ac:dyDescent="0.3">
      <c r="AU2402">
        <v>0.3</v>
      </c>
      <c r="AV2402">
        <v>19.626479229668259</v>
      </c>
      <c r="AW2402">
        <v>0.32433411900884074</v>
      </c>
      <c r="AX2402">
        <v>2.3348388647161227</v>
      </c>
      <c r="AY2402">
        <v>333.03301924981531</v>
      </c>
      <c r="AZ2402">
        <v>9.7746593458636122E-2</v>
      </c>
      <c r="BA2402">
        <v>471.87152424682546</v>
      </c>
      <c r="BB2402">
        <v>310.0039234784133</v>
      </c>
      <c r="BC2402">
        <v>1</v>
      </c>
      <c r="BD2402">
        <v>45.845996680899148</v>
      </c>
      <c r="BE2402">
        <v>117.7253367881744</v>
      </c>
      <c r="BF2402">
        <v>15.724514009904297</v>
      </c>
      <c r="BG2402">
        <v>5.1005069519429815</v>
      </c>
      <c r="BH2402">
        <v>426.61373850620083</v>
      </c>
      <c r="BI2402">
        <v>0.2</v>
      </c>
      <c r="BJ2402">
        <v>2677.4035900528052</v>
      </c>
      <c r="BK2402">
        <v>680.39147656325929</v>
      </c>
      <c r="BL2402">
        <v>875.45407801769943</v>
      </c>
      <c r="BM2402">
        <v>819.18303529993977</v>
      </c>
      <c r="BN2402">
        <v>110.16580044588098</v>
      </c>
      <c r="BO2402">
        <v>29.366472908557455</v>
      </c>
      <c r="BP2402">
        <v>4.2721495575249013E-2</v>
      </c>
      <c r="BQ2402">
        <v>100</v>
      </c>
      <c r="BR2402">
        <v>311.540766227723</v>
      </c>
      <c r="BS2402">
        <v>5.6335264884217376E-2</v>
      </c>
      <c r="BT2402">
        <v>2.8702550245684192E-4</v>
      </c>
      <c r="BU2402">
        <v>0</v>
      </c>
      <c r="BV2402">
        <v>0.50675032789681929</v>
      </c>
      <c r="BW2402">
        <v>13.859696969072752</v>
      </c>
      <c r="BX2402">
        <v>35.008172969393769</v>
      </c>
      <c r="BY2402">
        <v>38.155876207105592</v>
      </c>
      <c r="BZ2402">
        <v>885.9658144031597</v>
      </c>
      <c r="CA2402">
        <v>285.25566673381047</v>
      </c>
      <c r="CB2402">
        <v>252.54021229722949</v>
      </c>
      <c r="CC2402" s="156">
        <v>1.1299999999999999</v>
      </c>
      <c r="CD2402">
        <v>1440</v>
      </c>
      <c r="CE2402">
        <v>7.3204404904190445E-2</v>
      </c>
      <c r="CF2402">
        <v>2.9849636905650838</v>
      </c>
      <c r="CG2402">
        <v>0.10460588734443851</v>
      </c>
      <c r="CH2402">
        <v>-3.3609715863636591</v>
      </c>
      <c r="CI2402" t="s">
        <v>479</v>
      </c>
    </row>
    <row r="2403" spans="47:87" x14ac:dyDescent="0.3">
      <c r="AU2403">
        <v>0.3</v>
      </c>
      <c r="AV2403">
        <v>20.803137019063332</v>
      </c>
      <c r="AW2403">
        <v>0.31763344859727577</v>
      </c>
      <c r="AX2403">
        <v>1.1246161065210762</v>
      </c>
      <c r="AY2403">
        <v>315.33937379414272</v>
      </c>
      <c r="AZ2403">
        <v>9.3917440197661017E-2</v>
      </c>
      <c r="BA2403">
        <v>415.94763199860142</v>
      </c>
      <c r="BB2403">
        <v>364.08488705023871</v>
      </c>
      <c r="BC2403">
        <v>1</v>
      </c>
      <c r="BD2403">
        <v>45.446925773605621</v>
      </c>
      <c r="BE2403">
        <v>121.43990062639509</v>
      </c>
      <c r="BF2403">
        <v>19.395283020320448</v>
      </c>
      <c r="BG2403">
        <v>6.3973367816068363</v>
      </c>
      <c r="BH2403">
        <v>412.63919675499079</v>
      </c>
      <c r="BI2403">
        <v>0.20000000000000004</v>
      </c>
      <c r="BJ2403">
        <v>2567.4143577282352</v>
      </c>
      <c r="BK2403">
        <v>704.08127574697448</v>
      </c>
      <c r="BL2403">
        <v>901.67883907932969</v>
      </c>
      <c r="BM2403">
        <v>929.05997758584135</v>
      </c>
      <c r="BN2403">
        <v>182.12164416104082</v>
      </c>
      <c r="BO2403">
        <v>28.592971724034985</v>
      </c>
      <c r="BP2403">
        <v>6.2087414016680359E-2</v>
      </c>
      <c r="BQ2403">
        <v>100</v>
      </c>
      <c r="BR2403">
        <v>361.65752790503814</v>
      </c>
      <c r="BS2403">
        <v>5.8309301848347352E-2</v>
      </c>
      <c r="BT2403">
        <v>3.0353009898205388E-4</v>
      </c>
      <c r="BU2403">
        <v>30.545876984731112</v>
      </c>
      <c r="BV2403">
        <v>0.5708474427314133</v>
      </c>
      <c r="BW2403">
        <v>15.359956438994805</v>
      </c>
      <c r="BX2403">
        <v>36.057950263005949</v>
      </c>
      <c r="BY2403">
        <v>33.076053289031741</v>
      </c>
      <c r="BZ2403">
        <v>771.02609523878095</v>
      </c>
      <c r="CA2403">
        <v>341.25106920174369</v>
      </c>
      <c r="CB2403">
        <v>245.17463376707741</v>
      </c>
      <c r="CC2403" s="156">
        <v>1.1299999999999999</v>
      </c>
      <c r="CD2403">
        <v>1530</v>
      </c>
      <c r="CE2403">
        <v>0.10551459436056643</v>
      </c>
      <c r="CF2403">
        <v>3.6987561659452224</v>
      </c>
      <c r="CG2403">
        <v>0.12353382588936995</v>
      </c>
      <c r="CH2403">
        <v>1.3649983345831131</v>
      </c>
      <c r="CI2403">
        <v>17</v>
      </c>
    </row>
    <row r="2404" spans="47:87" x14ac:dyDescent="0.3">
      <c r="AU2404">
        <v>0.3</v>
      </c>
      <c r="AV2404">
        <v>19.869422007854318</v>
      </c>
      <c r="AW2404">
        <v>0.34294290397549132</v>
      </c>
      <c r="AX2404">
        <v>1.6554412907154139</v>
      </c>
      <c r="AY2404">
        <v>343.44002594019707</v>
      </c>
      <c r="AZ2404">
        <v>0.11174306185367519</v>
      </c>
      <c r="BA2404">
        <v>440.68158631011477</v>
      </c>
      <c r="BB2404">
        <v>325.90252896741418</v>
      </c>
      <c r="BC2404">
        <v>1</v>
      </c>
      <c r="BD2404">
        <v>41.637624219198749</v>
      </c>
      <c r="BE2404">
        <v>90.623381500124736</v>
      </c>
      <c r="BF2404">
        <v>17.8880191994974</v>
      </c>
      <c r="BG2404">
        <v>5.9223784010196807</v>
      </c>
      <c r="BH2404">
        <v>432.79106190465404</v>
      </c>
      <c r="BI2404">
        <v>0.19999999999999998</v>
      </c>
      <c r="BJ2404">
        <v>2343.1165088278931</v>
      </c>
      <c r="BK2404">
        <v>684.28829079256911</v>
      </c>
      <c r="BL2404">
        <v>865.72797823284941</v>
      </c>
      <c r="BM2404">
        <v>1047.9293679435045</v>
      </c>
      <c r="BN2404">
        <v>222.26920429389028</v>
      </c>
      <c r="BO2404">
        <v>31.288433420663274</v>
      </c>
      <c r="BP2404">
        <v>1.6367495243988808E-2</v>
      </c>
      <c r="BQ2404">
        <v>100</v>
      </c>
      <c r="BR2404">
        <v>327.86192505456938</v>
      </c>
      <c r="BS2404">
        <v>5.5080425358077743E-2</v>
      </c>
      <c r="BT2404">
        <v>2.9930066915199793E-4</v>
      </c>
      <c r="BU2404">
        <v>60.417010174855179</v>
      </c>
      <c r="BV2404">
        <v>0.5956546629074646</v>
      </c>
      <c r="BW2404">
        <v>14.355703286570282</v>
      </c>
      <c r="BX2404">
        <v>35.113062292127033</v>
      </c>
      <c r="BY2404">
        <v>35.853460084825365</v>
      </c>
      <c r="BZ2404">
        <v>1086.4883677537741</v>
      </c>
      <c r="CA2404">
        <v>307.86408182577009</v>
      </c>
      <c r="CB2404">
        <v>221.88816830360821</v>
      </c>
      <c r="CC2404" s="156">
        <v>1.02</v>
      </c>
      <c r="CD2404">
        <v>630</v>
      </c>
      <c r="CE2404">
        <v>0.26397669594297835</v>
      </c>
      <c r="CF2404">
        <v>8.0410127043116795</v>
      </c>
      <c r="CG2404">
        <v>0.32083034965718671</v>
      </c>
      <c r="CH2404">
        <v>35.337699021448863</v>
      </c>
      <c r="CI2404">
        <v>4</v>
      </c>
    </row>
    <row r="2405" spans="47:87" x14ac:dyDescent="0.3">
      <c r="AU2405">
        <v>0.3</v>
      </c>
      <c r="AV2405">
        <v>19.882979517767414</v>
      </c>
      <c r="AW2405">
        <v>0.26060723496128241</v>
      </c>
      <c r="AX2405">
        <v>1.2858231700691587</v>
      </c>
      <c r="AY2405">
        <v>355.37845607386708</v>
      </c>
      <c r="AZ2405">
        <v>9.3717510582774735E-2</v>
      </c>
      <c r="BA2405">
        <v>484.33295237271108</v>
      </c>
      <c r="BB2405">
        <v>299.36110773598415</v>
      </c>
      <c r="BC2405">
        <v>1</v>
      </c>
      <c r="BD2405">
        <v>38.619780958372857</v>
      </c>
      <c r="BE2405">
        <v>105.17649966308979</v>
      </c>
      <c r="BF2405">
        <v>15.651585071839413</v>
      </c>
      <c r="BG2405">
        <v>5.7149553536962019</v>
      </c>
      <c r="BH2405">
        <v>457.74579224092122</v>
      </c>
      <c r="BI2405">
        <v>0.20000000000000009</v>
      </c>
      <c r="BJ2405">
        <v>2845.190529491445</v>
      </c>
      <c r="BK2405">
        <v>688.82640251563771</v>
      </c>
      <c r="BL2405">
        <v>874.82880667902498</v>
      </c>
      <c r="BM2405">
        <v>988.29742588988722</v>
      </c>
      <c r="BN2405">
        <v>165.29763994184819</v>
      </c>
      <c r="BO2405">
        <v>23.455092012981435</v>
      </c>
      <c r="BP2405">
        <v>5.1399716073355334E-2</v>
      </c>
      <c r="BQ2405">
        <v>100</v>
      </c>
      <c r="BR2405">
        <v>332.32185300345344</v>
      </c>
      <c r="BS2405">
        <v>5.849725547082512E-2</v>
      </c>
      <c r="BT2405">
        <v>3.1812360787863379E-4</v>
      </c>
      <c r="BU2405">
        <v>0</v>
      </c>
      <c r="BV2405">
        <v>0.56727696046385989</v>
      </c>
      <c r="BW2405">
        <v>15.121834188279189</v>
      </c>
      <c r="BX2405">
        <v>38.257501979120299</v>
      </c>
      <c r="BY2405">
        <v>30.162624851751954</v>
      </c>
      <c r="BZ2405">
        <v>1120.7422517931593</v>
      </c>
      <c r="CA2405">
        <v>231.05910732745647</v>
      </c>
      <c r="CB2405">
        <v>227.92099597804287</v>
      </c>
      <c r="CC2405" s="156">
        <v>1.02</v>
      </c>
      <c r="CD2405">
        <v>1370</v>
      </c>
      <c r="CE2405">
        <v>0.20617305323027701</v>
      </c>
      <c r="CF2405">
        <v>7.8197216608070459</v>
      </c>
      <c r="CG2405">
        <v>0.27445694061511916</v>
      </c>
      <c r="CH2405">
        <v>23.886036924965492</v>
      </c>
      <c r="CI2405">
        <v>6</v>
      </c>
    </row>
    <row r="2406" spans="47:87" x14ac:dyDescent="0.3">
      <c r="AU2406">
        <v>0.3</v>
      </c>
      <c r="AV2406">
        <v>19.706384069891921</v>
      </c>
      <c r="AW2406">
        <v>0.30169544917245683</v>
      </c>
      <c r="AX2406">
        <v>1.6107566678696679</v>
      </c>
      <c r="AY2406">
        <v>262.29157631498236</v>
      </c>
      <c r="AZ2406">
        <v>0.10300879747386427</v>
      </c>
      <c r="BA2406">
        <v>498.29278823152612</v>
      </c>
      <c r="BB2406">
        <v>301.01744141813492</v>
      </c>
      <c r="BC2406">
        <v>1</v>
      </c>
      <c r="BD2406">
        <v>38.933486322914575</v>
      </c>
      <c r="BE2406">
        <v>104.34362825876342</v>
      </c>
      <c r="BF2406">
        <v>6.2907371451146776</v>
      </c>
      <c r="BG2406">
        <v>7.5249445371017227</v>
      </c>
      <c r="BH2406">
        <v>439.6682924456527</v>
      </c>
      <c r="BI2406">
        <v>0.20000000000000007</v>
      </c>
      <c r="BJ2406">
        <v>2487.9263300186717</v>
      </c>
      <c r="BK2406">
        <v>688.86525085754442</v>
      </c>
      <c r="BL2406">
        <v>936.63589265010341</v>
      </c>
      <c r="BM2406">
        <v>1091.9916484450275</v>
      </c>
      <c r="BN2406">
        <v>106.63464647224258</v>
      </c>
      <c r="BO2406">
        <v>27.283492437986471</v>
      </c>
      <c r="BP2406">
        <v>4.3707937395480227E-2</v>
      </c>
      <c r="BQ2406">
        <v>100</v>
      </c>
      <c r="BR2406">
        <v>337.98583192333348</v>
      </c>
      <c r="BS2406">
        <v>5.3352398471114067E-2</v>
      </c>
      <c r="BT2406">
        <v>3.2225049715317795E-4</v>
      </c>
      <c r="BU2406">
        <v>0</v>
      </c>
      <c r="BV2406">
        <v>0.5814915399034456</v>
      </c>
      <c r="BW2406">
        <v>14.899559143279383</v>
      </c>
      <c r="BX2406">
        <v>33.554883941625441</v>
      </c>
      <c r="BY2406">
        <v>34.771806378391339</v>
      </c>
      <c r="BZ2406">
        <v>990.73776035098479</v>
      </c>
      <c r="CA2406">
        <v>296.46421485864641</v>
      </c>
      <c r="CB2406">
        <v>245.88286653377531</v>
      </c>
      <c r="CC2406" s="156">
        <v>1.07</v>
      </c>
      <c r="CD2406">
        <v>2130</v>
      </c>
      <c r="CE2406">
        <v>6.1573182538079418E-3</v>
      </c>
      <c r="CF2406">
        <v>1.4439596597412352</v>
      </c>
      <c r="CG2406">
        <v>6.0354216052998691E-2</v>
      </c>
      <c r="CH2406">
        <v>-12.753087184018387</v>
      </c>
      <c r="CI2406" t="s">
        <v>479</v>
      </c>
    </row>
    <row r="2407" spans="47:87" x14ac:dyDescent="0.3">
      <c r="AU2407">
        <v>0.3</v>
      </c>
      <c r="AV2407">
        <v>20.289785763860724</v>
      </c>
      <c r="AW2407">
        <v>0.28041084275470918</v>
      </c>
      <c r="AX2407">
        <v>0.51740044040571753</v>
      </c>
      <c r="AY2407">
        <v>318.24884556459472</v>
      </c>
      <c r="AZ2407">
        <v>9.4806595706701649E-2</v>
      </c>
      <c r="BA2407">
        <v>443.48848950384905</v>
      </c>
      <c r="BB2407">
        <v>371.04023305851024</v>
      </c>
      <c r="BC2407">
        <v>1</v>
      </c>
      <c r="BD2407">
        <v>38.807596252067206</v>
      </c>
      <c r="BE2407">
        <v>109.40684879331093</v>
      </c>
      <c r="BF2407">
        <v>16.154316509919802</v>
      </c>
      <c r="BG2407">
        <v>4.9239718272256763</v>
      </c>
      <c r="BH2407">
        <v>472.18134268264214</v>
      </c>
      <c r="BI2407">
        <v>0.20000000000000004</v>
      </c>
      <c r="BJ2407">
        <v>2616.1212902753782</v>
      </c>
      <c r="BK2407">
        <v>688.09932723818133</v>
      </c>
      <c r="BL2407">
        <v>871.14242586258888</v>
      </c>
      <c r="BM2407">
        <v>1040.6923114463914</v>
      </c>
      <c r="BN2407">
        <v>199.72901311255458</v>
      </c>
      <c r="BO2407">
        <v>25.484133231422167</v>
      </c>
      <c r="BP2407">
        <v>2.5401355527711771E-2</v>
      </c>
      <c r="BQ2407">
        <v>100</v>
      </c>
      <c r="BR2407">
        <v>342.81682416774379</v>
      </c>
      <c r="BS2407">
        <v>5.39091650367894E-2</v>
      </c>
      <c r="BT2407">
        <v>3.2290293794232702E-4</v>
      </c>
      <c r="BU2407">
        <v>0</v>
      </c>
      <c r="BV2407">
        <v>0.58281442920242121</v>
      </c>
      <c r="BW2407">
        <v>15.042667743735382</v>
      </c>
      <c r="BX2407">
        <v>35.591563882752503</v>
      </c>
      <c r="BY2407">
        <v>28.687446832361964</v>
      </c>
      <c r="BZ2407">
        <v>949.92098465459367</v>
      </c>
      <c r="CA2407">
        <v>249.96304966173517</v>
      </c>
      <c r="CB2407">
        <v>246.56195152785574</v>
      </c>
      <c r="CC2407" s="156">
        <v>1.24</v>
      </c>
      <c r="CD2407">
        <v>850</v>
      </c>
      <c r="CE2407">
        <v>0.1588836716499662</v>
      </c>
      <c r="CF2407">
        <v>5.2074213266902749</v>
      </c>
      <c r="CG2407">
        <v>0.20464825097401959</v>
      </c>
      <c r="CH2407">
        <v>9.3334816782341932</v>
      </c>
      <c r="CI2407">
        <v>10</v>
      </c>
    </row>
    <row r="2408" spans="47:87" x14ac:dyDescent="0.3">
      <c r="AU2408">
        <v>0.3</v>
      </c>
      <c r="AV2408">
        <v>20.238768279222274</v>
      </c>
      <c r="AW2408">
        <v>0.34988257777391202</v>
      </c>
      <c r="AX2408">
        <v>1.1967344227092456</v>
      </c>
      <c r="AY2408">
        <v>349.68950978972765</v>
      </c>
      <c r="AZ2408">
        <v>0.12070243896160271</v>
      </c>
      <c r="BA2408">
        <v>332.68167093933471</v>
      </c>
      <c r="BB2408">
        <v>358.76567399306981</v>
      </c>
      <c r="BC2408">
        <v>1</v>
      </c>
      <c r="BD2408">
        <v>41.03962492743748</v>
      </c>
      <c r="BE2408">
        <v>114.06381336581933</v>
      </c>
      <c r="BF2408">
        <v>14.487447822313504</v>
      </c>
      <c r="BG2408">
        <v>6.5097252547265274</v>
      </c>
      <c r="BH2408">
        <v>444.7068530911227</v>
      </c>
      <c r="BI2408">
        <v>0.2</v>
      </c>
      <c r="BJ2408">
        <v>2192.2300023063976</v>
      </c>
      <c r="BK2408">
        <v>694.855192583384</v>
      </c>
      <c r="BL2408">
        <v>856.88526671420232</v>
      </c>
      <c r="BM2408">
        <v>883.53582463194311</v>
      </c>
      <c r="BN2408">
        <v>172.1315193363198</v>
      </c>
      <c r="BO2408">
        <v>31.638019747815282</v>
      </c>
      <c r="BP2408">
        <v>5.1073974416260944E-2</v>
      </c>
      <c r="BQ2408">
        <v>100</v>
      </c>
      <c r="BR2408">
        <v>379.83844723452512</v>
      </c>
      <c r="BS2408">
        <v>5.4865429448553778E-2</v>
      </c>
      <c r="BT2408">
        <v>2.8012846919146003E-4</v>
      </c>
      <c r="BU2408">
        <v>0</v>
      </c>
      <c r="BV2408">
        <v>0.5328835049564975</v>
      </c>
      <c r="BW2408">
        <v>15.144757704746219</v>
      </c>
      <c r="BX2408">
        <v>36.379283012965693</v>
      </c>
      <c r="BY2408">
        <v>30.942267308941766</v>
      </c>
      <c r="BZ2408">
        <v>1144.8979826547854</v>
      </c>
      <c r="CA2408">
        <v>202.75415742400111</v>
      </c>
      <c r="CB2408">
        <v>237.38389699763141</v>
      </c>
      <c r="CC2408" s="156">
        <v>1.05</v>
      </c>
      <c r="CD2408">
        <v>1820</v>
      </c>
      <c r="CE2408">
        <v>5.1198895063526928E-2</v>
      </c>
      <c r="CF2408">
        <v>2.3365578083994443</v>
      </c>
      <c r="CG2408">
        <v>8.1884841363584066E-2</v>
      </c>
      <c r="CH2408">
        <v>-8.520039340101718</v>
      </c>
      <c r="CI2408" t="s">
        <v>479</v>
      </c>
    </row>
    <row r="2409" spans="47:87" x14ac:dyDescent="0.3">
      <c r="AU2409">
        <v>0.3</v>
      </c>
      <c r="AV2409">
        <v>20.720460565862677</v>
      </c>
      <c r="AW2409">
        <v>0.33157937264075826</v>
      </c>
      <c r="AX2409">
        <v>1.0754208562244836</v>
      </c>
      <c r="AY2409">
        <v>347.32616228034158</v>
      </c>
      <c r="AZ2409">
        <v>0.10979686551722179</v>
      </c>
      <c r="BA2409">
        <v>326.70321827723694</v>
      </c>
      <c r="BB2409">
        <v>271.28736749342102</v>
      </c>
      <c r="BC2409">
        <v>1</v>
      </c>
      <c r="BD2409">
        <v>40.855948436649207</v>
      </c>
      <c r="BE2409">
        <v>106.12235248686102</v>
      </c>
      <c r="BF2409">
        <v>15.739563423048523</v>
      </c>
      <c r="BG2409">
        <v>3.8352711245480657</v>
      </c>
      <c r="BH2409">
        <v>406.29169023858503</v>
      </c>
      <c r="BI2409">
        <v>0.2</v>
      </c>
      <c r="BJ2409">
        <v>2600.2315621054645</v>
      </c>
      <c r="BK2409">
        <v>696.87906612697691</v>
      </c>
      <c r="BL2409">
        <v>917.93794103827804</v>
      </c>
      <c r="BM2409">
        <v>914.63162938022094</v>
      </c>
      <c r="BN2409">
        <v>182.37598892860441</v>
      </c>
      <c r="BO2409">
        <v>29.678211992725942</v>
      </c>
      <c r="BP2409">
        <v>8.5403603571190576E-2</v>
      </c>
      <c r="BQ2409">
        <v>100</v>
      </c>
      <c r="BR2409">
        <v>362.44847436767878</v>
      </c>
      <c r="BS2409">
        <v>5.0983670244833294E-2</v>
      </c>
      <c r="BT2409">
        <v>3.0914399957120934E-4</v>
      </c>
      <c r="BU2409">
        <v>0</v>
      </c>
      <c r="BV2409">
        <v>0.51769455560875755</v>
      </c>
      <c r="BW2409">
        <v>13.63521621049798</v>
      </c>
      <c r="BX2409">
        <v>37.39873495672331</v>
      </c>
      <c r="BY2409">
        <v>37.197707317887328</v>
      </c>
      <c r="BZ2409">
        <v>1147.5534158225021</v>
      </c>
      <c r="CA2409">
        <v>238.22594752882674</v>
      </c>
      <c r="CB2409">
        <v>222.35697073512097</v>
      </c>
      <c r="CC2409" s="156">
        <v>0.9</v>
      </c>
      <c r="CD2409">
        <v>2590</v>
      </c>
      <c r="CE2409">
        <v>4.7195491638643894E-2</v>
      </c>
      <c r="CF2409">
        <v>2.2599032826572469</v>
      </c>
      <c r="CG2409">
        <v>8.3498560311436917E-2</v>
      </c>
      <c r="CH2409">
        <v>-8.5934864961772579</v>
      </c>
      <c r="CI2409" t="s">
        <v>479</v>
      </c>
    </row>
    <row r="2410" spans="47:87" x14ac:dyDescent="0.3">
      <c r="AU2410">
        <v>0.3</v>
      </c>
      <c r="AV2410">
        <v>19.322066260327844</v>
      </c>
      <c r="AW2410">
        <v>0.33211668084596963</v>
      </c>
      <c r="AX2410">
        <v>1.95649418915591</v>
      </c>
      <c r="AY2410">
        <v>334.78558981054351</v>
      </c>
      <c r="AZ2410">
        <v>0.1025560356859934</v>
      </c>
      <c r="BA2410">
        <v>370.61581304832669</v>
      </c>
      <c r="BB2410">
        <v>298.59940243221445</v>
      </c>
      <c r="BC2410">
        <v>1</v>
      </c>
      <c r="BD2410">
        <v>41.48222434306723</v>
      </c>
      <c r="BE2410">
        <v>108.60929452440887</v>
      </c>
      <c r="BF2410">
        <v>18.565637295086344</v>
      </c>
      <c r="BG2410">
        <v>4.2706381343801993</v>
      </c>
      <c r="BH2410">
        <v>382.2542848005794</v>
      </c>
      <c r="BI2410">
        <v>0.19999999999999993</v>
      </c>
      <c r="BJ2410">
        <v>2408.9004965740792</v>
      </c>
      <c r="BK2410">
        <v>707.3834533159843</v>
      </c>
      <c r="BL2410">
        <v>876.53673200428443</v>
      </c>
      <c r="BM2410">
        <v>965.37123723182492</v>
      </c>
      <c r="BN2410">
        <v>183.45408374522324</v>
      </c>
      <c r="BO2410">
        <v>30.19184280053236</v>
      </c>
      <c r="BP2410">
        <v>2.9087650510541765E-2</v>
      </c>
      <c r="BQ2410">
        <v>100</v>
      </c>
      <c r="BR2410">
        <v>339.77178335088752</v>
      </c>
      <c r="BS2410">
        <v>5.327408206237761E-2</v>
      </c>
      <c r="BT2410">
        <v>3.0794916698415802E-4</v>
      </c>
      <c r="BU2410">
        <v>20.717382107374529</v>
      </c>
      <c r="BV2410">
        <v>0.54397608829457766</v>
      </c>
      <c r="BW2410">
        <v>16.344136549890834</v>
      </c>
      <c r="BX2410">
        <v>33.956838387103446</v>
      </c>
      <c r="BY2410">
        <v>38.811199244572272</v>
      </c>
      <c r="BZ2410">
        <v>804.26527204787214</v>
      </c>
      <c r="CA2410">
        <v>280.72434512896893</v>
      </c>
      <c r="CB2410">
        <v>249.642285971717</v>
      </c>
      <c r="CC2410" s="156">
        <v>0.97</v>
      </c>
      <c r="CD2410">
        <v>1400</v>
      </c>
      <c r="CE2410">
        <v>0.16683846687224979</v>
      </c>
      <c r="CF2410">
        <v>5.4690355559330985</v>
      </c>
      <c r="CG2410">
        <v>0.20294451159536478</v>
      </c>
      <c r="CH2410">
        <v>13.357013151713261</v>
      </c>
      <c r="CI2410">
        <v>9</v>
      </c>
    </row>
    <row r="2411" spans="47:87" x14ac:dyDescent="0.3">
      <c r="AU2411">
        <v>0.3</v>
      </c>
      <c r="AV2411">
        <v>19.401426311275955</v>
      </c>
      <c r="AW2411">
        <v>0.35891652434279586</v>
      </c>
      <c r="AX2411">
        <v>1.1044777709779914</v>
      </c>
      <c r="AY2411">
        <v>320.49183746958118</v>
      </c>
      <c r="AZ2411">
        <v>0.12778061787063874</v>
      </c>
      <c r="BA2411">
        <v>420.45362403114837</v>
      </c>
      <c r="BB2411">
        <v>288.40476918730639</v>
      </c>
      <c r="BC2411">
        <v>1</v>
      </c>
      <c r="BD2411">
        <v>52.576399774198613</v>
      </c>
      <c r="BE2411">
        <v>112.17769733745854</v>
      </c>
      <c r="BF2411">
        <v>20.633663959804629</v>
      </c>
      <c r="BG2411">
        <v>5.120878598306331</v>
      </c>
      <c r="BH2411">
        <v>440.14774701542518</v>
      </c>
      <c r="BI2411">
        <v>0.2</v>
      </c>
      <c r="BJ2411">
        <v>2547.9478405328305</v>
      </c>
      <c r="BK2411">
        <v>690.05620293877075</v>
      </c>
      <c r="BL2411">
        <v>911.13824421059883</v>
      </c>
      <c r="BM2411">
        <v>946.2974896862944</v>
      </c>
      <c r="BN2411">
        <v>184.11596746310764</v>
      </c>
      <c r="BO2411">
        <v>32.604014958011234</v>
      </c>
      <c r="BP2411">
        <v>3.4280653612561558E-2</v>
      </c>
      <c r="BQ2411">
        <v>100</v>
      </c>
      <c r="BR2411">
        <v>370.30668834020969</v>
      </c>
      <c r="BS2411">
        <v>5.5604286572946415E-2</v>
      </c>
      <c r="BT2411">
        <v>2.7801728180563306E-4</v>
      </c>
      <c r="BU2411">
        <v>0</v>
      </c>
      <c r="BV2411">
        <v>0.57983060427478061</v>
      </c>
      <c r="BW2411">
        <v>15.853490986144589</v>
      </c>
      <c r="BX2411">
        <v>35.498989011358468</v>
      </c>
      <c r="BY2411">
        <v>31.255605069865396</v>
      </c>
      <c r="BZ2411">
        <v>938.96846239189881</v>
      </c>
      <c r="CA2411">
        <v>339.37214765814025</v>
      </c>
      <c r="CB2411">
        <v>219.14572614118859</v>
      </c>
      <c r="CC2411" s="156">
        <v>1.2</v>
      </c>
      <c r="CD2411">
        <v>1340</v>
      </c>
      <c r="CE2411">
        <v>2.7749423261403949E-2</v>
      </c>
      <c r="CF2411">
        <v>1.9955065696201792</v>
      </c>
      <c r="CG2411">
        <v>7.0615104961378475E-2</v>
      </c>
      <c r="CH2411">
        <v>-11.970733511028824</v>
      </c>
      <c r="CI2411" t="s">
        <v>479</v>
      </c>
    </row>
    <row r="2412" spans="47:87" x14ac:dyDescent="0.3">
      <c r="AU2412">
        <v>0.3</v>
      </c>
      <c r="AV2412">
        <v>21.516172321507803</v>
      </c>
      <c r="AW2412">
        <v>0.27257421221233091</v>
      </c>
      <c r="AX2412">
        <v>1.2654934337473505</v>
      </c>
      <c r="AY2412">
        <v>312.84855311267864</v>
      </c>
      <c r="AZ2412">
        <v>9.4412141972969613E-2</v>
      </c>
      <c r="BA2412">
        <v>544.01648470506291</v>
      </c>
      <c r="BB2412">
        <v>312.85093361589304</v>
      </c>
      <c r="BC2412">
        <v>1</v>
      </c>
      <c r="BD2412">
        <v>36.68901856221035</v>
      </c>
      <c r="BE2412">
        <v>78.155428790567882</v>
      </c>
      <c r="BF2412">
        <v>11.697970722072307</v>
      </c>
      <c r="BG2412">
        <v>5.1320600151903539</v>
      </c>
      <c r="BH2412">
        <v>388.97525877066937</v>
      </c>
      <c r="BI2412">
        <v>0.19999999999999998</v>
      </c>
      <c r="BJ2412">
        <v>2400.5272715662982</v>
      </c>
      <c r="BK2412">
        <v>692.66797608581737</v>
      </c>
      <c r="BL2412">
        <v>907.52496096974767</v>
      </c>
      <c r="BM2412">
        <v>1102.9034308903827</v>
      </c>
      <c r="BN2412">
        <v>127.08855021100625</v>
      </c>
      <c r="BO2412">
        <v>24.525778296944377</v>
      </c>
      <c r="BP2412">
        <v>5.4549464726102656E-2</v>
      </c>
      <c r="BQ2412">
        <v>100</v>
      </c>
      <c r="BR2412">
        <v>261.21670070558798</v>
      </c>
      <c r="BS2412">
        <v>5.0607801275539106E-2</v>
      </c>
      <c r="BT2412">
        <v>2.9057337416301342E-4</v>
      </c>
      <c r="BU2412">
        <v>0</v>
      </c>
      <c r="BV2412">
        <v>0.52828892390080073</v>
      </c>
      <c r="BW2412">
        <v>15.435165665818678</v>
      </c>
      <c r="BX2412">
        <v>36.050526865867361</v>
      </c>
      <c r="BY2412">
        <v>42.204461548663751</v>
      </c>
      <c r="BZ2412">
        <v>927.80823701265774</v>
      </c>
      <c r="CA2412">
        <v>176.45306099510503</v>
      </c>
      <c r="CB2412">
        <v>226.58924411735373</v>
      </c>
      <c r="CC2412" s="156">
        <v>0.95</v>
      </c>
      <c r="CD2412">
        <v>900</v>
      </c>
      <c r="CE2412">
        <v>0.33284689628533348</v>
      </c>
      <c r="CF2412">
        <v>8.6074758105306159</v>
      </c>
      <c r="CG2412">
        <v>0.305808322441178</v>
      </c>
      <c r="CH2412">
        <v>45.255551272481675</v>
      </c>
      <c r="CI2412">
        <v>4</v>
      </c>
    </row>
    <row r="2413" spans="47:87" x14ac:dyDescent="0.3">
      <c r="AU2413">
        <v>0.3</v>
      </c>
      <c r="AV2413">
        <v>21.063928659257844</v>
      </c>
      <c r="AW2413">
        <v>0.34994122321887222</v>
      </c>
      <c r="AX2413">
        <v>1.6196331530307617</v>
      </c>
      <c r="AY2413">
        <v>333.74806148378281</v>
      </c>
      <c r="AZ2413">
        <v>8.3045098197445252E-2</v>
      </c>
      <c r="BA2413">
        <v>388.45455325720707</v>
      </c>
      <c r="BB2413">
        <v>244.84342446498567</v>
      </c>
      <c r="BC2413">
        <v>1</v>
      </c>
      <c r="BD2413">
        <v>43.36940955265726</v>
      </c>
      <c r="BE2413">
        <v>109.33378553127491</v>
      </c>
      <c r="BF2413">
        <v>11.544204380362943</v>
      </c>
      <c r="BG2413">
        <v>5.7000317934670948</v>
      </c>
      <c r="BH2413">
        <v>412.45946470787135</v>
      </c>
      <c r="BI2413">
        <v>0.19999999999999998</v>
      </c>
      <c r="BJ2413">
        <v>2303.1880130500685</v>
      </c>
      <c r="BK2413">
        <v>679.4934309060468</v>
      </c>
      <c r="BL2413">
        <v>923.31983315520836</v>
      </c>
      <c r="BM2413">
        <v>1005.0525489472543</v>
      </c>
      <c r="BN2413">
        <v>140.57817156477472</v>
      </c>
      <c r="BO2413">
        <v>31.532338855272979</v>
      </c>
      <c r="BP2413">
        <v>6.4732627047505209E-2</v>
      </c>
      <c r="BQ2413">
        <v>100</v>
      </c>
      <c r="BR2413">
        <v>361.33312386832517</v>
      </c>
      <c r="BS2413">
        <v>5.4752268578479972E-2</v>
      </c>
      <c r="BT2413">
        <v>2.7960668945623668E-4</v>
      </c>
      <c r="BU2413">
        <v>94.89187928310966</v>
      </c>
      <c r="BV2413">
        <v>0.57553068546574715</v>
      </c>
      <c r="BW2413">
        <v>15.325710053215111</v>
      </c>
      <c r="BX2413">
        <v>33.253360994818031</v>
      </c>
      <c r="BY2413">
        <v>33.937514696119131</v>
      </c>
      <c r="BZ2413">
        <v>1055.623573851949</v>
      </c>
      <c r="CA2413">
        <v>266.20123578112998</v>
      </c>
      <c r="CB2413">
        <v>250.40955111073885</v>
      </c>
      <c r="CC2413" s="156">
        <v>1.03</v>
      </c>
      <c r="CD2413">
        <v>920</v>
      </c>
      <c r="CE2413">
        <v>0.2170894830363661</v>
      </c>
      <c r="CF2413">
        <v>7.7651350316793568</v>
      </c>
      <c r="CG2413">
        <v>0.28743656282921631</v>
      </c>
      <c r="CH2413">
        <v>28.79657522335706</v>
      </c>
      <c r="CI2413">
        <v>5</v>
      </c>
    </row>
    <row r="2414" spans="47:87" x14ac:dyDescent="0.3">
      <c r="AU2414">
        <v>0.3</v>
      </c>
      <c r="AV2414">
        <v>22.081441536778467</v>
      </c>
      <c r="AW2414">
        <v>0.28296813280459604</v>
      </c>
      <c r="AX2414">
        <v>1.3516582852906855</v>
      </c>
      <c r="AY2414">
        <v>329.22647541276262</v>
      </c>
      <c r="AZ2414">
        <v>9.617214716930611E-2</v>
      </c>
      <c r="BA2414">
        <v>468.42249485033841</v>
      </c>
      <c r="BB2414">
        <v>483.79171498520139</v>
      </c>
      <c r="BC2414">
        <v>1</v>
      </c>
      <c r="BD2414">
        <v>31.455834237582678</v>
      </c>
      <c r="BE2414">
        <v>83.053206752097978</v>
      </c>
      <c r="BF2414">
        <v>13.027962835542265</v>
      </c>
      <c r="BG2414">
        <v>4.1663695160969345</v>
      </c>
      <c r="BH2414">
        <v>431.06370254551518</v>
      </c>
      <c r="BI2414">
        <v>0.2</v>
      </c>
      <c r="BJ2414">
        <v>3055.0811824269072</v>
      </c>
      <c r="BK2414">
        <v>675.94026092231479</v>
      </c>
      <c r="BL2414">
        <v>860.54208180780938</v>
      </c>
      <c r="BM2414">
        <v>884.39900142458657</v>
      </c>
      <c r="BN2414">
        <v>85.928396446859082</v>
      </c>
      <c r="BO2414">
        <v>25.40283870147918</v>
      </c>
      <c r="BP2414">
        <v>6.3696771852706294E-2</v>
      </c>
      <c r="BQ2414">
        <v>100</v>
      </c>
      <c r="BR2414">
        <v>315.40521729537261</v>
      </c>
      <c r="BS2414">
        <v>5.1512292124571597E-2</v>
      </c>
      <c r="BT2414">
        <v>3.0612138625459809E-4</v>
      </c>
      <c r="BU2414">
        <v>0</v>
      </c>
      <c r="BV2414">
        <v>0.51368993265468643</v>
      </c>
      <c r="BW2414">
        <v>15.538544313539637</v>
      </c>
      <c r="BX2414">
        <v>36.13879936817245</v>
      </c>
      <c r="BY2414">
        <v>36.366878338023483</v>
      </c>
      <c r="BZ2414">
        <v>1012.2727772996617</v>
      </c>
      <c r="CA2414">
        <v>238.91993226286377</v>
      </c>
      <c r="CB2414">
        <v>214.98997485398439</v>
      </c>
      <c r="CC2414" s="156">
        <v>0.92</v>
      </c>
      <c r="CD2414">
        <v>2030</v>
      </c>
      <c r="CE2414">
        <v>0.16373668983012579</v>
      </c>
      <c r="CF2414">
        <v>5.9522374576301518</v>
      </c>
      <c r="CG2414">
        <v>0.2124099433509633</v>
      </c>
      <c r="CH2414">
        <v>11.615003028206404</v>
      </c>
      <c r="CI2414">
        <v>9</v>
      </c>
    </row>
    <row r="2415" spans="47:87" x14ac:dyDescent="0.3">
      <c r="AU2415">
        <v>0.3</v>
      </c>
      <c r="AV2415">
        <v>18.970342143354351</v>
      </c>
      <c r="AW2415">
        <v>0.31815405924955209</v>
      </c>
      <c r="AX2415">
        <v>0.5804441854260004</v>
      </c>
      <c r="AY2415">
        <v>329.623022085549</v>
      </c>
      <c r="AZ2415">
        <v>0.10044804691586602</v>
      </c>
      <c r="BA2415">
        <v>395.57129738910561</v>
      </c>
      <c r="BB2415">
        <v>347.77143998362499</v>
      </c>
      <c r="BC2415">
        <v>1</v>
      </c>
      <c r="BD2415">
        <v>34.800111623613368</v>
      </c>
      <c r="BE2415">
        <v>89.883788258005666</v>
      </c>
      <c r="BF2415">
        <v>15.225787162015438</v>
      </c>
      <c r="BG2415">
        <v>6.3522915389437689</v>
      </c>
      <c r="BH2415">
        <v>446.40973314209828</v>
      </c>
      <c r="BI2415">
        <v>0.20000000000000004</v>
      </c>
      <c r="BJ2415">
        <v>2616.6347344023052</v>
      </c>
      <c r="BK2415">
        <v>685.82937863595362</v>
      </c>
      <c r="BL2415">
        <v>853.7424552769744</v>
      </c>
      <c r="BM2415">
        <v>890.0963616735969</v>
      </c>
      <c r="BN2415">
        <v>174.61389527290046</v>
      </c>
      <c r="BO2415">
        <v>28.507657753900016</v>
      </c>
      <c r="BP2415">
        <v>7.8197327704207009E-2</v>
      </c>
      <c r="BQ2415">
        <v>100</v>
      </c>
      <c r="BR2415">
        <v>302.75535164035352</v>
      </c>
      <c r="BS2415">
        <v>5.2866639608146797E-2</v>
      </c>
      <c r="BT2415">
        <v>3.1968995836143482E-4</v>
      </c>
      <c r="BU2415">
        <v>0</v>
      </c>
      <c r="BV2415">
        <v>0.54838422389584851</v>
      </c>
      <c r="BW2415">
        <v>15.044349523895368</v>
      </c>
      <c r="BX2415">
        <v>36.037761425935123</v>
      </c>
      <c r="BY2415">
        <v>38.631275458466618</v>
      </c>
      <c r="BZ2415">
        <v>961.60758337746358</v>
      </c>
      <c r="CA2415">
        <v>142.75446515145373</v>
      </c>
      <c r="CB2415">
        <v>222.46957230875179</v>
      </c>
      <c r="CC2415" s="156">
        <v>1.18</v>
      </c>
      <c r="CD2415">
        <v>930</v>
      </c>
      <c r="CE2415">
        <v>0.12267556343739305</v>
      </c>
      <c r="CF2415">
        <v>5.8791600939255666</v>
      </c>
      <c r="CG2415">
        <v>0.15996620432597825</v>
      </c>
      <c r="CH2415">
        <v>6.5191372487199022</v>
      </c>
      <c r="CI2415">
        <v>12</v>
      </c>
    </row>
    <row r="2416" spans="47:87" x14ac:dyDescent="0.3">
      <c r="AU2416">
        <v>0.3</v>
      </c>
      <c r="AV2416">
        <v>20.118343951614655</v>
      </c>
      <c r="AW2416">
        <v>0.30006144724962702</v>
      </c>
      <c r="AX2416">
        <v>1.0104081950359287</v>
      </c>
      <c r="AY2416">
        <v>340.12327666569183</v>
      </c>
      <c r="AZ2416">
        <v>8.3161803203724682E-2</v>
      </c>
      <c r="BA2416">
        <v>425.90881426043188</v>
      </c>
      <c r="BB2416">
        <v>344.29771527829729</v>
      </c>
      <c r="BC2416">
        <v>1</v>
      </c>
      <c r="BD2416">
        <v>33.229460331970849</v>
      </c>
      <c r="BE2416">
        <v>105.93074904805175</v>
      </c>
      <c r="BF2416">
        <v>17.925014475867364</v>
      </c>
      <c r="BG2416">
        <v>4.4441020692668207</v>
      </c>
      <c r="BH2416">
        <v>386.51862022746343</v>
      </c>
      <c r="BI2416">
        <v>0.19999999999999993</v>
      </c>
      <c r="BJ2416">
        <v>2420.4114825986012</v>
      </c>
      <c r="BK2416">
        <v>680.66566374635397</v>
      </c>
      <c r="BL2416">
        <v>881.33407718913975</v>
      </c>
      <c r="BM2416">
        <v>946.54662336410138</v>
      </c>
      <c r="BN2416">
        <v>252.81179693407464</v>
      </c>
      <c r="BO2416">
        <v>26.987954806330819</v>
      </c>
      <c r="BP2416">
        <v>6.149565248566298E-2</v>
      </c>
      <c r="BQ2416">
        <v>100</v>
      </c>
      <c r="BR2416">
        <v>342.90646996497964</v>
      </c>
      <c r="BS2416">
        <v>5.5157493808301442E-2</v>
      </c>
      <c r="BT2416">
        <v>3.2464273491443946E-4</v>
      </c>
      <c r="BU2416">
        <v>0</v>
      </c>
      <c r="BV2416">
        <v>0.51727773008135425</v>
      </c>
      <c r="BW2416">
        <v>14.442925882416983</v>
      </c>
      <c r="BX2416">
        <v>35.85694370713383</v>
      </c>
      <c r="BY2416">
        <v>26.43770280670806</v>
      </c>
      <c r="BZ2416">
        <v>988.13199479165598</v>
      </c>
      <c r="CA2416">
        <v>309.03464749503871</v>
      </c>
      <c r="CB2416">
        <v>218.43654746389205</v>
      </c>
      <c r="CC2416" s="156">
        <v>1.0900000000000001</v>
      </c>
      <c r="CD2416">
        <v>1900</v>
      </c>
      <c r="CE2416">
        <v>4.6662369757153321E-3</v>
      </c>
      <c r="CF2416">
        <v>1.6337491293995896</v>
      </c>
      <c r="CG2416">
        <v>5.8559705308369119E-2</v>
      </c>
      <c r="CH2416">
        <v>-15.13205707203144</v>
      </c>
      <c r="CI2416" t="s">
        <v>479</v>
      </c>
    </row>
    <row r="2417" spans="47:87" x14ac:dyDescent="0.3">
      <c r="AU2417">
        <v>0.3</v>
      </c>
      <c r="AV2417">
        <v>19.210150609416278</v>
      </c>
      <c r="AW2417">
        <v>0.28708860898838873</v>
      </c>
      <c r="AX2417">
        <v>0.76086982553903082</v>
      </c>
      <c r="AY2417">
        <v>336.82088572005887</v>
      </c>
      <c r="AZ2417">
        <v>0.10362375399846131</v>
      </c>
      <c r="BA2417">
        <v>333.47549685832047</v>
      </c>
      <c r="BB2417">
        <v>367.90268251183068</v>
      </c>
      <c r="BC2417">
        <v>1</v>
      </c>
      <c r="BD2417">
        <v>35.950842993886447</v>
      </c>
      <c r="BE2417">
        <v>94.507409091175006</v>
      </c>
      <c r="BF2417">
        <v>13.225470620110741</v>
      </c>
      <c r="BG2417">
        <v>3.3644929563459853</v>
      </c>
      <c r="BH2417">
        <v>427.38994295718135</v>
      </c>
      <c r="BI2417">
        <v>0.19999999999999998</v>
      </c>
      <c r="BJ2417">
        <v>2053.0982754726833</v>
      </c>
      <c r="BK2417">
        <v>683.17541200770188</v>
      </c>
      <c r="BL2417">
        <v>897.13243759277509</v>
      </c>
      <c r="BM2417">
        <v>764.71916332515457</v>
      </c>
      <c r="BN2417">
        <v>131.71450812941077</v>
      </c>
      <c r="BO2417">
        <v>26.04308378714903</v>
      </c>
      <c r="BP2417">
        <v>3.1790972459373248E-2</v>
      </c>
      <c r="BQ2417">
        <v>100</v>
      </c>
      <c r="BR2417">
        <v>349.07612066738739</v>
      </c>
      <c r="BS2417">
        <v>5.3048088443800011E-2</v>
      </c>
      <c r="BT2417">
        <v>3.0275874142817854E-4</v>
      </c>
      <c r="BU2417">
        <v>0</v>
      </c>
      <c r="BV2417">
        <v>0.54394998131073335</v>
      </c>
      <c r="BW2417">
        <v>14.565651717291614</v>
      </c>
      <c r="BX2417">
        <v>35.561669035311354</v>
      </c>
      <c r="BY2417">
        <v>33.43367789009617</v>
      </c>
      <c r="BZ2417">
        <v>1004.4727002609467</v>
      </c>
      <c r="CA2417">
        <v>371.46896199765735</v>
      </c>
      <c r="CB2417">
        <v>226.25236905850247</v>
      </c>
      <c r="CC2417" s="156">
        <v>0.84</v>
      </c>
      <c r="CD2417">
        <v>1940</v>
      </c>
      <c r="CE2417">
        <v>0.20391978086441198</v>
      </c>
      <c r="CF2417">
        <v>6.2054389396379284</v>
      </c>
      <c r="CG2417">
        <v>0.26938256770507263</v>
      </c>
      <c r="CH2417">
        <v>19.977930952697111</v>
      </c>
      <c r="CI2417">
        <v>6</v>
      </c>
    </row>
    <row r="2418" spans="47:87" x14ac:dyDescent="0.3">
      <c r="AU2418">
        <v>0.3</v>
      </c>
      <c r="AV2418">
        <v>20.704808437355375</v>
      </c>
      <c r="AW2418">
        <v>0.27368528512046908</v>
      </c>
      <c r="AX2418">
        <v>1.7327504774946683</v>
      </c>
      <c r="AY2418">
        <v>346.74960130275355</v>
      </c>
      <c r="AZ2418">
        <v>0.10703691172229307</v>
      </c>
      <c r="BA2418">
        <v>325.27080685158671</v>
      </c>
      <c r="BB2418">
        <v>349.52027917360692</v>
      </c>
      <c r="BC2418">
        <v>1</v>
      </c>
      <c r="BD2418">
        <v>39.437273086865801</v>
      </c>
      <c r="BE2418">
        <v>119.78250877656438</v>
      </c>
      <c r="BF2418">
        <v>15.923544871517326</v>
      </c>
      <c r="BG2418">
        <v>3.81076851148674</v>
      </c>
      <c r="BH2418">
        <v>426.26243975920397</v>
      </c>
      <c r="BI2418">
        <v>0.20000000000000007</v>
      </c>
      <c r="BJ2418">
        <v>2645.1114177899376</v>
      </c>
      <c r="BK2418">
        <v>706.64047384120329</v>
      </c>
      <c r="BL2418">
        <v>931.48200029649377</v>
      </c>
      <c r="BM2418">
        <v>1027.2917654691853</v>
      </c>
      <c r="BN2418">
        <v>121.1148867567385</v>
      </c>
      <c r="BO2418">
        <v>24.430253074549249</v>
      </c>
      <c r="BP2418">
        <v>7.8434902676700155E-2</v>
      </c>
      <c r="BQ2418">
        <v>100</v>
      </c>
      <c r="BR2418">
        <v>360.40263156857031</v>
      </c>
      <c r="BS2418">
        <v>5.3206843044342242E-2</v>
      </c>
      <c r="BT2418">
        <v>2.9460216196891976E-4</v>
      </c>
      <c r="BU2418">
        <v>42.292425464392487</v>
      </c>
      <c r="BV2418">
        <v>0.58703928031346853</v>
      </c>
      <c r="BW2418">
        <v>14.328959816019948</v>
      </c>
      <c r="BX2418">
        <v>34.725029525249624</v>
      </c>
      <c r="BY2418">
        <v>36.825589113343476</v>
      </c>
      <c r="BZ2418">
        <v>905.35110681685694</v>
      </c>
      <c r="CA2418">
        <v>300.0835640249627</v>
      </c>
      <c r="CB2418">
        <v>223.25493641237546</v>
      </c>
      <c r="CC2418" s="156">
        <v>1</v>
      </c>
      <c r="CD2418">
        <v>2080</v>
      </c>
      <c r="CE2418">
        <v>1.0366845648839274E-2</v>
      </c>
      <c r="CF2418">
        <v>1.8170012536557643</v>
      </c>
      <c r="CG2418">
        <v>5.6975493209895471E-2</v>
      </c>
      <c r="CH2418">
        <v>-16.963019099114764</v>
      </c>
      <c r="CI2418" t="s">
        <v>479</v>
      </c>
    </row>
    <row r="2419" spans="47:87" x14ac:dyDescent="0.3">
      <c r="AU2419">
        <v>0.3</v>
      </c>
      <c r="AV2419">
        <v>19.287268071294285</v>
      </c>
      <c r="AW2419">
        <v>0.29169958614827829</v>
      </c>
      <c r="AX2419">
        <v>2.3555828919101023</v>
      </c>
      <c r="AY2419">
        <v>318.10622811368142</v>
      </c>
      <c r="AZ2419">
        <v>0.10204919480020337</v>
      </c>
      <c r="BA2419">
        <v>525.29707514412394</v>
      </c>
      <c r="BB2419">
        <v>379.05553484197901</v>
      </c>
      <c r="BC2419">
        <v>1</v>
      </c>
      <c r="BD2419">
        <v>43.081076244301912</v>
      </c>
      <c r="BE2419">
        <v>104.88989187541949</v>
      </c>
      <c r="BF2419">
        <v>5.2958746288986465</v>
      </c>
      <c r="BG2419">
        <v>4.8720589430482448</v>
      </c>
      <c r="BH2419">
        <v>421.78541252289961</v>
      </c>
      <c r="BI2419">
        <v>0.2</v>
      </c>
      <c r="BJ2419">
        <v>2385.6339962129668</v>
      </c>
      <c r="BK2419">
        <v>677.03586848369628</v>
      </c>
      <c r="BL2419">
        <v>902.40091322904573</v>
      </c>
      <c r="BM2419">
        <v>968.88363677193763</v>
      </c>
      <c r="BN2419">
        <v>80.441207398509277</v>
      </c>
      <c r="BO2419">
        <v>26.214836551797127</v>
      </c>
      <c r="BP2419">
        <v>6.2232174371093962E-2</v>
      </c>
      <c r="BQ2419">
        <v>100</v>
      </c>
      <c r="BR2419">
        <v>319.66260988657933</v>
      </c>
      <c r="BS2419">
        <v>5.3980420569331548E-2</v>
      </c>
      <c r="BT2419">
        <v>2.8135900046255671E-4</v>
      </c>
      <c r="BU2419">
        <v>50.296230253839887</v>
      </c>
      <c r="BV2419">
        <v>0.57186261186087917</v>
      </c>
      <c r="BW2419">
        <v>14.731934519188833</v>
      </c>
      <c r="BX2419">
        <v>36.553974919057467</v>
      </c>
      <c r="BY2419">
        <v>31.824608550214787</v>
      </c>
      <c r="BZ2419">
        <v>1147.2427120343</v>
      </c>
      <c r="CA2419">
        <v>195.64195966936444</v>
      </c>
      <c r="CB2419">
        <v>217.48637679617727</v>
      </c>
      <c r="CC2419" s="156">
        <v>0.86</v>
      </c>
      <c r="CD2419">
        <v>2080</v>
      </c>
      <c r="CE2419">
        <v>0.1157281024119412</v>
      </c>
      <c r="CF2419">
        <v>3.9317926036441078</v>
      </c>
      <c r="CG2419">
        <v>0.1589973881246467</v>
      </c>
      <c r="CH2419">
        <v>1.7073286692722922</v>
      </c>
      <c r="CI2419">
        <v>15</v>
      </c>
    </row>
    <row r="2420" spans="47:87" x14ac:dyDescent="0.3">
      <c r="AU2420">
        <v>0.3</v>
      </c>
      <c r="AV2420">
        <v>20.729441746817873</v>
      </c>
      <c r="AW2420">
        <v>0.33632978084220283</v>
      </c>
      <c r="AX2420">
        <v>0.81155061376212623</v>
      </c>
      <c r="AY2420">
        <v>353.0376794852607</v>
      </c>
      <c r="AZ2420">
        <v>0.10510124669399352</v>
      </c>
      <c r="BA2420">
        <v>383.11415095358564</v>
      </c>
      <c r="BB2420">
        <v>378.61344739102225</v>
      </c>
      <c r="BC2420">
        <v>1</v>
      </c>
      <c r="BD2420">
        <v>43.190173352751479</v>
      </c>
      <c r="BE2420">
        <v>106.38764507353703</v>
      </c>
      <c r="BF2420">
        <v>11.741996391796661</v>
      </c>
      <c r="BG2420">
        <v>4.8526045966030544</v>
      </c>
      <c r="BH2420">
        <v>375.65351857799953</v>
      </c>
      <c r="BI2420">
        <v>0.20000000000000004</v>
      </c>
      <c r="BJ2420">
        <v>2519.6390239740012</v>
      </c>
      <c r="BK2420">
        <v>686.1417324262319</v>
      </c>
      <c r="BL2420">
        <v>863.11191212335291</v>
      </c>
      <c r="BM2420">
        <v>1053.1116927117398</v>
      </c>
      <c r="BN2420">
        <v>136.78298985121816</v>
      </c>
      <c r="BO2420">
        <v>30.238283595149262</v>
      </c>
      <c r="BP2420">
        <v>7.0290267702997442E-2</v>
      </c>
      <c r="BQ2420">
        <v>100</v>
      </c>
      <c r="BR2420">
        <v>355.76094524613706</v>
      </c>
      <c r="BS2420">
        <v>5.5302988467557219E-2</v>
      </c>
      <c r="BT2420">
        <v>2.9981731671325888E-4</v>
      </c>
      <c r="BU2420">
        <v>0.96244017468522547</v>
      </c>
      <c r="BV2420">
        <v>0.5536990462099185</v>
      </c>
      <c r="BW2420">
        <v>14.997252531629229</v>
      </c>
      <c r="BX2420">
        <v>33.234616533509211</v>
      </c>
      <c r="BY2420">
        <v>36.656740191840797</v>
      </c>
      <c r="BZ2420">
        <v>1230.5189136040397</v>
      </c>
      <c r="CA2420">
        <v>238.98083073063893</v>
      </c>
      <c r="CB2420">
        <v>231.32059262472572</v>
      </c>
      <c r="CC2420" s="156">
        <v>0.9</v>
      </c>
      <c r="CD2420">
        <v>2340</v>
      </c>
      <c r="CE2420">
        <v>0.11290139565971646</v>
      </c>
      <c r="CF2420">
        <v>3.2241314216020855</v>
      </c>
      <c r="CG2420">
        <v>0.14655971129513876</v>
      </c>
      <c r="CH2420">
        <v>0.84265029117520829</v>
      </c>
      <c r="CI2420">
        <v>17</v>
      </c>
    </row>
    <row r="2421" spans="47:87" x14ac:dyDescent="0.3">
      <c r="AU2421">
        <v>0.3</v>
      </c>
      <c r="AV2421">
        <v>20.024712992286808</v>
      </c>
      <c r="AW2421">
        <v>0.30597900309014786</v>
      </c>
      <c r="AX2421">
        <v>1.0984026863528051</v>
      </c>
      <c r="AY2421">
        <v>327.96367256557977</v>
      </c>
      <c r="AZ2421">
        <v>7.1985330050404903E-2</v>
      </c>
      <c r="BA2421">
        <v>311.33291974209624</v>
      </c>
      <c r="BB2421">
        <v>408.69524421896404</v>
      </c>
      <c r="BC2421">
        <v>1</v>
      </c>
      <c r="BD2421">
        <v>48.396736064197796</v>
      </c>
      <c r="BE2421">
        <v>126.11609601321378</v>
      </c>
      <c r="BF2421">
        <v>20.822399171272263</v>
      </c>
      <c r="BG2421">
        <v>5.0897727383769364</v>
      </c>
      <c r="BH2421">
        <v>429.37924914483119</v>
      </c>
      <c r="BI2421">
        <v>0.19999999999999998</v>
      </c>
      <c r="BJ2421">
        <v>2256.1328514368633</v>
      </c>
      <c r="BK2421">
        <v>692.63552985901913</v>
      </c>
      <c r="BL2421">
        <v>901.0027691093328</v>
      </c>
      <c r="BM2421">
        <v>953.82471784971324</v>
      </c>
      <c r="BN2421">
        <v>81.191309943240512</v>
      </c>
      <c r="BO2421">
        <v>27.482417764777665</v>
      </c>
      <c r="BP2421">
        <v>6.7353839114212055E-2</v>
      </c>
      <c r="BQ2421">
        <v>100</v>
      </c>
      <c r="BR2421">
        <v>332.86686225724793</v>
      </c>
      <c r="BS2421">
        <v>5.1294313039115004E-2</v>
      </c>
      <c r="BT2421">
        <v>3.2154396785061474E-4</v>
      </c>
      <c r="BU2421">
        <v>0</v>
      </c>
      <c r="BV2421">
        <v>0.57278762251844906</v>
      </c>
      <c r="BW2421">
        <v>14.564315642209266</v>
      </c>
      <c r="BX2421">
        <v>36.65553326667731</v>
      </c>
      <c r="BY2421">
        <v>36.779062039099571</v>
      </c>
      <c r="BZ2421">
        <v>862.17799923836549</v>
      </c>
      <c r="CA2421">
        <v>336.58265871858526</v>
      </c>
      <c r="CB2421">
        <v>215.50286791536925</v>
      </c>
      <c r="CC2421" s="156">
        <v>1.08</v>
      </c>
      <c r="CD2421">
        <v>1490</v>
      </c>
      <c r="CE2421">
        <v>0.16236231101283294</v>
      </c>
      <c r="CF2421">
        <v>5.3370664285059926</v>
      </c>
      <c r="CG2421">
        <v>0.19643069019515616</v>
      </c>
      <c r="CH2421">
        <v>9.9344596542811257</v>
      </c>
      <c r="CI2421">
        <v>10</v>
      </c>
    </row>
    <row r="2422" spans="47:87" x14ac:dyDescent="0.3">
      <c r="AU2422">
        <v>0.3</v>
      </c>
      <c r="AV2422">
        <v>19.813755380286267</v>
      </c>
      <c r="AW2422">
        <v>0.31291524663262099</v>
      </c>
      <c r="AX2422">
        <v>0.93006760647171172</v>
      </c>
      <c r="AY2422">
        <v>335.18433694144801</v>
      </c>
      <c r="AZ2422">
        <v>8.0648409139319727E-2</v>
      </c>
      <c r="BA2422">
        <v>378.71223158331236</v>
      </c>
      <c r="BB2422">
        <v>312.37761095004976</v>
      </c>
      <c r="BC2422">
        <v>1</v>
      </c>
      <c r="BD2422">
        <v>35.828416949037532</v>
      </c>
      <c r="BE2422">
        <v>105.52098715931895</v>
      </c>
      <c r="BF2422">
        <v>12.330700784330389</v>
      </c>
      <c r="BG2422">
        <v>5.8728090553879069</v>
      </c>
      <c r="BH2422">
        <v>391.64309467482525</v>
      </c>
      <c r="BI2422">
        <v>0.20000000000000004</v>
      </c>
      <c r="BJ2422">
        <v>2587.4286128397166</v>
      </c>
      <c r="BK2422">
        <v>666.22977308191628</v>
      </c>
      <c r="BL2422">
        <v>850.77306896056768</v>
      </c>
      <c r="BM2422">
        <v>926.87067980083543</v>
      </c>
      <c r="BN2422">
        <v>159.93803583079483</v>
      </c>
      <c r="BO2422">
        <v>27.961234349078545</v>
      </c>
      <c r="BP2422">
        <v>8.6342289238574718E-2</v>
      </c>
      <c r="BQ2422">
        <v>100</v>
      </c>
      <c r="BR2422">
        <v>363.56660768589296</v>
      </c>
      <c r="BS2422">
        <v>5.7027288324133361E-2</v>
      </c>
      <c r="BT2422">
        <v>3.1489904202940827E-4</v>
      </c>
      <c r="BU2422">
        <v>19.962211179058418</v>
      </c>
      <c r="BV2422">
        <v>0.5172565086545986</v>
      </c>
      <c r="BW2422">
        <v>15.323257219925333</v>
      </c>
      <c r="BX2422">
        <v>35.707613104796181</v>
      </c>
      <c r="BY2422">
        <v>36.393251825710912</v>
      </c>
      <c r="BZ2422">
        <v>1166.7290420621698</v>
      </c>
      <c r="CA2422">
        <v>357.25038898058847</v>
      </c>
      <c r="CB2422">
        <v>222.98662699221762</v>
      </c>
      <c r="CC2422" s="156">
        <v>1.04</v>
      </c>
      <c r="CD2422">
        <v>1300</v>
      </c>
      <c r="CE2422">
        <v>0.27001062194115555</v>
      </c>
      <c r="CF2422">
        <v>7.7135290525259741</v>
      </c>
      <c r="CG2422">
        <v>0.32673821142662202</v>
      </c>
      <c r="CH2422">
        <v>38.584093331628395</v>
      </c>
      <c r="CI2422">
        <v>4</v>
      </c>
    </row>
    <row r="2423" spans="47:87" x14ac:dyDescent="0.3">
      <c r="AU2423">
        <v>0.3</v>
      </c>
      <c r="AV2423">
        <v>19.157409890688449</v>
      </c>
      <c r="AW2423">
        <v>0.25700928644152538</v>
      </c>
      <c r="AX2423">
        <v>1.767770126619471</v>
      </c>
      <c r="AY2423">
        <v>319.03767309610976</v>
      </c>
      <c r="AZ2423">
        <v>9.1447993474152112E-2</v>
      </c>
      <c r="BA2423">
        <v>492.38059759665913</v>
      </c>
      <c r="BB2423">
        <v>339.85358105877862</v>
      </c>
      <c r="BC2423">
        <v>1</v>
      </c>
      <c r="BD2423">
        <v>39.571639351387532</v>
      </c>
      <c r="BE2423">
        <v>96.761346225693103</v>
      </c>
      <c r="BF2423">
        <v>24.212568611666381</v>
      </c>
      <c r="BG2423">
        <v>5.0009339254136309</v>
      </c>
      <c r="BH2423">
        <v>439.1284033628877</v>
      </c>
      <c r="BI2423">
        <v>0.2</v>
      </c>
      <c r="BJ2423">
        <v>2643.1277066971702</v>
      </c>
      <c r="BK2423">
        <v>673.10387570971432</v>
      </c>
      <c r="BL2423">
        <v>946.3775568005542</v>
      </c>
      <c r="BM2423">
        <v>1015.2371758057863</v>
      </c>
      <c r="BN2423">
        <v>150.42672252443595</v>
      </c>
      <c r="BO2423">
        <v>23.362617694328367</v>
      </c>
      <c r="BP2423">
        <v>2.2622228592041497E-2</v>
      </c>
      <c r="BQ2423">
        <v>100</v>
      </c>
      <c r="BR2423">
        <v>308.3159289830453</v>
      </c>
      <c r="BS2423">
        <v>5.3297805106405791E-2</v>
      </c>
      <c r="BT2423">
        <v>2.9583734454723815E-4</v>
      </c>
      <c r="BU2423">
        <v>0</v>
      </c>
      <c r="BV2423">
        <v>0.52905863642025575</v>
      </c>
      <c r="BW2423">
        <v>15.373351217469637</v>
      </c>
      <c r="BX2423">
        <v>36.374884226037956</v>
      </c>
      <c r="BY2423">
        <v>28.766308220937965</v>
      </c>
      <c r="BZ2423">
        <v>980.70923304601797</v>
      </c>
      <c r="CA2423">
        <v>287.44425954243002</v>
      </c>
      <c r="CB2423">
        <v>236.45124143776565</v>
      </c>
      <c r="CC2423" s="156">
        <v>0.91</v>
      </c>
      <c r="CD2423">
        <v>2620</v>
      </c>
      <c r="CE2423">
        <v>-0.16014573688403055</v>
      </c>
      <c r="CF2423">
        <v>8.0578330396740228E-2</v>
      </c>
      <c r="CG2423">
        <v>3.1012340149779373E-3</v>
      </c>
      <c r="CH2423">
        <v>-23.417627974666409</v>
      </c>
      <c r="CI2423" t="s">
        <v>479</v>
      </c>
    </row>
    <row r="2424" spans="47:87" x14ac:dyDescent="0.3">
      <c r="AU2424">
        <v>0.3</v>
      </c>
      <c r="AV2424">
        <v>19.902598872145695</v>
      </c>
      <c r="AW2424">
        <v>0.36833823662434662</v>
      </c>
      <c r="AX2424">
        <v>2.2293274103883443</v>
      </c>
      <c r="AY2424">
        <v>309.91467129627097</v>
      </c>
      <c r="AZ2424">
        <v>0.10005825369512984</v>
      </c>
      <c r="BA2424">
        <v>440.06397791368363</v>
      </c>
      <c r="BB2424">
        <v>344.63644080963707</v>
      </c>
      <c r="BC2424">
        <v>1</v>
      </c>
      <c r="BD2424">
        <v>43.21058821334978</v>
      </c>
      <c r="BE2424">
        <v>100.01415488690917</v>
      </c>
      <c r="BF2424">
        <v>12.882773715669483</v>
      </c>
      <c r="BG2424">
        <v>6.2961927752097475</v>
      </c>
      <c r="BH2424">
        <v>431.2296932652016</v>
      </c>
      <c r="BI2424">
        <v>0.19999999999999996</v>
      </c>
      <c r="BJ2424">
        <v>2996.3823685140601</v>
      </c>
      <c r="BK2424">
        <v>679.30331826231907</v>
      </c>
      <c r="BL2424">
        <v>948.93033243625962</v>
      </c>
      <c r="BM2424">
        <v>779.18774692563034</v>
      </c>
      <c r="BN2424">
        <v>186.55984846972476</v>
      </c>
      <c r="BO2424">
        <v>33.039019171841815</v>
      </c>
      <c r="BP2424">
        <v>8.6400834163577508E-2</v>
      </c>
      <c r="BQ2424">
        <v>100</v>
      </c>
      <c r="BR2424">
        <v>274.42872040153748</v>
      </c>
      <c r="BS2424">
        <v>5.134266853528005E-2</v>
      </c>
      <c r="BT2424">
        <v>3.1757373647293475E-4</v>
      </c>
      <c r="BU2424">
        <v>83.162305763327709</v>
      </c>
      <c r="BV2424">
        <v>0.54375102020398713</v>
      </c>
      <c r="BW2424">
        <v>14.371953671540652</v>
      </c>
      <c r="BX2424">
        <v>34.434775178363495</v>
      </c>
      <c r="BY2424">
        <v>30.341289879267947</v>
      </c>
      <c r="BZ2424">
        <v>839.69216672938421</v>
      </c>
      <c r="CA2424">
        <v>253.97457688248772</v>
      </c>
      <c r="CB2424">
        <v>221.61560575703078</v>
      </c>
      <c r="CC2424" s="156">
        <v>0.99</v>
      </c>
      <c r="CD2424">
        <v>1100</v>
      </c>
      <c r="CE2424">
        <v>0.19981131524401774</v>
      </c>
      <c r="CF2424">
        <v>6.4563557747739626</v>
      </c>
      <c r="CG2424">
        <v>0.23850551410988571</v>
      </c>
      <c r="CH2424">
        <v>25.227421539144927</v>
      </c>
      <c r="CI2424">
        <v>6</v>
      </c>
    </row>
    <row r="2425" spans="47:87" x14ac:dyDescent="0.3">
      <c r="AU2425">
        <v>0.3</v>
      </c>
      <c r="AV2425">
        <v>19.6417531052304</v>
      </c>
      <c r="AW2425">
        <v>0.30458775799200449</v>
      </c>
      <c r="AX2425">
        <v>0.8939754280723986</v>
      </c>
      <c r="AY2425">
        <v>336.00253697646281</v>
      </c>
      <c r="AZ2425">
        <v>0.10349376362020168</v>
      </c>
      <c r="BA2425">
        <v>367.50456198547147</v>
      </c>
      <c r="BB2425">
        <v>384.93163207891223</v>
      </c>
      <c r="BC2425">
        <v>1</v>
      </c>
      <c r="BD2425">
        <v>35.546696782344377</v>
      </c>
      <c r="BE2425">
        <v>91.814138174655668</v>
      </c>
      <c r="BF2425">
        <v>15.509671014861304</v>
      </c>
      <c r="BG2425">
        <v>5.2058772567980496</v>
      </c>
      <c r="BH2425">
        <v>416.51675859096213</v>
      </c>
      <c r="BI2425">
        <v>0.2</v>
      </c>
      <c r="BJ2425">
        <v>2477.7842174070961</v>
      </c>
      <c r="BK2425">
        <v>687.64633290173708</v>
      </c>
      <c r="BL2425">
        <v>860.93071530443763</v>
      </c>
      <c r="BM2425">
        <v>892.83652242566086</v>
      </c>
      <c r="BN2425">
        <v>196.85792039336613</v>
      </c>
      <c r="BO2425">
        <v>27.283058570332365</v>
      </c>
      <c r="BP2425">
        <v>7.592112493351498E-2</v>
      </c>
      <c r="BQ2425">
        <v>100</v>
      </c>
      <c r="BR2425">
        <v>350.31507081604428</v>
      </c>
      <c r="BS2425">
        <v>5.029892283876472E-2</v>
      </c>
      <c r="BT2425">
        <v>2.8541302366614894E-4</v>
      </c>
      <c r="BU2425">
        <v>69.328622541670015</v>
      </c>
      <c r="BV2425">
        <v>0.50211093054016764</v>
      </c>
      <c r="BW2425">
        <v>14.541311393759955</v>
      </c>
      <c r="BX2425">
        <v>36.391538222776461</v>
      </c>
      <c r="BY2425">
        <v>31.657020879534819</v>
      </c>
      <c r="BZ2425">
        <v>1170.3084804559626</v>
      </c>
      <c r="CA2425">
        <v>326.41277010045843</v>
      </c>
      <c r="CB2425">
        <v>217.8490027563974</v>
      </c>
      <c r="CC2425" s="156">
        <v>0.91</v>
      </c>
      <c r="CD2425">
        <v>2040</v>
      </c>
      <c r="CE2425">
        <v>3.6649005698746517E-2</v>
      </c>
      <c r="CF2425">
        <v>2.1531062581885756</v>
      </c>
      <c r="CG2425">
        <v>7.8651964740209801E-2</v>
      </c>
      <c r="CH2425">
        <v>-8.2265989450078187</v>
      </c>
      <c r="CI2425" t="s">
        <v>479</v>
      </c>
    </row>
    <row r="2426" spans="47:87" x14ac:dyDescent="0.3">
      <c r="AU2426">
        <v>0.3</v>
      </c>
      <c r="AV2426">
        <v>19.953921335639109</v>
      </c>
      <c r="AW2426">
        <v>0.33646756548032086</v>
      </c>
      <c r="AX2426">
        <v>1.1846716851271621</v>
      </c>
      <c r="AY2426">
        <v>331.77486378825716</v>
      </c>
      <c r="AZ2426">
        <v>9.4592993308925691E-2</v>
      </c>
      <c r="BA2426">
        <v>338.01507388845135</v>
      </c>
      <c r="BB2426">
        <v>324.00174664792075</v>
      </c>
      <c r="BC2426">
        <v>1</v>
      </c>
      <c r="BD2426">
        <v>38.264668155529293</v>
      </c>
      <c r="BE2426">
        <v>94.066693396923483</v>
      </c>
      <c r="BF2426">
        <v>15.750108428397461</v>
      </c>
      <c r="BG2426">
        <v>5.2348785489041028</v>
      </c>
      <c r="BH2426">
        <v>418.4536960670294</v>
      </c>
      <c r="BI2426">
        <v>0.20000000000000004</v>
      </c>
      <c r="BJ2426">
        <v>2725.0126363193799</v>
      </c>
      <c r="BK2426">
        <v>676.39576323010817</v>
      </c>
      <c r="BL2426">
        <v>876.83553881484579</v>
      </c>
      <c r="BM2426">
        <v>932.34668875811212</v>
      </c>
      <c r="BN2426">
        <v>171.18083263240391</v>
      </c>
      <c r="BO2426">
        <v>30.420118517256238</v>
      </c>
      <c r="BP2426">
        <v>4.980886694749101E-2</v>
      </c>
      <c r="BQ2426">
        <v>100</v>
      </c>
      <c r="BR2426">
        <v>367.5788933214962</v>
      </c>
      <c r="BS2426">
        <v>5.2513475282804901E-2</v>
      </c>
      <c r="BT2426">
        <v>2.9890288485975966E-4</v>
      </c>
      <c r="BU2426">
        <v>89.545782332942508</v>
      </c>
      <c r="BV2426">
        <v>0.58201516382099405</v>
      </c>
      <c r="BW2426">
        <v>13.668382020686394</v>
      </c>
      <c r="BX2426">
        <v>37.003707776197963</v>
      </c>
      <c r="BY2426">
        <v>32.1283877564438</v>
      </c>
      <c r="BZ2426">
        <v>1028.4072692169163</v>
      </c>
      <c r="CA2426">
        <v>196.88764878527422</v>
      </c>
      <c r="CB2426">
        <v>244.85213804955353</v>
      </c>
      <c r="CC2426" s="156">
        <v>1.1299999999999999</v>
      </c>
      <c r="CD2426">
        <v>1120</v>
      </c>
      <c r="CE2426">
        <v>0.19771186279558983</v>
      </c>
      <c r="CF2426">
        <v>5.4900176135020065</v>
      </c>
      <c r="CG2426">
        <v>0.2351611234957505</v>
      </c>
      <c r="CH2426">
        <v>18.052575892681276</v>
      </c>
      <c r="CI2426">
        <v>7</v>
      </c>
    </row>
    <row r="2427" spans="47:87" x14ac:dyDescent="0.3">
      <c r="AU2427">
        <v>0.3</v>
      </c>
      <c r="AV2427">
        <v>19.440874759265746</v>
      </c>
      <c r="AW2427">
        <v>0.26337691616457493</v>
      </c>
      <c r="AX2427">
        <v>0.37009841830575718</v>
      </c>
      <c r="AY2427">
        <v>288.51511071066881</v>
      </c>
      <c r="AZ2427">
        <v>9.124918817497224E-2</v>
      </c>
      <c r="BA2427">
        <v>422.63748881989187</v>
      </c>
      <c r="BB2427">
        <v>396.58286198772419</v>
      </c>
      <c r="BC2427">
        <v>1</v>
      </c>
      <c r="BD2427">
        <v>41.067117945002174</v>
      </c>
      <c r="BE2427">
        <v>91.108435099024689</v>
      </c>
      <c r="BF2427">
        <v>16.28224316110494</v>
      </c>
      <c r="BG2427">
        <v>6.0791918647350842</v>
      </c>
      <c r="BH2427">
        <v>405.76842955404157</v>
      </c>
      <c r="BI2427">
        <v>0.20000000000000004</v>
      </c>
      <c r="BJ2427">
        <v>2858.4248358733425</v>
      </c>
      <c r="BK2427">
        <v>684.74433736179571</v>
      </c>
      <c r="BL2427">
        <v>948.58150647322941</v>
      </c>
      <c r="BM2427">
        <v>953.32205094105746</v>
      </c>
      <c r="BN2427">
        <v>131.62932188138672</v>
      </c>
      <c r="BO2427">
        <v>23.763119675586385</v>
      </c>
      <c r="BP2427">
        <v>4.4833629980018531E-2</v>
      </c>
      <c r="BQ2427">
        <v>100</v>
      </c>
      <c r="BR2427">
        <v>339.52489009794738</v>
      </c>
      <c r="BS2427">
        <v>5.7683538354967347E-2</v>
      </c>
      <c r="BT2427">
        <v>3.1012412666976111E-4</v>
      </c>
      <c r="BU2427">
        <v>0</v>
      </c>
      <c r="BV2427">
        <v>0.51947799366684222</v>
      </c>
      <c r="BW2427">
        <v>15.010964419874673</v>
      </c>
      <c r="BX2427">
        <v>35.913867951065029</v>
      </c>
      <c r="BY2427">
        <v>38.695926324112691</v>
      </c>
      <c r="BZ2427">
        <v>1176.6941284542497</v>
      </c>
      <c r="CA2427">
        <v>291.68987394433628</v>
      </c>
      <c r="CB2427">
        <v>219.69246364483772</v>
      </c>
      <c r="CC2427" s="156">
        <v>1.1100000000000001</v>
      </c>
      <c r="CD2427">
        <v>1760</v>
      </c>
      <c r="CE2427">
        <v>-5.4388029988523101E-2</v>
      </c>
      <c r="CF2427">
        <v>0.81812566667938391</v>
      </c>
      <c r="CG2427">
        <v>3.0706377245660155E-2</v>
      </c>
      <c r="CH2427">
        <v>-18.132794973406376</v>
      </c>
      <c r="CI2427" t="s">
        <v>479</v>
      </c>
    </row>
    <row r="2428" spans="47:87" x14ac:dyDescent="0.3">
      <c r="AU2428">
        <v>0.3</v>
      </c>
      <c r="AV2428">
        <v>19.903858406513692</v>
      </c>
      <c r="AW2428">
        <v>0.26258369423791961</v>
      </c>
      <c r="AX2428">
        <v>1.0395584000214668</v>
      </c>
      <c r="AY2428">
        <v>319.49361679418411</v>
      </c>
      <c r="AZ2428">
        <v>0.10383385617376062</v>
      </c>
      <c r="BA2428">
        <v>409.69244398550234</v>
      </c>
      <c r="BB2428">
        <v>213.7798503043156</v>
      </c>
      <c r="BC2428">
        <v>1</v>
      </c>
      <c r="BD2428">
        <v>41.577661282913681</v>
      </c>
      <c r="BE2428">
        <v>103.24117349907712</v>
      </c>
      <c r="BF2428">
        <v>15.839453733888821</v>
      </c>
      <c r="BG2428">
        <v>5.8992836342706667</v>
      </c>
      <c r="BH2428">
        <v>411.36798330981361</v>
      </c>
      <c r="BI2428">
        <v>0.20000000000000004</v>
      </c>
      <c r="BJ2428">
        <v>2698.0932479574226</v>
      </c>
      <c r="BK2428">
        <v>682.73724332408096</v>
      </c>
      <c r="BL2428">
        <v>902.88490163195115</v>
      </c>
      <c r="BM2428">
        <v>927.03549228591908</v>
      </c>
      <c r="BN2428">
        <v>120.49808973702901</v>
      </c>
      <c r="BO2428">
        <v>23.889735777364894</v>
      </c>
      <c r="BP2428">
        <v>2.0587700771959958E-2</v>
      </c>
      <c r="BQ2428">
        <v>100</v>
      </c>
      <c r="BR2428">
        <v>360.98464808208075</v>
      </c>
      <c r="BS2428">
        <v>6.0173975791065905E-2</v>
      </c>
      <c r="BT2428">
        <v>2.8412310460308921E-4</v>
      </c>
      <c r="BU2428">
        <v>44.671849603266793</v>
      </c>
      <c r="BV2428">
        <v>0.58871216645479729</v>
      </c>
      <c r="BW2428">
        <v>15.270397046178262</v>
      </c>
      <c r="BX2428">
        <v>36.137122899728453</v>
      </c>
      <c r="BY2428">
        <v>39.895386225951469</v>
      </c>
      <c r="BZ2428">
        <v>1045.9449703819212</v>
      </c>
      <c r="CA2428">
        <v>406.76451395894685</v>
      </c>
      <c r="CB2428">
        <v>208.02494308678808</v>
      </c>
      <c r="CC2428" s="156">
        <v>0.9</v>
      </c>
      <c r="CD2428">
        <v>1170</v>
      </c>
      <c r="CE2428">
        <v>0.26584776499836482</v>
      </c>
      <c r="CF2428">
        <v>9.3285664158266606</v>
      </c>
      <c r="CG2428">
        <v>0.32621978541166985</v>
      </c>
      <c r="CH2428">
        <v>35.53765123641621</v>
      </c>
      <c r="CI2428">
        <v>5</v>
      </c>
    </row>
    <row r="2429" spans="47:87" x14ac:dyDescent="0.3">
      <c r="AU2429">
        <v>0.3</v>
      </c>
      <c r="AV2429">
        <v>22.855620437258008</v>
      </c>
      <c r="AW2429">
        <v>0.32178970439881704</v>
      </c>
      <c r="AX2429">
        <v>1.1995709550725182</v>
      </c>
      <c r="AY2429">
        <v>344.15787577868161</v>
      </c>
      <c r="AZ2429">
        <v>8.9848776128223895E-2</v>
      </c>
      <c r="BA2429">
        <v>440.65347108765411</v>
      </c>
      <c r="BB2429">
        <v>420.1600890489886</v>
      </c>
      <c r="BC2429">
        <v>1</v>
      </c>
      <c r="BD2429">
        <v>39.826520004541486</v>
      </c>
      <c r="BE2429">
        <v>100.69085867647871</v>
      </c>
      <c r="BF2429">
        <v>4.1876959984417477</v>
      </c>
      <c r="BG2429">
        <v>3.7043151022613339</v>
      </c>
      <c r="BH2429">
        <v>430.64261549561411</v>
      </c>
      <c r="BI2429">
        <v>0.20000000000000004</v>
      </c>
      <c r="BJ2429">
        <v>2357.5945298959277</v>
      </c>
      <c r="BK2429">
        <v>681.77297240369057</v>
      </c>
      <c r="BL2429">
        <v>855.83317700435475</v>
      </c>
      <c r="BM2429">
        <v>789.66188163474419</v>
      </c>
      <c r="BN2429">
        <v>134.447930933131</v>
      </c>
      <c r="BO2429">
        <v>29.183212410454299</v>
      </c>
      <c r="BP2429">
        <v>3.67031357759399E-2</v>
      </c>
      <c r="BQ2429">
        <v>100</v>
      </c>
      <c r="BR2429">
        <v>381.42593630458714</v>
      </c>
      <c r="BS2429">
        <v>5.0108078003639235E-2</v>
      </c>
      <c r="BT2429">
        <v>3.2053877330285088E-4</v>
      </c>
      <c r="BU2429">
        <v>0</v>
      </c>
      <c r="BV2429">
        <v>0.56647606689983432</v>
      </c>
      <c r="BW2429">
        <v>13.500233409449724</v>
      </c>
      <c r="BX2429">
        <v>31.786896943651428</v>
      </c>
      <c r="BY2429">
        <v>33.232162102001368</v>
      </c>
      <c r="BZ2429">
        <v>1380.0899912635214</v>
      </c>
      <c r="CA2429">
        <v>176.82104622154844</v>
      </c>
      <c r="CB2429">
        <v>243.51433628618736</v>
      </c>
      <c r="CC2429" s="156">
        <v>0.95</v>
      </c>
      <c r="CD2429">
        <v>1710</v>
      </c>
      <c r="CE2429">
        <v>0.14354108420826495</v>
      </c>
      <c r="CF2429">
        <v>6.0176230285706422</v>
      </c>
      <c r="CG2429">
        <v>0.20262279130681346</v>
      </c>
      <c r="CH2429">
        <v>8.0468504074458789</v>
      </c>
      <c r="CI2429">
        <v>10</v>
      </c>
    </row>
    <row r="2430" spans="47:87" x14ac:dyDescent="0.3">
      <c r="AU2430">
        <v>0.3</v>
      </c>
      <c r="AV2430">
        <v>19.180852814793823</v>
      </c>
      <c r="AW2430">
        <v>0.30403166426476158</v>
      </c>
      <c r="AX2430">
        <v>1.1722648822300659</v>
      </c>
      <c r="AY2430">
        <v>314.63755580676434</v>
      </c>
      <c r="AZ2430">
        <v>9.7108538173981088E-2</v>
      </c>
      <c r="BA2430">
        <v>408.99907170189044</v>
      </c>
      <c r="BB2430">
        <v>282.34508269962373</v>
      </c>
      <c r="BC2430">
        <v>1</v>
      </c>
      <c r="BD2430">
        <v>39.862848683561261</v>
      </c>
      <c r="BE2430">
        <v>96.371071624786921</v>
      </c>
      <c r="BF2430">
        <v>15.823716000037525</v>
      </c>
      <c r="BG2430">
        <v>4.5944533622100616</v>
      </c>
      <c r="BH2430">
        <v>459.98967392944701</v>
      </c>
      <c r="BI2430">
        <v>0.19999999999999998</v>
      </c>
      <c r="BJ2430">
        <v>3137.5121334412947</v>
      </c>
      <c r="BK2430">
        <v>675.78093704076696</v>
      </c>
      <c r="BL2430">
        <v>855.87281327091182</v>
      </c>
      <c r="BM2430">
        <v>975.4233217273005</v>
      </c>
      <c r="BN2430">
        <v>213.65896540029294</v>
      </c>
      <c r="BO2430">
        <v>27.293025539142288</v>
      </c>
      <c r="BP2430">
        <v>6.855883863317315E-2</v>
      </c>
      <c r="BQ2430">
        <v>100</v>
      </c>
      <c r="BR2430">
        <v>331.07567924984971</v>
      </c>
      <c r="BS2430">
        <v>5.6814574653884654E-2</v>
      </c>
      <c r="BT2430">
        <v>3.13653320998042E-4</v>
      </c>
      <c r="BU2430">
        <v>0</v>
      </c>
      <c r="BV2430">
        <v>0.54602851557486953</v>
      </c>
      <c r="BW2430">
        <v>15.471077129460852</v>
      </c>
      <c r="BX2430">
        <v>35.641597359322645</v>
      </c>
      <c r="BY2430">
        <v>30.794095349837328</v>
      </c>
      <c r="BZ2430">
        <v>930.98476730860727</v>
      </c>
      <c r="CA2430">
        <v>210.43984439001656</v>
      </c>
      <c r="CB2430">
        <v>230.9789682961779</v>
      </c>
      <c r="CC2430" s="156">
        <v>0.95</v>
      </c>
      <c r="CD2430">
        <v>2110</v>
      </c>
      <c r="CE2430">
        <v>0.115831330816071</v>
      </c>
      <c r="CF2430">
        <v>3.9689046680721916</v>
      </c>
      <c r="CG2430">
        <v>0.14560533494823807</v>
      </c>
      <c r="CH2430">
        <v>3.5182240001627889</v>
      </c>
      <c r="CI2430">
        <v>15</v>
      </c>
    </row>
    <row r="2431" spans="47:87" x14ac:dyDescent="0.3">
      <c r="AU2431">
        <v>0.3</v>
      </c>
      <c r="AV2431">
        <v>20.581004824498557</v>
      </c>
      <c r="AW2431">
        <v>0.37158149019762554</v>
      </c>
      <c r="AX2431">
        <v>1.2021788011878756</v>
      </c>
      <c r="AY2431">
        <v>316.57082971077995</v>
      </c>
      <c r="AZ2431">
        <v>9.9742985638548928E-2</v>
      </c>
      <c r="BA2431">
        <v>373.10523987969577</v>
      </c>
      <c r="BB2431">
        <v>327.61064987606136</v>
      </c>
      <c r="BC2431">
        <v>1</v>
      </c>
      <c r="BD2431">
        <v>43.712167664592158</v>
      </c>
      <c r="BE2431">
        <v>92.483397239613993</v>
      </c>
      <c r="BF2431">
        <v>18.612258750084305</v>
      </c>
      <c r="BG2431">
        <v>4.3643807368491343</v>
      </c>
      <c r="BH2431">
        <v>430.58256847862128</v>
      </c>
      <c r="BI2431">
        <v>0.20000000000000004</v>
      </c>
      <c r="BJ2431">
        <v>2387.8272624771071</v>
      </c>
      <c r="BK2431">
        <v>681.85340774943859</v>
      </c>
      <c r="BL2431">
        <v>863.25935627600722</v>
      </c>
      <c r="BM2431">
        <v>965.99483531163992</v>
      </c>
      <c r="BN2431">
        <v>91.79120085200114</v>
      </c>
      <c r="BO2431">
        <v>34.037338664817874</v>
      </c>
      <c r="BP2431">
        <v>1.327689541049643E-3</v>
      </c>
      <c r="BQ2431">
        <v>100</v>
      </c>
      <c r="BR2431">
        <v>353.08312765232921</v>
      </c>
      <c r="BS2431">
        <v>5.3108136464250333E-2</v>
      </c>
      <c r="BT2431">
        <v>3.0110403579322403E-4</v>
      </c>
      <c r="BU2431">
        <v>79.320522020025734</v>
      </c>
      <c r="BV2431">
        <v>0.52306272230413797</v>
      </c>
      <c r="BW2431">
        <v>16.031357736205102</v>
      </c>
      <c r="BX2431">
        <v>38.277497290855294</v>
      </c>
      <c r="BY2431">
        <v>35.78571941864152</v>
      </c>
      <c r="BZ2431">
        <v>974.31777329554586</v>
      </c>
      <c r="CA2431">
        <v>244.65617964843401</v>
      </c>
      <c r="CB2431">
        <v>233.46973960318061</v>
      </c>
      <c r="CC2431" s="156">
        <v>0.96</v>
      </c>
      <c r="CD2431">
        <v>1330</v>
      </c>
      <c r="CE2431">
        <v>0.18924176590914099</v>
      </c>
      <c r="CF2431">
        <v>6.3343282336668043</v>
      </c>
      <c r="CG2431">
        <v>0.22839709351618576</v>
      </c>
      <c r="CH2431">
        <v>25.129181669300749</v>
      </c>
      <c r="CI2431">
        <v>7</v>
      </c>
    </row>
    <row r="2432" spans="47:87" x14ac:dyDescent="0.3">
      <c r="AU2432">
        <v>0.3</v>
      </c>
      <c r="AV2432">
        <v>18.18580932098628</v>
      </c>
      <c r="AW2432">
        <v>0.29319653995647921</v>
      </c>
      <c r="AX2432">
        <v>1.3595167138061734</v>
      </c>
      <c r="AY2432">
        <v>312.21197397033131</v>
      </c>
      <c r="AZ2432">
        <v>8.4919858536266921E-2</v>
      </c>
      <c r="BA2432">
        <v>369.83382222822286</v>
      </c>
      <c r="BB2432">
        <v>355.77198888921168</v>
      </c>
      <c r="BC2432">
        <v>1</v>
      </c>
      <c r="BD2432">
        <v>38.011432834769934</v>
      </c>
      <c r="BE2432">
        <v>90.972512092099777</v>
      </c>
      <c r="BF2432">
        <v>12.957839355457715</v>
      </c>
      <c r="BG2432">
        <v>4.5754163196723772</v>
      </c>
      <c r="BH2432">
        <v>419.96847644801773</v>
      </c>
      <c r="BI2432">
        <v>0.2</v>
      </c>
      <c r="BJ2432">
        <v>2364.8228974487729</v>
      </c>
      <c r="BK2432">
        <v>693.31761903685003</v>
      </c>
      <c r="BL2432">
        <v>908.86871094574428</v>
      </c>
      <c r="BM2432">
        <v>881.49533441416497</v>
      </c>
      <c r="BN2432">
        <v>215.10242208277307</v>
      </c>
      <c r="BO2432">
        <v>26.363629371737492</v>
      </c>
      <c r="BP2432">
        <v>6.0906528066800067E-2</v>
      </c>
      <c r="BQ2432">
        <v>100</v>
      </c>
      <c r="BR2432">
        <v>349.24892235744051</v>
      </c>
      <c r="BS2432">
        <v>5.5831793889929537E-2</v>
      </c>
      <c r="BT2432">
        <v>3.0363037894164601E-4</v>
      </c>
      <c r="BU2432">
        <v>63.721892269973274</v>
      </c>
      <c r="BV2432">
        <v>0.55554890876669138</v>
      </c>
      <c r="BW2432">
        <v>15.040802576819823</v>
      </c>
      <c r="BX2432">
        <v>36.009203566741093</v>
      </c>
      <c r="BY2432">
        <v>25.945962814115983</v>
      </c>
      <c r="BZ2432">
        <v>1083.3877473659961</v>
      </c>
      <c r="CA2432">
        <v>262.68401981300684</v>
      </c>
      <c r="CB2432">
        <v>237.572736976508</v>
      </c>
      <c r="CC2432" s="156">
        <v>0.85</v>
      </c>
      <c r="CD2432">
        <v>2050</v>
      </c>
      <c r="CE2432">
        <v>8.3896131364872062E-2</v>
      </c>
      <c r="CF2432">
        <v>3.9073738902705437</v>
      </c>
      <c r="CG2432">
        <v>0.11555990627272701</v>
      </c>
      <c r="CH2432">
        <v>-1.1243276996174281</v>
      </c>
      <c r="CI2432" t="s">
        <v>479</v>
      </c>
    </row>
    <row r="2433" spans="47:87" x14ac:dyDescent="0.3">
      <c r="AU2433">
        <v>0.3</v>
      </c>
      <c r="AV2433">
        <v>18.265395736797728</v>
      </c>
      <c r="AW2433">
        <v>0.2983840961343795</v>
      </c>
      <c r="AX2433">
        <v>1.3508389851383973</v>
      </c>
      <c r="AY2433">
        <v>313.91547714643224</v>
      </c>
      <c r="AZ2433">
        <v>8.8024238848021921E-2</v>
      </c>
      <c r="BA2433">
        <v>446.55019303340197</v>
      </c>
      <c r="BB2433">
        <v>332.2439810980909</v>
      </c>
      <c r="BC2433">
        <v>1</v>
      </c>
      <c r="BD2433">
        <v>33.528411239874544</v>
      </c>
      <c r="BE2433">
        <v>96.838914344444987</v>
      </c>
      <c r="BF2433">
        <v>23.583049211907159</v>
      </c>
      <c r="BG2433">
        <v>6.6956218895133048</v>
      </c>
      <c r="BH2433">
        <v>437.99406990489877</v>
      </c>
      <c r="BI2433">
        <v>0.19999999999999998</v>
      </c>
      <c r="BJ2433">
        <v>2628.5826816759536</v>
      </c>
      <c r="BK2433">
        <v>677.73351406831534</v>
      </c>
      <c r="BL2433">
        <v>904.55241402341005</v>
      </c>
      <c r="BM2433">
        <v>864.33151741517747</v>
      </c>
      <c r="BN2433">
        <v>207.46829950600656</v>
      </c>
      <c r="BO2433">
        <v>26.924527086378756</v>
      </c>
      <c r="BP2433">
        <v>5.0516242151060195E-2</v>
      </c>
      <c r="BQ2433">
        <v>100</v>
      </c>
      <c r="BR2433">
        <v>355.20756063771739</v>
      </c>
      <c r="BS2433">
        <v>5.6702317113601769E-2</v>
      </c>
      <c r="BT2433">
        <v>2.8227385679703207E-4</v>
      </c>
      <c r="BU2433">
        <v>0</v>
      </c>
      <c r="BV2433">
        <v>0.53244745803761162</v>
      </c>
      <c r="BW2433">
        <v>15.446073691441676</v>
      </c>
      <c r="BX2433">
        <v>34.205765232699093</v>
      </c>
      <c r="BY2433">
        <v>29.666627133680443</v>
      </c>
      <c r="BZ2433">
        <v>810.08889903744137</v>
      </c>
      <c r="CA2433">
        <v>346.92880411932344</v>
      </c>
      <c r="CB2433">
        <v>233.12484283932136</v>
      </c>
      <c r="CC2433" s="156">
        <v>0.9</v>
      </c>
      <c r="CD2433">
        <v>2170</v>
      </c>
      <c r="CE2433">
        <v>0.17065461425534223</v>
      </c>
      <c r="CF2433">
        <v>4.506868426972348</v>
      </c>
      <c r="CG2433">
        <v>0.17333871416352703</v>
      </c>
      <c r="CH2433">
        <v>7.4160248004110221</v>
      </c>
      <c r="CI2433">
        <v>10</v>
      </c>
    </row>
    <row r="2434" spans="47:87" x14ac:dyDescent="0.3">
      <c r="AU2434">
        <v>0.3</v>
      </c>
      <c r="AV2434">
        <v>21.873330865484082</v>
      </c>
      <c r="AW2434">
        <v>0.38913453398217057</v>
      </c>
      <c r="AX2434">
        <v>1.5222731663388094</v>
      </c>
      <c r="AY2434">
        <v>330.34620919085023</v>
      </c>
      <c r="AZ2434">
        <v>0.10037652400748291</v>
      </c>
      <c r="BA2434">
        <v>384.55031263149289</v>
      </c>
      <c r="BB2434">
        <v>404.22774235075394</v>
      </c>
      <c r="BC2434">
        <v>1</v>
      </c>
      <c r="BD2434">
        <v>30.360382420554121</v>
      </c>
      <c r="BE2434">
        <v>87.48652670239268</v>
      </c>
      <c r="BF2434">
        <v>14.145736895145005</v>
      </c>
      <c r="BG2434">
        <v>3.0833937864232728</v>
      </c>
      <c r="BH2434">
        <v>433.49599074986997</v>
      </c>
      <c r="BI2434">
        <v>0.19999999999999996</v>
      </c>
      <c r="BJ2434">
        <v>2888.1945243514301</v>
      </c>
      <c r="BK2434">
        <v>671.20557034386786</v>
      </c>
      <c r="BL2434">
        <v>812.32721280424107</v>
      </c>
      <c r="BM2434">
        <v>896.87557682514409</v>
      </c>
      <c r="BN2434">
        <v>123.65468776632302</v>
      </c>
      <c r="BO2434">
        <v>35.133487911260197</v>
      </c>
      <c r="BP2434">
        <v>6.3505826587406292E-2</v>
      </c>
      <c r="BQ2434">
        <v>100</v>
      </c>
      <c r="BR2434">
        <v>382.31998606496541</v>
      </c>
      <c r="BS2434">
        <v>5.3263144802477215E-2</v>
      </c>
      <c r="BT2434">
        <v>3.1116335818057595E-4</v>
      </c>
      <c r="BU2434">
        <v>69.406593852619423</v>
      </c>
      <c r="BV2434">
        <v>0.56674274272498248</v>
      </c>
      <c r="BW2434">
        <v>15.622701133084902</v>
      </c>
      <c r="BX2434">
        <v>35.169165784298173</v>
      </c>
      <c r="BY2434">
        <v>31.23503004340283</v>
      </c>
      <c r="BZ2434">
        <v>807.03166947707916</v>
      </c>
      <c r="CA2434">
        <v>335.96908369092733</v>
      </c>
      <c r="CB2434">
        <v>234.78338799445473</v>
      </c>
      <c r="CC2434" s="156">
        <v>1.01</v>
      </c>
      <c r="CD2434">
        <v>110</v>
      </c>
      <c r="CE2434">
        <v>0.24652508487861335</v>
      </c>
      <c r="CF2434">
        <v>8.9043993349775139</v>
      </c>
      <c r="CG2434">
        <v>0.29876684990505115</v>
      </c>
      <c r="CH2434">
        <v>35.209713352673532</v>
      </c>
      <c r="CI2434">
        <v>5</v>
      </c>
    </row>
    <row r="2435" spans="47:87" x14ac:dyDescent="0.3">
      <c r="AU2435">
        <v>0.3</v>
      </c>
      <c r="AV2435">
        <v>21.539838664622248</v>
      </c>
      <c r="AW2435">
        <v>0.27263011472963211</v>
      </c>
      <c r="AX2435">
        <v>0.84148676975219472</v>
      </c>
      <c r="AY2435">
        <v>348.80111829801899</v>
      </c>
      <c r="AZ2435">
        <v>0.10309721678277523</v>
      </c>
      <c r="BA2435">
        <v>451.6901647678921</v>
      </c>
      <c r="BB2435">
        <v>346.23458819754677</v>
      </c>
      <c r="BC2435">
        <v>1</v>
      </c>
      <c r="BD2435">
        <v>44.651607579829715</v>
      </c>
      <c r="BE2435">
        <v>93.81758484749426</v>
      </c>
      <c r="BF2435">
        <v>16.817993434073344</v>
      </c>
      <c r="BG2435">
        <v>3.395047385315344</v>
      </c>
      <c r="BH2435">
        <v>440.38578986299763</v>
      </c>
      <c r="BI2435">
        <v>0.2</v>
      </c>
      <c r="BJ2435">
        <v>2767.6294489091615</v>
      </c>
      <c r="BK2435">
        <v>689.90976443837701</v>
      </c>
      <c r="BL2435">
        <v>872.46614014505235</v>
      </c>
      <c r="BM2435">
        <v>889.62409198509556</v>
      </c>
      <c r="BN2435">
        <v>149.85411824332971</v>
      </c>
      <c r="BO2435">
        <v>24.628623910411864</v>
      </c>
      <c r="BP2435">
        <v>4.2649255426298494E-2</v>
      </c>
      <c r="BQ2435">
        <v>100</v>
      </c>
      <c r="BR2435">
        <v>413.70735659635494</v>
      </c>
      <c r="BS2435">
        <v>5.7578845688272678E-2</v>
      </c>
      <c r="BT2435">
        <v>2.9717966820773329E-4</v>
      </c>
      <c r="BU2435">
        <v>72.112930987240844</v>
      </c>
      <c r="BV2435">
        <v>0.52528058504884689</v>
      </c>
      <c r="BW2435">
        <v>14.201666777744272</v>
      </c>
      <c r="BX2435">
        <v>36.209193067353844</v>
      </c>
      <c r="BY2435">
        <v>32.426676796948946</v>
      </c>
      <c r="BZ2435">
        <v>1013.5679023899968</v>
      </c>
      <c r="CA2435">
        <v>272.47210921883038</v>
      </c>
      <c r="CB2435">
        <v>224.87393667323897</v>
      </c>
      <c r="CC2435" s="156">
        <v>1.1000000000000001</v>
      </c>
      <c r="CD2435">
        <v>800</v>
      </c>
      <c r="CE2435">
        <v>0.2332735409406077</v>
      </c>
      <c r="CF2435">
        <v>7.2721488549710651</v>
      </c>
      <c r="CG2435">
        <v>0.27934116973843454</v>
      </c>
      <c r="CH2435">
        <v>28.144135360951744</v>
      </c>
      <c r="CI2435">
        <v>6</v>
      </c>
    </row>
    <row r="2436" spans="47:87" x14ac:dyDescent="0.3">
      <c r="AU2436">
        <v>0.3</v>
      </c>
      <c r="AV2436">
        <v>18.925214171941565</v>
      </c>
      <c r="AW2436">
        <v>0.36868667826356621</v>
      </c>
      <c r="AX2436">
        <v>0.12380378239449441</v>
      </c>
      <c r="AY2436">
        <v>330.488706968099</v>
      </c>
      <c r="AZ2436">
        <v>9.4547483804386323E-2</v>
      </c>
      <c r="BA2436">
        <v>438.12169863244293</v>
      </c>
      <c r="BB2436">
        <v>415.3653178617937</v>
      </c>
      <c r="BC2436">
        <v>1</v>
      </c>
      <c r="BD2436">
        <v>40.898821420628849</v>
      </c>
      <c r="BE2436">
        <v>85.41210400900944</v>
      </c>
      <c r="BF2436">
        <v>15.379284405208448</v>
      </c>
      <c r="BG2436">
        <v>2.616699572756759</v>
      </c>
      <c r="BH2436">
        <v>397.65350990970757</v>
      </c>
      <c r="BI2436">
        <v>0.2</v>
      </c>
      <c r="BJ2436">
        <v>2647.9791910895869</v>
      </c>
      <c r="BK2436">
        <v>688.58691038755001</v>
      </c>
      <c r="BL2436">
        <v>890.53999236419202</v>
      </c>
      <c r="BM2436">
        <v>832.32874878185044</v>
      </c>
      <c r="BN2436">
        <v>199.5457211722229</v>
      </c>
      <c r="BO2436">
        <v>33.20408694698552</v>
      </c>
      <c r="BP2436">
        <v>7.0272309324396556E-2</v>
      </c>
      <c r="BQ2436">
        <v>100</v>
      </c>
      <c r="BR2436">
        <v>280.3639274727127</v>
      </c>
      <c r="BS2436">
        <v>5.501173008646474E-2</v>
      </c>
      <c r="BT2436">
        <v>3.0214992318817595E-4</v>
      </c>
      <c r="BU2436">
        <v>35.906400526196613</v>
      </c>
      <c r="BV2436">
        <v>0.52879480899613385</v>
      </c>
      <c r="BW2436">
        <v>15.258264418460646</v>
      </c>
      <c r="BX2436">
        <v>37.042091036211566</v>
      </c>
      <c r="BY2436">
        <v>37.366286267078699</v>
      </c>
      <c r="BZ2436">
        <v>915.67089676855517</v>
      </c>
      <c r="CA2436">
        <v>250.9175224044393</v>
      </c>
      <c r="CB2436">
        <v>213.98109979348672</v>
      </c>
      <c r="CC2436" s="156">
        <v>1.06</v>
      </c>
      <c r="CD2436">
        <v>2220</v>
      </c>
      <c r="CE2436">
        <v>8.3132989653359912E-2</v>
      </c>
      <c r="CF2436">
        <v>3.5796912396754825</v>
      </c>
      <c r="CG2436">
        <v>0.12238801001543637</v>
      </c>
      <c r="CH2436">
        <v>-4.8115848282501315</v>
      </c>
      <c r="CI2436" t="s">
        <v>479</v>
      </c>
    </row>
    <row r="2437" spans="47:87" x14ac:dyDescent="0.3">
      <c r="AU2437">
        <v>0.3</v>
      </c>
      <c r="AV2437">
        <v>18.706827245766377</v>
      </c>
      <c r="AW2437">
        <v>0.30790009045177735</v>
      </c>
      <c r="AX2437">
        <v>1.3048624992109568</v>
      </c>
      <c r="AY2437">
        <v>325.55515516827285</v>
      </c>
      <c r="AZ2437">
        <v>0.10309726395742044</v>
      </c>
      <c r="BA2437">
        <v>433.21699296286823</v>
      </c>
      <c r="BB2437">
        <v>390.37310899800781</v>
      </c>
      <c r="BC2437">
        <v>1</v>
      </c>
      <c r="BD2437">
        <v>43.22382263117369</v>
      </c>
      <c r="BE2437">
        <v>105.2626675186746</v>
      </c>
      <c r="BF2437">
        <v>11.77940631314144</v>
      </c>
      <c r="BG2437">
        <v>5.2173501798685331</v>
      </c>
      <c r="BH2437">
        <v>402.00261770012685</v>
      </c>
      <c r="BI2437">
        <v>0.20000000000000007</v>
      </c>
      <c r="BJ2437">
        <v>2728.1166565756425</v>
      </c>
      <c r="BK2437">
        <v>689.40113301012821</v>
      </c>
      <c r="BL2437">
        <v>883.07446204570135</v>
      </c>
      <c r="BM2437">
        <v>1012.2784036626032</v>
      </c>
      <c r="BN2437">
        <v>197.07140811923213</v>
      </c>
      <c r="BO2437">
        <v>27.820630584823768</v>
      </c>
      <c r="BP2437">
        <v>4.7525504441437327E-2</v>
      </c>
      <c r="BQ2437">
        <v>100</v>
      </c>
      <c r="BR2437">
        <v>335.63760055138169</v>
      </c>
      <c r="BS2437">
        <v>5.6248261239160505E-2</v>
      </c>
      <c r="BT2437">
        <v>3.2296301074155847E-4</v>
      </c>
      <c r="BU2437">
        <v>4.1258968619451206</v>
      </c>
      <c r="BV2437">
        <v>0.56397968917418417</v>
      </c>
      <c r="BW2437">
        <v>14.212237281560641</v>
      </c>
      <c r="BX2437">
        <v>35.75763145152478</v>
      </c>
      <c r="BY2437">
        <v>33.995817801810951</v>
      </c>
      <c r="BZ2437">
        <v>987.47489942335221</v>
      </c>
      <c r="CA2437">
        <v>191.9881134982914</v>
      </c>
      <c r="CB2437">
        <v>230.82858214383472</v>
      </c>
      <c r="CC2437" s="156">
        <v>0.86</v>
      </c>
      <c r="CD2437">
        <v>2530</v>
      </c>
      <c r="CE2437">
        <v>3.6651366355972215E-2</v>
      </c>
      <c r="CF2437">
        <v>2.5693118375354107</v>
      </c>
      <c r="CG2437">
        <v>8.1087678870497518E-2</v>
      </c>
      <c r="CH2437">
        <v>-12.651361675539871</v>
      </c>
      <c r="CI2437" t="s">
        <v>479</v>
      </c>
    </row>
    <row r="2438" spans="47:87" x14ac:dyDescent="0.3">
      <c r="AU2438">
        <v>0.3</v>
      </c>
      <c r="AV2438">
        <v>21.479721534016885</v>
      </c>
      <c r="AW2438">
        <v>0.30664017355280287</v>
      </c>
      <c r="AX2438">
        <v>0.8228457857712892</v>
      </c>
      <c r="AY2438">
        <v>333.8804362254121</v>
      </c>
      <c r="AZ2438">
        <v>7.7650058647105974E-2</v>
      </c>
      <c r="BA2438">
        <v>396.23731841154643</v>
      </c>
      <c r="BB2438">
        <v>342.34919322482421</v>
      </c>
      <c r="BC2438">
        <v>1</v>
      </c>
      <c r="BD2438">
        <v>49.951084477059105</v>
      </c>
      <c r="BE2438">
        <v>99.214805155274817</v>
      </c>
      <c r="BF2438">
        <v>25.362643218392883</v>
      </c>
      <c r="BG2438">
        <v>5.6784828874922129</v>
      </c>
      <c r="BH2438">
        <v>400.31222230919565</v>
      </c>
      <c r="BI2438">
        <v>0.2</v>
      </c>
      <c r="BJ2438">
        <v>2265.9465527225225</v>
      </c>
      <c r="BK2438">
        <v>687.03584547768685</v>
      </c>
      <c r="BL2438">
        <v>842.4016332732607</v>
      </c>
      <c r="BM2438">
        <v>976.03568252676359</v>
      </c>
      <c r="BN2438">
        <v>193.75355322497109</v>
      </c>
      <c r="BO2438">
        <v>27.631660620553497</v>
      </c>
      <c r="BP2438">
        <v>5.6568926624637028E-2</v>
      </c>
      <c r="BQ2438">
        <v>100</v>
      </c>
      <c r="BR2438">
        <v>355.34663072277186</v>
      </c>
      <c r="BS2438">
        <v>5.6061095935996536E-2</v>
      </c>
      <c r="BT2438">
        <v>2.7633170062359548E-4</v>
      </c>
      <c r="BU2438">
        <v>2.8945299796742532</v>
      </c>
      <c r="BV2438">
        <v>0.56561985578621776</v>
      </c>
      <c r="BW2438">
        <v>14.657159058857191</v>
      </c>
      <c r="BX2438">
        <v>37.69546241654951</v>
      </c>
      <c r="BY2438">
        <v>37.428549557384166</v>
      </c>
      <c r="BZ2438">
        <v>951.63124803736594</v>
      </c>
      <c r="CA2438">
        <v>383.6969315514562</v>
      </c>
      <c r="CB2438">
        <v>230.13837548915799</v>
      </c>
      <c r="CC2438" s="156">
        <v>0.87</v>
      </c>
      <c r="CD2438">
        <v>1930</v>
      </c>
      <c r="CE2438">
        <v>0.13564356636292563</v>
      </c>
      <c r="CF2438">
        <v>5.2249478176410324</v>
      </c>
      <c r="CG2438">
        <v>0.17472953530139534</v>
      </c>
      <c r="CH2438">
        <v>7.0768445030357734</v>
      </c>
      <c r="CI2438">
        <v>12</v>
      </c>
    </row>
    <row r="2439" spans="47:87" x14ac:dyDescent="0.3">
      <c r="AU2439">
        <v>0.3</v>
      </c>
      <c r="AV2439">
        <v>19.41113085704891</v>
      </c>
      <c r="AW2439">
        <v>0.31833459924932478</v>
      </c>
      <c r="AX2439">
        <v>1.9007860517945803</v>
      </c>
      <c r="AY2439">
        <v>337.38242816558943</v>
      </c>
      <c r="AZ2439">
        <v>0.10750252460859279</v>
      </c>
      <c r="BA2439">
        <v>403.19749684382555</v>
      </c>
      <c r="BB2439">
        <v>320.57203822240803</v>
      </c>
      <c r="BC2439">
        <v>1</v>
      </c>
      <c r="BD2439">
        <v>41.294335040408136</v>
      </c>
      <c r="BE2439">
        <v>104.62598053765949</v>
      </c>
      <c r="BF2439">
        <v>14.334070072015328</v>
      </c>
      <c r="BG2439">
        <v>4.4467471782163406</v>
      </c>
      <c r="BH2439">
        <v>456.85889481337568</v>
      </c>
      <c r="BI2439">
        <v>0.20000000000000004</v>
      </c>
      <c r="BJ2439">
        <v>2434.4589628196668</v>
      </c>
      <c r="BK2439">
        <v>686.73563143933893</v>
      </c>
      <c r="BL2439">
        <v>840.13116688713831</v>
      </c>
      <c r="BM2439">
        <v>1050.3437566304208</v>
      </c>
      <c r="BN2439">
        <v>254.26033674662293</v>
      </c>
      <c r="BO2439">
        <v>28.874285702800432</v>
      </c>
      <c r="BP2439">
        <v>3.5682603453029371E-2</v>
      </c>
      <c r="BQ2439">
        <v>100</v>
      </c>
      <c r="BR2439">
        <v>349.07494274454461</v>
      </c>
      <c r="BS2439">
        <v>5.9771237952906855E-2</v>
      </c>
      <c r="BT2439">
        <v>3.2746493953111444E-4</v>
      </c>
      <c r="BU2439">
        <v>0</v>
      </c>
      <c r="BV2439">
        <v>0.55683420216646862</v>
      </c>
      <c r="BW2439">
        <v>16.007737829444135</v>
      </c>
      <c r="BX2439">
        <v>36.517318669440392</v>
      </c>
      <c r="BY2439">
        <v>30.724820426936454</v>
      </c>
      <c r="BZ2439">
        <v>1370.3594241964543</v>
      </c>
      <c r="CA2439">
        <v>301.85935961725073</v>
      </c>
      <c r="CB2439">
        <v>230.34201987618377</v>
      </c>
      <c r="CC2439" s="156">
        <v>1.18</v>
      </c>
      <c r="CD2439">
        <v>1890</v>
      </c>
      <c r="CE2439">
        <v>9.056918993445584E-2</v>
      </c>
      <c r="CF2439">
        <v>3.7769842400803104</v>
      </c>
      <c r="CG2439">
        <v>0.12795541937913193</v>
      </c>
      <c r="CH2439">
        <v>-1.3896777586822742</v>
      </c>
      <c r="CI2439" t="s">
        <v>479</v>
      </c>
    </row>
    <row r="2440" spans="47:87" x14ac:dyDescent="0.3">
      <c r="AU2440">
        <v>0.3</v>
      </c>
      <c r="AV2440">
        <v>21.396861148024882</v>
      </c>
      <c r="AW2440">
        <v>0.27715383016291284</v>
      </c>
      <c r="AX2440">
        <v>1.1473390422731671</v>
      </c>
      <c r="AY2440">
        <v>286.79822366025945</v>
      </c>
      <c r="AZ2440">
        <v>9.1633385920880162E-2</v>
      </c>
      <c r="BA2440">
        <v>429.13374669359609</v>
      </c>
      <c r="BB2440">
        <v>286.63871888445652</v>
      </c>
      <c r="BC2440">
        <v>1</v>
      </c>
      <c r="BD2440">
        <v>42.315572695740663</v>
      </c>
      <c r="BE2440">
        <v>97.777527158802556</v>
      </c>
      <c r="BF2440">
        <v>14.337738030627349</v>
      </c>
      <c r="BG2440">
        <v>5.0037259205931184</v>
      </c>
      <c r="BH2440">
        <v>436.47374897146818</v>
      </c>
      <c r="BI2440">
        <v>0.20000000000000004</v>
      </c>
      <c r="BJ2440">
        <v>3197.9783783435082</v>
      </c>
      <c r="BK2440">
        <v>679.1124739926056</v>
      </c>
      <c r="BL2440">
        <v>934.3292589381449</v>
      </c>
      <c r="BM2440">
        <v>895.89611023134103</v>
      </c>
      <c r="BN2440">
        <v>152.82911856398306</v>
      </c>
      <c r="BO2440">
        <v>24.841717570119279</v>
      </c>
      <c r="BP2440">
        <v>6.7151617781496212E-2</v>
      </c>
      <c r="BQ2440">
        <v>100</v>
      </c>
      <c r="BR2440">
        <v>320.43101956097109</v>
      </c>
      <c r="BS2440">
        <v>5.2848973637025246E-2</v>
      </c>
      <c r="BT2440">
        <v>3.1632937791001314E-4</v>
      </c>
      <c r="BU2440">
        <v>0</v>
      </c>
      <c r="BV2440">
        <v>0.52914318198944721</v>
      </c>
      <c r="BW2440">
        <v>14.65434783650565</v>
      </c>
      <c r="BX2440">
        <v>34.610742906581848</v>
      </c>
      <c r="BY2440">
        <v>35.673056699174687</v>
      </c>
      <c r="BZ2440">
        <v>798.70435708633659</v>
      </c>
      <c r="CA2440">
        <v>209.27787735554193</v>
      </c>
      <c r="CB2440">
        <v>223.90096747168576</v>
      </c>
      <c r="CC2440" s="156">
        <v>0.92</v>
      </c>
      <c r="CD2440">
        <v>1660</v>
      </c>
      <c r="CE2440">
        <v>0.17322255702157641</v>
      </c>
      <c r="CF2440">
        <v>5.4609709119246954</v>
      </c>
      <c r="CG2440">
        <v>0.20424876063553787</v>
      </c>
      <c r="CH2440">
        <v>17.761302456966444</v>
      </c>
      <c r="CI2440">
        <v>8</v>
      </c>
    </row>
    <row r="2441" spans="47:87" x14ac:dyDescent="0.3">
      <c r="AU2441">
        <v>0.3</v>
      </c>
      <c r="AV2441">
        <v>21.661719064764107</v>
      </c>
      <c r="AW2441">
        <v>0.39903215736710462</v>
      </c>
      <c r="AX2441">
        <v>1.8502316609922065</v>
      </c>
      <c r="AY2441">
        <v>322.1052736424441</v>
      </c>
      <c r="AZ2441">
        <v>9.845345296909587E-2</v>
      </c>
      <c r="BA2441">
        <v>488.04839237689254</v>
      </c>
      <c r="BB2441">
        <v>391.56403990584391</v>
      </c>
      <c r="BC2441">
        <v>1</v>
      </c>
      <c r="BD2441">
        <v>36.99750114211426</v>
      </c>
      <c r="BE2441">
        <v>100.76072601324572</v>
      </c>
      <c r="BF2441">
        <v>18.100991341208729</v>
      </c>
      <c r="BG2441">
        <v>3.8067295624380479</v>
      </c>
      <c r="BH2441">
        <v>426.29784047421822</v>
      </c>
      <c r="BI2441">
        <v>0.20000000000000004</v>
      </c>
      <c r="BJ2441">
        <v>2432.8713633280458</v>
      </c>
      <c r="BK2441">
        <v>681.78690172281301</v>
      </c>
      <c r="BL2441">
        <v>918.77277388955463</v>
      </c>
      <c r="BM2441">
        <v>896.29640636195552</v>
      </c>
      <c r="BN2441">
        <v>152.17164080646853</v>
      </c>
      <c r="BO2441">
        <v>36.121704794062488</v>
      </c>
      <c r="BP2441">
        <v>5.3663934873966139E-2</v>
      </c>
      <c r="BQ2441">
        <v>100</v>
      </c>
      <c r="BR2441">
        <v>298.65423596315389</v>
      </c>
      <c r="BS2441">
        <v>5.2482102106131558E-2</v>
      </c>
      <c r="BT2441">
        <v>2.8028836089344437E-4</v>
      </c>
      <c r="BU2441">
        <v>93.163296707590632</v>
      </c>
      <c r="BV2441">
        <v>0.53842890965516288</v>
      </c>
      <c r="BW2441">
        <v>15.180455639589784</v>
      </c>
      <c r="BX2441">
        <v>37.222824474812974</v>
      </c>
      <c r="BY2441">
        <v>33.489489280111918</v>
      </c>
      <c r="BZ2441">
        <v>1001.612384883808</v>
      </c>
      <c r="CA2441">
        <v>226.10896955703728</v>
      </c>
      <c r="CB2441">
        <v>241.83090024980493</v>
      </c>
      <c r="CC2441" s="156">
        <v>0.83</v>
      </c>
      <c r="CD2441">
        <v>1990</v>
      </c>
      <c r="CE2441">
        <v>0.1148549718548133</v>
      </c>
      <c r="CF2441">
        <v>4.8648240366508242</v>
      </c>
      <c r="CG2441">
        <v>0.14759606415038243</v>
      </c>
      <c r="CH2441">
        <v>7.0555686508284987</v>
      </c>
      <c r="CI2441">
        <v>13</v>
      </c>
    </row>
    <row r="2442" spans="47:87" x14ac:dyDescent="0.3">
      <c r="AU2442">
        <v>0.3</v>
      </c>
      <c r="AV2442">
        <v>21.096894813260498</v>
      </c>
      <c r="AW2442">
        <v>0.31917053332167372</v>
      </c>
      <c r="AX2442">
        <v>1.560532626457295</v>
      </c>
      <c r="AY2442">
        <v>336.11572942506348</v>
      </c>
      <c r="AZ2442">
        <v>8.1265777053861066E-2</v>
      </c>
      <c r="BA2442">
        <v>351.44651143776014</v>
      </c>
      <c r="BB2442">
        <v>366.77431465114091</v>
      </c>
      <c r="BC2442">
        <v>1</v>
      </c>
      <c r="BD2442">
        <v>42.564288643902614</v>
      </c>
      <c r="BE2442">
        <v>107.86271765612697</v>
      </c>
      <c r="BF2442">
        <v>28.367195825686171</v>
      </c>
      <c r="BG2442">
        <v>5.6820933621984615</v>
      </c>
      <c r="BH2442">
        <v>416.2648694341998</v>
      </c>
      <c r="BI2442">
        <v>0.19999999999999998</v>
      </c>
      <c r="BJ2442">
        <v>2278.715807950106</v>
      </c>
      <c r="BK2442">
        <v>687.23215374595577</v>
      </c>
      <c r="BL2442">
        <v>911.86996657935117</v>
      </c>
      <c r="BM2442">
        <v>968.87690266578556</v>
      </c>
      <c r="BN2442">
        <v>158.10500282893645</v>
      </c>
      <c r="BO2442">
        <v>28.711445779332362</v>
      </c>
      <c r="BP2442">
        <v>6.4865299672766621E-2</v>
      </c>
      <c r="BQ2442">
        <v>100</v>
      </c>
      <c r="BR2442">
        <v>377.31634698429531</v>
      </c>
      <c r="BS2442">
        <v>5.7317937863849137E-2</v>
      </c>
      <c r="BT2442">
        <v>2.8052016162622448E-4</v>
      </c>
      <c r="BU2442">
        <v>39.267972963169001</v>
      </c>
      <c r="BV2442">
        <v>0.55450832257435612</v>
      </c>
      <c r="BW2442">
        <v>13.637072979677342</v>
      </c>
      <c r="BX2442">
        <v>36.183518253341987</v>
      </c>
      <c r="BY2442">
        <v>32.372302112887482</v>
      </c>
      <c r="BZ2442">
        <v>1080.6244929548059</v>
      </c>
      <c r="CA2442">
        <v>299.94804708621598</v>
      </c>
      <c r="CB2442">
        <v>231.64779836714243</v>
      </c>
      <c r="CC2442" s="156">
        <v>1.04</v>
      </c>
      <c r="CD2442">
        <v>1930</v>
      </c>
      <c r="CE2442">
        <v>3.5602428102594397E-2</v>
      </c>
      <c r="CF2442">
        <v>2.2209935324809811</v>
      </c>
      <c r="CG2442">
        <v>7.2986197768707545E-2</v>
      </c>
      <c r="CH2442">
        <v>-12.638408146258275</v>
      </c>
      <c r="CI2442" t="s">
        <v>479</v>
      </c>
    </row>
    <row r="2443" spans="47:87" x14ac:dyDescent="0.3">
      <c r="AU2443">
        <v>0.3</v>
      </c>
      <c r="AV2443">
        <v>21.103560131456746</v>
      </c>
      <c r="AW2443">
        <v>0.34920362729714483</v>
      </c>
      <c r="AX2443">
        <v>1.5034961995261944</v>
      </c>
      <c r="AY2443">
        <v>332.33041546412414</v>
      </c>
      <c r="AZ2443">
        <v>0.12174129258419031</v>
      </c>
      <c r="BA2443">
        <v>324.69405626529471</v>
      </c>
      <c r="BB2443">
        <v>288.28070474733454</v>
      </c>
      <c r="BC2443">
        <v>1</v>
      </c>
      <c r="BD2443">
        <v>46.587745053120976</v>
      </c>
      <c r="BE2443">
        <v>93.976435639082808</v>
      </c>
      <c r="BF2443">
        <v>14.019082563145364</v>
      </c>
      <c r="BG2443">
        <v>6.3051395357068794</v>
      </c>
      <c r="BH2443">
        <v>412.75417927672805</v>
      </c>
      <c r="BI2443">
        <v>0.2</v>
      </c>
      <c r="BJ2443">
        <v>2517.5528724466253</v>
      </c>
      <c r="BK2443">
        <v>686.92447065433919</v>
      </c>
      <c r="BL2443">
        <v>878.94753994431574</v>
      </c>
      <c r="BM2443">
        <v>798.97716795732788</v>
      </c>
      <c r="BN2443">
        <v>221.91966282490273</v>
      </c>
      <c r="BO2443">
        <v>31.446175916935925</v>
      </c>
      <c r="BP2443">
        <v>6.6798011156781856E-2</v>
      </c>
      <c r="BQ2443">
        <v>100</v>
      </c>
      <c r="BR2443">
        <v>372.55650252808385</v>
      </c>
      <c r="BS2443">
        <v>5.6914070468380984E-2</v>
      </c>
      <c r="BT2443">
        <v>3.1114396575314857E-4</v>
      </c>
      <c r="BU2443">
        <v>0</v>
      </c>
      <c r="BV2443">
        <v>0.55105368801177657</v>
      </c>
      <c r="BW2443">
        <v>15.268399805600481</v>
      </c>
      <c r="BX2443">
        <v>35.624123094792473</v>
      </c>
      <c r="BY2443">
        <v>41.815601342626167</v>
      </c>
      <c r="BZ2443">
        <v>1013.5652694915458</v>
      </c>
      <c r="CA2443">
        <v>240.4906454940072</v>
      </c>
      <c r="CB2443">
        <v>235.66339525063773</v>
      </c>
      <c r="CC2443" s="156">
        <v>1.1100000000000001</v>
      </c>
      <c r="CD2443">
        <v>1090</v>
      </c>
      <c r="CE2443">
        <v>7.6141372857147172E-2</v>
      </c>
      <c r="CF2443">
        <v>3.5229770818151138</v>
      </c>
      <c r="CG2443">
        <v>0.11406802339982608</v>
      </c>
      <c r="CH2443">
        <v>-3.9087327831910033</v>
      </c>
      <c r="CI2443" t="s">
        <v>479</v>
      </c>
    </row>
    <row r="2444" spans="47:87" x14ac:dyDescent="0.3">
      <c r="AU2444">
        <v>0.3</v>
      </c>
      <c r="AV2444">
        <v>22.079838454970275</v>
      </c>
      <c r="AW2444">
        <v>0.3663235867825681</v>
      </c>
      <c r="AX2444">
        <v>1.2971360013626674</v>
      </c>
      <c r="AY2444">
        <v>335.5326827087631</v>
      </c>
      <c r="AZ2444">
        <v>9.2823219152676759E-2</v>
      </c>
      <c r="BA2444">
        <v>416.71534242359252</v>
      </c>
      <c r="BB2444">
        <v>333.11214079423212</v>
      </c>
      <c r="BC2444">
        <v>1</v>
      </c>
      <c r="BD2444">
        <v>33.555295889455714</v>
      </c>
      <c r="BE2444">
        <v>83.276218258909978</v>
      </c>
      <c r="BF2444">
        <v>5.7360796146802411</v>
      </c>
      <c r="BG2444">
        <v>4.0643154300675812</v>
      </c>
      <c r="BH2444">
        <v>392.3888461189411</v>
      </c>
      <c r="BI2444">
        <v>0.2</v>
      </c>
      <c r="BJ2444">
        <v>2592.1481818411817</v>
      </c>
      <c r="BK2444">
        <v>690.19796979958301</v>
      </c>
      <c r="BL2444">
        <v>881.01058412877819</v>
      </c>
      <c r="BM2444">
        <v>1195.2214494920822</v>
      </c>
      <c r="BN2444">
        <v>89.535487933912364</v>
      </c>
      <c r="BO2444">
        <v>33.176620668369139</v>
      </c>
      <c r="BP2444">
        <v>4.7335626615820615E-2</v>
      </c>
      <c r="BQ2444">
        <v>100</v>
      </c>
      <c r="BR2444">
        <v>332.6173954764854</v>
      </c>
      <c r="BS2444">
        <v>5.5129871413670775E-2</v>
      </c>
      <c r="BT2444">
        <v>3.1465091794654959E-4</v>
      </c>
      <c r="BU2444">
        <v>27.414236562582431</v>
      </c>
      <c r="BV2444">
        <v>0.57801517526424917</v>
      </c>
      <c r="BW2444">
        <v>15.299335190138075</v>
      </c>
      <c r="BX2444">
        <v>37.046165484225988</v>
      </c>
      <c r="BY2444">
        <v>30.098072571801705</v>
      </c>
      <c r="BZ2444">
        <v>1112.7897159528363</v>
      </c>
      <c r="CA2444">
        <v>337.78908840146789</v>
      </c>
      <c r="CB2444">
        <v>236.06707403439913</v>
      </c>
      <c r="CC2444" s="156">
        <v>0.68</v>
      </c>
      <c r="CD2444">
        <v>2180</v>
      </c>
      <c r="CE2444">
        <v>0.19960945907919125</v>
      </c>
      <c r="CF2444">
        <v>6.7161267966451073</v>
      </c>
      <c r="CG2444">
        <v>0.24135859675221444</v>
      </c>
      <c r="CH2444">
        <v>21.694765379037985</v>
      </c>
      <c r="CI2444">
        <v>7</v>
      </c>
    </row>
    <row r="2445" spans="47:87" x14ac:dyDescent="0.3">
      <c r="AU2445">
        <v>0.3</v>
      </c>
      <c r="AV2445">
        <v>20.677835876766856</v>
      </c>
      <c r="AW2445">
        <v>0.28489412360788474</v>
      </c>
      <c r="AX2445">
        <v>1.2307168557574792</v>
      </c>
      <c r="AY2445">
        <v>327.19542290643921</v>
      </c>
      <c r="AZ2445">
        <v>0.12079919200831701</v>
      </c>
      <c r="BA2445">
        <v>454.20642287514778</v>
      </c>
      <c r="BB2445">
        <v>315.14955696244522</v>
      </c>
      <c r="BC2445">
        <v>1</v>
      </c>
      <c r="BD2445">
        <v>40.766890631546097</v>
      </c>
      <c r="BE2445">
        <v>102.87947849606392</v>
      </c>
      <c r="BF2445">
        <v>14.075384392142864</v>
      </c>
      <c r="BG2445">
        <v>3.6952968975906622</v>
      </c>
      <c r="BH2445">
        <v>407.25648455602254</v>
      </c>
      <c r="BI2445">
        <v>0.19999999999999996</v>
      </c>
      <c r="BJ2445">
        <v>2566.4577499450611</v>
      </c>
      <c r="BK2445">
        <v>689.32358491641719</v>
      </c>
      <c r="BL2445">
        <v>849.57403965836011</v>
      </c>
      <c r="BM2445">
        <v>1106.6503427710127</v>
      </c>
      <c r="BN2445">
        <v>168.2230265515395</v>
      </c>
      <c r="BO2445">
        <v>25.986713794479318</v>
      </c>
      <c r="BP2445">
        <v>1.4144782991529209E-2</v>
      </c>
      <c r="BQ2445">
        <v>100</v>
      </c>
      <c r="BR2445">
        <v>335.24612960161335</v>
      </c>
      <c r="BS2445">
        <v>5.5116005815519967E-2</v>
      </c>
      <c r="BT2445">
        <v>2.7827300095292041E-4</v>
      </c>
      <c r="BU2445">
        <v>0</v>
      </c>
      <c r="BV2445">
        <v>0.55410752152489273</v>
      </c>
      <c r="BW2445">
        <v>14.494173478307372</v>
      </c>
      <c r="BX2445">
        <v>36.878267129604495</v>
      </c>
      <c r="BY2445">
        <v>34.160817037178312</v>
      </c>
      <c r="BZ2445">
        <v>1112.882580509809</v>
      </c>
      <c r="CA2445">
        <v>216.75169909826329</v>
      </c>
      <c r="CB2445">
        <v>228.81842065606563</v>
      </c>
      <c r="CC2445" s="156">
        <v>1.1399999999999999</v>
      </c>
      <c r="CD2445">
        <v>1060</v>
      </c>
      <c r="CE2445">
        <v>0.1725336012372598</v>
      </c>
      <c r="CF2445">
        <v>5.301387598731198</v>
      </c>
      <c r="CG2445">
        <v>0.22480652060662173</v>
      </c>
      <c r="CH2445">
        <v>8.4037564521683361</v>
      </c>
      <c r="CI2445">
        <v>9</v>
      </c>
    </row>
    <row r="2446" spans="47:87" x14ac:dyDescent="0.3">
      <c r="AU2446">
        <v>0.3</v>
      </c>
      <c r="AV2446">
        <v>20.349301668968529</v>
      </c>
      <c r="AW2446">
        <v>0.33994741485592006</v>
      </c>
      <c r="AX2446">
        <v>1.0930206741866739</v>
      </c>
      <c r="AY2446">
        <v>304.29614879183003</v>
      </c>
      <c r="AZ2446">
        <v>0.10936133391282989</v>
      </c>
      <c r="BA2446">
        <v>401.75434239235955</v>
      </c>
      <c r="BB2446">
        <v>331.3076541138613</v>
      </c>
      <c r="BC2446">
        <v>1</v>
      </c>
      <c r="BD2446">
        <v>46.700688166459415</v>
      </c>
      <c r="BE2446">
        <v>82.455286486128955</v>
      </c>
      <c r="BF2446">
        <v>19.914037093014564</v>
      </c>
      <c r="BG2446">
        <v>3.8851062622476951</v>
      </c>
      <c r="BH2446">
        <v>414.53029779543306</v>
      </c>
      <c r="BI2446">
        <v>0.2</v>
      </c>
      <c r="BJ2446">
        <v>3181.1381307927659</v>
      </c>
      <c r="BK2446">
        <v>697.52313276300708</v>
      </c>
      <c r="BL2446">
        <v>831.57071213360655</v>
      </c>
      <c r="BM2446">
        <v>881.83399571790414</v>
      </c>
      <c r="BN2446">
        <v>153.56090574171941</v>
      </c>
      <c r="BO2446">
        <v>30.811636697633418</v>
      </c>
      <c r="BP2446">
        <v>4.0925223370138687E-2</v>
      </c>
      <c r="BQ2446">
        <v>100</v>
      </c>
      <c r="BR2446">
        <v>331.71363229402039</v>
      </c>
      <c r="BS2446">
        <v>5.3499125472911774E-2</v>
      </c>
      <c r="BT2446">
        <v>2.984523153274363E-4</v>
      </c>
      <c r="BU2446">
        <v>72.449187332052801</v>
      </c>
      <c r="BV2446">
        <v>0.56213647348256723</v>
      </c>
      <c r="BW2446">
        <v>14.844251186068949</v>
      </c>
      <c r="BX2446">
        <v>35.384072385042501</v>
      </c>
      <c r="BY2446">
        <v>39.463800900929073</v>
      </c>
      <c r="BZ2446">
        <v>1061.9461212992965</v>
      </c>
      <c r="CA2446">
        <v>347.04600498289233</v>
      </c>
      <c r="CB2446">
        <v>222.32381383729629</v>
      </c>
      <c r="CC2446" s="156">
        <v>1.18</v>
      </c>
      <c r="CD2446">
        <v>1620</v>
      </c>
      <c r="CE2446">
        <v>0.11118659322209656</v>
      </c>
      <c r="CF2446">
        <v>3.7757226492609668</v>
      </c>
      <c r="CG2446">
        <v>0.16324354158640497</v>
      </c>
      <c r="CH2446">
        <v>5.2252942121841821</v>
      </c>
      <c r="CI2446">
        <v>13</v>
      </c>
    </row>
    <row r="2447" spans="47:87" x14ac:dyDescent="0.3">
      <c r="AU2447">
        <v>0.3</v>
      </c>
      <c r="AV2447">
        <v>18.103711230849395</v>
      </c>
      <c r="AW2447">
        <v>0.370911472626129</v>
      </c>
      <c r="AX2447">
        <v>1.2345887860317537</v>
      </c>
      <c r="AY2447">
        <v>337.33518506363367</v>
      </c>
      <c r="AZ2447">
        <v>9.8356099681672485E-2</v>
      </c>
      <c r="BA2447">
        <v>372.71107594012796</v>
      </c>
      <c r="BB2447">
        <v>282.07505740933334</v>
      </c>
      <c r="BC2447">
        <v>1</v>
      </c>
      <c r="BD2447">
        <v>43.334662786818271</v>
      </c>
      <c r="BE2447">
        <v>112.85979964808369</v>
      </c>
      <c r="BF2447">
        <v>17.14045052828963</v>
      </c>
      <c r="BG2447">
        <v>2.9903777139136811</v>
      </c>
      <c r="BH2447">
        <v>449.4456793014628</v>
      </c>
      <c r="BI2447">
        <v>0.20000000000000007</v>
      </c>
      <c r="BJ2447">
        <v>2394.1638733072468</v>
      </c>
      <c r="BK2447">
        <v>686.06598536328545</v>
      </c>
      <c r="BL2447">
        <v>844.14806266552068</v>
      </c>
      <c r="BM2447">
        <v>955.87154109128176</v>
      </c>
      <c r="BN2447">
        <v>120.93886657973005</v>
      </c>
      <c r="BO2447">
        <v>33.612237032914805</v>
      </c>
      <c r="BP2447">
        <v>4.5467279208524995E-2</v>
      </c>
      <c r="BQ2447">
        <v>100</v>
      </c>
      <c r="BR2447">
        <v>372.40276794813559</v>
      </c>
      <c r="BS2447">
        <v>5.6057763926284386E-2</v>
      </c>
      <c r="BT2447">
        <v>3.4150161697547225E-4</v>
      </c>
      <c r="BU2447">
        <v>0</v>
      </c>
      <c r="BV2447">
        <v>0.54492193848392612</v>
      </c>
      <c r="BW2447">
        <v>14.816465193070886</v>
      </c>
      <c r="BX2447">
        <v>34.301591453388859</v>
      </c>
      <c r="BY2447">
        <v>36.261111945575735</v>
      </c>
      <c r="BZ2447">
        <v>1041.0130726557402</v>
      </c>
      <c r="CA2447">
        <v>379.84593006303902</v>
      </c>
      <c r="CB2447">
        <v>227.91052876557771</v>
      </c>
      <c r="CC2447" s="156">
        <v>1.02</v>
      </c>
      <c r="CD2447">
        <v>2280</v>
      </c>
      <c r="CE2447">
        <v>-7.135739999912627E-2</v>
      </c>
      <c r="CF2447">
        <v>0.56179714919009882</v>
      </c>
      <c r="CG2447">
        <v>2.1177801386364031E-2</v>
      </c>
      <c r="CH2447">
        <v>-21.021156871950289</v>
      </c>
      <c r="CI2447" t="s">
        <v>479</v>
      </c>
    </row>
    <row r="2448" spans="47:87" x14ac:dyDescent="0.3">
      <c r="AU2448">
        <v>0.3</v>
      </c>
      <c r="AV2448">
        <v>21.597827075320872</v>
      </c>
      <c r="AW2448">
        <v>0.32928014701944774</v>
      </c>
      <c r="AX2448">
        <v>1.3251938670461247</v>
      </c>
      <c r="AY2448">
        <v>300.22416503057923</v>
      </c>
      <c r="AZ2448">
        <v>0.10178328625911232</v>
      </c>
      <c r="BA2448">
        <v>373.0553318046201</v>
      </c>
      <c r="BB2448">
        <v>357.92920273754436</v>
      </c>
      <c r="BC2448">
        <v>1</v>
      </c>
      <c r="BD2448">
        <v>48.302052667109507</v>
      </c>
      <c r="BE2448">
        <v>95.900979539688706</v>
      </c>
      <c r="BF2448">
        <v>11.745632430751467</v>
      </c>
      <c r="BG2448">
        <v>4.3853928014280674</v>
      </c>
      <c r="BH2448">
        <v>402.68696019466353</v>
      </c>
      <c r="BI2448">
        <v>0.20000000000000007</v>
      </c>
      <c r="BJ2448">
        <v>2810.7577369005503</v>
      </c>
      <c r="BK2448">
        <v>688.96583150221386</v>
      </c>
      <c r="BL2448">
        <v>846.44406708685278</v>
      </c>
      <c r="BM2448">
        <v>914.75898786395851</v>
      </c>
      <c r="BN2448">
        <v>186.96609497626409</v>
      </c>
      <c r="BO2448">
        <v>29.751448393467765</v>
      </c>
      <c r="BP2448">
        <v>5.0987971566339135E-2</v>
      </c>
      <c r="BQ2448">
        <v>100</v>
      </c>
      <c r="BR2448">
        <v>360.37136204113227</v>
      </c>
      <c r="BS2448">
        <v>5.452248371209447E-2</v>
      </c>
      <c r="BT2448">
        <v>3.0469609711593961E-4</v>
      </c>
      <c r="BU2448">
        <v>0</v>
      </c>
      <c r="BV2448">
        <v>0.54373660986775796</v>
      </c>
      <c r="BW2448">
        <v>15.0793334420724</v>
      </c>
      <c r="BX2448">
        <v>39.383214603742857</v>
      </c>
      <c r="BY2448">
        <v>39.430387396853064</v>
      </c>
      <c r="BZ2448">
        <v>1251.9575334625436</v>
      </c>
      <c r="CA2448">
        <v>371.6637619265228</v>
      </c>
      <c r="CB2448">
        <v>233.68858181649841</v>
      </c>
      <c r="CC2448" s="156">
        <v>0.87</v>
      </c>
      <c r="CD2448">
        <v>1640</v>
      </c>
      <c r="CE2448">
        <v>0.21808526990484456</v>
      </c>
      <c r="CF2448">
        <v>7.6517742851653399</v>
      </c>
      <c r="CG2448">
        <v>0.26561699639006042</v>
      </c>
      <c r="CH2448">
        <v>27.617847929366071</v>
      </c>
      <c r="CI2448">
        <v>6</v>
      </c>
    </row>
    <row r="2449" spans="47:87" x14ac:dyDescent="0.3">
      <c r="AU2449">
        <v>0.3</v>
      </c>
      <c r="AV2449">
        <v>18.868251853018482</v>
      </c>
      <c r="AW2449">
        <v>0.25681308722350643</v>
      </c>
      <c r="AX2449">
        <v>0.93683644698812152</v>
      </c>
      <c r="AY2449">
        <v>366.56148274942939</v>
      </c>
      <c r="AZ2449">
        <v>0.1129869137764772</v>
      </c>
      <c r="BA2449">
        <v>411.88849685383536</v>
      </c>
      <c r="BB2449">
        <v>296.16175247895126</v>
      </c>
      <c r="BC2449">
        <v>1</v>
      </c>
      <c r="BD2449">
        <v>41.960672510429134</v>
      </c>
      <c r="BE2449">
        <v>108.86169040012766</v>
      </c>
      <c r="BF2449">
        <v>16.468142375345543</v>
      </c>
      <c r="BG2449">
        <v>5.2189577688516664</v>
      </c>
      <c r="BH2449">
        <v>456.88204506588454</v>
      </c>
      <c r="BI2449">
        <v>0.2</v>
      </c>
      <c r="BJ2449">
        <v>2929.9432015235634</v>
      </c>
      <c r="BK2449">
        <v>696.46969541095939</v>
      </c>
      <c r="BL2449">
        <v>892.38410193112281</v>
      </c>
      <c r="BM2449">
        <v>1031.5583083117792</v>
      </c>
      <c r="BN2449">
        <v>146.90027359728862</v>
      </c>
      <c r="BO2449">
        <v>23.067146215823644</v>
      </c>
      <c r="BP2449">
        <v>5.6189635737356983E-2</v>
      </c>
      <c r="BQ2449">
        <v>100</v>
      </c>
      <c r="BR2449">
        <v>349.02562393652107</v>
      </c>
      <c r="BS2449">
        <v>5.5061368665641493E-2</v>
      </c>
      <c r="BT2449">
        <v>3.0658878916078744E-4</v>
      </c>
      <c r="BU2449">
        <v>0</v>
      </c>
      <c r="BV2449">
        <v>0.57184538816910613</v>
      </c>
      <c r="BW2449">
        <v>14.819160042752801</v>
      </c>
      <c r="BX2449">
        <v>38.156320373369788</v>
      </c>
      <c r="BY2449">
        <v>35.604280383348183</v>
      </c>
      <c r="BZ2449">
        <v>938.57760085421819</v>
      </c>
      <c r="CA2449">
        <v>252.27620577922801</v>
      </c>
      <c r="CB2449">
        <v>236.41942412430885</v>
      </c>
      <c r="CC2449" s="156">
        <v>0.7</v>
      </c>
      <c r="CD2449">
        <v>1590</v>
      </c>
      <c r="CE2449">
        <v>0.26842274144881628</v>
      </c>
      <c r="CF2449">
        <v>9.4694719208856863</v>
      </c>
      <c r="CG2449">
        <v>0.32472930052516419</v>
      </c>
      <c r="CH2449">
        <v>36.003371141715071</v>
      </c>
      <c r="CI2449">
        <v>5</v>
      </c>
    </row>
    <row r="2450" spans="47:87" x14ac:dyDescent="0.3">
      <c r="AU2450">
        <v>0.3</v>
      </c>
      <c r="AV2450">
        <v>19.613850773328121</v>
      </c>
      <c r="AW2450">
        <v>0.33252754238739124</v>
      </c>
      <c r="AX2450">
        <v>0.57706013326425309</v>
      </c>
      <c r="AY2450">
        <v>317.5541925541242</v>
      </c>
      <c r="AZ2450">
        <v>0.10459206561991664</v>
      </c>
      <c r="BA2450">
        <v>326.87198941384958</v>
      </c>
      <c r="BB2450">
        <v>378.14396717966844</v>
      </c>
      <c r="BC2450">
        <v>1</v>
      </c>
      <c r="BD2450">
        <v>46.074964934674313</v>
      </c>
      <c r="BE2450">
        <v>108.81445740612322</v>
      </c>
      <c r="BF2450">
        <v>24.44658750672885</v>
      </c>
      <c r="BG2450">
        <v>5.41229878150207</v>
      </c>
      <c r="BH2450">
        <v>445.87195828276811</v>
      </c>
      <c r="BI2450">
        <v>0.2</v>
      </c>
      <c r="BJ2450">
        <v>2491.2544095874096</v>
      </c>
      <c r="BK2450">
        <v>691.19281757519684</v>
      </c>
      <c r="BL2450">
        <v>926.94097223755534</v>
      </c>
      <c r="BM2450">
        <v>1030.9694350698437</v>
      </c>
      <c r="BN2450">
        <v>167.34294924612485</v>
      </c>
      <c r="BO2450">
        <v>30.194568352475581</v>
      </c>
      <c r="BP2450">
        <v>3.3315879670999235E-2</v>
      </c>
      <c r="BQ2450">
        <v>100</v>
      </c>
      <c r="BR2450">
        <v>373.42551874798357</v>
      </c>
      <c r="BS2450">
        <v>6.0591381885497925E-2</v>
      </c>
      <c r="BT2450">
        <v>2.8190979437267154E-4</v>
      </c>
      <c r="BU2450">
        <v>0</v>
      </c>
      <c r="BV2450">
        <v>0.5668612880366779</v>
      </c>
      <c r="BW2450">
        <v>15.311611101555533</v>
      </c>
      <c r="BX2450">
        <v>36.074729515724215</v>
      </c>
      <c r="BY2450">
        <v>29.110793087940856</v>
      </c>
      <c r="BZ2450">
        <v>1213.7917025572842</v>
      </c>
      <c r="CA2450">
        <v>318.36279807592672</v>
      </c>
      <c r="CB2450">
        <v>234.35161201261599</v>
      </c>
      <c r="CC2450" s="156">
        <v>1.23</v>
      </c>
      <c r="CD2450">
        <v>1360</v>
      </c>
      <c r="CE2450">
        <v>9.499147255346152E-2</v>
      </c>
      <c r="CF2450">
        <v>3.8373692368093235</v>
      </c>
      <c r="CG2450">
        <v>0.12898010951671474</v>
      </c>
      <c r="CH2450">
        <v>2.9083063814801093</v>
      </c>
      <c r="CI2450">
        <v>15</v>
      </c>
    </row>
    <row r="2451" spans="47:87" x14ac:dyDescent="0.3">
      <c r="AU2451">
        <v>0.3</v>
      </c>
      <c r="AV2451">
        <v>20.985578503327734</v>
      </c>
      <c r="AW2451">
        <v>0.29204884968936468</v>
      </c>
      <c r="AX2451">
        <v>0.97839883485797818</v>
      </c>
      <c r="AY2451">
        <v>321.6645553547657</v>
      </c>
      <c r="AZ2451">
        <v>0.10624995864926233</v>
      </c>
      <c r="BA2451">
        <v>381.53443638040562</v>
      </c>
      <c r="BB2451">
        <v>342.53880818710974</v>
      </c>
      <c r="BC2451">
        <v>1</v>
      </c>
      <c r="BD2451">
        <v>44.159890797148087</v>
      </c>
      <c r="BE2451">
        <v>107.48856752057836</v>
      </c>
      <c r="BF2451">
        <v>17.760133057489366</v>
      </c>
      <c r="BG2451">
        <v>5.7520495398192182</v>
      </c>
      <c r="BH2451">
        <v>418.71832522170979</v>
      </c>
      <c r="BI2451">
        <v>0.20000000000000004</v>
      </c>
      <c r="BJ2451">
        <v>2535.495455249792</v>
      </c>
      <c r="BK2451">
        <v>700.86544168308421</v>
      </c>
      <c r="BL2451">
        <v>957.89237793283951</v>
      </c>
      <c r="BM2451">
        <v>984.75150343847588</v>
      </c>
      <c r="BN2451">
        <v>169.99483609902387</v>
      </c>
      <c r="BO2451">
        <v>26.487257175120131</v>
      </c>
      <c r="BP2451">
        <v>3.3039028058669727E-2</v>
      </c>
      <c r="BQ2451">
        <v>100</v>
      </c>
      <c r="BR2451">
        <v>362.73275939415373</v>
      </c>
      <c r="BS2451">
        <v>5.5701070964042372E-2</v>
      </c>
      <c r="BT2451">
        <v>3.2099289503260015E-4</v>
      </c>
      <c r="BU2451">
        <v>0</v>
      </c>
      <c r="BV2451">
        <v>0.59590497315087565</v>
      </c>
      <c r="BW2451">
        <v>14.430698408140596</v>
      </c>
      <c r="BX2451">
        <v>35.731561128477189</v>
      </c>
      <c r="BY2451">
        <v>36.74144970830838</v>
      </c>
      <c r="BZ2451">
        <v>991.63584485559329</v>
      </c>
      <c r="CA2451">
        <v>274.92060962397738</v>
      </c>
      <c r="CB2451">
        <v>228.04512678757126</v>
      </c>
      <c r="CC2451" s="156">
        <v>0.88</v>
      </c>
      <c r="CD2451">
        <v>2560</v>
      </c>
      <c r="CE2451">
        <v>9.141739528390791E-2</v>
      </c>
      <c r="CF2451">
        <v>3.5147820783159354</v>
      </c>
      <c r="CG2451">
        <v>0.12871905401650829</v>
      </c>
      <c r="CH2451">
        <v>-2.4433180311687379</v>
      </c>
      <c r="CI2451" t="s">
        <v>479</v>
      </c>
    </row>
    <row r="2452" spans="47:87" x14ac:dyDescent="0.3">
      <c r="AU2452">
        <v>0.3</v>
      </c>
      <c r="AV2452">
        <v>19.041485406490349</v>
      </c>
      <c r="AW2452">
        <v>0.34136834590010684</v>
      </c>
      <c r="AX2452">
        <v>1.3793595651627275</v>
      </c>
      <c r="AY2452">
        <v>358.88923491193299</v>
      </c>
      <c r="AZ2452">
        <v>9.535698275248862E-2</v>
      </c>
      <c r="BA2452">
        <v>428.56365102105593</v>
      </c>
      <c r="BB2452">
        <v>377.80989732107122</v>
      </c>
      <c r="BC2452">
        <v>1</v>
      </c>
      <c r="BD2452">
        <v>35.541751701870602</v>
      </c>
      <c r="BE2452">
        <v>72.269164095480306</v>
      </c>
      <c r="BF2452">
        <v>15.369826359110043</v>
      </c>
      <c r="BG2452">
        <v>4.8251696140452713</v>
      </c>
      <c r="BH2452">
        <v>380.75115301612749</v>
      </c>
      <c r="BI2452">
        <v>0.20000000000000004</v>
      </c>
      <c r="BJ2452">
        <v>3034.6280360975434</v>
      </c>
      <c r="BK2452">
        <v>702.97273545216831</v>
      </c>
      <c r="BL2452">
        <v>893.6017746061242</v>
      </c>
      <c r="BM2452">
        <v>1066.3926109139159</v>
      </c>
      <c r="BN2452">
        <v>119.74375200492921</v>
      </c>
      <c r="BO2452">
        <v>30.897495841117827</v>
      </c>
      <c r="BP2452">
        <v>4.6375653468405859E-2</v>
      </c>
      <c r="BQ2452">
        <v>100</v>
      </c>
      <c r="BR2452">
        <v>316.9230519565632</v>
      </c>
      <c r="BS2452">
        <v>5.880729048195784E-2</v>
      </c>
      <c r="BT2452">
        <v>3.1332114858337198E-4</v>
      </c>
      <c r="BU2452">
        <v>52.890626428457544</v>
      </c>
      <c r="BV2452">
        <v>0.53593749953747571</v>
      </c>
      <c r="BW2452">
        <v>15.899245703575826</v>
      </c>
      <c r="BX2452">
        <v>36.711602569117481</v>
      </c>
      <c r="BY2452">
        <v>40.164038157638721</v>
      </c>
      <c r="BZ2452">
        <v>867.54879825332398</v>
      </c>
      <c r="CA2452">
        <v>314.20917381198507</v>
      </c>
      <c r="CB2452">
        <v>228.72506530678518</v>
      </c>
      <c r="CC2452" s="156">
        <v>0.85</v>
      </c>
      <c r="CD2452">
        <v>1240</v>
      </c>
      <c r="CE2452">
        <v>0.26419341686587816</v>
      </c>
      <c r="CF2452">
        <v>8.3181816012837757</v>
      </c>
      <c r="CG2452">
        <v>0.32024753509769843</v>
      </c>
      <c r="CH2452">
        <v>37.873150719924986</v>
      </c>
      <c r="CI2452">
        <v>5</v>
      </c>
    </row>
    <row r="2453" spans="47:87" x14ac:dyDescent="0.3">
      <c r="AU2453">
        <v>0.3</v>
      </c>
      <c r="AV2453">
        <v>20.10233762888711</v>
      </c>
      <c r="AW2453">
        <v>0.26929704791544107</v>
      </c>
      <c r="AX2453">
        <v>1.3278850803807554</v>
      </c>
      <c r="AY2453">
        <v>362.06267662447715</v>
      </c>
      <c r="AZ2453">
        <v>0.10029921628289569</v>
      </c>
      <c r="BA2453">
        <v>363.68896683795521</v>
      </c>
      <c r="BB2453">
        <v>325.35506494492449</v>
      </c>
      <c r="BC2453">
        <v>1</v>
      </c>
      <c r="BD2453">
        <v>29.900102440247551</v>
      </c>
      <c r="BE2453">
        <v>85.721724063685585</v>
      </c>
      <c r="BF2453">
        <v>23.262788631236091</v>
      </c>
      <c r="BG2453">
        <v>4.9099213188923905</v>
      </c>
      <c r="BH2453">
        <v>440.17237589461803</v>
      </c>
      <c r="BI2453">
        <v>0.20000000000000007</v>
      </c>
      <c r="BJ2453">
        <v>2731.2762700560329</v>
      </c>
      <c r="BK2453">
        <v>674.13726260919645</v>
      </c>
      <c r="BL2453">
        <v>835.7603291132142</v>
      </c>
      <c r="BM2453">
        <v>787.57672112965702</v>
      </c>
      <c r="BN2453">
        <v>140.47375156887389</v>
      </c>
      <c r="BO2453">
        <v>24.40633261207098</v>
      </c>
      <c r="BP2453">
        <v>3.2572373207899581E-2</v>
      </c>
      <c r="BQ2453">
        <v>100</v>
      </c>
      <c r="BR2453">
        <v>393.10826980737681</v>
      </c>
      <c r="BS2453">
        <v>5.7038068973563269E-2</v>
      </c>
      <c r="BT2453">
        <v>3.0020991041427371E-4</v>
      </c>
      <c r="BU2453">
        <v>0</v>
      </c>
      <c r="BV2453">
        <v>0.5835602461221594</v>
      </c>
      <c r="BW2453">
        <v>16.018348422869057</v>
      </c>
      <c r="BX2453">
        <v>36.805800132049555</v>
      </c>
      <c r="BY2453">
        <v>29.967971888741015</v>
      </c>
      <c r="BZ2453">
        <v>1178.2361621989749</v>
      </c>
      <c r="CA2453">
        <v>349.50169973944696</v>
      </c>
      <c r="CB2453">
        <v>226.89393451496483</v>
      </c>
      <c r="CC2453" s="156">
        <v>0.98</v>
      </c>
      <c r="CD2453">
        <v>2140</v>
      </c>
      <c r="CE2453">
        <v>7.2217298459290813E-2</v>
      </c>
      <c r="CF2453">
        <v>3.1400727432830715</v>
      </c>
      <c r="CG2453">
        <v>0.10885547956069565</v>
      </c>
      <c r="CH2453">
        <v>-2.6752529851001294</v>
      </c>
      <c r="CI2453" t="s">
        <v>479</v>
      </c>
    </row>
    <row r="2454" spans="47:87" x14ac:dyDescent="0.3">
      <c r="AU2454">
        <v>0.3</v>
      </c>
      <c r="AV2454">
        <v>20.758225035470492</v>
      </c>
      <c r="AW2454">
        <v>0.33868065564378924</v>
      </c>
      <c r="AX2454">
        <v>0.77040190294512012</v>
      </c>
      <c r="AY2454">
        <v>341.95954277261291</v>
      </c>
      <c r="AZ2454">
        <v>9.3608722523682325E-2</v>
      </c>
      <c r="BA2454">
        <v>506.95560230595737</v>
      </c>
      <c r="BB2454">
        <v>408.64251804748352</v>
      </c>
      <c r="BC2454">
        <v>1</v>
      </c>
      <c r="BD2454">
        <v>38.992030772241122</v>
      </c>
      <c r="BE2454">
        <v>97.768068048490932</v>
      </c>
      <c r="BF2454">
        <v>18.814440199152369</v>
      </c>
      <c r="BG2454">
        <v>5.5437729892266239</v>
      </c>
      <c r="BH2454">
        <v>450.59762615562977</v>
      </c>
      <c r="BI2454">
        <v>0.2</v>
      </c>
      <c r="BJ2454">
        <v>2375.3316485878458</v>
      </c>
      <c r="BK2454">
        <v>698.82679287402993</v>
      </c>
      <c r="BL2454">
        <v>950.29285763506391</v>
      </c>
      <c r="BM2454">
        <v>864.16789954363423</v>
      </c>
      <c r="BN2454">
        <v>163.94526159626795</v>
      </c>
      <c r="BO2454">
        <v>30.487254056656866</v>
      </c>
      <c r="BP2454">
        <v>6.6277029825478034E-2</v>
      </c>
      <c r="BQ2454">
        <v>100</v>
      </c>
      <c r="BR2454">
        <v>400.36242700398338</v>
      </c>
      <c r="BS2454">
        <v>5.4531676861095162E-2</v>
      </c>
      <c r="BT2454">
        <v>3.0312935953316308E-4</v>
      </c>
      <c r="BU2454">
        <v>0</v>
      </c>
      <c r="BV2454">
        <v>0.55764778812524907</v>
      </c>
      <c r="BW2454">
        <v>15.478224107221099</v>
      </c>
      <c r="BX2454">
        <v>33.944867932412762</v>
      </c>
      <c r="BY2454">
        <v>33.841532148964625</v>
      </c>
      <c r="BZ2454">
        <v>1387.3871294654236</v>
      </c>
      <c r="CA2454">
        <v>304.69681970590409</v>
      </c>
      <c r="CB2454">
        <v>243.57079407878692</v>
      </c>
      <c r="CC2454" s="156">
        <v>0.97</v>
      </c>
      <c r="CD2454">
        <v>1390</v>
      </c>
      <c r="CE2454">
        <v>0.18794829331041796</v>
      </c>
      <c r="CF2454">
        <v>7.1372565656783751</v>
      </c>
      <c r="CG2454">
        <v>0.22504131778187564</v>
      </c>
      <c r="CH2454">
        <v>14.919324186375643</v>
      </c>
      <c r="CI2454">
        <v>8</v>
      </c>
    </row>
    <row r="2455" spans="47:87" x14ac:dyDescent="0.3">
      <c r="AU2455">
        <v>0.3</v>
      </c>
      <c r="AV2455">
        <v>18.91533707376016</v>
      </c>
      <c r="AW2455">
        <v>0.30480976414528194</v>
      </c>
      <c r="AX2455">
        <v>7.9108348057813083E-3</v>
      </c>
      <c r="AY2455">
        <v>310.10194203725285</v>
      </c>
      <c r="AZ2455">
        <v>0.10520662614290471</v>
      </c>
      <c r="BA2455">
        <v>407.56980926308296</v>
      </c>
      <c r="BB2455">
        <v>339.60917976264881</v>
      </c>
      <c r="BC2455">
        <v>1</v>
      </c>
      <c r="BD2455">
        <v>39.138074483460642</v>
      </c>
      <c r="BE2455">
        <v>107.69009924848936</v>
      </c>
      <c r="BF2455">
        <v>17.629031856891309</v>
      </c>
      <c r="BG2455">
        <v>3.8058715271629775</v>
      </c>
      <c r="BH2455">
        <v>361.36061417108778</v>
      </c>
      <c r="BI2455">
        <v>0.2</v>
      </c>
      <c r="BJ2455">
        <v>2341.4039874829587</v>
      </c>
      <c r="BK2455">
        <v>704.16301947593445</v>
      </c>
      <c r="BL2455">
        <v>922.5712740837497</v>
      </c>
      <c r="BM2455">
        <v>947.47847189000856</v>
      </c>
      <c r="BN2455">
        <v>170.42533141509082</v>
      </c>
      <c r="BO2455">
        <v>27.597886821908801</v>
      </c>
      <c r="BP2455">
        <v>4.0179019217333689E-2</v>
      </c>
      <c r="BQ2455">
        <v>100</v>
      </c>
      <c r="BR2455">
        <v>357.41631707405821</v>
      </c>
      <c r="BS2455">
        <v>5.4753276436395701E-2</v>
      </c>
      <c r="BT2455">
        <v>3.060533775393143E-4</v>
      </c>
      <c r="BU2455">
        <v>0</v>
      </c>
      <c r="BV2455">
        <v>0.52788778735590947</v>
      </c>
      <c r="BW2455">
        <v>14.479770403551038</v>
      </c>
      <c r="BX2455">
        <v>35.454429225162222</v>
      </c>
      <c r="BY2455">
        <v>25.744814762970499</v>
      </c>
      <c r="BZ2455">
        <v>973.86243814045633</v>
      </c>
      <c r="CA2455">
        <v>325.98715715992972</v>
      </c>
      <c r="CB2455">
        <v>234.44934768850621</v>
      </c>
      <c r="CC2455" s="156">
        <v>0.9</v>
      </c>
      <c r="CD2455">
        <v>2150</v>
      </c>
      <c r="CE2455">
        <v>8.7471107074402976E-2</v>
      </c>
      <c r="CF2455">
        <v>3.2334203503116359</v>
      </c>
      <c r="CG2455">
        <v>0.11986041742036224</v>
      </c>
      <c r="CH2455">
        <v>-3.5828592296937094</v>
      </c>
      <c r="CI2455" t="s">
        <v>479</v>
      </c>
    </row>
    <row r="2456" spans="47:87" x14ac:dyDescent="0.3">
      <c r="AU2456">
        <v>0.3</v>
      </c>
      <c r="AV2456">
        <v>18.325922785263554</v>
      </c>
      <c r="AW2456">
        <v>0.29567720339740511</v>
      </c>
      <c r="AX2456">
        <v>1.741793974386558</v>
      </c>
      <c r="AY2456">
        <v>304.63145991944373</v>
      </c>
      <c r="AZ2456">
        <v>8.9821909602989886E-2</v>
      </c>
      <c r="BA2456">
        <v>474.08224805901727</v>
      </c>
      <c r="BB2456">
        <v>345.34574235039855</v>
      </c>
      <c r="BC2456">
        <v>1</v>
      </c>
      <c r="BD2456">
        <v>36.144320389801244</v>
      </c>
      <c r="BE2456">
        <v>84.757009604897121</v>
      </c>
      <c r="BF2456">
        <v>3.117063196821364</v>
      </c>
      <c r="BG2456">
        <v>3.8181428980487904</v>
      </c>
      <c r="BH2456">
        <v>456.92153235108395</v>
      </c>
      <c r="BI2456">
        <v>0.19999999999999996</v>
      </c>
      <c r="BJ2456">
        <v>2417.8226773645683</v>
      </c>
      <c r="BK2456">
        <v>691.21675586932702</v>
      </c>
      <c r="BL2456">
        <v>923.8492851341191</v>
      </c>
      <c r="BM2456">
        <v>960.41418505185663</v>
      </c>
      <c r="BN2456">
        <v>139.16689133000361</v>
      </c>
      <c r="BO2456">
        <v>26.630911075073492</v>
      </c>
      <c r="BP2456">
        <v>5.6035031872415139E-2</v>
      </c>
      <c r="BQ2456">
        <v>100</v>
      </c>
      <c r="BR2456">
        <v>300.01072717856312</v>
      </c>
      <c r="BS2456">
        <v>5.076667267053759E-2</v>
      </c>
      <c r="BT2456">
        <v>3.1788012325769435E-4</v>
      </c>
      <c r="BU2456">
        <v>67.872155376721651</v>
      </c>
      <c r="BV2456">
        <v>0.53271761251884353</v>
      </c>
      <c r="BW2456">
        <v>14.846987360034495</v>
      </c>
      <c r="BX2456">
        <v>36.167737550881149</v>
      </c>
      <c r="BY2456">
        <v>31.683495513733742</v>
      </c>
      <c r="BZ2456">
        <v>1002.7207071168054</v>
      </c>
      <c r="CA2456">
        <v>361.80347354333628</v>
      </c>
      <c r="CB2456">
        <v>227.11282268827304</v>
      </c>
      <c r="CC2456" s="156">
        <v>0.94</v>
      </c>
      <c r="CD2456">
        <v>2930</v>
      </c>
      <c r="CE2456">
        <v>-5.9443927683160314E-2</v>
      </c>
      <c r="CF2456">
        <v>0.50034461972397537</v>
      </c>
      <c r="CG2456">
        <v>2.5725266355508546E-2</v>
      </c>
      <c r="CH2456">
        <v>-15.081727086878075</v>
      </c>
      <c r="CI2456" t="s">
        <v>479</v>
      </c>
    </row>
    <row r="2457" spans="47:87" x14ac:dyDescent="0.3">
      <c r="AU2457">
        <v>0.3</v>
      </c>
      <c r="AV2457">
        <v>18.825402188185819</v>
      </c>
      <c r="AW2457">
        <v>0.35821676382979512</v>
      </c>
      <c r="AX2457">
        <v>1.6049161914834751</v>
      </c>
      <c r="AY2457">
        <v>332.21644760128999</v>
      </c>
      <c r="AZ2457">
        <v>0.11270251050010392</v>
      </c>
      <c r="BA2457">
        <v>463.29849726003152</v>
      </c>
      <c r="BB2457">
        <v>318.66287831481299</v>
      </c>
      <c r="BC2457">
        <v>1</v>
      </c>
      <c r="BD2457">
        <v>41.163853447560939</v>
      </c>
      <c r="BE2457">
        <v>86.43926094325748</v>
      </c>
      <c r="BF2457">
        <v>10.544200639527908</v>
      </c>
      <c r="BG2457">
        <v>4.4520502076708839</v>
      </c>
      <c r="BH2457">
        <v>406.66365874406739</v>
      </c>
      <c r="BI2457">
        <v>0.20000000000000004</v>
      </c>
      <c r="BJ2457">
        <v>2626.5168621945004</v>
      </c>
      <c r="BK2457">
        <v>697.81164688847582</v>
      </c>
      <c r="BL2457">
        <v>853.04932343391738</v>
      </c>
      <c r="BM2457">
        <v>931.62009516719888</v>
      </c>
      <c r="BN2457">
        <v>183.23433984251724</v>
      </c>
      <c r="BO2457">
        <v>32.061147831348585</v>
      </c>
      <c r="BP2457">
        <v>9.2446085594880531E-2</v>
      </c>
      <c r="BQ2457">
        <v>100</v>
      </c>
      <c r="BR2457">
        <v>331.41548320729373</v>
      </c>
      <c r="BS2457">
        <v>5.0280446857970965E-2</v>
      </c>
      <c r="BT2457">
        <v>2.9090111365896287E-4</v>
      </c>
      <c r="BU2457">
        <v>15.35033555819102</v>
      </c>
      <c r="BV2457">
        <v>0.5602503648207029</v>
      </c>
      <c r="BW2457">
        <v>14.07914130508065</v>
      </c>
      <c r="BX2457">
        <v>35.555601367133072</v>
      </c>
      <c r="BY2457">
        <v>35.766526545153148</v>
      </c>
      <c r="BZ2457">
        <v>1103.749538753098</v>
      </c>
      <c r="CA2457">
        <v>273.35361858090766</v>
      </c>
      <c r="CB2457">
        <v>220.76147296299746</v>
      </c>
      <c r="CC2457" s="156">
        <v>0.84</v>
      </c>
      <c r="CD2457">
        <v>1960</v>
      </c>
      <c r="CE2457">
        <v>0.19736270098741482</v>
      </c>
      <c r="CF2457">
        <v>5.8575267794989134</v>
      </c>
      <c r="CG2457">
        <v>0.19873495958055631</v>
      </c>
      <c r="CH2457">
        <v>18.409658350509861</v>
      </c>
      <c r="CI2457">
        <v>8</v>
      </c>
    </row>
    <row r="2458" spans="47:87" x14ac:dyDescent="0.3">
      <c r="AU2458">
        <v>0.3</v>
      </c>
      <c r="AV2458">
        <v>18.308337684274914</v>
      </c>
      <c r="AW2458">
        <v>0.22150745032209423</v>
      </c>
      <c r="AX2458">
        <v>1.2010450294929031</v>
      </c>
      <c r="AY2458">
        <v>315.05623426104449</v>
      </c>
      <c r="AZ2458">
        <v>8.759044753008477E-2</v>
      </c>
      <c r="BA2458">
        <v>486.11728587671308</v>
      </c>
      <c r="BB2458">
        <v>280.62610547284817</v>
      </c>
      <c r="BC2458">
        <v>1</v>
      </c>
      <c r="BD2458">
        <v>44.860351076421694</v>
      </c>
      <c r="BE2458">
        <v>99.350347518236305</v>
      </c>
      <c r="BF2458">
        <v>15.680508217794273</v>
      </c>
      <c r="BG2458">
        <v>5.4544731990488362</v>
      </c>
      <c r="BH2458">
        <v>383.94704207647231</v>
      </c>
      <c r="BI2458">
        <v>0.2</v>
      </c>
      <c r="BJ2458">
        <v>2753.7218221647659</v>
      </c>
      <c r="BK2458">
        <v>702.90441471357792</v>
      </c>
      <c r="BL2458">
        <v>837.43944055109398</v>
      </c>
      <c r="BM2458">
        <v>841.4531549485157</v>
      </c>
      <c r="BN2458">
        <v>180.03570734626337</v>
      </c>
      <c r="BO2458">
        <v>19.731522738175787</v>
      </c>
      <c r="BP2458">
        <v>6.8467127747973019E-2</v>
      </c>
      <c r="BQ2458">
        <v>100</v>
      </c>
      <c r="BR2458">
        <v>431.36194694304464</v>
      </c>
      <c r="BS2458">
        <v>5.3615260446516745E-2</v>
      </c>
      <c r="BT2458">
        <v>3.0339680540629102E-4</v>
      </c>
      <c r="BU2458">
        <v>0</v>
      </c>
      <c r="BV2458">
        <v>0.55296030958043585</v>
      </c>
      <c r="BW2458">
        <v>13.193660045403943</v>
      </c>
      <c r="BX2458">
        <v>37.407448515486784</v>
      </c>
      <c r="BY2458">
        <v>30.858902916155685</v>
      </c>
      <c r="BZ2458">
        <v>1050.9018348462721</v>
      </c>
      <c r="CA2458">
        <v>257.33853273399433</v>
      </c>
      <c r="CB2458">
        <v>226.35321707212933</v>
      </c>
      <c r="CC2458" s="156">
        <v>1.41</v>
      </c>
      <c r="CD2458">
        <v>1380</v>
      </c>
      <c r="CE2458">
        <v>7.649308031355373E-2</v>
      </c>
      <c r="CF2458">
        <v>3.7862180687760794</v>
      </c>
      <c r="CG2458">
        <v>0.10746845216227212</v>
      </c>
      <c r="CH2458">
        <v>-5.6640715460102289</v>
      </c>
      <c r="CI2458" t="s">
        <v>479</v>
      </c>
    </row>
    <row r="2459" spans="47:87" x14ac:dyDescent="0.3">
      <c r="AU2459">
        <v>0.3</v>
      </c>
      <c r="AV2459">
        <v>20.544145787670853</v>
      </c>
      <c r="AW2459">
        <v>0.25787271150311603</v>
      </c>
      <c r="AX2459">
        <v>2.3818092432214084</v>
      </c>
      <c r="AY2459">
        <v>343.5355563471004</v>
      </c>
      <c r="AZ2459">
        <v>7.6807172898171447E-2</v>
      </c>
      <c r="BA2459">
        <v>424.67897294645229</v>
      </c>
      <c r="BB2459">
        <v>291.84757245929109</v>
      </c>
      <c r="BC2459">
        <v>1</v>
      </c>
      <c r="BD2459">
        <v>38.817494299021774</v>
      </c>
      <c r="BE2459">
        <v>95.726381858763105</v>
      </c>
      <c r="BF2459">
        <v>18.976219588608672</v>
      </c>
      <c r="BG2459">
        <v>5.1616873844884132</v>
      </c>
      <c r="BH2459">
        <v>381.55209091637113</v>
      </c>
      <c r="BI2459">
        <v>0.20000000000000007</v>
      </c>
      <c r="BJ2459">
        <v>2015.9264082215184</v>
      </c>
      <c r="BK2459">
        <v>674.86393612051802</v>
      </c>
      <c r="BL2459">
        <v>884.39250295594275</v>
      </c>
      <c r="BM2459">
        <v>766.76187974262803</v>
      </c>
      <c r="BN2459">
        <v>91.753036408821373</v>
      </c>
      <c r="BO2459">
        <v>23.0327634266872</v>
      </c>
      <c r="BP2459">
        <v>7.2320546931261553E-2</v>
      </c>
      <c r="BQ2459">
        <v>100</v>
      </c>
      <c r="BR2459">
        <v>294.4011009298975</v>
      </c>
      <c r="BS2459">
        <v>5.4827425182699757E-2</v>
      </c>
      <c r="BT2459">
        <v>3.3204109546480662E-4</v>
      </c>
      <c r="BU2459">
        <v>69.456357853713513</v>
      </c>
      <c r="BV2459">
        <v>0.5378366330847002</v>
      </c>
      <c r="BW2459">
        <v>13.894000958025448</v>
      </c>
      <c r="BX2459">
        <v>31.675188993477985</v>
      </c>
      <c r="BY2459">
        <v>33.42618726324546</v>
      </c>
      <c r="BZ2459">
        <v>1028.5445707864781</v>
      </c>
      <c r="CA2459">
        <v>400.30987855211959</v>
      </c>
      <c r="CB2459">
        <v>212.13410036645482</v>
      </c>
      <c r="CC2459" s="156">
        <v>0.69</v>
      </c>
      <c r="CD2459">
        <v>1820</v>
      </c>
      <c r="CE2459">
        <v>0.22320113696755439</v>
      </c>
      <c r="CF2459">
        <v>9.0838485383046077</v>
      </c>
      <c r="CG2459">
        <v>0.2985084523519107</v>
      </c>
      <c r="CH2459">
        <v>34.677837442889114</v>
      </c>
      <c r="CI2459">
        <v>5</v>
      </c>
    </row>
    <row r="2460" spans="47:87" x14ac:dyDescent="0.3">
      <c r="AU2460">
        <v>0.3</v>
      </c>
      <c r="AV2460">
        <v>21.401011318428178</v>
      </c>
      <c r="AW2460">
        <v>0.36840363030593554</v>
      </c>
      <c r="AX2460">
        <v>1.0783895887754882</v>
      </c>
      <c r="AY2460">
        <v>316.86981620517361</v>
      </c>
      <c r="AZ2460">
        <v>9.8099337051685373E-2</v>
      </c>
      <c r="BA2460">
        <v>445.39760413596684</v>
      </c>
      <c r="BB2460">
        <v>397.66234028861692</v>
      </c>
      <c r="BC2460">
        <v>1</v>
      </c>
      <c r="BD2460">
        <v>41.884632808775443</v>
      </c>
      <c r="BE2460">
        <v>91.704541866035797</v>
      </c>
      <c r="BF2460">
        <v>11.293369331907817</v>
      </c>
      <c r="BG2460">
        <v>6.2887234123548925</v>
      </c>
      <c r="BH2460">
        <v>431.02987602021307</v>
      </c>
      <c r="BI2460">
        <v>0.2</v>
      </c>
      <c r="BJ2460">
        <v>2188.6525499340596</v>
      </c>
      <c r="BK2460">
        <v>685.32868687133725</v>
      </c>
      <c r="BL2460">
        <v>881.8541227062575</v>
      </c>
      <c r="BM2460">
        <v>838.96257843929993</v>
      </c>
      <c r="BN2460">
        <v>98.90189811115701</v>
      </c>
      <c r="BO2460">
        <v>33.370688492930896</v>
      </c>
      <c r="BP2460">
        <v>4.6891431531546519E-2</v>
      </c>
      <c r="BQ2460">
        <v>100</v>
      </c>
      <c r="BR2460">
        <v>379.77023691619229</v>
      </c>
      <c r="BS2460">
        <v>5.6789725055009552E-2</v>
      </c>
      <c r="BT2460">
        <v>2.7920952763743102E-4</v>
      </c>
      <c r="BU2460">
        <v>0</v>
      </c>
      <c r="BV2460">
        <v>0.54293179000329173</v>
      </c>
      <c r="BW2460">
        <v>15.276897465997786</v>
      </c>
      <c r="BX2460">
        <v>34.702547616075321</v>
      </c>
      <c r="BY2460">
        <v>33.77640556160253</v>
      </c>
      <c r="BZ2460">
        <v>962.52414200127964</v>
      </c>
      <c r="CA2460">
        <v>326.87151188398627</v>
      </c>
      <c r="CB2460">
        <v>224.76780275025027</v>
      </c>
      <c r="CC2460" s="156">
        <v>0.93</v>
      </c>
      <c r="CD2460">
        <v>2340</v>
      </c>
      <c r="CE2460">
        <v>0.15835299313264839</v>
      </c>
      <c r="CF2460">
        <v>4.4578563723495144</v>
      </c>
      <c r="CG2460">
        <v>0.19141874731776323</v>
      </c>
      <c r="CH2460">
        <v>10.514131607770574</v>
      </c>
      <c r="CI2460">
        <v>9</v>
      </c>
    </row>
    <row r="2461" spans="47:87" x14ac:dyDescent="0.3">
      <c r="AU2461">
        <v>0.3</v>
      </c>
      <c r="AV2461">
        <v>22.29331310443116</v>
      </c>
      <c r="AW2461">
        <v>0.31648072328120852</v>
      </c>
      <c r="AX2461">
        <v>1.0557507607335772</v>
      </c>
      <c r="AY2461">
        <v>351.55932792993326</v>
      </c>
      <c r="AZ2461">
        <v>0.10115034894906504</v>
      </c>
      <c r="BA2461">
        <v>391.51392099967222</v>
      </c>
      <c r="BB2461">
        <v>317.06425060706715</v>
      </c>
      <c r="BC2461">
        <v>1</v>
      </c>
      <c r="BD2461">
        <v>34.664742013501531</v>
      </c>
      <c r="BE2461">
        <v>113.62904696058555</v>
      </c>
      <c r="BF2461">
        <v>15.435822853871809</v>
      </c>
      <c r="BG2461">
        <v>4.362599201283146</v>
      </c>
      <c r="BH2461">
        <v>412.78045353231636</v>
      </c>
      <c r="BI2461">
        <v>0.2</v>
      </c>
      <c r="BJ2461">
        <v>2464.0704187941892</v>
      </c>
      <c r="BK2461">
        <v>708.88080834773018</v>
      </c>
      <c r="BL2461">
        <v>889.32959646391419</v>
      </c>
      <c r="BM2461">
        <v>1086.9291109658648</v>
      </c>
      <c r="BN2461">
        <v>160.74557756121737</v>
      </c>
      <c r="BO2461">
        <v>28.650447493589045</v>
      </c>
      <c r="BP2461">
        <v>4.2259495828621915E-2</v>
      </c>
      <c r="BQ2461">
        <v>100</v>
      </c>
      <c r="BR2461">
        <v>419.32456491092245</v>
      </c>
      <c r="BS2461">
        <v>5.1251143846814805E-2</v>
      </c>
      <c r="BT2461">
        <v>3.0232386095064223E-4</v>
      </c>
      <c r="BU2461">
        <v>43.577753404232872</v>
      </c>
      <c r="BV2461">
        <v>0.55077363281919078</v>
      </c>
      <c r="BW2461">
        <v>15.141293123958892</v>
      </c>
      <c r="BX2461">
        <v>35.58267773192911</v>
      </c>
      <c r="BY2461">
        <v>26.132461597576246</v>
      </c>
      <c r="BZ2461">
        <v>925.75327811794898</v>
      </c>
      <c r="CA2461">
        <v>335.15862952263575</v>
      </c>
      <c r="CB2461">
        <v>231.83940740117802</v>
      </c>
      <c r="CC2461" s="156">
        <v>0.89</v>
      </c>
      <c r="CD2461">
        <v>1220</v>
      </c>
      <c r="CE2461">
        <v>0.22851333873534863</v>
      </c>
      <c r="CF2461">
        <v>7.9906050869362089</v>
      </c>
      <c r="CG2461">
        <v>0.27884139646694572</v>
      </c>
      <c r="CH2461">
        <v>32.612790613209626</v>
      </c>
      <c r="CI2461">
        <v>6</v>
      </c>
    </row>
    <row r="2462" spans="47:87" x14ac:dyDescent="0.3">
      <c r="AU2462">
        <v>0.3</v>
      </c>
      <c r="AV2462">
        <v>20.878026376980607</v>
      </c>
      <c r="AW2462">
        <v>0.35696934448855977</v>
      </c>
      <c r="AX2462">
        <v>2.3857734730311666</v>
      </c>
      <c r="AY2462">
        <v>333.23816908193896</v>
      </c>
      <c r="AZ2462">
        <v>0.10958510972229332</v>
      </c>
      <c r="BA2462">
        <v>417.48086184047821</v>
      </c>
      <c r="BB2462">
        <v>318.16661424435426</v>
      </c>
      <c r="BC2462">
        <v>1</v>
      </c>
      <c r="BD2462">
        <v>40.282319315986385</v>
      </c>
      <c r="BE2462">
        <v>100.26859332360858</v>
      </c>
      <c r="BF2462">
        <v>14.89390743064164</v>
      </c>
      <c r="BG2462">
        <v>5.3989624024265837</v>
      </c>
      <c r="BH2462">
        <v>433.17278058093149</v>
      </c>
      <c r="BI2462">
        <v>0.2</v>
      </c>
      <c r="BJ2462">
        <v>3137.3831033598526</v>
      </c>
      <c r="BK2462">
        <v>697.22632051962148</v>
      </c>
      <c r="BL2462">
        <v>919.89879668839785</v>
      </c>
      <c r="BM2462">
        <v>931.023292472408</v>
      </c>
      <c r="BN2462">
        <v>205.63263794952042</v>
      </c>
      <c r="BO2462">
        <v>32.213078912996899</v>
      </c>
      <c r="BP2462">
        <v>6.0153798937486104E-2</v>
      </c>
      <c r="BQ2462">
        <v>100</v>
      </c>
      <c r="BR2462">
        <v>336.6265297153252</v>
      </c>
      <c r="BS2462">
        <v>5.0435265698470247E-2</v>
      </c>
      <c r="BT2462">
        <v>3.0450813267536591E-4</v>
      </c>
      <c r="BU2462">
        <v>37.161720207184906</v>
      </c>
      <c r="BV2462">
        <v>0.56190283842854505</v>
      </c>
      <c r="BW2462">
        <v>13.864776076962871</v>
      </c>
      <c r="BX2462">
        <v>35.445646911103843</v>
      </c>
      <c r="BY2462">
        <v>37.32850862431475</v>
      </c>
      <c r="BZ2462">
        <v>873.4628980301402</v>
      </c>
      <c r="CA2462">
        <v>300.11704673985946</v>
      </c>
      <c r="CB2462">
        <v>241.57428893254266</v>
      </c>
      <c r="CC2462" s="156">
        <v>0.77</v>
      </c>
      <c r="CD2462">
        <v>1280</v>
      </c>
      <c r="CE2462">
        <v>0.33749399117774703</v>
      </c>
      <c r="CF2462">
        <v>9.4779615883303237</v>
      </c>
      <c r="CG2462">
        <v>0.42052883592787976</v>
      </c>
      <c r="CH2462">
        <v>40.905540480240354</v>
      </c>
      <c r="CI2462">
        <v>4</v>
      </c>
    </row>
    <row r="2463" spans="47:87" x14ac:dyDescent="0.3">
      <c r="AU2463">
        <v>0.3</v>
      </c>
      <c r="AV2463">
        <v>22.493587114706333</v>
      </c>
      <c r="AW2463">
        <v>0.29107131321248325</v>
      </c>
      <c r="AX2463">
        <v>1.0429026268296868</v>
      </c>
      <c r="AY2463">
        <v>317.81619311846651</v>
      </c>
      <c r="AZ2463">
        <v>0.11783341127550488</v>
      </c>
      <c r="BA2463">
        <v>459.51882981002387</v>
      </c>
      <c r="BB2463">
        <v>308.24830521697061</v>
      </c>
      <c r="BC2463">
        <v>1</v>
      </c>
      <c r="BD2463">
        <v>37.384012011781323</v>
      </c>
      <c r="BE2463">
        <v>97.303996788843151</v>
      </c>
      <c r="BF2463">
        <v>12.496577181343094</v>
      </c>
      <c r="BG2463">
        <v>4.1443354476241083</v>
      </c>
      <c r="BH2463">
        <v>455.61116941385279</v>
      </c>
      <c r="BI2463">
        <v>0.20000000000000004</v>
      </c>
      <c r="BJ2463">
        <v>2882.7925276670271</v>
      </c>
      <c r="BK2463">
        <v>702.75223694238787</v>
      </c>
      <c r="BL2463">
        <v>952.11403433305304</v>
      </c>
      <c r="BM2463">
        <v>1060.9130330595624</v>
      </c>
      <c r="BN2463">
        <v>185.58468166531503</v>
      </c>
      <c r="BO2463">
        <v>26.519226416031817</v>
      </c>
      <c r="BP2463">
        <v>1.823318634742116E-2</v>
      </c>
      <c r="BQ2463">
        <v>100</v>
      </c>
      <c r="BR2463">
        <v>341.70173030063359</v>
      </c>
      <c r="BS2463">
        <v>5.6723248635671679E-2</v>
      </c>
      <c r="BT2463">
        <v>3.0479255284778976E-4</v>
      </c>
      <c r="BU2463">
        <v>77.87204363131022</v>
      </c>
      <c r="BV2463">
        <v>0.56198375459381944</v>
      </c>
      <c r="BW2463">
        <v>15.474179481301812</v>
      </c>
      <c r="BX2463">
        <v>35.261085822131868</v>
      </c>
      <c r="BY2463">
        <v>28.247597255133478</v>
      </c>
      <c r="BZ2463">
        <v>1030.4555822470663</v>
      </c>
      <c r="CA2463">
        <v>254.07345880250904</v>
      </c>
      <c r="CB2463">
        <v>257.90409781780824</v>
      </c>
      <c r="CC2463" s="156">
        <v>1.31</v>
      </c>
      <c r="CD2463">
        <v>870</v>
      </c>
      <c r="CE2463">
        <v>0.1347093500047134</v>
      </c>
      <c r="CF2463">
        <v>5.9265843759344969</v>
      </c>
      <c r="CG2463">
        <v>0.16480020239160581</v>
      </c>
      <c r="CH2463">
        <v>10.46307854350809</v>
      </c>
      <c r="CI2463">
        <v>11</v>
      </c>
    </row>
    <row r="2464" spans="47:87" x14ac:dyDescent="0.3">
      <c r="AU2464">
        <v>0.3</v>
      </c>
      <c r="AV2464">
        <v>18.464179316808224</v>
      </c>
      <c r="AW2464">
        <v>0.31346450919649277</v>
      </c>
      <c r="AX2464">
        <v>1.6465369659639828</v>
      </c>
      <c r="AY2464">
        <v>318.63398952167506</v>
      </c>
      <c r="AZ2464">
        <v>9.3986900372642734E-2</v>
      </c>
      <c r="BA2464">
        <v>441.15072855929634</v>
      </c>
      <c r="BB2464">
        <v>294.42899115763123</v>
      </c>
      <c r="BC2464">
        <v>1</v>
      </c>
      <c r="BD2464">
        <v>45.731397059563712</v>
      </c>
      <c r="BE2464">
        <v>108.35884797325959</v>
      </c>
      <c r="BF2464">
        <v>8.2179030585570594</v>
      </c>
      <c r="BG2464">
        <v>6.7859695030928666</v>
      </c>
      <c r="BH2464">
        <v>430.78200115628192</v>
      </c>
      <c r="BI2464">
        <v>0.2</v>
      </c>
      <c r="BJ2464">
        <v>2674.7376516587015</v>
      </c>
      <c r="BK2464">
        <v>653.53697013996236</v>
      </c>
      <c r="BL2464">
        <v>904.11432559269576</v>
      </c>
      <c r="BM2464">
        <v>768.6339275006319</v>
      </c>
      <c r="BN2464">
        <v>186.02862537324907</v>
      </c>
      <c r="BO2464">
        <v>28.381533543400764</v>
      </c>
      <c r="BP2464">
        <v>4.1384629643001034E-2</v>
      </c>
      <c r="BQ2464">
        <v>100</v>
      </c>
      <c r="BR2464">
        <v>308.3704229722465</v>
      </c>
      <c r="BS2464">
        <v>5.4597515788069817E-2</v>
      </c>
      <c r="BT2464">
        <v>3.1013376339118255E-4</v>
      </c>
      <c r="BU2464">
        <v>0</v>
      </c>
      <c r="BV2464">
        <v>0.58763780715784053</v>
      </c>
      <c r="BW2464">
        <v>14.954891465272658</v>
      </c>
      <c r="BX2464">
        <v>39.268042301541293</v>
      </c>
      <c r="BY2464">
        <v>39.539756306527579</v>
      </c>
      <c r="BZ2464">
        <v>1066.4944129605888</v>
      </c>
      <c r="CA2464">
        <v>285.82815887036838</v>
      </c>
      <c r="CB2464">
        <v>230.07837844041353</v>
      </c>
      <c r="CC2464" s="156">
        <v>0.96</v>
      </c>
      <c r="CD2464">
        <v>1380</v>
      </c>
      <c r="CE2464">
        <v>0.19614339849464302</v>
      </c>
      <c r="CF2464">
        <v>7.4976127257382528</v>
      </c>
      <c r="CG2464">
        <v>0.2325408180257843</v>
      </c>
      <c r="CH2464">
        <v>20.420918019749962</v>
      </c>
      <c r="CI2464">
        <v>7</v>
      </c>
    </row>
    <row r="2465" spans="47:87" x14ac:dyDescent="0.3">
      <c r="AU2465">
        <v>0.3</v>
      </c>
      <c r="AV2465">
        <v>21.196654615964977</v>
      </c>
      <c r="AW2465">
        <v>0.3650620410903192</v>
      </c>
      <c r="AX2465">
        <v>1.575010538912246</v>
      </c>
      <c r="AY2465">
        <v>325.12022570138203</v>
      </c>
      <c r="AZ2465">
        <v>9.5775481330736198E-2</v>
      </c>
      <c r="BA2465">
        <v>386.11551159214793</v>
      </c>
      <c r="BB2465">
        <v>364.77737464740346</v>
      </c>
      <c r="BC2465">
        <v>1</v>
      </c>
      <c r="BD2465">
        <v>40.02595578779237</v>
      </c>
      <c r="BE2465">
        <v>98.627327351990402</v>
      </c>
      <c r="BF2465">
        <v>20.49092131295594</v>
      </c>
      <c r="BG2465">
        <v>5.7228845788406479</v>
      </c>
      <c r="BH2465">
        <v>377.1631010570602</v>
      </c>
      <c r="BI2465">
        <v>0.2</v>
      </c>
      <c r="BJ2465">
        <v>2750.5926690968995</v>
      </c>
      <c r="BK2465">
        <v>692.13948134781253</v>
      </c>
      <c r="BL2465">
        <v>869.76995192762024</v>
      </c>
      <c r="BM2465">
        <v>954.9611135829349</v>
      </c>
      <c r="BN2465">
        <v>116.9051767635856</v>
      </c>
      <c r="BO2465">
        <v>33.172970958183022</v>
      </c>
      <c r="BP2465">
        <v>3.373559796829801E-2</v>
      </c>
      <c r="BQ2465">
        <v>100</v>
      </c>
      <c r="BR2465">
        <v>362.0018050289637</v>
      </c>
      <c r="BS2465">
        <v>5.1982963551400731E-2</v>
      </c>
      <c r="BT2465">
        <v>3.019089536154636E-4</v>
      </c>
      <c r="BU2465">
        <v>75.636353304373756</v>
      </c>
      <c r="BV2465">
        <v>0.55130398556326976</v>
      </c>
      <c r="BW2465">
        <v>14.901479946328639</v>
      </c>
      <c r="BX2465">
        <v>35.824181157663723</v>
      </c>
      <c r="BY2465">
        <v>23.122031303787864</v>
      </c>
      <c r="BZ2465">
        <v>1145.3482209248398</v>
      </c>
      <c r="CA2465">
        <v>247.45742080287476</v>
      </c>
      <c r="CB2465">
        <v>227.35664941900137</v>
      </c>
      <c r="CC2465" s="156">
        <v>0.96</v>
      </c>
      <c r="CD2465">
        <v>1380</v>
      </c>
      <c r="CE2465">
        <v>0.14477269466080855</v>
      </c>
      <c r="CF2465">
        <v>5.4285413025357823</v>
      </c>
      <c r="CG2465">
        <v>0.1750361018390659</v>
      </c>
      <c r="CH2465">
        <v>3.9130085854670336</v>
      </c>
      <c r="CI2465">
        <v>14</v>
      </c>
    </row>
    <row r="2466" spans="47:87" x14ac:dyDescent="0.3">
      <c r="AU2466">
        <v>0.3</v>
      </c>
      <c r="AV2466">
        <v>19.525709020677454</v>
      </c>
      <c r="AW2466">
        <v>0.30439627854154139</v>
      </c>
      <c r="AX2466">
        <v>2.433702268623843</v>
      </c>
      <c r="AY2466">
        <v>340.04415751948358</v>
      </c>
      <c r="AZ2466">
        <v>9.8115365806607208E-2</v>
      </c>
      <c r="BA2466">
        <v>445.62804164190732</v>
      </c>
      <c r="BB2466">
        <v>249.41646208646807</v>
      </c>
      <c r="BC2466">
        <v>1</v>
      </c>
      <c r="BD2466">
        <v>35.45432438192482</v>
      </c>
      <c r="BE2466">
        <v>99.2276942038621</v>
      </c>
      <c r="BF2466">
        <v>16.962177196405612</v>
      </c>
      <c r="BG2466">
        <v>6.4944732269534944</v>
      </c>
      <c r="BH2466">
        <v>469.65302242821662</v>
      </c>
      <c r="BI2466">
        <v>0.2</v>
      </c>
      <c r="BJ2466">
        <v>3087.6988616354406</v>
      </c>
      <c r="BK2466">
        <v>693.33792547503549</v>
      </c>
      <c r="BL2466">
        <v>915.58082373645857</v>
      </c>
      <c r="BM2466">
        <v>1106.5642696518669</v>
      </c>
      <c r="BN2466">
        <v>77.77662557265387</v>
      </c>
      <c r="BO2466">
        <v>27.487747651742378</v>
      </c>
      <c r="BP2466">
        <v>4.8980147206277143E-2</v>
      </c>
      <c r="BQ2466">
        <v>100</v>
      </c>
      <c r="BR2466">
        <v>287.41828989552755</v>
      </c>
      <c r="BS2466">
        <v>5.510627387777086E-2</v>
      </c>
      <c r="BT2466">
        <v>3.1959590784073606E-4</v>
      </c>
      <c r="BU2466">
        <v>0</v>
      </c>
      <c r="BV2466">
        <v>0.5853343866764471</v>
      </c>
      <c r="BW2466">
        <v>15.172269192907574</v>
      </c>
      <c r="BX2466">
        <v>38.032385244253945</v>
      </c>
      <c r="BY2466">
        <v>26.882291396124984</v>
      </c>
      <c r="BZ2466">
        <v>1008.4398657189931</v>
      </c>
      <c r="CA2466">
        <v>214.19323517116572</v>
      </c>
      <c r="CB2466">
        <v>225.00716419388078</v>
      </c>
      <c r="CC2466" s="156">
        <v>0.84</v>
      </c>
      <c r="CD2466">
        <v>2050</v>
      </c>
      <c r="CE2466">
        <v>0.15626635616632312</v>
      </c>
      <c r="CF2466">
        <v>5.4016149644448435</v>
      </c>
      <c r="CG2466">
        <v>0.20213397553255427</v>
      </c>
      <c r="CH2466">
        <v>14.003434802002589</v>
      </c>
      <c r="CI2466">
        <v>8</v>
      </c>
    </row>
    <row r="2467" spans="47:87" x14ac:dyDescent="0.3">
      <c r="AU2467">
        <v>0.3</v>
      </c>
      <c r="AV2467">
        <v>21.005674083059613</v>
      </c>
      <c r="AW2467">
        <v>0.36498653394423647</v>
      </c>
      <c r="AX2467">
        <v>1.2926626111132067</v>
      </c>
      <c r="AY2467">
        <v>327.60689511116988</v>
      </c>
      <c r="AZ2467">
        <v>0.12243560925392709</v>
      </c>
      <c r="BA2467">
        <v>389.01198331166557</v>
      </c>
      <c r="BB2467">
        <v>329.25469825101021</v>
      </c>
      <c r="BC2467">
        <v>1</v>
      </c>
      <c r="BD2467">
        <v>35.751378144944979</v>
      </c>
      <c r="BE2467">
        <v>108.66435083121189</v>
      </c>
      <c r="BF2467">
        <v>9.2740815730830537</v>
      </c>
      <c r="BG2467">
        <v>5.8001878177168855</v>
      </c>
      <c r="BH2467">
        <v>384.32242486127268</v>
      </c>
      <c r="BI2467">
        <v>0.2</v>
      </c>
      <c r="BJ2467">
        <v>2978.7209936919785</v>
      </c>
      <c r="BK2467">
        <v>690.38813838659416</v>
      </c>
      <c r="BL2467">
        <v>791.58495786478261</v>
      </c>
      <c r="BM2467">
        <v>933.07879205982817</v>
      </c>
      <c r="BN2467">
        <v>206.69909709443633</v>
      </c>
      <c r="BO2467">
        <v>32.875971316041344</v>
      </c>
      <c r="BP2467">
        <v>6.8805697621223072E-2</v>
      </c>
      <c r="BQ2467">
        <v>100</v>
      </c>
      <c r="BR2467">
        <v>365.09623033821521</v>
      </c>
      <c r="BS2467">
        <v>5.7881148220256154E-2</v>
      </c>
      <c r="BT2467">
        <v>2.905262280925978E-4</v>
      </c>
      <c r="BU2467">
        <v>0</v>
      </c>
      <c r="BV2467">
        <v>0.52203766076428848</v>
      </c>
      <c r="BW2467">
        <v>16.183117643144929</v>
      </c>
      <c r="BX2467">
        <v>34.087110292435838</v>
      </c>
      <c r="BY2467">
        <v>38.154461894316171</v>
      </c>
      <c r="BZ2467">
        <v>1067.4257515369522</v>
      </c>
      <c r="CA2467">
        <v>268.01003498513575</v>
      </c>
      <c r="CB2467">
        <v>237.01211675466885</v>
      </c>
      <c r="CC2467" s="156">
        <v>0.98</v>
      </c>
      <c r="CD2467">
        <v>1800</v>
      </c>
      <c r="CE2467">
        <v>9.6957902724226441E-2</v>
      </c>
      <c r="CF2467">
        <v>4.039055103631636</v>
      </c>
      <c r="CG2467">
        <v>0.12669718125418902</v>
      </c>
      <c r="CH2467">
        <v>-1.2824931843368454</v>
      </c>
      <c r="CI2467" t="s">
        <v>479</v>
      </c>
    </row>
    <row r="2468" spans="47:87" x14ac:dyDescent="0.3">
      <c r="AU2468">
        <v>0.3</v>
      </c>
      <c r="AV2468">
        <v>21.414062931862762</v>
      </c>
      <c r="AW2468">
        <v>0.30090606450160823</v>
      </c>
      <c r="AX2468">
        <v>0.92646372438279512</v>
      </c>
      <c r="AY2468">
        <v>320.27564918365408</v>
      </c>
      <c r="AZ2468">
        <v>0.11899852660951106</v>
      </c>
      <c r="BA2468">
        <v>349.69336113544131</v>
      </c>
      <c r="BB2468">
        <v>345.25616399371239</v>
      </c>
      <c r="BC2468">
        <v>1</v>
      </c>
      <c r="BD2468">
        <v>43.620525023842582</v>
      </c>
      <c r="BE2468">
        <v>96.37185663473231</v>
      </c>
      <c r="BF2468">
        <v>18.830815600694638</v>
      </c>
      <c r="BG2468">
        <v>5.5916867991037575</v>
      </c>
      <c r="BH2468">
        <v>409.74316056228423</v>
      </c>
      <c r="BI2468">
        <v>0.20000000000000004</v>
      </c>
      <c r="BJ2468">
        <v>2521.5578939976062</v>
      </c>
      <c r="BK2468">
        <v>694.04203953755666</v>
      </c>
      <c r="BL2468">
        <v>860.09637226062796</v>
      </c>
      <c r="BM2468">
        <v>844.35718596084189</v>
      </c>
      <c r="BN2468">
        <v>227.35458375638243</v>
      </c>
      <c r="BO2468">
        <v>26.951503597516947</v>
      </c>
      <c r="BP2468">
        <v>7.51371321129196E-2</v>
      </c>
      <c r="BQ2468">
        <v>100</v>
      </c>
      <c r="BR2468">
        <v>324.43698531555384</v>
      </c>
      <c r="BS2468">
        <v>5.9054001422092127E-2</v>
      </c>
      <c r="BT2468">
        <v>3.0682795421388648E-4</v>
      </c>
      <c r="BU2468">
        <v>0</v>
      </c>
      <c r="BV2468">
        <v>0.55743856992988816</v>
      </c>
      <c r="BW2468">
        <v>14.176723153640671</v>
      </c>
      <c r="BX2468">
        <v>38.088930296589261</v>
      </c>
      <c r="BY2468">
        <v>30.788830215645028</v>
      </c>
      <c r="BZ2468">
        <v>1083.9478476424563</v>
      </c>
      <c r="CA2468">
        <v>229.91537531866757</v>
      </c>
      <c r="CB2468">
        <v>244.25154261474282</v>
      </c>
      <c r="CC2468" s="156">
        <v>0.91</v>
      </c>
      <c r="CD2468">
        <v>2360</v>
      </c>
      <c r="CE2468">
        <v>0.12168331900268625</v>
      </c>
      <c r="CF2468">
        <v>3.0122389226648245</v>
      </c>
      <c r="CG2468">
        <v>0.15616559385867232</v>
      </c>
      <c r="CH2468">
        <v>2.9733302948162801</v>
      </c>
      <c r="CI2468">
        <v>13</v>
      </c>
    </row>
    <row r="2469" spans="47:87" x14ac:dyDescent="0.3">
      <c r="AU2469">
        <v>0.3</v>
      </c>
      <c r="AV2469">
        <v>18.954732668016955</v>
      </c>
      <c r="AW2469">
        <v>0.20989952838978096</v>
      </c>
      <c r="AX2469">
        <v>1.1303138127030827</v>
      </c>
      <c r="AY2469">
        <v>335.27091748339217</v>
      </c>
      <c r="AZ2469">
        <v>0.10527940687697412</v>
      </c>
      <c r="BA2469">
        <v>492.56116919265145</v>
      </c>
      <c r="BB2469">
        <v>358.75545195487211</v>
      </c>
      <c r="BC2469">
        <v>1</v>
      </c>
      <c r="BD2469">
        <v>40.657843732801652</v>
      </c>
      <c r="BE2469">
        <v>103.34901401165719</v>
      </c>
      <c r="BF2469">
        <v>18.836617503130924</v>
      </c>
      <c r="BG2469">
        <v>3.7281539525692633</v>
      </c>
      <c r="BH2469">
        <v>438.65351859271112</v>
      </c>
      <c r="BI2469">
        <v>0.2</v>
      </c>
      <c r="BJ2469">
        <v>2792.8656583501006</v>
      </c>
      <c r="BK2469">
        <v>694.57858488408874</v>
      </c>
      <c r="BL2469">
        <v>874.5648111199489</v>
      </c>
      <c r="BM2469">
        <v>837.68519280400869</v>
      </c>
      <c r="BN2469">
        <v>164.93879149035038</v>
      </c>
      <c r="BO2469">
        <v>18.952105744719809</v>
      </c>
      <c r="BP2469">
        <v>3.3877112706333395E-2</v>
      </c>
      <c r="BQ2469">
        <v>100</v>
      </c>
      <c r="BR2469">
        <v>390.21688818019538</v>
      </c>
      <c r="BS2469">
        <v>5.4803666544827635E-2</v>
      </c>
      <c r="BT2469">
        <v>3.0191036755952032E-4</v>
      </c>
      <c r="BU2469">
        <v>3.117380807279194</v>
      </c>
      <c r="BV2469">
        <v>0.53387887033637527</v>
      </c>
      <c r="BW2469">
        <v>14.429916128369388</v>
      </c>
      <c r="BX2469">
        <v>36.785750619322947</v>
      </c>
      <c r="BY2469">
        <v>36.781502711145123</v>
      </c>
      <c r="BZ2469">
        <v>819.00401712716916</v>
      </c>
      <c r="CA2469">
        <v>421.5785482537708</v>
      </c>
      <c r="CB2469">
        <v>244.27603307054522</v>
      </c>
      <c r="CC2469" s="156">
        <v>0.87</v>
      </c>
      <c r="CD2469">
        <v>1950</v>
      </c>
      <c r="CE2469">
        <v>0.13356190727806938</v>
      </c>
      <c r="CF2469">
        <v>4.5158917503371683</v>
      </c>
      <c r="CG2469">
        <v>0.16329074794624346</v>
      </c>
      <c r="CH2469">
        <v>5.3209438349152167</v>
      </c>
      <c r="CI2469">
        <v>13</v>
      </c>
    </row>
    <row r="2470" spans="47:87" x14ac:dyDescent="0.3">
      <c r="AU2470">
        <v>0.3</v>
      </c>
      <c r="AV2470">
        <v>19.417600057935033</v>
      </c>
      <c r="AW2470">
        <v>0.31269606426326219</v>
      </c>
      <c r="AX2470">
        <v>0.60897895561161142</v>
      </c>
      <c r="AY2470">
        <v>333.23907068269125</v>
      </c>
      <c r="AZ2470">
        <v>0.10285635563555832</v>
      </c>
      <c r="BA2470">
        <v>462.32676947643938</v>
      </c>
      <c r="BB2470">
        <v>423.5364878845424</v>
      </c>
      <c r="BC2470">
        <v>1</v>
      </c>
      <c r="BD2470">
        <v>35.892689209987687</v>
      </c>
      <c r="BE2470">
        <v>92.043954940662232</v>
      </c>
      <c r="BF2470">
        <v>21.982135849851666</v>
      </c>
      <c r="BG2470">
        <v>3.2263132780973485</v>
      </c>
      <c r="BH2470">
        <v>432.97738465435179</v>
      </c>
      <c r="BI2470">
        <v>0.2</v>
      </c>
      <c r="BJ2470">
        <v>2615.2138364949328</v>
      </c>
      <c r="BK2470">
        <v>680.56906280602254</v>
      </c>
      <c r="BL2470">
        <v>898.90527839785193</v>
      </c>
      <c r="BM2470">
        <v>938.78214246362893</v>
      </c>
      <c r="BN2470">
        <v>112.47284235994425</v>
      </c>
      <c r="BO2470">
        <v>28.025754608840646</v>
      </c>
      <c r="BP2470">
        <v>7.5968019866353362E-2</v>
      </c>
      <c r="BQ2470">
        <v>100</v>
      </c>
      <c r="BR2470">
        <v>363.86507118860402</v>
      </c>
      <c r="BS2470">
        <v>5.8513129612280154E-2</v>
      </c>
      <c r="BT2470">
        <v>3.2210815288635813E-4</v>
      </c>
      <c r="BU2470">
        <v>14.898003409483511</v>
      </c>
      <c r="BV2470">
        <v>0.56866385285132859</v>
      </c>
      <c r="BW2470">
        <v>15.614072973990076</v>
      </c>
      <c r="BX2470">
        <v>35.749847287497886</v>
      </c>
      <c r="BY2470">
        <v>39.05001983982276</v>
      </c>
      <c r="BZ2470">
        <v>1014.7992146822194</v>
      </c>
      <c r="CA2470">
        <v>348.42962875507533</v>
      </c>
      <c r="CB2470">
        <v>248.13256550586001</v>
      </c>
      <c r="CC2470" s="156">
        <v>1.27</v>
      </c>
      <c r="CD2470">
        <v>1080</v>
      </c>
      <c r="CE2470">
        <v>6.8115117945211079E-3</v>
      </c>
      <c r="CF2470">
        <v>1.612782297238903</v>
      </c>
      <c r="CG2470">
        <v>5.7146830373846783E-2</v>
      </c>
      <c r="CH2470">
        <v>-14.561765040636363</v>
      </c>
      <c r="CI2470" t="s">
        <v>479</v>
      </c>
    </row>
    <row r="2471" spans="47:87" x14ac:dyDescent="0.3">
      <c r="AU2471">
        <v>0.3</v>
      </c>
      <c r="AV2471">
        <v>19.287612667002811</v>
      </c>
      <c r="AW2471">
        <v>0.38235183415934387</v>
      </c>
      <c r="AX2471">
        <v>1.9800692870722132</v>
      </c>
      <c r="AY2471">
        <v>338.22504756849457</v>
      </c>
      <c r="AZ2471">
        <v>0.10884278031773373</v>
      </c>
      <c r="BA2471">
        <v>430.52804700925515</v>
      </c>
      <c r="BB2471">
        <v>441.37626724239271</v>
      </c>
      <c r="BC2471">
        <v>1</v>
      </c>
      <c r="BD2471">
        <v>43.874902339214522</v>
      </c>
      <c r="BE2471">
        <v>113.68077698638436</v>
      </c>
      <c r="BF2471">
        <v>10.834388397649267</v>
      </c>
      <c r="BG2471">
        <v>3.136406490797115</v>
      </c>
      <c r="BH2471">
        <v>402.25530672933644</v>
      </c>
      <c r="BI2471">
        <v>0.2</v>
      </c>
      <c r="BJ2471">
        <v>2433.6988087888735</v>
      </c>
      <c r="BK2471">
        <v>674.84925508472622</v>
      </c>
      <c r="BL2471">
        <v>880.86508869994987</v>
      </c>
      <c r="BM2471">
        <v>989.59640190852804</v>
      </c>
      <c r="BN2471">
        <v>148.88010833249464</v>
      </c>
      <c r="BO2471">
        <v>34.710251542235738</v>
      </c>
      <c r="BP2471">
        <v>3.9397344144007758E-2</v>
      </c>
      <c r="BQ2471">
        <v>100</v>
      </c>
      <c r="BR2471">
        <v>293.31401722328542</v>
      </c>
      <c r="BS2471">
        <v>5.3887247018109249E-2</v>
      </c>
      <c r="BT2471">
        <v>2.9904194368308371E-4</v>
      </c>
      <c r="BU2471">
        <v>17.727714491084143</v>
      </c>
      <c r="BV2471">
        <v>0.50552376447124803</v>
      </c>
      <c r="BW2471">
        <v>13.554132148861253</v>
      </c>
      <c r="BX2471">
        <v>36.192036765558449</v>
      </c>
      <c r="BY2471">
        <v>33.150840726984526</v>
      </c>
      <c r="BZ2471">
        <v>1150.1212384701591</v>
      </c>
      <c r="CA2471">
        <v>310.59506114002767</v>
      </c>
      <c r="CB2471">
        <v>228.26453863341413</v>
      </c>
      <c r="CC2471" s="156">
        <v>0.78</v>
      </c>
      <c r="CD2471">
        <v>2050</v>
      </c>
      <c r="CE2471">
        <v>0.14840508910988537</v>
      </c>
      <c r="CF2471">
        <v>3.8778068325119639</v>
      </c>
      <c r="CG2471">
        <v>0.19738952494156448</v>
      </c>
      <c r="CH2471">
        <v>5.9750971408326885</v>
      </c>
      <c r="CI2471">
        <v>10</v>
      </c>
    </row>
    <row r="2472" spans="47:87" x14ac:dyDescent="0.3">
      <c r="AU2472">
        <v>0.3</v>
      </c>
      <c r="AV2472">
        <v>18.443889701404295</v>
      </c>
      <c r="AW2472">
        <v>0.35330804916468811</v>
      </c>
      <c r="AX2472">
        <v>1.9282948660059622</v>
      </c>
      <c r="AY2472">
        <v>343.21270451707926</v>
      </c>
      <c r="AZ2472">
        <v>9.6799791842401964E-2</v>
      </c>
      <c r="BA2472">
        <v>405.60704592902869</v>
      </c>
      <c r="BB2472">
        <v>394.81747692035827</v>
      </c>
      <c r="BC2472">
        <v>1</v>
      </c>
      <c r="BD2472">
        <v>36.738814019283154</v>
      </c>
      <c r="BE2472">
        <v>90.449340939612767</v>
      </c>
      <c r="BF2472">
        <v>20.096559526622531</v>
      </c>
      <c r="BG2472">
        <v>4.9299097335558573</v>
      </c>
      <c r="BH2472">
        <v>408.54728132304092</v>
      </c>
      <c r="BI2472">
        <v>0.19999999999999996</v>
      </c>
      <c r="BJ2472">
        <v>2585.0671330148011</v>
      </c>
      <c r="BK2472">
        <v>674.45926519722514</v>
      </c>
      <c r="BL2472">
        <v>793.68034221195421</v>
      </c>
      <c r="BM2472">
        <v>888.91562889792203</v>
      </c>
      <c r="BN2472">
        <v>129.57372587407272</v>
      </c>
      <c r="BO2472">
        <v>31.735562873426133</v>
      </c>
      <c r="BP2472">
        <v>7.7445441235497486E-2</v>
      </c>
      <c r="BQ2472">
        <v>100</v>
      </c>
      <c r="BR2472">
        <v>361.88766594050526</v>
      </c>
      <c r="BS2472">
        <v>5.6341294111024932E-2</v>
      </c>
      <c r="BT2472">
        <v>3.0818367826832238E-4</v>
      </c>
      <c r="BU2472">
        <v>14.813147819154773</v>
      </c>
      <c r="BV2472">
        <v>0.54781246461875976</v>
      </c>
      <c r="BW2472">
        <v>14.130119139589072</v>
      </c>
      <c r="BX2472">
        <v>36.569186329461672</v>
      </c>
      <c r="BY2472">
        <v>44.358234050472433</v>
      </c>
      <c r="BZ2472">
        <v>980.48637563996749</v>
      </c>
      <c r="CA2472">
        <v>264.21566196619904</v>
      </c>
      <c r="CB2472">
        <v>224.38654092903377</v>
      </c>
      <c r="CC2472" s="156">
        <v>1.2</v>
      </c>
      <c r="CD2472">
        <v>700</v>
      </c>
      <c r="CE2472">
        <v>0.24680407868250387</v>
      </c>
      <c r="CF2472">
        <v>8.0092533815889766</v>
      </c>
      <c r="CG2472">
        <v>0.29652472547058878</v>
      </c>
      <c r="CH2472">
        <v>29.377526211112162</v>
      </c>
      <c r="CI2472">
        <v>5</v>
      </c>
    </row>
    <row r="2473" spans="47:87" x14ac:dyDescent="0.3">
      <c r="AU2473">
        <v>0.3</v>
      </c>
      <c r="AV2473">
        <v>19.499625499789008</v>
      </c>
      <c r="AW2473">
        <v>0.29341408907190764</v>
      </c>
      <c r="AX2473">
        <v>2.3616696638077341</v>
      </c>
      <c r="AY2473">
        <v>290.07566586613376</v>
      </c>
      <c r="AZ2473">
        <v>0.10310207581329643</v>
      </c>
      <c r="BA2473">
        <v>427.09894280455569</v>
      </c>
      <c r="BB2473">
        <v>453.58612142682239</v>
      </c>
      <c r="BC2473">
        <v>1</v>
      </c>
      <c r="BD2473">
        <v>41.538671900447667</v>
      </c>
      <c r="BE2473">
        <v>104.14513971530684</v>
      </c>
      <c r="BF2473">
        <v>13.979931733582157</v>
      </c>
      <c r="BG2473">
        <v>6.5629858834949779</v>
      </c>
      <c r="BH2473">
        <v>396.04015992310212</v>
      </c>
      <c r="BI2473">
        <v>0.20000000000000007</v>
      </c>
      <c r="BJ2473">
        <v>2256.8718920605738</v>
      </c>
      <c r="BK2473">
        <v>670.83695019139077</v>
      </c>
      <c r="BL2473">
        <v>907.05566135640925</v>
      </c>
      <c r="BM2473">
        <v>899.31955747088352</v>
      </c>
      <c r="BN2473">
        <v>198.31344918506289</v>
      </c>
      <c r="BO2473">
        <v>26.644815104796884</v>
      </c>
      <c r="BP2473">
        <v>2.9117249113724195E-2</v>
      </c>
      <c r="BQ2473">
        <v>100</v>
      </c>
      <c r="BR2473">
        <v>340.37843046580423</v>
      </c>
      <c r="BS2473">
        <v>5.4746331552002696E-2</v>
      </c>
      <c r="BT2473">
        <v>3.1158419098709718E-4</v>
      </c>
      <c r="BU2473">
        <v>0</v>
      </c>
      <c r="BV2473">
        <v>0.56701810965378063</v>
      </c>
      <c r="BW2473">
        <v>14.752795855468472</v>
      </c>
      <c r="BX2473">
        <v>35.676154759878756</v>
      </c>
      <c r="BY2473">
        <v>35.136520195463412</v>
      </c>
      <c r="BZ2473">
        <v>902.82993940026392</v>
      </c>
      <c r="CA2473">
        <v>338.66514506179715</v>
      </c>
      <c r="CB2473">
        <v>248.38352801138578</v>
      </c>
      <c r="CC2473" s="156">
        <v>0.9</v>
      </c>
      <c r="CD2473">
        <v>1630</v>
      </c>
      <c r="CE2473">
        <v>0.17793197500065072</v>
      </c>
      <c r="CF2473">
        <v>5.4977356861485811</v>
      </c>
      <c r="CG2473">
        <v>0.21604343908496021</v>
      </c>
      <c r="CH2473">
        <v>14.649680938487373</v>
      </c>
      <c r="CI2473">
        <v>8</v>
      </c>
    </row>
    <row r="2474" spans="47:87" x14ac:dyDescent="0.3">
      <c r="AU2474">
        <v>0.3</v>
      </c>
      <c r="AV2474">
        <v>20.06905959364676</v>
      </c>
      <c r="AW2474">
        <v>0.34159684521077954</v>
      </c>
      <c r="AX2474">
        <v>1.411072352807561</v>
      </c>
      <c r="AY2474">
        <v>311.79621980549274</v>
      </c>
      <c r="AZ2474">
        <v>7.9195066893472096E-2</v>
      </c>
      <c r="BA2474">
        <v>421.00544941531831</v>
      </c>
      <c r="BB2474">
        <v>478.69269830394001</v>
      </c>
      <c r="BC2474">
        <v>1</v>
      </c>
      <c r="BD2474">
        <v>42.965605534763796</v>
      </c>
      <c r="BE2474">
        <v>93.073204382851642</v>
      </c>
      <c r="BF2474">
        <v>12.096733742887794</v>
      </c>
      <c r="BG2474">
        <v>5.9750785138310194</v>
      </c>
      <c r="BH2474">
        <v>422.08305825674319</v>
      </c>
      <c r="BI2474">
        <v>0.19999999999999998</v>
      </c>
      <c r="BJ2474">
        <v>2428.6190320339456</v>
      </c>
      <c r="BK2474">
        <v>697.30186716126912</v>
      </c>
      <c r="BL2474">
        <v>893.50074880299633</v>
      </c>
      <c r="BM2474">
        <v>838.81209703163279</v>
      </c>
      <c r="BN2474">
        <v>170.98069902804451</v>
      </c>
      <c r="BO2474">
        <v>30.89503859968185</v>
      </c>
      <c r="BP2474">
        <v>4.9293208117169578E-2</v>
      </c>
      <c r="BQ2474">
        <v>100</v>
      </c>
      <c r="BR2474">
        <v>309.34964797518086</v>
      </c>
      <c r="BS2474">
        <v>5.5238394106566169E-2</v>
      </c>
      <c r="BT2474">
        <v>3.0842481901286259E-4</v>
      </c>
      <c r="BU2474">
        <v>72.050658194820699</v>
      </c>
      <c r="BV2474">
        <v>0.55030551574775721</v>
      </c>
      <c r="BW2474">
        <v>14.787001420436333</v>
      </c>
      <c r="BX2474">
        <v>35.340910424111065</v>
      </c>
      <c r="BY2474">
        <v>37.29378005982602</v>
      </c>
      <c r="BZ2474">
        <v>1054.7880251569459</v>
      </c>
      <c r="CA2474">
        <v>266.4236954067182</v>
      </c>
      <c r="CB2474">
        <v>234.44918372314331</v>
      </c>
      <c r="CC2474" s="156">
        <v>0.77</v>
      </c>
      <c r="CD2474">
        <v>1590</v>
      </c>
      <c r="CE2474">
        <v>0.21249810045067208</v>
      </c>
      <c r="CF2474">
        <v>8.1251476002598437</v>
      </c>
      <c r="CG2474">
        <v>0.28617980815961974</v>
      </c>
      <c r="CH2474">
        <v>33.705294576257572</v>
      </c>
      <c r="CI2474">
        <v>5</v>
      </c>
    </row>
    <row r="2475" spans="47:87" x14ac:dyDescent="0.3">
      <c r="AU2475">
        <v>0.3</v>
      </c>
      <c r="AV2475">
        <v>19.829515218920278</v>
      </c>
      <c r="AW2475">
        <v>0.3882660321631457</v>
      </c>
      <c r="AX2475">
        <v>1.3866294944606614</v>
      </c>
      <c r="AY2475">
        <v>311.37618917303172</v>
      </c>
      <c r="AZ2475">
        <v>7.8285828165145524E-2</v>
      </c>
      <c r="BA2475">
        <v>453.80950282062315</v>
      </c>
      <c r="BB2475">
        <v>264.31657346060604</v>
      </c>
      <c r="BC2475">
        <v>1</v>
      </c>
      <c r="BD2475">
        <v>38.273195920288124</v>
      </c>
      <c r="BE2475">
        <v>103.61877628410127</v>
      </c>
      <c r="BF2475">
        <v>19.695454873103404</v>
      </c>
      <c r="BG2475">
        <v>6.0328178283318863</v>
      </c>
      <c r="BH2475">
        <v>422.56536733453851</v>
      </c>
      <c r="BI2475">
        <v>0.2</v>
      </c>
      <c r="BJ2475">
        <v>2705.6982587660714</v>
      </c>
      <c r="BK2475">
        <v>670.99076833098377</v>
      </c>
      <c r="BL2475">
        <v>795.76701753514453</v>
      </c>
      <c r="BM2475">
        <v>800.77162793902744</v>
      </c>
      <c r="BN2475">
        <v>143.22659408498544</v>
      </c>
      <c r="BO2475">
        <v>35.255911556012379</v>
      </c>
      <c r="BP2475">
        <v>3.9099791330887521E-2</v>
      </c>
      <c r="BQ2475">
        <v>100</v>
      </c>
      <c r="BR2475">
        <v>351.59600593916434</v>
      </c>
      <c r="BS2475">
        <v>5.4811036513731697E-2</v>
      </c>
      <c r="BT2475">
        <v>2.9295536699450842E-4</v>
      </c>
      <c r="BU2475">
        <v>59.302406207725745</v>
      </c>
      <c r="BV2475">
        <v>0.5309605282582649</v>
      </c>
      <c r="BW2475">
        <v>14.862736727082616</v>
      </c>
      <c r="BX2475">
        <v>37.065748798259378</v>
      </c>
      <c r="BY2475">
        <v>35.243207322535191</v>
      </c>
      <c r="BZ2475">
        <v>1010.6715139849558</v>
      </c>
      <c r="CA2475">
        <v>283.96009950000956</v>
      </c>
      <c r="CB2475">
        <v>249.84426788570627</v>
      </c>
      <c r="CC2475" s="156">
        <v>0.83</v>
      </c>
      <c r="CD2475">
        <v>1700</v>
      </c>
      <c r="CE2475">
        <v>0.16600084305813345</v>
      </c>
      <c r="CF2475">
        <v>5.8695093265740494</v>
      </c>
      <c r="CG2475">
        <v>0.2174729541035976</v>
      </c>
      <c r="CH2475">
        <v>13.59971698173203</v>
      </c>
      <c r="CI2475">
        <v>8</v>
      </c>
    </row>
    <row r="2476" spans="47:87" x14ac:dyDescent="0.3">
      <c r="AU2476">
        <v>0.3</v>
      </c>
      <c r="AV2476">
        <v>19.167808942732606</v>
      </c>
      <c r="AW2476">
        <v>0.3871032922863572</v>
      </c>
      <c r="AX2476">
        <v>1.8575471593332553</v>
      </c>
      <c r="AY2476">
        <v>329.44179558694475</v>
      </c>
      <c r="AZ2476">
        <v>9.6543646022498278E-2</v>
      </c>
      <c r="BA2476">
        <v>393.99825107424937</v>
      </c>
      <c r="BB2476">
        <v>313.292124034079</v>
      </c>
      <c r="BC2476">
        <v>1</v>
      </c>
      <c r="BD2476">
        <v>46.151139393407846</v>
      </c>
      <c r="BE2476">
        <v>116.63810664119502</v>
      </c>
      <c r="BF2476">
        <v>21.86889568526589</v>
      </c>
      <c r="BG2476">
        <v>5.4864260463811263</v>
      </c>
      <c r="BH2476">
        <v>430.40698115367042</v>
      </c>
      <c r="BI2476">
        <v>0.19999999999999998</v>
      </c>
      <c r="BJ2476">
        <v>2732.1235862843973</v>
      </c>
      <c r="BK2476">
        <v>708.00757808117532</v>
      </c>
      <c r="BL2476">
        <v>874.03639274280158</v>
      </c>
      <c r="BM2476">
        <v>929.55375363920234</v>
      </c>
      <c r="BN2476">
        <v>144.09054841883324</v>
      </c>
      <c r="BO2476">
        <v>35.148132274939279</v>
      </c>
      <c r="BP2476">
        <v>3.9159719589741147E-2</v>
      </c>
      <c r="BQ2476">
        <v>100</v>
      </c>
      <c r="BR2476">
        <v>282.07863207845872</v>
      </c>
      <c r="BS2476">
        <v>5.417441449963558E-2</v>
      </c>
      <c r="BT2476">
        <v>2.8229167494739918E-4</v>
      </c>
      <c r="BU2476">
        <v>49.893633643191087</v>
      </c>
      <c r="BV2476">
        <v>0.5541144158012633</v>
      </c>
      <c r="BW2476">
        <v>14.480665169277298</v>
      </c>
      <c r="BX2476">
        <v>36.281995605503958</v>
      </c>
      <c r="BY2476">
        <v>26.685649928837456</v>
      </c>
      <c r="BZ2476">
        <v>1280.8553474335895</v>
      </c>
      <c r="CA2476">
        <v>351.1449871233263</v>
      </c>
      <c r="CB2476">
        <v>230.20979345041093</v>
      </c>
      <c r="CC2476" s="156">
        <v>1.08</v>
      </c>
      <c r="CD2476">
        <v>1960</v>
      </c>
      <c r="CE2476">
        <v>6.8192228994020665E-2</v>
      </c>
      <c r="CF2476">
        <v>2.9235517232397412</v>
      </c>
      <c r="CG2476">
        <v>9.9072391381406513E-2</v>
      </c>
      <c r="CH2476">
        <v>-4.9572950632420918</v>
      </c>
      <c r="CI2476" t="s">
        <v>479</v>
      </c>
    </row>
    <row r="2477" spans="47:87" x14ac:dyDescent="0.3">
      <c r="AU2477">
        <v>0.3</v>
      </c>
      <c r="AV2477">
        <v>20.557037463092087</v>
      </c>
      <c r="AW2477">
        <v>0.35822669003413843</v>
      </c>
      <c r="AX2477">
        <v>0.689298197849604</v>
      </c>
      <c r="AY2477">
        <v>354.19357912488084</v>
      </c>
      <c r="AZ2477">
        <v>0.10753693069783346</v>
      </c>
      <c r="BA2477">
        <v>362.86956326580076</v>
      </c>
      <c r="BB2477">
        <v>380.17005877584273</v>
      </c>
      <c r="BC2477">
        <v>1</v>
      </c>
      <c r="BD2477">
        <v>36.113061232341181</v>
      </c>
      <c r="BE2477">
        <v>87.081134513964102</v>
      </c>
      <c r="BF2477">
        <v>13.787984905752351</v>
      </c>
      <c r="BG2477">
        <v>5.3705451189565458</v>
      </c>
      <c r="BH2477">
        <v>427.50521853637167</v>
      </c>
      <c r="BI2477">
        <v>0.2</v>
      </c>
      <c r="BJ2477">
        <v>2514.1536917796725</v>
      </c>
      <c r="BK2477">
        <v>683.85305773313451</v>
      </c>
      <c r="BL2477">
        <v>844.54187059623632</v>
      </c>
      <c r="BM2477">
        <v>944.12252423354346</v>
      </c>
      <c r="BN2477">
        <v>199.68364233855169</v>
      </c>
      <c r="BO2477">
        <v>32.270514785466993</v>
      </c>
      <c r="BP2477">
        <v>6.7176103135651533E-2</v>
      </c>
      <c r="BQ2477">
        <v>100</v>
      </c>
      <c r="BR2477">
        <v>369.03349402078595</v>
      </c>
      <c r="BS2477">
        <v>5.4358755881363754E-2</v>
      </c>
      <c r="BT2477">
        <v>3.1935839958440344E-4</v>
      </c>
      <c r="BU2477">
        <v>0</v>
      </c>
      <c r="BV2477">
        <v>0.53149163455096815</v>
      </c>
      <c r="BW2477">
        <v>15.268842338183074</v>
      </c>
      <c r="BX2477">
        <v>34.203407713104298</v>
      </c>
      <c r="BY2477">
        <v>30.465043724527657</v>
      </c>
      <c r="BZ2477">
        <v>866.41517019049672</v>
      </c>
      <c r="CA2477">
        <v>233.07314766049342</v>
      </c>
      <c r="CB2477">
        <v>224.12315249334031</v>
      </c>
      <c r="CC2477" s="156">
        <v>0.96</v>
      </c>
      <c r="CD2477">
        <v>1700</v>
      </c>
      <c r="CE2477">
        <v>6.6718156762302749E-2</v>
      </c>
      <c r="CF2477">
        <v>3.4568316312047411</v>
      </c>
      <c r="CG2477">
        <v>0.10063795719123797</v>
      </c>
      <c r="CH2477">
        <v>-8.2232192328687645</v>
      </c>
      <c r="CI2477" t="s">
        <v>479</v>
      </c>
    </row>
    <row r="2478" spans="47:87" x14ac:dyDescent="0.3">
      <c r="AU2478">
        <v>0.3</v>
      </c>
      <c r="AV2478">
        <v>20.553932849794656</v>
      </c>
      <c r="AW2478">
        <v>0.39246904812997657</v>
      </c>
      <c r="AX2478">
        <v>1.5525347120606312</v>
      </c>
      <c r="AY2478">
        <v>334.93144612279866</v>
      </c>
      <c r="AZ2478">
        <v>7.5491597754656026E-2</v>
      </c>
      <c r="BA2478">
        <v>347.22689969345339</v>
      </c>
      <c r="BB2478">
        <v>384.31712718672941</v>
      </c>
      <c r="BC2478">
        <v>1</v>
      </c>
      <c r="BD2478">
        <v>37.398412915660025</v>
      </c>
      <c r="BE2478">
        <v>92.185373947518386</v>
      </c>
      <c r="BF2478">
        <v>19.478819977593659</v>
      </c>
      <c r="BG2478">
        <v>6.9962015924505021</v>
      </c>
      <c r="BH2478">
        <v>399.50845064834704</v>
      </c>
      <c r="BI2478">
        <v>0.19999999999999998</v>
      </c>
      <c r="BJ2478">
        <v>2233.5283428597395</v>
      </c>
      <c r="BK2478">
        <v>692.31462151573066</v>
      </c>
      <c r="BL2478">
        <v>864.74959470385147</v>
      </c>
      <c r="BM2478">
        <v>970.63523657265068</v>
      </c>
      <c r="BN2478">
        <v>193.98897913056467</v>
      </c>
      <c r="BO2478">
        <v>35.427314393302701</v>
      </c>
      <c r="BP2478">
        <v>6.5052786502590679E-2</v>
      </c>
      <c r="BQ2478">
        <v>100</v>
      </c>
      <c r="BR2478">
        <v>460.8303341317328</v>
      </c>
      <c r="BS2478">
        <v>5.926046612765553E-2</v>
      </c>
      <c r="BT2478">
        <v>3.1537618326630369E-4</v>
      </c>
      <c r="BU2478">
        <v>28.668920778033957</v>
      </c>
      <c r="BV2478">
        <v>0.52459280702765732</v>
      </c>
      <c r="BW2478">
        <v>14.914446387115198</v>
      </c>
      <c r="BX2478">
        <v>36.332245133695388</v>
      </c>
      <c r="BY2478">
        <v>34.286164795862881</v>
      </c>
      <c r="BZ2478">
        <v>1020.621553525099</v>
      </c>
      <c r="CA2478">
        <v>343.31813293676652</v>
      </c>
      <c r="CB2478">
        <v>237.13786724917273</v>
      </c>
      <c r="CC2478" s="156">
        <v>1.08</v>
      </c>
      <c r="CD2478">
        <v>1630</v>
      </c>
      <c r="CE2478">
        <v>7.7629155402763272E-2</v>
      </c>
      <c r="CF2478">
        <v>3.9790174639886393</v>
      </c>
      <c r="CG2478">
        <v>0.11524087186635401</v>
      </c>
      <c r="CH2478">
        <v>-7.1534716407196832</v>
      </c>
      <c r="CI2478" t="s">
        <v>479</v>
      </c>
    </row>
    <row r="2479" spans="47:87" x14ac:dyDescent="0.3">
      <c r="AU2479">
        <v>0.3</v>
      </c>
      <c r="AV2479">
        <v>19.822496098273557</v>
      </c>
      <c r="AW2479">
        <v>0.28833582720022682</v>
      </c>
      <c r="AX2479">
        <v>0.91757484815439627</v>
      </c>
      <c r="AY2479">
        <v>367.63745490391119</v>
      </c>
      <c r="AZ2479">
        <v>9.968237042677483E-2</v>
      </c>
      <c r="BA2479">
        <v>449.95051135668814</v>
      </c>
      <c r="BB2479">
        <v>352.12613717095155</v>
      </c>
      <c r="BC2479">
        <v>1</v>
      </c>
      <c r="BD2479">
        <v>43.466611098717081</v>
      </c>
      <c r="BE2479">
        <v>95.16211028110736</v>
      </c>
      <c r="BF2479">
        <v>9.6935871467715398</v>
      </c>
      <c r="BG2479">
        <v>6.7026545222002971</v>
      </c>
      <c r="BH2479">
        <v>407.01170957485562</v>
      </c>
      <c r="BI2479">
        <v>0.19999999999999998</v>
      </c>
      <c r="BJ2479">
        <v>2046.6848442837313</v>
      </c>
      <c r="BK2479">
        <v>675.41239758748748</v>
      </c>
      <c r="BL2479">
        <v>845.29197314030057</v>
      </c>
      <c r="BM2479">
        <v>750.46480859776386</v>
      </c>
      <c r="BN2479">
        <v>223.86789593069005</v>
      </c>
      <c r="BO2479">
        <v>25.98003822533002</v>
      </c>
      <c r="BP2479">
        <v>5.3329551951588131E-2</v>
      </c>
      <c r="BQ2479">
        <v>100</v>
      </c>
      <c r="BR2479">
        <v>381.14272579362546</v>
      </c>
      <c r="BS2479">
        <v>5.4144995604999899E-2</v>
      </c>
      <c r="BT2479">
        <v>2.9622814899318443E-4</v>
      </c>
      <c r="BU2479">
        <v>0</v>
      </c>
      <c r="BV2479">
        <v>0.5607141317764236</v>
      </c>
      <c r="BW2479">
        <v>15.456913630366989</v>
      </c>
      <c r="BX2479">
        <v>34.79280843789391</v>
      </c>
      <c r="BY2479">
        <v>22.854491858928149</v>
      </c>
      <c r="BZ2479">
        <v>1067.0406380104821</v>
      </c>
      <c r="CA2479">
        <v>362.88780266845617</v>
      </c>
      <c r="CB2479">
        <v>231.40377509495158</v>
      </c>
      <c r="CC2479" s="156">
        <v>0.97</v>
      </c>
      <c r="CD2479">
        <v>2510</v>
      </c>
      <c r="CE2479">
        <v>7.7159186571470695E-2</v>
      </c>
      <c r="CF2479">
        <v>3.0437679102454105</v>
      </c>
      <c r="CG2479">
        <v>0.11224901975117897</v>
      </c>
      <c r="CH2479">
        <v>-5.3862128993324907</v>
      </c>
      <c r="CI2479" t="s">
        <v>479</v>
      </c>
    </row>
    <row r="2480" spans="47:87" x14ac:dyDescent="0.3">
      <c r="AU2480">
        <v>0.3</v>
      </c>
      <c r="AV2480">
        <v>19.559901897385213</v>
      </c>
      <c r="AW2480">
        <v>0.3036192350951406</v>
      </c>
      <c r="AX2480">
        <v>1.9996050346740777</v>
      </c>
      <c r="AY2480">
        <v>326.03805939859285</v>
      </c>
      <c r="AZ2480">
        <v>9.6569417854518211E-2</v>
      </c>
      <c r="BA2480">
        <v>365.69903069064713</v>
      </c>
      <c r="BB2480">
        <v>397.80002930315067</v>
      </c>
      <c r="BC2480">
        <v>1</v>
      </c>
      <c r="BD2480">
        <v>32.665120181390563</v>
      </c>
      <c r="BE2480">
        <v>107.76645639939311</v>
      </c>
      <c r="BF2480">
        <v>17.021709597799788</v>
      </c>
      <c r="BG2480">
        <v>3.9682013670985667</v>
      </c>
      <c r="BH2480">
        <v>397.06770596999735</v>
      </c>
      <c r="BI2480">
        <v>0.2</v>
      </c>
      <c r="BJ2480">
        <v>3194.3856149362209</v>
      </c>
      <c r="BK2480">
        <v>700.4360322171334</v>
      </c>
      <c r="BL2480">
        <v>870.48323045358666</v>
      </c>
      <c r="BM2480">
        <v>1073.9626013592499</v>
      </c>
      <c r="BN2480">
        <v>201.72006380094007</v>
      </c>
      <c r="BO2480">
        <v>27.538208839244504</v>
      </c>
      <c r="BP2480">
        <v>3.4223649532542831E-2</v>
      </c>
      <c r="BQ2480">
        <v>100</v>
      </c>
      <c r="BR2480">
        <v>370.03278638297269</v>
      </c>
      <c r="BS2480">
        <v>5.2428488642069081E-2</v>
      </c>
      <c r="BT2480">
        <v>3.1464280325838311E-4</v>
      </c>
      <c r="BU2480">
        <v>50.18803035037908</v>
      </c>
      <c r="BV2480">
        <v>0.61623352741395709</v>
      </c>
      <c r="BW2480">
        <v>14.937556022391204</v>
      </c>
      <c r="BX2480">
        <v>37.725105023779719</v>
      </c>
      <c r="BY2480">
        <v>30.956753070451246</v>
      </c>
      <c r="BZ2480">
        <v>944.34370093568566</v>
      </c>
      <c r="CA2480">
        <v>300.47337889894897</v>
      </c>
      <c r="CB2480">
        <v>220.52361654149735</v>
      </c>
      <c r="CC2480" s="156">
        <v>1.04</v>
      </c>
      <c r="CD2480">
        <v>2200</v>
      </c>
      <c r="CE2480">
        <v>0.11064063315817041</v>
      </c>
      <c r="CF2480">
        <v>2.9034400777086331</v>
      </c>
      <c r="CG2480">
        <v>0.12641669192164917</v>
      </c>
      <c r="CH2480">
        <v>1.2259966500289703</v>
      </c>
      <c r="CI2480">
        <v>18</v>
      </c>
    </row>
    <row r="2481" spans="47:87" x14ac:dyDescent="0.3">
      <c r="AU2481">
        <v>0.3</v>
      </c>
      <c r="AV2481">
        <v>20.409927393843709</v>
      </c>
      <c r="AW2481">
        <v>0.34162155948042927</v>
      </c>
      <c r="AX2481">
        <v>1.6875769577977457</v>
      </c>
      <c r="AY2481">
        <v>330.4086476454213</v>
      </c>
      <c r="AZ2481">
        <v>0.10383460979152463</v>
      </c>
      <c r="BA2481">
        <v>422.17114643267973</v>
      </c>
      <c r="BB2481">
        <v>309.54621539938495</v>
      </c>
      <c r="BC2481">
        <v>1</v>
      </c>
      <c r="BD2481">
        <v>45.330592882822401</v>
      </c>
      <c r="BE2481">
        <v>94.377842730695491</v>
      </c>
      <c r="BF2481">
        <v>11.221249029682836</v>
      </c>
      <c r="BG2481">
        <v>6.4419403975483496</v>
      </c>
      <c r="BH2481">
        <v>442.83218588273678</v>
      </c>
      <c r="BI2481">
        <v>0.19999999999999998</v>
      </c>
      <c r="BJ2481">
        <v>2525.6072680421062</v>
      </c>
      <c r="BK2481">
        <v>687.99552344297035</v>
      </c>
      <c r="BL2481">
        <v>953.62631767452115</v>
      </c>
      <c r="BM2481">
        <v>943.43682749100208</v>
      </c>
      <c r="BN2481">
        <v>157.25808625914237</v>
      </c>
      <c r="BO2481">
        <v>31.31138713436771</v>
      </c>
      <c r="BP2481">
        <v>0</v>
      </c>
      <c r="BQ2481">
        <v>100</v>
      </c>
      <c r="BR2481">
        <v>288.78009327015633</v>
      </c>
      <c r="BS2481">
        <v>5.0622985651963756E-2</v>
      </c>
      <c r="BT2481">
        <v>3.0460345074163648E-4</v>
      </c>
      <c r="BU2481">
        <v>0</v>
      </c>
      <c r="BV2481">
        <v>0.57927035100205992</v>
      </c>
      <c r="BW2481">
        <v>16.095017926835219</v>
      </c>
      <c r="BX2481">
        <v>31.794647663953587</v>
      </c>
      <c r="BY2481">
        <v>36.319132113974106</v>
      </c>
      <c r="BZ2481">
        <v>1209.3549382568162</v>
      </c>
      <c r="CA2481">
        <v>368.11264881917282</v>
      </c>
      <c r="CB2481">
        <v>221.07672853077219</v>
      </c>
      <c r="CC2481" s="156">
        <v>1.2</v>
      </c>
      <c r="CD2481">
        <v>1520</v>
      </c>
      <c r="CE2481">
        <v>2.5042118658692436E-2</v>
      </c>
      <c r="CF2481">
        <v>2.3555520098474676</v>
      </c>
      <c r="CG2481">
        <v>7.2420643676791144E-2</v>
      </c>
      <c r="CH2481">
        <v>-15.021746446968706</v>
      </c>
      <c r="CI2481" t="s">
        <v>479</v>
      </c>
    </row>
    <row r="2482" spans="47:87" x14ac:dyDescent="0.3">
      <c r="AU2482">
        <v>0.3</v>
      </c>
      <c r="AV2482">
        <v>20.582561970379253</v>
      </c>
      <c r="AW2482">
        <v>0.32926966553206233</v>
      </c>
      <c r="AX2482">
        <v>1.1929048974604144</v>
      </c>
      <c r="AY2482">
        <v>325.14580465874707</v>
      </c>
      <c r="AZ2482">
        <v>9.8936338805572122E-2</v>
      </c>
      <c r="BA2482">
        <v>413.08806991458113</v>
      </c>
      <c r="BB2482">
        <v>307.22880468797092</v>
      </c>
      <c r="BC2482">
        <v>1</v>
      </c>
      <c r="BD2482">
        <v>38.334000442530687</v>
      </c>
      <c r="BE2482">
        <v>104.76064276502863</v>
      </c>
      <c r="BF2482">
        <v>19.419879886567628</v>
      </c>
      <c r="BG2482">
        <v>4.7348007596143429</v>
      </c>
      <c r="BH2482">
        <v>377.80210693236296</v>
      </c>
      <c r="BI2482">
        <v>0.2</v>
      </c>
      <c r="BJ2482">
        <v>2818.0360630808627</v>
      </c>
      <c r="BK2482">
        <v>677.41476759715749</v>
      </c>
      <c r="BL2482">
        <v>878.86129676478947</v>
      </c>
      <c r="BM2482">
        <v>953.65696859082936</v>
      </c>
      <c r="BN2482">
        <v>110.55453897087401</v>
      </c>
      <c r="BO2482">
        <v>29.653390124307759</v>
      </c>
      <c r="BP2482">
        <v>6.2784019803231741E-2</v>
      </c>
      <c r="BQ2482">
        <v>100</v>
      </c>
      <c r="BR2482">
        <v>390.539125328159</v>
      </c>
      <c r="BS2482">
        <v>5.3472893371686904E-2</v>
      </c>
      <c r="BT2482">
        <v>3.1579390004069587E-4</v>
      </c>
      <c r="BU2482">
        <v>86.279701215382374</v>
      </c>
      <c r="BV2482">
        <v>0.51742884275081558</v>
      </c>
      <c r="BW2482">
        <v>14.737574884737814</v>
      </c>
      <c r="BX2482">
        <v>36.204242482149169</v>
      </c>
      <c r="BY2482">
        <v>28.627300137852167</v>
      </c>
      <c r="BZ2482">
        <v>977.23600549367006</v>
      </c>
      <c r="CA2482">
        <v>329.90697827420809</v>
      </c>
      <c r="CB2482">
        <v>236.58348419242756</v>
      </c>
      <c r="CC2482" s="156">
        <v>1.08</v>
      </c>
      <c r="CD2482">
        <v>1250</v>
      </c>
      <c r="CE2482">
        <v>0.18946278845091791</v>
      </c>
      <c r="CF2482">
        <v>5.4335663512549663</v>
      </c>
      <c r="CG2482">
        <v>0.22741085630995111</v>
      </c>
      <c r="CH2482">
        <v>19.289797775227107</v>
      </c>
      <c r="CI2482">
        <v>7</v>
      </c>
    </row>
    <row r="2483" spans="47:87" x14ac:dyDescent="0.3">
      <c r="AU2483">
        <v>0.3</v>
      </c>
      <c r="AV2483">
        <v>19.540296406083627</v>
      </c>
      <c r="AW2483">
        <v>0.32723122152694056</v>
      </c>
      <c r="AX2483">
        <v>1.0605497986518027</v>
      </c>
      <c r="AY2483">
        <v>349.15218928848941</v>
      </c>
      <c r="AZ2483">
        <v>0.10621147200221685</v>
      </c>
      <c r="BA2483">
        <v>421.77319803989292</v>
      </c>
      <c r="BB2483">
        <v>293.9038709139553</v>
      </c>
      <c r="BC2483">
        <v>1</v>
      </c>
      <c r="BD2483">
        <v>40.70868788396136</v>
      </c>
      <c r="BE2483">
        <v>94.569181492795167</v>
      </c>
      <c r="BF2483">
        <v>14.208630247379826</v>
      </c>
      <c r="BG2483">
        <v>4.790322529191493</v>
      </c>
      <c r="BH2483">
        <v>441.74735963516798</v>
      </c>
      <c r="BI2483">
        <v>0.20000000000000007</v>
      </c>
      <c r="BJ2483">
        <v>2471.8862788766164</v>
      </c>
      <c r="BK2483">
        <v>682.1492827526929</v>
      </c>
      <c r="BL2483">
        <v>891.8332604280447</v>
      </c>
      <c r="BM2483">
        <v>904.66969600752066</v>
      </c>
      <c r="BN2483">
        <v>115.24447465274268</v>
      </c>
      <c r="BO2483">
        <v>29.665103953743717</v>
      </c>
      <c r="BP2483">
        <v>3.8659515202194614E-2</v>
      </c>
      <c r="BQ2483">
        <v>100</v>
      </c>
      <c r="BR2483">
        <v>289.35802019467286</v>
      </c>
      <c r="BS2483">
        <v>5.9535457504437346E-2</v>
      </c>
      <c r="BT2483">
        <v>2.8514114651137382E-4</v>
      </c>
      <c r="BU2483">
        <v>66.472276742752101</v>
      </c>
      <c r="BV2483">
        <v>0.63216297363629315</v>
      </c>
      <c r="BW2483">
        <v>13.790600219876136</v>
      </c>
      <c r="BX2483">
        <v>35.889890226002755</v>
      </c>
      <c r="BY2483">
        <v>31.351669492007886</v>
      </c>
      <c r="BZ2483">
        <v>1082.7339716718757</v>
      </c>
      <c r="CA2483">
        <v>277.65344189172896</v>
      </c>
      <c r="CB2483">
        <v>227.8447019298074</v>
      </c>
      <c r="CC2483" s="156">
        <v>1.1200000000000001</v>
      </c>
      <c r="CD2483">
        <v>1560</v>
      </c>
      <c r="CE2483">
        <v>0.13214432423129452</v>
      </c>
      <c r="CF2483">
        <v>4.5749762469888609</v>
      </c>
      <c r="CG2483">
        <v>0.14380799027060989</v>
      </c>
      <c r="CH2483">
        <v>6.3133476274003746</v>
      </c>
      <c r="CI2483">
        <v>13</v>
      </c>
    </row>
    <row r="2484" spans="47:87" x14ac:dyDescent="0.3">
      <c r="AU2484">
        <v>0.3</v>
      </c>
      <c r="AV2484">
        <v>20.757268575484897</v>
      </c>
      <c r="AW2484">
        <v>0.30714610373398582</v>
      </c>
      <c r="AX2484">
        <v>2.118016686252258</v>
      </c>
      <c r="AY2484">
        <v>298.15248462635662</v>
      </c>
      <c r="AZ2484">
        <v>0.1034671108785095</v>
      </c>
      <c r="BA2484">
        <v>497.39190633414853</v>
      </c>
      <c r="BB2484">
        <v>382.59403233247235</v>
      </c>
      <c r="BC2484">
        <v>1</v>
      </c>
      <c r="BD2484">
        <v>39.956726816116515</v>
      </c>
      <c r="BE2484">
        <v>112.6060641906638</v>
      </c>
      <c r="BF2484">
        <v>13.789647736950483</v>
      </c>
      <c r="BG2484">
        <v>5.4125038627964885</v>
      </c>
      <c r="BH2484">
        <v>445.78104394126353</v>
      </c>
      <c r="BI2484">
        <v>0.19999999999999996</v>
      </c>
      <c r="BJ2484">
        <v>3140.1555324525148</v>
      </c>
      <c r="BK2484">
        <v>699.91460524236288</v>
      </c>
      <c r="BL2484">
        <v>879.15936018243167</v>
      </c>
      <c r="BM2484">
        <v>1030.9584563210058</v>
      </c>
      <c r="BN2484">
        <v>219.10770281037122</v>
      </c>
      <c r="BO2484">
        <v>27.65791257573516</v>
      </c>
      <c r="BP2484">
        <v>5.8884129111110926E-2</v>
      </c>
      <c r="BQ2484">
        <v>100</v>
      </c>
      <c r="BR2484">
        <v>416.99336187292937</v>
      </c>
      <c r="BS2484">
        <v>5.5241031766004645E-2</v>
      </c>
      <c r="BT2484">
        <v>3.2244114533839873E-4</v>
      </c>
      <c r="BU2484">
        <v>0</v>
      </c>
      <c r="BV2484">
        <v>0.5514821728993059</v>
      </c>
      <c r="BW2484">
        <v>14.182955464219678</v>
      </c>
      <c r="BX2484">
        <v>35.236777963620355</v>
      </c>
      <c r="BY2484">
        <v>37.342268337883681</v>
      </c>
      <c r="BZ2484">
        <v>1074.1609439332744</v>
      </c>
      <c r="CA2484">
        <v>286.61119125549902</v>
      </c>
      <c r="CB2484">
        <v>237.62660595586809</v>
      </c>
      <c r="CC2484" s="156">
        <v>1.21</v>
      </c>
      <c r="CD2484">
        <v>1070</v>
      </c>
      <c r="CE2484">
        <v>0.10031635515187931</v>
      </c>
      <c r="CF2484">
        <v>4.710023236068297</v>
      </c>
      <c r="CG2484">
        <v>0.13504765570283303</v>
      </c>
      <c r="CH2484">
        <v>-0.42478764956141979</v>
      </c>
      <c r="CI2484" t="s">
        <v>479</v>
      </c>
    </row>
    <row r="2485" spans="47:87" x14ac:dyDescent="0.3">
      <c r="AU2485">
        <v>0.3</v>
      </c>
      <c r="AV2485">
        <v>21.185018877283223</v>
      </c>
      <c r="AW2485">
        <v>0.29639108262393388</v>
      </c>
      <c r="AX2485">
        <v>1.1426266148421915</v>
      </c>
      <c r="AY2485">
        <v>335.10274931305145</v>
      </c>
      <c r="AZ2485">
        <v>7.9897526847403963E-2</v>
      </c>
      <c r="BA2485">
        <v>432.45166405457098</v>
      </c>
      <c r="BB2485">
        <v>341.03612991651568</v>
      </c>
      <c r="BC2485">
        <v>1</v>
      </c>
      <c r="BD2485">
        <v>32.039924822579508</v>
      </c>
      <c r="BE2485">
        <v>107.67304939511976</v>
      </c>
      <c r="BF2485">
        <v>17.90135822328903</v>
      </c>
      <c r="BG2485">
        <v>4.791071975598725</v>
      </c>
      <c r="BH2485">
        <v>425.44246895654322</v>
      </c>
      <c r="BI2485">
        <v>0.19999999999999998</v>
      </c>
      <c r="BJ2485">
        <v>2432.0631278120304</v>
      </c>
      <c r="BK2485">
        <v>704.36240226631514</v>
      </c>
      <c r="BL2485">
        <v>831.19933761299285</v>
      </c>
      <c r="BM2485">
        <v>1059.3760045166257</v>
      </c>
      <c r="BN2485">
        <v>127.07077434096294</v>
      </c>
      <c r="BO2485">
        <v>26.676476939343186</v>
      </c>
      <c r="BP2485">
        <v>5.849249156171648E-2</v>
      </c>
      <c r="BQ2485">
        <v>100</v>
      </c>
      <c r="BR2485">
        <v>295.88301830879516</v>
      </c>
      <c r="BS2485">
        <v>5.58508377214436E-2</v>
      </c>
      <c r="BT2485">
        <v>2.9486919242305439E-4</v>
      </c>
      <c r="BU2485">
        <v>28.201642488812901</v>
      </c>
      <c r="BV2485">
        <v>0.58289432484685277</v>
      </c>
      <c r="BW2485">
        <v>14.895475017497953</v>
      </c>
      <c r="BX2485">
        <v>35.400021656496925</v>
      </c>
      <c r="BY2485">
        <v>29.982831707062285</v>
      </c>
      <c r="BZ2485">
        <v>1154.0573589563548</v>
      </c>
      <c r="CA2485">
        <v>306.02256410608118</v>
      </c>
      <c r="CB2485">
        <v>246.0924971235882</v>
      </c>
      <c r="CC2485" s="156">
        <v>0.9</v>
      </c>
      <c r="CD2485">
        <v>1870</v>
      </c>
      <c r="CE2485">
        <v>0.1394414826017174</v>
      </c>
      <c r="CF2485">
        <v>5.1339258485479373</v>
      </c>
      <c r="CG2485">
        <v>0.19175043238488679</v>
      </c>
      <c r="CH2485">
        <v>12.765171446822563</v>
      </c>
      <c r="CI2485">
        <v>10</v>
      </c>
    </row>
    <row r="2486" spans="47:87" x14ac:dyDescent="0.3">
      <c r="AU2486">
        <v>0.3</v>
      </c>
      <c r="AV2486">
        <v>20.252861123972043</v>
      </c>
      <c r="AW2486">
        <v>0.32967021737343077</v>
      </c>
      <c r="AX2486">
        <v>1.8815360128006031</v>
      </c>
      <c r="AY2486">
        <v>337.46973548224787</v>
      </c>
      <c r="AZ2486">
        <v>8.3791973979504775E-2</v>
      </c>
      <c r="BA2486">
        <v>444.83035420259125</v>
      </c>
      <c r="BB2486">
        <v>375.52698148472274</v>
      </c>
      <c r="BC2486">
        <v>1</v>
      </c>
      <c r="BD2486">
        <v>39.212134936286574</v>
      </c>
      <c r="BE2486">
        <v>77.622361291642875</v>
      </c>
      <c r="BF2486">
        <v>16.526217340836066</v>
      </c>
      <c r="BG2486">
        <v>5.2212819642920749</v>
      </c>
      <c r="BH2486">
        <v>402.11921667590042</v>
      </c>
      <c r="BI2486">
        <v>0.20000000000000004</v>
      </c>
      <c r="BJ2486">
        <v>2414.7651514826725</v>
      </c>
      <c r="BK2486">
        <v>690.68598502771044</v>
      </c>
      <c r="BL2486">
        <v>863.40555915132927</v>
      </c>
      <c r="BM2486">
        <v>1040.4984091814151</v>
      </c>
      <c r="BN2486">
        <v>218.78957678834996</v>
      </c>
      <c r="BO2486">
        <v>29.862652161417</v>
      </c>
      <c r="BP2486">
        <v>4.1919011547159532E-2</v>
      </c>
      <c r="BQ2486">
        <v>100</v>
      </c>
      <c r="BR2486">
        <v>367.33998829881568</v>
      </c>
      <c r="BS2486">
        <v>5.0682777618841879E-2</v>
      </c>
      <c r="BT2486">
        <v>3.0194731856579408E-4</v>
      </c>
      <c r="BU2486">
        <v>38.943244492677252</v>
      </c>
      <c r="BV2486">
        <v>0.51931409424015285</v>
      </c>
      <c r="BW2486">
        <v>14.188188030071126</v>
      </c>
      <c r="BX2486">
        <v>35.179675886940245</v>
      </c>
      <c r="BY2486">
        <v>31.083955190532862</v>
      </c>
      <c r="BZ2486">
        <v>745.10105896968184</v>
      </c>
      <c r="CA2486">
        <v>240.60598561942317</v>
      </c>
      <c r="CB2486">
        <v>224.77079614445438</v>
      </c>
      <c r="CC2486" s="156">
        <v>0.69</v>
      </c>
      <c r="CD2486">
        <v>3180</v>
      </c>
      <c r="CE2486">
        <v>6.9914449447547655E-2</v>
      </c>
      <c r="CF2486">
        <v>3.4466125410005191</v>
      </c>
      <c r="CG2486">
        <v>0.10432202057232137</v>
      </c>
      <c r="CH2486">
        <v>-6.8033749769242062</v>
      </c>
      <c r="CI2486" t="s">
        <v>479</v>
      </c>
    </row>
    <row r="2487" spans="47:87" x14ac:dyDescent="0.3">
      <c r="AU2487">
        <v>0.3</v>
      </c>
      <c r="AV2487">
        <v>21.154638702337504</v>
      </c>
      <c r="AW2487">
        <v>0.30118983363669233</v>
      </c>
      <c r="AX2487">
        <v>1.2639092528060571</v>
      </c>
      <c r="AY2487">
        <v>341.56676067169241</v>
      </c>
      <c r="AZ2487">
        <v>7.6586640010405216E-2</v>
      </c>
      <c r="BA2487">
        <v>388.8459624287529</v>
      </c>
      <c r="BB2487">
        <v>368.51346234861944</v>
      </c>
      <c r="BC2487">
        <v>1</v>
      </c>
      <c r="BD2487">
        <v>46.787361964174558</v>
      </c>
      <c r="BE2487">
        <v>91.871995240688918</v>
      </c>
      <c r="BF2487">
        <v>17.973616016980561</v>
      </c>
      <c r="BG2487">
        <v>5.4443591851686364</v>
      </c>
      <c r="BH2487">
        <v>417.44065489369029</v>
      </c>
      <c r="BI2487">
        <v>0.19999999999999998</v>
      </c>
      <c r="BJ2487">
        <v>2419.356192949982</v>
      </c>
      <c r="BK2487">
        <v>684.26279780589073</v>
      </c>
      <c r="BL2487">
        <v>904.94347839361126</v>
      </c>
      <c r="BM2487">
        <v>924.83679722622082</v>
      </c>
      <c r="BN2487">
        <v>158.83954989039935</v>
      </c>
      <c r="BO2487">
        <v>27.294162071908161</v>
      </c>
      <c r="BP2487">
        <v>3.6918955567385232E-2</v>
      </c>
      <c r="BQ2487">
        <v>100</v>
      </c>
      <c r="BR2487">
        <v>261.26092578698695</v>
      </c>
      <c r="BS2487">
        <v>5.3887489348608202E-2</v>
      </c>
      <c r="BT2487">
        <v>2.7726592053021451E-4</v>
      </c>
      <c r="BU2487">
        <v>72.427566491836359</v>
      </c>
      <c r="BV2487">
        <v>0.56029021566388815</v>
      </c>
      <c r="BW2487">
        <v>13.542495920192152</v>
      </c>
      <c r="BX2487">
        <v>34.957818784505022</v>
      </c>
      <c r="BY2487">
        <v>40.045258219211483</v>
      </c>
      <c r="BZ2487">
        <v>647.40838389616238</v>
      </c>
      <c r="CA2487">
        <v>330.28753740437617</v>
      </c>
      <c r="CB2487">
        <v>226.88383099503417</v>
      </c>
      <c r="CC2487" s="156">
        <v>1.02</v>
      </c>
      <c r="CD2487">
        <v>1140</v>
      </c>
      <c r="CE2487">
        <v>0.20349690866338932</v>
      </c>
      <c r="CF2487">
        <v>7.1882021114102681</v>
      </c>
      <c r="CG2487">
        <v>0.26950469978612174</v>
      </c>
      <c r="CH2487">
        <v>19.472677442856209</v>
      </c>
      <c r="CI2487">
        <v>6</v>
      </c>
    </row>
    <row r="2488" spans="47:87" x14ac:dyDescent="0.3">
      <c r="AU2488">
        <v>0.3</v>
      </c>
      <c r="AV2488">
        <v>22.209948932722877</v>
      </c>
      <c r="AW2488">
        <v>0.35272294157802714</v>
      </c>
      <c r="AX2488">
        <v>0</v>
      </c>
      <c r="AY2488">
        <v>337.50740569255839</v>
      </c>
      <c r="AZ2488">
        <v>0.11136625286258091</v>
      </c>
      <c r="BA2488">
        <v>445.80559940162044</v>
      </c>
      <c r="BB2488">
        <v>388.93055600181765</v>
      </c>
      <c r="BC2488">
        <v>1</v>
      </c>
      <c r="BD2488">
        <v>39.212212394544302</v>
      </c>
      <c r="BE2488">
        <v>84.986857005531718</v>
      </c>
      <c r="BF2488">
        <v>15.472576423275418</v>
      </c>
      <c r="BG2488">
        <v>6.1664172786796012</v>
      </c>
      <c r="BH2488">
        <v>403.72379410357877</v>
      </c>
      <c r="BI2488">
        <v>0.20000000000000007</v>
      </c>
      <c r="BJ2488">
        <v>2573.5094156553528</v>
      </c>
      <c r="BK2488">
        <v>676.33003338795731</v>
      </c>
      <c r="BL2488">
        <v>892.23869406267659</v>
      </c>
      <c r="BM2488">
        <v>939.73125779637917</v>
      </c>
      <c r="BN2488">
        <v>199.24675533915499</v>
      </c>
      <c r="BO2488">
        <v>32.227535069982373</v>
      </c>
      <c r="BP2488">
        <v>1.1170369282131247E-2</v>
      </c>
      <c r="BQ2488">
        <v>100</v>
      </c>
      <c r="BR2488">
        <v>359.58671439283199</v>
      </c>
      <c r="BS2488">
        <v>5.2360049852065715E-2</v>
      </c>
      <c r="BT2488">
        <v>2.9916113505842315E-4</v>
      </c>
      <c r="BU2488">
        <v>0</v>
      </c>
      <c r="BV2488">
        <v>0.50233357065814987</v>
      </c>
      <c r="BW2488">
        <v>14.844904602000131</v>
      </c>
      <c r="BX2488">
        <v>33.984206177569995</v>
      </c>
      <c r="BY2488">
        <v>36.994801142295941</v>
      </c>
      <c r="BZ2488">
        <v>1057.974453238133</v>
      </c>
      <c r="CA2488">
        <v>308.24351385611027</v>
      </c>
      <c r="CB2488">
        <v>234.18942184744571</v>
      </c>
      <c r="CC2488" s="156">
        <v>0.99</v>
      </c>
      <c r="CD2488">
        <v>1570</v>
      </c>
      <c r="CE2488">
        <v>0.18541668697224689</v>
      </c>
      <c r="CF2488">
        <v>5.5336575546073421</v>
      </c>
      <c r="CG2488">
        <v>0.18918625983120024</v>
      </c>
      <c r="CH2488">
        <v>15.930004100722471</v>
      </c>
      <c r="CI2488">
        <v>8</v>
      </c>
    </row>
    <row r="2489" spans="47:87" x14ac:dyDescent="0.3">
      <c r="AU2489">
        <v>0.3</v>
      </c>
      <c r="AV2489">
        <v>18.736509670078114</v>
      </c>
      <c r="AW2489">
        <v>0.30715520223492326</v>
      </c>
      <c r="AX2489">
        <v>2.0520375819592171</v>
      </c>
      <c r="AY2489">
        <v>360.64823631481448</v>
      </c>
      <c r="AZ2489">
        <v>0.10516008407869373</v>
      </c>
      <c r="BA2489">
        <v>501.70083582810804</v>
      </c>
      <c r="BB2489">
        <v>377.33950008134281</v>
      </c>
      <c r="BC2489">
        <v>1</v>
      </c>
      <c r="BD2489">
        <v>34.094714363488336</v>
      </c>
      <c r="BE2489">
        <v>90.705574806968357</v>
      </c>
      <c r="BF2489">
        <v>16.882351499882816</v>
      </c>
      <c r="BG2489">
        <v>5.276904008785217</v>
      </c>
      <c r="BH2489">
        <v>462.51592349674718</v>
      </c>
      <c r="BI2489">
        <v>0.19999999999999998</v>
      </c>
      <c r="BJ2489">
        <v>2979.2904698228904</v>
      </c>
      <c r="BK2489">
        <v>677.84797398872342</v>
      </c>
      <c r="BL2489">
        <v>846.75444112742139</v>
      </c>
      <c r="BM2489">
        <v>862.57561490224043</v>
      </c>
      <c r="BN2489">
        <v>124.77029781127717</v>
      </c>
      <c r="BO2489">
        <v>27.917563669809102</v>
      </c>
      <c r="BP2489">
        <v>2.7469975390987767E-2</v>
      </c>
      <c r="BQ2489">
        <v>100</v>
      </c>
      <c r="BR2489">
        <v>322.0733439298761</v>
      </c>
      <c r="BS2489">
        <v>5.5816560176355778E-2</v>
      </c>
      <c r="BT2489">
        <v>3.0923462821929568E-4</v>
      </c>
      <c r="BU2489">
        <v>0</v>
      </c>
      <c r="BV2489">
        <v>0.54319956974876238</v>
      </c>
      <c r="BW2489">
        <v>15.143057160449521</v>
      </c>
      <c r="BX2489">
        <v>33.75923397251416</v>
      </c>
      <c r="BY2489">
        <v>40.154989848057113</v>
      </c>
      <c r="BZ2489">
        <v>693.99645782587527</v>
      </c>
      <c r="CA2489">
        <v>206.5455858089291</v>
      </c>
      <c r="CB2489">
        <v>240.1084321523382</v>
      </c>
      <c r="CC2489" s="156">
        <v>0.97</v>
      </c>
      <c r="CD2489">
        <v>2390</v>
      </c>
      <c r="CE2489">
        <v>2.3844780198817084E-2</v>
      </c>
      <c r="CF2489">
        <v>1.9306314815460079</v>
      </c>
      <c r="CG2489">
        <v>7.2623347045441919E-2</v>
      </c>
      <c r="CH2489">
        <v>-10.255754594537319</v>
      </c>
      <c r="CI2489" t="s">
        <v>479</v>
      </c>
    </row>
    <row r="2490" spans="47:87" x14ac:dyDescent="0.3">
      <c r="AU2490">
        <v>0.3</v>
      </c>
      <c r="AV2490">
        <v>21.287138661044345</v>
      </c>
      <c r="AW2490">
        <v>0.28214211457463417</v>
      </c>
      <c r="AX2490">
        <v>1.8401010657842003</v>
      </c>
      <c r="AY2490">
        <v>326.80300392180749</v>
      </c>
      <c r="AZ2490">
        <v>0.11152322119323292</v>
      </c>
      <c r="BA2490">
        <v>405.566963675137</v>
      </c>
      <c r="BB2490">
        <v>433.95904123849471</v>
      </c>
      <c r="BC2490">
        <v>1</v>
      </c>
      <c r="BD2490">
        <v>40.889943226830127</v>
      </c>
      <c r="BE2490">
        <v>106.56006570014756</v>
      </c>
      <c r="BF2490">
        <v>8.8825615760257168</v>
      </c>
      <c r="BG2490">
        <v>5.891950718082235</v>
      </c>
      <c r="BH2490">
        <v>404.83026419802201</v>
      </c>
      <c r="BI2490">
        <v>0.20000000000000007</v>
      </c>
      <c r="BJ2490">
        <v>2639.7959044706336</v>
      </c>
      <c r="BK2490">
        <v>681.23050737435904</v>
      </c>
      <c r="BL2490">
        <v>887.7934996706349</v>
      </c>
      <c r="BM2490">
        <v>890.64400330061051</v>
      </c>
      <c r="BN2490">
        <v>165.93835450609447</v>
      </c>
      <c r="BO2490">
        <v>25.640297282764124</v>
      </c>
      <c r="BP2490">
        <v>2.5622642186682559E-2</v>
      </c>
      <c r="BQ2490">
        <v>100</v>
      </c>
      <c r="BR2490">
        <v>379.66520422212034</v>
      </c>
      <c r="BS2490">
        <v>5.9003572552715808E-2</v>
      </c>
      <c r="BT2490">
        <v>3.072477381793619E-4</v>
      </c>
      <c r="BU2490">
        <v>82.402921068588896</v>
      </c>
      <c r="BV2490">
        <v>0.54370997869459592</v>
      </c>
      <c r="BW2490">
        <v>14.353536486529503</v>
      </c>
      <c r="BX2490">
        <v>36.057607887215248</v>
      </c>
      <c r="BY2490">
        <v>29.506474732885046</v>
      </c>
      <c r="BZ2490">
        <v>1213.2347902239899</v>
      </c>
      <c r="CA2490">
        <v>346.53442174097501</v>
      </c>
      <c r="CB2490">
        <v>223.71232460049058</v>
      </c>
      <c r="CC2490" s="156">
        <v>1.01</v>
      </c>
      <c r="CD2490">
        <v>1330</v>
      </c>
      <c r="CE2490">
        <v>0.14444919358317376</v>
      </c>
      <c r="CF2490">
        <v>5.6655260863675423</v>
      </c>
      <c r="CG2490">
        <v>0.18389137794889118</v>
      </c>
      <c r="CH2490">
        <v>7.6633997110346019</v>
      </c>
      <c r="CI2490">
        <v>12</v>
      </c>
    </row>
    <row r="2491" spans="47:87" x14ac:dyDescent="0.3">
      <c r="AU2491">
        <v>0.3</v>
      </c>
      <c r="AV2491">
        <v>18.173154301336144</v>
      </c>
      <c r="AW2491">
        <v>0.2885347574432241</v>
      </c>
      <c r="AX2491">
        <v>0.51135842025575906</v>
      </c>
      <c r="AY2491">
        <v>371.83037559661591</v>
      </c>
      <c r="AZ2491">
        <v>0.10777463332661086</v>
      </c>
      <c r="BA2491">
        <v>400.7305437636773</v>
      </c>
      <c r="BB2491">
        <v>379.16373982720233</v>
      </c>
      <c r="BC2491">
        <v>1</v>
      </c>
      <c r="BD2491">
        <v>38.195153794551857</v>
      </c>
      <c r="BE2491">
        <v>93.640902441238339</v>
      </c>
      <c r="BF2491">
        <v>17.607014778084213</v>
      </c>
      <c r="BG2491">
        <v>6.0532520563394634</v>
      </c>
      <c r="BH2491">
        <v>428.67866049732345</v>
      </c>
      <c r="BI2491">
        <v>0.20000000000000004</v>
      </c>
      <c r="BJ2491">
        <v>2575.2608625227535</v>
      </c>
      <c r="BK2491">
        <v>684.60252382946646</v>
      </c>
      <c r="BL2491">
        <v>866.61540031457275</v>
      </c>
      <c r="BM2491">
        <v>905.867291810957</v>
      </c>
      <c r="BN2491">
        <v>109.97319418957642</v>
      </c>
      <c r="BO2491">
        <v>26.003360086440676</v>
      </c>
      <c r="BP2491">
        <v>5.2672442542838351E-2</v>
      </c>
      <c r="BQ2491">
        <v>100</v>
      </c>
      <c r="BR2491">
        <v>441.17330608112184</v>
      </c>
      <c r="BS2491">
        <v>5.4229352033746937E-2</v>
      </c>
      <c r="BT2491">
        <v>3.0583863219140877E-4</v>
      </c>
      <c r="BU2491">
        <v>0</v>
      </c>
      <c r="BV2491">
        <v>0.5057103860342923</v>
      </c>
      <c r="BW2491">
        <v>14.750795522137752</v>
      </c>
      <c r="BX2491">
        <v>34.767718254366237</v>
      </c>
      <c r="BY2491">
        <v>26.253893635082097</v>
      </c>
      <c r="BZ2491">
        <v>920.65907776045833</v>
      </c>
      <c r="CA2491">
        <v>297.77457979671408</v>
      </c>
      <c r="CB2491">
        <v>227.26767957270962</v>
      </c>
      <c r="CC2491" s="156">
        <v>1.04</v>
      </c>
      <c r="CD2491">
        <v>1670</v>
      </c>
      <c r="CE2491">
        <v>5.6242774040421883E-2</v>
      </c>
      <c r="CF2491">
        <v>2.795760580655771</v>
      </c>
      <c r="CG2491">
        <v>9.2115191694929918E-2</v>
      </c>
      <c r="CH2491">
        <v>-9.2187455228710018</v>
      </c>
      <c r="CI2491" t="s">
        <v>479</v>
      </c>
    </row>
    <row r="2492" spans="47:87" x14ac:dyDescent="0.3">
      <c r="AU2492">
        <v>0.3</v>
      </c>
      <c r="AV2492">
        <v>20.161971149919715</v>
      </c>
      <c r="AW2492">
        <v>0.28558266933018489</v>
      </c>
      <c r="AX2492">
        <v>1.876111440149141</v>
      </c>
      <c r="AY2492">
        <v>334.47543407755234</v>
      </c>
      <c r="AZ2492">
        <v>9.1134154724021449E-2</v>
      </c>
      <c r="BA2492">
        <v>377.89701185252869</v>
      </c>
      <c r="BB2492">
        <v>300.22836358948894</v>
      </c>
      <c r="BC2492">
        <v>1</v>
      </c>
      <c r="BD2492">
        <v>33.722814806461088</v>
      </c>
      <c r="BE2492">
        <v>100.28584488072551</v>
      </c>
      <c r="BF2492">
        <v>20.500152380261081</v>
      </c>
      <c r="BG2492">
        <v>3.190872058345791</v>
      </c>
      <c r="BH2492">
        <v>418.22113252079765</v>
      </c>
      <c r="BI2492">
        <v>0.20000000000000004</v>
      </c>
      <c r="BJ2492">
        <v>3024.6087334641811</v>
      </c>
      <c r="BK2492">
        <v>680.67470136694078</v>
      </c>
      <c r="BL2492">
        <v>903.19239942295644</v>
      </c>
      <c r="BM2492">
        <v>821.45369816078801</v>
      </c>
      <c r="BN2492">
        <v>239.74960952309445</v>
      </c>
      <c r="BO2492">
        <v>25.715496109294914</v>
      </c>
      <c r="BP2492">
        <v>5.4856133616852668E-2</v>
      </c>
      <c r="BQ2492">
        <v>100</v>
      </c>
      <c r="BR2492">
        <v>322.75611566776001</v>
      </c>
      <c r="BS2492">
        <v>5.5164210629031901E-2</v>
      </c>
      <c r="BT2492">
        <v>3.1168240543287908E-4</v>
      </c>
      <c r="BU2492">
        <v>3.6500378796035986</v>
      </c>
      <c r="BV2492">
        <v>0.57358456965310622</v>
      </c>
      <c r="BW2492">
        <v>14.975675992931897</v>
      </c>
      <c r="BX2492">
        <v>38.044661869610565</v>
      </c>
      <c r="BY2492">
        <v>35.567504628335392</v>
      </c>
      <c r="BZ2492">
        <v>917.82390385353813</v>
      </c>
      <c r="CA2492">
        <v>310.60371841843983</v>
      </c>
      <c r="CB2492">
        <v>229.16567716524159</v>
      </c>
      <c r="CC2492" s="156">
        <v>1.05</v>
      </c>
      <c r="CD2492">
        <v>830</v>
      </c>
      <c r="CE2492">
        <v>0.21957130260045288</v>
      </c>
      <c r="CF2492">
        <v>7.3806186574013974</v>
      </c>
      <c r="CG2492">
        <v>0.26532824009335476</v>
      </c>
      <c r="CH2492">
        <v>27.67176185510489</v>
      </c>
      <c r="CI2492">
        <v>6</v>
      </c>
    </row>
    <row r="2493" spans="47:87" x14ac:dyDescent="0.3">
      <c r="AU2493">
        <v>0.3</v>
      </c>
      <c r="AV2493">
        <v>19.686019341357326</v>
      </c>
      <c r="AW2493">
        <v>0.28551438104979926</v>
      </c>
      <c r="AX2493">
        <v>2.0325898523952448</v>
      </c>
      <c r="AY2493">
        <v>324.71317808986646</v>
      </c>
      <c r="AZ2493">
        <v>9.5820529569333165E-2</v>
      </c>
      <c r="BA2493">
        <v>419.76151537424693</v>
      </c>
      <c r="BB2493">
        <v>344.67276967055739</v>
      </c>
      <c r="BC2493">
        <v>1</v>
      </c>
      <c r="BD2493">
        <v>44.20128337333859</v>
      </c>
      <c r="BE2493">
        <v>104.08219857381478</v>
      </c>
      <c r="BF2493">
        <v>10.067156652003135</v>
      </c>
      <c r="BG2493">
        <v>4.566842975837857</v>
      </c>
      <c r="BH2493">
        <v>467.81574986857544</v>
      </c>
      <c r="BI2493">
        <v>0.20000000000000004</v>
      </c>
      <c r="BJ2493">
        <v>2116.0890600071771</v>
      </c>
      <c r="BK2493">
        <v>698.15356810417006</v>
      </c>
      <c r="BL2493">
        <v>871.99718398933896</v>
      </c>
      <c r="BM2493">
        <v>893.04025509559654</v>
      </c>
      <c r="BN2493">
        <v>218.33857039187708</v>
      </c>
      <c r="BO2493">
        <v>25.873174471757096</v>
      </c>
      <c r="BP2493">
        <v>3.4940683689806455E-2</v>
      </c>
      <c r="BQ2493">
        <v>100</v>
      </c>
      <c r="BR2493">
        <v>373.9115991472749</v>
      </c>
      <c r="BS2493">
        <v>5.6398922048887204E-2</v>
      </c>
      <c r="BT2493">
        <v>3.1860535362344261E-4</v>
      </c>
      <c r="BU2493">
        <v>66.006452018542674</v>
      </c>
      <c r="BV2493">
        <v>0.55977503263207251</v>
      </c>
      <c r="BW2493">
        <v>14.340708592400063</v>
      </c>
      <c r="BX2493">
        <v>36.168461768289369</v>
      </c>
      <c r="BY2493">
        <v>36.983697150274658</v>
      </c>
      <c r="BZ2493">
        <v>1036.9876978133066</v>
      </c>
      <c r="CA2493">
        <v>351.02703116777485</v>
      </c>
      <c r="CB2493">
        <v>183.63243102686977</v>
      </c>
      <c r="CC2493" s="156">
        <v>1.1399999999999999</v>
      </c>
      <c r="CD2493">
        <v>1110</v>
      </c>
      <c r="CE2493">
        <v>0.30115757654407571</v>
      </c>
      <c r="CF2493">
        <v>6.9659503444777604</v>
      </c>
      <c r="CG2493">
        <v>0.27540945327234584</v>
      </c>
      <c r="CH2493">
        <v>24.81141452735881</v>
      </c>
      <c r="CI2493">
        <v>5</v>
      </c>
    </row>
    <row r="2494" spans="47:87" x14ac:dyDescent="0.3">
      <c r="AU2494">
        <v>0.3</v>
      </c>
      <c r="AV2494">
        <v>18.824961011816843</v>
      </c>
      <c r="AW2494">
        <v>0.28170106175894316</v>
      </c>
      <c r="AX2494">
        <v>1.0137848436595229</v>
      </c>
      <c r="AY2494">
        <v>318.47011135934116</v>
      </c>
      <c r="AZ2494">
        <v>9.9592440405537663E-2</v>
      </c>
      <c r="BA2494">
        <v>337.03675994617873</v>
      </c>
      <c r="BB2494">
        <v>372.68684375201963</v>
      </c>
      <c r="BC2494">
        <v>1</v>
      </c>
      <c r="BD2494">
        <v>38.640296383576732</v>
      </c>
      <c r="BE2494">
        <v>89.60050437873727</v>
      </c>
      <c r="BF2494">
        <v>17.392789554751793</v>
      </c>
      <c r="BG2494">
        <v>6.3660795072628797</v>
      </c>
      <c r="BH2494">
        <v>414.90830109570231</v>
      </c>
      <c r="BI2494">
        <v>0.20000000000000004</v>
      </c>
      <c r="BJ2494">
        <v>2880.5941748937789</v>
      </c>
      <c r="BK2494">
        <v>684.51167567414927</v>
      </c>
      <c r="BL2494">
        <v>858.55773157972385</v>
      </c>
      <c r="BM2494">
        <v>923.71143575122062</v>
      </c>
      <c r="BN2494">
        <v>156.59158368876231</v>
      </c>
      <c r="BO2494">
        <v>25.501480307245536</v>
      </c>
      <c r="BP2494">
        <v>3.7620586989122518E-2</v>
      </c>
      <c r="BQ2494">
        <v>100</v>
      </c>
      <c r="BR2494">
        <v>267.70252643986322</v>
      </c>
      <c r="BS2494">
        <v>5.857379003401067E-2</v>
      </c>
      <c r="BT2494">
        <v>3.1206008234657825E-4</v>
      </c>
      <c r="BU2494">
        <v>54.908331242360653</v>
      </c>
      <c r="BV2494">
        <v>0.60427991225550914</v>
      </c>
      <c r="BW2494">
        <v>14.789225190114884</v>
      </c>
      <c r="BX2494">
        <v>39.364660753932036</v>
      </c>
      <c r="BY2494">
        <v>32.398225071726394</v>
      </c>
      <c r="BZ2494">
        <v>851.31893154859529</v>
      </c>
      <c r="CA2494">
        <v>247.59310542330539</v>
      </c>
      <c r="CB2494">
        <v>247.58753542888448</v>
      </c>
      <c r="CC2494" s="156">
        <v>1.04</v>
      </c>
      <c r="CD2494">
        <v>1840</v>
      </c>
      <c r="CE2494">
        <v>9.0712928809519644E-2</v>
      </c>
      <c r="CF2494">
        <v>4.8612598975857297</v>
      </c>
      <c r="CG2494">
        <v>0.12570651554403178</v>
      </c>
      <c r="CH2494">
        <v>-0.84980033555287293</v>
      </c>
      <c r="CI2494" t="s">
        <v>479</v>
      </c>
    </row>
    <row r="2495" spans="47:87" x14ac:dyDescent="0.3">
      <c r="AU2495">
        <v>0.3</v>
      </c>
      <c r="AV2495">
        <v>17.781365661658064</v>
      </c>
      <c r="AW2495">
        <v>0.33636457297581362</v>
      </c>
      <c r="AX2495">
        <v>1.8436620924493254</v>
      </c>
      <c r="AY2495">
        <v>337.64042793333897</v>
      </c>
      <c r="AZ2495">
        <v>0.11058049329337162</v>
      </c>
      <c r="BA2495">
        <v>412.85400277661364</v>
      </c>
      <c r="BB2495">
        <v>341.45919174976882</v>
      </c>
      <c r="BC2495">
        <v>1</v>
      </c>
      <c r="BD2495">
        <v>32.523871557186951</v>
      </c>
      <c r="BE2495">
        <v>86.876681583612381</v>
      </c>
      <c r="BF2495">
        <v>13.083000733345411</v>
      </c>
      <c r="BG2495">
        <v>4.1802789083184164</v>
      </c>
      <c r="BH2495">
        <v>447.96260850390132</v>
      </c>
      <c r="BI2495">
        <v>0.2</v>
      </c>
      <c r="BJ2495">
        <v>2558.9013555068468</v>
      </c>
      <c r="BK2495">
        <v>672.5237183095818</v>
      </c>
      <c r="BL2495">
        <v>900.7243212749645</v>
      </c>
      <c r="BM2495">
        <v>981.63360379353071</v>
      </c>
      <c r="BN2495">
        <v>89.543815232110532</v>
      </c>
      <c r="BO2495">
        <v>30.169027590238077</v>
      </c>
      <c r="BP2495">
        <v>7.9054372983083196E-2</v>
      </c>
      <c r="BQ2495">
        <v>100</v>
      </c>
      <c r="BR2495">
        <v>412.79855740016433</v>
      </c>
      <c r="BS2495">
        <v>5.6155098590194186E-2</v>
      </c>
      <c r="BT2495">
        <v>3.3120403663045641E-4</v>
      </c>
      <c r="BU2495">
        <v>54.25558075555454</v>
      </c>
      <c r="BV2495">
        <v>0.56809969422683881</v>
      </c>
      <c r="BW2495">
        <v>14.652957903844447</v>
      </c>
      <c r="BX2495">
        <v>34.980290817506919</v>
      </c>
      <c r="BY2495">
        <v>34.828472674142006</v>
      </c>
      <c r="BZ2495">
        <v>908.44157979094825</v>
      </c>
      <c r="CA2495">
        <v>240.49668223592329</v>
      </c>
      <c r="CB2495">
        <v>240.09878906869372</v>
      </c>
      <c r="CC2495" s="156">
        <v>0.89</v>
      </c>
      <c r="CD2495">
        <v>2540</v>
      </c>
      <c r="CE2495">
        <v>7.5192963026462944E-2</v>
      </c>
      <c r="CF2495">
        <v>2.840064481920451</v>
      </c>
      <c r="CG2495">
        <v>0.10825942713385968</v>
      </c>
      <c r="CH2495">
        <v>-5.4998840520620522</v>
      </c>
      <c r="CI2495" t="s">
        <v>479</v>
      </c>
    </row>
    <row r="2496" spans="47:87" x14ac:dyDescent="0.3">
      <c r="AU2496">
        <v>0.3</v>
      </c>
      <c r="AV2496">
        <v>19.95174270504635</v>
      </c>
      <c r="AW2496">
        <v>0.34625653813717266</v>
      </c>
      <c r="AX2496">
        <v>0.5691925376475887</v>
      </c>
      <c r="AY2496">
        <v>318.82316773616219</v>
      </c>
      <c r="AZ2496">
        <v>9.354676192533426E-2</v>
      </c>
      <c r="BA2496">
        <v>483.37870283208713</v>
      </c>
      <c r="BB2496">
        <v>327.89587023944875</v>
      </c>
      <c r="BC2496">
        <v>1</v>
      </c>
      <c r="BD2496">
        <v>40.820330623765472</v>
      </c>
      <c r="BE2496">
        <v>99.005219683046434</v>
      </c>
      <c r="BF2496">
        <v>10.016364613044153</v>
      </c>
      <c r="BG2496">
        <v>5.3028021486688575</v>
      </c>
      <c r="BH2496">
        <v>423.43032574246905</v>
      </c>
      <c r="BI2496">
        <v>0.19999999999999998</v>
      </c>
      <c r="BJ2496">
        <v>2962.7203227926611</v>
      </c>
      <c r="BK2496">
        <v>691.24330658739837</v>
      </c>
      <c r="BL2496">
        <v>876.3262158534917</v>
      </c>
      <c r="BM2496">
        <v>935.00354467751924</v>
      </c>
      <c r="BN2496">
        <v>216.82708674269594</v>
      </c>
      <c r="BO2496">
        <v>31.445821576384699</v>
      </c>
      <c r="BP2496">
        <v>3.4205783601385653E-2</v>
      </c>
      <c r="BQ2496">
        <v>100</v>
      </c>
      <c r="BR2496">
        <v>422.66775830219842</v>
      </c>
      <c r="BS2496">
        <v>5.5707215547005008E-2</v>
      </c>
      <c r="BT2496">
        <v>3.1995742138296736E-4</v>
      </c>
      <c r="BU2496">
        <v>0</v>
      </c>
      <c r="BV2496">
        <v>0.51223559321458512</v>
      </c>
      <c r="BW2496">
        <v>14.026435738612353</v>
      </c>
      <c r="BX2496">
        <v>36.270508197333569</v>
      </c>
      <c r="BY2496">
        <v>34.115963889745579</v>
      </c>
      <c r="BZ2496">
        <v>921.50451088090892</v>
      </c>
      <c r="CA2496">
        <v>298.68238629263317</v>
      </c>
      <c r="CB2496">
        <v>223.35693278472158</v>
      </c>
      <c r="CC2496" s="156">
        <v>0.95</v>
      </c>
      <c r="CD2496">
        <v>2380</v>
      </c>
      <c r="CE2496">
        <v>7.3796158729901196E-2</v>
      </c>
      <c r="CF2496">
        <v>3.7227826083218871</v>
      </c>
      <c r="CG2496">
        <v>0.11227430824489122</v>
      </c>
      <c r="CH2496">
        <v>-5.4455186501510537</v>
      </c>
      <c r="CI2496" t="s">
        <v>479</v>
      </c>
    </row>
    <row r="2497" spans="47:87" x14ac:dyDescent="0.3">
      <c r="AU2497">
        <v>0.3</v>
      </c>
      <c r="AV2497">
        <v>19.262381252683735</v>
      </c>
      <c r="AW2497">
        <v>0.30707657698459467</v>
      </c>
      <c r="AX2497">
        <v>1.8823007713686875</v>
      </c>
      <c r="AY2497">
        <v>337.9161068162847</v>
      </c>
      <c r="AZ2497">
        <v>9.4567029472110806E-2</v>
      </c>
      <c r="BA2497">
        <v>360.75576987175918</v>
      </c>
      <c r="BB2497">
        <v>411.20338167506588</v>
      </c>
      <c r="BC2497">
        <v>1</v>
      </c>
      <c r="BD2497">
        <v>42.818364798642683</v>
      </c>
      <c r="BE2497">
        <v>112.55388461347454</v>
      </c>
      <c r="BF2497">
        <v>22.394474859317782</v>
      </c>
      <c r="BG2497">
        <v>5.0591187714810095</v>
      </c>
      <c r="BH2497">
        <v>392.701409980824</v>
      </c>
      <c r="BI2497">
        <v>0.20000000000000004</v>
      </c>
      <c r="BJ2497">
        <v>2202.3094594922418</v>
      </c>
      <c r="BK2497">
        <v>692.10399716364691</v>
      </c>
      <c r="BL2497">
        <v>912.65513460217744</v>
      </c>
      <c r="BM2497">
        <v>1066.1348784575143</v>
      </c>
      <c r="BN2497">
        <v>151.73150219781701</v>
      </c>
      <c r="BO2497">
        <v>27.753778666489765</v>
      </c>
      <c r="BP2497">
        <v>4.6521396519210161E-2</v>
      </c>
      <c r="BQ2497">
        <v>100</v>
      </c>
      <c r="BR2497">
        <v>403.26067536841305</v>
      </c>
      <c r="BS2497">
        <v>5.7092598534221217E-2</v>
      </c>
      <c r="BT2497">
        <v>3.0839632083637023E-4</v>
      </c>
      <c r="BU2497">
        <v>36.393822539415986</v>
      </c>
      <c r="BV2497">
        <v>0.51716939137458651</v>
      </c>
      <c r="BW2497">
        <v>15.109857274371343</v>
      </c>
      <c r="BX2497">
        <v>34.757089539460516</v>
      </c>
      <c r="BY2497">
        <v>36.962937801656501</v>
      </c>
      <c r="BZ2497">
        <v>1012.5210797316829</v>
      </c>
      <c r="CA2497">
        <v>305.21085865932451</v>
      </c>
      <c r="CB2497">
        <v>233.86340520098037</v>
      </c>
      <c r="CC2497" s="156">
        <v>0.94</v>
      </c>
      <c r="CD2497">
        <v>1420</v>
      </c>
      <c r="CE2497">
        <v>0.13270553035601296</v>
      </c>
      <c r="CF2497">
        <v>5.4340182692463816</v>
      </c>
      <c r="CG2497">
        <v>0.1744512520112626</v>
      </c>
      <c r="CH2497">
        <v>7.8448573971986955</v>
      </c>
      <c r="CI2497">
        <v>12</v>
      </c>
    </row>
    <row r="2498" spans="47:87" x14ac:dyDescent="0.3">
      <c r="AU2498">
        <v>0.3</v>
      </c>
      <c r="AV2498">
        <v>21.354691813994968</v>
      </c>
      <c r="AW2498">
        <v>0.35372752128137414</v>
      </c>
      <c r="AX2498">
        <v>1.7582589220890616</v>
      </c>
      <c r="AY2498">
        <v>334.03490158122707</v>
      </c>
      <c r="AZ2498">
        <v>0.10060268309440515</v>
      </c>
      <c r="BA2498">
        <v>407.41720799854409</v>
      </c>
      <c r="BB2498">
        <v>380.02367756203233</v>
      </c>
      <c r="BC2498">
        <v>1</v>
      </c>
      <c r="BD2498">
        <v>31.943615124507247</v>
      </c>
      <c r="BE2498">
        <v>106.17473702890467</v>
      </c>
      <c r="BF2498">
        <v>13.564794263208903</v>
      </c>
      <c r="BG2498">
        <v>4.455072236727851</v>
      </c>
      <c r="BH2498">
        <v>420.2997388226899</v>
      </c>
      <c r="BI2498">
        <v>0.19999999999999998</v>
      </c>
      <c r="BJ2498">
        <v>2260.6931943380446</v>
      </c>
      <c r="BK2498">
        <v>682.05121023635093</v>
      </c>
      <c r="BL2498">
        <v>826.73830287147996</v>
      </c>
      <c r="BM2498">
        <v>830.15443875848928</v>
      </c>
      <c r="BN2498">
        <v>153.80265723282184</v>
      </c>
      <c r="BO2498">
        <v>32.082374000581588</v>
      </c>
      <c r="BP2498">
        <v>4.0008110817410882E-2</v>
      </c>
      <c r="BQ2498">
        <v>100</v>
      </c>
      <c r="BR2498">
        <v>361.04474642349737</v>
      </c>
      <c r="BS2498">
        <v>5.1814144468411358E-2</v>
      </c>
      <c r="BT2498">
        <v>2.9915506498961889E-4</v>
      </c>
      <c r="BU2498">
        <v>5.8243338235098321</v>
      </c>
      <c r="BV2498">
        <v>0.54480317233312037</v>
      </c>
      <c r="BW2498">
        <v>13.52688329421979</v>
      </c>
      <c r="BX2498">
        <v>35.288451998222754</v>
      </c>
      <c r="BY2498">
        <v>36.621576647482385</v>
      </c>
      <c r="BZ2498">
        <v>1073.7482779631844</v>
      </c>
      <c r="CA2498">
        <v>364.83525760536406</v>
      </c>
      <c r="CB2498">
        <v>229.35847843281178</v>
      </c>
      <c r="CC2498" s="156">
        <v>1.1499999999999999</v>
      </c>
      <c r="CD2498">
        <v>1280</v>
      </c>
      <c r="CE2498">
        <v>0.14820568795084799</v>
      </c>
      <c r="CF2498">
        <v>4.8140589130302018</v>
      </c>
      <c r="CG2498">
        <v>0.17507166186887813</v>
      </c>
      <c r="CH2498">
        <v>7.8900429832140917</v>
      </c>
      <c r="CI2498">
        <v>11</v>
      </c>
    </row>
    <row r="2499" spans="47:87" x14ac:dyDescent="0.3">
      <c r="AU2499">
        <v>0.3</v>
      </c>
      <c r="AV2499">
        <v>19.794067254452631</v>
      </c>
      <c r="AW2499">
        <v>0.3071796053046042</v>
      </c>
      <c r="AX2499">
        <v>1.3676863262048389</v>
      </c>
      <c r="AY2499">
        <v>322.75968746284485</v>
      </c>
      <c r="AZ2499">
        <v>9.7301425415714543E-2</v>
      </c>
      <c r="BA2499">
        <v>412.9015194721473</v>
      </c>
      <c r="BB2499">
        <v>381.41798900036491</v>
      </c>
      <c r="BC2499">
        <v>1</v>
      </c>
      <c r="BD2499">
        <v>36.995084994104296</v>
      </c>
      <c r="BE2499">
        <v>101.85682139027847</v>
      </c>
      <c r="BF2499">
        <v>18.459220662260375</v>
      </c>
      <c r="BG2499">
        <v>7.0557648862525415</v>
      </c>
      <c r="BH2499">
        <v>405.20253293446802</v>
      </c>
      <c r="BI2499">
        <v>0.2</v>
      </c>
      <c r="BJ2499">
        <v>2669.1611912908907</v>
      </c>
      <c r="BK2499">
        <v>674.24871146751218</v>
      </c>
      <c r="BL2499">
        <v>833.30388293447174</v>
      </c>
      <c r="BM2499">
        <v>882.07645730110096</v>
      </c>
      <c r="BN2499">
        <v>176.46666269612169</v>
      </c>
      <c r="BO2499">
        <v>27.683160020087524</v>
      </c>
      <c r="BP2499">
        <v>5.6222967925002351E-2</v>
      </c>
      <c r="BQ2499">
        <v>100</v>
      </c>
      <c r="BR2499">
        <v>399.20985699266225</v>
      </c>
      <c r="BS2499">
        <v>5.181166848083317E-2</v>
      </c>
      <c r="BT2499">
        <v>3.1195073052113644E-4</v>
      </c>
      <c r="BU2499">
        <v>3.5701856326602206</v>
      </c>
      <c r="BV2499">
        <v>0.5596957567355777</v>
      </c>
      <c r="BW2499">
        <v>14.457585736094934</v>
      </c>
      <c r="BX2499">
        <v>36.27736515076446</v>
      </c>
      <c r="BY2499">
        <v>30.401138247427859</v>
      </c>
      <c r="BZ2499">
        <v>571.51602641040563</v>
      </c>
      <c r="CA2499">
        <v>351.63305541408698</v>
      </c>
      <c r="CB2499">
        <v>228.4774061302233</v>
      </c>
      <c r="CC2499" s="156">
        <v>0.79</v>
      </c>
      <c r="CD2499">
        <v>2740</v>
      </c>
      <c r="CE2499">
        <v>0.13887119694550765</v>
      </c>
      <c r="CF2499">
        <v>4.8698142140286684</v>
      </c>
      <c r="CG2499">
        <v>0.15254173368244284</v>
      </c>
      <c r="CH2499">
        <v>12.839665591840415</v>
      </c>
      <c r="CI2499">
        <v>10</v>
      </c>
    </row>
    <row r="2500" spans="47:87" x14ac:dyDescent="0.3">
      <c r="AU2500">
        <v>0.3</v>
      </c>
      <c r="AV2500">
        <v>19.898881119245409</v>
      </c>
      <c r="AW2500">
        <v>0.2925612269535211</v>
      </c>
      <c r="AX2500">
        <v>1.644117905003851</v>
      </c>
      <c r="AY2500">
        <v>349.26015425302512</v>
      </c>
      <c r="AZ2500">
        <v>9.8732868798284912E-2</v>
      </c>
      <c r="BA2500">
        <v>388.25551054527142</v>
      </c>
      <c r="BB2500">
        <v>387.4213422577368</v>
      </c>
      <c r="BC2500">
        <v>1</v>
      </c>
      <c r="BD2500">
        <v>38.406428429018618</v>
      </c>
      <c r="BE2500">
        <v>108.28939619504165</v>
      </c>
      <c r="BF2500">
        <v>13.93638755261625</v>
      </c>
      <c r="BG2500">
        <v>4.4090940960569496</v>
      </c>
      <c r="BH2500">
        <v>447.15415015223863</v>
      </c>
      <c r="BI2500">
        <v>0.20000000000000004</v>
      </c>
      <c r="BJ2500">
        <v>2512.9657455542365</v>
      </c>
      <c r="BK2500">
        <v>686.62777809634997</v>
      </c>
      <c r="BL2500">
        <v>915.34563662694086</v>
      </c>
      <c r="BM2500">
        <v>827.48740969296375</v>
      </c>
      <c r="BN2500">
        <v>188.88005792615093</v>
      </c>
      <c r="BO2500">
        <v>26.081409828195024</v>
      </c>
      <c r="BP2500">
        <v>8.802037842532115E-2</v>
      </c>
      <c r="BQ2500">
        <v>100</v>
      </c>
      <c r="BR2500">
        <v>313.71791551984592</v>
      </c>
      <c r="BS2500">
        <v>6.037824546190753E-2</v>
      </c>
      <c r="BT2500">
        <v>3.1683509618918597E-4</v>
      </c>
      <c r="BU2500">
        <v>0</v>
      </c>
      <c r="BV2500">
        <v>0.51466840172890482</v>
      </c>
      <c r="BW2500">
        <v>14.893818373835575</v>
      </c>
      <c r="BX2500">
        <v>37.119242228257995</v>
      </c>
      <c r="BY2500">
        <v>29.092488007941327</v>
      </c>
      <c r="BZ2500">
        <v>918.31199843232366</v>
      </c>
      <c r="CA2500">
        <v>215.78910328491358</v>
      </c>
      <c r="CB2500">
        <v>231.97263607407848</v>
      </c>
      <c r="CC2500" s="156">
        <v>0.88</v>
      </c>
      <c r="CD2500">
        <v>1660</v>
      </c>
      <c r="CE2500">
        <v>0.20578923961659301</v>
      </c>
      <c r="CF2500">
        <v>6.0421684793584589</v>
      </c>
      <c r="CG2500">
        <v>0.24300597161846535</v>
      </c>
      <c r="CH2500">
        <v>25.386641522616738</v>
      </c>
      <c r="CI2500">
        <v>6</v>
      </c>
    </row>
    <row r="2501" spans="47:87" x14ac:dyDescent="0.3">
      <c r="AU2501">
        <v>0.3</v>
      </c>
      <c r="AV2501">
        <v>18.944074626029085</v>
      </c>
      <c r="AW2501">
        <v>0.28407462838067521</v>
      </c>
      <c r="AX2501">
        <v>1.1243028874130434</v>
      </c>
      <c r="AY2501">
        <v>324.76907020041773</v>
      </c>
      <c r="AZ2501">
        <v>0.12002627373516694</v>
      </c>
      <c r="BA2501">
        <v>419.74552098306452</v>
      </c>
      <c r="BB2501">
        <v>433.76246925915967</v>
      </c>
      <c r="BC2501">
        <v>1</v>
      </c>
      <c r="BD2501">
        <v>40.554859709332959</v>
      </c>
      <c r="BE2501">
        <v>112.24032427133486</v>
      </c>
      <c r="BF2501">
        <v>15.278790801005146</v>
      </c>
      <c r="BG2501">
        <v>5.4433900521447036</v>
      </c>
      <c r="BH2501">
        <v>415.07375994459744</v>
      </c>
      <c r="BI2501">
        <v>0.20000000000000004</v>
      </c>
      <c r="BJ2501">
        <v>2448.6430279426932</v>
      </c>
      <c r="BK2501">
        <v>678.00080931349748</v>
      </c>
      <c r="BL2501">
        <v>868.9447963752599</v>
      </c>
      <c r="BM2501">
        <v>903.63356171162434</v>
      </c>
      <c r="BN2501">
        <v>168.20645595922559</v>
      </c>
      <c r="BO2501">
        <v>25.582243209663051</v>
      </c>
      <c r="BP2501">
        <v>5.4115724999875429E-2</v>
      </c>
      <c r="BQ2501">
        <v>100</v>
      </c>
      <c r="BR2501">
        <v>329.57547228605449</v>
      </c>
      <c r="BS2501">
        <v>5.4702134708329561E-2</v>
      </c>
      <c r="BT2501">
        <v>2.8028401383103295E-4</v>
      </c>
      <c r="BU2501">
        <v>8.5157787902637043</v>
      </c>
      <c r="BV2501">
        <v>0.55044573679934783</v>
      </c>
      <c r="BW2501">
        <v>14.49885641437211</v>
      </c>
      <c r="BX2501">
        <v>33.214277767285928</v>
      </c>
      <c r="BY2501">
        <v>30.113316408055542</v>
      </c>
      <c r="BZ2501">
        <v>780.79332496187897</v>
      </c>
      <c r="CA2501">
        <v>232.68092940990383</v>
      </c>
      <c r="CB2501">
        <v>211.97230203392323</v>
      </c>
      <c r="CC2501" s="156">
        <v>1.0900000000000001</v>
      </c>
      <c r="CD2501">
        <v>1540</v>
      </c>
      <c r="CE2501">
        <v>8.829425417560377E-2</v>
      </c>
      <c r="CF2501">
        <v>3.7505549558231728</v>
      </c>
      <c r="CG2501">
        <v>0.12210569312667631</v>
      </c>
      <c r="CH2501">
        <v>-2.7879624160330994</v>
      </c>
      <c r="CI2501" t="s">
        <v>479</v>
      </c>
    </row>
    <row r="2502" spans="47:87" x14ac:dyDescent="0.3">
      <c r="AU2502">
        <v>0.3</v>
      </c>
      <c r="AV2502">
        <v>19.455938985604334</v>
      </c>
      <c r="AW2502">
        <v>0.31390134093776956</v>
      </c>
      <c r="AX2502">
        <v>0.92198559602650498</v>
      </c>
      <c r="AY2502">
        <v>332.15298459171845</v>
      </c>
      <c r="AZ2502">
        <v>8.6745853599757256E-2</v>
      </c>
      <c r="BA2502">
        <v>421.06839208261175</v>
      </c>
      <c r="BB2502">
        <v>360.55467496599334</v>
      </c>
      <c r="BC2502">
        <v>1</v>
      </c>
      <c r="BD2502">
        <v>40.182246227710593</v>
      </c>
      <c r="BE2502">
        <v>93.579472223971692</v>
      </c>
      <c r="BF2502">
        <v>18.753344760456724</v>
      </c>
      <c r="BG2502">
        <v>6.1233248051226097</v>
      </c>
      <c r="BH2502">
        <v>399.35778317944937</v>
      </c>
      <c r="BI2502">
        <v>0.19999999999999996</v>
      </c>
      <c r="BJ2502">
        <v>2878.4802978437397</v>
      </c>
      <c r="BK2502">
        <v>684.75494641775379</v>
      </c>
      <c r="BL2502">
        <v>927.08365523670045</v>
      </c>
      <c r="BM2502">
        <v>918.54523653173123</v>
      </c>
      <c r="BN2502">
        <v>204.70942921227041</v>
      </c>
      <c r="BO2502">
        <v>28.205466313331684</v>
      </c>
      <c r="BP2502">
        <v>6.7642114344461879E-2</v>
      </c>
      <c r="BQ2502">
        <v>100</v>
      </c>
      <c r="BR2502">
        <v>332.35674508085458</v>
      </c>
      <c r="BS2502">
        <v>5.1004196674087655E-2</v>
      </c>
      <c r="BT2502">
        <v>3.2232012336025524E-4</v>
      </c>
      <c r="BU2502">
        <v>54.742318460695969</v>
      </c>
      <c r="BV2502">
        <v>0.57352798059892296</v>
      </c>
      <c r="BW2502">
        <v>15.141486711283193</v>
      </c>
      <c r="BX2502">
        <v>34.797021842823881</v>
      </c>
      <c r="BY2502">
        <v>35.523515983371503</v>
      </c>
      <c r="BZ2502">
        <v>897.57189247095812</v>
      </c>
      <c r="CA2502">
        <v>299.23349999406793</v>
      </c>
      <c r="CB2502">
        <v>218.40857588101781</v>
      </c>
      <c r="CC2502" s="156">
        <v>1.1399999999999999</v>
      </c>
      <c r="CD2502">
        <v>1100</v>
      </c>
      <c r="CE2502">
        <v>0.20789397204204452</v>
      </c>
      <c r="CF2502">
        <v>6.4487402195107979</v>
      </c>
      <c r="CG2502">
        <v>0.24759232501638503</v>
      </c>
      <c r="CH2502">
        <v>16.978543891901403</v>
      </c>
      <c r="CI2502">
        <v>7</v>
      </c>
    </row>
    <row r="2503" spans="47:87" x14ac:dyDescent="0.3">
      <c r="AU2503">
        <v>0.3</v>
      </c>
      <c r="AV2503">
        <v>19.913280205168803</v>
      </c>
      <c r="AW2503">
        <v>0.31143658079227127</v>
      </c>
      <c r="AX2503">
        <v>2.4453131442412834</v>
      </c>
      <c r="AY2503">
        <v>322.07532337085826</v>
      </c>
      <c r="AZ2503">
        <v>0.1044698220912212</v>
      </c>
      <c r="BA2503">
        <v>433.59467718396598</v>
      </c>
      <c r="BB2503">
        <v>350.58889121743857</v>
      </c>
      <c r="BC2503">
        <v>1</v>
      </c>
      <c r="BD2503">
        <v>35.704052353255143</v>
      </c>
      <c r="BE2503">
        <v>96.246478678163953</v>
      </c>
      <c r="BF2503">
        <v>19.311756277222159</v>
      </c>
      <c r="BG2503">
        <v>4.2385440581447797</v>
      </c>
      <c r="BH2503">
        <v>440.49488477325423</v>
      </c>
      <c r="BI2503">
        <v>0.19999999999999998</v>
      </c>
      <c r="BJ2503">
        <v>2383.3908096429427</v>
      </c>
      <c r="BK2503">
        <v>699.3799029741898</v>
      </c>
      <c r="BL2503">
        <v>892.83934458305725</v>
      </c>
      <c r="BM2503">
        <v>816.37695555794812</v>
      </c>
      <c r="BN2503">
        <v>123.49297377203033</v>
      </c>
      <c r="BO2503">
        <v>28.18854349158163</v>
      </c>
      <c r="BP2503">
        <v>4.2201088836255542E-2</v>
      </c>
      <c r="BQ2503">
        <v>100</v>
      </c>
      <c r="BR2503">
        <v>333.89863661538573</v>
      </c>
      <c r="BS2503">
        <v>5.014052731584686E-2</v>
      </c>
      <c r="BT2503">
        <v>2.9582090199586767E-4</v>
      </c>
      <c r="BU2503">
        <v>0</v>
      </c>
      <c r="BV2503">
        <v>0.52357304787993131</v>
      </c>
      <c r="BW2503">
        <v>15.613276382807234</v>
      </c>
      <c r="BX2503">
        <v>35.658189457058903</v>
      </c>
      <c r="BY2503">
        <v>34.128293150136905</v>
      </c>
      <c r="BZ2503">
        <v>982.7005653076103</v>
      </c>
      <c r="CA2503">
        <v>207.44397033624966</v>
      </c>
      <c r="CB2503">
        <v>245.66102097904837</v>
      </c>
      <c r="CC2503" s="156">
        <v>1.02</v>
      </c>
      <c r="CD2503">
        <v>1700</v>
      </c>
      <c r="CE2503">
        <v>5.1419047909842197E-2</v>
      </c>
      <c r="CF2503">
        <v>2.2846743835343535</v>
      </c>
      <c r="CG2503">
        <v>9.1893024856049527E-2</v>
      </c>
      <c r="CH2503">
        <v>-7.7672305680601808</v>
      </c>
      <c r="CI2503" t="s">
        <v>479</v>
      </c>
    </row>
    <row r="2504" spans="47:87" x14ac:dyDescent="0.3">
      <c r="AU2504">
        <v>0.3</v>
      </c>
      <c r="AV2504">
        <v>20.414828826567938</v>
      </c>
      <c r="AW2504">
        <v>0.33070589898429181</v>
      </c>
      <c r="AX2504">
        <v>1.6216826834764035</v>
      </c>
      <c r="AY2504">
        <v>334.85017820564713</v>
      </c>
      <c r="AZ2504">
        <v>0.10733217463374072</v>
      </c>
      <c r="BA2504">
        <v>454.90169329440914</v>
      </c>
      <c r="BB2504">
        <v>299.37509238485887</v>
      </c>
      <c r="BC2504">
        <v>1</v>
      </c>
      <c r="BD2504">
        <v>40.756741297068707</v>
      </c>
      <c r="BE2504">
        <v>114.43918570715088</v>
      </c>
      <c r="BF2504">
        <v>9.9341981525309233</v>
      </c>
      <c r="BG2504">
        <v>6.4704376045317993</v>
      </c>
      <c r="BH2504">
        <v>387.40035665404361</v>
      </c>
      <c r="BI2504">
        <v>0.20000000000000004</v>
      </c>
      <c r="BJ2504">
        <v>2785.2073751377779</v>
      </c>
      <c r="BK2504">
        <v>671.81779466834109</v>
      </c>
      <c r="BL2504">
        <v>807.19228384206701</v>
      </c>
      <c r="BM2504">
        <v>949.27537100474672</v>
      </c>
      <c r="BN2504">
        <v>131.4790112837332</v>
      </c>
      <c r="BO2504">
        <v>30.129298778956738</v>
      </c>
      <c r="BP2504">
        <v>2.0965716254711438E-2</v>
      </c>
      <c r="BQ2504">
        <v>100</v>
      </c>
      <c r="BR2504">
        <v>363.48191239410579</v>
      </c>
      <c r="BS2504">
        <v>5.150044949994026E-2</v>
      </c>
      <c r="BT2504">
        <v>2.9230187402722393E-4</v>
      </c>
      <c r="BU2504">
        <v>66.761288471286306</v>
      </c>
      <c r="BV2504">
        <v>0.55274081179936141</v>
      </c>
      <c r="BW2504">
        <v>14.176797109322704</v>
      </c>
      <c r="BX2504">
        <v>35.533476133355968</v>
      </c>
      <c r="BY2504">
        <v>28.89379953832707</v>
      </c>
      <c r="BZ2504">
        <v>1115.387833570979</v>
      </c>
      <c r="CA2504">
        <v>275.81057273459567</v>
      </c>
      <c r="CB2504">
        <v>225.0086814442063</v>
      </c>
      <c r="CC2504" s="156">
        <v>1.1000000000000001</v>
      </c>
      <c r="CD2504">
        <v>1450</v>
      </c>
      <c r="CE2504">
        <v>0.15845794018548265</v>
      </c>
      <c r="CF2504">
        <v>5.6261566657790869</v>
      </c>
      <c r="CG2504">
        <v>0.19569827716725766</v>
      </c>
      <c r="CH2504">
        <v>11.992521672979262</v>
      </c>
      <c r="CI2504">
        <v>9</v>
      </c>
    </row>
    <row r="2505" spans="47:87" x14ac:dyDescent="0.3">
      <c r="AU2505">
        <v>0.3</v>
      </c>
      <c r="AV2505">
        <v>22.472528155903749</v>
      </c>
      <c r="AW2505">
        <v>0.2558602138689518</v>
      </c>
      <c r="AX2505">
        <v>1.2170008536990515</v>
      </c>
      <c r="AY2505">
        <v>342.22240843787711</v>
      </c>
      <c r="AZ2505">
        <v>0.1200132534009635</v>
      </c>
      <c r="BA2505">
        <v>527.93652627583049</v>
      </c>
      <c r="BB2505">
        <v>313.07447516205485</v>
      </c>
      <c r="BC2505">
        <v>1</v>
      </c>
      <c r="BD2505">
        <v>38.623039563370256</v>
      </c>
      <c r="BE2505">
        <v>93.119913385521031</v>
      </c>
      <c r="BF2505">
        <v>20.050563759250629</v>
      </c>
      <c r="BG2505">
        <v>6.6404429130186422</v>
      </c>
      <c r="BH2505">
        <v>432.69821698834386</v>
      </c>
      <c r="BI2505">
        <v>0.19999999999999998</v>
      </c>
      <c r="BJ2505">
        <v>3609.4288099962787</v>
      </c>
      <c r="BK2505">
        <v>695.03892832149313</v>
      </c>
      <c r="BL2505">
        <v>919.63454190936989</v>
      </c>
      <c r="BM2505">
        <v>992.43523813287482</v>
      </c>
      <c r="BN2505">
        <v>178.46037004796364</v>
      </c>
      <c r="BO2505">
        <v>23.200928655840766</v>
      </c>
      <c r="BP2505">
        <v>2.9325742865139622E-2</v>
      </c>
      <c r="BQ2505">
        <v>100</v>
      </c>
      <c r="BR2505">
        <v>281.02877517081134</v>
      </c>
      <c r="BS2505">
        <v>4.8399273899379751E-2</v>
      </c>
      <c r="BT2505">
        <v>2.9236095539622532E-4</v>
      </c>
      <c r="BU2505">
        <v>0</v>
      </c>
      <c r="BV2505">
        <v>0.54532502551257411</v>
      </c>
      <c r="BW2505">
        <v>13.194298605669037</v>
      </c>
      <c r="BX2505">
        <v>36.252787696987568</v>
      </c>
      <c r="BY2505">
        <v>34.928275369634832</v>
      </c>
      <c r="BZ2505">
        <v>1086.6766070255587</v>
      </c>
      <c r="CA2505">
        <v>409.39528971188628</v>
      </c>
      <c r="CB2505">
        <v>249.94076231340341</v>
      </c>
      <c r="CC2505" s="156">
        <v>1.1200000000000001</v>
      </c>
      <c r="CD2505">
        <v>1260</v>
      </c>
      <c r="CE2505">
        <v>0.10996432761579866</v>
      </c>
      <c r="CF2505">
        <v>4.5957381776464707</v>
      </c>
      <c r="CG2505">
        <v>0.14102569772721982</v>
      </c>
      <c r="CH2505">
        <v>2.301918577126338</v>
      </c>
      <c r="CI2505">
        <v>16</v>
      </c>
    </row>
    <row r="2506" spans="47:87" x14ac:dyDescent="0.3">
      <c r="AU2506">
        <v>0.3</v>
      </c>
      <c r="AV2506">
        <v>20.124036775800452</v>
      </c>
      <c r="AW2506">
        <v>0.25243004608526981</v>
      </c>
      <c r="AX2506">
        <v>0.9409165550469607</v>
      </c>
      <c r="AY2506">
        <v>324.70503109502226</v>
      </c>
      <c r="AZ2506">
        <v>0.10306391135014219</v>
      </c>
      <c r="BA2506">
        <v>374.05607218800998</v>
      </c>
      <c r="BB2506">
        <v>332.33947193992282</v>
      </c>
      <c r="BC2506">
        <v>1</v>
      </c>
      <c r="BD2506">
        <v>45.969909230929737</v>
      </c>
      <c r="BE2506">
        <v>95.132093653897513</v>
      </c>
      <c r="BF2506">
        <v>14.10520395267911</v>
      </c>
      <c r="BG2506">
        <v>4.7966265759663305</v>
      </c>
      <c r="BH2506">
        <v>390.19768803165965</v>
      </c>
      <c r="BI2506">
        <v>0.19999999999999998</v>
      </c>
      <c r="BJ2506">
        <v>2502.8569756259299</v>
      </c>
      <c r="BK2506">
        <v>707.40097131814741</v>
      </c>
      <c r="BL2506">
        <v>913.33468062299755</v>
      </c>
      <c r="BM2506">
        <v>1031.95400203452</v>
      </c>
      <c r="BN2506">
        <v>189.25694088083367</v>
      </c>
      <c r="BO2506">
        <v>22.602130512136725</v>
      </c>
      <c r="BP2506">
        <v>6.3924627009206633E-2</v>
      </c>
      <c r="BQ2506">
        <v>100</v>
      </c>
      <c r="BR2506">
        <v>387.19579042442376</v>
      </c>
      <c r="BS2506">
        <v>5.2273261664031803E-2</v>
      </c>
      <c r="BT2506">
        <v>3.0530588166533071E-4</v>
      </c>
      <c r="BU2506">
        <v>0</v>
      </c>
      <c r="BV2506">
        <v>0.55827098627085137</v>
      </c>
      <c r="BW2506">
        <v>15.721670418539048</v>
      </c>
      <c r="BX2506">
        <v>34.009038832912019</v>
      </c>
      <c r="BY2506">
        <v>29.777846423591367</v>
      </c>
      <c r="BZ2506">
        <v>1108.4749520543303</v>
      </c>
      <c r="CA2506">
        <v>234.97928708708247</v>
      </c>
      <c r="CB2506">
        <v>213.04389189749267</v>
      </c>
      <c r="CC2506" s="156">
        <v>0.94</v>
      </c>
      <c r="CD2506">
        <v>2310</v>
      </c>
      <c r="CE2506">
        <v>0.10329996607438674</v>
      </c>
      <c r="CF2506">
        <v>3.628896240885342</v>
      </c>
      <c r="CG2506">
        <v>0.14315562946459826</v>
      </c>
      <c r="CH2506">
        <v>1.5325428956780458</v>
      </c>
      <c r="CI2506">
        <v>16</v>
      </c>
    </row>
    <row r="2507" spans="47:87" x14ac:dyDescent="0.3">
      <c r="AU2507">
        <v>0.3</v>
      </c>
      <c r="AV2507">
        <v>18.240551690900766</v>
      </c>
      <c r="AW2507">
        <v>0.25901470017398481</v>
      </c>
      <c r="AX2507">
        <v>1.6659256163623501</v>
      </c>
      <c r="AY2507">
        <v>322.93003722377603</v>
      </c>
      <c r="AZ2507">
        <v>8.0493948210902527E-2</v>
      </c>
      <c r="BA2507">
        <v>381.13148441557934</v>
      </c>
      <c r="BB2507">
        <v>350.79916091833388</v>
      </c>
      <c r="BC2507">
        <v>1</v>
      </c>
      <c r="BD2507">
        <v>31.122686941353034</v>
      </c>
      <c r="BE2507">
        <v>94.954007774327266</v>
      </c>
      <c r="BF2507">
        <v>12.037690662299111</v>
      </c>
      <c r="BG2507">
        <v>5.1095424430629226</v>
      </c>
      <c r="BH2507">
        <v>396.42236794413265</v>
      </c>
      <c r="BI2507">
        <v>0.2</v>
      </c>
      <c r="BJ2507">
        <v>2104.6648373190328</v>
      </c>
      <c r="BK2507">
        <v>675.96261889359005</v>
      </c>
      <c r="BL2507">
        <v>804.29126760491681</v>
      </c>
      <c r="BM2507">
        <v>849.28254313858099</v>
      </c>
      <c r="BN2507">
        <v>209.67240472211211</v>
      </c>
      <c r="BO2507">
        <v>23.299027007286547</v>
      </c>
      <c r="BP2507">
        <v>5.2692234111412599E-2</v>
      </c>
      <c r="BQ2507">
        <v>100</v>
      </c>
      <c r="BR2507">
        <v>321.66915089471473</v>
      </c>
      <c r="BS2507">
        <v>5.2464095881696211E-2</v>
      </c>
      <c r="BT2507">
        <v>3.2760728643460493E-4</v>
      </c>
      <c r="BU2507">
        <v>0</v>
      </c>
      <c r="BV2507">
        <v>0.53785643423348606</v>
      </c>
      <c r="BW2507">
        <v>15.982484725687122</v>
      </c>
      <c r="BX2507">
        <v>35.087068118731736</v>
      </c>
      <c r="BY2507">
        <v>39.052962613106672</v>
      </c>
      <c r="BZ2507">
        <v>884.51009433012246</v>
      </c>
      <c r="CA2507">
        <v>257.80209529189057</v>
      </c>
      <c r="CB2507">
        <v>239.27074650360399</v>
      </c>
      <c r="CC2507" s="156">
        <v>1.25</v>
      </c>
      <c r="CD2507">
        <v>1270</v>
      </c>
      <c r="CE2507">
        <v>1.3433051695356024E-2</v>
      </c>
      <c r="CF2507">
        <v>2.0507070704579764</v>
      </c>
      <c r="CG2507">
        <v>6.1340654915087556E-2</v>
      </c>
      <c r="CH2507">
        <v>-15.467828288642188</v>
      </c>
      <c r="CI2507" t="s">
        <v>479</v>
      </c>
    </row>
    <row r="2508" spans="47:87" x14ac:dyDescent="0.3">
      <c r="AU2508">
        <v>0.3</v>
      </c>
      <c r="AV2508">
        <v>19.18646371629508</v>
      </c>
      <c r="AW2508">
        <v>0.32456724687336624</v>
      </c>
      <c r="AX2508">
        <v>0.26785384315149596</v>
      </c>
      <c r="AY2508">
        <v>350.1462573248487</v>
      </c>
      <c r="AZ2508">
        <v>9.5409412614826272E-2</v>
      </c>
      <c r="BA2508">
        <v>415.33606554394169</v>
      </c>
      <c r="BB2508">
        <v>348.44884386152296</v>
      </c>
      <c r="BC2508">
        <v>1</v>
      </c>
      <c r="BD2508">
        <v>29.660819182398072</v>
      </c>
      <c r="BE2508">
        <v>105.06054016721772</v>
      </c>
      <c r="BF2508">
        <v>14.370544006237326</v>
      </c>
      <c r="BG2508">
        <v>5.0000155326103561</v>
      </c>
      <c r="BH2508">
        <v>419.27528542934016</v>
      </c>
      <c r="BI2508">
        <v>0.19999999999999998</v>
      </c>
      <c r="BJ2508">
        <v>2273.7423725725362</v>
      </c>
      <c r="BK2508">
        <v>705.04878937435876</v>
      </c>
      <c r="BL2508">
        <v>882.68554499906975</v>
      </c>
      <c r="BM2508">
        <v>1057.8656990977145</v>
      </c>
      <c r="BN2508">
        <v>122.16252916214553</v>
      </c>
      <c r="BO2508">
        <v>29.565223734829122</v>
      </c>
      <c r="BP2508">
        <v>2.120802499416171E-2</v>
      </c>
      <c r="BQ2508">
        <v>100</v>
      </c>
      <c r="BR2508">
        <v>393.24970498987392</v>
      </c>
      <c r="BS2508">
        <v>5.8290769178350479E-2</v>
      </c>
      <c r="BT2508">
        <v>3.1464563037907843E-4</v>
      </c>
      <c r="BU2508">
        <v>0</v>
      </c>
      <c r="BV2508">
        <v>0.58867359296466581</v>
      </c>
      <c r="BW2508">
        <v>14.671607608481652</v>
      </c>
      <c r="BX2508">
        <v>35.245608249182482</v>
      </c>
      <c r="BY2508">
        <v>37.075693469912835</v>
      </c>
      <c r="BZ2508">
        <v>1025.7489287475394</v>
      </c>
      <c r="CA2508">
        <v>227.92361737551499</v>
      </c>
      <c r="CB2508">
        <v>234.26967832830329</v>
      </c>
      <c r="CC2508" s="156">
        <v>1.04</v>
      </c>
      <c r="CD2508">
        <v>1530</v>
      </c>
      <c r="CE2508">
        <v>0.1437416351810672</v>
      </c>
      <c r="CF2508">
        <v>4.6592413993445785</v>
      </c>
      <c r="CG2508">
        <v>0.17191935715312909</v>
      </c>
      <c r="CH2508">
        <v>7.9900629260663738</v>
      </c>
      <c r="CI2508">
        <v>11</v>
      </c>
    </row>
    <row r="2509" spans="47:87" x14ac:dyDescent="0.3">
      <c r="AU2509">
        <v>0.3</v>
      </c>
      <c r="AV2509">
        <v>20.392829261975354</v>
      </c>
      <c r="AW2509">
        <v>0.22749676488962589</v>
      </c>
      <c r="AX2509">
        <v>1.7503063171122832</v>
      </c>
      <c r="AY2509">
        <v>292.80629160425372</v>
      </c>
      <c r="AZ2509">
        <v>9.9376316141728357E-2</v>
      </c>
      <c r="BA2509">
        <v>487.62530083797901</v>
      </c>
      <c r="BB2509">
        <v>334.74503740734019</v>
      </c>
      <c r="BC2509">
        <v>1</v>
      </c>
      <c r="BD2509">
        <v>36.587455644431465</v>
      </c>
      <c r="BE2509">
        <v>103.22436352664363</v>
      </c>
      <c r="BF2509">
        <v>9.9442653043293099</v>
      </c>
      <c r="BG2509">
        <v>4.048941755492991</v>
      </c>
      <c r="BH2509">
        <v>450.94448538282177</v>
      </c>
      <c r="BI2509">
        <v>0.19999999999999996</v>
      </c>
      <c r="BJ2509">
        <v>2800.6364368887339</v>
      </c>
      <c r="BK2509">
        <v>690.78671293407604</v>
      </c>
      <c r="BL2509">
        <v>932.74998461753978</v>
      </c>
      <c r="BM2509">
        <v>1043.2144656916867</v>
      </c>
      <c r="BN2509">
        <v>155.65570706649262</v>
      </c>
      <c r="BO2509">
        <v>20.488211592174881</v>
      </c>
      <c r="BP2509">
        <v>4.3192289457839726E-2</v>
      </c>
      <c r="BQ2509">
        <v>100</v>
      </c>
      <c r="BR2509">
        <v>297.60952181392139</v>
      </c>
      <c r="BS2509">
        <v>5.4396234895922345E-2</v>
      </c>
      <c r="BT2509">
        <v>2.8322811877791367E-4</v>
      </c>
      <c r="BU2509">
        <v>124.33518309137483</v>
      </c>
      <c r="BV2509">
        <v>0.52417729051825956</v>
      </c>
      <c r="BW2509">
        <v>15.074760284881647</v>
      </c>
      <c r="BX2509">
        <v>33.300515367316088</v>
      </c>
      <c r="BY2509">
        <v>33.303642649831126</v>
      </c>
      <c r="BZ2509">
        <v>690.07358186982788</v>
      </c>
      <c r="CA2509">
        <v>230.97413515097657</v>
      </c>
      <c r="CB2509">
        <v>235.7487760037603</v>
      </c>
      <c r="CC2509" s="156">
        <v>0.84</v>
      </c>
      <c r="CD2509">
        <v>1710</v>
      </c>
      <c r="CE2509">
        <v>9.6936170891519291E-2</v>
      </c>
      <c r="CF2509">
        <v>5.140055903253157</v>
      </c>
      <c r="CG2509">
        <v>0.13747159083941263</v>
      </c>
      <c r="CH2509">
        <v>-2.8535471988227519</v>
      </c>
      <c r="CI2509" t="s">
        <v>479</v>
      </c>
    </row>
    <row r="2510" spans="47:87" x14ac:dyDescent="0.3">
      <c r="AU2510">
        <v>0.3</v>
      </c>
      <c r="AV2510">
        <v>19.60351380810372</v>
      </c>
      <c r="AW2510">
        <v>0.29479398113776745</v>
      </c>
      <c r="AX2510">
        <v>1.6017211415987165</v>
      </c>
      <c r="AY2510">
        <v>365.07220875101513</v>
      </c>
      <c r="AZ2510">
        <v>9.3074564815720962E-2</v>
      </c>
      <c r="BA2510">
        <v>409.68361416105165</v>
      </c>
      <c r="BB2510">
        <v>408.70878598277432</v>
      </c>
      <c r="BC2510">
        <v>1</v>
      </c>
      <c r="BD2510">
        <v>41.921026959914741</v>
      </c>
      <c r="BE2510">
        <v>98.131523657401573</v>
      </c>
      <c r="BF2510">
        <v>24.594335897031399</v>
      </c>
      <c r="BG2510">
        <v>5.597668518316711</v>
      </c>
      <c r="BH2510">
        <v>455.38529728093567</v>
      </c>
      <c r="BI2510">
        <v>0.19999999999999996</v>
      </c>
      <c r="BJ2510">
        <v>2437.0063941801627</v>
      </c>
      <c r="BK2510">
        <v>693.47184612833041</v>
      </c>
      <c r="BL2510">
        <v>906.96668016577451</v>
      </c>
      <c r="BM2510">
        <v>916.58101311695589</v>
      </c>
      <c r="BN2510">
        <v>149.31462376234589</v>
      </c>
      <c r="BO2510">
        <v>26.615637411849342</v>
      </c>
      <c r="BP2510">
        <v>4.8051054315363474E-2</v>
      </c>
      <c r="BQ2510">
        <v>100</v>
      </c>
      <c r="BR2510">
        <v>324.50638525309733</v>
      </c>
      <c r="BS2510">
        <v>5.4810290795550803E-2</v>
      </c>
      <c r="BT2510">
        <v>3.0857024466243819E-4</v>
      </c>
      <c r="BU2510">
        <v>88.693681165309016</v>
      </c>
      <c r="BV2510">
        <v>0.53951086511496738</v>
      </c>
      <c r="BW2510">
        <v>13.830395643084357</v>
      </c>
      <c r="BX2510">
        <v>32.227806419355005</v>
      </c>
      <c r="BY2510">
        <v>33.753220876636888</v>
      </c>
      <c r="BZ2510">
        <v>812.90637055774857</v>
      </c>
      <c r="CA2510">
        <v>234.74045186920384</v>
      </c>
      <c r="CB2510">
        <v>224.67529835618771</v>
      </c>
      <c r="CC2510" s="156">
        <v>1.1599999999999999</v>
      </c>
      <c r="CD2510">
        <v>1090</v>
      </c>
      <c r="CE2510">
        <v>5.340122771303224E-2</v>
      </c>
      <c r="CF2510">
        <v>2.9135916864248768</v>
      </c>
      <c r="CG2510">
        <v>9.1668956406728452E-2</v>
      </c>
      <c r="CH2510">
        <v>-9.8529800633853046</v>
      </c>
      <c r="CI2510" t="s">
        <v>479</v>
      </c>
    </row>
    <row r="2511" spans="47:87" x14ac:dyDescent="0.3">
      <c r="AU2511">
        <v>0.3</v>
      </c>
      <c r="AV2511">
        <v>22.451333135549859</v>
      </c>
      <c r="AW2511">
        <v>0.23013644611493753</v>
      </c>
      <c r="AX2511">
        <v>1.3891618037116413</v>
      </c>
      <c r="AY2511">
        <v>331.39599008606746</v>
      </c>
      <c r="AZ2511">
        <v>0.12365136508030043</v>
      </c>
      <c r="BA2511">
        <v>495.31454066061116</v>
      </c>
      <c r="BB2511">
        <v>390.93098325294687</v>
      </c>
      <c r="BC2511">
        <v>1</v>
      </c>
      <c r="BD2511">
        <v>42.319946879533262</v>
      </c>
      <c r="BE2511">
        <v>91.149284213865158</v>
      </c>
      <c r="BF2511">
        <v>20.819151613468158</v>
      </c>
      <c r="BG2511">
        <v>3.6696186079166888</v>
      </c>
      <c r="BH2511">
        <v>406.9789217288789</v>
      </c>
      <c r="BI2511">
        <v>0.19999999999999998</v>
      </c>
      <c r="BJ2511">
        <v>2681.4846104532353</v>
      </c>
      <c r="BK2511">
        <v>680.42119952471751</v>
      </c>
      <c r="BL2511">
        <v>891.52587620604129</v>
      </c>
      <c r="BM2511">
        <v>965.25245248680721</v>
      </c>
      <c r="BN2511">
        <v>128.95142304635621</v>
      </c>
      <c r="BO2511">
        <v>20.823049777175815</v>
      </c>
      <c r="BP2511">
        <v>3.179749571955795E-2</v>
      </c>
      <c r="BQ2511">
        <v>100</v>
      </c>
      <c r="BR2511">
        <v>430.93203839367084</v>
      </c>
      <c r="BS2511">
        <v>5.0794129634547866E-2</v>
      </c>
      <c r="BT2511">
        <v>3.0887635182688374E-4</v>
      </c>
      <c r="BU2511">
        <v>99.295059432175648</v>
      </c>
      <c r="BV2511">
        <v>0.57504124739346341</v>
      </c>
      <c r="BW2511">
        <v>14.321697664168411</v>
      </c>
      <c r="BX2511">
        <v>37.353077885955472</v>
      </c>
      <c r="BY2511">
        <v>35.904688015085341</v>
      </c>
      <c r="BZ2511">
        <v>1018.3168600711368</v>
      </c>
      <c r="CA2511">
        <v>278.19087245558654</v>
      </c>
      <c r="CB2511">
        <v>235.11333429860795</v>
      </c>
      <c r="CC2511" s="156">
        <v>0.78</v>
      </c>
      <c r="CD2511">
        <v>1940</v>
      </c>
      <c r="CE2511">
        <v>0.15985404608286746</v>
      </c>
      <c r="CF2511">
        <v>6.3594765909253015</v>
      </c>
      <c r="CG2511">
        <v>0.19485709247888655</v>
      </c>
      <c r="CH2511">
        <v>17.827355832504352</v>
      </c>
      <c r="CI2511">
        <v>8</v>
      </c>
    </row>
    <row r="2512" spans="47:87" x14ac:dyDescent="0.3">
      <c r="AU2512">
        <v>0.3</v>
      </c>
      <c r="AV2512">
        <v>20.766005829395208</v>
      </c>
      <c r="AW2512">
        <v>0.29467001075140409</v>
      </c>
      <c r="AX2512">
        <v>0.43140671296602567</v>
      </c>
      <c r="AY2512">
        <v>335.0157236751852</v>
      </c>
      <c r="AZ2512">
        <v>0.10368188674773077</v>
      </c>
      <c r="BA2512">
        <v>423.17264020788275</v>
      </c>
      <c r="BB2512">
        <v>252.30030248212375</v>
      </c>
      <c r="BC2512">
        <v>1</v>
      </c>
      <c r="BD2512">
        <v>41.171275697056693</v>
      </c>
      <c r="BE2512">
        <v>103.03255362324765</v>
      </c>
      <c r="BF2512">
        <v>12.343264662073782</v>
      </c>
      <c r="BG2512">
        <v>5.3601808088781402</v>
      </c>
      <c r="BH2512">
        <v>416.20314250072511</v>
      </c>
      <c r="BI2512">
        <v>0.19999999999999996</v>
      </c>
      <c r="BJ2512">
        <v>2654.3279533912273</v>
      </c>
      <c r="BK2512">
        <v>688.17350958558563</v>
      </c>
      <c r="BL2512">
        <v>907.93156256826171</v>
      </c>
      <c r="BM2512">
        <v>1052.3961579928696</v>
      </c>
      <c r="BN2512">
        <v>157.63604737695937</v>
      </c>
      <c r="BO2512">
        <v>26.768288426403085</v>
      </c>
      <c r="BP2512">
        <v>2.809771428574389E-2</v>
      </c>
      <c r="BQ2512">
        <v>100</v>
      </c>
      <c r="BR2512">
        <v>371.8916594082238</v>
      </c>
      <c r="BS2512">
        <v>5.5029057414684543E-2</v>
      </c>
      <c r="BT2512">
        <v>3.0228677508326935E-4</v>
      </c>
      <c r="BU2512">
        <v>60.254110431296937</v>
      </c>
      <c r="BV2512">
        <v>0.52807772310690537</v>
      </c>
      <c r="BW2512">
        <v>15.270284966597712</v>
      </c>
      <c r="BX2512">
        <v>36.206665718584404</v>
      </c>
      <c r="BY2512">
        <v>38.367936190229074</v>
      </c>
      <c r="BZ2512">
        <v>885.64548763210871</v>
      </c>
      <c r="CA2512">
        <v>346.31592055560327</v>
      </c>
      <c r="CB2512">
        <v>226.13996195414654</v>
      </c>
      <c r="CC2512" s="156">
        <v>0.92</v>
      </c>
      <c r="CD2512">
        <v>810</v>
      </c>
      <c r="CE2512">
        <v>0.48921441424430934</v>
      </c>
      <c r="CF2512">
        <v>10.481896101296893</v>
      </c>
      <c r="CG2512">
        <v>0.40013897090915101</v>
      </c>
      <c r="CH2512">
        <v>57.149386215288494</v>
      </c>
      <c r="CI2512">
        <v>3</v>
      </c>
    </row>
    <row r="2513" spans="47:87" x14ac:dyDescent="0.3">
      <c r="AU2513">
        <v>0.3</v>
      </c>
      <c r="AV2513">
        <v>19.109560040413463</v>
      </c>
      <c r="AW2513">
        <v>0.35138177116787067</v>
      </c>
      <c r="AX2513">
        <v>1.1349054547142017</v>
      </c>
      <c r="AY2513">
        <v>362.97457185446615</v>
      </c>
      <c r="AZ2513">
        <v>9.6835440947012394E-2</v>
      </c>
      <c r="BA2513">
        <v>428.69214701057757</v>
      </c>
      <c r="BB2513">
        <v>326.96095453881537</v>
      </c>
      <c r="BC2513">
        <v>1</v>
      </c>
      <c r="BD2513">
        <v>39.611521175883624</v>
      </c>
      <c r="BE2513">
        <v>116.96546711228022</v>
      </c>
      <c r="BF2513">
        <v>21.074548762889911</v>
      </c>
      <c r="BG2513">
        <v>5.7544276603505828</v>
      </c>
      <c r="BH2513">
        <v>434.09960310305826</v>
      </c>
      <c r="BI2513">
        <v>0.2</v>
      </c>
      <c r="BJ2513">
        <v>2702.8943673685358</v>
      </c>
      <c r="BK2513">
        <v>667.07688620765271</v>
      </c>
      <c r="BL2513">
        <v>867.39708091016814</v>
      </c>
      <c r="BM2513">
        <v>955.45644821673693</v>
      </c>
      <c r="BN2513">
        <v>243.38686297804961</v>
      </c>
      <c r="BO2513">
        <v>31.573829165123541</v>
      </c>
      <c r="BP2513">
        <v>7.5650199607730409E-2</v>
      </c>
      <c r="BQ2513">
        <v>100</v>
      </c>
      <c r="BR2513">
        <v>338.32048280524833</v>
      </c>
      <c r="BS2513">
        <v>5.2130126195598279E-2</v>
      </c>
      <c r="BT2513">
        <v>3.3281603145435295E-4</v>
      </c>
      <c r="BU2513">
        <v>0</v>
      </c>
      <c r="BV2513">
        <v>0.5093534138472261</v>
      </c>
      <c r="BW2513">
        <v>14.719506183619723</v>
      </c>
      <c r="BX2513">
        <v>36.838162105824026</v>
      </c>
      <c r="BY2513">
        <v>32.684041492173868</v>
      </c>
      <c r="BZ2513">
        <v>973.09540914324862</v>
      </c>
      <c r="CA2513">
        <v>397.9498448194862</v>
      </c>
      <c r="CB2513">
        <v>249.16720372032108</v>
      </c>
      <c r="CC2513" s="156">
        <v>1.04</v>
      </c>
      <c r="CD2513">
        <v>1110</v>
      </c>
      <c r="CE2513">
        <v>0.19266835792870629</v>
      </c>
      <c r="CF2513">
        <v>5.1045824663801866</v>
      </c>
      <c r="CG2513">
        <v>0.19210726509117085</v>
      </c>
      <c r="CH2513">
        <v>15.640869688932813</v>
      </c>
      <c r="CI2513">
        <v>8</v>
      </c>
    </row>
    <row r="2514" spans="47:87" x14ac:dyDescent="0.3">
      <c r="AU2514">
        <v>0.3</v>
      </c>
      <c r="AV2514">
        <v>18.995883135053521</v>
      </c>
      <c r="AW2514">
        <v>0.37932421110887393</v>
      </c>
      <c r="AX2514">
        <v>1.1420766201236285</v>
      </c>
      <c r="AY2514">
        <v>330.31023023590228</v>
      </c>
      <c r="AZ2514">
        <v>0.10493959252725413</v>
      </c>
      <c r="BA2514">
        <v>429.13230027666754</v>
      </c>
      <c r="BB2514">
        <v>474.68811059492202</v>
      </c>
      <c r="BC2514">
        <v>1</v>
      </c>
      <c r="BD2514">
        <v>33.912458693699051</v>
      </c>
      <c r="BE2514">
        <v>100.49035139125327</v>
      </c>
      <c r="BF2514">
        <v>7.0161730237599338</v>
      </c>
      <c r="BG2514">
        <v>5.3612522844500825</v>
      </c>
      <c r="BH2514">
        <v>400.70310845808609</v>
      </c>
      <c r="BI2514">
        <v>0.2</v>
      </c>
      <c r="BJ2514">
        <v>2309.8639732516958</v>
      </c>
      <c r="BK2514">
        <v>682.21932166283796</v>
      </c>
      <c r="BL2514">
        <v>892.21043894552827</v>
      </c>
      <c r="BM2514">
        <v>883.37872036145461</v>
      </c>
      <c r="BN2514">
        <v>184.94187550851422</v>
      </c>
      <c r="BO2514">
        <v>34.395035550742392</v>
      </c>
      <c r="BP2514">
        <v>4.3998262772908803E-2</v>
      </c>
      <c r="BQ2514">
        <v>100</v>
      </c>
      <c r="BR2514">
        <v>345.95858891613534</v>
      </c>
      <c r="BS2514">
        <v>5.9140949846064092E-2</v>
      </c>
      <c r="BT2514">
        <v>3.2635028070290844E-4</v>
      </c>
      <c r="BU2514">
        <v>112.56761263222266</v>
      </c>
      <c r="BV2514">
        <v>0.53868212133960436</v>
      </c>
      <c r="BW2514">
        <v>14.030808116063268</v>
      </c>
      <c r="BX2514">
        <v>38.426614442059474</v>
      </c>
      <c r="BY2514">
        <v>31.729411558107532</v>
      </c>
      <c r="BZ2514">
        <v>976.83005353588908</v>
      </c>
      <c r="CA2514">
        <v>180.16498291444407</v>
      </c>
      <c r="CB2514">
        <v>222.39312227550028</v>
      </c>
      <c r="CC2514" s="156">
        <v>0.8</v>
      </c>
      <c r="CD2514">
        <v>1860</v>
      </c>
      <c r="CE2514">
        <v>0.24293259705033909</v>
      </c>
      <c r="CF2514">
        <v>6.5261854688029581</v>
      </c>
      <c r="CG2514">
        <v>0.29404768314964141</v>
      </c>
      <c r="CH2514">
        <v>29.090764685340165</v>
      </c>
      <c r="CI2514">
        <v>5</v>
      </c>
    </row>
    <row r="2515" spans="47:87" x14ac:dyDescent="0.3">
      <c r="AU2515">
        <v>0.3</v>
      </c>
      <c r="AV2515">
        <v>19.238673813505851</v>
      </c>
      <c r="AW2515">
        <v>0.27005765262014209</v>
      </c>
      <c r="AX2515">
        <v>1.5928069543490004</v>
      </c>
      <c r="AY2515">
        <v>357.45712136528471</v>
      </c>
      <c r="AZ2515">
        <v>9.3948792949561599E-2</v>
      </c>
      <c r="BA2515">
        <v>435.7285356615875</v>
      </c>
      <c r="BB2515">
        <v>427.57045718575472</v>
      </c>
      <c r="BC2515">
        <v>1</v>
      </c>
      <c r="BD2515">
        <v>38.913616728272004</v>
      </c>
      <c r="BE2515">
        <v>96.343604635288159</v>
      </c>
      <c r="BF2515">
        <v>12.504852163355652</v>
      </c>
      <c r="BG2515">
        <v>5.3742051440493253</v>
      </c>
      <c r="BH2515">
        <v>414.07256847062717</v>
      </c>
      <c r="BI2515">
        <v>0.19999999999999996</v>
      </c>
      <c r="BJ2515">
        <v>2130.0711930579278</v>
      </c>
      <c r="BK2515">
        <v>685.87372871317848</v>
      </c>
      <c r="BL2515">
        <v>840.62657651034158</v>
      </c>
      <c r="BM2515">
        <v>958.81875859568277</v>
      </c>
      <c r="BN2515">
        <v>184.33846367726164</v>
      </c>
      <c r="BO2515">
        <v>24.319188717599705</v>
      </c>
      <c r="BP2515">
        <v>5.1635620646497377E-2</v>
      </c>
      <c r="BQ2515">
        <v>100</v>
      </c>
      <c r="BR2515">
        <v>357.11601838385621</v>
      </c>
      <c r="BS2515">
        <v>5.1810446197563198E-2</v>
      </c>
      <c r="BT2515">
        <v>3.2134796492225151E-4</v>
      </c>
      <c r="BU2515">
        <v>0</v>
      </c>
      <c r="BV2515">
        <v>0.5224888407627577</v>
      </c>
      <c r="BW2515">
        <v>15.852376828825069</v>
      </c>
      <c r="BX2515">
        <v>34.313871565365552</v>
      </c>
      <c r="BY2515">
        <v>34.416816486420842</v>
      </c>
      <c r="BZ2515">
        <v>1320.2463757682749</v>
      </c>
      <c r="CA2515">
        <v>327.18172836365784</v>
      </c>
      <c r="CB2515">
        <v>233.5396441328738</v>
      </c>
      <c r="CC2515" s="156">
        <v>0.83</v>
      </c>
      <c r="CD2515">
        <v>2390</v>
      </c>
      <c r="CE2515">
        <v>7.9313660260958319E-2</v>
      </c>
      <c r="CF2515">
        <v>3.4430640299722848</v>
      </c>
      <c r="CG2515">
        <v>0.118442821788279</v>
      </c>
      <c r="CH2515">
        <v>-4.3366764537473106</v>
      </c>
      <c r="CI2515" t="s">
        <v>479</v>
      </c>
    </row>
    <row r="2516" spans="47:87" x14ac:dyDescent="0.3">
      <c r="AU2516">
        <v>0.3</v>
      </c>
      <c r="AV2516">
        <v>19.670915870768333</v>
      </c>
      <c r="AW2516">
        <v>0.23933085842842433</v>
      </c>
      <c r="AX2516">
        <v>1.6336419882382298</v>
      </c>
      <c r="AY2516">
        <v>346.52157053465373</v>
      </c>
      <c r="AZ2516">
        <v>9.8355305142693389E-2</v>
      </c>
      <c r="BA2516">
        <v>414.52488406858492</v>
      </c>
      <c r="BB2516">
        <v>307.37528338706426</v>
      </c>
      <c r="BC2516">
        <v>1</v>
      </c>
      <c r="BD2516">
        <v>45.277280394409246</v>
      </c>
      <c r="BE2516">
        <v>100.09194537929262</v>
      </c>
      <c r="BF2516">
        <v>17.686703640771846</v>
      </c>
      <c r="BG2516">
        <v>3.6039339780797275</v>
      </c>
      <c r="BH2516">
        <v>425.03829806474863</v>
      </c>
      <c r="BI2516">
        <v>0.2</v>
      </c>
      <c r="BJ2516">
        <v>2704.3117154577885</v>
      </c>
      <c r="BK2516">
        <v>686.5897023505288</v>
      </c>
      <c r="BL2516">
        <v>887.28024380283057</v>
      </c>
      <c r="BM2516">
        <v>958.90229495473136</v>
      </c>
      <c r="BN2516">
        <v>153.78739688948838</v>
      </c>
      <c r="BO2516">
        <v>21.32309876457364</v>
      </c>
      <c r="BP2516">
        <v>7.3485496297366948E-2</v>
      </c>
      <c r="BQ2516">
        <v>100</v>
      </c>
      <c r="BR2516">
        <v>303.74102575032452</v>
      </c>
      <c r="BS2516">
        <v>6.0346030469333248E-2</v>
      </c>
      <c r="BT2516">
        <v>3.1181703072168034E-4</v>
      </c>
      <c r="BU2516">
        <v>24.757522866106683</v>
      </c>
      <c r="BV2516">
        <v>0.54503156654258345</v>
      </c>
      <c r="BW2516">
        <v>14.762286297751233</v>
      </c>
      <c r="BX2516">
        <v>35.082890250027425</v>
      </c>
      <c r="BY2516">
        <v>32.012782057732949</v>
      </c>
      <c r="BZ2516">
        <v>1045.5353210783019</v>
      </c>
      <c r="CA2516">
        <v>228.63829164417399</v>
      </c>
      <c r="CB2516">
        <v>220.37866040752826</v>
      </c>
      <c r="CC2516" s="156">
        <v>1.05</v>
      </c>
      <c r="CD2516">
        <v>810</v>
      </c>
      <c r="CE2516">
        <v>0.1351447385509692</v>
      </c>
      <c r="CF2516">
        <v>4.5844821407152914</v>
      </c>
      <c r="CG2516">
        <v>0.14473001774467678</v>
      </c>
      <c r="CH2516">
        <v>5.289527941534133</v>
      </c>
      <c r="CI2516">
        <v>14</v>
      </c>
    </row>
    <row r="2517" spans="47:87" x14ac:dyDescent="0.3">
      <c r="AU2517">
        <v>0.3</v>
      </c>
      <c r="AV2517">
        <v>18.231399102626433</v>
      </c>
      <c r="AW2517">
        <v>0.25798968686384566</v>
      </c>
      <c r="AX2517">
        <v>1.436553668482349</v>
      </c>
      <c r="AY2517">
        <v>333.4477804827593</v>
      </c>
      <c r="AZ2517">
        <v>0.11470440114313746</v>
      </c>
      <c r="BA2517">
        <v>463.09910969059968</v>
      </c>
      <c r="BB2517">
        <v>308.78165296266872</v>
      </c>
      <c r="BC2517">
        <v>1</v>
      </c>
      <c r="BD2517">
        <v>38.571684131115731</v>
      </c>
      <c r="BE2517">
        <v>85.661399588855886</v>
      </c>
      <c r="BF2517">
        <v>12.596011785693429</v>
      </c>
      <c r="BG2517">
        <v>5.6241676814164236</v>
      </c>
      <c r="BH2517">
        <v>354.27119345849246</v>
      </c>
      <c r="BI2517">
        <v>0.19999999999999998</v>
      </c>
      <c r="BJ2517">
        <v>2603.4798568507299</v>
      </c>
      <c r="BK2517">
        <v>695.11868902577544</v>
      </c>
      <c r="BL2517">
        <v>950.08081922152235</v>
      </c>
      <c r="BM2517">
        <v>915.17467559688146</v>
      </c>
      <c r="BN2517">
        <v>134.90697108129638</v>
      </c>
      <c r="BO2517">
        <v>23.299288911257573</v>
      </c>
      <c r="BP2517">
        <v>4.1096125550355113E-2</v>
      </c>
      <c r="BQ2517">
        <v>100</v>
      </c>
      <c r="BR2517">
        <v>360.83076434672188</v>
      </c>
      <c r="BS2517">
        <v>5.605546780666304E-2</v>
      </c>
      <c r="BT2517">
        <v>2.9049530073146218E-4</v>
      </c>
      <c r="BU2517">
        <v>0</v>
      </c>
      <c r="BV2517">
        <v>0.53341687443934971</v>
      </c>
      <c r="BW2517">
        <v>14.127872467198589</v>
      </c>
      <c r="BX2517">
        <v>34.773980470873546</v>
      </c>
      <c r="BY2517">
        <v>26.030025002592303</v>
      </c>
      <c r="BZ2517">
        <v>1173.1120936354912</v>
      </c>
      <c r="CA2517">
        <v>252.40562614980672</v>
      </c>
      <c r="CB2517">
        <v>211.83822878045106</v>
      </c>
      <c r="CC2517" s="156">
        <v>1.03</v>
      </c>
      <c r="CD2517">
        <v>1100</v>
      </c>
      <c r="CE2517">
        <v>0.15050944200194438</v>
      </c>
      <c r="CF2517">
        <v>4.6851230912199693</v>
      </c>
      <c r="CG2517">
        <v>0.18134788168742955</v>
      </c>
      <c r="CH2517">
        <v>12.741466224360918</v>
      </c>
      <c r="CI2517">
        <v>9</v>
      </c>
    </row>
    <row r="2518" spans="47:87" x14ac:dyDescent="0.3">
      <c r="AU2518">
        <v>0.3</v>
      </c>
      <c r="AV2518">
        <v>19.750253082346735</v>
      </c>
      <c r="AW2518">
        <v>0.36092573832941732</v>
      </c>
      <c r="AX2518">
        <v>2.2122528327503597</v>
      </c>
      <c r="AY2518">
        <v>339.03631570140914</v>
      </c>
      <c r="AZ2518">
        <v>9.9852552654233026E-2</v>
      </c>
      <c r="BA2518">
        <v>427.87126840195452</v>
      </c>
      <c r="BB2518">
        <v>355.09416294039721</v>
      </c>
      <c r="BC2518">
        <v>1</v>
      </c>
      <c r="BD2518">
        <v>40.127039336968217</v>
      </c>
      <c r="BE2518">
        <v>98.48641062125462</v>
      </c>
      <c r="BF2518">
        <v>19.411023896966146</v>
      </c>
      <c r="BG2518">
        <v>6.0635937347589941</v>
      </c>
      <c r="BH2518">
        <v>443.47473501777142</v>
      </c>
      <c r="BI2518">
        <v>0.2</v>
      </c>
      <c r="BJ2518">
        <v>2743.3483506845914</v>
      </c>
      <c r="BK2518">
        <v>674.49030653161424</v>
      </c>
      <c r="BL2518">
        <v>860.62175145342599</v>
      </c>
      <c r="BM2518">
        <v>785.86932702495778</v>
      </c>
      <c r="BN2518">
        <v>158.13663477177531</v>
      </c>
      <c r="BO2518">
        <v>32.706244292746469</v>
      </c>
      <c r="BP2518">
        <v>4.435402522534955E-2</v>
      </c>
      <c r="BQ2518">
        <v>100</v>
      </c>
      <c r="BR2518">
        <v>389.25749662650742</v>
      </c>
      <c r="BS2518">
        <v>5.2300619507342674E-2</v>
      </c>
      <c r="BT2518">
        <v>3.1530152932542695E-4</v>
      </c>
      <c r="BU2518">
        <v>22.292772992542339</v>
      </c>
      <c r="BV2518">
        <v>0.52695904331423316</v>
      </c>
      <c r="BW2518">
        <v>14.703165190465011</v>
      </c>
      <c r="BX2518">
        <v>38.530224715629529</v>
      </c>
      <c r="BY2518">
        <v>40.540346410914509</v>
      </c>
      <c r="BZ2518">
        <v>1081.2013595236767</v>
      </c>
      <c r="CA2518">
        <v>241.81930980623764</v>
      </c>
      <c r="CB2518">
        <v>232.23027762570376</v>
      </c>
      <c r="CC2518" s="156">
        <v>0.98</v>
      </c>
      <c r="CD2518">
        <v>1020</v>
      </c>
      <c r="CE2518">
        <v>0.17127619009358686</v>
      </c>
      <c r="CF2518">
        <v>6.4911103483290207</v>
      </c>
      <c r="CG2518">
        <v>0.20980428935995632</v>
      </c>
      <c r="CH2518">
        <v>16.328228467684184</v>
      </c>
      <c r="CI2518">
        <v>8</v>
      </c>
    </row>
    <row r="2519" spans="47:87" x14ac:dyDescent="0.3">
      <c r="AU2519">
        <v>0.3</v>
      </c>
      <c r="AV2519">
        <v>19.84815426388851</v>
      </c>
      <c r="AW2519">
        <v>0.34896328393005083</v>
      </c>
      <c r="AX2519">
        <v>0.93653247738827394</v>
      </c>
      <c r="AY2519">
        <v>348.70033790367194</v>
      </c>
      <c r="AZ2519">
        <v>0.10229798645062332</v>
      </c>
      <c r="BA2519">
        <v>401.6338161998134</v>
      </c>
      <c r="BB2519">
        <v>313.98372168298863</v>
      </c>
      <c r="BC2519">
        <v>1</v>
      </c>
      <c r="BD2519">
        <v>37.964212862924541</v>
      </c>
      <c r="BE2519">
        <v>97.694552964713452</v>
      </c>
      <c r="BF2519">
        <v>13.70481790521805</v>
      </c>
      <c r="BG2519">
        <v>5.1709796750915027</v>
      </c>
      <c r="BH2519">
        <v>380.65479620939499</v>
      </c>
      <c r="BI2519">
        <v>0.19999999999999998</v>
      </c>
      <c r="BJ2519">
        <v>2393.2963684301303</v>
      </c>
      <c r="BK2519">
        <v>669.86158965504205</v>
      </c>
      <c r="BL2519">
        <v>875.34512312138827</v>
      </c>
      <c r="BM2519">
        <v>661.33057586502014</v>
      </c>
      <c r="BN2519">
        <v>159.73691734054125</v>
      </c>
      <c r="BO2519">
        <v>31.397831145556701</v>
      </c>
      <c r="BP2519">
        <v>7.0086071004964418E-2</v>
      </c>
      <c r="BQ2519">
        <v>100</v>
      </c>
      <c r="BR2519">
        <v>353.897072453671</v>
      </c>
      <c r="BS2519">
        <v>5.5013698347023667E-2</v>
      </c>
      <c r="BT2519">
        <v>2.6918446508646961E-4</v>
      </c>
      <c r="BU2519">
        <v>0</v>
      </c>
      <c r="BV2519">
        <v>0.5290610370117721</v>
      </c>
      <c r="BW2519">
        <v>14.628417545045281</v>
      </c>
      <c r="BX2519">
        <v>35.094560063930125</v>
      </c>
      <c r="BY2519">
        <v>27.786306030609445</v>
      </c>
      <c r="BZ2519">
        <v>1173.2497615329321</v>
      </c>
      <c r="CA2519">
        <v>252.49020074136379</v>
      </c>
      <c r="CB2519">
        <v>252.47472510833245</v>
      </c>
      <c r="CC2519" s="156">
        <v>0.78</v>
      </c>
      <c r="CD2519">
        <v>2110</v>
      </c>
      <c r="CE2519">
        <v>0.17096091667330371</v>
      </c>
      <c r="CF2519">
        <v>5.7777562955030071</v>
      </c>
      <c r="CG2519">
        <v>0.20443934513741191</v>
      </c>
      <c r="CH2519">
        <v>14.483852452767209</v>
      </c>
      <c r="CI2519">
        <v>9</v>
      </c>
    </row>
    <row r="2520" spans="47:87" x14ac:dyDescent="0.3">
      <c r="AU2520">
        <v>0.3</v>
      </c>
      <c r="AV2520">
        <v>18.261890886097486</v>
      </c>
      <c r="AW2520">
        <v>0.26094602845005865</v>
      </c>
      <c r="AX2520">
        <v>1.4308782046626669</v>
      </c>
      <c r="AY2520">
        <v>340.89655087959983</v>
      </c>
      <c r="AZ2520">
        <v>8.6654122683187118E-2</v>
      </c>
      <c r="BA2520">
        <v>508.168315528812</v>
      </c>
      <c r="BB2520">
        <v>386.5889461167925</v>
      </c>
      <c r="BC2520">
        <v>1</v>
      </c>
      <c r="BD2520">
        <v>46.52167230417448</v>
      </c>
      <c r="BE2520">
        <v>97.345587647848745</v>
      </c>
      <c r="BF2520">
        <v>13.008281315630468</v>
      </c>
      <c r="BG2520">
        <v>5.152014848300233</v>
      </c>
      <c r="BH2520">
        <v>392.35420060667235</v>
      </c>
      <c r="BI2520">
        <v>0.20000000000000004</v>
      </c>
      <c r="BJ2520">
        <v>2850.0592986902438</v>
      </c>
      <c r="BK2520">
        <v>686.98327328220171</v>
      </c>
      <c r="BL2520">
        <v>910.16416492036615</v>
      </c>
      <c r="BM2520">
        <v>746.97980602564985</v>
      </c>
      <c r="BN2520">
        <v>167.51155520025401</v>
      </c>
      <c r="BO2520">
        <v>23.45250168665552</v>
      </c>
      <c r="BP2520">
        <v>5.5515749784159484E-2</v>
      </c>
      <c r="BQ2520">
        <v>100</v>
      </c>
      <c r="BR2520">
        <v>343.36569295320959</v>
      </c>
      <c r="BS2520">
        <v>5.0685833057832128E-2</v>
      </c>
      <c r="BT2520">
        <v>2.9071082438768969E-4</v>
      </c>
      <c r="BU2520">
        <v>50.841909044459356</v>
      </c>
      <c r="BV2520">
        <v>0.56137069236129133</v>
      </c>
      <c r="BW2520">
        <v>14.329949703391289</v>
      </c>
      <c r="BX2520">
        <v>34.644306465873242</v>
      </c>
      <c r="BY2520">
        <v>30.552044777009126</v>
      </c>
      <c r="BZ2520">
        <v>875.91140120240505</v>
      </c>
      <c r="CA2520">
        <v>324.43710402383147</v>
      </c>
      <c r="CB2520">
        <v>243.9021376962134</v>
      </c>
      <c r="CC2520" s="156">
        <v>0.99</v>
      </c>
      <c r="CD2520">
        <v>1500</v>
      </c>
      <c r="CE2520">
        <v>0.12886317863659458</v>
      </c>
      <c r="CF2520">
        <v>5.2499764405336586</v>
      </c>
      <c r="CG2520">
        <v>0.17108232706254098</v>
      </c>
      <c r="CH2520">
        <v>8.438402479048257</v>
      </c>
      <c r="CI2520">
        <v>11</v>
      </c>
    </row>
    <row r="2521" spans="47:87" x14ac:dyDescent="0.3">
      <c r="AU2521">
        <v>0.3</v>
      </c>
      <c r="AV2521">
        <v>19.696777653259083</v>
      </c>
      <c r="AW2521">
        <v>0.36482697166679073</v>
      </c>
      <c r="AX2521">
        <v>1.8113249222212024</v>
      </c>
      <c r="AY2521">
        <v>358.10093140089413</v>
      </c>
      <c r="AZ2521">
        <v>9.4880170402744199E-2</v>
      </c>
      <c r="BA2521">
        <v>447.44379332652289</v>
      </c>
      <c r="BB2521">
        <v>435.46380370978039</v>
      </c>
      <c r="BC2521">
        <v>1</v>
      </c>
      <c r="BD2521">
        <v>39.857154399361427</v>
      </c>
      <c r="BE2521">
        <v>85.352344175919967</v>
      </c>
      <c r="BF2521">
        <v>2.6084471427903386</v>
      </c>
      <c r="BG2521">
        <v>4.792798172992117</v>
      </c>
      <c r="BH2521">
        <v>421.67636808719527</v>
      </c>
      <c r="BI2521">
        <v>0.20000000000000007</v>
      </c>
      <c r="BJ2521">
        <v>2778.2900435996744</v>
      </c>
      <c r="BK2521">
        <v>685.79801324440598</v>
      </c>
      <c r="BL2521">
        <v>831.61166665344251</v>
      </c>
      <c r="BM2521">
        <v>975.16972542565145</v>
      </c>
      <c r="BN2521">
        <v>213.53647683071893</v>
      </c>
      <c r="BO2521">
        <v>32.868004351100495</v>
      </c>
      <c r="BP2521">
        <v>6.8131818624492274E-2</v>
      </c>
      <c r="BQ2521">
        <v>100</v>
      </c>
      <c r="BR2521">
        <v>379.87488406271359</v>
      </c>
      <c r="BS2521">
        <v>5.3353895459320518E-2</v>
      </c>
      <c r="BT2521">
        <v>2.8526266418637842E-4</v>
      </c>
      <c r="BU2521">
        <v>7.4186893954570747</v>
      </c>
      <c r="BV2521">
        <v>0.54760257913599975</v>
      </c>
      <c r="BW2521">
        <v>14.345823381576292</v>
      </c>
      <c r="BX2521">
        <v>37.217606598622694</v>
      </c>
      <c r="BY2521">
        <v>37.169639437128914</v>
      </c>
      <c r="BZ2521">
        <v>956.43668150398173</v>
      </c>
      <c r="CA2521">
        <v>231.83676228707597</v>
      </c>
      <c r="CB2521">
        <v>226.84336332337622</v>
      </c>
      <c r="CC2521" s="156">
        <v>0.98</v>
      </c>
      <c r="CD2521">
        <v>1720</v>
      </c>
      <c r="CE2521">
        <v>0.11946450955157761</v>
      </c>
      <c r="CF2521">
        <v>4.8180798374443983</v>
      </c>
      <c r="CG2521">
        <v>0.16089777685154227</v>
      </c>
      <c r="CH2521">
        <v>2.7174521552503714</v>
      </c>
      <c r="CI2521">
        <v>15</v>
      </c>
    </row>
    <row r="2522" spans="47:87" x14ac:dyDescent="0.3">
      <c r="AU2522">
        <v>0.3</v>
      </c>
      <c r="AV2522">
        <v>21.517585735548817</v>
      </c>
      <c r="AW2522">
        <v>0.29556543009169811</v>
      </c>
      <c r="AX2522">
        <v>1.5536194111335035</v>
      </c>
      <c r="AY2522">
        <v>323.17966930808183</v>
      </c>
      <c r="AZ2522">
        <v>9.1705000663889327E-2</v>
      </c>
      <c r="BA2522">
        <v>487.07108620073194</v>
      </c>
      <c r="BB2522">
        <v>378.98638772999135</v>
      </c>
      <c r="BC2522">
        <v>1</v>
      </c>
      <c r="BD2522">
        <v>41.412374629848372</v>
      </c>
      <c r="BE2522">
        <v>93.728715374669619</v>
      </c>
      <c r="BF2522">
        <v>18.487805761009792</v>
      </c>
      <c r="BG2522">
        <v>4.1447173518481586</v>
      </c>
      <c r="BH2522">
        <v>471.20154950111277</v>
      </c>
      <c r="BI2522">
        <v>0.2</v>
      </c>
      <c r="BJ2522">
        <v>2714.4022529888903</v>
      </c>
      <c r="BK2522">
        <v>683.57884504609319</v>
      </c>
      <c r="BL2522">
        <v>935.94720443194228</v>
      </c>
      <c r="BM2522">
        <v>1074.4805684367616</v>
      </c>
      <c r="BN2522">
        <v>165.94322208714652</v>
      </c>
      <c r="BO2522">
        <v>26.451321669957743</v>
      </c>
      <c r="BP2522">
        <v>7.6575062220845536E-2</v>
      </c>
      <c r="BQ2522">
        <v>100</v>
      </c>
      <c r="BR2522">
        <v>345.4948564812554</v>
      </c>
      <c r="BS2522">
        <v>5.1244661764014598E-2</v>
      </c>
      <c r="BT2522">
        <v>3.2477970411451672E-4</v>
      </c>
      <c r="BU2522">
        <v>21.303574325466176</v>
      </c>
      <c r="BV2522">
        <v>0.53715923390266895</v>
      </c>
      <c r="BW2522">
        <v>15.053562290035348</v>
      </c>
      <c r="BX2522">
        <v>33.522089995486361</v>
      </c>
      <c r="BY2522">
        <v>33.634470335777003</v>
      </c>
      <c r="BZ2522">
        <v>925.92118953340753</v>
      </c>
      <c r="CA2522">
        <v>321.55172595925097</v>
      </c>
      <c r="CB2522">
        <v>246.55612876006293</v>
      </c>
      <c r="CC2522" s="156">
        <v>1.19</v>
      </c>
      <c r="CD2522">
        <v>1260</v>
      </c>
      <c r="CE2522">
        <v>6.5140844081850169E-2</v>
      </c>
      <c r="CF2522">
        <v>3.0142432731300106</v>
      </c>
      <c r="CG2522">
        <v>9.5747920803936654E-2</v>
      </c>
      <c r="CH2522">
        <v>-6.1092365595607347</v>
      </c>
      <c r="CI2522" t="s">
        <v>479</v>
      </c>
    </row>
    <row r="2523" spans="47:87" x14ac:dyDescent="0.3">
      <c r="AU2523">
        <v>0.3</v>
      </c>
      <c r="AV2523">
        <v>20.59516237979571</v>
      </c>
      <c r="AW2523">
        <v>0.23187759148289186</v>
      </c>
      <c r="AX2523">
        <v>1.3815535635615595</v>
      </c>
      <c r="AY2523">
        <v>319.85343441782646</v>
      </c>
      <c r="AZ2523">
        <v>8.4476730760649821E-2</v>
      </c>
      <c r="BA2523">
        <v>523.67349167169755</v>
      </c>
      <c r="BB2523">
        <v>324.04820864694295</v>
      </c>
      <c r="BC2523">
        <v>1</v>
      </c>
      <c r="BD2523">
        <v>47.099426252410339</v>
      </c>
      <c r="BE2523">
        <v>123.28519306934427</v>
      </c>
      <c r="BF2523">
        <v>17.297550318097816</v>
      </c>
      <c r="BG2523">
        <v>5.4479465273456684</v>
      </c>
      <c r="BH2523">
        <v>393.31993349288234</v>
      </c>
      <c r="BI2523">
        <v>0.2</v>
      </c>
      <c r="BJ2523">
        <v>2338.6011445671279</v>
      </c>
      <c r="BK2523">
        <v>691.27392439585469</v>
      </c>
      <c r="BL2523">
        <v>898.49430546365772</v>
      </c>
      <c r="BM2523">
        <v>964.51355538874134</v>
      </c>
      <c r="BN2523">
        <v>122.24540814525201</v>
      </c>
      <c r="BO2523">
        <v>20.882599108355965</v>
      </c>
      <c r="BP2523">
        <v>4.4123451850475989E-2</v>
      </c>
      <c r="BQ2523">
        <v>100</v>
      </c>
      <c r="BR2523">
        <v>373.38776516780285</v>
      </c>
      <c r="BS2523">
        <v>5.9404560422487714E-2</v>
      </c>
      <c r="BT2523">
        <v>3.0688436176251084E-4</v>
      </c>
      <c r="BU2523">
        <v>0</v>
      </c>
      <c r="BV2523">
        <v>0.54546048710489581</v>
      </c>
      <c r="BW2523">
        <v>14.261254779705157</v>
      </c>
      <c r="BX2523">
        <v>35.428318992195628</v>
      </c>
      <c r="BY2523">
        <v>34.220216215428103</v>
      </c>
      <c r="BZ2523">
        <v>930.67142680389418</v>
      </c>
      <c r="CA2523">
        <v>166.12633340459448</v>
      </c>
      <c r="CB2523">
        <v>219.5575598026152</v>
      </c>
      <c r="CC2523" s="156">
        <v>1.04</v>
      </c>
      <c r="CD2523">
        <v>1500</v>
      </c>
      <c r="CE2523">
        <v>0.17986826951401635</v>
      </c>
      <c r="CF2523">
        <v>6.410639530251693</v>
      </c>
      <c r="CG2523">
        <v>0.24243445002320044</v>
      </c>
      <c r="CH2523">
        <v>19.969307299212986</v>
      </c>
      <c r="CI2523">
        <v>7</v>
      </c>
    </row>
    <row r="2524" spans="47:87" x14ac:dyDescent="0.3">
      <c r="AU2524">
        <v>0.3</v>
      </c>
      <c r="AV2524">
        <v>20.365616229267999</v>
      </c>
      <c r="AW2524">
        <v>0.33749864861380219</v>
      </c>
      <c r="AX2524">
        <v>1.0932668584911596</v>
      </c>
      <c r="AY2524">
        <v>348.37389928027295</v>
      </c>
      <c r="AZ2524">
        <v>9.2579557815650526E-2</v>
      </c>
      <c r="BA2524">
        <v>435.32831709618961</v>
      </c>
      <c r="BB2524">
        <v>341.8203916632483</v>
      </c>
      <c r="BC2524">
        <v>1</v>
      </c>
      <c r="BD2524">
        <v>36.813140268500078</v>
      </c>
      <c r="BE2524">
        <v>100.84577044726997</v>
      </c>
      <c r="BF2524">
        <v>28.756087351583268</v>
      </c>
      <c r="BG2524">
        <v>3.999138014061054</v>
      </c>
      <c r="BH2524">
        <v>376.65907359995379</v>
      </c>
      <c r="BI2524">
        <v>0.20000000000000004</v>
      </c>
      <c r="BJ2524">
        <v>2344.810408867243</v>
      </c>
      <c r="BK2524">
        <v>671.73435595443243</v>
      </c>
      <c r="BL2524">
        <v>930.78883057543521</v>
      </c>
      <c r="BM2524">
        <v>939.55157984148013</v>
      </c>
      <c r="BN2524">
        <v>153.35547665053357</v>
      </c>
      <c r="BO2524">
        <v>30.657542352958281</v>
      </c>
      <c r="BP2524">
        <v>3.2474464193963035E-2</v>
      </c>
      <c r="BQ2524">
        <v>100</v>
      </c>
      <c r="BR2524">
        <v>330.66900855996073</v>
      </c>
      <c r="BS2524">
        <v>5.6154557113818622E-2</v>
      </c>
      <c r="BT2524">
        <v>2.9940679784865005E-4</v>
      </c>
      <c r="BU2524">
        <v>0</v>
      </c>
      <c r="BV2524">
        <v>0.56116516186771193</v>
      </c>
      <c r="BW2524">
        <v>14.442392805859791</v>
      </c>
      <c r="BX2524">
        <v>34.59198530369634</v>
      </c>
      <c r="BY2524">
        <v>34.262097733408176</v>
      </c>
      <c r="BZ2524">
        <v>750.02218858679339</v>
      </c>
      <c r="CA2524">
        <v>308.017912293059</v>
      </c>
      <c r="CB2524">
        <v>246.12793324750564</v>
      </c>
      <c r="CC2524" s="156">
        <v>0.81</v>
      </c>
      <c r="CD2524">
        <v>2170</v>
      </c>
      <c r="CE2524">
        <v>0.12132306347256483</v>
      </c>
      <c r="CF2524">
        <v>4.1939874024591042</v>
      </c>
      <c r="CG2524">
        <v>0.15857074475473537</v>
      </c>
      <c r="CH2524">
        <v>3.6376086343640059</v>
      </c>
      <c r="CI2524">
        <v>15</v>
      </c>
    </row>
    <row r="2525" spans="47:87" x14ac:dyDescent="0.3">
      <c r="AU2525">
        <v>0.3</v>
      </c>
      <c r="AV2525">
        <v>19.734588638680247</v>
      </c>
      <c r="AW2525">
        <v>0.32565074885334588</v>
      </c>
      <c r="AX2525">
        <v>1.8036822655561069</v>
      </c>
      <c r="AY2525">
        <v>336.47318481318302</v>
      </c>
      <c r="AZ2525">
        <v>0.10909153674615753</v>
      </c>
      <c r="BA2525">
        <v>411.12216265598431</v>
      </c>
      <c r="BB2525">
        <v>520.71218075321167</v>
      </c>
      <c r="BC2525">
        <v>1</v>
      </c>
      <c r="BD2525">
        <v>48.782728348237384</v>
      </c>
      <c r="BE2525">
        <v>94.597984639540599</v>
      </c>
      <c r="BF2525">
        <v>15.008762777112691</v>
      </c>
      <c r="BG2525">
        <v>6.712806703546601</v>
      </c>
      <c r="BH2525">
        <v>430.06771852320458</v>
      </c>
      <c r="BI2525">
        <v>0.2</v>
      </c>
      <c r="BJ2525">
        <v>2832.3968270218716</v>
      </c>
      <c r="BK2525">
        <v>694.45694497497061</v>
      </c>
      <c r="BL2525">
        <v>910.79264816640455</v>
      </c>
      <c r="BM2525">
        <v>1147.2977943416925</v>
      </c>
      <c r="BN2525">
        <v>124.07587065449115</v>
      </c>
      <c r="BO2525">
        <v>29.584520564504263</v>
      </c>
      <c r="BP2525">
        <v>3.0848766410032424E-2</v>
      </c>
      <c r="BQ2525">
        <v>100</v>
      </c>
      <c r="BR2525">
        <v>401.04097932264182</v>
      </c>
      <c r="BS2525">
        <v>5.4476334082827295E-2</v>
      </c>
      <c r="BT2525">
        <v>3.1558971540718858E-4</v>
      </c>
      <c r="BU2525">
        <v>0</v>
      </c>
      <c r="BV2525">
        <v>0.51507558011692589</v>
      </c>
      <c r="BW2525">
        <v>14.5686056468423</v>
      </c>
      <c r="BX2525">
        <v>34.871168859097601</v>
      </c>
      <c r="BY2525">
        <v>32.765212489447066</v>
      </c>
      <c r="BZ2525">
        <v>902.77065848830966</v>
      </c>
      <c r="CA2525">
        <v>328.46236378898192</v>
      </c>
      <c r="CB2525">
        <v>244.77468762565218</v>
      </c>
      <c r="CC2525" s="156">
        <v>0.6</v>
      </c>
      <c r="CD2525">
        <v>2550</v>
      </c>
      <c r="CE2525">
        <v>0.16119967265351587</v>
      </c>
      <c r="CF2525">
        <v>5.7283589393079986</v>
      </c>
      <c r="CG2525">
        <v>0.19387406943912316</v>
      </c>
      <c r="CH2525">
        <v>11.5165207563655</v>
      </c>
      <c r="CI2525">
        <v>9</v>
      </c>
    </row>
    <row r="2526" spans="47:87" x14ac:dyDescent="0.3">
      <c r="AU2526">
        <v>0.3</v>
      </c>
      <c r="AV2526">
        <v>20.305830023180462</v>
      </c>
      <c r="AW2526">
        <v>0.3111623464409482</v>
      </c>
      <c r="AX2526">
        <v>0.65148363582298319</v>
      </c>
      <c r="AY2526">
        <v>377.4047156774169</v>
      </c>
      <c r="AZ2526">
        <v>9.3534773167192747E-2</v>
      </c>
      <c r="BA2526">
        <v>469.41115730170213</v>
      </c>
      <c r="BB2526">
        <v>391.48769484390834</v>
      </c>
      <c r="BC2526">
        <v>1</v>
      </c>
      <c r="BD2526">
        <v>37.262330281513243</v>
      </c>
      <c r="BE2526">
        <v>104.80689784449395</v>
      </c>
      <c r="BF2526">
        <v>17.433212797616964</v>
      </c>
      <c r="BG2526">
        <v>4.5261781342454528</v>
      </c>
      <c r="BH2526">
        <v>398.59169032677039</v>
      </c>
      <c r="BI2526">
        <v>0.2</v>
      </c>
      <c r="BJ2526">
        <v>2959.4296932883976</v>
      </c>
      <c r="BK2526">
        <v>687.45779265855924</v>
      </c>
      <c r="BL2526">
        <v>924.83371913366352</v>
      </c>
      <c r="BM2526">
        <v>1031.6446618811249</v>
      </c>
      <c r="BN2526">
        <v>228.42968611695511</v>
      </c>
      <c r="BO2526">
        <v>28.282556334312243</v>
      </c>
      <c r="BP2526">
        <v>2.7796734775388271E-2</v>
      </c>
      <c r="BQ2526">
        <v>100</v>
      </c>
      <c r="BR2526">
        <v>265.00921285611969</v>
      </c>
      <c r="BS2526">
        <v>5.8742293433371957E-2</v>
      </c>
      <c r="BT2526">
        <v>3.1360200853300645E-4</v>
      </c>
      <c r="BU2526">
        <v>0</v>
      </c>
      <c r="BV2526">
        <v>0.51219586154319297</v>
      </c>
      <c r="BW2526">
        <v>13.09144068936056</v>
      </c>
      <c r="BX2526">
        <v>37.024446467191339</v>
      </c>
      <c r="BY2526">
        <v>31.558548418639372</v>
      </c>
      <c r="BZ2526">
        <v>936.04811245566179</v>
      </c>
      <c r="CA2526">
        <v>309.55359591759913</v>
      </c>
      <c r="CB2526">
        <v>225.13731410046466</v>
      </c>
      <c r="CC2526" s="156">
        <v>1.01</v>
      </c>
      <c r="CD2526">
        <v>1130</v>
      </c>
      <c r="CE2526">
        <v>0.27307051004009741</v>
      </c>
      <c r="CF2526">
        <v>7.8802041897681416</v>
      </c>
      <c r="CG2526">
        <v>0.33384948282089866</v>
      </c>
      <c r="CH2526">
        <v>31.548970692015679</v>
      </c>
      <c r="CI2526">
        <v>5</v>
      </c>
    </row>
    <row r="2527" spans="47:87" x14ac:dyDescent="0.3">
      <c r="AU2527">
        <v>0.3</v>
      </c>
      <c r="AV2527">
        <v>19.352394136819516</v>
      </c>
      <c r="AW2527">
        <v>0.33988106943208657</v>
      </c>
      <c r="AX2527">
        <v>0.46989194720197774</v>
      </c>
      <c r="AY2527">
        <v>337.00854523886949</v>
      </c>
      <c r="AZ2527">
        <v>7.9409898142412921E-2</v>
      </c>
      <c r="BA2527">
        <v>494.53261577449501</v>
      </c>
      <c r="BB2527">
        <v>352.7506888740233</v>
      </c>
      <c r="BC2527">
        <v>1</v>
      </c>
      <c r="BD2527">
        <v>32.877427264917046</v>
      </c>
      <c r="BE2527">
        <v>93.912858624087065</v>
      </c>
      <c r="BF2527">
        <v>18.889524872828094</v>
      </c>
      <c r="BG2527">
        <v>4.8908441953866175</v>
      </c>
      <c r="BH2527">
        <v>425.31950845544213</v>
      </c>
      <c r="BI2527">
        <v>0.19999999999999998</v>
      </c>
      <c r="BJ2527">
        <v>2103.1506116390151</v>
      </c>
      <c r="BK2527">
        <v>683.78481649047581</v>
      </c>
      <c r="BL2527">
        <v>902.81878853030298</v>
      </c>
      <c r="BM2527">
        <v>804.11903469231106</v>
      </c>
      <c r="BN2527">
        <v>191.91837442422644</v>
      </c>
      <c r="BO2527">
        <v>30.604627289844053</v>
      </c>
      <c r="BP2527">
        <v>6.5452172739320399E-2</v>
      </c>
      <c r="BQ2527">
        <v>100</v>
      </c>
      <c r="BR2527">
        <v>330.3090711304045</v>
      </c>
      <c r="BS2527">
        <v>5.2709359625391673E-2</v>
      </c>
      <c r="BT2527">
        <v>3.0795804276357479E-4</v>
      </c>
      <c r="BU2527">
        <v>162.09156299614648</v>
      </c>
      <c r="BV2527">
        <v>0.57603779886566941</v>
      </c>
      <c r="BW2527">
        <v>14.680940304702432</v>
      </c>
      <c r="BX2527">
        <v>37.053893435032677</v>
      </c>
      <c r="BY2527">
        <v>35.424043990415193</v>
      </c>
      <c r="BZ2527">
        <v>875.21251162578437</v>
      </c>
      <c r="CA2527">
        <v>210.57607967108726</v>
      </c>
      <c r="CB2527">
        <v>231.77723228999071</v>
      </c>
      <c r="CC2527" s="156">
        <v>0.96</v>
      </c>
      <c r="CD2527">
        <v>960</v>
      </c>
      <c r="CE2527">
        <v>0.2428296624368913</v>
      </c>
      <c r="CF2527">
        <v>8.3064428576593574</v>
      </c>
      <c r="CG2527">
        <v>0.3290301888971186</v>
      </c>
      <c r="CH2527">
        <v>32.853017319740488</v>
      </c>
      <c r="CI2527">
        <v>5</v>
      </c>
    </row>
    <row r="2528" spans="47:87" x14ac:dyDescent="0.3">
      <c r="AU2528">
        <v>0.3</v>
      </c>
      <c r="AV2528">
        <v>19.942276877657143</v>
      </c>
      <c r="AW2528">
        <v>0.32727908709652936</v>
      </c>
      <c r="AX2528">
        <v>1.1941653395766902</v>
      </c>
      <c r="AY2528">
        <v>341.61241951017752</v>
      </c>
      <c r="AZ2528">
        <v>0.10625573771906376</v>
      </c>
      <c r="BA2528">
        <v>409.38318133714665</v>
      </c>
      <c r="BB2528">
        <v>429.44440004543344</v>
      </c>
      <c r="BC2528">
        <v>1</v>
      </c>
      <c r="BD2528">
        <v>37.922521669273458</v>
      </c>
      <c r="BE2528">
        <v>105.0258965698216</v>
      </c>
      <c r="BF2528">
        <v>7.5019261850022279</v>
      </c>
      <c r="BG2528">
        <v>5.9589973224073809</v>
      </c>
      <c r="BH2528">
        <v>397.14525567955934</v>
      </c>
      <c r="BI2528">
        <v>0.2</v>
      </c>
      <c r="BJ2528">
        <v>2658.2775782170797</v>
      </c>
      <c r="BK2528">
        <v>702.79628263508766</v>
      </c>
      <c r="BL2528">
        <v>970.92804911629185</v>
      </c>
      <c r="BM2528">
        <v>1048.2846096507972</v>
      </c>
      <c r="BN2528">
        <v>201.65633949030735</v>
      </c>
      <c r="BO2528">
        <v>30.035507503764926</v>
      </c>
      <c r="BP2528">
        <v>0</v>
      </c>
      <c r="BQ2528">
        <v>100</v>
      </c>
      <c r="BR2528">
        <v>308.15056373339252</v>
      </c>
      <c r="BS2528">
        <v>5.7708796435348646E-2</v>
      </c>
      <c r="BT2528">
        <v>3.3989419423133521E-4</v>
      </c>
      <c r="BU2528">
        <v>58.670896733196251</v>
      </c>
      <c r="BV2528">
        <v>0.52460357771593102</v>
      </c>
      <c r="BW2528">
        <v>14.090306369855718</v>
      </c>
      <c r="BX2528">
        <v>37.56417598833972</v>
      </c>
      <c r="BY2528">
        <v>32.534599925930969</v>
      </c>
      <c r="BZ2528">
        <v>979.35193825154124</v>
      </c>
      <c r="CA2528">
        <v>323.78892287852204</v>
      </c>
      <c r="CB2528">
        <v>232.15175737651202</v>
      </c>
      <c r="CC2528" s="156">
        <v>1.06</v>
      </c>
      <c r="CD2528">
        <v>930</v>
      </c>
      <c r="CE2528">
        <v>0.20465204943884396</v>
      </c>
      <c r="CF2528">
        <v>7.6240930859001512</v>
      </c>
      <c r="CG2528">
        <v>0.24069230808730593</v>
      </c>
      <c r="CH2528">
        <v>28.643996960054061</v>
      </c>
      <c r="CI2528">
        <v>6</v>
      </c>
    </row>
    <row r="2529" spans="47:87" x14ac:dyDescent="0.3">
      <c r="AU2529">
        <v>0.3</v>
      </c>
      <c r="AV2529">
        <v>20.403709135988578</v>
      </c>
      <c r="AW2529">
        <v>0.31264140278485131</v>
      </c>
      <c r="AX2529">
        <v>1.6739943014108343</v>
      </c>
      <c r="AY2529">
        <v>320.1729627611054</v>
      </c>
      <c r="AZ2529">
        <v>9.6860209954131499E-2</v>
      </c>
      <c r="BA2529">
        <v>406.35622931506737</v>
      </c>
      <c r="BB2529">
        <v>364.84055997704161</v>
      </c>
      <c r="BC2529">
        <v>1</v>
      </c>
      <c r="BD2529">
        <v>31.450727382311317</v>
      </c>
      <c r="BE2529">
        <v>91.750342514241311</v>
      </c>
      <c r="BF2529">
        <v>21.92242663718223</v>
      </c>
      <c r="BG2529">
        <v>3.3390377248253982</v>
      </c>
      <c r="BH2529">
        <v>414.03390733957747</v>
      </c>
      <c r="BI2529">
        <v>0.20000000000000004</v>
      </c>
      <c r="BJ2529">
        <v>2531.6549366773543</v>
      </c>
      <c r="BK2529">
        <v>685.55286896237158</v>
      </c>
      <c r="BL2529">
        <v>886.78148026252086</v>
      </c>
      <c r="BM2529">
        <v>881.60404023439605</v>
      </c>
      <c r="BN2529">
        <v>145.66035109293762</v>
      </c>
      <c r="BO2529">
        <v>28.217398052094914</v>
      </c>
      <c r="BP2529">
        <v>5.213448642350816E-2</v>
      </c>
      <c r="BQ2529">
        <v>100</v>
      </c>
      <c r="BR2529">
        <v>304.3704344588034</v>
      </c>
      <c r="BS2529">
        <v>5.7960258869951056E-2</v>
      </c>
      <c r="BT2529">
        <v>2.862760156151451E-4</v>
      </c>
      <c r="BU2529">
        <v>0</v>
      </c>
      <c r="BV2529">
        <v>0.53475339093461804</v>
      </c>
      <c r="BW2529">
        <v>15.653562758719399</v>
      </c>
      <c r="BX2529">
        <v>37.250763806878837</v>
      </c>
      <c r="BY2529">
        <v>32.237489354255594</v>
      </c>
      <c r="BZ2529">
        <v>949.42429726982289</v>
      </c>
      <c r="CA2529">
        <v>234.52103896130924</v>
      </c>
      <c r="CB2529">
        <v>238.32977544391997</v>
      </c>
      <c r="CC2529" s="156">
        <v>0.91</v>
      </c>
      <c r="CD2529">
        <v>1250</v>
      </c>
      <c r="CE2529">
        <v>0.17543527360292677</v>
      </c>
      <c r="CF2529">
        <v>6.5074481101519117</v>
      </c>
      <c r="CG2529">
        <v>0.22712165089849007</v>
      </c>
      <c r="CH2529">
        <v>13.294954366765459</v>
      </c>
      <c r="CI2529">
        <v>9</v>
      </c>
    </row>
    <row r="2530" spans="47:87" x14ac:dyDescent="0.3">
      <c r="AU2530">
        <v>0.3</v>
      </c>
      <c r="AV2530">
        <v>20.621701041830729</v>
      </c>
      <c r="AW2530">
        <v>0.32831543894686915</v>
      </c>
      <c r="AX2530">
        <v>1.049773798839269</v>
      </c>
      <c r="AY2530">
        <v>363.74628498018313</v>
      </c>
      <c r="AZ2530">
        <v>0.10940906969259211</v>
      </c>
      <c r="BA2530">
        <v>351.29975936702567</v>
      </c>
      <c r="BB2530">
        <v>329.27345855951648</v>
      </c>
      <c r="BC2530">
        <v>1</v>
      </c>
      <c r="BD2530">
        <v>42.623007857694496</v>
      </c>
      <c r="BE2530">
        <v>101.52351599855194</v>
      </c>
      <c r="BF2530">
        <v>19.314422997502167</v>
      </c>
      <c r="BG2530">
        <v>5.1714398319010213</v>
      </c>
      <c r="BH2530">
        <v>388.33796133118148</v>
      </c>
      <c r="BI2530">
        <v>0.20000000000000004</v>
      </c>
      <c r="BJ2530">
        <v>2647.2046254212969</v>
      </c>
      <c r="BK2530">
        <v>696.05820187835559</v>
      </c>
      <c r="BL2530">
        <v>936.81771227190814</v>
      </c>
      <c r="BM2530">
        <v>1036.3955941579397</v>
      </c>
      <c r="BN2530">
        <v>177.81748205948728</v>
      </c>
      <c r="BO2530">
        <v>29.714481031070417</v>
      </c>
      <c r="BP2530">
        <v>4.470903733746559E-2</v>
      </c>
      <c r="BQ2530">
        <v>100</v>
      </c>
      <c r="BR2530">
        <v>410.49465701008074</v>
      </c>
      <c r="BS2530">
        <v>5.4845782439958447E-2</v>
      </c>
      <c r="BT2530">
        <v>3.5263015135457719E-4</v>
      </c>
      <c r="BU2530">
        <v>0</v>
      </c>
      <c r="BV2530">
        <v>0.56650225639692786</v>
      </c>
      <c r="BW2530">
        <v>14.824911309011094</v>
      </c>
      <c r="BX2530">
        <v>37.757583415237988</v>
      </c>
      <c r="BY2530">
        <v>37.348445772099822</v>
      </c>
      <c r="BZ2530">
        <v>878.67823687191776</v>
      </c>
      <c r="CA2530">
        <v>289.15810505566043</v>
      </c>
      <c r="CB2530">
        <v>228.65611411105883</v>
      </c>
      <c r="CC2530" s="156">
        <v>1.1100000000000001</v>
      </c>
      <c r="CD2530">
        <v>330</v>
      </c>
      <c r="CE2530">
        <v>0.20482897970241476</v>
      </c>
      <c r="CF2530">
        <v>8.1829939096047166</v>
      </c>
      <c r="CG2530">
        <v>0.24853514762682105</v>
      </c>
      <c r="CH2530">
        <v>24.494848152542875</v>
      </c>
      <c r="CI2530">
        <v>7</v>
      </c>
    </row>
    <row r="2531" spans="47:87" x14ac:dyDescent="0.3">
      <c r="AU2531">
        <v>0.3</v>
      </c>
      <c r="AV2531">
        <v>20.291431664856077</v>
      </c>
      <c r="AW2531">
        <v>0.28374867626531231</v>
      </c>
      <c r="AX2531">
        <v>0.81367491289633354</v>
      </c>
      <c r="AY2531">
        <v>335.47001227728839</v>
      </c>
      <c r="AZ2531">
        <v>7.9841923437443937E-2</v>
      </c>
      <c r="BA2531">
        <v>429.19182026727691</v>
      </c>
      <c r="BB2531">
        <v>269.16176700766368</v>
      </c>
      <c r="BC2531">
        <v>1</v>
      </c>
      <c r="BD2531">
        <v>29.531791783379248</v>
      </c>
      <c r="BE2531">
        <v>99.91357184331433</v>
      </c>
      <c r="BF2531">
        <v>12.150664423820585</v>
      </c>
      <c r="BG2531">
        <v>4.842769793305564</v>
      </c>
      <c r="BH2531">
        <v>394.52812677981552</v>
      </c>
      <c r="BI2531">
        <v>0.19999999999999998</v>
      </c>
      <c r="BJ2531">
        <v>3068.7965935175339</v>
      </c>
      <c r="BK2531">
        <v>684.47460908728431</v>
      </c>
      <c r="BL2531">
        <v>970.86729620411495</v>
      </c>
      <c r="BM2531">
        <v>857.87070410136903</v>
      </c>
      <c r="BN2531">
        <v>164.88994482287043</v>
      </c>
      <c r="BO2531">
        <v>25.340440827176881</v>
      </c>
      <c r="BP2531">
        <v>8.0027393261639795E-2</v>
      </c>
      <c r="BQ2531">
        <v>100</v>
      </c>
      <c r="BR2531">
        <v>336.79967568322058</v>
      </c>
      <c r="BS2531">
        <v>6.050896837951697E-2</v>
      </c>
      <c r="BT2531">
        <v>2.854348024392845E-4</v>
      </c>
      <c r="BU2531">
        <v>0</v>
      </c>
      <c r="BV2531">
        <v>0.46928214135746615</v>
      </c>
      <c r="BW2531">
        <v>14.415477091499838</v>
      </c>
      <c r="BX2531">
        <v>35.333188829989751</v>
      </c>
      <c r="BY2531">
        <v>33.337221215352017</v>
      </c>
      <c r="BZ2531">
        <v>648.8846027599418</v>
      </c>
      <c r="CA2531">
        <v>259.15355498902255</v>
      </c>
      <c r="CB2531">
        <v>234.12420792803715</v>
      </c>
      <c r="CC2531" s="156">
        <v>0.87</v>
      </c>
      <c r="CD2531">
        <v>1620</v>
      </c>
      <c r="CE2531">
        <v>0.20730691478815344</v>
      </c>
      <c r="CF2531">
        <v>6.5793923476807796</v>
      </c>
      <c r="CG2531">
        <v>0.2487612517991013</v>
      </c>
      <c r="CH2531">
        <v>20.442931812522183</v>
      </c>
      <c r="CI2531">
        <v>6</v>
      </c>
    </row>
    <row r="2532" spans="47:87" x14ac:dyDescent="0.3">
      <c r="AU2532">
        <v>0.3</v>
      </c>
      <c r="AV2532">
        <v>19.601982450957539</v>
      </c>
      <c r="AW2532">
        <v>0.33792631227102732</v>
      </c>
      <c r="AX2532">
        <v>2.3162999952316894</v>
      </c>
      <c r="AY2532">
        <v>312.22424729218619</v>
      </c>
      <c r="AZ2532">
        <v>8.9766740131739298E-2</v>
      </c>
      <c r="BA2532">
        <v>463.05872826202983</v>
      </c>
      <c r="BB2532">
        <v>376.59078186511113</v>
      </c>
      <c r="BC2532">
        <v>1</v>
      </c>
      <c r="BD2532">
        <v>45.373384320747476</v>
      </c>
      <c r="BE2532">
        <v>94.96099486706035</v>
      </c>
      <c r="BF2532">
        <v>22.801901285838788</v>
      </c>
      <c r="BG2532">
        <v>6.0822537212855901</v>
      </c>
      <c r="BH2532">
        <v>436.72218870283149</v>
      </c>
      <c r="BI2532">
        <v>0.2</v>
      </c>
      <c r="BJ2532">
        <v>2616.5916637781143</v>
      </c>
      <c r="BK2532">
        <v>698.51584390916537</v>
      </c>
      <c r="BL2532">
        <v>852.24625139655234</v>
      </c>
      <c r="BM2532">
        <v>1008.8520637104663</v>
      </c>
      <c r="BN2532">
        <v>164.98206581462904</v>
      </c>
      <c r="BO2532">
        <v>30.351010682876446</v>
      </c>
      <c r="BP2532">
        <v>7.4439590093774086E-2</v>
      </c>
      <c r="BQ2532">
        <v>100</v>
      </c>
      <c r="BR2532">
        <v>326.24248035062669</v>
      </c>
      <c r="BS2532">
        <v>5.1831880413450007E-2</v>
      </c>
      <c r="BT2532">
        <v>2.818780025662055E-4</v>
      </c>
      <c r="BU2532">
        <v>34.215960200239138</v>
      </c>
      <c r="BV2532">
        <v>0.56618151917571591</v>
      </c>
      <c r="BW2532">
        <v>15.303491764696616</v>
      </c>
      <c r="BX2532">
        <v>32.478559634408292</v>
      </c>
      <c r="BY2532">
        <v>42.353853497473743</v>
      </c>
      <c r="BZ2532">
        <v>844.40995418285547</v>
      </c>
      <c r="CA2532">
        <v>362.51980685435768</v>
      </c>
      <c r="CB2532">
        <v>232.09929461606333</v>
      </c>
      <c r="CC2532" s="156">
        <v>1.06</v>
      </c>
      <c r="CD2532">
        <v>1890</v>
      </c>
      <c r="CE2532">
        <v>6.558712443860748E-2</v>
      </c>
      <c r="CF2532">
        <v>3.0017312229085076</v>
      </c>
      <c r="CG2532">
        <v>0.102132444958819</v>
      </c>
      <c r="CH2532">
        <v>-7.3601189036868258</v>
      </c>
      <c r="CI2532" t="s">
        <v>479</v>
      </c>
    </row>
    <row r="2533" spans="47:87" x14ac:dyDescent="0.3">
      <c r="AU2533">
        <v>0.3</v>
      </c>
      <c r="AV2533">
        <v>18.513099517625097</v>
      </c>
      <c r="AW2533">
        <v>0.28129506469047005</v>
      </c>
      <c r="AX2533">
        <v>0.83783430616610666</v>
      </c>
      <c r="AY2533">
        <v>345.28633303023543</v>
      </c>
      <c r="AZ2533">
        <v>8.2087821363817856E-2</v>
      </c>
      <c r="BA2533">
        <v>396.59197324761021</v>
      </c>
      <c r="BB2533">
        <v>386.12199846929781</v>
      </c>
      <c r="BC2533">
        <v>1</v>
      </c>
      <c r="BD2533">
        <v>39.017045220012832</v>
      </c>
      <c r="BE2533">
        <v>91.985597933282051</v>
      </c>
      <c r="BF2533">
        <v>22.319928354329068</v>
      </c>
      <c r="BG2533">
        <v>4.8970324819721132</v>
      </c>
      <c r="BH2533">
        <v>423.71674268758824</v>
      </c>
      <c r="BI2533">
        <v>0.2</v>
      </c>
      <c r="BJ2533">
        <v>2555.2023431561479</v>
      </c>
      <c r="BK2533">
        <v>662.91445589512364</v>
      </c>
      <c r="BL2533">
        <v>968.90315230073884</v>
      </c>
      <c r="BM2533">
        <v>874.54473612383731</v>
      </c>
      <c r="BN2533">
        <v>205.07043228688016</v>
      </c>
      <c r="BO2533">
        <v>25.201676775501404</v>
      </c>
      <c r="BP2533">
        <v>6.9570167803578276E-2</v>
      </c>
      <c r="BQ2533">
        <v>100</v>
      </c>
      <c r="BR2533">
        <v>331.44158813161238</v>
      </c>
      <c r="BS2533">
        <v>5.5144920800122205E-2</v>
      </c>
      <c r="BT2533">
        <v>2.7472250097784745E-4</v>
      </c>
      <c r="BU2533">
        <v>14.684758026396791</v>
      </c>
      <c r="BV2533">
        <v>0.52968452193304538</v>
      </c>
      <c r="BW2533">
        <v>15.115048026251571</v>
      </c>
      <c r="BX2533">
        <v>37.094295395068436</v>
      </c>
      <c r="BY2533">
        <v>29.5049519194718</v>
      </c>
      <c r="BZ2533">
        <v>1126.2972400737031</v>
      </c>
      <c r="CA2533">
        <v>210.47306872395757</v>
      </c>
      <c r="CB2533">
        <v>220.8584261557294</v>
      </c>
      <c r="CC2533" s="156">
        <v>1</v>
      </c>
      <c r="CD2533">
        <v>800</v>
      </c>
      <c r="CE2533">
        <v>0.19850169590553013</v>
      </c>
      <c r="CF2533">
        <v>7.7843102752640752</v>
      </c>
      <c r="CG2533">
        <v>0.24242585283058837</v>
      </c>
      <c r="CH2533">
        <v>17.232514513917483</v>
      </c>
      <c r="CI2533">
        <v>8</v>
      </c>
    </row>
    <row r="2534" spans="47:87" x14ac:dyDescent="0.3">
      <c r="AU2534">
        <v>0.3</v>
      </c>
      <c r="AV2534">
        <v>19.426379961804358</v>
      </c>
      <c r="AW2534">
        <v>0.28017955954787721</v>
      </c>
      <c r="AX2534">
        <v>1.7659301090285724</v>
      </c>
      <c r="AY2534">
        <v>336.4425618261825</v>
      </c>
      <c r="AZ2534">
        <v>0.10727256406467621</v>
      </c>
      <c r="BA2534">
        <v>308.43176403465935</v>
      </c>
      <c r="BB2534">
        <v>398.43029798129385</v>
      </c>
      <c r="BC2534">
        <v>1</v>
      </c>
      <c r="BD2534">
        <v>46.801667485805226</v>
      </c>
      <c r="BE2534">
        <v>113.17335281579959</v>
      </c>
      <c r="BF2534">
        <v>22.782516621215553</v>
      </c>
      <c r="BG2534">
        <v>3.5758935558446381</v>
      </c>
      <c r="BH2534">
        <v>413.11069711861541</v>
      </c>
      <c r="BI2534">
        <v>0.19999999999999998</v>
      </c>
      <c r="BJ2534">
        <v>2545.9128668896524</v>
      </c>
      <c r="BK2534">
        <v>694.20690843696684</v>
      </c>
      <c r="BL2534">
        <v>929.98806829908676</v>
      </c>
      <c r="BM2534">
        <v>1026.2654902455147</v>
      </c>
      <c r="BN2534">
        <v>282.42988346042279</v>
      </c>
      <c r="BO2534">
        <v>25.33815292936794</v>
      </c>
      <c r="BP2534">
        <v>4.0482792760934153E-2</v>
      </c>
      <c r="BQ2534">
        <v>100</v>
      </c>
      <c r="BR2534">
        <v>414.38965336994875</v>
      </c>
      <c r="BS2534">
        <v>5.8809988089313453E-2</v>
      </c>
      <c r="BT2534">
        <v>2.794556926094274E-4</v>
      </c>
      <c r="BU2534">
        <v>0</v>
      </c>
      <c r="BV2534">
        <v>0.58720054378035158</v>
      </c>
      <c r="BW2534">
        <v>14.162077359402643</v>
      </c>
      <c r="BX2534">
        <v>36.843487676696832</v>
      </c>
      <c r="BY2534">
        <v>29.700691158065304</v>
      </c>
      <c r="BZ2534">
        <v>1253.3185651145052</v>
      </c>
      <c r="CA2534">
        <v>310.35184718800798</v>
      </c>
      <c r="CB2534">
        <v>215.88155138870457</v>
      </c>
      <c r="CC2534" s="156">
        <v>0.85</v>
      </c>
      <c r="CD2534">
        <v>1520</v>
      </c>
      <c r="CE2534">
        <v>0.11573072376394888</v>
      </c>
      <c r="CF2534">
        <v>4.8213788439111109</v>
      </c>
      <c r="CG2534">
        <v>0.1554553050760468</v>
      </c>
      <c r="CH2534">
        <v>3.1005979611519323</v>
      </c>
      <c r="CI2534">
        <v>15</v>
      </c>
    </row>
    <row r="2535" spans="47:87" x14ac:dyDescent="0.3">
      <c r="AU2535">
        <v>0.3</v>
      </c>
      <c r="AV2535">
        <v>20.865871122451882</v>
      </c>
      <c r="AW2535">
        <v>0.34986876346417434</v>
      </c>
      <c r="AX2535">
        <v>1.4368294898755021</v>
      </c>
      <c r="AY2535">
        <v>291.60392955680362</v>
      </c>
      <c r="AZ2535">
        <v>9.6531939047652768E-2</v>
      </c>
      <c r="BA2535">
        <v>495.94496779588547</v>
      </c>
      <c r="BB2535">
        <v>320.05206498634584</v>
      </c>
      <c r="BC2535">
        <v>1</v>
      </c>
      <c r="BD2535">
        <v>42.873311809883681</v>
      </c>
      <c r="BE2535">
        <v>93.60124625340768</v>
      </c>
      <c r="BF2535">
        <v>17.969463202877638</v>
      </c>
      <c r="BG2535">
        <v>6.2895892780741436</v>
      </c>
      <c r="BH2535">
        <v>415.32381014818316</v>
      </c>
      <c r="BI2535">
        <v>0.20000000000000004</v>
      </c>
      <c r="BJ2535">
        <v>2570.4459737668408</v>
      </c>
      <c r="BK2535">
        <v>699.74424891887656</v>
      </c>
      <c r="BL2535">
        <v>879.53515428072546</v>
      </c>
      <c r="BM2535">
        <v>1000.1707924203698</v>
      </c>
      <c r="BN2535">
        <v>122.16312066496049</v>
      </c>
      <c r="BO2535">
        <v>31.854766948269418</v>
      </c>
      <c r="BP2535">
        <v>2.4736680341290219E-2</v>
      </c>
      <c r="BQ2535">
        <v>100</v>
      </c>
      <c r="BR2535">
        <v>331.22673200053418</v>
      </c>
      <c r="BS2535">
        <v>6.1340921177117064E-2</v>
      </c>
      <c r="BT2535">
        <v>2.855410082420784E-4</v>
      </c>
      <c r="BU2535">
        <v>2.3597835134531979</v>
      </c>
      <c r="BV2535">
        <v>0.54536157021621245</v>
      </c>
      <c r="BW2535">
        <v>13.594420100773528</v>
      </c>
      <c r="BX2535">
        <v>35.20152084930055</v>
      </c>
      <c r="BY2535">
        <v>30.042383515381466</v>
      </c>
      <c r="BZ2535">
        <v>899.25539752771658</v>
      </c>
      <c r="CA2535">
        <v>298.36051367048458</v>
      </c>
      <c r="CB2535">
        <v>233.07116580624876</v>
      </c>
      <c r="CC2535" s="156">
        <v>0.79</v>
      </c>
      <c r="CD2535">
        <v>2290</v>
      </c>
      <c r="CE2535">
        <v>0.11747284380011358</v>
      </c>
      <c r="CF2535">
        <v>3.848107868228845</v>
      </c>
      <c r="CG2535">
        <v>0.1501205478877489</v>
      </c>
      <c r="CH2535">
        <v>7.7756652537928952</v>
      </c>
      <c r="CI2535">
        <v>11</v>
      </c>
    </row>
    <row r="2536" spans="47:87" x14ac:dyDescent="0.3">
      <c r="AU2536">
        <v>0.3</v>
      </c>
      <c r="AV2536">
        <v>19.133291642280071</v>
      </c>
      <c r="AW2536">
        <v>0.34127584307813558</v>
      </c>
      <c r="AX2536">
        <v>0.9086640297000661</v>
      </c>
      <c r="AY2536">
        <v>343.11078420647164</v>
      </c>
      <c r="AZ2536">
        <v>9.7729534573074456E-2</v>
      </c>
      <c r="BA2536">
        <v>481.13600456583839</v>
      </c>
      <c r="BB2536">
        <v>360.39289930271502</v>
      </c>
      <c r="BC2536">
        <v>1</v>
      </c>
      <c r="BD2536">
        <v>41.072171395935669</v>
      </c>
      <c r="BE2536">
        <v>82.124019342403841</v>
      </c>
      <c r="BF2536">
        <v>11.076322856574434</v>
      </c>
      <c r="BG2536">
        <v>5.7211030704758876</v>
      </c>
      <c r="BH2536">
        <v>433.79131480969778</v>
      </c>
      <c r="BI2536">
        <v>0.20000000000000004</v>
      </c>
      <c r="BJ2536">
        <v>2523.14027853472</v>
      </c>
      <c r="BK2536">
        <v>680.30507343126351</v>
      </c>
      <c r="BL2536">
        <v>961.20069362193419</v>
      </c>
      <c r="BM2536">
        <v>1044.5176384792192</v>
      </c>
      <c r="BN2536">
        <v>143.84762242760164</v>
      </c>
      <c r="BO2536">
        <v>30.827887201226044</v>
      </c>
      <c r="BP2536">
        <v>5.378208802941431E-2</v>
      </c>
      <c r="BQ2536">
        <v>100</v>
      </c>
      <c r="BR2536">
        <v>338.37240822869063</v>
      </c>
      <c r="BS2536">
        <v>5.5536525016923251E-2</v>
      </c>
      <c r="BT2536">
        <v>3.1405759669581929E-4</v>
      </c>
      <c r="BU2536">
        <v>0</v>
      </c>
      <c r="BV2536">
        <v>0.50871088609905213</v>
      </c>
      <c r="BW2536">
        <v>15.766540571714636</v>
      </c>
      <c r="BX2536">
        <v>35.065316445659306</v>
      </c>
      <c r="BY2536">
        <v>37.448385385862302</v>
      </c>
      <c r="BZ2536">
        <v>1282.2793855773139</v>
      </c>
      <c r="CA2536">
        <v>294.01515882072948</v>
      </c>
      <c r="CB2536">
        <v>222.62622874620004</v>
      </c>
      <c r="CC2536" s="156">
        <v>0.76</v>
      </c>
      <c r="CD2536">
        <v>1740</v>
      </c>
      <c r="CE2536">
        <v>0.19699509754083944</v>
      </c>
      <c r="CF2536">
        <v>7.4629186691977045</v>
      </c>
      <c r="CG2536">
        <v>0.23617585028899277</v>
      </c>
      <c r="CH2536">
        <v>25.911324003774144</v>
      </c>
      <c r="CI2536">
        <v>7</v>
      </c>
    </row>
    <row r="2537" spans="47:87" x14ac:dyDescent="0.3">
      <c r="AU2537">
        <v>0.3</v>
      </c>
      <c r="AV2537">
        <v>18.97029819235447</v>
      </c>
      <c r="AW2537">
        <v>0.40340048592640582</v>
      </c>
      <c r="AX2537">
        <v>0.66659758510375089</v>
      </c>
      <c r="AY2537">
        <v>325.26369177001482</v>
      </c>
      <c r="AZ2537">
        <v>9.8243908214076761E-2</v>
      </c>
      <c r="BA2537">
        <v>480.14451903071887</v>
      </c>
      <c r="BB2537">
        <v>434.80016329668229</v>
      </c>
      <c r="BC2537">
        <v>1</v>
      </c>
      <c r="BD2537">
        <v>30.423132210265855</v>
      </c>
      <c r="BE2537">
        <v>101.44901749639379</v>
      </c>
      <c r="BF2537">
        <v>20.886299464301054</v>
      </c>
      <c r="BG2537">
        <v>5.9593669066951316</v>
      </c>
      <c r="BH2537">
        <v>419.67943003147298</v>
      </c>
      <c r="BI2537">
        <v>0.20000000000000004</v>
      </c>
      <c r="BJ2537">
        <v>2457.3243272109635</v>
      </c>
      <c r="BK2537">
        <v>687.69710913049255</v>
      </c>
      <c r="BL2537">
        <v>915.33819615950745</v>
      </c>
      <c r="BM2537">
        <v>866.78020732797177</v>
      </c>
      <c r="BN2537">
        <v>147.92160223799931</v>
      </c>
      <c r="BO2537">
        <v>36.89468915974826</v>
      </c>
      <c r="BP2537">
        <v>8.4443500880342914E-3</v>
      </c>
      <c r="BQ2537">
        <v>100</v>
      </c>
      <c r="BR2537">
        <v>334.18691655442342</v>
      </c>
      <c r="BS2537">
        <v>6.0343412556512169E-2</v>
      </c>
      <c r="BT2537">
        <v>3.1841811989919886E-4</v>
      </c>
      <c r="BU2537">
        <v>2.2869383609448226</v>
      </c>
      <c r="BV2537">
        <v>0.56108623846710548</v>
      </c>
      <c r="BW2537">
        <v>14.011872015696079</v>
      </c>
      <c r="BX2537">
        <v>35.339398719127566</v>
      </c>
      <c r="BY2537">
        <v>37.03813796783755</v>
      </c>
      <c r="BZ2537">
        <v>1050.0204311551679</v>
      </c>
      <c r="CA2537">
        <v>392.15204436149031</v>
      </c>
      <c r="CB2537">
        <v>246.40822476287207</v>
      </c>
      <c r="CC2537" s="156">
        <v>0.93</v>
      </c>
      <c r="CD2537">
        <v>1140</v>
      </c>
      <c r="CE2537">
        <v>0.26585084620192445</v>
      </c>
      <c r="CF2537">
        <v>8.6852382848809722</v>
      </c>
      <c r="CG2537">
        <v>0.32492494374280961</v>
      </c>
      <c r="CH2537">
        <v>31.935424479216781</v>
      </c>
      <c r="CI2537">
        <v>5</v>
      </c>
    </row>
    <row r="2538" spans="47:87" x14ac:dyDescent="0.3">
      <c r="AU2538">
        <v>0.3</v>
      </c>
      <c r="AV2538">
        <v>20.488889232652607</v>
      </c>
      <c r="AW2538">
        <v>0.34751177144599482</v>
      </c>
      <c r="AX2538">
        <v>0.72491340191386633</v>
      </c>
      <c r="AY2538">
        <v>314.74476002220547</v>
      </c>
      <c r="AZ2538">
        <v>9.6431682707181651E-2</v>
      </c>
      <c r="BA2538">
        <v>346.68629414568562</v>
      </c>
      <c r="BB2538">
        <v>446.62795119537418</v>
      </c>
      <c r="BC2538">
        <v>1</v>
      </c>
      <c r="BD2538">
        <v>36.220403068263373</v>
      </c>
      <c r="BE2538">
        <v>90.010642161988741</v>
      </c>
      <c r="BF2538">
        <v>20.073567049707417</v>
      </c>
      <c r="BG2538">
        <v>4.8325413606031544</v>
      </c>
      <c r="BH2538">
        <v>437.94041042714105</v>
      </c>
      <c r="BI2538">
        <v>0.2</v>
      </c>
      <c r="BJ2538">
        <v>2516.8800387114052</v>
      </c>
      <c r="BK2538">
        <v>680.48186421213745</v>
      </c>
      <c r="BL2538">
        <v>887.58743066532475</v>
      </c>
      <c r="BM2538">
        <v>910.19732859750775</v>
      </c>
      <c r="BN2538">
        <v>125.82634307749677</v>
      </c>
      <c r="BO2538">
        <v>31.286753036659082</v>
      </c>
      <c r="BP2538">
        <v>6.7452179024398179E-2</v>
      </c>
      <c r="BQ2538">
        <v>100</v>
      </c>
      <c r="BR2538">
        <v>335.31218843931225</v>
      </c>
      <c r="BS2538">
        <v>5.4244866722957905E-2</v>
      </c>
      <c r="BT2538">
        <v>2.8190558175256148E-4</v>
      </c>
      <c r="BU2538">
        <v>37.708478118341809</v>
      </c>
      <c r="BV2538">
        <v>0.49886708499223964</v>
      </c>
      <c r="BW2538">
        <v>15.043155495749943</v>
      </c>
      <c r="BX2538">
        <v>33.334110764803341</v>
      </c>
      <c r="BY2538">
        <v>33.393285977656667</v>
      </c>
      <c r="BZ2538">
        <v>1065.1853510858068</v>
      </c>
      <c r="CA2538">
        <v>318.98873823565219</v>
      </c>
      <c r="CB2538">
        <v>223.84380088405817</v>
      </c>
      <c r="CC2538" s="156">
        <v>0.91</v>
      </c>
      <c r="CD2538">
        <v>990</v>
      </c>
      <c r="CE2538">
        <v>0.22516804631100196</v>
      </c>
      <c r="CF2538">
        <v>8.2590914328335678</v>
      </c>
      <c r="CG2538">
        <v>0.30389557336818301</v>
      </c>
      <c r="CH2538">
        <v>22.036051355726897</v>
      </c>
      <c r="CI2538">
        <v>6</v>
      </c>
    </row>
    <row r="2539" spans="47:87" x14ac:dyDescent="0.3">
      <c r="AU2539">
        <v>0.3</v>
      </c>
      <c r="AV2539">
        <v>18.051283866624573</v>
      </c>
      <c r="AW2539">
        <v>0.30785276367291392</v>
      </c>
      <c r="AX2539">
        <v>1.169832293797004</v>
      </c>
      <c r="AY2539">
        <v>306.98125548235231</v>
      </c>
      <c r="AZ2539">
        <v>0.1093488773279971</v>
      </c>
      <c r="BA2539">
        <v>426.78110354294495</v>
      </c>
      <c r="BB2539">
        <v>402.48369597430485</v>
      </c>
      <c r="BC2539">
        <v>1</v>
      </c>
      <c r="BD2539">
        <v>43.65893023777965</v>
      </c>
      <c r="BE2539">
        <v>103.27789546537649</v>
      </c>
      <c r="BF2539">
        <v>11.995409035295198</v>
      </c>
      <c r="BG2539">
        <v>2.0246893175121499</v>
      </c>
      <c r="BH2539">
        <v>441.54859619052053</v>
      </c>
      <c r="BI2539">
        <v>0.2</v>
      </c>
      <c r="BJ2539">
        <v>3024.8517568691195</v>
      </c>
      <c r="BK2539">
        <v>682.87806408654399</v>
      </c>
      <c r="BL2539">
        <v>852.2019909643376</v>
      </c>
      <c r="BM2539">
        <v>911.97410236718883</v>
      </c>
      <c r="BN2539">
        <v>122.39232894390555</v>
      </c>
      <c r="BO2539">
        <v>28.013323468883335</v>
      </c>
      <c r="BP2539">
        <v>2.3586749312593538E-2</v>
      </c>
      <c r="BQ2539">
        <v>100</v>
      </c>
      <c r="BR2539">
        <v>336.91520686595783</v>
      </c>
      <c r="BS2539">
        <v>5.6109010780648533E-2</v>
      </c>
      <c r="BT2539">
        <v>3.1450864641557023E-4</v>
      </c>
      <c r="BU2539">
        <v>0</v>
      </c>
      <c r="BV2539">
        <v>0.55775151305615878</v>
      </c>
      <c r="BW2539">
        <v>14.85765192131691</v>
      </c>
      <c r="BX2539">
        <v>34.072391722504676</v>
      </c>
      <c r="BY2539">
        <v>33.564311041259586</v>
      </c>
      <c r="BZ2539">
        <v>862.28386084020133</v>
      </c>
      <c r="CA2539">
        <v>332.48438055798931</v>
      </c>
      <c r="CB2539">
        <v>246.67987226744842</v>
      </c>
      <c r="CC2539" s="156">
        <v>1.21</v>
      </c>
      <c r="CD2539">
        <v>970</v>
      </c>
      <c r="CE2539">
        <v>9.4132586389058304E-2</v>
      </c>
      <c r="CF2539">
        <v>3.4931807275908913</v>
      </c>
      <c r="CG2539">
        <v>0.12526688276302483</v>
      </c>
      <c r="CH2539">
        <v>-0.47234119503404104</v>
      </c>
      <c r="CI2539" t="s">
        <v>479</v>
      </c>
    </row>
    <row r="2540" spans="47:87" x14ac:dyDescent="0.3">
      <c r="AU2540">
        <v>0.3</v>
      </c>
      <c r="AV2540">
        <v>21.575007422639434</v>
      </c>
      <c r="AW2540">
        <v>0.26175811980880115</v>
      </c>
      <c r="AX2540">
        <v>0.67646033307125331</v>
      </c>
      <c r="AY2540">
        <v>290.56542645556976</v>
      </c>
      <c r="AZ2540">
        <v>0.11869523057309157</v>
      </c>
      <c r="BA2540">
        <v>389.42470231398045</v>
      </c>
      <c r="BB2540">
        <v>333.93782052433363</v>
      </c>
      <c r="BC2540">
        <v>1</v>
      </c>
      <c r="BD2540">
        <v>30.51164069926449</v>
      </c>
      <c r="BE2540">
        <v>96.618143173951694</v>
      </c>
      <c r="BF2540">
        <v>13.300689284223983</v>
      </c>
      <c r="BG2540">
        <v>3.3817703019796896</v>
      </c>
      <c r="BH2540">
        <v>411.0270323236233</v>
      </c>
      <c r="BI2540">
        <v>0.19999999999999998</v>
      </c>
      <c r="BJ2540">
        <v>2548.8546787992527</v>
      </c>
      <c r="BK2540">
        <v>679.04860414514474</v>
      </c>
      <c r="BL2540">
        <v>842.66955160792622</v>
      </c>
      <c r="BM2540">
        <v>754.69617693348005</v>
      </c>
      <c r="BN2540">
        <v>166.74047672867877</v>
      </c>
      <c r="BO2540">
        <v>23.308617036844016</v>
      </c>
      <c r="BP2540">
        <v>8.1850366032488034E-2</v>
      </c>
      <c r="BQ2540">
        <v>100</v>
      </c>
      <c r="BR2540">
        <v>441.62205915101754</v>
      </c>
      <c r="BS2540">
        <v>5.8901592456473181E-2</v>
      </c>
      <c r="BT2540">
        <v>2.907718088945271E-4</v>
      </c>
      <c r="BU2540">
        <v>0</v>
      </c>
      <c r="BV2540">
        <v>0.48855619759857638</v>
      </c>
      <c r="BW2540">
        <v>14.615068354107834</v>
      </c>
      <c r="BX2540">
        <v>36.425893681166386</v>
      </c>
      <c r="BY2540">
        <v>32.535974455425517</v>
      </c>
      <c r="BZ2540">
        <v>1018.932450729564</v>
      </c>
      <c r="CA2540">
        <v>280.38860405953824</v>
      </c>
      <c r="CB2540">
        <v>232.16592181799714</v>
      </c>
      <c r="CC2540" s="156">
        <v>0.99</v>
      </c>
      <c r="CD2540">
        <v>2070</v>
      </c>
      <c r="CE2540">
        <v>8.4197805105832302E-3</v>
      </c>
      <c r="CF2540">
        <v>1.2732127563648146</v>
      </c>
      <c r="CG2540">
        <v>5.9304341057454892E-2</v>
      </c>
      <c r="CH2540">
        <v>-11.024191299668404</v>
      </c>
      <c r="CI2540" t="s">
        <v>479</v>
      </c>
    </row>
    <row r="2541" spans="47:87" x14ac:dyDescent="0.3">
      <c r="AU2541">
        <v>0.3</v>
      </c>
      <c r="AV2541">
        <v>20.837273220340197</v>
      </c>
      <c r="AW2541">
        <v>0.38245488509470288</v>
      </c>
      <c r="AX2541">
        <v>0</v>
      </c>
      <c r="AY2541">
        <v>331.79415561421206</v>
      </c>
      <c r="AZ2541">
        <v>9.8967188263682518E-2</v>
      </c>
      <c r="BA2541">
        <v>397.97822870715675</v>
      </c>
      <c r="BB2541">
        <v>378.55929342334832</v>
      </c>
      <c r="BC2541">
        <v>1</v>
      </c>
      <c r="BD2541">
        <v>35.481697714335681</v>
      </c>
      <c r="BE2541">
        <v>105.36888412402175</v>
      </c>
      <c r="BF2541">
        <v>18.942464053005846</v>
      </c>
      <c r="BG2541">
        <v>5.809827055838551</v>
      </c>
      <c r="BH2541">
        <v>398.77088278331206</v>
      </c>
      <c r="BI2541">
        <v>0.19999999999999996</v>
      </c>
      <c r="BJ2541">
        <v>2072.806668420475</v>
      </c>
      <c r="BK2541">
        <v>684.73554848174547</v>
      </c>
      <c r="BL2541">
        <v>832.28572891457236</v>
      </c>
      <c r="BM2541">
        <v>903.59875960874297</v>
      </c>
      <c r="BN2541">
        <v>176.07308391558658</v>
      </c>
      <c r="BO2541">
        <v>34.591359488342896</v>
      </c>
      <c r="BP2541">
        <v>5.5018056753494179E-2</v>
      </c>
      <c r="BQ2541">
        <v>100</v>
      </c>
      <c r="BR2541">
        <v>315.17945474802968</v>
      </c>
      <c r="BS2541">
        <v>5.1804446003536848E-2</v>
      </c>
      <c r="BT2541">
        <v>2.9633294567554802E-4</v>
      </c>
      <c r="BU2541">
        <v>60.914823836311733</v>
      </c>
      <c r="BV2541">
        <v>0.55927765216492042</v>
      </c>
      <c r="BW2541">
        <v>15.328820848214074</v>
      </c>
      <c r="BX2541">
        <v>34.942488550954764</v>
      </c>
      <c r="BY2541">
        <v>31.733022867440138</v>
      </c>
      <c r="BZ2541">
        <v>924.75377206282167</v>
      </c>
      <c r="CA2541">
        <v>277.42271104899481</v>
      </c>
      <c r="CB2541">
        <v>237.25228119211667</v>
      </c>
      <c r="CC2541" s="156">
        <v>0.93</v>
      </c>
      <c r="CD2541">
        <v>1750</v>
      </c>
      <c r="CE2541">
        <v>0.17929331442088481</v>
      </c>
      <c r="CF2541">
        <v>7.6625088419409142</v>
      </c>
      <c r="CG2541">
        <v>0.22147758705547105</v>
      </c>
      <c r="CH2541">
        <v>13.304238940012295</v>
      </c>
      <c r="CI2541">
        <v>9</v>
      </c>
    </row>
    <row r="2542" spans="47:87" x14ac:dyDescent="0.3">
      <c r="AU2542">
        <v>0.3</v>
      </c>
      <c r="AV2542">
        <v>19.702245530213485</v>
      </c>
      <c r="AW2542">
        <v>0.24875853231507081</v>
      </c>
      <c r="AX2542">
        <v>0.23770869382095727</v>
      </c>
      <c r="AY2542">
        <v>371.22572939134051</v>
      </c>
      <c r="AZ2542">
        <v>0.10370581029152669</v>
      </c>
      <c r="BA2542">
        <v>486.50929126758172</v>
      </c>
      <c r="BB2542">
        <v>313.22054942300872</v>
      </c>
      <c r="BC2542">
        <v>1</v>
      </c>
      <c r="BD2542">
        <v>36.246498113889871</v>
      </c>
      <c r="BE2542">
        <v>80.561301074195796</v>
      </c>
      <c r="BF2542">
        <v>25.015322056574881</v>
      </c>
      <c r="BG2542">
        <v>6.3392678197707166</v>
      </c>
      <c r="BH2542">
        <v>421.58055663464177</v>
      </c>
      <c r="BI2542">
        <v>0.20000000000000007</v>
      </c>
      <c r="BJ2542">
        <v>2701.1576791179373</v>
      </c>
      <c r="BK2542">
        <v>682.8643222083407</v>
      </c>
      <c r="BL2542">
        <v>877.88712680348317</v>
      </c>
      <c r="BM2542">
        <v>847.85981466891644</v>
      </c>
      <c r="BN2542">
        <v>109.01009166865094</v>
      </c>
      <c r="BO2542">
        <v>22.428213506811819</v>
      </c>
      <c r="BP2542">
        <v>4.4197538502276257E-2</v>
      </c>
      <c r="BQ2542">
        <v>100</v>
      </c>
      <c r="BR2542">
        <v>359.74272715946404</v>
      </c>
      <c r="BS2542">
        <v>5.8467703179548976E-2</v>
      </c>
      <c r="BT2542">
        <v>3.0244970364294148E-4</v>
      </c>
      <c r="BU2542">
        <v>0</v>
      </c>
      <c r="BV2542">
        <v>0.61125775181538378</v>
      </c>
      <c r="BW2542">
        <v>15.500246238239953</v>
      </c>
      <c r="BX2542">
        <v>34.960698288210615</v>
      </c>
      <c r="BY2542">
        <v>28.026206251356953</v>
      </c>
      <c r="BZ2542">
        <v>1079.4927800293383</v>
      </c>
      <c r="CA2542">
        <v>332.90246959697004</v>
      </c>
      <c r="CB2542">
        <v>228.68323868529708</v>
      </c>
      <c r="CC2542" s="156">
        <v>0.98</v>
      </c>
      <c r="CD2542">
        <v>1450</v>
      </c>
      <c r="CE2542">
        <v>0.14040601213162152</v>
      </c>
      <c r="CF2542">
        <v>5.2673607778426446</v>
      </c>
      <c r="CG2542">
        <v>0.16918541324810799</v>
      </c>
      <c r="CH2542">
        <v>12.786252300616395</v>
      </c>
      <c r="CI2542">
        <v>10</v>
      </c>
    </row>
    <row r="2543" spans="47:87" x14ac:dyDescent="0.3">
      <c r="AU2543">
        <v>0.3</v>
      </c>
      <c r="AV2543">
        <v>20.939983415732087</v>
      </c>
      <c r="AW2543">
        <v>0.30445649848770612</v>
      </c>
      <c r="AX2543">
        <v>2.4754348235497998</v>
      </c>
      <c r="AY2543">
        <v>316.3895423570458</v>
      </c>
      <c r="AZ2543">
        <v>9.3733203747032173E-2</v>
      </c>
      <c r="BA2543">
        <v>522.70899263521551</v>
      </c>
      <c r="BB2543">
        <v>367.67684425906066</v>
      </c>
      <c r="BC2543">
        <v>1</v>
      </c>
      <c r="BD2543">
        <v>44.222670212267346</v>
      </c>
      <c r="BE2543">
        <v>103.2149234051153</v>
      </c>
      <c r="BF2543">
        <v>20.250274939039503</v>
      </c>
      <c r="BG2543">
        <v>4.0153496929452377</v>
      </c>
      <c r="BH2543">
        <v>418.55890512701671</v>
      </c>
      <c r="BI2543">
        <v>0.2</v>
      </c>
      <c r="BJ2543">
        <v>2289.4243509997723</v>
      </c>
      <c r="BK2543">
        <v>665.66869205956755</v>
      </c>
      <c r="BL2543">
        <v>860.17262222695285</v>
      </c>
      <c r="BM2543">
        <v>985.02764547077072</v>
      </c>
      <c r="BN2543">
        <v>229.35203175757826</v>
      </c>
      <c r="BO2543">
        <v>27.591879591918907</v>
      </c>
      <c r="BP2543">
        <v>3.7035278590158871E-2</v>
      </c>
      <c r="BQ2543">
        <v>100</v>
      </c>
      <c r="BR2543">
        <v>393.2353920249293</v>
      </c>
      <c r="BS2543">
        <v>5.4102675404810063E-2</v>
      </c>
      <c r="BT2543">
        <v>3.0055297793695358E-4</v>
      </c>
      <c r="BU2543">
        <v>0</v>
      </c>
      <c r="BV2543">
        <v>0.51824812757004646</v>
      </c>
      <c r="BW2543">
        <v>15.463469899787281</v>
      </c>
      <c r="BX2543">
        <v>37.523712365362293</v>
      </c>
      <c r="BY2543">
        <v>28.550274741341596</v>
      </c>
      <c r="BZ2543">
        <v>832.10243024748866</v>
      </c>
      <c r="CA2543">
        <v>227.99110080729326</v>
      </c>
      <c r="CB2543">
        <v>219.50313694851695</v>
      </c>
      <c r="CC2543" s="156">
        <v>1.01</v>
      </c>
      <c r="CD2543">
        <v>1330</v>
      </c>
      <c r="CE2543">
        <v>0.11729075809050693</v>
      </c>
      <c r="CF2543">
        <v>5.388949499170204</v>
      </c>
      <c r="CG2543">
        <v>0.15546663699140359</v>
      </c>
      <c r="CH2543">
        <v>2.0377510748829901</v>
      </c>
      <c r="CI2543">
        <v>17</v>
      </c>
    </row>
    <row r="2544" spans="47:87" x14ac:dyDescent="0.3">
      <c r="AU2544">
        <v>0.3</v>
      </c>
      <c r="AV2544">
        <v>19.253266404884684</v>
      </c>
      <c r="AW2544">
        <v>0.31618712672758748</v>
      </c>
      <c r="AX2544">
        <v>1.0770486160650596</v>
      </c>
      <c r="AY2544">
        <v>332.72516448457833</v>
      </c>
      <c r="AZ2544">
        <v>0.10950903281049582</v>
      </c>
      <c r="BA2544">
        <v>444.82605174300068</v>
      </c>
      <c r="BB2544">
        <v>307.13519860980011</v>
      </c>
      <c r="BC2544">
        <v>1</v>
      </c>
      <c r="BD2544">
        <v>39.795145426655282</v>
      </c>
      <c r="BE2544">
        <v>104.78407313452996</v>
      </c>
      <c r="BF2544">
        <v>24.209611059420237</v>
      </c>
      <c r="BG2544">
        <v>4.0956151390597757</v>
      </c>
      <c r="BH2544">
        <v>415.49286418958292</v>
      </c>
      <c r="BI2544">
        <v>0.20000000000000004</v>
      </c>
      <c r="BJ2544">
        <v>2719.5947000300421</v>
      </c>
      <c r="BK2544">
        <v>698.99511827947913</v>
      </c>
      <c r="BL2544">
        <v>922.21481329267181</v>
      </c>
      <c r="BM2544">
        <v>982.78988275647498</v>
      </c>
      <c r="BN2544">
        <v>172.52034843337321</v>
      </c>
      <c r="BO2544">
        <v>28.715012416425431</v>
      </c>
      <c r="BP2544">
        <v>3.111952401328421E-2</v>
      </c>
      <c r="BQ2544">
        <v>100</v>
      </c>
      <c r="BR2544">
        <v>342.30745059876773</v>
      </c>
      <c r="BS2544">
        <v>5.2529980920141259E-2</v>
      </c>
      <c r="BT2544">
        <v>3.1158537961640219E-4</v>
      </c>
      <c r="BU2544">
        <v>0</v>
      </c>
      <c r="BV2544">
        <v>0.55284909485114608</v>
      </c>
      <c r="BW2544">
        <v>15.353916666121</v>
      </c>
      <c r="BX2544">
        <v>35.431323185265853</v>
      </c>
      <c r="BY2544">
        <v>27.740908632919673</v>
      </c>
      <c r="BZ2544">
        <v>655.95494464371325</v>
      </c>
      <c r="CA2544">
        <v>300.68781685116829</v>
      </c>
      <c r="CB2544">
        <v>212.14286782255462</v>
      </c>
      <c r="CC2544" s="156">
        <v>1.03</v>
      </c>
      <c r="CD2544">
        <v>1430</v>
      </c>
      <c r="CE2544">
        <v>0.17125235157608043</v>
      </c>
      <c r="CF2544">
        <v>6.0894127166767298</v>
      </c>
      <c r="CG2544">
        <v>0.20872943253418078</v>
      </c>
      <c r="CH2544">
        <v>15.98065544629144</v>
      </c>
      <c r="CI2544">
        <v>8</v>
      </c>
    </row>
    <row r="2545" spans="47:87" x14ac:dyDescent="0.3">
      <c r="AU2545">
        <v>0.3</v>
      </c>
      <c r="AV2545">
        <v>19.963491666725997</v>
      </c>
      <c r="AW2545">
        <v>0.28295323009910822</v>
      </c>
      <c r="AX2545">
        <v>1.1024293499720579</v>
      </c>
      <c r="AY2545">
        <v>309.78966096247603</v>
      </c>
      <c r="AZ2545">
        <v>9.7530289051340091E-2</v>
      </c>
      <c r="BA2545">
        <v>440.46234976238844</v>
      </c>
      <c r="BB2545">
        <v>373.91047635303732</v>
      </c>
      <c r="BC2545">
        <v>1</v>
      </c>
      <c r="BD2545">
        <v>36.025826179843222</v>
      </c>
      <c r="BE2545">
        <v>82.483771455519062</v>
      </c>
      <c r="BF2545">
        <v>16.421433999917475</v>
      </c>
      <c r="BG2545">
        <v>5.7958080818276789</v>
      </c>
      <c r="BH2545">
        <v>413.0097327165426</v>
      </c>
      <c r="BI2545">
        <v>0.20000000000000007</v>
      </c>
      <c r="BJ2545">
        <v>2669.6595286503439</v>
      </c>
      <c r="BK2545">
        <v>679.09517275192729</v>
      </c>
      <c r="BL2545">
        <v>865.99555163003515</v>
      </c>
      <c r="BM2545">
        <v>777.87215165024884</v>
      </c>
      <c r="BN2545">
        <v>164.57816424473913</v>
      </c>
      <c r="BO2545">
        <v>25.463687757615354</v>
      </c>
      <c r="BP2545">
        <v>5.6140789635570926E-2</v>
      </c>
      <c r="BQ2545">
        <v>100</v>
      </c>
      <c r="BR2545">
        <v>426.01448385149149</v>
      </c>
      <c r="BS2545">
        <v>5.6664781494454641E-2</v>
      </c>
      <c r="BT2545">
        <v>2.8366560178803678E-4</v>
      </c>
      <c r="BU2545">
        <v>0</v>
      </c>
      <c r="BV2545">
        <v>0.57126547248763315</v>
      </c>
      <c r="BW2545">
        <v>14.711092642840454</v>
      </c>
      <c r="BX2545">
        <v>35.726223172272427</v>
      </c>
      <c r="BY2545">
        <v>31.309490887898562</v>
      </c>
      <c r="BZ2545">
        <v>1183.2978471991648</v>
      </c>
      <c r="CA2545">
        <v>176.56406668548919</v>
      </c>
      <c r="CB2545">
        <v>222.14410460400478</v>
      </c>
      <c r="CC2545" s="156">
        <v>0.97</v>
      </c>
      <c r="CD2545">
        <v>1680</v>
      </c>
      <c r="CE2545">
        <v>0.11110227684425955</v>
      </c>
      <c r="CF2545">
        <v>4.4846850048525813</v>
      </c>
      <c r="CG2545">
        <v>0.14766198075352555</v>
      </c>
      <c r="CH2545">
        <v>0.86075979955472537</v>
      </c>
      <c r="CI2545">
        <v>18</v>
      </c>
    </row>
    <row r="2546" spans="47:87" x14ac:dyDescent="0.3">
      <c r="AU2546">
        <v>0.3</v>
      </c>
      <c r="AV2546">
        <v>22.275557491967984</v>
      </c>
      <c r="AW2546">
        <v>0.31146430102936445</v>
      </c>
      <c r="AX2546">
        <v>2.2654041401812219</v>
      </c>
      <c r="AY2546">
        <v>330.12744235631453</v>
      </c>
      <c r="AZ2546">
        <v>9.6487814236081562E-2</v>
      </c>
      <c r="BA2546">
        <v>319.87092317739098</v>
      </c>
      <c r="BB2546">
        <v>411.31856078271613</v>
      </c>
      <c r="BC2546">
        <v>1</v>
      </c>
      <c r="BD2546">
        <v>34.225396419581195</v>
      </c>
      <c r="BE2546">
        <v>85.743450642188094</v>
      </c>
      <c r="BF2546">
        <v>22.00785256661522</v>
      </c>
      <c r="BG2546">
        <v>5.6090897126906869</v>
      </c>
      <c r="BH2546">
        <v>432.76287732012969</v>
      </c>
      <c r="BI2546">
        <v>0.20000000000000004</v>
      </c>
      <c r="BJ2546">
        <v>2335.5301986510185</v>
      </c>
      <c r="BK2546">
        <v>699.27031515253418</v>
      </c>
      <c r="BL2546">
        <v>915.85977018540984</v>
      </c>
      <c r="BM2546">
        <v>1006.9074159348855</v>
      </c>
      <c r="BN2546">
        <v>149.26206076423364</v>
      </c>
      <c r="BO2546">
        <v>28.24745949504204</v>
      </c>
      <c r="BP2546">
        <v>3.5398974273112289E-2</v>
      </c>
      <c r="BQ2546">
        <v>100</v>
      </c>
      <c r="BR2546">
        <v>298.45511603757257</v>
      </c>
      <c r="BS2546">
        <v>5.682263835085051E-2</v>
      </c>
      <c r="BT2546">
        <v>3.0213850489560327E-4</v>
      </c>
      <c r="BU2546">
        <v>15.737912503855677</v>
      </c>
      <c r="BV2546">
        <v>0.54340385726061846</v>
      </c>
      <c r="BW2546">
        <v>14.005005056178646</v>
      </c>
      <c r="BX2546">
        <v>34.762061617188067</v>
      </c>
      <c r="BY2546">
        <v>40.613207630524293</v>
      </c>
      <c r="BZ2546">
        <v>890.69965473674654</v>
      </c>
      <c r="CA2546">
        <v>281.68149040084523</v>
      </c>
      <c r="CB2546">
        <v>232.83833570847776</v>
      </c>
      <c r="CC2546" s="156">
        <v>0.82</v>
      </c>
      <c r="CD2546">
        <v>1740</v>
      </c>
      <c r="CE2546">
        <v>0.1966475558504901</v>
      </c>
      <c r="CF2546">
        <v>7.9354450377508776</v>
      </c>
      <c r="CG2546">
        <v>0.26041974773016463</v>
      </c>
      <c r="CH2546">
        <v>20.499278638428862</v>
      </c>
      <c r="CI2546">
        <v>7</v>
      </c>
    </row>
    <row r="2547" spans="47:87" x14ac:dyDescent="0.3">
      <c r="AU2547">
        <v>0.3</v>
      </c>
      <c r="AV2547">
        <v>18.89082294378743</v>
      </c>
      <c r="AW2547">
        <v>0.34999868548670943</v>
      </c>
      <c r="AX2547">
        <v>1.7547450759871044</v>
      </c>
      <c r="AY2547">
        <v>308.90579791748502</v>
      </c>
      <c r="AZ2547">
        <v>9.5380306995826017E-2</v>
      </c>
      <c r="BA2547">
        <v>367.22731979561814</v>
      </c>
      <c r="BB2547">
        <v>366.03601088168989</v>
      </c>
      <c r="BC2547">
        <v>1</v>
      </c>
      <c r="BD2547">
        <v>42.652000988552103</v>
      </c>
      <c r="BE2547">
        <v>100.68920623864946</v>
      </c>
      <c r="BF2547">
        <v>19.452312608913424</v>
      </c>
      <c r="BG2547">
        <v>4.349009878870028</v>
      </c>
      <c r="BH2547">
        <v>428.38312260076475</v>
      </c>
      <c r="BI2547">
        <v>0.19999999999999996</v>
      </c>
      <c r="BJ2547">
        <v>2595.1480282179773</v>
      </c>
      <c r="BK2547">
        <v>682.77399322303177</v>
      </c>
      <c r="BL2547">
        <v>901.45464393919553</v>
      </c>
      <c r="BM2547">
        <v>1002.7373019602937</v>
      </c>
      <c r="BN2547">
        <v>173.19083848835189</v>
      </c>
      <c r="BO2547">
        <v>31.65923395142158</v>
      </c>
      <c r="BP2547">
        <v>4.9913785949819232E-2</v>
      </c>
      <c r="BQ2547">
        <v>100</v>
      </c>
      <c r="BR2547">
        <v>357.5194680727958</v>
      </c>
      <c r="BS2547">
        <v>5.136062801472898E-2</v>
      </c>
      <c r="BT2547">
        <v>3.1235378851022908E-4</v>
      </c>
      <c r="BU2547">
        <v>33.050391448806799</v>
      </c>
      <c r="BV2547">
        <v>0.53589350557423876</v>
      </c>
      <c r="BW2547">
        <v>13.30242313990601</v>
      </c>
      <c r="BX2547">
        <v>35.492713497010683</v>
      </c>
      <c r="BY2547">
        <v>36.314450406810252</v>
      </c>
      <c r="BZ2547">
        <v>888.70203972117895</v>
      </c>
      <c r="CA2547">
        <v>184.87027678285972</v>
      </c>
      <c r="CB2547">
        <v>225.46399456358895</v>
      </c>
      <c r="CC2547" s="156">
        <v>1.06</v>
      </c>
      <c r="CD2547">
        <v>1960</v>
      </c>
      <c r="CE2547">
        <v>0.15393115801195734</v>
      </c>
      <c r="CF2547">
        <v>4.6707952099838828</v>
      </c>
      <c r="CG2547">
        <v>0.18466833798959545</v>
      </c>
      <c r="CH2547">
        <v>10.762512115960984</v>
      </c>
      <c r="CI2547">
        <v>10</v>
      </c>
    </row>
    <row r="2548" spans="47:87" x14ac:dyDescent="0.3">
      <c r="AU2548">
        <v>0.3</v>
      </c>
      <c r="AV2548">
        <v>20.415400430851761</v>
      </c>
      <c r="AW2548">
        <v>0.39155075163938335</v>
      </c>
      <c r="AX2548">
        <v>2.0268084618853841</v>
      </c>
      <c r="AY2548">
        <v>316.40190548057518</v>
      </c>
      <c r="AZ2548">
        <v>0.11579770163203369</v>
      </c>
      <c r="BA2548">
        <v>423.00017594407302</v>
      </c>
      <c r="BB2548">
        <v>340.66366184114906</v>
      </c>
      <c r="BC2548">
        <v>1</v>
      </c>
      <c r="BD2548">
        <v>39.226499076203787</v>
      </c>
      <c r="BE2548">
        <v>97.116171228173727</v>
      </c>
      <c r="BF2548">
        <v>22.606517349613206</v>
      </c>
      <c r="BG2548">
        <v>3.5254743025779498</v>
      </c>
      <c r="BH2548">
        <v>392.72968875207636</v>
      </c>
      <c r="BI2548">
        <v>0.2</v>
      </c>
      <c r="BJ2548">
        <v>2311.514365527355</v>
      </c>
      <c r="BK2548">
        <v>701.75292100160004</v>
      </c>
      <c r="BL2548">
        <v>909.64843711456581</v>
      </c>
      <c r="BM2548">
        <v>1062.3660628967671</v>
      </c>
      <c r="BN2548">
        <v>213.5414512296953</v>
      </c>
      <c r="BO2548">
        <v>35.416541152463324</v>
      </c>
      <c r="BP2548">
        <v>5.5952849963176766E-2</v>
      </c>
      <c r="BQ2548">
        <v>100</v>
      </c>
      <c r="BR2548">
        <v>315.27487453178065</v>
      </c>
      <c r="BS2548">
        <v>5.6989028116959807E-2</v>
      </c>
      <c r="BT2548">
        <v>3.0242585280179011E-4</v>
      </c>
      <c r="BU2548">
        <v>0</v>
      </c>
      <c r="BV2548">
        <v>0.51606163585403775</v>
      </c>
      <c r="BW2548">
        <v>14.679251750415176</v>
      </c>
      <c r="BX2548">
        <v>35.31173197979556</v>
      </c>
      <c r="BY2548">
        <v>39.838145044143175</v>
      </c>
      <c r="BZ2548">
        <v>1191.7636024288881</v>
      </c>
      <c r="CA2548">
        <v>315.23816147656811</v>
      </c>
      <c r="CB2548">
        <v>236.95284308235037</v>
      </c>
      <c r="CC2548" s="156">
        <v>1.1299999999999999</v>
      </c>
      <c r="CD2548">
        <v>500</v>
      </c>
      <c r="CE2548">
        <v>0.32742181500170098</v>
      </c>
      <c r="CF2548">
        <v>7.2608347684143393</v>
      </c>
      <c r="CG2548">
        <v>0.29933684730704407</v>
      </c>
      <c r="CH2548">
        <v>32.899783644643755</v>
      </c>
      <c r="CI2548">
        <v>4</v>
      </c>
    </row>
    <row r="2549" spans="47:87" x14ac:dyDescent="0.3">
      <c r="AU2549">
        <v>0.3</v>
      </c>
      <c r="AV2549">
        <v>19.725528098651932</v>
      </c>
      <c r="AW2549">
        <v>0.34217240257653142</v>
      </c>
      <c r="AX2549">
        <v>1.5297644901581287</v>
      </c>
      <c r="AY2549">
        <v>342.00893663521691</v>
      </c>
      <c r="AZ2549">
        <v>9.650305679355306E-2</v>
      </c>
      <c r="BA2549">
        <v>459.54085865103633</v>
      </c>
      <c r="BB2549">
        <v>281.55559473302208</v>
      </c>
      <c r="BC2549">
        <v>1</v>
      </c>
      <c r="BD2549">
        <v>35.811198393228047</v>
      </c>
      <c r="BE2549">
        <v>79.996370225741316</v>
      </c>
      <c r="BF2549">
        <v>11.73836554344018</v>
      </c>
      <c r="BG2549">
        <v>5.2647946206531504</v>
      </c>
      <c r="BH2549">
        <v>433.18525432701307</v>
      </c>
      <c r="BI2549">
        <v>0.2</v>
      </c>
      <c r="BJ2549">
        <v>2708.2588151651084</v>
      </c>
      <c r="BK2549">
        <v>676.78333240796326</v>
      </c>
      <c r="BL2549">
        <v>939.22485591556358</v>
      </c>
      <c r="BM2549">
        <v>878.35875155985173</v>
      </c>
      <c r="BN2549">
        <v>131.98188208051519</v>
      </c>
      <c r="BO2549">
        <v>31.146779337656692</v>
      </c>
      <c r="BP2549">
        <v>2.5062250507618129E-2</v>
      </c>
      <c r="BQ2549">
        <v>100</v>
      </c>
      <c r="BR2549">
        <v>384.10104747800983</v>
      </c>
      <c r="BS2549">
        <v>5.2947815018591388E-2</v>
      </c>
      <c r="BT2549">
        <v>2.9102325635987328E-4</v>
      </c>
      <c r="BU2549">
        <v>0</v>
      </c>
      <c r="BV2549">
        <v>0.55486128966076098</v>
      </c>
      <c r="BW2549">
        <v>16.223503459012292</v>
      </c>
      <c r="BX2549">
        <v>37.779283551084184</v>
      </c>
      <c r="BY2549">
        <v>38.440967298636586</v>
      </c>
      <c r="BZ2549">
        <v>1077.8870061266362</v>
      </c>
      <c r="CA2549">
        <v>359.53642566968432</v>
      </c>
      <c r="CB2549">
        <v>221.54327120870281</v>
      </c>
      <c r="CC2549" s="156">
        <v>1.25</v>
      </c>
      <c r="CD2549">
        <v>1000</v>
      </c>
      <c r="CE2549">
        <v>0.10856878296531725</v>
      </c>
      <c r="CF2549">
        <v>3.4791969669513105</v>
      </c>
      <c r="CG2549">
        <v>0.13722459651936825</v>
      </c>
      <c r="CH2549">
        <v>7.6108721024671838E-2</v>
      </c>
      <c r="CI2549">
        <v>20</v>
      </c>
    </row>
    <row r="2550" spans="47:87" x14ac:dyDescent="0.3">
      <c r="AU2550">
        <v>0.3</v>
      </c>
      <c r="AV2550">
        <v>19.34566398822723</v>
      </c>
      <c r="AW2550">
        <v>0.27499286859828537</v>
      </c>
      <c r="AX2550">
        <v>1.52714501557438</v>
      </c>
      <c r="AY2550">
        <v>333.69972743119172</v>
      </c>
      <c r="AZ2550">
        <v>9.5263066369944083E-2</v>
      </c>
      <c r="BA2550">
        <v>382.54546352215567</v>
      </c>
      <c r="BB2550">
        <v>297.03698471360923</v>
      </c>
      <c r="BC2550">
        <v>1</v>
      </c>
      <c r="BD2550">
        <v>34.778855201699677</v>
      </c>
      <c r="BE2550">
        <v>94.204557271671078</v>
      </c>
      <c r="BF2550">
        <v>19.16581254864931</v>
      </c>
      <c r="BG2550">
        <v>4.7399008189309324</v>
      </c>
      <c r="BH2550">
        <v>422.656303338653</v>
      </c>
      <c r="BI2550">
        <v>0.19999999999999998</v>
      </c>
      <c r="BJ2550">
        <v>2920.7288789968343</v>
      </c>
      <c r="BK2550">
        <v>707.9578110066717</v>
      </c>
      <c r="BL2550">
        <v>962.04568999361936</v>
      </c>
      <c r="BM2550">
        <v>1031.6363397381608</v>
      </c>
      <c r="BN2550">
        <v>124.87858895588128</v>
      </c>
      <c r="BO2550">
        <v>24.721223435593576</v>
      </c>
      <c r="BP2550">
        <v>5.7725041457510291E-2</v>
      </c>
      <c r="BQ2550">
        <v>100</v>
      </c>
      <c r="BR2550">
        <v>344.30109019719788</v>
      </c>
      <c r="BS2550">
        <v>5.6945341651389286E-2</v>
      </c>
      <c r="BT2550">
        <v>3.0598192870732657E-4</v>
      </c>
      <c r="BU2550">
        <v>36.560052173672979</v>
      </c>
      <c r="BV2550">
        <v>0.54263009580531885</v>
      </c>
      <c r="BW2550">
        <v>15.982969443251063</v>
      </c>
      <c r="BX2550">
        <v>36.341346812057772</v>
      </c>
      <c r="BY2550">
        <v>35.210836952283039</v>
      </c>
      <c r="BZ2550">
        <v>922.35278857056323</v>
      </c>
      <c r="CA2550">
        <v>329.04431340717588</v>
      </c>
      <c r="CB2550">
        <v>222.66367096834139</v>
      </c>
      <c r="CC2550" s="156">
        <v>0.93</v>
      </c>
      <c r="CD2550">
        <v>2000</v>
      </c>
      <c r="CE2550">
        <v>0.12511147371240594</v>
      </c>
      <c r="CF2550">
        <v>3.8871682816592097</v>
      </c>
      <c r="CG2550">
        <v>0.15290405465154799</v>
      </c>
      <c r="CH2550">
        <v>2.1169855885658144</v>
      </c>
      <c r="CI2550">
        <v>16</v>
      </c>
    </row>
    <row r="2551" spans="47:87" x14ac:dyDescent="0.3">
      <c r="AU2551">
        <v>0.3</v>
      </c>
      <c r="AV2551">
        <v>21.549226449674137</v>
      </c>
      <c r="AW2551">
        <v>0.30181546865340392</v>
      </c>
      <c r="AX2551">
        <v>1.4393558112996505</v>
      </c>
      <c r="AY2551">
        <v>297.87877173796238</v>
      </c>
      <c r="AZ2551">
        <v>0.10022273200786577</v>
      </c>
      <c r="BA2551">
        <v>449.5452239912704</v>
      </c>
      <c r="BB2551">
        <v>339.98174167937202</v>
      </c>
      <c r="BC2551">
        <v>1</v>
      </c>
      <c r="BD2551">
        <v>38.508117481594411</v>
      </c>
      <c r="BE2551">
        <v>98.501880054356633</v>
      </c>
      <c r="BF2551">
        <v>21.001807542119053</v>
      </c>
      <c r="BG2551">
        <v>4.9795033904039627</v>
      </c>
      <c r="BH2551">
        <v>447.0332415006477</v>
      </c>
      <c r="BI2551">
        <v>0.2</v>
      </c>
      <c r="BJ2551">
        <v>2749.2664662326429</v>
      </c>
      <c r="BK2551">
        <v>700.04629690856632</v>
      </c>
      <c r="BL2551">
        <v>876.41960570637798</v>
      </c>
      <c r="BM2551">
        <v>1034.2583862879496</v>
      </c>
      <c r="BN2551">
        <v>158.91294960794124</v>
      </c>
      <c r="BO2551">
        <v>27.440610574895128</v>
      </c>
      <c r="BP2551">
        <v>2.5990742632136736E-2</v>
      </c>
      <c r="BQ2551">
        <v>100</v>
      </c>
      <c r="BR2551">
        <v>402.47499293053875</v>
      </c>
      <c r="BS2551">
        <v>5.0859015078931591E-2</v>
      </c>
      <c r="BT2551">
        <v>3.0152883264873112E-4</v>
      </c>
      <c r="BU2551">
        <v>0</v>
      </c>
      <c r="BV2551">
        <v>0.56083180402699484</v>
      </c>
      <c r="BW2551">
        <v>15.464808450852427</v>
      </c>
      <c r="BX2551">
        <v>35.390760845404394</v>
      </c>
      <c r="BY2551">
        <v>38.684041918384125</v>
      </c>
      <c r="BZ2551">
        <v>1083.4203562597429</v>
      </c>
      <c r="CA2551">
        <v>333.78958161956223</v>
      </c>
      <c r="CB2551">
        <v>232.48488357768923</v>
      </c>
      <c r="CC2551" s="156">
        <v>0.9</v>
      </c>
      <c r="CD2551">
        <v>1610</v>
      </c>
      <c r="CE2551">
        <v>0.17508811493625487</v>
      </c>
      <c r="CF2551">
        <v>5.3877252449930184</v>
      </c>
      <c r="CG2551">
        <v>0.20845506877872827</v>
      </c>
      <c r="CH2551">
        <v>13.837635205217721</v>
      </c>
      <c r="CI2551">
        <v>8</v>
      </c>
    </row>
    <row r="2552" spans="47:87" x14ac:dyDescent="0.3">
      <c r="AU2552">
        <v>0.3</v>
      </c>
      <c r="AV2552">
        <v>18.408349846424571</v>
      </c>
      <c r="AW2552">
        <v>0.31840515814713383</v>
      </c>
      <c r="AX2552">
        <v>1.5662247226355819</v>
      </c>
      <c r="AY2552">
        <v>348.01197147949188</v>
      </c>
      <c r="AZ2552">
        <v>9.5946984939659058E-2</v>
      </c>
      <c r="BA2552">
        <v>487.43627056853319</v>
      </c>
      <c r="BB2552">
        <v>340.66029497701248</v>
      </c>
      <c r="BC2552">
        <v>1</v>
      </c>
      <c r="BD2552">
        <v>37.780274814688823</v>
      </c>
      <c r="BE2552">
        <v>96.708956778139097</v>
      </c>
      <c r="BF2552">
        <v>15.796399559080033</v>
      </c>
      <c r="BG2552">
        <v>4.6800655900803827</v>
      </c>
      <c r="BH2552">
        <v>451.33967525146323</v>
      </c>
      <c r="BI2552">
        <v>0.20000000000000007</v>
      </c>
      <c r="BJ2552">
        <v>2892.1565662335956</v>
      </c>
      <c r="BK2552">
        <v>672.64232389849201</v>
      </c>
      <c r="BL2552">
        <v>885.67020432415211</v>
      </c>
      <c r="BM2552">
        <v>963.2268741196151</v>
      </c>
      <c r="BN2552">
        <v>176.38008711041954</v>
      </c>
      <c r="BO2552">
        <v>28.516293049761892</v>
      </c>
      <c r="BP2552">
        <v>7.9963586867131217E-2</v>
      </c>
      <c r="BQ2552">
        <v>100</v>
      </c>
      <c r="BR2552">
        <v>367.78789582303995</v>
      </c>
      <c r="BS2552">
        <v>5.5572470537281329E-2</v>
      </c>
      <c r="BT2552">
        <v>2.8624498116699466E-4</v>
      </c>
      <c r="BU2552">
        <v>3.2105260889085931</v>
      </c>
      <c r="BV2552">
        <v>0.53547819869538649</v>
      </c>
      <c r="BW2552">
        <v>14.174743931494923</v>
      </c>
      <c r="BX2552">
        <v>37.576854599794139</v>
      </c>
      <c r="BY2552">
        <v>31.342544607857477</v>
      </c>
      <c r="BZ2552">
        <v>878.90807595384217</v>
      </c>
      <c r="CA2552">
        <v>320.77522685020944</v>
      </c>
      <c r="CB2552">
        <v>237.24565751596225</v>
      </c>
      <c r="CC2552" s="156">
        <v>0.91</v>
      </c>
      <c r="CD2552">
        <v>700</v>
      </c>
      <c r="CE2552">
        <v>0.33260746624599169</v>
      </c>
      <c r="CF2552">
        <v>10.043740569770552</v>
      </c>
      <c r="CG2552">
        <v>0.41387079537175708</v>
      </c>
      <c r="CH2552">
        <v>48.151048920972123</v>
      </c>
      <c r="CI2552">
        <v>3</v>
      </c>
    </row>
    <row r="2553" spans="47:87" x14ac:dyDescent="0.3">
      <c r="AU2553">
        <v>0.3</v>
      </c>
      <c r="AV2553">
        <v>19.68897144947011</v>
      </c>
      <c r="AW2553">
        <v>0.36243383618613817</v>
      </c>
      <c r="AX2553">
        <v>2.1024999029520068</v>
      </c>
      <c r="AY2553">
        <v>329.45339646966545</v>
      </c>
      <c r="AZ2553">
        <v>7.8095453523498087E-2</v>
      </c>
      <c r="BA2553">
        <v>480.75843156047779</v>
      </c>
      <c r="BB2553">
        <v>436.73099210654794</v>
      </c>
      <c r="BC2553">
        <v>1</v>
      </c>
      <c r="BD2553">
        <v>39.529717949299723</v>
      </c>
      <c r="BE2553">
        <v>107.7905429247291</v>
      </c>
      <c r="BF2553">
        <v>3.9548890910579324</v>
      </c>
      <c r="BG2553">
        <v>4.3895643030512534</v>
      </c>
      <c r="BH2553">
        <v>459.53033491581272</v>
      </c>
      <c r="BI2553">
        <v>0.2</v>
      </c>
      <c r="BJ2553">
        <v>2483.7227019823968</v>
      </c>
      <c r="BK2553">
        <v>675.15262916829317</v>
      </c>
      <c r="BL2553">
        <v>911.85023546491584</v>
      </c>
      <c r="BM2553">
        <v>934.28676453151331</v>
      </c>
      <c r="BN2553">
        <v>159.04554816571098</v>
      </c>
      <c r="BO2553">
        <v>33.095541549215184</v>
      </c>
      <c r="BP2553">
        <v>1.399098085639274E-2</v>
      </c>
      <c r="BQ2553">
        <v>100</v>
      </c>
      <c r="BR2553">
        <v>300.03290840061703</v>
      </c>
      <c r="BS2553">
        <v>5.4068343309704052E-2</v>
      </c>
      <c r="BT2553">
        <v>2.8939577068574256E-4</v>
      </c>
      <c r="BU2553">
        <v>17.974414961697082</v>
      </c>
      <c r="BV2553">
        <v>0.53271245276550949</v>
      </c>
      <c r="BW2553">
        <v>15.566188189148983</v>
      </c>
      <c r="BX2553">
        <v>33.297787385510127</v>
      </c>
      <c r="BY2553">
        <v>39.981323343791189</v>
      </c>
      <c r="BZ2553">
        <v>1207.4865940881527</v>
      </c>
      <c r="CA2553">
        <v>266.97869368404548</v>
      </c>
      <c r="CB2553">
        <v>244.15878747449344</v>
      </c>
      <c r="CC2553" s="156">
        <v>0.94</v>
      </c>
      <c r="CD2553">
        <v>1090</v>
      </c>
      <c r="CE2553">
        <v>0.16620570074045338</v>
      </c>
      <c r="CF2553">
        <v>5.8272767258479945</v>
      </c>
      <c r="CG2553">
        <v>0.21722340432236992</v>
      </c>
      <c r="CH2553">
        <v>16.821541055401187</v>
      </c>
      <c r="CI2553">
        <v>8</v>
      </c>
    </row>
    <row r="2554" spans="47:87" x14ac:dyDescent="0.3">
      <c r="AU2554">
        <v>0.3</v>
      </c>
      <c r="AV2554">
        <v>19.208420739473294</v>
      </c>
      <c r="AW2554">
        <v>0.35860630872502974</v>
      </c>
      <c r="AX2554">
        <v>0.25190322591522979</v>
      </c>
      <c r="AY2554">
        <v>308.18662969065525</v>
      </c>
      <c r="AZ2554">
        <v>0.10862534424133317</v>
      </c>
      <c r="BA2554">
        <v>331.95252898094168</v>
      </c>
      <c r="BB2554">
        <v>437.63655975801038</v>
      </c>
      <c r="BC2554">
        <v>1</v>
      </c>
      <c r="BD2554">
        <v>40.593424380438904</v>
      </c>
      <c r="BE2554">
        <v>106.91001057691496</v>
      </c>
      <c r="BF2554">
        <v>15.334116404566052</v>
      </c>
      <c r="BG2554">
        <v>4.9379015539631457</v>
      </c>
      <c r="BH2554">
        <v>417.46266573535655</v>
      </c>
      <c r="BI2554">
        <v>0.2</v>
      </c>
      <c r="BJ2554">
        <v>2710.2705858007744</v>
      </c>
      <c r="BK2554">
        <v>693.77226322089598</v>
      </c>
      <c r="BL2554">
        <v>870.0560255665456</v>
      </c>
      <c r="BM2554">
        <v>906.4557866906423</v>
      </c>
      <c r="BN2554">
        <v>151.88167612256018</v>
      </c>
      <c r="BO2554">
        <v>32.313412090494673</v>
      </c>
      <c r="BP2554">
        <v>6.6186903261073154E-2</v>
      </c>
      <c r="BQ2554">
        <v>100</v>
      </c>
      <c r="BR2554">
        <v>325.91341499019109</v>
      </c>
      <c r="BS2554">
        <v>5.5956540461352955E-2</v>
      </c>
      <c r="BT2554">
        <v>3.0880397876488204E-4</v>
      </c>
      <c r="BU2554">
        <v>10.601654611815208</v>
      </c>
      <c r="BV2554">
        <v>0.53659816188966347</v>
      </c>
      <c r="BW2554">
        <v>14.211321908873776</v>
      </c>
      <c r="BX2554">
        <v>34.008360384816939</v>
      </c>
      <c r="BY2554">
        <v>32.951092863937859</v>
      </c>
      <c r="BZ2554">
        <v>1094.6765236063086</v>
      </c>
      <c r="CA2554">
        <v>238.75708136716497</v>
      </c>
      <c r="CB2554">
        <v>201.71481631871069</v>
      </c>
      <c r="CC2554" s="156">
        <v>1.3</v>
      </c>
      <c r="CD2554">
        <v>1650</v>
      </c>
      <c r="CE2554">
        <v>3.9552676662651942E-2</v>
      </c>
      <c r="CF2554">
        <v>2.4965533416274335</v>
      </c>
      <c r="CG2554">
        <v>8.0290072267023838E-2</v>
      </c>
      <c r="CH2554">
        <v>-6.5378423382848148</v>
      </c>
      <c r="CI2554" t="s">
        <v>479</v>
      </c>
    </row>
    <row r="2555" spans="47:87" x14ac:dyDescent="0.3">
      <c r="AU2555">
        <v>0.3</v>
      </c>
      <c r="AV2555">
        <v>20.056919686273091</v>
      </c>
      <c r="AW2555">
        <v>0.30667322913920197</v>
      </c>
      <c r="AX2555">
        <v>1.1452795653977006</v>
      </c>
      <c r="AY2555">
        <v>317.54592269126334</v>
      </c>
      <c r="AZ2555">
        <v>0.10642144082923925</v>
      </c>
      <c r="BA2555">
        <v>489.06620857863493</v>
      </c>
      <c r="BB2555">
        <v>348.46464319579405</v>
      </c>
      <c r="BC2555">
        <v>1</v>
      </c>
      <c r="BD2555">
        <v>38.236344511156759</v>
      </c>
      <c r="BE2555">
        <v>81.187294036972119</v>
      </c>
      <c r="BF2555">
        <v>18.908096409723353</v>
      </c>
      <c r="BG2555">
        <v>6.2223691638968317</v>
      </c>
      <c r="BH2555">
        <v>415.12194759156154</v>
      </c>
      <c r="BI2555">
        <v>0.20000000000000004</v>
      </c>
      <c r="BJ2555">
        <v>2788.0265041535149</v>
      </c>
      <c r="BK2555">
        <v>672.86189447295783</v>
      </c>
      <c r="BL2555">
        <v>905.57246803535816</v>
      </c>
      <c r="BM2555">
        <v>953.51605635014062</v>
      </c>
      <c r="BN2555">
        <v>161.26108592559765</v>
      </c>
      <c r="BO2555">
        <v>27.581224386113366</v>
      </c>
      <c r="BP2555">
        <v>6.291701203674592E-2</v>
      </c>
      <c r="BQ2555">
        <v>100</v>
      </c>
      <c r="BR2555">
        <v>328.07364166866415</v>
      </c>
      <c r="BS2555">
        <v>5.6215049235401243E-2</v>
      </c>
      <c r="BT2555">
        <v>3.0224554122987811E-4</v>
      </c>
      <c r="BU2555">
        <v>23.541314243841331</v>
      </c>
      <c r="BV2555">
        <v>0.57081328997076686</v>
      </c>
      <c r="BW2555">
        <v>15.077487574468158</v>
      </c>
      <c r="BX2555">
        <v>34.581856900606574</v>
      </c>
      <c r="BY2555">
        <v>26.608388309881803</v>
      </c>
      <c r="BZ2555">
        <v>1047.5710028172073</v>
      </c>
      <c r="CA2555">
        <v>333.01116032392025</v>
      </c>
      <c r="CB2555">
        <v>231.52394672687981</v>
      </c>
      <c r="CC2555" s="156">
        <v>0.86</v>
      </c>
      <c r="CD2555">
        <v>1410</v>
      </c>
      <c r="CE2555">
        <v>0.21779158116783348</v>
      </c>
      <c r="CF2555">
        <v>7.3279769612004699</v>
      </c>
      <c r="CG2555">
        <v>0.26322698155913349</v>
      </c>
      <c r="CH2555">
        <v>25.523996527491402</v>
      </c>
      <c r="CI2555">
        <v>6</v>
      </c>
    </row>
    <row r="2556" spans="47:87" x14ac:dyDescent="0.3">
      <c r="AU2556">
        <v>0.3</v>
      </c>
      <c r="AV2556">
        <v>17.952271792298045</v>
      </c>
      <c r="AW2556">
        <v>0.38147923688784685</v>
      </c>
      <c r="AX2556">
        <v>1.3343131485907831</v>
      </c>
      <c r="AY2556">
        <v>314.00193048135196</v>
      </c>
      <c r="AZ2556">
        <v>0.10519771736937043</v>
      </c>
      <c r="BA2556">
        <v>337.00639133921044</v>
      </c>
      <c r="BB2556">
        <v>371.34451429958125</v>
      </c>
      <c r="BC2556">
        <v>1</v>
      </c>
      <c r="BD2556">
        <v>35.817914193107285</v>
      </c>
      <c r="BE2556">
        <v>95.867782336866739</v>
      </c>
      <c r="BF2556">
        <v>17.391349127498717</v>
      </c>
      <c r="BG2556">
        <v>4.066059470164646</v>
      </c>
      <c r="BH2556">
        <v>411.2034978916347</v>
      </c>
      <c r="BI2556">
        <v>0.19999999999999998</v>
      </c>
      <c r="BJ2556">
        <v>2570.4601459035525</v>
      </c>
      <c r="BK2556">
        <v>687.98963554224144</v>
      </c>
      <c r="BL2556">
        <v>918.55973241729237</v>
      </c>
      <c r="BM2556">
        <v>857.74627083628161</v>
      </c>
      <c r="BN2556">
        <v>118.35134396440181</v>
      </c>
      <c r="BO2556">
        <v>34.357636270587847</v>
      </c>
      <c r="BP2556">
        <v>7.2499389454347779E-2</v>
      </c>
      <c r="BQ2556">
        <v>100</v>
      </c>
      <c r="BR2556">
        <v>380.01686931622368</v>
      </c>
      <c r="BS2556">
        <v>5.6639869291094144E-2</v>
      </c>
      <c r="BT2556">
        <v>3.0374518725569154E-4</v>
      </c>
      <c r="BU2556">
        <v>85.94195593193399</v>
      </c>
      <c r="BV2556">
        <v>0.53503140841747909</v>
      </c>
      <c r="BW2556">
        <v>15.151970173660072</v>
      </c>
      <c r="BX2556">
        <v>36.061819261927951</v>
      </c>
      <c r="BY2556">
        <v>37.435878908417102</v>
      </c>
      <c r="BZ2556">
        <v>909.05103208077389</v>
      </c>
      <c r="CA2556">
        <v>250.69546026816883</v>
      </c>
      <c r="CB2556">
        <v>213.73215605527548</v>
      </c>
      <c r="CC2556" s="156">
        <v>0.97</v>
      </c>
      <c r="CD2556">
        <v>1740</v>
      </c>
      <c r="CE2556">
        <v>0.12956847756912171</v>
      </c>
      <c r="CF2556">
        <v>5.1924451606371216</v>
      </c>
      <c r="CG2556">
        <v>0.16398623128088116</v>
      </c>
      <c r="CH2556">
        <v>6.8935140226138722</v>
      </c>
      <c r="CI2556">
        <v>11</v>
      </c>
    </row>
    <row r="2557" spans="47:87" x14ac:dyDescent="0.3">
      <c r="AU2557">
        <v>0.3</v>
      </c>
      <c r="AV2557">
        <v>21.938954825269207</v>
      </c>
      <c r="AW2557">
        <v>0.29649435499480981</v>
      </c>
      <c r="AX2557">
        <v>2.398281995103603</v>
      </c>
      <c r="AY2557">
        <v>313.09536362906562</v>
      </c>
      <c r="AZ2557">
        <v>0.10203635696575411</v>
      </c>
      <c r="BA2557">
        <v>447.73829250981669</v>
      </c>
      <c r="BB2557">
        <v>350.86380052596701</v>
      </c>
      <c r="BC2557">
        <v>1</v>
      </c>
      <c r="BD2557">
        <v>37.423223860111477</v>
      </c>
      <c r="BE2557">
        <v>102.24607759451591</v>
      </c>
      <c r="BF2557">
        <v>17.071548342201634</v>
      </c>
      <c r="BG2557">
        <v>6.8190948079186775</v>
      </c>
      <c r="BH2557">
        <v>398.88436101466743</v>
      </c>
      <c r="BI2557">
        <v>0.19999999999999998</v>
      </c>
      <c r="BJ2557">
        <v>2143.567245864574</v>
      </c>
      <c r="BK2557">
        <v>696.10644048833194</v>
      </c>
      <c r="BL2557">
        <v>853.78652419901118</v>
      </c>
      <c r="BM2557">
        <v>994.16442803984103</v>
      </c>
      <c r="BN2557">
        <v>138.73620593028184</v>
      </c>
      <c r="BO2557">
        <v>26.92529402299764</v>
      </c>
      <c r="BP2557">
        <v>2.9340979101676046E-2</v>
      </c>
      <c r="BQ2557">
        <v>100</v>
      </c>
      <c r="BR2557">
        <v>385.05032739839123</v>
      </c>
      <c r="BS2557">
        <v>5.771903569793644E-2</v>
      </c>
      <c r="BT2557">
        <v>2.7286779756424326E-4</v>
      </c>
      <c r="BU2557">
        <v>0</v>
      </c>
      <c r="BV2557">
        <v>0.59559880680812338</v>
      </c>
      <c r="BW2557">
        <v>15.370744207988167</v>
      </c>
      <c r="BX2557">
        <v>33.664668244841614</v>
      </c>
      <c r="BY2557">
        <v>27.404545921459494</v>
      </c>
      <c r="BZ2557">
        <v>1022.1899022869301</v>
      </c>
      <c r="CA2557">
        <v>258.46857608300661</v>
      </c>
      <c r="CB2557">
        <v>219.08957354140742</v>
      </c>
      <c r="CC2557" s="156">
        <v>0.91</v>
      </c>
      <c r="CD2557">
        <v>1850</v>
      </c>
      <c r="CE2557">
        <v>0.10270188636994182</v>
      </c>
      <c r="CF2557">
        <v>3.6136292439784672</v>
      </c>
      <c r="CG2557">
        <v>0.13206352775299685</v>
      </c>
      <c r="CH2557">
        <v>1.7248906802955835</v>
      </c>
      <c r="CI2557">
        <v>16</v>
      </c>
    </row>
    <row r="2558" spans="47:87" x14ac:dyDescent="0.3">
      <c r="AU2558">
        <v>0.3</v>
      </c>
      <c r="AV2558">
        <v>20.29388626028279</v>
      </c>
      <c r="AW2558">
        <v>0.35791454948123425</v>
      </c>
      <c r="AX2558">
        <v>1.4349023859569228</v>
      </c>
      <c r="AY2558">
        <v>326.72609557011555</v>
      </c>
      <c r="AZ2558">
        <v>0.10703674430426457</v>
      </c>
      <c r="BA2558">
        <v>564.4777916827253</v>
      </c>
      <c r="BB2558">
        <v>381.95335182633215</v>
      </c>
      <c r="BC2558">
        <v>1</v>
      </c>
      <c r="BD2558">
        <v>54.545230536309546</v>
      </c>
      <c r="BE2558">
        <v>120.92841325347068</v>
      </c>
      <c r="BF2558">
        <v>15.86719874828429</v>
      </c>
      <c r="BG2558">
        <v>4.2609340871455457</v>
      </c>
      <c r="BH2558">
        <v>406.26223250301587</v>
      </c>
      <c r="BI2558">
        <v>0.2</v>
      </c>
      <c r="BJ2558">
        <v>3060.0800354445068</v>
      </c>
      <c r="BK2558">
        <v>710.41180778932085</v>
      </c>
      <c r="BL2558">
        <v>935.87629034476538</v>
      </c>
      <c r="BM2558">
        <v>937.80847131979601</v>
      </c>
      <c r="BN2558">
        <v>165.71775683591497</v>
      </c>
      <c r="BO2558">
        <v>32.473146095910003</v>
      </c>
      <c r="BP2558">
        <v>3.9119379593450541E-2</v>
      </c>
      <c r="BQ2558">
        <v>100</v>
      </c>
      <c r="BR2558">
        <v>323.29219325937441</v>
      </c>
      <c r="BS2558">
        <v>5.4652163641477916E-2</v>
      </c>
      <c r="BT2558">
        <v>3.0536223994527605E-4</v>
      </c>
      <c r="BU2558">
        <v>39.876062194131244</v>
      </c>
      <c r="BV2558">
        <v>0.58779006689610114</v>
      </c>
      <c r="BW2558">
        <v>15.10777274120221</v>
      </c>
      <c r="BX2558">
        <v>39.275024423746771</v>
      </c>
      <c r="BY2558">
        <v>34.883973819249725</v>
      </c>
      <c r="BZ2558">
        <v>828.52991346230556</v>
      </c>
      <c r="CA2558">
        <v>349.1669482744403</v>
      </c>
      <c r="CB2558">
        <v>255.14032056078182</v>
      </c>
      <c r="CC2558" s="156">
        <v>0.99</v>
      </c>
      <c r="CD2558">
        <v>1650</v>
      </c>
      <c r="CE2558">
        <v>0.18238422780452823</v>
      </c>
      <c r="CF2558">
        <v>5.4355845226526629</v>
      </c>
      <c r="CG2558">
        <v>0.21535638000153143</v>
      </c>
      <c r="CH2558">
        <v>11.278637029960064</v>
      </c>
      <c r="CI2558">
        <v>9</v>
      </c>
    </row>
    <row r="2559" spans="47:87" x14ac:dyDescent="0.3">
      <c r="AU2559">
        <v>0.3</v>
      </c>
      <c r="AV2559">
        <v>19.972849612258035</v>
      </c>
      <c r="AW2559">
        <v>0.31975277571404487</v>
      </c>
      <c r="AX2559">
        <v>2.6765915261269768</v>
      </c>
      <c r="AY2559">
        <v>339.34567806346683</v>
      </c>
      <c r="AZ2559">
        <v>0.10953214923906943</v>
      </c>
      <c r="BA2559">
        <v>461.62721646113243</v>
      </c>
      <c r="BB2559">
        <v>458.1480437008745</v>
      </c>
      <c r="BC2559">
        <v>1</v>
      </c>
      <c r="BD2559">
        <v>37.607022061934771</v>
      </c>
      <c r="BE2559">
        <v>82.318502146834078</v>
      </c>
      <c r="BF2559">
        <v>27.927933211029988</v>
      </c>
      <c r="BG2559">
        <v>8.4332552622274886</v>
      </c>
      <c r="BH2559">
        <v>445.48579274877886</v>
      </c>
      <c r="BI2559">
        <v>0.20000000000000004</v>
      </c>
      <c r="BJ2559">
        <v>2563.8960251371673</v>
      </c>
      <c r="BK2559">
        <v>690.97317739881646</v>
      </c>
      <c r="BL2559">
        <v>884.08811818465028</v>
      </c>
      <c r="BM2559">
        <v>942.16643625492509</v>
      </c>
      <c r="BN2559">
        <v>177.19751717287602</v>
      </c>
      <c r="BO2559">
        <v>28.695461755931817</v>
      </c>
      <c r="BP2559">
        <v>7.314230238248863E-2</v>
      </c>
      <c r="BQ2559">
        <v>100</v>
      </c>
      <c r="BR2559">
        <v>324.42321751881508</v>
      </c>
      <c r="BS2559">
        <v>5.2586873271760856E-2</v>
      </c>
      <c r="BT2559">
        <v>2.9708338200578645E-4</v>
      </c>
      <c r="BU2559">
        <v>9.0992177338213622</v>
      </c>
      <c r="BV2559">
        <v>0.60417769189864556</v>
      </c>
      <c r="BW2559">
        <v>13.659672318939112</v>
      </c>
      <c r="BX2559">
        <v>35.793570586692773</v>
      </c>
      <c r="BY2559">
        <v>41.065734344892498</v>
      </c>
      <c r="BZ2559">
        <v>924.37347424306245</v>
      </c>
      <c r="CA2559">
        <v>304.03939319149845</v>
      </c>
      <c r="CB2559">
        <v>227.75679908575711</v>
      </c>
      <c r="CC2559" s="156">
        <v>0.9</v>
      </c>
      <c r="CD2559">
        <v>1860</v>
      </c>
      <c r="CE2559">
        <v>0.19616542850505825</v>
      </c>
      <c r="CF2559">
        <v>5.9367875795585476</v>
      </c>
      <c r="CG2559">
        <v>0.23313357704787618</v>
      </c>
      <c r="CH2559">
        <v>16.889790335576912</v>
      </c>
      <c r="CI2559">
        <v>7</v>
      </c>
    </row>
    <row r="2560" spans="47:87" x14ac:dyDescent="0.3">
      <c r="AU2560">
        <v>0.3</v>
      </c>
      <c r="AV2560">
        <v>17.208800369496817</v>
      </c>
      <c r="AW2560">
        <v>0.30356483952296193</v>
      </c>
      <c r="AX2560">
        <v>1.0656073187908657</v>
      </c>
      <c r="AY2560">
        <v>333.12710328183738</v>
      </c>
      <c r="AZ2560">
        <v>0.10937210247720898</v>
      </c>
      <c r="BA2560">
        <v>420.11378825132942</v>
      </c>
      <c r="BB2560">
        <v>273.55382549340146</v>
      </c>
      <c r="BC2560">
        <v>1</v>
      </c>
      <c r="BD2560">
        <v>33.697284886258146</v>
      </c>
      <c r="BE2560">
        <v>76.155233018807053</v>
      </c>
      <c r="BF2560">
        <v>17.266322511147962</v>
      </c>
      <c r="BG2560">
        <v>5.0169081318685516</v>
      </c>
      <c r="BH2560">
        <v>380.55580464220611</v>
      </c>
      <c r="BI2560">
        <v>0.19999999999999996</v>
      </c>
      <c r="BJ2560">
        <v>2765.4857878180519</v>
      </c>
      <c r="BK2560">
        <v>707.3769478250299</v>
      </c>
      <c r="BL2560">
        <v>894.00033907563829</v>
      </c>
      <c r="BM2560">
        <v>866.0885079844586</v>
      </c>
      <c r="BN2560">
        <v>119.38614431018181</v>
      </c>
      <c r="BO2560">
        <v>27.725773327618075</v>
      </c>
      <c r="BP2560">
        <v>1.0796794802082862E-2</v>
      </c>
      <c r="BQ2560">
        <v>100</v>
      </c>
      <c r="BR2560">
        <v>350.50493575829063</v>
      </c>
      <c r="BS2560">
        <v>5.4325278242627006E-2</v>
      </c>
      <c r="BT2560">
        <v>3.037557962530172E-4</v>
      </c>
      <c r="BU2560">
        <v>0</v>
      </c>
      <c r="BV2560">
        <v>0.57224195007214118</v>
      </c>
      <c r="BW2560">
        <v>15.192884299595436</v>
      </c>
      <c r="BX2560">
        <v>34.855949700110649</v>
      </c>
      <c r="BY2560">
        <v>34.37196203823342</v>
      </c>
      <c r="BZ2560">
        <v>1168.2794809573593</v>
      </c>
      <c r="CA2560">
        <v>336.88100777613334</v>
      </c>
      <c r="CB2560">
        <v>229.62594590801629</v>
      </c>
      <c r="CC2560" s="156">
        <v>1.1299999999999999</v>
      </c>
      <c r="CD2560">
        <v>2230</v>
      </c>
      <c r="CE2560">
        <v>7.6209526712729403E-3</v>
      </c>
      <c r="CF2560">
        <v>1.5266970880605841</v>
      </c>
      <c r="CG2560">
        <v>5.8236569376376821E-2</v>
      </c>
      <c r="CH2560">
        <v>-13.631983435173399</v>
      </c>
      <c r="CI2560" t="s">
        <v>479</v>
      </c>
    </row>
    <row r="2561" spans="47:87" x14ac:dyDescent="0.3">
      <c r="AU2561">
        <v>0.3</v>
      </c>
      <c r="AV2561">
        <v>18.673081105024984</v>
      </c>
      <c r="AW2561">
        <v>0.36936726992147362</v>
      </c>
      <c r="AX2561">
        <v>1.1146179672780021</v>
      </c>
      <c r="AY2561">
        <v>349.25906459425494</v>
      </c>
      <c r="AZ2561">
        <v>0.10170981439840976</v>
      </c>
      <c r="BA2561">
        <v>479.93022851086727</v>
      </c>
      <c r="BB2561">
        <v>423.53615386649153</v>
      </c>
      <c r="BC2561">
        <v>1</v>
      </c>
      <c r="BD2561">
        <v>44.942005883884477</v>
      </c>
      <c r="BE2561">
        <v>97.119624848624738</v>
      </c>
      <c r="BF2561">
        <v>11.453190084302742</v>
      </c>
      <c r="BG2561">
        <v>4.7529628786090488</v>
      </c>
      <c r="BH2561">
        <v>383.9136013614031</v>
      </c>
      <c r="BI2561">
        <v>0.2</v>
      </c>
      <c r="BJ2561">
        <v>2469.1008326292786</v>
      </c>
      <c r="BK2561">
        <v>681.85256423703277</v>
      </c>
      <c r="BL2561">
        <v>842.66622955924481</v>
      </c>
      <c r="BM2561">
        <v>814.58251235583543</v>
      </c>
      <c r="BN2561">
        <v>212.53950258231853</v>
      </c>
      <c r="BO2561">
        <v>33.562844120770471</v>
      </c>
      <c r="BP2561">
        <v>3.4272780354343176E-2</v>
      </c>
      <c r="BQ2561">
        <v>100</v>
      </c>
      <c r="BR2561">
        <v>344.26720786934294</v>
      </c>
      <c r="BS2561">
        <v>5.3783748625412915E-2</v>
      </c>
      <c r="BT2561">
        <v>2.9265449591085252E-4</v>
      </c>
      <c r="BU2561">
        <v>17.726728726258695</v>
      </c>
      <c r="BV2561">
        <v>0.58141563013186159</v>
      </c>
      <c r="BW2561">
        <v>15.04985652800319</v>
      </c>
      <c r="BX2561">
        <v>36.244838037851601</v>
      </c>
      <c r="BY2561">
        <v>30.287539917773184</v>
      </c>
      <c r="BZ2561">
        <v>1240.1060618755912</v>
      </c>
      <c r="CA2561">
        <v>223.9524656907962</v>
      </c>
      <c r="CB2561">
        <v>218.4126639452605</v>
      </c>
      <c r="CC2561" s="156">
        <v>0.98</v>
      </c>
      <c r="CD2561">
        <v>2040</v>
      </c>
      <c r="CE2561">
        <v>9.5454593922134956E-2</v>
      </c>
      <c r="CF2561">
        <v>3.3247187883029268</v>
      </c>
      <c r="CG2561">
        <v>0.13201070355904451</v>
      </c>
      <c r="CH2561">
        <v>-6.1500116002746207E-2</v>
      </c>
      <c r="CI2561" t="s">
        <v>479</v>
      </c>
    </row>
    <row r="2562" spans="47:87" x14ac:dyDescent="0.3">
      <c r="AU2562">
        <v>0.3</v>
      </c>
      <c r="AV2562">
        <v>17.379445996468178</v>
      </c>
      <c r="AW2562">
        <v>0.34644987484843903</v>
      </c>
      <c r="AX2562">
        <v>2.1946425129642217</v>
      </c>
      <c r="AY2562">
        <v>340.74047465408705</v>
      </c>
      <c r="AZ2562">
        <v>0.11030658802804873</v>
      </c>
      <c r="BA2562">
        <v>457.01953898285336</v>
      </c>
      <c r="BB2562">
        <v>366.47481561973677</v>
      </c>
      <c r="BC2562">
        <v>1</v>
      </c>
      <c r="BD2562">
        <v>35.50431053729308</v>
      </c>
      <c r="BE2562">
        <v>87.775525601014905</v>
      </c>
      <c r="BF2562">
        <v>11.603276131572601</v>
      </c>
      <c r="BG2562">
        <v>4.7771580651428787</v>
      </c>
      <c r="BH2562">
        <v>398.36745532110422</v>
      </c>
      <c r="BI2562">
        <v>0.19999999999999998</v>
      </c>
      <c r="BJ2562">
        <v>2454.8365006718504</v>
      </c>
      <c r="BK2562">
        <v>686.41345735535776</v>
      </c>
      <c r="BL2562">
        <v>937.56611077503692</v>
      </c>
      <c r="BM2562">
        <v>1058.4109573692924</v>
      </c>
      <c r="BN2562">
        <v>124.74035096150904</v>
      </c>
      <c r="BO2562">
        <v>31.18906472194481</v>
      </c>
      <c r="BP2562">
        <v>6.7430291805700718E-2</v>
      </c>
      <c r="BQ2562">
        <v>100</v>
      </c>
      <c r="BR2562">
        <v>305.66177421681857</v>
      </c>
      <c r="BS2562">
        <v>5.7488943742204243E-2</v>
      </c>
      <c r="BT2562">
        <v>3.1070790903978124E-4</v>
      </c>
      <c r="BU2562">
        <v>0</v>
      </c>
      <c r="BV2562">
        <v>0.57218655504007454</v>
      </c>
      <c r="BW2562">
        <v>14.227300612903289</v>
      </c>
      <c r="BX2562">
        <v>34.001192200661286</v>
      </c>
      <c r="BY2562">
        <v>36.551109744830391</v>
      </c>
      <c r="BZ2562">
        <v>681.08862099860096</v>
      </c>
      <c r="CA2562">
        <v>341.28442774466828</v>
      </c>
      <c r="CB2562">
        <v>239.46872559317237</v>
      </c>
      <c r="CC2562" s="156">
        <v>0.88</v>
      </c>
      <c r="CD2562">
        <v>1360</v>
      </c>
      <c r="CE2562">
        <v>0.22898786116142489</v>
      </c>
      <c r="CF2562">
        <v>7.5033107646577326</v>
      </c>
      <c r="CG2562">
        <v>0.30768241040550826</v>
      </c>
      <c r="CH2562">
        <v>26.620072688638025</v>
      </c>
      <c r="CI2562">
        <v>5</v>
      </c>
    </row>
    <row r="2563" spans="47:87" x14ac:dyDescent="0.3">
      <c r="AU2563">
        <v>0.3</v>
      </c>
      <c r="AV2563">
        <v>20.078874534131376</v>
      </c>
      <c r="AW2563">
        <v>0.30669410379748341</v>
      </c>
      <c r="AX2563">
        <v>1.1587253143558718</v>
      </c>
      <c r="AY2563">
        <v>335.10083058878462</v>
      </c>
      <c r="AZ2563">
        <v>0.11292329810347387</v>
      </c>
      <c r="BA2563">
        <v>405.78023246925147</v>
      </c>
      <c r="BB2563">
        <v>422.39796331922867</v>
      </c>
      <c r="BC2563">
        <v>1</v>
      </c>
      <c r="BD2563">
        <v>43.115735297024905</v>
      </c>
      <c r="BE2563">
        <v>101.87480168563491</v>
      </c>
      <c r="BF2563">
        <v>15.195302898518744</v>
      </c>
      <c r="BG2563">
        <v>5.0106909511882636</v>
      </c>
      <c r="BH2563">
        <v>440.09572950677517</v>
      </c>
      <c r="BI2563">
        <v>0.2</v>
      </c>
      <c r="BJ2563">
        <v>2907.6220284269543</v>
      </c>
      <c r="BK2563">
        <v>693.64721624574088</v>
      </c>
      <c r="BL2563">
        <v>907.58622093673955</v>
      </c>
      <c r="BM2563">
        <v>869.30357030797813</v>
      </c>
      <c r="BN2563">
        <v>175.83111711880872</v>
      </c>
      <c r="BO2563">
        <v>27.908292659361269</v>
      </c>
      <c r="BP2563">
        <v>2.3429799058322126E-2</v>
      </c>
      <c r="BQ2563">
        <v>100</v>
      </c>
      <c r="BR2563">
        <v>395.96070101747176</v>
      </c>
      <c r="BS2563">
        <v>4.9322846427029242E-2</v>
      </c>
      <c r="BT2563">
        <v>3.1424336539811353E-4</v>
      </c>
      <c r="BU2563">
        <v>0</v>
      </c>
      <c r="BV2563">
        <v>0.5459457168901396</v>
      </c>
      <c r="BW2563">
        <v>14.614529163515829</v>
      </c>
      <c r="BX2563">
        <v>35.847746138648851</v>
      </c>
      <c r="BY2563">
        <v>32.383437882706147</v>
      </c>
      <c r="BZ2563">
        <v>924.27707543974327</v>
      </c>
      <c r="CA2563">
        <v>340.82896304994222</v>
      </c>
      <c r="CB2563">
        <v>218.34983269867573</v>
      </c>
      <c r="CC2563" s="156">
        <v>1.01</v>
      </c>
      <c r="CD2563">
        <v>1080</v>
      </c>
      <c r="CE2563">
        <v>0.28957466093506357</v>
      </c>
      <c r="CF2563">
        <v>8.8696277629270917</v>
      </c>
      <c r="CG2563">
        <v>0.35676745695812367</v>
      </c>
      <c r="CH2563">
        <v>34.01863036093043</v>
      </c>
      <c r="CI2563">
        <v>4</v>
      </c>
    </row>
    <row r="2564" spans="47:87" x14ac:dyDescent="0.3">
      <c r="AU2564">
        <v>0.3</v>
      </c>
      <c r="AV2564">
        <v>21.729896559036114</v>
      </c>
      <c r="AW2564">
        <v>0.33320809840716742</v>
      </c>
      <c r="AX2564">
        <v>1.0538519689110648</v>
      </c>
      <c r="AY2564">
        <v>378.70667748319897</v>
      </c>
      <c r="AZ2564">
        <v>9.4938984837757173E-2</v>
      </c>
      <c r="BA2564">
        <v>358.28818411439897</v>
      </c>
      <c r="BB2564">
        <v>405.2749180407414</v>
      </c>
      <c r="BC2564">
        <v>1</v>
      </c>
      <c r="BD2564">
        <v>46.843245252290416</v>
      </c>
      <c r="BE2564">
        <v>109.11562631621594</v>
      </c>
      <c r="BF2564">
        <v>12.224934238602495</v>
      </c>
      <c r="BG2564">
        <v>5.9340752575864704</v>
      </c>
      <c r="BH2564">
        <v>419.65880881271949</v>
      </c>
      <c r="BI2564">
        <v>0.20000000000000007</v>
      </c>
      <c r="BJ2564">
        <v>2720.1079490528191</v>
      </c>
      <c r="BK2564">
        <v>675.23274008340172</v>
      </c>
      <c r="BL2564">
        <v>804.76663655619279</v>
      </c>
      <c r="BM2564">
        <v>922.8405960284997</v>
      </c>
      <c r="BN2564">
        <v>133.35130388245977</v>
      </c>
      <c r="BO2564">
        <v>30.043700725816766</v>
      </c>
      <c r="BP2564">
        <v>5.923749808656778E-2</v>
      </c>
      <c r="BQ2564">
        <v>100</v>
      </c>
      <c r="BR2564">
        <v>399.25307673549486</v>
      </c>
      <c r="BS2564">
        <v>5.0017946465243261E-2</v>
      </c>
      <c r="BT2564">
        <v>3.2574267957811743E-4</v>
      </c>
      <c r="BU2564">
        <v>70.108267390785585</v>
      </c>
      <c r="BV2564">
        <v>0.56818061219549243</v>
      </c>
      <c r="BW2564">
        <v>14.154175268246679</v>
      </c>
      <c r="BX2564">
        <v>36.882068052897139</v>
      </c>
      <c r="BY2564">
        <v>35.32344282601845</v>
      </c>
      <c r="BZ2564">
        <v>962.22940822103283</v>
      </c>
      <c r="CA2564">
        <v>335.18973208440616</v>
      </c>
      <c r="CB2564">
        <v>232.0324792664363</v>
      </c>
      <c r="CC2564" s="156">
        <v>1.1000000000000001</v>
      </c>
      <c r="CD2564">
        <v>1550</v>
      </c>
      <c r="CE2564">
        <v>0.13492769634687107</v>
      </c>
      <c r="CF2564">
        <v>5.4535342195449328</v>
      </c>
      <c r="CG2564">
        <v>0.17789611986325346</v>
      </c>
      <c r="CH2564">
        <v>6.2135927534037503</v>
      </c>
      <c r="CI2564">
        <v>12</v>
      </c>
    </row>
    <row r="2565" spans="47:87" x14ac:dyDescent="0.3">
      <c r="AU2565">
        <v>0.3</v>
      </c>
      <c r="AV2565">
        <v>18.97711814747306</v>
      </c>
      <c r="AW2565">
        <v>0.42062267133972381</v>
      </c>
      <c r="AX2565">
        <v>1.5090723506981623</v>
      </c>
      <c r="AY2565">
        <v>334.4934135121876</v>
      </c>
      <c r="AZ2565">
        <v>9.4907272647468927E-2</v>
      </c>
      <c r="BA2565">
        <v>505.59344375141058</v>
      </c>
      <c r="BB2565">
        <v>257.86192292271016</v>
      </c>
      <c r="BC2565">
        <v>1</v>
      </c>
      <c r="BD2565">
        <v>43.104979636223987</v>
      </c>
      <c r="BE2565">
        <v>100.20687392087383</v>
      </c>
      <c r="BF2565">
        <v>21.804118792541576</v>
      </c>
      <c r="BG2565">
        <v>3.7985871991355906</v>
      </c>
      <c r="BH2565">
        <v>445.56493551076153</v>
      </c>
      <c r="BI2565">
        <v>0.2</v>
      </c>
      <c r="BJ2565">
        <v>2577.1230727522384</v>
      </c>
      <c r="BK2565">
        <v>705.96544374775056</v>
      </c>
      <c r="BL2565">
        <v>861.41998432833361</v>
      </c>
      <c r="BM2565">
        <v>1011.3562918873746</v>
      </c>
      <c r="BN2565">
        <v>128.6286636106569</v>
      </c>
      <c r="BO2565">
        <v>38.07103962634082</v>
      </c>
      <c r="BP2565">
        <v>5.7230621745843507E-2</v>
      </c>
      <c r="BQ2565">
        <v>100</v>
      </c>
      <c r="BR2565">
        <v>479.80470287976004</v>
      </c>
      <c r="BS2565">
        <v>5.5513315143522715E-2</v>
      </c>
      <c r="BT2565">
        <v>3.1651999467965822E-4</v>
      </c>
      <c r="BU2565">
        <v>0</v>
      </c>
      <c r="BV2565">
        <v>0.53063138198279869</v>
      </c>
      <c r="BW2565">
        <v>15.363999594706966</v>
      </c>
      <c r="BX2565">
        <v>35.244087676695372</v>
      </c>
      <c r="BY2565">
        <v>31.458387816062164</v>
      </c>
      <c r="BZ2565">
        <v>731.81725452350702</v>
      </c>
      <c r="CA2565">
        <v>229.46153576854826</v>
      </c>
      <c r="CB2565">
        <v>250.38472191228837</v>
      </c>
      <c r="CC2565" s="156">
        <v>0.92</v>
      </c>
      <c r="CD2565">
        <v>1220</v>
      </c>
      <c r="CE2565">
        <v>0.25522781730781419</v>
      </c>
      <c r="CF2565">
        <v>7.829226756400395</v>
      </c>
      <c r="CG2565">
        <v>0.31305287077833982</v>
      </c>
      <c r="CH2565">
        <v>38.698503435811887</v>
      </c>
      <c r="CI2565">
        <v>4</v>
      </c>
    </row>
    <row r="2566" spans="47:87" x14ac:dyDescent="0.3">
      <c r="AU2566">
        <v>0.3</v>
      </c>
      <c r="AV2566">
        <v>18.556661034971249</v>
      </c>
      <c r="AW2566">
        <v>0.30003913615611161</v>
      </c>
      <c r="AX2566">
        <v>0.36423779345956203</v>
      </c>
      <c r="AY2566">
        <v>333.63902831011995</v>
      </c>
      <c r="AZ2566">
        <v>0.11108070428217671</v>
      </c>
      <c r="BA2566">
        <v>416.79469037099983</v>
      </c>
      <c r="BB2566">
        <v>359.19468716201072</v>
      </c>
      <c r="BC2566">
        <v>1</v>
      </c>
      <c r="BD2566">
        <v>47.08096873723597</v>
      </c>
      <c r="BE2566">
        <v>106.68067281194149</v>
      </c>
      <c r="BF2566">
        <v>23.95469044609991</v>
      </c>
      <c r="BG2566">
        <v>5.1898924461052101</v>
      </c>
      <c r="BH2566">
        <v>438.1620347198575</v>
      </c>
      <c r="BI2566">
        <v>0.20000000000000004</v>
      </c>
      <c r="BJ2566">
        <v>2286.6983388806452</v>
      </c>
      <c r="BK2566">
        <v>692.49502554560956</v>
      </c>
      <c r="BL2566">
        <v>916.58051233546917</v>
      </c>
      <c r="BM2566">
        <v>1123.075007950906</v>
      </c>
      <c r="BN2566">
        <v>143.03510255835442</v>
      </c>
      <c r="BO2566">
        <v>27.047392747776971</v>
      </c>
      <c r="BP2566">
        <v>5.3899612752580352E-2</v>
      </c>
      <c r="BQ2566">
        <v>100</v>
      </c>
      <c r="BR2566">
        <v>292.83533403343358</v>
      </c>
      <c r="BS2566">
        <v>5.5914040261542855E-2</v>
      </c>
      <c r="BT2566">
        <v>3.0707558484920419E-4</v>
      </c>
      <c r="BU2566">
        <v>32.853105317156277</v>
      </c>
      <c r="BV2566">
        <v>0.56201326803727047</v>
      </c>
      <c r="BW2566">
        <v>16.087615347499668</v>
      </c>
      <c r="BX2566">
        <v>36.745757539686316</v>
      </c>
      <c r="BY2566">
        <v>34.562369120396355</v>
      </c>
      <c r="BZ2566">
        <v>1118.1565835462609</v>
      </c>
      <c r="CA2566">
        <v>130.58998118022845</v>
      </c>
      <c r="CB2566">
        <v>230.31671145083328</v>
      </c>
      <c r="CC2566" s="156">
        <v>1.05</v>
      </c>
      <c r="CD2566">
        <v>1090</v>
      </c>
      <c r="CE2566">
        <v>0.17246547761813469</v>
      </c>
      <c r="CF2566">
        <v>4.7735812661265982</v>
      </c>
      <c r="CG2566">
        <v>0.22791658004394838</v>
      </c>
      <c r="CH2566">
        <v>7.528129703693784</v>
      </c>
      <c r="CI2566">
        <v>9</v>
      </c>
    </row>
    <row r="2567" spans="47:87" x14ac:dyDescent="0.3">
      <c r="AU2567">
        <v>0.3</v>
      </c>
      <c r="AV2567">
        <v>20.909869540658189</v>
      </c>
      <c r="AW2567">
        <v>0.32787107492040563</v>
      </c>
      <c r="AX2567">
        <v>1.5143192861782266</v>
      </c>
      <c r="AY2567">
        <v>306.89686192309284</v>
      </c>
      <c r="AZ2567">
        <v>9.3006511326879232E-2</v>
      </c>
      <c r="BA2567">
        <v>417.3817634729042</v>
      </c>
      <c r="BB2567">
        <v>418.98948474089087</v>
      </c>
      <c r="BC2567">
        <v>1</v>
      </c>
      <c r="BD2567">
        <v>34.998276516227058</v>
      </c>
      <c r="BE2567">
        <v>88.060830988820811</v>
      </c>
      <c r="BF2567">
        <v>13.491318666444888</v>
      </c>
      <c r="BG2567">
        <v>4.8477124202684898</v>
      </c>
      <c r="BH2567">
        <v>375.35494814683506</v>
      </c>
      <c r="BI2567">
        <v>0.2</v>
      </c>
      <c r="BJ2567">
        <v>2911.7673608952496</v>
      </c>
      <c r="BK2567">
        <v>694.70189517281949</v>
      </c>
      <c r="BL2567">
        <v>854.0775948171605</v>
      </c>
      <c r="BM2567">
        <v>1040.5296699716378</v>
      </c>
      <c r="BN2567">
        <v>100.43505172587254</v>
      </c>
      <c r="BO2567">
        <v>29.74332291955989</v>
      </c>
      <c r="BP2567">
        <v>3.6347458872639953E-2</v>
      </c>
      <c r="BQ2567">
        <v>100</v>
      </c>
      <c r="BR2567">
        <v>357.45230154624011</v>
      </c>
      <c r="BS2567">
        <v>5.5868777459699245E-2</v>
      </c>
      <c r="BT2567">
        <v>3.0045176896637487E-4</v>
      </c>
      <c r="BU2567">
        <v>16.991319448446504</v>
      </c>
      <c r="BV2567">
        <v>0.55583381252882147</v>
      </c>
      <c r="BW2567">
        <v>15.120755634649912</v>
      </c>
      <c r="BX2567">
        <v>35.468501113612902</v>
      </c>
      <c r="BY2567">
        <v>31.299316931806214</v>
      </c>
      <c r="BZ2567">
        <v>1075.0188108870736</v>
      </c>
      <c r="CA2567">
        <v>296.73735417872973</v>
      </c>
      <c r="CB2567">
        <v>230.83878817790202</v>
      </c>
      <c r="CC2567" s="156">
        <v>1.07</v>
      </c>
      <c r="CD2567">
        <v>970</v>
      </c>
      <c r="CE2567">
        <v>0.20674443380674612</v>
      </c>
      <c r="CF2567">
        <v>6.4914941214729902</v>
      </c>
      <c r="CG2567">
        <v>0.24883838726412116</v>
      </c>
      <c r="CH2567">
        <v>22.282430410764427</v>
      </c>
      <c r="CI2567">
        <v>7</v>
      </c>
    </row>
    <row r="2568" spans="47:87" x14ac:dyDescent="0.3">
      <c r="AU2568">
        <v>0.3</v>
      </c>
      <c r="AV2568">
        <v>18.745530968584777</v>
      </c>
      <c r="AW2568">
        <v>0.33355351788986903</v>
      </c>
      <c r="AX2568">
        <v>1.2386286018603045</v>
      </c>
      <c r="AY2568">
        <v>310.38670811049531</v>
      </c>
      <c r="AZ2568">
        <v>0.10765201660152664</v>
      </c>
      <c r="BA2568">
        <v>435.12471244585851</v>
      </c>
      <c r="BB2568">
        <v>334.32621466038972</v>
      </c>
      <c r="BC2568">
        <v>1</v>
      </c>
      <c r="BD2568">
        <v>47.344430009446143</v>
      </c>
      <c r="BE2568">
        <v>97.269627374350222</v>
      </c>
      <c r="BF2568">
        <v>4.8303175007467933</v>
      </c>
      <c r="BG2568">
        <v>4.1940209615287616</v>
      </c>
      <c r="BH2568">
        <v>397.88677434926939</v>
      </c>
      <c r="BI2568">
        <v>0.2</v>
      </c>
      <c r="BJ2568">
        <v>2680.0237036654585</v>
      </c>
      <c r="BK2568">
        <v>695.47563777956191</v>
      </c>
      <c r="BL2568">
        <v>851.62965432453052</v>
      </c>
      <c r="BM2568">
        <v>1006.2142869499284</v>
      </c>
      <c r="BN2568">
        <v>119.50098527364797</v>
      </c>
      <c r="BO2568">
        <v>30.096557887335074</v>
      </c>
      <c r="BP2568">
        <v>5.6603011810099461E-2</v>
      </c>
      <c r="BQ2568">
        <v>100</v>
      </c>
      <c r="BR2568">
        <v>288.05473981189783</v>
      </c>
      <c r="BS2568">
        <v>5.3753216471259191E-2</v>
      </c>
      <c r="BT2568">
        <v>3.3320602120000145E-4</v>
      </c>
      <c r="BU2568">
        <v>33.171276768110602</v>
      </c>
      <c r="BV2568">
        <v>0.51298285297445789</v>
      </c>
      <c r="BW2568">
        <v>13.955397466905726</v>
      </c>
      <c r="BX2568">
        <v>36.121546404588024</v>
      </c>
      <c r="BY2568">
        <v>34.63435331337346</v>
      </c>
      <c r="BZ2568">
        <v>963.04056267808164</v>
      </c>
      <c r="CA2568">
        <v>311.30489249819266</v>
      </c>
      <c r="CB2568">
        <v>225.87808564079472</v>
      </c>
      <c r="CC2568" s="156">
        <v>1.1000000000000001</v>
      </c>
      <c r="CD2568">
        <v>220</v>
      </c>
      <c r="CE2568">
        <v>0.19127331600738384</v>
      </c>
      <c r="CF2568">
        <v>6.6801618090028061</v>
      </c>
      <c r="CG2568">
        <v>0.24729138730562192</v>
      </c>
      <c r="CH2568">
        <v>15.922394095399429</v>
      </c>
      <c r="CI2568">
        <v>7</v>
      </c>
    </row>
    <row r="2569" spans="47:87" x14ac:dyDescent="0.3">
      <c r="AU2569">
        <v>0.3</v>
      </c>
      <c r="AV2569">
        <v>19.439851354028065</v>
      </c>
      <c r="AW2569">
        <v>0.3910087857511178</v>
      </c>
      <c r="AX2569">
        <v>1.5464058663784879</v>
      </c>
      <c r="AY2569">
        <v>358.74866626124265</v>
      </c>
      <c r="AZ2569">
        <v>9.5780185775065141E-2</v>
      </c>
      <c r="BA2569">
        <v>431.16776845772586</v>
      </c>
      <c r="BB2569">
        <v>320.88957249980774</v>
      </c>
      <c r="BC2569">
        <v>1</v>
      </c>
      <c r="BD2569">
        <v>35.809432525185684</v>
      </c>
      <c r="BE2569">
        <v>102.71642135674739</v>
      </c>
      <c r="BF2569">
        <v>22.77986858462177</v>
      </c>
      <c r="BG2569">
        <v>4.8505939785351773</v>
      </c>
      <c r="BH2569">
        <v>387.69503344147904</v>
      </c>
      <c r="BI2569">
        <v>0.20000000000000007</v>
      </c>
      <c r="BJ2569">
        <v>2631.7397439702982</v>
      </c>
      <c r="BK2569">
        <v>674.76985676339643</v>
      </c>
      <c r="BL2569">
        <v>892.60969277697143</v>
      </c>
      <c r="BM2569">
        <v>792.86840706206908</v>
      </c>
      <c r="BN2569">
        <v>175.43724160009828</v>
      </c>
      <c r="BO2569">
        <v>35.340370278279103</v>
      </c>
      <c r="BP2569">
        <v>5.926614222804967E-2</v>
      </c>
      <c r="BQ2569">
        <v>100</v>
      </c>
      <c r="BR2569">
        <v>407.86457768844093</v>
      </c>
      <c r="BS2569">
        <v>5.6429317519135463E-2</v>
      </c>
      <c r="BT2569">
        <v>3.0023673586135173E-4</v>
      </c>
      <c r="BU2569">
        <v>93.10257478623403</v>
      </c>
      <c r="BV2569">
        <v>0.60847089789875941</v>
      </c>
      <c r="BW2569">
        <v>15.131528401315588</v>
      </c>
      <c r="BX2569">
        <v>36.032552953341273</v>
      </c>
      <c r="BY2569">
        <v>35.052809209723236</v>
      </c>
      <c r="BZ2569">
        <v>922.92000317978261</v>
      </c>
      <c r="CA2569">
        <v>256.7638147736742</v>
      </c>
      <c r="CB2569">
        <v>249.46494944995396</v>
      </c>
      <c r="CC2569" s="156">
        <v>0.83</v>
      </c>
      <c r="CD2569">
        <v>1780</v>
      </c>
      <c r="CE2569">
        <v>0.29974975262201475</v>
      </c>
      <c r="CF2569">
        <v>7.9233819913469343</v>
      </c>
      <c r="CG2569">
        <v>0.27734621324093983</v>
      </c>
      <c r="CH2569">
        <v>44.106609700113104</v>
      </c>
      <c r="CI2569">
        <v>5</v>
      </c>
    </row>
    <row r="2570" spans="47:87" x14ac:dyDescent="0.3">
      <c r="AU2570">
        <v>0.3</v>
      </c>
      <c r="AV2570">
        <v>19.959667297099493</v>
      </c>
      <c r="AW2570">
        <v>0.30392851756200767</v>
      </c>
      <c r="AX2570">
        <v>1.3941403240454044</v>
      </c>
      <c r="AY2570">
        <v>313.44888732930423</v>
      </c>
      <c r="AZ2570">
        <v>8.931943916528684E-2</v>
      </c>
      <c r="BA2570">
        <v>319.9709832045537</v>
      </c>
      <c r="BB2570">
        <v>461.58722721739025</v>
      </c>
      <c r="BC2570">
        <v>1</v>
      </c>
      <c r="BD2570">
        <v>45.138267126650952</v>
      </c>
      <c r="BE2570">
        <v>93.764538949739702</v>
      </c>
      <c r="BF2570">
        <v>19.341847702522081</v>
      </c>
      <c r="BG2570">
        <v>4.7107220234045242</v>
      </c>
      <c r="BH2570">
        <v>409.44423125087366</v>
      </c>
      <c r="BI2570">
        <v>0.19999999999999998</v>
      </c>
      <c r="BJ2570">
        <v>2725.7247917807599</v>
      </c>
      <c r="BK2570">
        <v>665.68078102496338</v>
      </c>
      <c r="BL2570">
        <v>895.45137490040338</v>
      </c>
      <c r="BM2570">
        <v>731.26658658310953</v>
      </c>
      <c r="BN2570">
        <v>134.23710405195413</v>
      </c>
      <c r="BO2570">
        <v>27.493319666975957</v>
      </c>
      <c r="BP2570">
        <v>4.3145135019216477E-2</v>
      </c>
      <c r="BQ2570">
        <v>100</v>
      </c>
      <c r="BR2570">
        <v>322.35282030024149</v>
      </c>
      <c r="BS2570">
        <v>5.2967627384911509E-2</v>
      </c>
      <c r="BT2570">
        <v>3.1406099028327347E-4</v>
      </c>
      <c r="BU2570">
        <v>0</v>
      </c>
      <c r="BV2570">
        <v>0.55497296517298433</v>
      </c>
      <c r="BW2570">
        <v>14.236523808950107</v>
      </c>
      <c r="BX2570">
        <v>36.917662531949951</v>
      </c>
      <c r="BY2570">
        <v>33.186070712617891</v>
      </c>
      <c r="BZ2570">
        <v>865.39190966741614</v>
      </c>
      <c r="CA2570">
        <v>388.00046334423433</v>
      </c>
      <c r="CB2570">
        <v>213.75352999166932</v>
      </c>
      <c r="CC2570" s="156">
        <v>0.85</v>
      </c>
      <c r="CD2570">
        <v>2350</v>
      </c>
      <c r="CE2570">
        <v>5.9080090874473523E-2</v>
      </c>
      <c r="CF2570">
        <v>2.8317677800625556</v>
      </c>
      <c r="CG2570">
        <v>9.0567891615670346E-2</v>
      </c>
      <c r="CH2570">
        <v>-9.0794281075533068</v>
      </c>
      <c r="CI2570" t="s">
        <v>479</v>
      </c>
    </row>
    <row r="2571" spans="47:87" x14ac:dyDescent="0.3">
      <c r="AU2571">
        <v>0.3</v>
      </c>
      <c r="AV2571">
        <v>19.862407219805565</v>
      </c>
      <c r="AW2571">
        <v>0.31108420155391636</v>
      </c>
      <c r="AX2571">
        <v>1.295227753028477</v>
      </c>
      <c r="AY2571">
        <v>319.88495562291206</v>
      </c>
      <c r="AZ2571">
        <v>9.4832719791555456E-2</v>
      </c>
      <c r="BA2571">
        <v>424.18542065906627</v>
      </c>
      <c r="BB2571">
        <v>354.26510630891516</v>
      </c>
      <c r="BC2571">
        <v>1</v>
      </c>
      <c r="BD2571">
        <v>33.373453546955432</v>
      </c>
      <c r="BE2571">
        <v>98.456032017546548</v>
      </c>
      <c r="BF2571">
        <v>13.862823451964978</v>
      </c>
      <c r="BG2571">
        <v>4.6497477062470658</v>
      </c>
      <c r="BH2571">
        <v>395.46015496926043</v>
      </c>
      <c r="BI2571">
        <v>0.19999999999999998</v>
      </c>
      <c r="BJ2571">
        <v>2486.264478055085</v>
      </c>
      <c r="BK2571">
        <v>706.30424246584573</v>
      </c>
      <c r="BL2571">
        <v>920.22657793325538</v>
      </c>
      <c r="BM2571">
        <v>951.4253833276058</v>
      </c>
      <c r="BN2571">
        <v>139.20701843928273</v>
      </c>
      <c r="BO2571">
        <v>28.31497259790666</v>
      </c>
      <c r="BP2571">
        <v>2.2987932511125402E-2</v>
      </c>
      <c r="BQ2571">
        <v>100</v>
      </c>
      <c r="BR2571">
        <v>360.94679283029467</v>
      </c>
      <c r="BS2571">
        <v>5.3264748715800683E-2</v>
      </c>
      <c r="BT2571">
        <v>3.0072637009587324E-4</v>
      </c>
      <c r="BU2571">
        <v>48.155926633589722</v>
      </c>
      <c r="BV2571">
        <v>0.55506565441883926</v>
      </c>
      <c r="BW2571">
        <v>15.988076345575509</v>
      </c>
      <c r="BX2571">
        <v>36.346087480569196</v>
      </c>
      <c r="BY2571">
        <v>25.602240492000661</v>
      </c>
      <c r="BZ2571">
        <v>969.4735448037876</v>
      </c>
      <c r="CA2571">
        <v>369.85698064689723</v>
      </c>
      <c r="CB2571">
        <v>232.93722539341894</v>
      </c>
      <c r="CC2571" s="156">
        <v>1.07</v>
      </c>
      <c r="CD2571">
        <v>1960</v>
      </c>
      <c r="CE2571">
        <v>0.1236195582404771</v>
      </c>
      <c r="CF2571">
        <v>4.3281652795249794</v>
      </c>
      <c r="CG2571">
        <v>0.1333494931081427</v>
      </c>
      <c r="CH2571">
        <v>4.9871839791754242</v>
      </c>
      <c r="CI2571">
        <v>15</v>
      </c>
    </row>
    <row r="2572" spans="47:87" x14ac:dyDescent="0.3">
      <c r="AU2572">
        <v>0.3</v>
      </c>
      <c r="AV2572">
        <v>20.95512615050513</v>
      </c>
      <c r="AW2572">
        <v>0.31299256449323881</v>
      </c>
      <c r="AX2572">
        <v>1.3508608386190151</v>
      </c>
      <c r="AY2572">
        <v>321.75205222465166</v>
      </c>
      <c r="AZ2572">
        <v>8.7549788321268793E-2</v>
      </c>
      <c r="BA2572">
        <v>407.20595564832144</v>
      </c>
      <c r="BB2572">
        <v>349.65163383082358</v>
      </c>
      <c r="BC2572">
        <v>1</v>
      </c>
      <c r="BD2572">
        <v>38.516661249776625</v>
      </c>
      <c r="BE2572">
        <v>114.71159040518486</v>
      </c>
      <c r="BF2572">
        <v>21.183244355262254</v>
      </c>
      <c r="BG2572">
        <v>4.2862040839893387</v>
      </c>
      <c r="BH2572">
        <v>419.67033025172208</v>
      </c>
      <c r="BI2572">
        <v>0.2</v>
      </c>
      <c r="BJ2572">
        <v>2611.0026332031671</v>
      </c>
      <c r="BK2572">
        <v>699.585194405788</v>
      </c>
      <c r="BL2572">
        <v>862.61504299255705</v>
      </c>
      <c r="BM2572">
        <v>992.07002748371929</v>
      </c>
      <c r="BN2572">
        <v>166.85763571634095</v>
      </c>
      <c r="BO2572">
        <v>28.518901926314843</v>
      </c>
      <c r="BP2572">
        <v>1.9498941628025991E-2</v>
      </c>
      <c r="BQ2572">
        <v>100</v>
      </c>
      <c r="BR2572">
        <v>346.02748220234884</v>
      </c>
      <c r="BS2572">
        <v>5.2245220469694084E-2</v>
      </c>
      <c r="BT2572">
        <v>3.2608894053583675E-4</v>
      </c>
      <c r="BU2572">
        <v>0</v>
      </c>
      <c r="BV2572">
        <v>0.49912928166101639</v>
      </c>
      <c r="BW2572">
        <v>13.867514042325059</v>
      </c>
      <c r="BX2572">
        <v>35.868269325743796</v>
      </c>
      <c r="BY2572">
        <v>31.743347450363082</v>
      </c>
      <c r="BZ2572">
        <v>893.05000496095977</v>
      </c>
      <c r="CA2572">
        <v>382.80085038730613</v>
      </c>
      <c r="CB2572">
        <v>219.94910992480013</v>
      </c>
      <c r="CC2572" s="156">
        <v>0.85</v>
      </c>
      <c r="CD2572">
        <v>2060</v>
      </c>
      <c r="CE2572">
        <v>0.12431538664462249</v>
      </c>
      <c r="CF2572">
        <v>5.0265709247586923</v>
      </c>
      <c r="CG2572">
        <v>0.1537392549535691</v>
      </c>
      <c r="CH2572">
        <v>10.831002104689366</v>
      </c>
      <c r="CI2572">
        <v>12</v>
      </c>
    </row>
    <row r="2573" spans="47:87" x14ac:dyDescent="0.3">
      <c r="AU2573">
        <v>0.3</v>
      </c>
      <c r="AV2573">
        <v>22.032001033229253</v>
      </c>
      <c r="AW2573">
        <v>0.36737895884064892</v>
      </c>
      <c r="AX2573">
        <v>1.6000280077617464</v>
      </c>
      <c r="AY2573">
        <v>333.87746909505307</v>
      </c>
      <c r="AZ2573">
        <v>0.12001425888816154</v>
      </c>
      <c r="BA2573">
        <v>344.20868378562852</v>
      </c>
      <c r="BB2573">
        <v>340.12454663698588</v>
      </c>
      <c r="BC2573">
        <v>1</v>
      </c>
      <c r="BD2573">
        <v>43.078114527717837</v>
      </c>
      <c r="BE2573">
        <v>104.7209888393847</v>
      </c>
      <c r="BF2573">
        <v>17.51650551135787</v>
      </c>
      <c r="BG2573">
        <v>4.1379705391739448</v>
      </c>
      <c r="BH2573">
        <v>400.84923585367562</v>
      </c>
      <c r="BI2573">
        <v>0.20000000000000004</v>
      </c>
      <c r="BJ2573">
        <v>2751.01157707325</v>
      </c>
      <c r="BK2573">
        <v>694.42759890052287</v>
      </c>
      <c r="BL2573">
        <v>952.8190349532797</v>
      </c>
      <c r="BM2573">
        <v>950.28161693582638</v>
      </c>
      <c r="BN2573">
        <v>143.86295047634209</v>
      </c>
      <c r="BO2573">
        <v>32.931637590580316</v>
      </c>
      <c r="BP2573">
        <v>8.8666790232103609E-2</v>
      </c>
      <c r="BQ2573">
        <v>100</v>
      </c>
      <c r="BR2573">
        <v>336.532060402198</v>
      </c>
      <c r="BS2573">
        <v>5.5114888938077117E-2</v>
      </c>
      <c r="BT2573">
        <v>3.1228648296625011E-4</v>
      </c>
      <c r="BU2573">
        <v>0</v>
      </c>
      <c r="BV2573">
        <v>0.5402695598913404</v>
      </c>
      <c r="BW2573">
        <v>14.244294553060518</v>
      </c>
      <c r="BX2573">
        <v>37.367317688361382</v>
      </c>
      <c r="BY2573">
        <v>38.790455975239894</v>
      </c>
      <c r="BZ2573">
        <v>969.57539731617192</v>
      </c>
      <c r="CA2573">
        <v>237.87456352662628</v>
      </c>
      <c r="CB2573">
        <v>236.32568081396278</v>
      </c>
      <c r="CC2573" s="156">
        <v>1.06</v>
      </c>
      <c r="CD2573">
        <v>1870</v>
      </c>
      <c r="CE2573">
        <v>4.0879502230286358E-2</v>
      </c>
      <c r="CF2573">
        <v>2.6097641756432517</v>
      </c>
      <c r="CG2573">
        <v>8.315708360991092E-2</v>
      </c>
      <c r="CH2573">
        <v>-11.527464911367359</v>
      </c>
      <c r="CI2573" t="s">
        <v>479</v>
      </c>
    </row>
    <row r="2574" spans="47:87" x14ac:dyDescent="0.3">
      <c r="AU2574">
        <v>0.3</v>
      </c>
      <c r="AV2574">
        <v>21.318720076761355</v>
      </c>
      <c r="AW2574">
        <v>0.28203939836712888</v>
      </c>
      <c r="AX2574">
        <v>0</v>
      </c>
      <c r="AY2574">
        <v>345.4581218641888</v>
      </c>
      <c r="AZ2574">
        <v>0.1015854089263612</v>
      </c>
      <c r="BA2574">
        <v>448.40875570349436</v>
      </c>
      <c r="BB2574">
        <v>350.27375011230436</v>
      </c>
      <c r="BC2574">
        <v>1</v>
      </c>
      <c r="BD2574">
        <v>42.14288106647615</v>
      </c>
      <c r="BE2574">
        <v>109.68310336273659</v>
      </c>
      <c r="BF2574">
        <v>15.567317849191936</v>
      </c>
      <c r="BG2574">
        <v>5.2335036029423652</v>
      </c>
      <c r="BH2574">
        <v>425.44106074127831</v>
      </c>
      <c r="BI2574">
        <v>0.19999999999999998</v>
      </c>
      <c r="BJ2574">
        <v>2528.4162127074737</v>
      </c>
      <c r="BK2574">
        <v>698.03449039951715</v>
      </c>
      <c r="BL2574">
        <v>888.3637514547936</v>
      </c>
      <c r="BM2574">
        <v>884.72384658915325</v>
      </c>
      <c r="BN2574">
        <v>150.31843299907553</v>
      </c>
      <c r="BO2574">
        <v>25.519455097579847</v>
      </c>
      <c r="BP2574">
        <v>3.9192133085176162E-2</v>
      </c>
      <c r="BQ2574">
        <v>100</v>
      </c>
      <c r="BR2574">
        <v>352.72786264642343</v>
      </c>
      <c r="BS2574">
        <v>5.4093076955478346E-2</v>
      </c>
      <c r="BT2574">
        <v>3.0651083867663315E-4</v>
      </c>
      <c r="BU2574">
        <v>14.185558837281095</v>
      </c>
      <c r="BV2574">
        <v>0.57544856076405504</v>
      </c>
      <c r="BW2574">
        <v>15.121682435349637</v>
      </c>
      <c r="BX2574">
        <v>34.757186952611541</v>
      </c>
      <c r="BY2574">
        <v>28.337028643258527</v>
      </c>
      <c r="BZ2574">
        <v>888.78030826046904</v>
      </c>
      <c r="CA2574">
        <v>261.38857539509047</v>
      </c>
      <c r="CB2574">
        <v>242.70488552832086</v>
      </c>
      <c r="CC2574" s="156">
        <v>0.98</v>
      </c>
      <c r="CD2574">
        <v>2600</v>
      </c>
      <c r="CE2574" t="s">
        <v>479</v>
      </c>
      <c r="CF2574">
        <v>-2.3827985417768822</v>
      </c>
      <c r="CG2574">
        <v>-7.8825391206314294E-2</v>
      </c>
      <c r="CH2574">
        <v>-43.725501885310599</v>
      </c>
      <c r="CI2574" t="s">
        <v>479</v>
      </c>
    </row>
    <row r="2575" spans="47:87" x14ac:dyDescent="0.3">
      <c r="AU2575">
        <v>0.3</v>
      </c>
      <c r="AV2575">
        <v>18.357627212059718</v>
      </c>
      <c r="AW2575">
        <v>0.30404413417917792</v>
      </c>
      <c r="AX2575">
        <v>1.0283888222880702</v>
      </c>
      <c r="AY2575">
        <v>309.84923579346787</v>
      </c>
      <c r="AZ2575">
        <v>0.10530286210342021</v>
      </c>
      <c r="BA2575">
        <v>359.63960681660581</v>
      </c>
      <c r="BB2575">
        <v>319.3052212803268</v>
      </c>
      <c r="BC2575">
        <v>1</v>
      </c>
      <c r="BD2575">
        <v>42.667537198067286</v>
      </c>
      <c r="BE2575">
        <v>99.444251449767393</v>
      </c>
      <c r="BF2575">
        <v>13.744651147433945</v>
      </c>
      <c r="BG2575">
        <v>4.0291062643941622</v>
      </c>
      <c r="BH2575">
        <v>443.76040780592029</v>
      </c>
      <c r="BI2575">
        <v>0.19999999999999998</v>
      </c>
      <c r="BJ2575">
        <v>2606.4933680935601</v>
      </c>
      <c r="BK2575">
        <v>694.24937798988685</v>
      </c>
      <c r="BL2575">
        <v>870.79304501172453</v>
      </c>
      <c r="BM2575">
        <v>920.33334860196965</v>
      </c>
      <c r="BN2575">
        <v>218.08348242304817</v>
      </c>
      <c r="BO2575">
        <v>27.576103407413996</v>
      </c>
      <c r="BP2575">
        <v>3.4307923419481447E-2</v>
      </c>
      <c r="BQ2575">
        <v>100</v>
      </c>
      <c r="BR2575">
        <v>355.56910623695586</v>
      </c>
      <c r="BS2575">
        <v>5.4661630582877707E-2</v>
      </c>
      <c r="BT2575">
        <v>3.0843316296696468E-4</v>
      </c>
      <c r="BU2575">
        <v>0</v>
      </c>
      <c r="BV2575">
        <v>0.58495051723847535</v>
      </c>
      <c r="BW2575">
        <v>15.79726965675763</v>
      </c>
      <c r="BX2575">
        <v>38.628700936449583</v>
      </c>
      <c r="BY2575">
        <v>33.234216981962085</v>
      </c>
      <c r="BZ2575">
        <v>970.59888385216971</v>
      </c>
      <c r="CA2575">
        <v>296.2273618603719</v>
      </c>
      <c r="CB2575">
        <v>251.63255189392856</v>
      </c>
      <c r="CC2575" s="156">
        <v>0.77</v>
      </c>
      <c r="CD2575">
        <v>1790</v>
      </c>
      <c r="CE2575">
        <v>0.16201266737253772</v>
      </c>
      <c r="CF2575">
        <v>5.6710121277390924</v>
      </c>
      <c r="CG2575">
        <v>0.21029647086192504</v>
      </c>
      <c r="CH2575">
        <v>10.288640619996754</v>
      </c>
      <c r="CI2575">
        <v>9</v>
      </c>
    </row>
    <row r="2576" spans="47:87" x14ac:dyDescent="0.3">
      <c r="AU2576">
        <v>0.3</v>
      </c>
      <c r="AV2576">
        <v>19.388972060926175</v>
      </c>
      <c r="AW2576">
        <v>0.26843457203529342</v>
      </c>
      <c r="AX2576">
        <v>1.3800051514728651</v>
      </c>
      <c r="AY2576">
        <v>319.5208943742137</v>
      </c>
      <c r="AZ2576">
        <v>0.12009357480551799</v>
      </c>
      <c r="BA2576">
        <v>460.91106920422635</v>
      </c>
      <c r="BB2576">
        <v>286.19059207544439</v>
      </c>
      <c r="BC2576">
        <v>1</v>
      </c>
      <c r="BD2576">
        <v>31.055736672985091</v>
      </c>
      <c r="BE2576">
        <v>110.63185061812418</v>
      </c>
      <c r="BF2576">
        <v>2.4313935512977527</v>
      </c>
      <c r="BG2576">
        <v>4.9443714390642892</v>
      </c>
      <c r="BH2576">
        <v>458.37412504459246</v>
      </c>
      <c r="BI2576">
        <v>0.20000000000000004</v>
      </c>
      <c r="BJ2576">
        <v>2574.9202468766684</v>
      </c>
      <c r="BK2576">
        <v>675.26706026276349</v>
      </c>
      <c r="BL2576">
        <v>928.45382192546936</v>
      </c>
      <c r="BM2576">
        <v>864.10780352014763</v>
      </c>
      <c r="BN2576">
        <v>230.79052273232236</v>
      </c>
      <c r="BO2576">
        <v>23.880108898121055</v>
      </c>
      <c r="BP2576">
        <v>8.6739563498247282E-2</v>
      </c>
      <c r="BQ2576">
        <v>100</v>
      </c>
      <c r="BR2576">
        <v>313.88840643743492</v>
      </c>
      <c r="BS2576">
        <v>5.7048299476435159E-2</v>
      </c>
      <c r="BT2576">
        <v>3.1554615478499742E-4</v>
      </c>
      <c r="BU2576">
        <v>0</v>
      </c>
      <c r="BV2576">
        <v>0.51148458740046732</v>
      </c>
      <c r="BW2576">
        <v>15.071185191227563</v>
      </c>
      <c r="BX2576">
        <v>32.222529981542124</v>
      </c>
      <c r="BY2576">
        <v>31.203369117886059</v>
      </c>
      <c r="BZ2576">
        <v>1067.8336877421116</v>
      </c>
      <c r="CA2576">
        <v>351.12729755819407</v>
      </c>
      <c r="CB2576">
        <v>216.8043668479454</v>
      </c>
      <c r="CC2576" s="156">
        <v>1.01</v>
      </c>
      <c r="CD2576">
        <v>1790</v>
      </c>
      <c r="CE2576">
        <v>0.10971974738142731</v>
      </c>
      <c r="CF2576">
        <v>3.3790164315304358</v>
      </c>
      <c r="CG2576">
        <v>0.14060747228369444</v>
      </c>
      <c r="CH2576">
        <v>2.7295019719974896</v>
      </c>
      <c r="CI2576">
        <v>15</v>
      </c>
    </row>
    <row r="2577" spans="47:87" x14ac:dyDescent="0.3">
      <c r="AU2577">
        <v>0.3</v>
      </c>
      <c r="AV2577">
        <v>20.464425859488642</v>
      </c>
      <c r="AW2577">
        <v>0.25405074658732058</v>
      </c>
      <c r="AX2577">
        <v>2.2466628574448921E-2</v>
      </c>
      <c r="AY2577">
        <v>337.63807808205388</v>
      </c>
      <c r="AZ2577">
        <v>0.10838086257600399</v>
      </c>
      <c r="BA2577">
        <v>503.211293181992</v>
      </c>
      <c r="BB2577">
        <v>338.45616694542497</v>
      </c>
      <c r="BC2577">
        <v>1</v>
      </c>
      <c r="BD2577">
        <v>34.103779801946793</v>
      </c>
      <c r="BE2577">
        <v>107.03859786522271</v>
      </c>
      <c r="BF2577">
        <v>18.731009430964548</v>
      </c>
      <c r="BG2577">
        <v>5.0990223376343007</v>
      </c>
      <c r="BH2577">
        <v>420.0208408206251</v>
      </c>
      <c r="BI2577">
        <v>0.20000000000000007</v>
      </c>
      <c r="BJ2577">
        <v>2899.8486516811204</v>
      </c>
      <c r="BK2577">
        <v>684.88255045229232</v>
      </c>
      <c r="BL2577">
        <v>888.04674248518495</v>
      </c>
      <c r="BM2577">
        <v>880.67308687193099</v>
      </c>
      <c r="BN2577">
        <v>102.26346737268435</v>
      </c>
      <c r="BO2577">
        <v>22.696529459092968</v>
      </c>
      <c r="BP2577">
        <v>7.0466497418384746E-2</v>
      </c>
      <c r="BQ2577">
        <v>100</v>
      </c>
      <c r="BR2577">
        <v>309.73184807087461</v>
      </c>
      <c r="BS2577">
        <v>5.7377380846380027E-2</v>
      </c>
      <c r="BT2577">
        <v>3.0764080033633125E-4</v>
      </c>
      <c r="BU2577">
        <v>8.8255807371260691</v>
      </c>
      <c r="BV2577">
        <v>0.48390202622984779</v>
      </c>
      <c r="BW2577">
        <v>15.489283558646269</v>
      </c>
      <c r="BX2577">
        <v>36.480953350181103</v>
      </c>
      <c r="BY2577">
        <v>31.84585269801374</v>
      </c>
      <c r="BZ2577">
        <v>1319.1914749427119</v>
      </c>
      <c r="CA2577">
        <v>264.98644687218285</v>
      </c>
      <c r="CB2577">
        <v>229.77098345428368</v>
      </c>
      <c r="CC2577" s="156">
        <v>0.71</v>
      </c>
      <c r="CD2577">
        <v>2130</v>
      </c>
      <c r="CE2577">
        <v>0.16724524920108408</v>
      </c>
      <c r="CF2577">
        <v>5.5128920438794591</v>
      </c>
      <c r="CG2577">
        <v>0.21791637082290824</v>
      </c>
      <c r="CH2577">
        <v>9.7660249581023049</v>
      </c>
      <c r="CI2577">
        <v>9</v>
      </c>
    </row>
    <row r="2578" spans="47:87" x14ac:dyDescent="0.3">
      <c r="AU2578">
        <v>0.3</v>
      </c>
      <c r="AV2578">
        <v>19.255022577459371</v>
      </c>
      <c r="AW2578">
        <v>0.37912212615492141</v>
      </c>
      <c r="AX2578">
        <v>2.0368190014693233</v>
      </c>
      <c r="AY2578">
        <v>326.24345627052838</v>
      </c>
      <c r="AZ2578">
        <v>9.5285317135646017E-2</v>
      </c>
      <c r="BA2578">
        <v>436.69906157821964</v>
      </c>
      <c r="BB2578">
        <v>305.61078508962686</v>
      </c>
      <c r="BC2578">
        <v>1</v>
      </c>
      <c r="BD2578">
        <v>39.764944757893396</v>
      </c>
      <c r="BE2578">
        <v>107.18311614392837</v>
      </c>
      <c r="BF2578">
        <v>11.213958500037037</v>
      </c>
      <c r="BG2578">
        <v>3.721765197455591</v>
      </c>
      <c r="BH2578">
        <v>404.03643423097969</v>
      </c>
      <c r="BI2578">
        <v>0.20000000000000004</v>
      </c>
      <c r="BJ2578">
        <v>2593.5230614889902</v>
      </c>
      <c r="BK2578">
        <v>682.05117256017365</v>
      </c>
      <c r="BL2578">
        <v>889.94325370283673</v>
      </c>
      <c r="BM2578">
        <v>909.52475486825938</v>
      </c>
      <c r="BN2578">
        <v>198.04413319407192</v>
      </c>
      <c r="BO2578">
        <v>34.24928306183412</v>
      </c>
      <c r="BP2578">
        <v>5.9484099725666165E-2</v>
      </c>
      <c r="BQ2578">
        <v>100</v>
      </c>
      <c r="BR2578">
        <v>263.6878517992908</v>
      </c>
      <c r="BS2578">
        <v>5.6068275978616772E-2</v>
      </c>
      <c r="BT2578">
        <v>3.155091190210916E-4</v>
      </c>
      <c r="BU2578">
        <v>0</v>
      </c>
      <c r="BV2578">
        <v>0.60007802812309674</v>
      </c>
      <c r="BW2578">
        <v>14.900614419805979</v>
      </c>
      <c r="BX2578">
        <v>36.565297260385293</v>
      </c>
      <c r="BY2578">
        <v>34.955464444011191</v>
      </c>
      <c r="BZ2578">
        <v>1168.8397320323693</v>
      </c>
      <c r="CA2578">
        <v>271.4567455339083</v>
      </c>
      <c r="CB2578">
        <v>225.96962694238317</v>
      </c>
      <c r="CC2578" s="156">
        <v>0.97</v>
      </c>
      <c r="CD2578">
        <v>2120</v>
      </c>
      <c r="CE2578">
        <v>6.9392853243077202E-2</v>
      </c>
      <c r="CF2578">
        <v>3.2412649690685003</v>
      </c>
      <c r="CG2578">
        <v>0.102843573022506</v>
      </c>
      <c r="CH2578">
        <v>-7.3393079210557604</v>
      </c>
      <c r="CI2578" t="s">
        <v>479</v>
      </c>
    </row>
    <row r="2579" spans="47:87" x14ac:dyDescent="0.3">
      <c r="AU2579">
        <v>0.3</v>
      </c>
      <c r="AV2579">
        <v>19.479650767149543</v>
      </c>
      <c r="AW2579">
        <v>0.25411328292213065</v>
      </c>
      <c r="AX2579">
        <v>2.1226607278022622</v>
      </c>
      <c r="AY2579">
        <v>313.58558389642286</v>
      </c>
      <c r="AZ2579">
        <v>9.3016997237955493E-2</v>
      </c>
      <c r="BA2579">
        <v>450.21649532109114</v>
      </c>
      <c r="BB2579">
        <v>269.72646612862843</v>
      </c>
      <c r="BC2579">
        <v>1</v>
      </c>
      <c r="BD2579">
        <v>40.391204266980232</v>
      </c>
      <c r="BE2579">
        <v>91.062299310229406</v>
      </c>
      <c r="BF2579">
        <v>14.947257976454887</v>
      </c>
      <c r="BG2579">
        <v>4.1308882318037989</v>
      </c>
      <c r="BH2579">
        <v>387.91402587789321</v>
      </c>
      <c r="BI2579">
        <v>0.19999999999999993</v>
      </c>
      <c r="BJ2579">
        <v>2729.8230071971643</v>
      </c>
      <c r="BK2579">
        <v>675.71561366402932</v>
      </c>
      <c r="BL2579">
        <v>829.70299338566952</v>
      </c>
      <c r="BM2579">
        <v>875.25105943961194</v>
      </c>
      <c r="BN2579">
        <v>117.39633817975016</v>
      </c>
      <c r="BO2579">
        <v>22.685077085869835</v>
      </c>
      <c r="BP2579">
        <v>7.2626152233260882E-2</v>
      </c>
      <c r="BQ2579">
        <v>100</v>
      </c>
      <c r="BR2579">
        <v>304.94859924114616</v>
      </c>
      <c r="BS2579">
        <v>5.6663143829788522E-2</v>
      </c>
      <c r="BT2579">
        <v>3.2877837308758996E-4</v>
      </c>
      <c r="BU2579">
        <v>111.25496021747873</v>
      </c>
      <c r="BV2579">
        <v>0.53682948392747121</v>
      </c>
      <c r="BW2579">
        <v>15.487997313740792</v>
      </c>
      <c r="BX2579">
        <v>34.473347537190172</v>
      </c>
      <c r="BY2579">
        <v>27.075036146863464</v>
      </c>
      <c r="BZ2579">
        <v>857.10719900795641</v>
      </c>
      <c r="CA2579">
        <v>301.6195994930257</v>
      </c>
      <c r="CB2579">
        <v>243.08295490310252</v>
      </c>
      <c r="CC2579" s="156">
        <v>0.82</v>
      </c>
      <c r="CD2579">
        <v>990</v>
      </c>
      <c r="CE2579">
        <v>0.19857787082358591</v>
      </c>
      <c r="CF2579">
        <v>6.5718945470567807</v>
      </c>
      <c r="CG2579">
        <v>0.23811602890463199</v>
      </c>
      <c r="CH2579">
        <v>14.831438451545036</v>
      </c>
      <c r="CI2579">
        <v>7</v>
      </c>
    </row>
    <row r="2580" spans="47:87" x14ac:dyDescent="0.3">
      <c r="AU2580">
        <v>0.3</v>
      </c>
      <c r="AV2580">
        <v>19.070908057414794</v>
      </c>
      <c r="AW2580">
        <v>0.33944459627214113</v>
      </c>
      <c r="AX2580">
        <v>1.4160128708399238</v>
      </c>
      <c r="AY2580">
        <v>318.52287125368531</v>
      </c>
      <c r="AZ2580">
        <v>0.10365336618269698</v>
      </c>
      <c r="BA2580">
        <v>413.64945707579437</v>
      </c>
      <c r="BB2580">
        <v>382.19851338254483</v>
      </c>
      <c r="BC2580">
        <v>1</v>
      </c>
      <c r="BD2580">
        <v>43.009360103362113</v>
      </c>
      <c r="BE2580">
        <v>93.471388551500695</v>
      </c>
      <c r="BF2580">
        <v>21.150477909842408</v>
      </c>
      <c r="BG2580">
        <v>4.9784805319016572</v>
      </c>
      <c r="BH2580">
        <v>407.71430610146422</v>
      </c>
      <c r="BI2580">
        <v>0.2</v>
      </c>
      <c r="BJ2580">
        <v>2682.2344063958017</v>
      </c>
      <c r="BK2580">
        <v>685.28717787852986</v>
      </c>
      <c r="BL2580">
        <v>899.88715603196681</v>
      </c>
      <c r="BM2580">
        <v>877.0406690596958</v>
      </c>
      <c r="BN2580">
        <v>145.31644391942376</v>
      </c>
      <c r="BO2580">
        <v>30.737463681407828</v>
      </c>
      <c r="BP2580">
        <v>4.4361963619543844E-2</v>
      </c>
      <c r="BQ2580">
        <v>100</v>
      </c>
      <c r="BR2580">
        <v>338.23611495248122</v>
      </c>
      <c r="BS2580">
        <v>5.8144226524996595E-2</v>
      </c>
      <c r="BT2580">
        <v>2.9896652405253038E-4</v>
      </c>
      <c r="BU2580">
        <v>0</v>
      </c>
      <c r="BV2580">
        <v>0.54654860207118749</v>
      </c>
      <c r="BW2580">
        <v>13.60743986181398</v>
      </c>
      <c r="BX2580">
        <v>37.458386466586475</v>
      </c>
      <c r="BY2580">
        <v>36.794217546255666</v>
      </c>
      <c r="BZ2580">
        <v>1004.0010417124527</v>
      </c>
      <c r="CA2580">
        <v>237.8844930609944</v>
      </c>
      <c r="CB2580">
        <v>200.85476487409548</v>
      </c>
      <c r="CC2580" s="156">
        <v>0.98</v>
      </c>
      <c r="CD2580">
        <v>1710</v>
      </c>
      <c r="CE2580">
        <v>0.10177050743090943</v>
      </c>
      <c r="CF2580">
        <v>4.2706109764000626</v>
      </c>
      <c r="CG2580">
        <v>0.13594377463617371</v>
      </c>
      <c r="CH2580">
        <v>-1.1142496105374409</v>
      </c>
      <c r="CI2580" t="s">
        <v>479</v>
      </c>
    </row>
    <row r="2581" spans="47:87" x14ac:dyDescent="0.3">
      <c r="AU2581">
        <v>0.3</v>
      </c>
      <c r="AV2581">
        <v>19.907099642955565</v>
      </c>
      <c r="AW2581">
        <v>0.34938107503785742</v>
      </c>
      <c r="AX2581">
        <v>1.8270234170714938</v>
      </c>
      <c r="AY2581">
        <v>311.05640881708081</v>
      </c>
      <c r="AZ2581">
        <v>0.10972982809071734</v>
      </c>
      <c r="BA2581">
        <v>446.30367924365015</v>
      </c>
      <c r="BB2581">
        <v>435.20786506224499</v>
      </c>
      <c r="BC2581">
        <v>1</v>
      </c>
      <c r="BD2581">
        <v>37.885050782135927</v>
      </c>
      <c r="BE2581">
        <v>106.91723772787283</v>
      </c>
      <c r="BF2581">
        <v>11.246594251621676</v>
      </c>
      <c r="BG2581">
        <v>4.5040849621063872</v>
      </c>
      <c r="BH2581">
        <v>430.88604031071708</v>
      </c>
      <c r="BI2581">
        <v>0.2</v>
      </c>
      <c r="BJ2581">
        <v>2734.1962615975276</v>
      </c>
      <c r="BK2581">
        <v>681.78176039737377</v>
      </c>
      <c r="BL2581">
        <v>822.98176390576646</v>
      </c>
      <c r="BM2581">
        <v>749.49251236900375</v>
      </c>
      <c r="BN2581">
        <v>167.67405784090172</v>
      </c>
      <c r="BO2581">
        <v>31.475800283423432</v>
      </c>
      <c r="BP2581">
        <v>6.5234809765190804E-2</v>
      </c>
      <c r="BQ2581">
        <v>100</v>
      </c>
      <c r="BR2581">
        <v>332.46008503960104</v>
      </c>
      <c r="BS2581">
        <v>5.7834018738902093E-2</v>
      </c>
      <c r="BT2581">
        <v>2.9754046272582169E-4</v>
      </c>
      <c r="BU2581">
        <v>0</v>
      </c>
      <c r="BV2581">
        <v>0.55350449592035189</v>
      </c>
      <c r="BW2581">
        <v>15.431725293026792</v>
      </c>
      <c r="BX2581">
        <v>35.556012854165154</v>
      </c>
      <c r="BY2581">
        <v>35.463757057811101</v>
      </c>
      <c r="BZ2581">
        <v>892.69827261684395</v>
      </c>
      <c r="CA2581">
        <v>313.96821349377598</v>
      </c>
      <c r="CB2581">
        <v>223.96530808840723</v>
      </c>
      <c r="CC2581" s="156">
        <v>0.96</v>
      </c>
      <c r="CD2581">
        <v>1680</v>
      </c>
      <c r="CE2581">
        <v>0.20569350320310642</v>
      </c>
      <c r="CF2581">
        <v>5.0248363457545056</v>
      </c>
      <c r="CG2581">
        <v>0.1990199601352898</v>
      </c>
      <c r="CH2581">
        <v>16.451141905490466</v>
      </c>
      <c r="CI2581">
        <v>7</v>
      </c>
    </row>
    <row r="2582" spans="47:87" x14ac:dyDescent="0.3">
      <c r="AU2582">
        <v>0.3</v>
      </c>
      <c r="AV2582">
        <v>20.016483326959992</v>
      </c>
      <c r="AW2582">
        <v>0.32954930704185392</v>
      </c>
      <c r="AX2582">
        <v>0.83480783439398931</v>
      </c>
      <c r="AY2582">
        <v>347.03813324709944</v>
      </c>
      <c r="AZ2582">
        <v>0.12042478629788576</v>
      </c>
      <c r="BA2582">
        <v>406.72385099079395</v>
      </c>
      <c r="BB2582">
        <v>425.90292701324165</v>
      </c>
      <c r="BC2582">
        <v>1</v>
      </c>
      <c r="BD2582">
        <v>33.187114229136</v>
      </c>
      <c r="BE2582">
        <v>101.29039524845858</v>
      </c>
      <c r="BF2582">
        <v>12.367714830200498</v>
      </c>
      <c r="BG2582">
        <v>3.8077566645978775</v>
      </c>
      <c r="BH2582">
        <v>400.80469400446196</v>
      </c>
      <c r="BI2582">
        <v>0.2</v>
      </c>
      <c r="BJ2582">
        <v>2512.6228542982535</v>
      </c>
      <c r="BK2582">
        <v>670.29332369273368</v>
      </c>
      <c r="BL2582">
        <v>856.55630955138474</v>
      </c>
      <c r="BM2582">
        <v>908.0872529696386</v>
      </c>
      <c r="BN2582">
        <v>163.84562817036144</v>
      </c>
      <c r="BO2582">
        <v>29.965509522031446</v>
      </c>
      <c r="BP2582">
        <v>2.7915555397036312E-2</v>
      </c>
      <c r="BQ2582">
        <v>100</v>
      </c>
      <c r="BR2582">
        <v>351.85161924801298</v>
      </c>
      <c r="BS2582">
        <v>5.251850168057387E-2</v>
      </c>
      <c r="BT2582">
        <v>3.1776110249628409E-4</v>
      </c>
      <c r="BU2582">
        <v>0</v>
      </c>
      <c r="BV2582">
        <v>0.53471698461083561</v>
      </c>
      <c r="BW2582">
        <v>14.51775291566311</v>
      </c>
      <c r="BX2582">
        <v>35.123284988598215</v>
      </c>
      <c r="BY2582">
        <v>39.926978730371644</v>
      </c>
      <c r="BZ2582">
        <v>802.27780011664333</v>
      </c>
      <c r="CA2582">
        <v>315.77027380903672</v>
      </c>
      <c r="CB2582">
        <v>243.96330424409499</v>
      </c>
      <c r="CC2582" s="156">
        <v>1.01</v>
      </c>
      <c r="CD2582">
        <v>960</v>
      </c>
      <c r="CE2582">
        <v>0.24833326748962192</v>
      </c>
      <c r="CF2582">
        <v>6.6072417060075086</v>
      </c>
      <c r="CG2582">
        <v>0.29925897243469707</v>
      </c>
      <c r="CH2582">
        <v>26.616680030925984</v>
      </c>
      <c r="CI2582">
        <v>5</v>
      </c>
    </row>
    <row r="2583" spans="47:87" x14ac:dyDescent="0.3">
      <c r="AU2583">
        <v>0.3</v>
      </c>
      <c r="AV2583">
        <v>19.381638768480947</v>
      </c>
      <c r="AW2583">
        <v>0.34871701672389721</v>
      </c>
      <c r="AX2583">
        <v>0.66079137935748533</v>
      </c>
      <c r="AY2583">
        <v>317.4224169812494</v>
      </c>
      <c r="AZ2583">
        <v>0.1196384404421887</v>
      </c>
      <c r="BA2583">
        <v>357.50114787162499</v>
      </c>
      <c r="BB2583">
        <v>344.96747827678581</v>
      </c>
      <c r="BC2583">
        <v>1</v>
      </c>
      <c r="BD2583">
        <v>33.001147841304466</v>
      </c>
      <c r="BE2583">
        <v>94.812291154397627</v>
      </c>
      <c r="BF2583">
        <v>14.081995845402053</v>
      </c>
      <c r="BG2583">
        <v>4.4674624047431672</v>
      </c>
      <c r="BH2583">
        <v>407.47981764516271</v>
      </c>
      <c r="BI2583">
        <v>0.19999999999999998</v>
      </c>
      <c r="BJ2583">
        <v>2998.5330801575933</v>
      </c>
      <c r="BK2583">
        <v>686.75347227117413</v>
      </c>
      <c r="BL2583">
        <v>893.10398018790568</v>
      </c>
      <c r="BM2583">
        <v>1124.102248567797</v>
      </c>
      <c r="BN2583">
        <v>175.98477287679529</v>
      </c>
      <c r="BO2583">
        <v>31.266719404747452</v>
      </c>
      <c r="BP2583">
        <v>8.3173015619198792E-2</v>
      </c>
      <c r="BQ2583">
        <v>100</v>
      </c>
      <c r="BR2583">
        <v>305.16003111390694</v>
      </c>
      <c r="BS2583">
        <v>5.5675421317191547E-2</v>
      </c>
      <c r="BT2583">
        <v>2.7024009479906328E-4</v>
      </c>
      <c r="BU2583">
        <v>1.4742781466545227</v>
      </c>
      <c r="BV2583">
        <v>0.5521930699412414</v>
      </c>
      <c r="BW2583">
        <v>14.105226641314216</v>
      </c>
      <c r="BX2583">
        <v>35.22794785036043</v>
      </c>
      <c r="BY2583">
        <v>37.055254403823056</v>
      </c>
      <c r="BZ2583">
        <v>1266.5915358272489</v>
      </c>
      <c r="CA2583">
        <v>265.78951267621369</v>
      </c>
      <c r="CB2583">
        <v>228.5725173712778</v>
      </c>
      <c r="CC2583" s="156">
        <v>1.1000000000000001</v>
      </c>
      <c r="CD2583">
        <v>1690</v>
      </c>
      <c r="CE2583">
        <v>0.16361091017734886</v>
      </c>
      <c r="CF2583">
        <v>5.4584909639699379</v>
      </c>
      <c r="CG2583">
        <v>0.19466035115664157</v>
      </c>
      <c r="CH2583">
        <v>20.131383509130455</v>
      </c>
      <c r="CI2583">
        <v>8</v>
      </c>
    </row>
    <row r="2584" spans="47:87" x14ac:dyDescent="0.3">
      <c r="AU2584">
        <v>0.3</v>
      </c>
      <c r="AV2584">
        <v>21.156450316979527</v>
      </c>
      <c r="AW2584">
        <v>0.3199131815949342</v>
      </c>
      <c r="AX2584">
        <v>1.0795453863336828</v>
      </c>
      <c r="AY2584">
        <v>345.5229245073831</v>
      </c>
      <c r="AZ2584">
        <v>0.10756180341251961</v>
      </c>
      <c r="BA2584">
        <v>494.12647789810461</v>
      </c>
      <c r="BB2584">
        <v>348.03287480936393</v>
      </c>
      <c r="BC2584">
        <v>1</v>
      </c>
      <c r="BD2584">
        <v>38.994433242547743</v>
      </c>
      <c r="BE2584">
        <v>105.51582303395588</v>
      </c>
      <c r="BF2584">
        <v>8.8770619644314603</v>
      </c>
      <c r="BG2584">
        <v>5.1840174223495694</v>
      </c>
      <c r="BH2584">
        <v>360.40332381819758</v>
      </c>
      <c r="BI2584">
        <v>0.2</v>
      </c>
      <c r="BJ2584">
        <v>2208.1012533581024</v>
      </c>
      <c r="BK2584">
        <v>696.51490655586667</v>
      </c>
      <c r="BL2584">
        <v>872.31642285948055</v>
      </c>
      <c r="BM2584">
        <v>817.36096962542251</v>
      </c>
      <c r="BN2584">
        <v>171.1839093501946</v>
      </c>
      <c r="BO2584">
        <v>28.796728846028749</v>
      </c>
      <c r="BP2584">
        <v>6.2647443296246774E-2</v>
      </c>
      <c r="BQ2584">
        <v>100</v>
      </c>
      <c r="BR2584">
        <v>351.50590357545241</v>
      </c>
      <c r="BS2584">
        <v>5.411804087002843E-2</v>
      </c>
      <c r="BT2584">
        <v>2.7955467813231782E-4</v>
      </c>
      <c r="BU2584">
        <v>0</v>
      </c>
      <c r="BV2584">
        <v>0.55484826462181125</v>
      </c>
      <c r="BW2584">
        <v>14.913586972748156</v>
      </c>
      <c r="BX2584">
        <v>34.412968783641595</v>
      </c>
      <c r="BY2584">
        <v>31.183977973818699</v>
      </c>
      <c r="BZ2584">
        <v>1000.5590569138377</v>
      </c>
      <c r="CA2584">
        <v>267.19642104093418</v>
      </c>
      <c r="CB2584">
        <v>232.83769816530676</v>
      </c>
      <c r="CC2584" s="156">
        <v>0.87</v>
      </c>
      <c r="CD2584">
        <v>1510</v>
      </c>
      <c r="CE2584">
        <v>0.22652203113153391</v>
      </c>
      <c r="CF2584">
        <v>7.2756246531533773</v>
      </c>
      <c r="CG2584">
        <v>0.30462939346565354</v>
      </c>
      <c r="CH2584">
        <v>27.272213331565744</v>
      </c>
      <c r="CI2584">
        <v>5</v>
      </c>
    </row>
    <row r="2585" spans="47:87" x14ac:dyDescent="0.3">
      <c r="AU2585">
        <v>0.3</v>
      </c>
      <c r="AV2585">
        <v>19.585676974636158</v>
      </c>
      <c r="AW2585">
        <v>0.26979810468194415</v>
      </c>
      <c r="AX2585">
        <v>0.51016022098288749</v>
      </c>
      <c r="AY2585">
        <v>317.68353897622251</v>
      </c>
      <c r="AZ2585">
        <v>9.8304611387768095E-2</v>
      </c>
      <c r="BA2585">
        <v>397.8258265014158</v>
      </c>
      <c r="BB2585">
        <v>344.35610917978295</v>
      </c>
      <c r="BC2585">
        <v>1</v>
      </c>
      <c r="BD2585">
        <v>41.779776827040365</v>
      </c>
      <c r="BE2585">
        <v>71.297859971581317</v>
      </c>
      <c r="BF2585">
        <v>21.354759734767548</v>
      </c>
      <c r="BG2585">
        <v>8.1275194935330042</v>
      </c>
      <c r="BH2585">
        <v>387.72088388330189</v>
      </c>
      <c r="BI2585">
        <v>0.19999999999999996</v>
      </c>
      <c r="BJ2585">
        <v>3007.7104425479488</v>
      </c>
      <c r="BK2585">
        <v>693.16309342550528</v>
      </c>
      <c r="BL2585">
        <v>893.09436944107222</v>
      </c>
      <c r="BM2585">
        <v>953.16874753423838</v>
      </c>
      <c r="BN2585">
        <v>196.9035556137832</v>
      </c>
      <c r="BO2585">
        <v>24.14810763981302</v>
      </c>
      <c r="BP2585">
        <v>6.9487940057800901E-2</v>
      </c>
      <c r="BQ2585">
        <v>100</v>
      </c>
      <c r="BR2585">
        <v>369.6473646780837</v>
      </c>
      <c r="BS2585">
        <v>5.1420953115495542E-2</v>
      </c>
      <c r="BT2585">
        <v>2.9995997012645782E-4</v>
      </c>
      <c r="BU2585">
        <v>0</v>
      </c>
      <c r="BV2585">
        <v>0.55824611049815831</v>
      </c>
      <c r="BW2585">
        <v>15.783895361819011</v>
      </c>
      <c r="BX2585">
        <v>33.935108115952886</v>
      </c>
      <c r="BY2585">
        <v>32.098084084366064</v>
      </c>
      <c r="BZ2585">
        <v>1124.9943951752698</v>
      </c>
      <c r="CA2585">
        <v>313.09828032787078</v>
      </c>
      <c r="CB2585">
        <v>236.91989688235023</v>
      </c>
      <c r="CC2585" s="156">
        <v>0.7</v>
      </c>
      <c r="CD2585">
        <v>1870</v>
      </c>
      <c r="CE2585">
        <v>0.20429511635281328</v>
      </c>
      <c r="CF2585">
        <v>7.7013896049300428</v>
      </c>
      <c r="CG2585">
        <v>0.24590693305546363</v>
      </c>
      <c r="CH2585">
        <v>31.91433038256168</v>
      </c>
      <c r="CI2585">
        <v>6</v>
      </c>
    </row>
    <row r="2586" spans="47:87" x14ac:dyDescent="0.3">
      <c r="AU2586">
        <v>0.3</v>
      </c>
      <c r="AV2586">
        <v>19.050158266200395</v>
      </c>
      <c r="AW2586">
        <v>0.2958158474347487</v>
      </c>
      <c r="AX2586">
        <v>0.84075312169273009</v>
      </c>
      <c r="AY2586">
        <v>314.60464468434907</v>
      </c>
      <c r="AZ2586">
        <v>9.7549911474891407E-2</v>
      </c>
      <c r="BA2586">
        <v>461.50720381144544</v>
      </c>
      <c r="BB2586">
        <v>361.98980289684931</v>
      </c>
      <c r="BC2586">
        <v>1</v>
      </c>
      <c r="BD2586">
        <v>42.128205790426883</v>
      </c>
      <c r="BE2586">
        <v>94.545363152832394</v>
      </c>
      <c r="BF2586">
        <v>16.348759870997082</v>
      </c>
      <c r="BG2586">
        <v>4.0488498884158224</v>
      </c>
      <c r="BH2586">
        <v>378.16113731041463</v>
      </c>
      <c r="BI2586">
        <v>0.2</v>
      </c>
      <c r="BJ2586">
        <v>2400.6697571810355</v>
      </c>
      <c r="BK2586">
        <v>663.22386921603857</v>
      </c>
      <c r="BL2586">
        <v>843.41010380572084</v>
      </c>
      <c r="BM2586">
        <v>839.85463630355378</v>
      </c>
      <c r="BN2586">
        <v>85.725074107769046</v>
      </c>
      <c r="BO2586">
        <v>26.735100868508386</v>
      </c>
      <c r="BP2586">
        <v>4.4896456949657833E-2</v>
      </c>
      <c r="BQ2586">
        <v>100</v>
      </c>
      <c r="BR2586">
        <v>265.66584221789731</v>
      </c>
      <c r="BS2586">
        <v>5.1633442867415169E-2</v>
      </c>
      <c r="BT2586">
        <v>2.9042094704828571E-4</v>
      </c>
      <c r="BU2586">
        <v>0</v>
      </c>
      <c r="BV2586">
        <v>0.59907847576757767</v>
      </c>
      <c r="BW2586">
        <v>13.827713971991315</v>
      </c>
      <c r="BX2586">
        <v>37.418605745345396</v>
      </c>
      <c r="BY2586">
        <v>38.650378502531197</v>
      </c>
      <c r="BZ2586">
        <v>906.85871956352366</v>
      </c>
      <c r="CA2586">
        <v>264.26400485202311</v>
      </c>
      <c r="CB2586">
        <v>236.91627719244531</v>
      </c>
      <c r="CC2586" s="156">
        <v>0.91</v>
      </c>
      <c r="CD2586">
        <v>1740</v>
      </c>
      <c r="CE2586">
        <v>0.22148877066460582</v>
      </c>
      <c r="CF2586">
        <v>7.5339256225975522</v>
      </c>
      <c r="CG2586">
        <v>0.29632194395727285</v>
      </c>
      <c r="CH2586">
        <v>24.112694300903584</v>
      </c>
      <c r="CI2586">
        <v>6</v>
      </c>
    </row>
    <row r="2587" spans="47:87" x14ac:dyDescent="0.3">
      <c r="AU2587">
        <v>0.3</v>
      </c>
      <c r="AV2587">
        <v>19.6856735618424</v>
      </c>
      <c r="AW2587">
        <v>0.31717340301456393</v>
      </c>
      <c r="AX2587">
        <v>0.95091405859217537</v>
      </c>
      <c r="AY2587">
        <v>325.79960539405334</v>
      </c>
      <c r="AZ2587">
        <v>9.1971229889466238E-2</v>
      </c>
      <c r="BA2587">
        <v>412.82135778042414</v>
      </c>
      <c r="BB2587">
        <v>380.77211362881064</v>
      </c>
      <c r="BC2587">
        <v>1</v>
      </c>
      <c r="BD2587">
        <v>37.939869568491467</v>
      </c>
      <c r="BE2587">
        <v>110.62169601915836</v>
      </c>
      <c r="BF2587">
        <v>10.460704123813738</v>
      </c>
      <c r="BG2587">
        <v>3.9141175829421391</v>
      </c>
      <c r="BH2587">
        <v>486.33255965101102</v>
      </c>
      <c r="BI2587">
        <v>0.2</v>
      </c>
      <c r="BJ2587">
        <v>2482.3701941409004</v>
      </c>
      <c r="BK2587">
        <v>669.72326316274598</v>
      </c>
      <c r="BL2587">
        <v>869.19033875425782</v>
      </c>
      <c r="BM2587">
        <v>867.12808306291822</v>
      </c>
      <c r="BN2587">
        <v>157.21768814927472</v>
      </c>
      <c r="BO2587">
        <v>28.260887113505454</v>
      </c>
      <c r="BP2587">
        <v>9.7277575606607658E-2</v>
      </c>
      <c r="BQ2587">
        <v>100</v>
      </c>
      <c r="BR2587">
        <v>297.47368338965975</v>
      </c>
      <c r="BS2587">
        <v>5.0887379023028111E-2</v>
      </c>
      <c r="BT2587">
        <v>2.9456319247933858E-4</v>
      </c>
      <c r="BU2587">
        <v>0</v>
      </c>
      <c r="BV2587">
        <v>0.54085738572636266</v>
      </c>
      <c r="BW2587">
        <v>14.730934516215477</v>
      </c>
      <c r="BX2587">
        <v>36.514155503186686</v>
      </c>
      <c r="BY2587">
        <v>38.225975806511315</v>
      </c>
      <c r="BZ2587">
        <v>1230.4263825013138</v>
      </c>
      <c r="CA2587">
        <v>374.21576844264661</v>
      </c>
      <c r="CB2587">
        <v>217.25167685571165</v>
      </c>
      <c r="CC2587" s="156">
        <v>0.83</v>
      </c>
      <c r="CD2587">
        <v>2130</v>
      </c>
      <c r="CE2587">
        <v>9.2111271143145323E-2</v>
      </c>
      <c r="CF2587">
        <v>4.2502314853038135</v>
      </c>
      <c r="CG2587">
        <v>0.12719773162841835</v>
      </c>
      <c r="CH2587">
        <v>1.2494020273999056</v>
      </c>
      <c r="CI2587">
        <v>19</v>
      </c>
    </row>
    <row r="2588" spans="47:87" x14ac:dyDescent="0.3">
      <c r="AU2588">
        <v>0.3</v>
      </c>
      <c r="AV2588">
        <v>18.108779489674848</v>
      </c>
      <c r="AW2588">
        <v>0.3253714213768224</v>
      </c>
      <c r="AX2588">
        <v>2.0246876245898782</v>
      </c>
      <c r="AY2588">
        <v>344.76434705853387</v>
      </c>
      <c r="AZ2588">
        <v>0.11080545981810706</v>
      </c>
      <c r="BA2588">
        <v>335.41593611259668</v>
      </c>
      <c r="BB2588">
        <v>375.42895461270547</v>
      </c>
      <c r="BC2588">
        <v>1</v>
      </c>
      <c r="BD2588">
        <v>38.895281318921008</v>
      </c>
      <c r="BE2588">
        <v>103.19421819945083</v>
      </c>
      <c r="BF2588">
        <v>18.153288735195893</v>
      </c>
      <c r="BG2588">
        <v>6.3121655099881595</v>
      </c>
      <c r="BH2588">
        <v>417.66515892515281</v>
      </c>
      <c r="BI2588">
        <v>0.20000000000000004</v>
      </c>
      <c r="BJ2588">
        <v>2344.064483292877</v>
      </c>
      <c r="BK2588">
        <v>682.17789517453014</v>
      </c>
      <c r="BL2588">
        <v>867.19678099166242</v>
      </c>
      <c r="BM2588">
        <v>936.69934386246439</v>
      </c>
      <c r="BN2588">
        <v>90.528657496620824</v>
      </c>
      <c r="BO2588">
        <v>29.558097635958664</v>
      </c>
      <c r="BP2588">
        <v>3.0940551279955049E-2</v>
      </c>
      <c r="BQ2588">
        <v>100</v>
      </c>
      <c r="BR2588">
        <v>346.77290114624446</v>
      </c>
      <c r="BS2588">
        <v>5.2855369010625784E-2</v>
      </c>
      <c r="BT2588">
        <v>2.7760588740460043E-4</v>
      </c>
      <c r="BU2588">
        <v>67.817806332936698</v>
      </c>
      <c r="BV2588">
        <v>0.52359000080660523</v>
      </c>
      <c r="BW2588">
        <v>13.608657319800507</v>
      </c>
      <c r="BX2588">
        <v>35.157019936088624</v>
      </c>
      <c r="BY2588">
        <v>34.831958795323587</v>
      </c>
      <c r="BZ2588">
        <v>956.96324579154623</v>
      </c>
      <c r="CA2588">
        <v>268.68867000328885</v>
      </c>
      <c r="CB2588">
        <v>219.829575470973</v>
      </c>
      <c r="CC2588" s="156">
        <v>0.84</v>
      </c>
      <c r="CD2588">
        <v>1440</v>
      </c>
      <c r="CE2588">
        <v>0.26070996702693772</v>
      </c>
      <c r="CF2588">
        <v>7.7052567887958272</v>
      </c>
      <c r="CG2588">
        <v>0.31983363833715739</v>
      </c>
      <c r="CH2588">
        <v>31.218334872530558</v>
      </c>
      <c r="CI2588">
        <v>5</v>
      </c>
    </row>
    <row r="2589" spans="47:87" x14ac:dyDescent="0.3">
      <c r="AU2589">
        <v>0.3</v>
      </c>
      <c r="AV2589">
        <v>19.760419582837827</v>
      </c>
      <c r="AW2589">
        <v>0.32892054250856745</v>
      </c>
      <c r="AX2589">
        <v>1.1874394539262618</v>
      </c>
      <c r="AY2589">
        <v>311.93009319666504</v>
      </c>
      <c r="AZ2589">
        <v>9.3514772618940978E-2</v>
      </c>
      <c r="BA2589">
        <v>483.36035488274132</v>
      </c>
      <c r="BB2589">
        <v>427.06266520538372</v>
      </c>
      <c r="BC2589">
        <v>1</v>
      </c>
      <c r="BD2589">
        <v>37.481182025175812</v>
      </c>
      <c r="BE2589">
        <v>103.58560226110252</v>
      </c>
      <c r="BF2589">
        <v>23.807888515501983</v>
      </c>
      <c r="BG2589">
        <v>5.6919709633248843</v>
      </c>
      <c r="BH2589">
        <v>406.51842174965628</v>
      </c>
      <c r="BI2589">
        <v>0.20000000000000004</v>
      </c>
      <c r="BJ2589">
        <v>2782.1080093250152</v>
      </c>
      <c r="BK2589">
        <v>682.6533106672033</v>
      </c>
      <c r="BL2589">
        <v>997.14491394509776</v>
      </c>
      <c r="BM2589">
        <v>926.10466937506044</v>
      </c>
      <c r="BN2589">
        <v>112.0220481580408</v>
      </c>
      <c r="BO2589">
        <v>29.640499953177983</v>
      </c>
      <c r="BP2589">
        <v>6.0492178723153198E-2</v>
      </c>
      <c r="BQ2589">
        <v>100</v>
      </c>
      <c r="BR2589">
        <v>312.70645460534251</v>
      </c>
      <c r="BS2589">
        <v>5.2691779993127373E-2</v>
      </c>
      <c r="BT2589">
        <v>2.9904725142723134E-4</v>
      </c>
      <c r="BU2589">
        <v>0</v>
      </c>
      <c r="BV2589">
        <v>0.51610783159228257</v>
      </c>
      <c r="BW2589">
        <v>14.661285309432087</v>
      </c>
      <c r="BX2589">
        <v>37.375439916342657</v>
      </c>
      <c r="BY2589">
        <v>37.186434683384689</v>
      </c>
      <c r="BZ2589">
        <v>1056.0866536403491</v>
      </c>
      <c r="CA2589">
        <v>287.57533278147218</v>
      </c>
      <c r="CB2589">
        <v>251.54559550796705</v>
      </c>
      <c r="CC2589" s="156">
        <v>1.06</v>
      </c>
      <c r="CD2589">
        <v>1730</v>
      </c>
      <c r="CE2589">
        <v>0.11024811980317284</v>
      </c>
      <c r="CF2589">
        <v>3.4945455971534116</v>
      </c>
      <c r="CG2589">
        <v>0.14247065554460744</v>
      </c>
      <c r="CH2589">
        <v>0.44842418265783651</v>
      </c>
      <c r="CI2589">
        <v>18</v>
      </c>
    </row>
    <row r="2590" spans="47:87" x14ac:dyDescent="0.3">
      <c r="AU2590">
        <v>0.3</v>
      </c>
      <c r="AV2590">
        <v>19.478304536562067</v>
      </c>
      <c r="AW2590">
        <v>0.2584373248832107</v>
      </c>
      <c r="AX2590">
        <v>1.2982791745737221</v>
      </c>
      <c r="AY2590">
        <v>317.95748092577116</v>
      </c>
      <c r="AZ2590">
        <v>9.5575834086171388E-2</v>
      </c>
      <c r="BA2590">
        <v>500.78277229807884</v>
      </c>
      <c r="BB2590">
        <v>286.49642422345329</v>
      </c>
      <c r="BC2590">
        <v>1</v>
      </c>
      <c r="BD2590">
        <v>41.344803190031072</v>
      </c>
      <c r="BE2590">
        <v>112.83373602229516</v>
      </c>
      <c r="BF2590">
        <v>11.927049946531165</v>
      </c>
      <c r="BG2590">
        <v>5.6646211632044379</v>
      </c>
      <c r="BH2590">
        <v>406.64583478460901</v>
      </c>
      <c r="BI2590">
        <v>0.19999999999999998</v>
      </c>
      <c r="BJ2590">
        <v>2064.3982735096697</v>
      </c>
      <c r="BK2590">
        <v>690.42331901429066</v>
      </c>
      <c r="BL2590">
        <v>909.90732816847571</v>
      </c>
      <c r="BM2590">
        <v>1032.2593316438968</v>
      </c>
      <c r="BN2590">
        <v>147.126169181509</v>
      </c>
      <c r="BO2590">
        <v>23.312821037590567</v>
      </c>
      <c r="BP2590">
        <v>4.4524717739805479E-2</v>
      </c>
      <c r="BQ2590">
        <v>100</v>
      </c>
      <c r="BR2590">
        <v>446.75772253974725</v>
      </c>
      <c r="BS2590">
        <v>5.5419335717495563E-2</v>
      </c>
      <c r="BT2590">
        <v>3.1928139184485792E-4</v>
      </c>
      <c r="BU2590">
        <v>6.3483657571131511</v>
      </c>
      <c r="BV2590">
        <v>0.54289744219542402</v>
      </c>
      <c r="BW2590">
        <v>14.507806670640331</v>
      </c>
      <c r="BX2590">
        <v>34.741979441602297</v>
      </c>
      <c r="BY2590">
        <v>34.368422211463191</v>
      </c>
      <c r="BZ2590">
        <v>981.01910659196096</v>
      </c>
      <c r="CA2590">
        <v>372.39951019082469</v>
      </c>
      <c r="CB2590">
        <v>217.27071489099427</v>
      </c>
      <c r="CC2590" s="156">
        <v>1.18</v>
      </c>
      <c r="CD2590">
        <v>2090</v>
      </c>
      <c r="CE2590">
        <v>5.612035702725815E-2</v>
      </c>
      <c r="CF2590">
        <v>2.7923969609984689</v>
      </c>
      <c r="CG2590">
        <v>9.6103985163299044E-2</v>
      </c>
      <c r="CH2590">
        <v>-6.949365022895833</v>
      </c>
      <c r="CI2590" t="s">
        <v>479</v>
      </c>
    </row>
    <row r="2591" spans="47:87" x14ac:dyDescent="0.3">
      <c r="AU2591">
        <v>0.3</v>
      </c>
      <c r="AV2591">
        <v>17.398182995959441</v>
      </c>
      <c r="AW2591">
        <v>0.23946237793579592</v>
      </c>
      <c r="AX2591">
        <v>2.1437167829579074</v>
      </c>
      <c r="AY2591">
        <v>311.32990460568067</v>
      </c>
      <c r="AZ2591">
        <v>0.1117751279500447</v>
      </c>
      <c r="BA2591">
        <v>378.5884095568864</v>
      </c>
      <c r="BB2591">
        <v>390.28976548221124</v>
      </c>
      <c r="BC2591">
        <v>1</v>
      </c>
      <c r="BD2591">
        <v>42.096460602880924</v>
      </c>
      <c r="BE2591">
        <v>93.966116697480658</v>
      </c>
      <c r="BF2591">
        <v>4.8845269154993858</v>
      </c>
      <c r="BG2591">
        <v>4.3054793243019649</v>
      </c>
      <c r="BH2591">
        <v>413.43764123017581</v>
      </c>
      <c r="BI2591">
        <v>0.20000000000000004</v>
      </c>
      <c r="BJ2591">
        <v>2043.2125409773987</v>
      </c>
      <c r="BK2591">
        <v>681.27566017742083</v>
      </c>
      <c r="BL2591">
        <v>903.29510955608032</v>
      </c>
      <c r="BM2591">
        <v>938.80611491970319</v>
      </c>
      <c r="BN2591">
        <v>172.09103778045105</v>
      </c>
      <c r="BO2591">
        <v>21.550531919760772</v>
      </c>
      <c r="BP2591">
        <v>4.7285223834942734E-2</v>
      </c>
      <c r="BQ2591">
        <v>100</v>
      </c>
      <c r="BR2591">
        <v>392.3517517948676</v>
      </c>
      <c r="BS2591">
        <v>5.2145545264444371E-2</v>
      </c>
      <c r="BT2591">
        <v>3.0945420732955519E-4</v>
      </c>
      <c r="BU2591">
        <v>0</v>
      </c>
      <c r="BV2591">
        <v>0.53377080714609826</v>
      </c>
      <c r="BW2591">
        <v>13.978829108752175</v>
      </c>
      <c r="BX2591">
        <v>37.187308033982994</v>
      </c>
      <c r="BY2591">
        <v>37.003393425114858</v>
      </c>
      <c r="BZ2591">
        <v>953.55661639078164</v>
      </c>
      <c r="CA2591">
        <v>345.68315117320071</v>
      </c>
      <c r="CB2591">
        <v>228.08330154998339</v>
      </c>
      <c r="CC2591" s="156">
        <v>1.05</v>
      </c>
      <c r="CD2591">
        <v>660</v>
      </c>
      <c r="CE2591">
        <v>0.21627394410782519</v>
      </c>
      <c r="CF2591">
        <v>7.9959998845385289</v>
      </c>
      <c r="CG2591">
        <v>0.26148214093861327</v>
      </c>
      <c r="CH2591">
        <v>23.452395346507913</v>
      </c>
      <c r="CI2591">
        <v>6</v>
      </c>
    </row>
    <row r="2592" spans="47:87" x14ac:dyDescent="0.3">
      <c r="AU2592">
        <v>0.3</v>
      </c>
      <c r="AV2592">
        <v>20.513668825132832</v>
      </c>
      <c r="AW2592">
        <v>0.27091580078829092</v>
      </c>
      <c r="AX2592">
        <v>0.91813047599537145</v>
      </c>
      <c r="AY2592">
        <v>328.84002751437703</v>
      </c>
      <c r="AZ2592">
        <v>0.11127242737722431</v>
      </c>
      <c r="BA2592">
        <v>422.06777470478693</v>
      </c>
      <c r="BB2592">
        <v>324.91451757098122</v>
      </c>
      <c r="BC2592">
        <v>1</v>
      </c>
      <c r="BD2592">
        <v>46.306422875967193</v>
      </c>
      <c r="BE2592">
        <v>96.311071599363004</v>
      </c>
      <c r="BF2592">
        <v>11.132155901445538</v>
      </c>
      <c r="BG2592">
        <v>6.061608993794394</v>
      </c>
      <c r="BH2592">
        <v>408.14348019108076</v>
      </c>
      <c r="BI2592">
        <v>0.19999999999999998</v>
      </c>
      <c r="BJ2592">
        <v>2265.6899925636703</v>
      </c>
      <c r="BK2592">
        <v>694.43495245710608</v>
      </c>
      <c r="BL2592">
        <v>848.95270017571124</v>
      </c>
      <c r="BM2592">
        <v>1051.939421650904</v>
      </c>
      <c r="BN2592">
        <v>126.61655797887462</v>
      </c>
      <c r="BO2592">
        <v>24.597208550066618</v>
      </c>
      <c r="BP2592">
        <v>2.7358226237252266E-2</v>
      </c>
      <c r="BQ2592">
        <v>100</v>
      </c>
      <c r="BR2592">
        <v>328.87626460325862</v>
      </c>
      <c r="BS2592">
        <v>4.761658628190877E-2</v>
      </c>
      <c r="BT2592">
        <v>2.8660496057800937E-4</v>
      </c>
      <c r="BU2592">
        <v>91.325191658113852</v>
      </c>
      <c r="BV2592">
        <v>0.53258699292906109</v>
      </c>
      <c r="BW2592">
        <v>15.843982532295559</v>
      </c>
      <c r="BX2592">
        <v>37.017149245358858</v>
      </c>
      <c r="BY2592">
        <v>27.041032874838827</v>
      </c>
      <c r="BZ2592">
        <v>1091.571106762296</v>
      </c>
      <c r="CA2592">
        <v>304.65222766742522</v>
      </c>
      <c r="CB2592">
        <v>222.31355609854975</v>
      </c>
      <c r="CC2592" s="156">
        <v>0.92</v>
      </c>
      <c r="CD2592">
        <v>1600</v>
      </c>
      <c r="CE2592">
        <v>0.19565029537313205</v>
      </c>
      <c r="CF2592">
        <v>6.4743686032019578</v>
      </c>
      <c r="CG2592">
        <v>0.23413361693041052</v>
      </c>
      <c r="CH2592">
        <v>19.096430089033976</v>
      </c>
      <c r="CI2592">
        <v>7</v>
      </c>
    </row>
    <row r="2593" spans="47:87" x14ac:dyDescent="0.3">
      <c r="AU2593">
        <v>0.3</v>
      </c>
      <c r="AV2593">
        <v>21.068724780478057</v>
      </c>
      <c r="AW2593">
        <v>0.36295447178007334</v>
      </c>
      <c r="AX2593">
        <v>1.4741463534935275</v>
      </c>
      <c r="AY2593">
        <v>310.08518159477836</v>
      </c>
      <c r="AZ2593">
        <v>0.10610510082664189</v>
      </c>
      <c r="BA2593">
        <v>292.30910059689256</v>
      </c>
      <c r="BB2593">
        <v>449.62053279112911</v>
      </c>
      <c r="BC2593">
        <v>1</v>
      </c>
      <c r="BD2593">
        <v>35.576457723418336</v>
      </c>
      <c r="BE2593">
        <v>95.97764321898805</v>
      </c>
      <c r="BF2593">
        <v>22.100238884564614</v>
      </c>
      <c r="BG2593">
        <v>4.3898849507577644</v>
      </c>
      <c r="BH2593">
        <v>380.44810233184859</v>
      </c>
      <c r="BI2593">
        <v>0.19999999999999998</v>
      </c>
      <c r="BJ2593">
        <v>2919.6030488538595</v>
      </c>
      <c r="BK2593">
        <v>693.26591320642626</v>
      </c>
      <c r="BL2593">
        <v>897.94006579825793</v>
      </c>
      <c r="BM2593">
        <v>970.44646299218937</v>
      </c>
      <c r="BN2593">
        <v>114.74265466079109</v>
      </c>
      <c r="BO2593">
        <v>32.795790151915924</v>
      </c>
      <c r="BP2593">
        <v>5.601763388754228E-2</v>
      </c>
      <c r="BQ2593">
        <v>100</v>
      </c>
      <c r="BR2593">
        <v>302.22379856737183</v>
      </c>
      <c r="BS2593">
        <v>5.0541955992900789E-2</v>
      </c>
      <c r="BT2593">
        <v>3.0784269368896674E-4</v>
      </c>
      <c r="BU2593">
        <v>0</v>
      </c>
      <c r="BV2593">
        <v>0.59047109262029229</v>
      </c>
      <c r="BW2593">
        <v>15.046412495988131</v>
      </c>
      <c r="BX2593">
        <v>39.112524791308672</v>
      </c>
      <c r="BY2593">
        <v>30.271713747141035</v>
      </c>
      <c r="BZ2593">
        <v>1053.4655896371046</v>
      </c>
      <c r="CA2593">
        <v>300.22663160698733</v>
      </c>
      <c r="CB2593">
        <v>235.42305871727945</v>
      </c>
      <c r="CC2593" s="156">
        <v>0.92</v>
      </c>
      <c r="CD2593">
        <v>1590</v>
      </c>
      <c r="CE2593">
        <v>0.14367249424881678</v>
      </c>
      <c r="CF2593">
        <v>5.7538548457277692</v>
      </c>
      <c r="CG2593">
        <v>0.18686956722884998</v>
      </c>
      <c r="CH2593">
        <v>13.424943420028649</v>
      </c>
      <c r="CI2593">
        <v>9</v>
      </c>
    </row>
    <row r="2594" spans="47:87" x14ac:dyDescent="0.3">
      <c r="AU2594">
        <v>0.3</v>
      </c>
      <c r="AV2594">
        <v>19.755011390777785</v>
      </c>
      <c r="AW2594">
        <v>0.29061090338210699</v>
      </c>
      <c r="AX2594">
        <v>1.1726849443371812</v>
      </c>
      <c r="AY2594">
        <v>324.8545437367008</v>
      </c>
      <c r="AZ2594">
        <v>0.1190748505622506</v>
      </c>
      <c r="BA2594">
        <v>491.13342664612219</v>
      </c>
      <c r="BB2594">
        <v>423.10041086250544</v>
      </c>
      <c r="BC2594">
        <v>1</v>
      </c>
      <c r="BD2594">
        <v>38.870454737342143</v>
      </c>
      <c r="BE2594">
        <v>117.53939662441412</v>
      </c>
      <c r="BF2594">
        <v>21.560441160953062</v>
      </c>
      <c r="BG2594">
        <v>4.6617874840596238</v>
      </c>
      <c r="BH2594">
        <v>394.81506355395516</v>
      </c>
      <c r="BI2594">
        <v>0.20000000000000007</v>
      </c>
      <c r="BJ2594">
        <v>2326.6063110620621</v>
      </c>
      <c r="BK2594">
        <v>694.62791518854578</v>
      </c>
      <c r="BL2594">
        <v>883.67895166200981</v>
      </c>
      <c r="BM2594">
        <v>834.42142799405633</v>
      </c>
      <c r="BN2594">
        <v>167.23890920272103</v>
      </c>
      <c r="BO2594">
        <v>26.184037059606101</v>
      </c>
      <c r="BP2594">
        <v>5.3780569472006476E-2</v>
      </c>
      <c r="BQ2594">
        <v>100</v>
      </c>
      <c r="BR2594">
        <v>325.56066094399989</v>
      </c>
      <c r="BS2594">
        <v>5.4229830134499418E-2</v>
      </c>
      <c r="BT2594">
        <v>3.2399099198958023E-4</v>
      </c>
      <c r="BU2594">
        <v>0</v>
      </c>
      <c r="BV2594">
        <v>0.55326724219661738</v>
      </c>
      <c r="BW2594">
        <v>14.00941530811234</v>
      </c>
      <c r="BX2594">
        <v>36.169782291858148</v>
      </c>
      <c r="BY2594">
        <v>33.412801700275587</v>
      </c>
      <c r="BZ2594">
        <v>804.26968809574737</v>
      </c>
      <c r="CA2594">
        <v>284.49877315542886</v>
      </c>
      <c r="CB2594">
        <v>223.14983183489807</v>
      </c>
      <c r="CC2594" s="156">
        <v>1.2</v>
      </c>
      <c r="CD2594">
        <v>1330</v>
      </c>
      <c r="CE2594">
        <v>8.9446495815161065E-2</v>
      </c>
      <c r="CF2594">
        <v>3.8606523568849727</v>
      </c>
      <c r="CG2594">
        <v>0.11809106794332616</v>
      </c>
      <c r="CH2594">
        <v>-5.0855599814767256</v>
      </c>
      <c r="CI2594" t="s">
        <v>479</v>
      </c>
    </row>
    <row r="2595" spans="47:87" x14ac:dyDescent="0.3">
      <c r="AU2595">
        <v>0.3</v>
      </c>
      <c r="AV2595">
        <v>20.208004572330388</v>
      </c>
      <c r="AW2595">
        <v>0.29774188363456056</v>
      </c>
      <c r="AX2595">
        <v>0.75800212126999289</v>
      </c>
      <c r="AY2595">
        <v>330.90280049343755</v>
      </c>
      <c r="AZ2595">
        <v>0.10387844863549091</v>
      </c>
      <c r="BA2595">
        <v>338.70654235363457</v>
      </c>
      <c r="BB2595">
        <v>433.03890660143298</v>
      </c>
      <c r="BC2595">
        <v>1</v>
      </c>
      <c r="BD2595">
        <v>37.173193927260641</v>
      </c>
      <c r="BE2595">
        <v>88.571416749989382</v>
      </c>
      <c r="BF2595">
        <v>12.727167614557416</v>
      </c>
      <c r="BG2595">
        <v>4.0654000464816784</v>
      </c>
      <c r="BH2595">
        <v>385.95815435038082</v>
      </c>
      <c r="BI2595">
        <v>0.2</v>
      </c>
      <c r="BJ2595">
        <v>2726.0553437096132</v>
      </c>
      <c r="BK2595">
        <v>676.4676849527749</v>
      </c>
      <c r="BL2595">
        <v>917.29354942712223</v>
      </c>
      <c r="BM2595">
        <v>1057.0927059741255</v>
      </c>
      <c r="BN2595">
        <v>172.44253472344241</v>
      </c>
      <c r="BO2595">
        <v>27.020480299395611</v>
      </c>
      <c r="BP2595">
        <v>3.1654450791607176E-2</v>
      </c>
      <c r="BQ2595">
        <v>100</v>
      </c>
      <c r="BR2595">
        <v>301.13835088306524</v>
      </c>
      <c r="BS2595">
        <v>5.4506895476515139E-2</v>
      </c>
      <c r="BT2595">
        <v>2.9144712065978117E-4</v>
      </c>
      <c r="BU2595">
        <v>0</v>
      </c>
      <c r="BV2595">
        <v>0.51992414783984764</v>
      </c>
      <c r="BW2595">
        <v>14.481194889278193</v>
      </c>
      <c r="BX2595">
        <v>37.715685017412049</v>
      </c>
      <c r="BY2595">
        <v>40.999242006615837</v>
      </c>
      <c r="BZ2595">
        <v>1075.6437681225145</v>
      </c>
      <c r="CA2595">
        <v>351.50422712375951</v>
      </c>
      <c r="CB2595">
        <v>254.16458016756113</v>
      </c>
      <c r="CC2595" s="156">
        <v>0.86</v>
      </c>
      <c r="CD2595">
        <v>1560</v>
      </c>
      <c r="CE2595">
        <v>0.2021099414226244</v>
      </c>
      <c r="CF2595">
        <v>7.2097567147815269</v>
      </c>
      <c r="CG2595">
        <v>0.24410506105705751</v>
      </c>
      <c r="CH2595">
        <v>29.008196587286474</v>
      </c>
      <c r="CI2595">
        <v>6</v>
      </c>
    </row>
    <row r="2596" spans="47:87" x14ac:dyDescent="0.3">
      <c r="AU2596">
        <v>0.3</v>
      </c>
      <c r="AV2596">
        <v>19.763942810221742</v>
      </c>
      <c r="AW2596">
        <v>0.32104466226813777</v>
      </c>
      <c r="AX2596">
        <v>1.4140560270792539</v>
      </c>
      <c r="AY2596">
        <v>324.72486826604438</v>
      </c>
      <c r="AZ2596">
        <v>8.5181692103536738E-2</v>
      </c>
      <c r="BA2596">
        <v>428.64425993585473</v>
      </c>
      <c r="BB2596">
        <v>345.30930287412474</v>
      </c>
      <c r="BC2596">
        <v>1</v>
      </c>
      <c r="BD2596">
        <v>42.317571172979946</v>
      </c>
      <c r="BE2596">
        <v>89.579449224926464</v>
      </c>
      <c r="BF2596">
        <v>13.026868790932653</v>
      </c>
      <c r="BG2596">
        <v>4.9937032887602335</v>
      </c>
      <c r="BH2596">
        <v>447.28510134425562</v>
      </c>
      <c r="BI2596">
        <v>0.2</v>
      </c>
      <c r="BJ2596">
        <v>2367.813807272646</v>
      </c>
      <c r="BK2596">
        <v>677.89037627310643</v>
      </c>
      <c r="BL2596">
        <v>886.61975705185534</v>
      </c>
      <c r="BM2596">
        <v>958.65732728951173</v>
      </c>
      <c r="BN2596">
        <v>94.656233848198823</v>
      </c>
      <c r="BO2596">
        <v>29.11823731347808</v>
      </c>
      <c r="BP2596">
        <v>3.6325150646177341E-2</v>
      </c>
      <c r="BQ2596">
        <v>100</v>
      </c>
      <c r="BR2596">
        <v>348.81322410567793</v>
      </c>
      <c r="BS2596">
        <v>5.458537235743418E-2</v>
      </c>
      <c r="BT2596">
        <v>3.0106312694846239E-4</v>
      </c>
      <c r="BU2596">
        <v>0</v>
      </c>
      <c r="BV2596">
        <v>0.58532856094779373</v>
      </c>
      <c r="BW2596">
        <v>15.041897663658297</v>
      </c>
      <c r="BX2596">
        <v>34.686082041741251</v>
      </c>
      <c r="BY2596">
        <v>38.218384177551364</v>
      </c>
      <c r="BZ2596">
        <v>1094.14571774763</v>
      </c>
      <c r="CA2596">
        <v>258.9596667723315</v>
      </c>
      <c r="CB2596">
        <v>240.65013540588163</v>
      </c>
      <c r="CC2596" s="156">
        <v>1</v>
      </c>
      <c r="CD2596">
        <v>2220</v>
      </c>
      <c r="CE2596">
        <v>9.7820419222658161E-2</v>
      </c>
      <c r="CF2596">
        <v>4.0824818155374629</v>
      </c>
      <c r="CG2596">
        <v>0.13334415187393361</v>
      </c>
      <c r="CH2596">
        <v>3.9092773811154617</v>
      </c>
      <c r="CI2596">
        <v>16</v>
      </c>
    </row>
    <row r="2597" spans="47:87" x14ac:dyDescent="0.3">
      <c r="AU2597">
        <v>0.3</v>
      </c>
      <c r="AV2597">
        <v>19.663012014167037</v>
      </c>
      <c r="AW2597">
        <v>0.30462845083909612</v>
      </c>
      <c r="AX2597">
        <v>0.70462097887122122</v>
      </c>
      <c r="AY2597">
        <v>335.36056442871819</v>
      </c>
      <c r="AZ2597">
        <v>0.10857865070090739</v>
      </c>
      <c r="BA2597">
        <v>383.99655467443097</v>
      </c>
      <c r="BB2597">
        <v>221.80920805903932</v>
      </c>
      <c r="BC2597">
        <v>1</v>
      </c>
      <c r="BD2597">
        <v>41.588263518726023</v>
      </c>
      <c r="BE2597">
        <v>98.614879093177095</v>
      </c>
      <c r="BF2597">
        <v>17.909481875737654</v>
      </c>
      <c r="BG2597">
        <v>3.6335064517350002</v>
      </c>
      <c r="BH2597">
        <v>375.52025509934964</v>
      </c>
      <c r="BI2597">
        <v>0.2</v>
      </c>
      <c r="BJ2597">
        <v>2751.0292191656099</v>
      </c>
      <c r="BK2597">
        <v>690.39889125290188</v>
      </c>
      <c r="BL2597">
        <v>878.77860169565224</v>
      </c>
      <c r="BM2597">
        <v>973.78065413369632</v>
      </c>
      <c r="BN2597">
        <v>173.15586325162099</v>
      </c>
      <c r="BO2597">
        <v>27.690170246477283</v>
      </c>
      <c r="BP2597">
        <v>2.6948379713527534E-2</v>
      </c>
      <c r="BQ2597">
        <v>100</v>
      </c>
      <c r="BR2597">
        <v>333.1381116029238</v>
      </c>
      <c r="BS2597">
        <v>5.3873633518460029E-2</v>
      </c>
      <c r="BT2597">
        <v>3.0860004321832748E-4</v>
      </c>
      <c r="BU2597">
        <v>61.424959759480316</v>
      </c>
      <c r="BV2597">
        <v>0.55421997081136176</v>
      </c>
      <c r="BW2597">
        <v>14.262907790631193</v>
      </c>
      <c r="BX2597">
        <v>37.703730682232425</v>
      </c>
      <c r="BY2597">
        <v>33.840870799283117</v>
      </c>
      <c r="BZ2597">
        <v>915.77230167678567</v>
      </c>
      <c r="CA2597">
        <v>326.59983286132302</v>
      </c>
      <c r="CB2597">
        <v>236.36661138324487</v>
      </c>
      <c r="CC2597" s="156">
        <v>0.85</v>
      </c>
      <c r="CD2597">
        <v>2370</v>
      </c>
      <c r="CE2597">
        <v>4.7312432507542246E-2</v>
      </c>
      <c r="CF2597">
        <v>2.4475051597267736</v>
      </c>
      <c r="CG2597">
        <v>8.7175450517123471E-2</v>
      </c>
      <c r="CH2597">
        <v>-9.1744268543114256</v>
      </c>
      <c r="CI2597" t="s">
        <v>479</v>
      </c>
    </row>
    <row r="2598" spans="47:87" x14ac:dyDescent="0.3">
      <c r="AU2598">
        <v>0.3</v>
      </c>
      <c r="AV2598">
        <v>19.24004548761247</v>
      </c>
      <c r="AW2598">
        <v>0.24986392829537224</v>
      </c>
      <c r="AX2598">
        <v>1.4335165870387887</v>
      </c>
      <c r="AY2598">
        <v>320.19319327414985</v>
      </c>
      <c r="AZ2598">
        <v>8.3258347819250109E-2</v>
      </c>
      <c r="BA2598">
        <v>393.0436464851922</v>
      </c>
      <c r="BB2598">
        <v>362.72296609070031</v>
      </c>
      <c r="BC2598">
        <v>1</v>
      </c>
      <c r="BD2598">
        <v>34.291036342733669</v>
      </c>
      <c r="BE2598">
        <v>105.71039761094647</v>
      </c>
      <c r="BF2598">
        <v>13.49748020192779</v>
      </c>
      <c r="BG2598">
        <v>4.0557523809772009</v>
      </c>
      <c r="BH2598">
        <v>395.58763024866039</v>
      </c>
      <c r="BI2598">
        <v>0.20000000000000004</v>
      </c>
      <c r="BJ2598">
        <v>2463.4837175130638</v>
      </c>
      <c r="BK2598">
        <v>684.61980752376837</v>
      </c>
      <c r="BL2598">
        <v>925.85601509506841</v>
      </c>
      <c r="BM2598">
        <v>953.06629933732438</v>
      </c>
      <c r="BN2598">
        <v>153.81636418085424</v>
      </c>
      <c r="BO2598">
        <v>22.448867253327759</v>
      </c>
      <c r="BP2598">
        <v>5.4082729408155422E-2</v>
      </c>
      <c r="BQ2598">
        <v>100</v>
      </c>
      <c r="BR2598">
        <v>359.33542814284448</v>
      </c>
      <c r="BS2598">
        <v>5.3337407142810232E-2</v>
      </c>
      <c r="BT2598">
        <v>3.1688422357812202E-4</v>
      </c>
      <c r="BU2598">
        <v>0</v>
      </c>
      <c r="BV2598">
        <v>0.53632708342037405</v>
      </c>
      <c r="BW2598">
        <v>14.566755493553478</v>
      </c>
      <c r="BX2598">
        <v>34.307111813782583</v>
      </c>
      <c r="BY2598">
        <v>34.18428107238897</v>
      </c>
      <c r="BZ2598">
        <v>861.18950769011633</v>
      </c>
      <c r="CA2598">
        <v>286.32003523773579</v>
      </c>
      <c r="CB2598">
        <v>231.97598398615222</v>
      </c>
      <c r="CC2598" s="156">
        <v>0.85</v>
      </c>
      <c r="CD2598">
        <v>1210</v>
      </c>
      <c r="CE2598">
        <v>0.20532924456032076</v>
      </c>
      <c r="CF2598">
        <v>7.3168657795960534</v>
      </c>
      <c r="CG2598">
        <v>0.24404204318432757</v>
      </c>
      <c r="CH2598">
        <v>23.478133102626938</v>
      </c>
      <c r="CI2598">
        <v>7</v>
      </c>
    </row>
    <row r="2599" spans="47:87" x14ac:dyDescent="0.3">
      <c r="AU2599">
        <v>0.3</v>
      </c>
      <c r="AV2599">
        <v>22.181409850428825</v>
      </c>
      <c r="AW2599">
        <v>0.29949341105999217</v>
      </c>
      <c r="AX2599">
        <v>0</v>
      </c>
      <c r="AY2599">
        <v>356.75894380177692</v>
      </c>
      <c r="AZ2599">
        <v>9.2763975902273324E-2</v>
      </c>
      <c r="BA2599">
        <v>402.57228268349172</v>
      </c>
      <c r="BB2599">
        <v>295.9888357139871</v>
      </c>
      <c r="BC2599">
        <v>1</v>
      </c>
      <c r="BD2599">
        <v>36.240927098688388</v>
      </c>
      <c r="BE2599">
        <v>88.148187167611809</v>
      </c>
      <c r="BF2599">
        <v>11.311292096473213</v>
      </c>
      <c r="BG2599">
        <v>4.1175499893756138</v>
      </c>
      <c r="BH2599">
        <v>450.40168025985417</v>
      </c>
      <c r="BI2599">
        <v>0.2</v>
      </c>
      <c r="BJ2599">
        <v>3070.9958619530671</v>
      </c>
      <c r="BK2599">
        <v>682.65063009782307</v>
      </c>
      <c r="BL2599">
        <v>898.57115806993249</v>
      </c>
      <c r="BM2599">
        <v>1005.7707243850936</v>
      </c>
      <c r="BN2599">
        <v>180.93685683744317</v>
      </c>
      <c r="BO2599">
        <v>27.037744687040451</v>
      </c>
      <c r="BP2599">
        <v>4.9090700511916205E-2</v>
      </c>
      <c r="BQ2599">
        <v>100</v>
      </c>
      <c r="BR2599">
        <v>336.17886045150033</v>
      </c>
      <c r="BS2599">
        <v>6.1414192232664887E-2</v>
      </c>
      <c r="BT2599">
        <v>3.0588241000785872E-4</v>
      </c>
      <c r="BU2599">
        <v>0</v>
      </c>
      <c r="BV2599">
        <v>0.49741243933463647</v>
      </c>
      <c r="BW2599">
        <v>14.618309122452208</v>
      </c>
      <c r="BX2599">
        <v>35.894102024832023</v>
      </c>
      <c r="BY2599">
        <v>44.59146492399389</v>
      </c>
      <c r="BZ2599">
        <v>856.00865372569012</v>
      </c>
      <c r="CA2599">
        <v>319.89964659872476</v>
      </c>
      <c r="CB2599">
        <v>252.42092285786075</v>
      </c>
      <c r="CC2599" s="156">
        <v>1.1399999999999999</v>
      </c>
      <c r="CD2599">
        <v>1520</v>
      </c>
      <c r="CE2599">
        <v>0.13726506229232815</v>
      </c>
      <c r="CF2599">
        <v>5.2451300149047242</v>
      </c>
      <c r="CG2599">
        <v>0.17568719609145725</v>
      </c>
      <c r="CH2599">
        <v>9.0960942923901733</v>
      </c>
      <c r="CI2599">
        <v>10</v>
      </c>
    </row>
    <row r="2600" spans="47:87" x14ac:dyDescent="0.3">
      <c r="AU2600">
        <v>0.3</v>
      </c>
      <c r="AV2600">
        <v>19.65958573036087</v>
      </c>
      <c r="AW2600">
        <v>0.27449193151988949</v>
      </c>
      <c r="AX2600">
        <v>1.3985704909819705</v>
      </c>
      <c r="AY2600">
        <v>325.70058221974227</v>
      </c>
      <c r="AZ2600">
        <v>0.10868710941553804</v>
      </c>
      <c r="BA2600">
        <v>404.1673466018521</v>
      </c>
      <c r="BB2600">
        <v>339.31764206998776</v>
      </c>
      <c r="BC2600">
        <v>1</v>
      </c>
      <c r="BD2600">
        <v>35.994635688414377</v>
      </c>
      <c r="BE2600">
        <v>79.008736559719523</v>
      </c>
      <c r="BF2600">
        <v>6.8909610114095665</v>
      </c>
      <c r="BG2600">
        <v>4.8702481367642427</v>
      </c>
      <c r="BH2600">
        <v>363.66968006068038</v>
      </c>
      <c r="BI2600">
        <v>0.19999999999999998</v>
      </c>
      <c r="BJ2600">
        <v>2019.9398010972964</v>
      </c>
      <c r="BK2600">
        <v>685.85309188013412</v>
      </c>
      <c r="BL2600">
        <v>904.55303618549294</v>
      </c>
      <c r="BM2600">
        <v>969.1700496661972</v>
      </c>
      <c r="BN2600">
        <v>70.137135897122846</v>
      </c>
      <c r="BO2600">
        <v>24.856085305095874</v>
      </c>
      <c r="BP2600">
        <v>3.572471370197973E-2</v>
      </c>
      <c r="BQ2600">
        <v>100</v>
      </c>
      <c r="BR2600">
        <v>351.40660659371252</v>
      </c>
      <c r="BS2600">
        <v>5.2583453628540035E-2</v>
      </c>
      <c r="BT2600">
        <v>3.1148626985730071E-4</v>
      </c>
      <c r="BU2600">
        <v>0</v>
      </c>
      <c r="BV2600">
        <v>0.51866671293027</v>
      </c>
      <c r="BW2600">
        <v>14.194080396402132</v>
      </c>
      <c r="BX2600">
        <v>33.540780632245323</v>
      </c>
      <c r="BY2600">
        <v>24.079498280803342</v>
      </c>
      <c r="BZ2600">
        <v>1234.298279263955</v>
      </c>
      <c r="CA2600">
        <v>364.64175525361782</v>
      </c>
      <c r="CB2600">
        <v>231.23701292068549</v>
      </c>
      <c r="CC2600" s="156">
        <v>0.87</v>
      </c>
      <c r="CD2600">
        <v>940</v>
      </c>
      <c r="CE2600">
        <v>0.25316512833847882</v>
      </c>
      <c r="CF2600">
        <v>11.662009506206317</v>
      </c>
      <c r="CG2600">
        <v>0.39196431916366714</v>
      </c>
      <c r="CH2600">
        <v>49.040908733692739</v>
      </c>
      <c r="CI2600">
        <v>4</v>
      </c>
    </row>
    <row r="2601" spans="47:87" x14ac:dyDescent="0.3">
      <c r="AU2601">
        <v>0.3</v>
      </c>
      <c r="AV2601">
        <v>18.43832949984407</v>
      </c>
      <c r="AW2601">
        <v>0.37223880764719303</v>
      </c>
      <c r="AX2601">
        <v>2.0564939088280152</v>
      </c>
      <c r="AY2601">
        <v>331.26544997471177</v>
      </c>
      <c r="AZ2601">
        <v>9.4465304480928644E-2</v>
      </c>
      <c r="BA2601">
        <v>453.32046469092541</v>
      </c>
      <c r="BB2601">
        <v>392.23489510358826</v>
      </c>
      <c r="BC2601">
        <v>1</v>
      </c>
      <c r="BD2601">
        <v>42.649517061320957</v>
      </c>
      <c r="BE2601">
        <v>97.324838309280736</v>
      </c>
      <c r="BF2601">
        <v>7.0915146613940712</v>
      </c>
      <c r="BG2601">
        <v>4.7995435978331944</v>
      </c>
      <c r="BH2601">
        <v>405.96069702697099</v>
      </c>
      <c r="BI2601">
        <v>0.2</v>
      </c>
      <c r="BJ2601">
        <v>2586.3484674834599</v>
      </c>
      <c r="BK2601">
        <v>689.99751425322347</v>
      </c>
      <c r="BL2601">
        <v>856.41505790386896</v>
      </c>
      <c r="BM2601">
        <v>927.20953945266615</v>
      </c>
      <c r="BN2601">
        <v>167.71945327660984</v>
      </c>
      <c r="BO2601">
        <v>33.639672292556583</v>
      </c>
      <c r="BP2601">
        <v>5.6917214883774152E-2</v>
      </c>
      <c r="BQ2601">
        <v>100</v>
      </c>
      <c r="BR2601">
        <v>405.60850239803403</v>
      </c>
      <c r="BS2601">
        <v>5.7626961264327717E-2</v>
      </c>
      <c r="BT2601">
        <v>3.1159423096059765E-4</v>
      </c>
      <c r="BU2601">
        <v>0</v>
      </c>
      <c r="BV2601">
        <v>0.56182842879355288</v>
      </c>
      <c r="BW2601">
        <v>15.307518695274121</v>
      </c>
      <c r="BX2601">
        <v>36.021700726963289</v>
      </c>
      <c r="BY2601">
        <v>32.514815318865651</v>
      </c>
      <c r="BZ2601">
        <v>755.95426747989279</v>
      </c>
      <c r="CA2601">
        <v>312.55103969165486</v>
      </c>
      <c r="CB2601">
        <v>214.51937774655769</v>
      </c>
      <c r="CC2601" s="156">
        <v>0.97</v>
      </c>
      <c r="CD2601">
        <v>600</v>
      </c>
      <c r="CE2601">
        <v>0.22982623071544439</v>
      </c>
      <c r="CF2601">
        <v>7.6089868744673943</v>
      </c>
      <c r="CG2601">
        <v>0.27697853856819188</v>
      </c>
      <c r="CH2601">
        <v>21.642869234618015</v>
      </c>
      <c r="CI2601">
        <v>6</v>
      </c>
    </row>
    <row r="2602" spans="47:87" x14ac:dyDescent="0.3">
      <c r="AU2602">
        <v>0.3</v>
      </c>
      <c r="AV2602">
        <v>19.398302426585953</v>
      </c>
      <c r="AW2602">
        <v>0.29725893950531096</v>
      </c>
      <c r="AX2602">
        <v>0.46362255796723856</v>
      </c>
      <c r="AY2602">
        <v>341.19589127364065</v>
      </c>
      <c r="AZ2602">
        <v>0.10243417019780926</v>
      </c>
      <c r="BA2602">
        <v>417.02259425328515</v>
      </c>
      <c r="BB2602">
        <v>417.55784463026305</v>
      </c>
      <c r="BC2602">
        <v>1</v>
      </c>
      <c r="BD2602">
        <v>44.645203084614977</v>
      </c>
      <c r="BE2602">
        <v>116.96134025701996</v>
      </c>
      <c r="BF2602">
        <v>13.896791367337718</v>
      </c>
      <c r="BG2602">
        <v>4.5166178645256752</v>
      </c>
      <c r="BH2602">
        <v>428.6271566782417</v>
      </c>
      <c r="BI2602">
        <v>0.2</v>
      </c>
      <c r="BJ2602">
        <v>2399.3735329861452</v>
      </c>
      <c r="BK2602">
        <v>684.73043343846973</v>
      </c>
      <c r="BL2602">
        <v>868.64813998101829</v>
      </c>
      <c r="BM2602">
        <v>879.17319383110839</v>
      </c>
      <c r="BN2602">
        <v>197.25604947166147</v>
      </c>
      <c r="BO2602">
        <v>26.583982556987539</v>
      </c>
      <c r="BP2602">
        <v>7.9257452975535589E-2</v>
      </c>
      <c r="BQ2602">
        <v>100</v>
      </c>
      <c r="BR2602">
        <v>374.37583752408142</v>
      </c>
      <c r="BS2602">
        <v>5.4627996411917165E-2</v>
      </c>
      <c r="BT2602">
        <v>3.3605625645255396E-4</v>
      </c>
      <c r="BU2602">
        <v>0</v>
      </c>
      <c r="BV2602">
        <v>0.51298765054828854</v>
      </c>
      <c r="BW2602">
        <v>14.666657513995423</v>
      </c>
      <c r="BX2602">
        <v>34.096963283033816</v>
      </c>
      <c r="BY2602">
        <v>31.610368338517535</v>
      </c>
      <c r="BZ2602">
        <v>1192.4201311702363</v>
      </c>
      <c r="CA2602">
        <v>312.35965758707817</v>
      </c>
      <c r="CB2602">
        <v>222.12672962161469</v>
      </c>
      <c r="CC2602" s="156">
        <v>0.76</v>
      </c>
      <c r="CD2602">
        <v>2400</v>
      </c>
      <c r="CE2602">
        <v>8.6541237674389926E-2</v>
      </c>
      <c r="CF2602">
        <v>4.0058038495978403</v>
      </c>
      <c r="CG2602">
        <v>0.12482925157299626</v>
      </c>
      <c r="CH2602">
        <v>-2.5702691966894542</v>
      </c>
      <c r="CI2602" t="s">
        <v>479</v>
      </c>
    </row>
    <row r="2603" spans="47:87" x14ac:dyDescent="0.3">
      <c r="AU2603">
        <v>0.3</v>
      </c>
      <c r="AV2603">
        <v>19.850047736886026</v>
      </c>
      <c r="AW2603">
        <v>0.35544807683812157</v>
      </c>
      <c r="AX2603">
        <v>1.5544721711221541</v>
      </c>
      <c r="AY2603">
        <v>314.29415539317324</v>
      </c>
      <c r="AZ2603">
        <v>8.6898901412207227E-2</v>
      </c>
      <c r="BA2603">
        <v>448.61723243176243</v>
      </c>
      <c r="BB2603">
        <v>364.31808322205069</v>
      </c>
      <c r="BC2603">
        <v>1</v>
      </c>
      <c r="BD2603">
        <v>42.254261830711592</v>
      </c>
      <c r="BE2603">
        <v>100.3336909386575</v>
      </c>
      <c r="BF2603">
        <v>9.5454817037950441</v>
      </c>
      <c r="BG2603">
        <v>4.3652584835078523</v>
      </c>
      <c r="BH2603">
        <v>456.54230890885151</v>
      </c>
      <c r="BI2603">
        <v>0.19999999999999998</v>
      </c>
      <c r="BJ2603">
        <v>2863.2818268718765</v>
      </c>
      <c r="BK2603">
        <v>689.17669967831057</v>
      </c>
      <c r="BL2603">
        <v>888.77619063871668</v>
      </c>
      <c r="BM2603">
        <v>934.18826206801373</v>
      </c>
      <c r="BN2603">
        <v>146.65680566584305</v>
      </c>
      <c r="BO2603">
        <v>32.204646721160465</v>
      </c>
      <c r="BP2603">
        <v>4.4370379528328265E-2</v>
      </c>
      <c r="BQ2603">
        <v>100</v>
      </c>
      <c r="BR2603">
        <v>298.37717907917931</v>
      </c>
      <c r="BS2603">
        <v>4.9736559340816784E-2</v>
      </c>
      <c r="BT2603">
        <v>3.0448618891664516E-4</v>
      </c>
      <c r="BU2603">
        <v>0</v>
      </c>
      <c r="BV2603">
        <v>0.52897886573422004</v>
      </c>
      <c r="BW2603">
        <v>15.836860043565911</v>
      </c>
      <c r="BX2603">
        <v>34.086382374330078</v>
      </c>
      <c r="BY2603">
        <v>29.29480543939291</v>
      </c>
      <c r="BZ2603">
        <v>1226.0853694678615</v>
      </c>
      <c r="CA2603">
        <v>343.3099457820681</v>
      </c>
      <c r="CB2603">
        <v>245.11726743093615</v>
      </c>
      <c r="CC2603" s="156">
        <v>1.04</v>
      </c>
      <c r="CD2603">
        <v>870</v>
      </c>
      <c r="CE2603">
        <v>0.19179229220674898</v>
      </c>
      <c r="CF2603">
        <v>5.2799139128924004</v>
      </c>
      <c r="CG2603">
        <v>0.22800932351150557</v>
      </c>
      <c r="CH2603">
        <v>14.921518309745297</v>
      </c>
      <c r="CI2603">
        <v>7</v>
      </c>
    </row>
    <row r="2604" spans="47:87" x14ac:dyDescent="0.3">
      <c r="AU2604">
        <v>0.3</v>
      </c>
      <c r="AV2604">
        <v>19.076514957504504</v>
      </c>
      <c r="AW2604">
        <v>0.2989344171006923</v>
      </c>
      <c r="AX2604">
        <v>1.1048605053298579</v>
      </c>
      <c r="AY2604">
        <v>336.91402188398678</v>
      </c>
      <c r="AZ2604">
        <v>9.4890511905976319E-2</v>
      </c>
      <c r="BA2604">
        <v>392.77241465066248</v>
      </c>
      <c r="BB2604">
        <v>374.70968701197086</v>
      </c>
      <c r="BC2604">
        <v>1</v>
      </c>
      <c r="BD2604">
        <v>46.451755051416448</v>
      </c>
      <c r="BE2604">
        <v>105.60694328343736</v>
      </c>
      <c r="BF2604">
        <v>17.536680246663181</v>
      </c>
      <c r="BG2604">
        <v>4.7636006870978296</v>
      </c>
      <c r="BH2604">
        <v>425.57343236750148</v>
      </c>
      <c r="BI2604">
        <v>0.2</v>
      </c>
      <c r="BJ2604">
        <v>2634.2583295695708</v>
      </c>
      <c r="BK2604">
        <v>663.20089551116632</v>
      </c>
      <c r="BL2604">
        <v>911.32478919819368</v>
      </c>
      <c r="BM2604">
        <v>1017.0478873671957</v>
      </c>
      <c r="BN2604">
        <v>179.82374375902063</v>
      </c>
      <c r="BO2604">
        <v>26.872974004180463</v>
      </c>
      <c r="BP2604">
        <v>6.2858227080225565E-2</v>
      </c>
      <c r="BQ2604">
        <v>100</v>
      </c>
      <c r="BR2604">
        <v>407.93814141737033</v>
      </c>
      <c r="BS2604">
        <v>6.2625584217798236E-2</v>
      </c>
      <c r="BT2604">
        <v>3.0427000167488233E-4</v>
      </c>
      <c r="BU2604">
        <v>114.6259526476228</v>
      </c>
      <c r="BV2604">
        <v>0.56692307570821709</v>
      </c>
      <c r="BW2604">
        <v>14.049329151837631</v>
      </c>
      <c r="BX2604">
        <v>34.157828391307248</v>
      </c>
      <c r="BY2604">
        <v>30.421530071912002</v>
      </c>
      <c r="BZ2604">
        <v>1234.1785172922318</v>
      </c>
      <c r="CA2604">
        <v>371.14883505873098</v>
      </c>
      <c r="CB2604">
        <v>225.2208354200389</v>
      </c>
      <c r="CC2604" s="156">
        <v>0.9</v>
      </c>
      <c r="CD2604">
        <v>1080</v>
      </c>
      <c r="CE2604">
        <v>0.34496893234658188</v>
      </c>
      <c r="CF2604">
        <v>9.2466955469496277</v>
      </c>
      <c r="CG2604">
        <v>0.4326126046156239</v>
      </c>
      <c r="CH2604">
        <v>38.150848568789314</v>
      </c>
      <c r="CI2604">
        <v>3</v>
      </c>
    </row>
    <row r="2605" spans="47:87" x14ac:dyDescent="0.3">
      <c r="AU2605">
        <v>0.3</v>
      </c>
      <c r="AV2605">
        <v>19.2631961955789</v>
      </c>
      <c r="AW2605">
        <v>0.26755383503543112</v>
      </c>
      <c r="AX2605">
        <v>0.37095133874280428</v>
      </c>
      <c r="AY2605">
        <v>349.98071531531014</v>
      </c>
      <c r="AZ2605">
        <v>9.8810955687339885E-2</v>
      </c>
      <c r="BA2605">
        <v>444.62327066613858</v>
      </c>
      <c r="BB2605">
        <v>337.45826276650104</v>
      </c>
      <c r="BC2605">
        <v>1</v>
      </c>
      <c r="BD2605">
        <v>43.703878397898947</v>
      </c>
      <c r="BE2605">
        <v>95.995507673787472</v>
      </c>
      <c r="BF2605">
        <v>26.172180588676063</v>
      </c>
      <c r="BG2605">
        <v>5.4127475731119059</v>
      </c>
      <c r="BH2605">
        <v>385.14917499816733</v>
      </c>
      <c r="BI2605">
        <v>0.19999999999999998</v>
      </c>
      <c r="BJ2605">
        <v>2758.3128718087924</v>
      </c>
      <c r="BK2605">
        <v>691.56583586369595</v>
      </c>
      <c r="BL2605">
        <v>936.52162215932822</v>
      </c>
      <c r="BM2605">
        <v>1129.3222592432417</v>
      </c>
      <c r="BN2605">
        <v>192.23559025602384</v>
      </c>
      <c r="BO2605">
        <v>24.258615555717551</v>
      </c>
      <c r="BP2605">
        <v>3.1119400899778965E-2</v>
      </c>
      <c r="BQ2605">
        <v>100</v>
      </c>
      <c r="BR2605">
        <v>395.24011761277694</v>
      </c>
      <c r="BS2605">
        <v>5.4206487097240151E-2</v>
      </c>
      <c r="BT2605">
        <v>3.1816814309319801E-4</v>
      </c>
      <c r="BU2605">
        <v>89.3576336198512</v>
      </c>
      <c r="BV2605">
        <v>0.56902168775627393</v>
      </c>
      <c r="BW2605">
        <v>15.433887522314041</v>
      </c>
      <c r="BX2605">
        <v>34.32137394512722</v>
      </c>
      <c r="BY2605">
        <v>34.255726116464579</v>
      </c>
      <c r="BZ2605">
        <v>965.41969126739195</v>
      </c>
      <c r="CA2605">
        <v>290.0746372342773</v>
      </c>
      <c r="CB2605">
        <v>227.09860091249661</v>
      </c>
      <c r="CC2605" s="156">
        <v>1.1000000000000001</v>
      </c>
      <c r="CD2605">
        <v>2600</v>
      </c>
      <c r="CE2605" t="s">
        <v>479</v>
      </c>
      <c r="CF2605">
        <v>-0.21678707659206253</v>
      </c>
      <c r="CG2605">
        <v>-7.6519740457793315E-3</v>
      </c>
      <c r="CH2605">
        <v>-27.289193448122965</v>
      </c>
      <c r="CI2605" t="s">
        <v>479</v>
      </c>
    </row>
    <row r="2606" spans="47:87" x14ac:dyDescent="0.3">
      <c r="AU2606">
        <v>0.3</v>
      </c>
      <c r="AV2606">
        <v>22.365967586228045</v>
      </c>
      <c r="AW2606">
        <v>0.26713368572466373</v>
      </c>
      <c r="AX2606">
        <v>1.5829041725959763</v>
      </c>
      <c r="AY2606">
        <v>323.8061685214081</v>
      </c>
      <c r="AZ2606">
        <v>0.10041403215051473</v>
      </c>
      <c r="BA2606">
        <v>508.86007874685367</v>
      </c>
      <c r="BB2606">
        <v>416.22250737941931</v>
      </c>
      <c r="BC2606">
        <v>1</v>
      </c>
      <c r="BD2606">
        <v>33.777692509251771</v>
      </c>
      <c r="BE2606">
        <v>101.41634304684958</v>
      </c>
      <c r="BF2606">
        <v>9.3571124620036432</v>
      </c>
      <c r="BG2606">
        <v>6.1413195495790758</v>
      </c>
      <c r="BH2606">
        <v>405.18166649442293</v>
      </c>
      <c r="BI2606">
        <v>0.2</v>
      </c>
      <c r="BJ2606">
        <v>2607.4227562987217</v>
      </c>
      <c r="BK2606">
        <v>681.18724967210699</v>
      </c>
      <c r="BL2606">
        <v>881.09812340319229</v>
      </c>
      <c r="BM2606">
        <v>1082.4559035271311</v>
      </c>
      <c r="BN2606">
        <v>143.24765105293349</v>
      </c>
      <c r="BO2606">
        <v>24.268490022598368</v>
      </c>
      <c r="BP2606">
        <v>2.5241291719803782E-2</v>
      </c>
      <c r="BQ2606">
        <v>100</v>
      </c>
      <c r="BR2606">
        <v>404.46000365729429</v>
      </c>
      <c r="BS2606">
        <v>5.1561508786959358E-2</v>
      </c>
      <c r="BT2606">
        <v>2.9624543475660349E-4</v>
      </c>
      <c r="BU2606">
        <v>0</v>
      </c>
      <c r="BV2606">
        <v>0.50512819329619585</v>
      </c>
      <c r="BW2606">
        <v>15.236868639031821</v>
      </c>
      <c r="BX2606">
        <v>37.080034465571444</v>
      </c>
      <c r="BY2606">
        <v>37.128808894939191</v>
      </c>
      <c r="BZ2606">
        <v>1018.2893152434307</v>
      </c>
      <c r="CA2606">
        <v>183.98213605358524</v>
      </c>
      <c r="CB2606">
        <v>242.93073172685436</v>
      </c>
      <c r="CC2606" s="156">
        <v>1.01</v>
      </c>
      <c r="CD2606">
        <v>1620</v>
      </c>
      <c r="CE2606">
        <v>6.4928195218861173E-2</v>
      </c>
      <c r="CF2606">
        <v>2.7432216297376799</v>
      </c>
      <c r="CG2606">
        <v>0.10447871768941408</v>
      </c>
      <c r="CH2606">
        <v>-7.4790212030888439</v>
      </c>
      <c r="CI2606" t="s">
        <v>479</v>
      </c>
    </row>
    <row r="2607" spans="47:87" x14ac:dyDescent="0.3">
      <c r="AU2607">
        <v>0.3</v>
      </c>
      <c r="AV2607">
        <v>20.00784621176966</v>
      </c>
      <c r="AW2607">
        <v>0.29045245569863537</v>
      </c>
      <c r="AX2607">
        <v>1.48148072263416</v>
      </c>
      <c r="AY2607">
        <v>336.78155013423105</v>
      </c>
      <c r="AZ2607">
        <v>0.11033773955983094</v>
      </c>
      <c r="BA2607">
        <v>436.14550989915796</v>
      </c>
      <c r="BB2607">
        <v>350.05711494936253</v>
      </c>
      <c r="BC2607">
        <v>1</v>
      </c>
      <c r="BD2607">
        <v>43.092716008016453</v>
      </c>
      <c r="BE2607">
        <v>105.45119173307243</v>
      </c>
      <c r="BF2607">
        <v>15.424657437507589</v>
      </c>
      <c r="BG2607">
        <v>5.3961414025170829</v>
      </c>
      <c r="BH2607">
        <v>395.02844715396117</v>
      </c>
      <c r="BI2607">
        <v>0.2</v>
      </c>
      <c r="BJ2607">
        <v>2461.2391062867359</v>
      </c>
      <c r="BK2607">
        <v>688.92985736910487</v>
      </c>
      <c r="BL2607">
        <v>914.37815553699284</v>
      </c>
      <c r="BM2607">
        <v>841.09857282899156</v>
      </c>
      <c r="BN2607">
        <v>164.06673271700501</v>
      </c>
      <c r="BO2607">
        <v>26.401049915920108</v>
      </c>
      <c r="BP2607">
        <v>2.572779371003657E-2</v>
      </c>
      <c r="BQ2607">
        <v>100</v>
      </c>
      <c r="BR2607">
        <v>361.22561840968962</v>
      </c>
      <c r="BS2607">
        <v>5.6323271158266124E-2</v>
      </c>
      <c r="BT2607">
        <v>3.0452683023491392E-4</v>
      </c>
      <c r="BU2607">
        <v>0</v>
      </c>
      <c r="BV2607">
        <v>0.59754290139981225</v>
      </c>
      <c r="BW2607">
        <v>14.340647821937868</v>
      </c>
      <c r="BX2607">
        <v>36.244909275413924</v>
      </c>
      <c r="BY2607">
        <v>35.069299336158402</v>
      </c>
      <c r="BZ2607">
        <v>1087.8462780895813</v>
      </c>
      <c r="CA2607">
        <v>356.29965350362795</v>
      </c>
      <c r="CB2607">
        <v>241.41837547560166</v>
      </c>
      <c r="CC2607" s="156">
        <v>1.18</v>
      </c>
      <c r="CD2607">
        <v>1320</v>
      </c>
      <c r="CE2607">
        <v>0.12898902994962724</v>
      </c>
      <c r="CF2607">
        <v>4.2443458083858987</v>
      </c>
      <c r="CG2607">
        <v>0.1574185424661016</v>
      </c>
      <c r="CH2607">
        <v>4.332922143263187</v>
      </c>
      <c r="CI2607">
        <v>14</v>
      </c>
    </row>
    <row r="2608" spans="47:87" x14ac:dyDescent="0.3">
      <c r="AU2608">
        <v>0.3</v>
      </c>
      <c r="AV2608">
        <v>21.42298918790053</v>
      </c>
      <c r="AW2608">
        <v>0.33417771823078696</v>
      </c>
      <c r="AX2608">
        <v>1.0601996801996398</v>
      </c>
      <c r="AY2608">
        <v>339.49138116391237</v>
      </c>
      <c r="AZ2608">
        <v>9.2233086923425744E-2</v>
      </c>
      <c r="BA2608">
        <v>377.52413721075538</v>
      </c>
      <c r="BB2608">
        <v>359.93869334693164</v>
      </c>
      <c r="BC2608">
        <v>1</v>
      </c>
      <c r="BD2608">
        <v>41.4041804615308</v>
      </c>
      <c r="BE2608">
        <v>118.31450275250229</v>
      </c>
      <c r="BF2608">
        <v>19.610315280603622</v>
      </c>
      <c r="BG2608">
        <v>4.6866390244077518</v>
      </c>
      <c r="BH2608">
        <v>404.01604526424433</v>
      </c>
      <c r="BI2608">
        <v>0.19999999999999998</v>
      </c>
      <c r="BJ2608">
        <v>2188.4197461285335</v>
      </c>
      <c r="BK2608">
        <v>687.51585905689387</v>
      </c>
      <c r="BL2608">
        <v>881.07010841415581</v>
      </c>
      <c r="BM2608">
        <v>1119.9901302566323</v>
      </c>
      <c r="BN2608">
        <v>103.88827585615111</v>
      </c>
      <c r="BO2608">
        <v>30.130084476754423</v>
      </c>
      <c r="BP2608">
        <v>5.9550789891032414E-2</v>
      </c>
      <c r="BQ2608">
        <v>100</v>
      </c>
      <c r="BR2608">
        <v>319.38768876462581</v>
      </c>
      <c r="BS2608">
        <v>5.0348688729055603E-2</v>
      </c>
      <c r="BT2608">
        <v>2.8035575864749555E-4</v>
      </c>
      <c r="BU2608">
        <v>108.42745101517211</v>
      </c>
      <c r="BV2608">
        <v>0.610907190261886</v>
      </c>
      <c r="BW2608">
        <v>16.339852644157773</v>
      </c>
      <c r="BX2608">
        <v>35.051759955767885</v>
      </c>
      <c r="BY2608">
        <v>31.887621147921209</v>
      </c>
      <c r="BZ2608">
        <v>775.68362037005818</v>
      </c>
      <c r="CA2608">
        <v>178.70478958648476</v>
      </c>
      <c r="CB2608">
        <v>228.97222149661795</v>
      </c>
      <c r="CC2608" s="156">
        <v>1.01</v>
      </c>
      <c r="CD2608">
        <v>1300</v>
      </c>
      <c r="CE2608">
        <v>0.17187850042700625</v>
      </c>
      <c r="CF2608">
        <v>5.9769604035580679</v>
      </c>
      <c r="CG2608">
        <v>0.20668025661296596</v>
      </c>
      <c r="CH2608">
        <v>13.522994720805405</v>
      </c>
      <c r="CI2608">
        <v>9</v>
      </c>
    </row>
    <row r="2609" spans="47:87" x14ac:dyDescent="0.3">
      <c r="AU2609">
        <v>0.3</v>
      </c>
      <c r="AV2609">
        <v>19.095805468764851</v>
      </c>
      <c r="AW2609">
        <v>0.32564362683275466</v>
      </c>
      <c r="AX2609">
        <v>1.4289914190009199</v>
      </c>
      <c r="AY2609">
        <v>331.69501908446648</v>
      </c>
      <c r="AZ2609">
        <v>9.9614419847977462E-2</v>
      </c>
      <c r="BA2609">
        <v>561.59284667644363</v>
      </c>
      <c r="BB2609">
        <v>421.20761533451901</v>
      </c>
      <c r="BC2609">
        <v>1</v>
      </c>
      <c r="BD2609">
        <v>34.286310193308111</v>
      </c>
      <c r="BE2609">
        <v>106.4794711294071</v>
      </c>
      <c r="BF2609">
        <v>14.446718159870777</v>
      </c>
      <c r="BG2609">
        <v>5.840273188809797</v>
      </c>
      <c r="BH2609">
        <v>398.86141886918909</v>
      </c>
      <c r="BI2609">
        <v>0.20000000000000004</v>
      </c>
      <c r="BJ2609">
        <v>2852.7541352510862</v>
      </c>
      <c r="BK2609">
        <v>686.39656619587583</v>
      </c>
      <c r="BL2609">
        <v>830.76751983494933</v>
      </c>
      <c r="BM2609">
        <v>968.39885048905387</v>
      </c>
      <c r="BN2609">
        <v>115.98425329579619</v>
      </c>
      <c r="BO2609">
        <v>29.370285301198678</v>
      </c>
      <c r="BP2609">
        <v>5.6811736533525191E-2</v>
      </c>
      <c r="BQ2609">
        <v>100</v>
      </c>
      <c r="BR2609">
        <v>331.9976550965788</v>
      </c>
      <c r="BS2609">
        <v>5.7222844165708046E-2</v>
      </c>
      <c r="BT2609">
        <v>3.0757141033879487E-4</v>
      </c>
      <c r="BU2609">
        <v>49.743270415817705</v>
      </c>
      <c r="BV2609">
        <v>0.54031982711347271</v>
      </c>
      <c r="BW2609">
        <v>14.724587458863903</v>
      </c>
      <c r="BX2609">
        <v>36.511915746781391</v>
      </c>
      <c r="BY2609">
        <v>33.270191293358515</v>
      </c>
      <c r="BZ2609">
        <v>971.08304218288481</v>
      </c>
      <c r="CA2609">
        <v>308.39560148200587</v>
      </c>
      <c r="CB2609">
        <v>238.50714642196451</v>
      </c>
      <c r="CC2609" s="156">
        <v>0.93</v>
      </c>
      <c r="CD2609">
        <v>1960</v>
      </c>
      <c r="CE2609">
        <v>0.1153188939584211</v>
      </c>
      <c r="CF2609">
        <v>5.3273632710738887</v>
      </c>
      <c r="CG2609">
        <v>0.16490957928978245</v>
      </c>
      <c r="CH2609">
        <v>2.5103208606659688</v>
      </c>
      <c r="CI2609">
        <v>15</v>
      </c>
    </row>
    <row r="2610" spans="47:87" x14ac:dyDescent="0.3">
      <c r="AU2610">
        <v>0.3</v>
      </c>
      <c r="AV2610">
        <v>19.652245087606225</v>
      </c>
      <c r="AW2610">
        <v>0.31691869626779395</v>
      </c>
      <c r="AX2610">
        <v>0.777539071263042</v>
      </c>
      <c r="AY2610">
        <v>323.53920715963255</v>
      </c>
      <c r="AZ2610">
        <v>0.1057979444692325</v>
      </c>
      <c r="BA2610">
        <v>437.49093528287671</v>
      </c>
      <c r="BB2610">
        <v>346.3641978783711</v>
      </c>
      <c r="BC2610">
        <v>1</v>
      </c>
      <c r="BD2610">
        <v>41.407567258511897</v>
      </c>
      <c r="BE2610">
        <v>120.97536325055027</v>
      </c>
      <c r="BF2610">
        <v>7.2941340570286659</v>
      </c>
      <c r="BG2610">
        <v>6.9375835670750741</v>
      </c>
      <c r="BH2610">
        <v>427.55398925086627</v>
      </c>
      <c r="BI2610">
        <v>0.2</v>
      </c>
      <c r="BJ2610">
        <v>2865.8501521414451</v>
      </c>
      <c r="BK2610">
        <v>697.36609481352673</v>
      </c>
      <c r="BL2610">
        <v>958.25104398254848</v>
      </c>
      <c r="BM2610">
        <v>951.34245737221306</v>
      </c>
      <c r="BN2610">
        <v>190.85993297183367</v>
      </c>
      <c r="BO2610">
        <v>28.344826585720366</v>
      </c>
      <c r="BP2610">
        <v>8.4192540279707698E-2</v>
      </c>
      <c r="BQ2610">
        <v>100</v>
      </c>
      <c r="BR2610">
        <v>287.28050129228694</v>
      </c>
      <c r="BS2610">
        <v>5.6323362459624715E-2</v>
      </c>
      <c r="BT2610">
        <v>3.3971634018332015E-4</v>
      </c>
      <c r="BU2610">
        <v>0</v>
      </c>
      <c r="BV2610">
        <v>0.56964389841079777</v>
      </c>
      <c r="BW2610">
        <v>15.711542173862656</v>
      </c>
      <c r="BX2610">
        <v>34.527118882221998</v>
      </c>
      <c r="BY2610">
        <v>37.033229606620601</v>
      </c>
      <c r="BZ2610">
        <v>878.5899530371363</v>
      </c>
      <c r="CA2610">
        <v>441.25398026380901</v>
      </c>
      <c r="CB2610">
        <v>226.22685448963276</v>
      </c>
      <c r="CC2610" s="156">
        <v>1.1200000000000001</v>
      </c>
      <c r="CD2610">
        <v>2730</v>
      </c>
      <c r="CE2610" t="s">
        <v>479</v>
      </c>
      <c r="CF2610">
        <v>-0.84463193377437662</v>
      </c>
      <c r="CG2610">
        <v>-3.0087679876107491E-2</v>
      </c>
      <c r="CH2610">
        <v>-32.689750614866625</v>
      </c>
      <c r="CI2610" t="s">
        <v>479</v>
      </c>
    </row>
    <row r="2611" spans="47:87" x14ac:dyDescent="0.3">
      <c r="AU2611">
        <v>0.3</v>
      </c>
      <c r="AV2611">
        <v>19.705628544144911</v>
      </c>
      <c r="AW2611">
        <v>0.30920948908141316</v>
      </c>
      <c r="AX2611">
        <v>1.8698646790185043</v>
      </c>
      <c r="AY2611">
        <v>328.17070366094151</v>
      </c>
      <c r="AZ2611">
        <v>9.5453116181922648E-2</v>
      </c>
      <c r="BA2611">
        <v>468.72582660095503</v>
      </c>
      <c r="BB2611">
        <v>384.9831788213902</v>
      </c>
      <c r="BC2611">
        <v>1</v>
      </c>
      <c r="BD2611">
        <v>39.529659762370734</v>
      </c>
      <c r="BE2611">
        <v>94.387524024167675</v>
      </c>
      <c r="BF2611">
        <v>13.971186553801132</v>
      </c>
      <c r="BG2611">
        <v>3.9222246664720193</v>
      </c>
      <c r="BH2611">
        <v>396.19919088466264</v>
      </c>
      <c r="BI2611">
        <v>0.20000000000000004</v>
      </c>
      <c r="BJ2611">
        <v>2526.6660349331828</v>
      </c>
      <c r="BK2611">
        <v>668.99410701707654</v>
      </c>
      <c r="BL2611">
        <v>953.85969185764657</v>
      </c>
      <c r="BM2611">
        <v>847.86311658681529</v>
      </c>
      <c r="BN2611">
        <v>169.93477459328332</v>
      </c>
      <c r="BO2611">
        <v>27.904614595615573</v>
      </c>
      <c r="BP2611">
        <v>5.1932346541291627E-2</v>
      </c>
      <c r="BQ2611">
        <v>100</v>
      </c>
      <c r="BR2611">
        <v>348.98509143707054</v>
      </c>
      <c r="BS2611">
        <v>6.2031202543921818E-2</v>
      </c>
      <c r="BT2611">
        <v>2.6799860084400886E-4</v>
      </c>
      <c r="BU2611">
        <v>67.335820766631613</v>
      </c>
      <c r="BV2611">
        <v>0.59826787515341262</v>
      </c>
      <c r="BW2611">
        <v>16.046050754551334</v>
      </c>
      <c r="BX2611">
        <v>38.047261495848645</v>
      </c>
      <c r="BY2611">
        <v>34.76788203825398</v>
      </c>
      <c r="BZ2611">
        <v>771.52488288499603</v>
      </c>
      <c r="CA2611">
        <v>271.78778441166077</v>
      </c>
      <c r="CB2611">
        <v>198.4080284496591</v>
      </c>
      <c r="CC2611" s="156">
        <v>1.03</v>
      </c>
      <c r="CD2611">
        <v>1230</v>
      </c>
      <c r="CE2611">
        <v>0.11932107119501412</v>
      </c>
      <c r="CF2611">
        <v>4.1818544669340536</v>
      </c>
      <c r="CG2611">
        <v>0.1440643045210839</v>
      </c>
      <c r="CH2611">
        <v>1.1347750016088518</v>
      </c>
      <c r="CI2611">
        <v>19</v>
      </c>
    </row>
    <row r="2612" spans="47:87" x14ac:dyDescent="0.3">
      <c r="AU2612">
        <v>0.3</v>
      </c>
      <c r="AV2612">
        <v>19.453434116296041</v>
      </c>
      <c r="AW2612">
        <v>0.33423708721346834</v>
      </c>
      <c r="AX2612">
        <v>2.2107594968053648</v>
      </c>
      <c r="AY2612">
        <v>317.88774164368238</v>
      </c>
      <c r="AZ2612">
        <v>0.10063542030853719</v>
      </c>
      <c r="BA2612">
        <v>437.70499438035171</v>
      </c>
      <c r="BB2612">
        <v>381.91051449127565</v>
      </c>
      <c r="BC2612">
        <v>1</v>
      </c>
      <c r="BD2612">
        <v>46.088020084081904</v>
      </c>
      <c r="BE2612">
        <v>89.514029072775216</v>
      </c>
      <c r="BF2612">
        <v>14.647342279875431</v>
      </c>
      <c r="BG2612">
        <v>2.6067819588406773</v>
      </c>
      <c r="BH2612">
        <v>439.28565298106543</v>
      </c>
      <c r="BI2612">
        <v>0.20000000000000007</v>
      </c>
      <c r="BJ2612">
        <v>2232.7798744119373</v>
      </c>
      <c r="BK2612">
        <v>668.31936270951132</v>
      </c>
      <c r="BL2612">
        <v>850.6923806650417</v>
      </c>
      <c r="BM2612">
        <v>831.93580243063502</v>
      </c>
      <c r="BN2612">
        <v>175.06312586540818</v>
      </c>
      <c r="BO2612">
        <v>30.535379505689249</v>
      </c>
      <c r="BP2612">
        <v>1.0990064993315368E-2</v>
      </c>
      <c r="BQ2612">
        <v>100</v>
      </c>
      <c r="BR2612">
        <v>375.43793946858716</v>
      </c>
      <c r="BS2612">
        <v>5.3193874019130609E-2</v>
      </c>
      <c r="BT2612">
        <v>3.0013091321010163E-4</v>
      </c>
      <c r="BU2612">
        <v>35.005909882380848</v>
      </c>
      <c r="BV2612">
        <v>0.51091719619265485</v>
      </c>
      <c r="BW2612">
        <v>13.765017925019094</v>
      </c>
      <c r="BX2612">
        <v>37.48216949074979</v>
      </c>
      <c r="BY2612">
        <v>40.757715094853658</v>
      </c>
      <c r="BZ2612">
        <v>1069.9191111504933</v>
      </c>
      <c r="CA2612">
        <v>289.73209517133751</v>
      </c>
      <c r="CB2612">
        <v>229.19057333388113</v>
      </c>
      <c r="CC2612" s="156">
        <v>0.86</v>
      </c>
      <c r="CD2612">
        <v>1270</v>
      </c>
      <c r="CE2612">
        <v>0.14570605680009008</v>
      </c>
      <c r="CF2612">
        <v>5.514363537658955</v>
      </c>
      <c r="CG2612">
        <v>0.18951430236174602</v>
      </c>
      <c r="CH2612">
        <v>9.5025707226803178</v>
      </c>
      <c r="CI2612">
        <v>10</v>
      </c>
    </row>
    <row r="2613" spans="47:87" x14ac:dyDescent="0.3">
      <c r="AU2613">
        <v>0.3</v>
      </c>
      <c r="AV2613">
        <v>20.966581391920869</v>
      </c>
      <c r="AW2613">
        <v>0.33866335372914325</v>
      </c>
      <c r="AX2613">
        <v>1.189325473156756</v>
      </c>
      <c r="AY2613">
        <v>340.15679838747337</v>
      </c>
      <c r="AZ2613">
        <v>0.10423226999680632</v>
      </c>
      <c r="BA2613">
        <v>385.02837864316245</v>
      </c>
      <c r="BB2613">
        <v>292.69859941692533</v>
      </c>
      <c r="BC2613">
        <v>1</v>
      </c>
      <c r="BD2613">
        <v>42.02275270047037</v>
      </c>
      <c r="BE2613">
        <v>87.608458970918136</v>
      </c>
      <c r="BF2613">
        <v>7.684477345364888</v>
      </c>
      <c r="BG2613">
        <v>5.4623703120158513</v>
      </c>
      <c r="BH2613">
        <v>393.39453826403366</v>
      </c>
      <c r="BI2613">
        <v>0.19999999999999998</v>
      </c>
      <c r="BJ2613">
        <v>2795.9172892876168</v>
      </c>
      <c r="BK2613">
        <v>666.86171142953128</v>
      </c>
      <c r="BL2613">
        <v>847.90292663938635</v>
      </c>
      <c r="BM2613">
        <v>909.02023388233408</v>
      </c>
      <c r="BN2613">
        <v>127.37389130830044</v>
      </c>
      <c r="BO2613">
        <v>30.468815510530362</v>
      </c>
      <c r="BP2613">
        <v>6.827047924747745E-2</v>
      </c>
      <c r="BQ2613">
        <v>100</v>
      </c>
      <c r="BR2613">
        <v>377.0049221134737</v>
      </c>
      <c r="BS2613">
        <v>4.8667832480282891E-2</v>
      </c>
      <c r="BT2613">
        <v>2.9324473138864801E-4</v>
      </c>
      <c r="BU2613">
        <v>54.596361023003723</v>
      </c>
      <c r="BV2613">
        <v>0.54664310217032042</v>
      </c>
      <c r="BW2613">
        <v>13.81840368875447</v>
      </c>
      <c r="BX2613">
        <v>35.49051312253507</v>
      </c>
      <c r="BY2613">
        <v>29.636850821023579</v>
      </c>
      <c r="BZ2613">
        <v>1109.9475550867962</v>
      </c>
      <c r="CA2613">
        <v>365.75042987746593</v>
      </c>
      <c r="CB2613">
        <v>233.76557343972192</v>
      </c>
      <c r="CC2613" s="156">
        <v>0.92</v>
      </c>
      <c r="CD2613">
        <v>1620</v>
      </c>
      <c r="CE2613">
        <v>0.17155359966263095</v>
      </c>
      <c r="CF2613">
        <v>5.6484716505304586</v>
      </c>
      <c r="CG2613">
        <v>0.20274715233122853</v>
      </c>
      <c r="CH2613">
        <v>15.260538804903838</v>
      </c>
      <c r="CI2613">
        <v>9</v>
      </c>
    </row>
    <row r="2614" spans="47:87" x14ac:dyDescent="0.3">
      <c r="AU2614">
        <v>0.3</v>
      </c>
      <c r="AV2614">
        <v>21.388510210656964</v>
      </c>
      <c r="AW2614">
        <v>0.31425798874983563</v>
      </c>
      <c r="AX2614">
        <v>1.0509832320867174</v>
      </c>
      <c r="AY2614">
        <v>328.7391400609639</v>
      </c>
      <c r="AZ2614">
        <v>0.11373382372908213</v>
      </c>
      <c r="BA2614">
        <v>475.71431795944096</v>
      </c>
      <c r="BB2614">
        <v>398.13426877301174</v>
      </c>
      <c r="BC2614">
        <v>1</v>
      </c>
      <c r="BD2614">
        <v>45.990399838313024</v>
      </c>
      <c r="BE2614">
        <v>115.65095613239633</v>
      </c>
      <c r="BF2614">
        <v>15.103187537886926</v>
      </c>
      <c r="BG2614">
        <v>2.4785736946129076</v>
      </c>
      <c r="BH2614">
        <v>419.96339505441563</v>
      </c>
      <c r="BI2614">
        <v>0.19999999999999993</v>
      </c>
      <c r="BJ2614">
        <v>2581.524283908946</v>
      </c>
      <c r="BK2614">
        <v>674.0021087641851</v>
      </c>
      <c r="BL2614">
        <v>893.49429811702453</v>
      </c>
      <c r="BM2614">
        <v>1097.5538625058373</v>
      </c>
      <c r="BN2614">
        <v>155.91688696646642</v>
      </c>
      <c r="BO2614">
        <v>28.194577619656464</v>
      </c>
      <c r="BP2614">
        <v>7.2798389036466266E-2</v>
      </c>
      <c r="BQ2614">
        <v>100</v>
      </c>
      <c r="BR2614">
        <v>397.257741131101</v>
      </c>
      <c r="BS2614">
        <v>5.4566614222279278E-2</v>
      </c>
      <c r="BT2614">
        <v>3.3022256986347729E-4</v>
      </c>
      <c r="BU2614">
        <v>0</v>
      </c>
      <c r="BV2614">
        <v>0.5508425681119592</v>
      </c>
      <c r="BW2614">
        <v>15.643127162257327</v>
      </c>
      <c r="BX2614">
        <v>37.153595689001968</v>
      </c>
      <c r="BY2614">
        <v>32.172850297402242</v>
      </c>
      <c r="BZ2614">
        <v>821.80127678054316</v>
      </c>
      <c r="CA2614">
        <v>236.87726087943321</v>
      </c>
      <c r="CB2614">
        <v>250.06744711582417</v>
      </c>
      <c r="CC2614" s="156">
        <v>0.69</v>
      </c>
      <c r="CD2614">
        <v>2200</v>
      </c>
      <c r="CE2614">
        <v>0.11364642401607461</v>
      </c>
      <c r="CF2614">
        <v>5.1237814365280014</v>
      </c>
      <c r="CG2614">
        <v>0.15110857106539557</v>
      </c>
      <c r="CH2614">
        <v>0.13969911468934149</v>
      </c>
      <c r="CI2614">
        <v>20</v>
      </c>
    </row>
    <row r="2615" spans="47:87" x14ac:dyDescent="0.3">
      <c r="AU2615">
        <v>0.3</v>
      </c>
      <c r="AV2615">
        <v>19.763465318878659</v>
      </c>
      <c r="AW2615">
        <v>0.32932174574900375</v>
      </c>
      <c r="AX2615">
        <v>1.3413776649682001</v>
      </c>
      <c r="AY2615">
        <v>326.47915810822468</v>
      </c>
      <c r="AZ2615">
        <v>0.10722556222913282</v>
      </c>
      <c r="BA2615">
        <v>378.44329327597069</v>
      </c>
      <c r="BB2615">
        <v>296.41496926550496</v>
      </c>
      <c r="BC2615">
        <v>1</v>
      </c>
      <c r="BD2615">
        <v>35.766258791742871</v>
      </c>
      <c r="BE2615">
        <v>86.317963297897151</v>
      </c>
      <c r="BF2615">
        <v>17.415320164140294</v>
      </c>
      <c r="BG2615">
        <v>1.7389041305025359</v>
      </c>
      <c r="BH2615">
        <v>414.38423723471016</v>
      </c>
      <c r="BI2615">
        <v>0.2</v>
      </c>
      <c r="BJ2615">
        <v>2773.1451181816497</v>
      </c>
      <c r="BK2615">
        <v>689.0769310550744</v>
      </c>
      <c r="BL2615">
        <v>885.06401563700001</v>
      </c>
      <c r="BM2615">
        <v>979.89450299361067</v>
      </c>
      <c r="BN2615">
        <v>130.02617761304498</v>
      </c>
      <c r="BO2615">
        <v>29.967413485769711</v>
      </c>
      <c r="BP2615">
        <v>2.5218065023799072E-2</v>
      </c>
      <c r="BQ2615">
        <v>100</v>
      </c>
      <c r="BR2615">
        <v>332.80001821661534</v>
      </c>
      <c r="BS2615">
        <v>5.8650700418918782E-2</v>
      </c>
      <c r="BT2615">
        <v>3.1991193468138674E-4</v>
      </c>
      <c r="BU2615">
        <v>0</v>
      </c>
      <c r="BV2615">
        <v>0.52439414456913802</v>
      </c>
      <c r="BW2615">
        <v>16.116072059486893</v>
      </c>
      <c r="BX2615">
        <v>39.733871010600097</v>
      </c>
      <c r="BY2615">
        <v>34.71167036540497</v>
      </c>
      <c r="BZ2615">
        <v>1193.6076388944546</v>
      </c>
      <c r="CA2615">
        <v>331.18775668775118</v>
      </c>
      <c r="CB2615">
        <v>228.17991376771923</v>
      </c>
      <c r="CC2615" s="156">
        <v>1.18</v>
      </c>
      <c r="CD2615">
        <v>890</v>
      </c>
      <c r="CE2615">
        <v>9.376941097164071E-2</v>
      </c>
      <c r="CF2615">
        <v>3.8733945055183634</v>
      </c>
      <c r="CG2615">
        <v>0.13044893572765848</v>
      </c>
      <c r="CH2615">
        <v>-1.4552399791566584</v>
      </c>
      <c r="CI2615" t="s">
        <v>479</v>
      </c>
    </row>
    <row r="2616" spans="47:87" x14ac:dyDescent="0.3">
      <c r="AU2616">
        <v>0.3</v>
      </c>
      <c r="AV2616">
        <v>21.070485204063342</v>
      </c>
      <c r="AW2616">
        <v>0.34343601672185126</v>
      </c>
      <c r="AX2616">
        <v>0.43698119722345324</v>
      </c>
      <c r="AY2616">
        <v>340.20292428702203</v>
      </c>
      <c r="AZ2616">
        <v>8.4770558011851474E-2</v>
      </c>
      <c r="BA2616">
        <v>446.61324948991978</v>
      </c>
      <c r="BB2616">
        <v>337.30686246244397</v>
      </c>
      <c r="BC2616">
        <v>1</v>
      </c>
      <c r="BD2616">
        <v>41.460042708224464</v>
      </c>
      <c r="BE2616">
        <v>100.88024161490918</v>
      </c>
      <c r="BF2616">
        <v>10.846143253545907</v>
      </c>
      <c r="BG2616">
        <v>4.9626467906550928</v>
      </c>
      <c r="BH2616">
        <v>439.10635560487663</v>
      </c>
      <c r="BI2616">
        <v>0.2</v>
      </c>
      <c r="BJ2616">
        <v>2740.8719034996043</v>
      </c>
      <c r="BK2616">
        <v>677.58905685392597</v>
      </c>
      <c r="BL2616">
        <v>889.84502639530695</v>
      </c>
      <c r="BM2616">
        <v>957.93817553405881</v>
      </c>
      <c r="BN2616">
        <v>143.1831968224738</v>
      </c>
      <c r="BO2616">
        <v>31.148282749608153</v>
      </c>
      <c r="BP2616">
        <v>3.8988333688926902E-2</v>
      </c>
      <c r="BQ2616">
        <v>100</v>
      </c>
      <c r="BR2616">
        <v>307.27533395479293</v>
      </c>
      <c r="BS2616">
        <v>5.2681644531944828E-2</v>
      </c>
      <c r="BT2616">
        <v>3.4165602297252007E-4</v>
      </c>
      <c r="BU2616">
        <v>7.9101268632999835</v>
      </c>
      <c r="BV2616">
        <v>0.54308303261552771</v>
      </c>
      <c r="BW2616">
        <v>14.00793590658135</v>
      </c>
      <c r="BX2616">
        <v>36.228601506786902</v>
      </c>
      <c r="BY2616">
        <v>35.455941148138422</v>
      </c>
      <c r="BZ2616">
        <v>1023.7721871016869</v>
      </c>
      <c r="CA2616">
        <v>306.69962705188368</v>
      </c>
      <c r="CB2616">
        <v>220.04069717926012</v>
      </c>
      <c r="CC2616" s="156">
        <v>1.04</v>
      </c>
      <c r="CD2616">
        <v>2020</v>
      </c>
      <c r="CE2616">
        <v>2.2207382105213114E-2</v>
      </c>
      <c r="CF2616">
        <v>2.1991325397000927</v>
      </c>
      <c r="CG2616">
        <v>7.3149355292415522E-2</v>
      </c>
      <c r="CH2616">
        <v>-12.636362103321684</v>
      </c>
      <c r="CI2616" t="s">
        <v>479</v>
      </c>
    </row>
    <row r="2617" spans="47:87" x14ac:dyDescent="0.3">
      <c r="AU2617">
        <v>0.3</v>
      </c>
      <c r="AV2617">
        <v>20.636618572212736</v>
      </c>
      <c r="AW2617">
        <v>0.27297320489914934</v>
      </c>
      <c r="AX2617">
        <v>0.76622496829208653</v>
      </c>
      <c r="AY2617">
        <v>348.07991434328102</v>
      </c>
      <c r="AZ2617">
        <v>0.11510816524559148</v>
      </c>
      <c r="BA2617">
        <v>490.53504626649101</v>
      </c>
      <c r="BB2617">
        <v>264.74025022391584</v>
      </c>
      <c r="BC2617">
        <v>1</v>
      </c>
      <c r="BD2617">
        <v>43.866328969467851</v>
      </c>
      <c r="BE2617">
        <v>101.65924317630602</v>
      </c>
      <c r="BF2617">
        <v>4.7514823474199552</v>
      </c>
      <c r="BG2617">
        <v>6.298314825562783</v>
      </c>
      <c r="BH2617">
        <v>372.48869354398289</v>
      </c>
      <c r="BI2617">
        <v>0.19999999999999998</v>
      </c>
      <c r="BJ2617">
        <v>2427.4478581514054</v>
      </c>
      <c r="BK2617">
        <v>697.23893399807287</v>
      </c>
      <c r="BL2617">
        <v>922.27814441414455</v>
      </c>
      <c r="BM2617">
        <v>857.07181644291768</v>
      </c>
      <c r="BN2617">
        <v>196.95971617858714</v>
      </c>
      <c r="BO2617">
        <v>24.671480243514701</v>
      </c>
      <c r="BP2617">
        <v>4.1205815193127465E-2</v>
      </c>
      <c r="BQ2617">
        <v>100</v>
      </c>
      <c r="BR2617">
        <v>420.23885104378513</v>
      </c>
      <c r="BS2617">
        <v>5.5058853823718862E-2</v>
      </c>
      <c r="BT2617">
        <v>3.2006921099978744E-4</v>
      </c>
      <c r="BU2617">
        <v>22.968767055299217</v>
      </c>
      <c r="BV2617">
        <v>0.5506197335627534</v>
      </c>
      <c r="BW2617">
        <v>13.691191307848007</v>
      </c>
      <c r="BX2617">
        <v>37.026313460063044</v>
      </c>
      <c r="BY2617">
        <v>34.541753704985013</v>
      </c>
      <c r="BZ2617">
        <v>813.59328113659831</v>
      </c>
      <c r="CA2617">
        <v>283.39932192380314</v>
      </c>
      <c r="CB2617">
        <v>232.64581835588177</v>
      </c>
      <c r="CC2617" s="156">
        <v>0.91</v>
      </c>
      <c r="CD2617">
        <v>1910</v>
      </c>
      <c r="CE2617">
        <v>2.4475052428897692E-2</v>
      </c>
      <c r="CF2617">
        <v>2.1455838592156513</v>
      </c>
      <c r="CG2617">
        <v>7.7163146349628661E-2</v>
      </c>
      <c r="CH2617">
        <v>-10.235522630063562</v>
      </c>
      <c r="CI2617" t="s">
        <v>479</v>
      </c>
    </row>
    <row r="2618" spans="47:87" x14ac:dyDescent="0.3">
      <c r="AU2618">
        <v>0.3</v>
      </c>
      <c r="AV2618">
        <v>20.733229052605438</v>
      </c>
      <c r="AW2618">
        <v>0.33847219391477246</v>
      </c>
      <c r="AX2618">
        <v>2.2391980362851704</v>
      </c>
      <c r="AY2618">
        <v>306.55467125167985</v>
      </c>
      <c r="AZ2618">
        <v>9.2621747802355603E-2</v>
      </c>
      <c r="BA2618">
        <v>485.21174838849788</v>
      </c>
      <c r="BB2618">
        <v>389.14813776230926</v>
      </c>
      <c r="BC2618">
        <v>1</v>
      </c>
      <c r="BD2618">
        <v>35.486717201527966</v>
      </c>
      <c r="BE2618">
        <v>107.66365573243939</v>
      </c>
      <c r="BF2618">
        <v>21.974802761972629</v>
      </c>
      <c r="BG2618">
        <v>5.7427120596123595</v>
      </c>
      <c r="BH2618">
        <v>416.27682541372303</v>
      </c>
      <c r="BI2618">
        <v>0.19999999999999998</v>
      </c>
      <c r="BJ2618">
        <v>2390.689038065264</v>
      </c>
      <c r="BK2618">
        <v>670.79826137870236</v>
      </c>
      <c r="BL2618">
        <v>906.80415803718381</v>
      </c>
      <c r="BM2618">
        <v>989.76554964192746</v>
      </c>
      <c r="BN2618">
        <v>216.47464936035738</v>
      </c>
      <c r="BO2618">
        <v>30.377269160597571</v>
      </c>
      <c r="BP2618">
        <v>7.730970730444002E-2</v>
      </c>
      <c r="BQ2618">
        <v>100</v>
      </c>
      <c r="BR2618">
        <v>359.08126430487596</v>
      </c>
      <c r="BS2618">
        <v>5.5932060982314291E-2</v>
      </c>
      <c r="BT2618">
        <v>2.8946782768625971E-4</v>
      </c>
      <c r="BU2618">
        <v>87.142302256442633</v>
      </c>
      <c r="BV2618">
        <v>0.54834477189474917</v>
      </c>
      <c r="BW2618">
        <v>13.598597854198735</v>
      </c>
      <c r="BX2618">
        <v>32.238482905742579</v>
      </c>
      <c r="BY2618">
        <v>24.742056281279542</v>
      </c>
      <c r="BZ2618">
        <v>993.83490975222605</v>
      </c>
      <c r="CA2618">
        <v>244.82992890283512</v>
      </c>
      <c r="CB2618">
        <v>221.65972972383801</v>
      </c>
      <c r="CC2618" s="156">
        <v>0.95</v>
      </c>
      <c r="CD2618">
        <v>1540</v>
      </c>
      <c r="CE2618">
        <v>0.11711356743399226</v>
      </c>
      <c r="CF2618">
        <v>4.1592674172011606</v>
      </c>
      <c r="CG2618">
        <v>0.14202529153556542</v>
      </c>
      <c r="CH2618">
        <v>0.6031016067762015</v>
      </c>
      <c r="CI2618">
        <v>21</v>
      </c>
    </row>
    <row r="2619" spans="47:87" x14ac:dyDescent="0.3">
      <c r="AU2619">
        <v>0.3</v>
      </c>
      <c r="AV2619">
        <v>18.836587682928837</v>
      </c>
      <c r="AW2619">
        <v>0.30775971809061176</v>
      </c>
      <c r="AX2619">
        <v>1.3819200006912609</v>
      </c>
      <c r="AY2619">
        <v>308.09328012003425</v>
      </c>
      <c r="AZ2619">
        <v>9.3140756502853569E-2</v>
      </c>
      <c r="BA2619">
        <v>508.1270423736201</v>
      </c>
      <c r="BB2619">
        <v>338.06729510968279</v>
      </c>
      <c r="BC2619">
        <v>1</v>
      </c>
      <c r="BD2619">
        <v>38.03782979872858</v>
      </c>
      <c r="BE2619">
        <v>102.54423350740193</v>
      </c>
      <c r="BF2619">
        <v>14.247273180004477</v>
      </c>
      <c r="BG2619">
        <v>4.8931814496493349</v>
      </c>
      <c r="BH2619">
        <v>390.97740778016782</v>
      </c>
      <c r="BI2619">
        <v>0.20000000000000004</v>
      </c>
      <c r="BJ2619">
        <v>2796.8072259564674</v>
      </c>
      <c r="BK2619">
        <v>674.97442044330603</v>
      </c>
      <c r="BL2619">
        <v>879.91334309582851</v>
      </c>
      <c r="BM2619">
        <v>888.5988279998852</v>
      </c>
      <c r="BN2619">
        <v>191.07509528517724</v>
      </c>
      <c r="BO2619">
        <v>27.636674706240246</v>
      </c>
      <c r="BP2619">
        <v>6.8334815013309194E-2</v>
      </c>
      <c r="BQ2619">
        <v>100</v>
      </c>
      <c r="BR2619">
        <v>345.51041497948984</v>
      </c>
      <c r="BS2619">
        <v>5.3654436177005736E-2</v>
      </c>
      <c r="BT2619">
        <v>2.8552441125659833E-4</v>
      </c>
      <c r="BU2619">
        <v>0</v>
      </c>
      <c r="BV2619">
        <v>0.5608598255422752</v>
      </c>
      <c r="BW2619">
        <v>14.649524998842894</v>
      </c>
      <c r="BX2619">
        <v>35.661500183449071</v>
      </c>
      <c r="BY2619">
        <v>30.070866151093984</v>
      </c>
      <c r="BZ2619">
        <v>1216.3621115663298</v>
      </c>
      <c r="CA2619">
        <v>193.07136772023381</v>
      </c>
      <c r="CB2619">
        <v>222.564196393667</v>
      </c>
      <c r="CC2619" s="156">
        <v>1.1499999999999999</v>
      </c>
      <c r="CD2619">
        <v>700</v>
      </c>
      <c r="CE2619">
        <v>0.15733422286205423</v>
      </c>
      <c r="CF2619">
        <v>6.0285472165302529</v>
      </c>
      <c r="CG2619">
        <v>0.20705150343838025</v>
      </c>
      <c r="CH2619">
        <v>12.518641387386875</v>
      </c>
      <c r="CI2619">
        <v>9</v>
      </c>
    </row>
    <row r="2620" spans="47:87" x14ac:dyDescent="0.3">
      <c r="AU2620">
        <v>0.3</v>
      </c>
      <c r="AV2620">
        <v>17.795578029374653</v>
      </c>
      <c r="AW2620">
        <v>0.33927613907114851</v>
      </c>
      <c r="AX2620">
        <v>1.3436955236770296</v>
      </c>
      <c r="AY2620">
        <v>347.39341014809384</v>
      </c>
      <c r="AZ2620">
        <v>9.2987780982984408E-2</v>
      </c>
      <c r="BA2620">
        <v>429.44487498280438</v>
      </c>
      <c r="BB2620">
        <v>288.76074630842191</v>
      </c>
      <c r="BC2620">
        <v>1</v>
      </c>
      <c r="BD2620">
        <v>44.88813638262917</v>
      </c>
      <c r="BE2620">
        <v>103.91351910568604</v>
      </c>
      <c r="BF2620">
        <v>12.961790818158075</v>
      </c>
      <c r="BG2620">
        <v>5.0579646303668504</v>
      </c>
      <c r="BH2620">
        <v>406.76532319487325</v>
      </c>
      <c r="BI2620">
        <v>0.2</v>
      </c>
      <c r="BJ2620">
        <v>3244.5773695908915</v>
      </c>
      <c r="BK2620">
        <v>673.13484430450376</v>
      </c>
      <c r="BL2620">
        <v>887.66456636832891</v>
      </c>
      <c r="BM2620">
        <v>1025.3567398133923</v>
      </c>
      <c r="BN2620">
        <v>165.85371539891966</v>
      </c>
      <c r="BO2620">
        <v>30.834610606718751</v>
      </c>
      <c r="BP2620">
        <v>3.0752256798600931E-2</v>
      </c>
      <c r="BQ2620">
        <v>100</v>
      </c>
      <c r="BR2620">
        <v>326.46782333654187</v>
      </c>
      <c r="BS2620">
        <v>5.7176116791068043E-2</v>
      </c>
      <c r="BT2620">
        <v>2.8286685473766628E-4</v>
      </c>
      <c r="BU2620">
        <v>0</v>
      </c>
      <c r="BV2620">
        <v>0.50385032920787309</v>
      </c>
      <c r="BW2620">
        <v>14.285978585902232</v>
      </c>
      <c r="BX2620">
        <v>34.560589067757476</v>
      </c>
      <c r="BY2620">
        <v>32.85873974486725</v>
      </c>
      <c r="BZ2620">
        <v>851.25747266053827</v>
      </c>
      <c r="CA2620">
        <v>245.40155564046563</v>
      </c>
      <c r="CB2620">
        <v>227.83153975600246</v>
      </c>
      <c r="CC2620" s="156">
        <v>1.1000000000000001</v>
      </c>
      <c r="CD2620">
        <v>1250</v>
      </c>
      <c r="CE2620">
        <v>0.10683658190475676</v>
      </c>
      <c r="CF2620">
        <v>4.6045889337967232</v>
      </c>
      <c r="CG2620">
        <v>0.14520922252357457</v>
      </c>
      <c r="CH2620">
        <v>-0.91296395947689113</v>
      </c>
      <c r="CI2620" t="s">
        <v>479</v>
      </c>
    </row>
    <row r="2621" spans="47:87" x14ac:dyDescent="0.3">
      <c r="AU2621">
        <v>0.3</v>
      </c>
      <c r="AV2621">
        <v>17.212940602987889</v>
      </c>
      <c r="AW2621">
        <v>0.27549973496196339</v>
      </c>
      <c r="AX2621">
        <v>1.1162914907417067</v>
      </c>
      <c r="AY2621">
        <v>344.43118315979376</v>
      </c>
      <c r="AZ2621">
        <v>9.2987865297591316E-2</v>
      </c>
      <c r="BA2621">
        <v>408.48802780966503</v>
      </c>
      <c r="BB2621">
        <v>306.90958706544654</v>
      </c>
      <c r="BC2621">
        <v>1</v>
      </c>
      <c r="BD2621">
        <v>34.934446113611976</v>
      </c>
      <c r="BE2621">
        <v>94.921125780598956</v>
      </c>
      <c r="BF2621">
        <v>13.92418455202532</v>
      </c>
      <c r="BG2621">
        <v>4.5216953156968573</v>
      </c>
      <c r="BH2621">
        <v>403.11686366434162</v>
      </c>
      <c r="BI2621">
        <v>0.2</v>
      </c>
      <c r="BJ2621">
        <v>2302.2694560865534</v>
      </c>
      <c r="BK2621">
        <v>677.88905520826756</v>
      </c>
      <c r="BL2621">
        <v>871.9138998748067</v>
      </c>
      <c r="BM2621">
        <v>773.685943148766</v>
      </c>
      <c r="BN2621">
        <v>203.93959598506012</v>
      </c>
      <c r="BO2621">
        <v>25.01401191962778</v>
      </c>
      <c r="BP2621">
        <v>2.7844372170038507E-2</v>
      </c>
      <c r="BQ2621">
        <v>100</v>
      </c>
      <c r="BR2621">
        <v>351.88055525618728</v>
      </c>
      <c r="BS2621">
        <v>5.2808100475864414E-2</v>
      </c>
      <c r="BT2621">
        <v>2.9047996597080644E-4</v>
      </c>
      <c r="BU2621">
        <v>60.138304356248256</v>
      </c>
      <c r="BV2621">
        <v>0.54086891659874203</v>
      </c>
      <c r="BW2621">
        <v>14.631978780926882</v>
      </c>
      <c r="BX2621">
        <v>35.748674887020407</v>
      </c>
      <c r="BY2621">
        <v>37.759363048522474</v>
      </c>
      <c r="BZ2621">
        <v>1151.8830048042712</v>
      </c>
      <c r="CA2621">
        <v>346.81720356675237</v>
      </c>
      <c r="CB2621">
        <v>230.37818590653424</v>
      </c>
      <c r="CC2621" s="156">
        <v>1.01</v>
      </c>
      <c r="CD2621">
        <v>1550</v>
      </c>
      <c r="CE2621">
        <v>0.13153985973673277</v>
      </c>
      <c r="CF2621">
        <v>5.7629324530323469</v>
      </c>
      <c r="CG2621">
        <v>0.1680108693205061</v>
      </c>
      <c r="CH2621">
        <v>7.3491854065212863</v>
      </c>
      <c r="CI2621">
        <v>12</v>
      </c>
    </row>
    <row r="2622" spans="47:87" x14ac:dyDescent="0.3">
      <c r="AU2622">
        <v>0.3</v>
      </c>
      <c r="AV2622">
        <v>18.490898073915826</v>
      </c>
      <c r="AW2622">
        <v>0.26445228212169514</v>
      </c>
      <c r="AX2622">
        <v>1.5630571604581636</v>
      </c>
      <c r="AY2622">
        <v>333.6863634756802</v>
      </c>
      <c r="AZ2622">
        <v>0.10813467742514012</v>
      </c>
      <c r="BA2622">
        <v>396.06329936057909</v>
      </c>
      <c r="BB2622">
        <v>364.1418176690118</v>
      </c>
      <c r="BC2622">
        <v>1</v>
      </c>
      <c r="BD2622">
        <v>26.065226231381217</v>
      </c>
      <c r="BE2622">
        <v>91.256397994676831</v>
      </c>
      <c r="BF2622">
        <v>18.379207266378717</v>
      </c>
      <c r="BG2622">
        <v>4.384995191805702</v>
      </c>
      <c r="BH2622">
        <v>433.48046818773605</v>
      </c>
      <c r="BI2622">
        <v>0.20000000000000004</v>
      </c>
      <c r="BJ2622">
        <v>2521.6623371081341</v>
      </c>
      <c r="BK2622">
        <v>714.83689382290095</v>
      </c>
      <c r="BL2622">
        <v>921.67134983893743</v>
      </c>
      <c r="BM2622">
        <v>986.24272004833631</v>
      </c>
      <c r="BN2622">
        <v>162.3689645385806</v>
      </c>
      <c r="BO2622">
        <v>23.723955849917139</v>
      </c>
      <c r="BP2622">
        <v>6.1462203344515923E-2</v>
      </c>
      <c r="BQ2622">
        <v>100</v>
      </c>
      <c r="BR2622">
        <v>335.28376484607463</v>
      </c>
      <c r="BS2622">
        <v>5.6815189225143878E-2</v>
      </c>
      <c r="BT2622">
        <v>3.0176531502427751E-4</v>
      </c>
      <c r="BU2622">
        <v>0</v>
      </c>
      <c r="BV2622">
        <v>0.48473923650166822</v>
      </c>
      <c r="BW2622">
        <v>15.365033041923951</v>
      </c>
      <c r="BX2622">
        <v>35.702332311022374</v>
      </c>
      <c r="BY2622">
        <v>37.544658782681395</v>
      </c>
      <c r="BZ2622">
        <v>1056.6578213765499</v>
      </c>
      <c r="CA2622">
        <v>238.93922145012459</v>
      </c>
      <c r="CB2622">
        <v>225.15440946923877</v>
      </c>
      <c r="CC2622" s="156">
        <v>1.08</v>
      </c>
      <c r="CD2622">
        <v>1780</v>
      </c>
      <c r="CE2622">
        <v>0.11909350984925871</v>
      </c>
      <c r="CF2622">
        <v>4.5206396406953218</v>
      </c>
      <c r="CG2622">
        <v>0.15362395947733451</v>
      </c>
      <c r="CH2622">
        <v>3.1745504524201356</v>
      </c>
      <c r="CI2622">
        <v>14</v>
      </c>
    </row>
    <row r="2623" spans="47:87" x14ac:dyDescent="0.3">
      <c r="AU2623">
        <v>0.3</v>
      </c>
      <c r="AV2623">
        <v>20.04492760492235</v>
      </c>
      <c r="AW2623">
        <v>0.35292421287176845</v>
      </c>
      <c r="AX2623">
        <v>1.7109975482585722</v>
      </c>
      <c r="AY2623">
        <v>329.47646218456487</v>
      </c>
      <c r="AZ2623">
        <v>0.10431474576098791</v>
      </c>
      <c r="BA2623">
        <v>419.02155197350419</v>
      </c>
      <c r="BB2623">
        <v>442.92012434543176</v>
      </c>
      <c r="BC2623">
        <v>1</v>
      </c>
      <c r="BD2623">
        <v>35.205798079442829</v>
      </c>
      <c r="BE2623">
        <v>108.21518445995473</v>
      </c>
      <c r="BF2623">
        <v>8.6642980446814093</v>
      </c>
      <c r="BG2623">
        <v>4.060544964647856</v>
      </c>
      <c r="BH2623">
        <v>407.48998538613279</v>
      </c>
      <c r="BI2623">
        <v>0.20000000000000004</v>
      </c>
      <c r="BJ2623">
        <v>2311.7294192382624</v>
      </c>
      <c r="BK2623">
        <v>692.59005762805384</v>
      </c>
      <c r="BL2623">
        <v>904.73587105654406</v>
      </c>
      <c r="BM2623">
        <v>1011.4942100532596</v>
      </c>
      <c r="BN2623">
        <v>183.66082104459818</v>
      </c>
      <c r="BO2623">
        <v>31.831132509320984</v>
      </c>
      <c r="BP2623">
        <v>6.1543847947859741E-2</v>
      </c>
      <c r="BQ2623">
        <v>100</v>
      </c>
      <c r="BR2623">
        <v>352.58103471727566</v>
      </c>
      <c r="BS2623">
        <v>5.5145120221134297E-2</v>
      </c>
      <c r="BT2623">
        <v>3.3778623378160201E-4</v>
      </c>
      <c r="BU2623">
        <v>88.424571266592721</v>
      </c>
      <c r="BV2623">
        <v>0.51940628022333657</v>
      </c>
      <c r="BW2623">
        <v>14.285236639535235</v>
      </c>
      <c r="BX2623">
        <v>34.061200383235473</v>
      </c>
      <c r="BY2623">
        <v>32.128247001666765</v>
      </c>
      <c r="BZ2623">
        <v>662.37929379690877</v>
      </c>
      <c r="CA2623">
        <v>312.28341280415998</v>
      </c>
      <c r="CB2623">
        <v>239.6125446735422</v>
      </c>
      <c r="CC2623" s="156">
        <v>0.98</v>
      </c>
      <c r="CD2623">
        <v>1820</v>
      </c>
      <c r="CE2623">
        <v>0.14005891067217213</v>
      </c>
      <c r="CF2623">
        <v>5.0616796752904163</v>
      </c>
      <c r="CG2623">
        <v>0.18326265615849349</v>
      </c>
      <c r="CH2623">
        <v>5.9682761716245727</v>
      </c>
      <c r="CI2623">
        <v>12</v>
      </c>
    </row>
    <row r="2624" spans="47:87" x14ac:dyDescent="0.3">
      <c r="AU2624">
        <v>0.3</v>
      </c>
      <c r="AV2624">
        <v>19.158247414631237</v>
      </c>
      <c r="AW2624">
        <v>0.2419366876561912</v>
      </c>
      <c r="AX2624">
        <v>1.7730999451663032</v>
      </c>
      <c r="AY2624">
        <v>327.55473048840321</v>
      </c>
      <c r="AZ2624">
        <v>9.2655997548308847E-2</v>
      </c>
      <c r="BA2624">
        <v>426.77433312342049</v>
      </c>
      <c r="BB2624">
        <v>344.87484007116575</v>
      </c>
      <c r="BC2624">
        <v>1</v>
      </c>
      <c r="BD2624">
        <v>44.769577731585066</v>
      </c>
      <c r="BE2624">
        <v>72.600152506796235</v>
      </c>
      <c r="BF2624">
        <v>14.931019844136786</v>
      </c>
      <c r="BG2624">
        <v>5.4817864539302166</v>
      </c>
      <c r="BH2624">
        <v>420.71454260738614</v>
      </c>
      <c r="BI2624">
        <v>0.20000000000000007</v>
      </c>
      <c r="BJ2624">
        <v>2411.4212455517227</v>
      </c>
      <c r="BK2624">
        <v>702.02188790364289</v>
      </c>
      <c r="BL2624">
        <v>941.49042479901811</v>
      </c>
      <c r="BM2624">
        <v>911.42548798354278</v>
      </c>
      <c r="BN2624">
        <v>114.52450844364137</v>
      </c>
      <c r="BO2624">
        <v>21.677094382573753</v>
      </c>
      <c r="BP2624">
        <v>5.9535095535050264E-2</v>
      </c>
      <c r="BQ2624">
        <v>100</v>
      </c>
      <c r="BR2624">
        <v>360.86306910459143</v>
      </c>
      <c r="BS2624">
        <v>5.8238105058995536E-2</v>
      </c>
      <c r="BT2624">
        <v>3.0913860955490317E-4</v>
      </c>
      <c r="BU2624">
        <v>0</v>
      </c>
      <c r="BV2624">
        <v>0.55118770470301415</v>
      </c>
      <c r="BW2624">
        <v>13.002031333329562</v>
      </c>
      <c r="BX2624">
        <v>35.833712153339761</v>
      </c>
      <c r="BY2624">
        <v>32.865202870969945</v>
      </c>
      <c r="BZ2624">
        <v>858.18154380361034</v>
      </c>
      <c r="CA2624">
        <v>293.07222730133992</v>
      </c>
      <c r="CB2624">
        <v>216.70917584947739</v>
      </c>
      <c r="CC2624" s="156">
        <v>1.21</v>
      </c>
      <c r="CD2624">
        <v>1040</v>
      </c>
      <c r="CE2624">
        <v>0.16891692784076495</v>
      </c>
      <c r="CF2624">
        <v>6.5545325751330257</v>
      </c>
      <c r="CG2624">
        <v>0.21759637506495405</v>
      </c>
      <c r="CH2624">
        <v>15.548783233912578</v>
      </c>
      <c r="CI2624">
        <v>8</v>
      </c>
    </row>
    <row r="2625" spans="47:87" x14ac:dyDescent="0.3">
      <c r="AU2625">
        <v>0.3</v>
      </c>
      <c r="AV2625">
        <v>20.765243217326145</v>
      </c>
      <c r="AW2625">
        <v>0.3644153454245363</v>
      </c>
      <c r="AX2625">
        <v>1.5317275654869797</v>
      </c>
      <c r="AY2625">
        <v>304.90314663202082</v>
      </c>
      <c r="AZ2625">
        <v>0.1130670320677853</v>
      </c>
      <c r="BA2625">
        <v>507.80786521599777</v>
      </c>
      <c r="BB2625">
        <v>333.05576987709503</v>
      </c>
      <c r="BC2625">
        <v>1</v>
      </c>
      <c r="BD2625">
        <v>43.580025403043372</v>
      </c>
      <c r="BE2625">
        <v>107.11655411359328</v>
      </c>
      <c r="BF2625">
        <v>23.096073602354593</v>
      </c>
      <c r="BG2625">
        <v>4.0939627395110891</v>
      </c>
      <c r="BH2625">
        <v>407.19149034930479</v>
      </c>
      <c r="BI2625">
        <v>0.2</v>
      </c>
      <c r="BJ2625">
        <v>2453.7844215148925</v>
      </c>
      <c r="BK2625">
        <v>686.03444691897687</v>
      </c>
      <c r="BL2625">
        <v>812.1426057134322</v>
      </c>
      <c r="BM2625">
        <v>898.77897624708544</v>
      </c>
      <c r="BN2625">
        <v>193.03128058343503</v>
      </c>
      <c r="BO2625">
        <v>32.982168487397168</v>
      </c>
      <c r="BP2625">
        <v>4.9613071931723457E-2</v>
      </c>
      <c r="BQ2625">
        <v>100</v>
      </c>
      <c r="BR2625">
        <v>375.88633632690409</v>
      </c>
      <c r="BS2625">
        <v>5.8959874288961767E-2</v>
      </c>
      <c r="BT2625">
        <v>3.19250562693563E-4</v>
      </c>
      <c r="BU2625">
        <v>0</v>
      </c>
      <c r="BV2625">
        <v>0.58677008137275977</v>
      </c>
      <c r="BW2625">
        <v>14.139495897412072</v>
      </c>
      <c r="BX2625">
        <v>34.044998572471819</v>
      </c>
      <c r="BY2625">
        <v>39.00939376547835</v>
      </c>
      <c r="BZ2625">
        <v>1267.0734349935003</v>
      </c>
      <c r="CA2625">
        <v>266.99070756598508</v>
      </c>
      <c r="CB2625">
        <v>227.77659566612235</v>
      </c>
      <c r="CC2625" s="156">
        <v>1.02</v>
      </c>
      <c r="CD2625">
        <v>2850</v>
      </c>
      <c r="CE2625">
        <v>2.1082717506492488E-2</v>
      </c>
      <c r="CF2625">
        <v>2.1482142537977866</v>
      </c>
      <c r="CG2625">
        <v>7.1683927100412589E-2</v>
      </c>
      <c r="CH2625">
        <v>-13.814103170497287</v>
      </c>
      <c r="CI2625" t="s">
        <v>479</v>
      </c>
    </row>
    <row r="2626" spans="47:87" x14ac:dyDescent="0.3">
      <c r="AU2626">
        <v>0.3</v>
      </c>
      <c r="AV2626">
        <v>19.879653073412072</v>
      </c>
      <c r="AW2626">
        <v>0.30049797315353688</v>
      </c>
      <c r="AX2626">
        <v>1.6105844716070572</v>
      </c>
      <c r="AY2626">
        <v>324.55072634768203</v>
      </c>
      <c r="AZ2626">
        <v>0.11690196255025748</v>
      </c>
      <c r="BA2626">
        <v>500.33652899056369</v>
      </c>
      <c r="BB2626">
        <v>415.99056060433355</v>
      </c>
      <c r="BC2626">
        <v>1</v>
      </c>
      <c r="BD2626">
        <v>26.853756740008492</v>
      </c>
      <c r="BE2626">
        <v>94.572816940154439</v>
      </c>
      <c r="BF2626">
        <v>10.726121854660674</v>
      </c>
      <c r="BG2626">
        <v>3.223893672370894</v>
      </c>
      <c r="BH2626">
        <v>426.01203642002287</v>
      </c>
      <c r="BI2626">
        <v>0.2</v>
      </c>
      <c r="BJ2626">
        <v>2165.2912644622197</v>
      </c>
      <c r="BK2626">
        <v>676.7979933014584</v>
      </c>
      <c r="BL2626">
        <v>902.45915485852163</v>
      </c>
      <c r="BM2626">
        <v>885.5316376588712</v>
      </c>
      <c r="BN2626">
        <v>79.248982956539024</v>
      </c>
      <c r="BO2626">
        <v>27.000279197618259</v>
      </c>
      <c r="BP2626">
        <v>6.4690643592304142E-2</v>
      </c>
      <c r="BQ2626">
        <v>100</v>
      </c>
      <c r="BR2626">
        <v>314.41740097817831</v>
      </c>
      <c r="BS2626">
        <v>5.4533453618294897E-2</v>
      </c>
      <c r="BT2626">
        <v>2.9763238747775451E-4</v>
      </c>
      <c r="BU2626">
        <v>2.8879744364126156</v>
      </c>
      <c r="BV2626">
        <v>0.56651055503384506</v>
      </c>
      <c r="BW2626">
        <v>15.067679048539166</v>
      </c>
      <c r="BX2626">
        <v>33.199992182120639</v>
      </c>
      <c r="BY2626">
        <v>29.079732872158438</v>
      </c>
      <c r="BZ2626">
        <v>662.43094050715536</v>
      </c>
      <c r="CA2626">
        <v>280.78805529109104</v>
      </c>
      <c r="CB2626">
        <v>223.35655951876893</v>
      </c>
      <c r="CC2626" s="156">
        <v>0.74</v>
      </c>
      <c r="CD2626">
        <v>1410</v>
      </c>
      <c r="CE2626">
        <v>0.27122265428769232</v>
      </c>
      <c r="CF2626">
        <v>7.4837854716731425</v>
      </c>
      <c r="CG2626">
        <v>0.32947124348962931</v>
      </c>
      <c r="CH2626">
        <v>29.473512936959704</v>
      </c>
      <c r="CI2626">
        <v>5</v>
      </c>
    </row>
    <row r="2627" spans="47:87" x14ac:dyDescent="0.3">
      <c r="AU2627">
        <v>0.3</v>
      </c>
      <c r="AV2627">
        <v>20.062739437998346</v>
      </c>
      <c r="AW2627">
        <v>0.33987288319812298</v>
      </c>
      <c r="AX2627">
        <v>1.5632874736544951</v>
      </c>
      <c r="AY2627">
        <v>310.97841660793472</v>
      </c>
      <c r="AZ2627">
        <v>9.2682426254110439E-2</v>
      </c>
      <c r="BA2627">
        <v>364.65160666047365</v>
      </c>
      <c r="BB2627">
        <v>396.50702164380863</v>
      </c>
      <c r="BC2627">
        <v>1</v>
      </c>
      <c r="BD2627">
        <v>35.53046371610187</v>
      </c>
      <c r="BE2627">
        <v>94.38969048613464</v>
      </c>
      <c r="BF2627">
        <v>11.110315068091779</v>
      </c>
      <c r="BG2627">
        <v>6.6693037918447908</v>
      </c>
      <c r="BH2627">
        <v>394.92824600850548</v>
      </c>
      <c r="BI2627">
        <v>0.2</v>
      </c>
      <c r="BJ2627">
        <v>2533.8151825983532</v>
      </c>
      <c r="BK2627">
        <v>671.20672846502111</v>
      </c>
      <c r="BL2627">
        <v>842.82882272135998</v>
      </c>
      <c r="BM2627">
        <v>878.79110972683827</v>
      </c>
      <c r="BN2627">
        <v>235.41114360980686</v>
      </c>
      <c r="BO2627">
        <v>30.655470737975925</v>
      </c>
      <c r="BP2627">
        <v>5.9127176324009455E-2</v>
      </c>
      <c r="BQ2627">
        <v>100</v>
      </c>
      <c r="BR2627">
        <v>361.27052865311697</v>
      </c>
      <c r="BS2627">
        <v>5.089309921626764E-2</v>
      </c>
      <c r="BT2627">
        <v>2.9169930150949936E-4</v>
      </c>
      <c r="BU2627">
        <v>0</v>
      </c>
      <c r="BV2627">
        <v>0.57011426875729532</v>
      </c>
      <c r="BW2627">
        <v>14.116502065674679</v>
      </c>
      <c r="BX2627">
        <v>38.077341956527071</v>
      </c>
      <c r="BY2627">
        <v>19.747016465941616</v>
      </c>
      <c r="BZ2627">
        <v>964.47164966668174</v>
      </c>
      <c r="CA2627">
        <v>278.30637156537074</v>
      </c>
      <c r="CB2627">
        <v>209.50244395920819</v>
      </c>
      <c r="CC2627" s="156">
        <v>0.94</v>
      </c>
      <c r="CD2627">
        <v>870</v>
      </c>
      <c r="CE2627">
        <v>0.19822631979167071</v>
      </c>
      <c r="CF2627">
        <v>6.0893493490793382</v>
      </c>
      <c r="CG2627">
        <v>0.23805315315459016</v>
      </c>
      <c r="CH2627">
        <v>18.46305419944694</v>
      </c>
      <c r="CI2627">
        <v>7</v>
      </c>
    </row>
    <row r="2628" spans="47:87" x14ac:dyDescent="0.3">
      <c r="AU2628">
        <v>0.3</v>
      </c>
      <c r="AV2628">
        <v>21.399231234140625</v>
      </c>
      <c r="AW2628">
        <v>0.31941538237411926</v>
      </c>
      <c r="AX2628">
        <v>0.53812430850165605</v>
      </c>
      <c r="AY2628">
        <v>348.00284759579091</v>
      </c>
      <c r="AZ2628">
        <v>8.0704616042677618E-2</v>
      </c>
      <c r="BA2628">
        <v>465.91184146762009</v>
      </c>
      <c r="BB2628">
        <v>342.41413909883704</v>
      </c>
      <c r="BC2628">
        <v>1</v>
      </c>
      <c r="BD2628">
        <v>35.388274180929344</v>
      </c>
      <c r="BE2628">
        <v>93.708035015320988</v>
      </c>
      <c r="BF2628">
        <v>19.287201074715949</v>
      </c>
      <c r="BG2628">
        <v>4.7041710399245842</v>
      </c>
      <c r="BH2628">
        <v>377.5694750048703</v>
      </c>
      <c r="BI2628">
        <v>0.20000000000000007</v>
      </c>
      <c r="BJ2628">
        <v>2636.253403473107</v>
      </c>
      <c r="BK2628">
        <v>690.18969389638187</v>
      </c>
      <c r="BL2628">
        <v>912.22420622306538</v>
      </c>
      <c r="BM2628">
        <v>1040.6455768785743</v>
      </c>
      <c r="BN2628">
        <v>168.28579287048217</v>
      </c>
      <c r="BO2628">
        <v>28.669604131128878</v>
      </c>
      <c r="BP2628">
        <v>7.2668014956242935E-2</v>
      </c>
      <c r="BQ2628">
        <v>100</v>
      </c>
      <c r="BR2628">
        <v>395.89618637849861</v>
      </c>
      <c r="BS2628">
        <v>5.4281408188124936E-2</v>
      </c>
      <c r="BT2628">
        <v>3.1324624811764914E-4</v>
      </c>
      <c r="BU2628">
        <v>0</v>
      </c>
      <c r="BV2628">
        <v>0.57089853499716547</v>
      </c>
      <c r="BW2628">
        <v>15.741762484226854</v>
      </c>
      <c r="BX2628">
        <v>34.398621508868175</v>
      </c>
      <c r="BY2628">
        <v>35.835611311659022</v>
      </c>
      <c r="BZ2628">
        <v>967.6580373006517</v>
      </c>
      <c r="CA2628">
        <v>358.93622339082998</v>
      </c>
      <c r="CB2628">
        <v>226.10149487831416</v>
      </c>
      <c r="CC2628" s="156">
        <v>0.9</v>
      </c>
      <c r="CD2628">
        <v>2030</v>
      </c>
      <c r="CE2628">
        <v>0.12558897876125896</v>
      </c>
      <c r="CF2628">
        <v>4.4751752757883825</v>
      </c>
      <c r="CG2628">
        <v>0.17027766512959891</v>
      </c>
      <c r="CH2628">
        <v>8.8275208710066764</v>
      </c>
      <c r="CI2628">
        <v>11</v>
      </c>
    </row>
    <row r="2629" spans="47:87" x14ac:dyDescent="0.3">
      <c r="AU2629">
        <v>0.3</v>
      </c>
      <c r="AV2629">
        <v>19.540880308820363</v>
      </c>
      <c r="AW2629">
        <v>0.36176589134398335</v>
      </c>
      <c r="AX2629">
        <v>0.99807303760126809</v>
      </c>
      <c r="AY2629">
        <v>353.29348710507867</v>
      </c>
      <c r="AZ2629">
        <v>0.12003759344193272</v>
      </c>
      <c r="BA2629">
        <v>470.83164461945216</v>
      </c>
      <c r="BB2629">
        <v>339.37627371411401</v>
      </c>
      <c r="BC2629">
        <v>1</v>
      </c>
      <c r="BD2629">
        <v>53.28460085652253</v>
      </c>
      <c r="BE2629">
        <v>100.42807705542687</v>
      </c>
      <c r="BF2629">
        <v>25.70700083127506</v>
      </c>
      <c r="BG2629">
        <v>5.0344032003156123</v>
      </c>
      <c r="BH2629">
        <v>418.54934516448509</v>
      </c>
      <c r="BI2629">
        <v>0.2</v>
      </c>
      <c r="BJ2629">
        <v>2431.8925261705567</v>
      </c>
      <c r="BK2629">
        <v>688.74564730145005</v>
      </c>
      <c r="BL2629">
        <v>940.98488738244896</v>
      </c>
      <c r="BM2629">
        <v>1009.9540613733564</v>
      </c>
      <c r="BN2629">
        <v>160.42838871370975</v>
      </c>
      <c r="BO2629">
        <v>32.766189988812499</v>
      </c>
      <c r="BP2629">
        <v>4.6324632793583446E-2</v>
      </c>
      <c r="BQ2629">
        <v>100</v>
      </c>
      <c r="BR2629">
        <v>347.81013792796847</v>
      </c>
      <c r="BS2629">
        <v>5.6073268324553116E-2</v>
      </c>
      <c r="BT2629">
        <v>3.0880258903236808E-4</v>
      </c>
      <c r="BU2629">
        <v>0</v>
      </c>
      <c r="BV2629">
        <v>0.56483771044855047</v>
      </c>
      <c r="BW2629">
        <v>15.916193224847511</v>
      </c>
      <c r="BX2629">
        <v>33.486350445225817</v>
      </c>
      <c r="BY2629">
        <v>34.98113193653343</v>
      </c>
      <c r="BZ2629">
        <v>1185.4925148461534</v>
      </c>
      <c r="CA2629">
        <v>274.82852814269614</v>
      </c>
      <c r="CB2629">
        <v>228.23307205770811</v>
      </c>
      <c r="CC2629" s="156">
        <v>1.1000000000000001</v>
      </c>
      <c r="CD2629">
        <v>1520</v>
      </c>
      <c r="CE2629">
        <v>0.11344312315974747</v>
      </c>
      <c r="CF2629">
        <v>3.709603635572805</v>
      </c>
      <c r="CG2629">
        <v>0.14391270629348407</v>
      </c>
      <c r="CH2629">
        <v>0.73383625625255389</v>
      </c>
      <c r="CI2629">
        <v>17</v>
      </c>
    </row>
    <row r="2630" spans="47:87" x14ac:dyDescent="0.3">
      <c r="AU2630">
        <v>0.3</v>
      </c>
      <c r="AV2630">
        <v>18.253413419484303</v>
      </c>
      <c r="AW2630">
        <v>0.32514805535572333</v>
      </c>
      <c r="AX2630">
        <v>2.1414114820132375</v>
      </c>
      <c r="AY2630">
        <v>357.15323166676734</v>
      </c>
      <c r="AZ2630">
        <v>9.3071282860199459E-2</v>
      </c>
      <c r="BA2630">
        <v>315.30990278955164</v>
      </c>
      <c r="BB2630">
        <v>266.54657818336796</v>
      </c>
      <c r="BC2630">
        <v>1</v>
      </c>
      <c r="BD2630">
        <v>36.758944624256834</v>
      </c>
      <c r="BE2630">
        <v>94.095847367618617</v>
      </c>
      <c r="BF2630">
        <v>21.230146311637519</v>
      </c>
      <c r="BG2630">
        <v>4.443679869778637</v>
      </c>
      <c r="BH2630">
        <v>432.78654666401485</v>
      </c>
      <c r="BI2630">
        <v>0.2</v>
      </c>
      <c r="BJ2630">
        <v>1867.8807963231779</v>
      </c>
      <c r="BK2630">
        <v>677.54532014823258</v>
      </c>
      <c r="BL2630">
        <v>882.79154714381934</v>
      </c>
      <c r="BM2630">
        <v>923.12507799791479</v>
      </c>
      <c r="BN2630">
        <v>176.73021110310938</v>
      </c>
      <c r="BO2630">
        <v>29.07566227505967</v>
      </c>
      <c r="BP2630">
        <v>8.7083414800938994E-2</v>
      </c>
      <c r="BQ2630">
        <v>100</v>
      </c>
      <c r="BR2630">
        <v>281.26480969865861</v>
      </c>
      <c r="BS2630">
        <v>5.7700539759744388E-2</v>
      </c>
      <c r="BT2630">
        <v>2.9004164969674421E-4</v>
      </c>
      <c r="BU2630">
        <v>29.843050534508507</v>
      </c>
      <c r="BV2630">
        <v>0.55294826074341952</v>
      </c>
      <c r="BW2630">
        <v>15.735451147257001</v>
      </c>
      <c r="BX2630">
        <v>36.721498491317242</v>
      </c>
      <c r="BY2630">
        <v>33.981854948491417</v>
      </c>
      <c r="BZ2630">
        <v>816.6200822879207</v>
      </c>
      <c r="CA2630">
        <v>344.72450051407827</v>
      </c>
      <c r="CB2630">
        <v>239.73415801169011</v>
      </c>
      <c r="CC2630" s="156">
        <v>0.71</v>
      </c>
      <c r="CD2630">
        <v>2380</v>
      </c>
      <c r="CE2630">
        <v>0.12971236267595421</v>
      </c>
      <c r="CF2630">
        <v>5.1188806261560655</v>
      </c>
      <c r="CG2630">
        <v>0.15984215075110883</v>
      </c>
      <c r="CH2630">
        <v>10.344029185759043</v>
      </c>
      <c r="CI2630">
        <v>11</v>
      </c>
    </row>
    <row r="2631" spans="47:87" x14ac:dyDescent="0.3">
      <c r="AU2631">
        <v>0.3</v>
      </c>
      <c r="AV2631">
        <v>18.390890649623149</v>
      </c>
      <c r="AW2631">
        <v>0.32172455322623295</v>
      </c>
      <c r="AX2631">
        <v>1.8882055158390036</v>
      </c>
      <c r="AY2631">
        <v>334.82168343213885</v>
      </c>
      <c r="AZ2631">
        <v>0.10704599226444943</v>
      </c>
      <c r="BA2631">
        <v>484.08791265097074</v>
      </c>
      <c r="BB2631">
        <v>353.59774047806087</v>
      </c>
      <c r="BC2631">
        <v>1</v>
      </c>
      <c r="BD2631">
        <v>45.050907999157445</v>
      </c>
      <c r="BE2631">
        <v>105.04366078637707</v>
      </c>
      <c r="BF2631">
        <v>6.8240561062326215</v>
      </c>
      <c r="BG2631">
        <v>4.9553243361071191</v>
      </c>
      <c r="BH2631">
        <v>417.9636615210519</v>
      </c>
      <c r="BI2631">
        <v>0.20000000000000004</v>
      </c>
      <c r="BJ2631">
        <v>2821.3198276009334</v>
      </c>
      <c r="BK2631">
        <v>676.52752189147463</v>
      </c>
      <c r="BL2631">
        <v>882.07558500038078</v>
      </c>
      <c r="BM2631">
        <v>795.55854816510657</v>
      </c>
      <c r="BN2631">
        <v>199.43951084384929</v>
      </c>
      <c r="BO2631">
        <v>29.129918880768908</v>
      </c>
      <c r="BP2631">
        <v>4.2362035648537397E-2</v>
      </c>
      <c r="BQ2631">
        <v>100</v>
      </c>
      <c r="BR2631">
        <v>343.99170478101502</v>
      </c>
      <c r="BS2631">
        <v>5.2630025055183272E-2</v>
      </c>
      <c r="BT2631">
        <v>3.1462846636564338E-4</v>
      </c>
      <c r="BU2631">
        <v>0</v>
      </c>
      <c r="BV2631">
        <v>0.57202387273813737</v>
      </c>
      <c r="BW2631">
        <v>15.431466923431516</v>
      </c>
      <c r="BX2631">
        <v>36.169687980671853</v>
      </c>
      <c r="BY2631">
        <v>30.812106767842174</v>
      </c>
      <c r="BZ2631">
        <v>1165.6047993218199</v>
      </c>
      <c r="CA2631">
        <v>262.86572773411467</v>
      </c>
      <c r="CB2631">
        <v>230.03411172821401</v>
      </c>
      <c r="CC2631" s="156">
        <v>1.04</v>
      </c>
      <c r="CD2631">
        <v>1540</v>
      </c>
      <c r="CE2631">
        <v>0.13439532238111007</v>
      </c>
      <c r="CF2631">
        <v>5.0874049801070651</v>
      </c>
      <c r="CG2631">
        <v>0.16455246755697581</v>
      </c>
      <c r="CH2631">
        <v>6.980101628828554</v>
      </c>
      <c r="CI2631">
        <v>12</v>
      </c>
    </row>
    <row r="2632" spans="47:87" x14ac:dyDescent="0.3">
      <c r="AU2632">
        <v>0.3</v>
      </c>
      <c r="AV2632">
        <v>22.218531038815954</v>
      </c>
      <c r="AW2632">
        <v>0.33740339268179065</v>
      </c>
      <c r="AX2632">
        <v>1.6621558712403799</v>
      </c>
      <c r="AY2632">
        <v>320.64873104230793</v>
      </c>
      <c r="AZ2632">
        <v>0.10698426105884037</v>
      </c>
      <c r="BA2632">
        <v>428.38157419741867</v>
      </c>
      <c r="BB2632">
        <v>383.15357064548033</v>
      </c>
      <c r="BC2632">
        <v>1</v>
      </c>
      <c r="BD2632">
        <v>33.485066424394724</v>
      </c>
      <c r="BE2632">
        <v>97.24985769074307</v>
      </c>
      <c r="BF2632">
        <v>18.322226084466315</v>
      </c>
      <c r="BG2632">
        <v>4.2375814890843699</v>
      </c>
      <c r="BH2632">
        <v>405.66160783276041</v>
      </c>
      <c r="BI2632">
        <v>0.2</v>
      </c>
      <c r="BJ2632">
        <v>2666.7442420979096</v>
      </c>
      <c r="BK2632">
        <v>693.61146728514814</v>
      </c>
      <c r="BL2632">
        <v>917.8084034212078</v>
      </c>
      <c r="BM2632">
        <v>754.96718468622578</v>
      </c>
      <c r="BN2632">
        <v>158.26206766552519</v>
      </c>
      <c r="BO2632">
        <v>30.244799321229685</v>
      </c>
      <c r="BP2632">
        <v>8.1429203947136208E-2</v>
      </c>
      <c r="BQ2632">
        <v>100</v>
      </c>
      <c r="BR2632">
        <v>342.10846589104978</v>
      </c>
      <c r="BS2632">
        <v>5.4733460239338352E-2</v>
      </c>
      <c r="BT2632">
        <v>3.4654668908201528E-4</v>
      </c>
      <c r="BU2632">
        <v>124.78656166911635</v>
      </c>
      <c r="BV2632">
        <v>0.55792802988576895</v>
      </c>
      <c r="BW2632">
        <v>14.884877498999582</v>
      </c>
      <c r="BX2632">
        <v>34.218811383078666</v>
      </c>
      <c r="BY2632">
        <v>35.584765929791892</v>
      </c>
      <c r="BZ2632">
        <v>1070.429265442855</v>
      </c>
      <c r="CA2632">
        <v>363.41678919186347</v>
      </c>
      <c r="CB2632">
        <v>231.43809979704182</v>
      </c>
      <c r="CC2632" s="156">
        <v>1.1100000000000001</v>
      </c>
      <c r="CD2632">
        <v>1810</v>
      </c>
      <c r="CE2632">
        <v>7.9397302570931139E-2</v>
      </c>
      <c r="CF2632">
        <v>3.6172242766551639</v>
      </c>
      <c r="CG2632">
        <v>0.11614375557371906</v>
      </c>
      <c r="CH2632">
        <v>-7.4122280961817326</v>
      </c>
      <c r="CI2632" t="s">
        <v>479</v>
      </c>
    </row>
    <row r="2633" spans="47:87" x14ac:dyDescent="0.3">
      <c r="AU2633">
        <v>0.3</v>
      </c>
      <c r="AV2633">
        <v>19.557743508051498</v>
      </c>
      <c r="AW2633">
        <v>0.26882189032599735</v>
      </c>
      <c r="AX2633">
        <v>1.3862839631437991</v>
      </c>
      <c r="AY2633">
        <v>292.03227221988408</v>
      </c>
      <c r="AZ2633">
        <v>0.10247466366151475</v>
      </c>
      <c r="BA2633">
        <v>436.46256468399929</v>
      </c>
      <c r="BB2633">
        <v>442.4893649667664</v>
      </c>
      <c r="BC2633">
        <v>1</v>
      </c>
      <c r="BD2633">
        <v>39.318519582255547</v>
      </c>
      <c r="BE2633">
        <v>96.48397662037371</v>
      </c>
      <c r="BF2633">
        <v>11.106347879349272</v>
      </c>
      <c r="BG2633">
        <v>4.697702813428994</v>
      </c>
      <c r="BH2633">
        <v>441.88641722951661</v>
      </c>
      <c r="BI2633">
        <v>0.19999999999999996</v>
      </c>
      <c r="BJ2633">
        <v>2815.508099938575</v>
      </c>
      <c r="BK2633">
        <v>684.70880407821289</v>
      </c>
      <c r="BL2633">
        <v>880.2211568255326</v>
      </c>
      <c r="BM2633">
        <v>888.20995365916713</v>
      </c>
      <c r="BN2633">
        <v>203.41220227961443</v>
      </c>
      <c r="BO2633">
        <v>24.19642301943442</v>
      </c>
      <c r="BP2633">
        <v>5.2749272888876292E-2</v>
      </c>
      <c r="BQ2633">
        <v>100</v>
      </c>
      <c r="BR2633">
        <v>334.13526028010472</v>
      </c>
      <c r="BS2633">
        <v>5.3417703758161766E-2</v>
      </c>
      <c r="BT2633">
        <v>3.1185167360141508E-4</v>
      </c>
      <c r="BU2633">
        <v>122.30383477255532</v>
      </c>
      <c r="BV2633">
        <v>0.55970933688439761</v>
      </c>
      <c r="BW2633">
        <v>14.773522242598261</v>
      </c>
      <c r="BX2633">
        <v>36.394730806977407</v>
      </c>
      <c r="BY2633">
        <v>30.144602135653798</v>
      </c>
      <c r="BZ2633">
        <v>955.8010949025678</v>
      </c>
      <c r="CA2633">
        <v>293.6120203307089</v>
      </c>
      <c r="CB2633">
        <v>234.56068183554595</v>
      </c>
      <c r="CC2633" s="156">
        <v>1.18</v>
      </c>
      <c r="CD2633">
        <v>1930</v>
      </c>
      <c r="CE2633">
        <v>4.2225269966088108E-2</v>
      </c>
      <c r="CF2633">
        <v>2.1722962578389513</v>
      </c>
      <c r="CG2633">
        <v>8.2163534496029964E-2</v>
      </c>
      <c r="CH2633">
        <v>-8.0493867744022261</v>
      </c>
      <c r="CI2633" t="s">
        <v>479</v>
      </c>
    </row>
    <row r="2634" spans="47:87" x14ac:dyDescent="0.3">
      <c r="AU2634">
        <v>0.3</v>
      </c>
      <c r="AV2634">
        <v>21.034070099117358</v>
      </c>
      <c r="AW2634">
        <v>0.34505454277511416</v>
      </c>
      <c r="AX2634">
        <v>0.67964321135711792</v>
      </c>
      <c r="AY2634">
        <v>317.17077918486706</v>
      </c>
      <c r="AZ2634">
        <v>0.10056387566827314</v>
      </c>
      <c r="BA2634">
        <v>422.01468673020605</v>
      </c>
      <c r="BB2634">
        <v>348.92641244395213</v>
      </c>
      <c r="BC2634">
        <v>1</v>
      </c>
      <c r="BD2634">
        <v>37.17193311915392</v>
      </c>
      <c r="BE2634">
        <v>111.66450169833712</v>
      </c>
      <c r="BF2634">
        <v>19.491767619954185</v>
      </c>
      <c r="BG2634">
        <v>6.9090844428629596</v>
      </c>
      <c r="BH2634">
        <v>407.48736551958712</v>
      </c>
      <c r="BI2634">
        <v>0.2</v>
      </c>
      <c r="BJ2634">
        <v>2331.5974449555165</v>
      </c>
      <c r="BK2634">
        <v>687.26884002035524</v>
      </c>
      <c r="BL2634">
        <v>867.00847128440159</v>
      </c>
      <c r="BM2634">
        <v>913.28456108475746</v>
      </c>
      <c r="BN2634">
        <v>139.40265410394557</v>
      </c>
      <c r="BO2634">
        <v>30.997932030701229</v>
      </c>
      <c r="BP2634">
        <v>7.5154094081562053E-2</v>
      </c>
      <c r="BQ2634">
        <v>100</v>
      </c>
      <c r="BR2634">
        <v>369.99828276926883</v>
      </c>
      <c r="BS2634">
        <v>5.3982466961087917E-2</v>
      </c>
      <c r="BT2634">
        <v>3.0552620924840813E-4</v>
      </c>
      <c r="BU2634">
        <v>0</v>
      </c>
      <c r="BV2634">
        <v>0.57510777817818315</v>
      </c>
      <c r="BW2634">
        <v>15.563835670422899</v>
      </c>
      <c r="BX2634">
        <v>35.000177088543772</v>
      </c>
      <c r="BY2634">
        <v>35.642700370182553</v>
      </c>
      <c r="BZ2634">
        <v>919.3084183072034</v>
      </c>
      <c r="CA2634">
        <v>370.66423440233802</v>
      </c>
      <c r="CB2634">
        <v>238.20274324232923</v>
      </c>
      <c r="CC2634" s="156">
        <v>1</v>
      </c>
      <c r="CD2634">
        <v>1230</v>
      </c>
      <c r="CE2634">
        <v>0.16587319176280357</v>
      </c>
      <c r="CF2634">
        <v>5.930843655952363</v>
      </c>
      <c r="CG2634">
        <v>0.20102275707955014</v>
      </c>
      <c r="CH2634">
        <v>16.041334708755397</v>
      </c>
      <c r="CI2634">
        <v>8</v>
      </c>
    </row>
    <row r="2635" spans="47:87" x14ac:dyDescent="0.3">
      <c r="AU2635">
        <v>0.3</v>
      </c>
      <c r="AV2635">
        <v>19.51891419579135</v>
      </c>
      <c r="AW2635">
        <v>0.33202974374240379</v>
      </c>
      <c r="AX2635">
        <v>1.5344637786861206</v>
      </c>
      <c r="AY2635">
        <v>341.82952683283406</v>
      </c>
      <c r="AZ2635">
        <v>9.9098215960153266E-2</v>
      </c>
      <c r="BA2635">
        <v>316.98724740361979</v>
      </c>
      <c r="BB2635">
        <v>390.04181751538465</v>
      </c>
      <c r="BC2635">
        <v>1</v>
      </c>
      <c r="BD2635">
        <v>47.348075093665571</v>
      </c>
      <c r="BE2635">
        <v>100.90988635620285</v>
      </c>
      <c r="BF2635">
        <v>16.249142453752864</v>
      </c>
      <c r="BG2635">
        <v>3.2517138880510914</v>
      </c>
      <c r="BH2635">
        <v>416.11197589022856</v>
      </c>
      <c r="BI2635">
        <v>0.19999999999999998</v>
      </c>
      <c r="BJ2635">
        <v>2430.0535123377149</v>
      </c>
      <c r="BK2635">
        <v>670.0269277288586</v>
      </c>
      <c r="BL2635">
        <v>883.3467307688461</v>
      </c>
      <c r="BM2635">
        <v>781.69287434902037</v>
      </c>
      <c r="BN2635">
        <v>127.81628261829503</v>
      </c>
      <c r="BO2635">
        <v>29.965336000761514</v>
      </c>
      <c r="BP2635">
        <v>5.5622930148635209E-2</v>
      </c>
      <c r="BQ2635">
        <v>100</v>
      </c>
      <c r="BR2635">
        <v>323.35519806326226</v>
      </c>
      <c r="BS2635">
        <v>5.6724178946166971E-2</v>
      </c>
      <c r="BT2635">
        <v>3.0187943783817122E-4</v>
      </c>
      <c r="BU2635">
        <v>36.976178629164721</v>
      </c>
      <c r="BV2635">
        <v>0.57575082240503928</v>
      </c>
      <c r="BW2635">
        <v>15.191487664681304</v>
      </c>
      <c r="BX2635">
        <v>37.672748135413784</v>
      </c>
      <c r="BY2635">
        <v>31.610285707400237</v>
      </c>
      <c r="BZ2635">
        <v>993.18528031595883</v>
      </c>
      <c r="CA2635">
        <v>271.86065749791101</v>
      </c>
      <c r="CB2635">
        <v>230.68379524475307</v>
      </c>
      <c r="CC2635" s="156">
        <v>0.81</v>
      </c>
      <c r="CD2635">
        <v>2340</v>
      </c>
      <c r="CE2635">
        <v>0.13978985193513438</v>
      </c>
      <c r="CF2635">
        <v>4.2397724950637343</v>
      </c>
      <c r="CG2635">
        <v>0.17367451337404938</v>
      </c>
      <c r="CH2635">
        <v>9.1489396992598291</v>
      </c>
      <c r="CI2635">
        <v>10</v>
      </c>
    </row>
    <row r="2636" spans="47:87" x14ac:dyDescent="0.3">
      <c r="AU2636">
        <v>0.3</v>
      </c>
      <c r="AV2636">
        <v>19.777686836462088</v>
      </c>
      <c r="AW2636">
        <v>0.27518108491972293</v>
      </c>
      <c r="AX2636">
        <v>0.46940203829280436</v>
      </c>
      <c r="AY2636">
        <v>343.54410199556378</v>
      </c>
      <c r="AZ2636">
        <v>9.2947532449027745E-2</v>
      </c>
      <c r="BA2636">
        <v>472.79730564950432</v>
      </c>
      <c r="BB2636">
        <v>386.17446632566049</v>
      </c>
      <c r="BC2636">
        <v>1</v>
      </c>
      <c r="BD2636">
        <v>40.710586178972505</v>
      </c>
      <c r="BE2636">
        <v>102.71778445604511</v>
      </c>
      <c r="BF2636">
        <v>10.426177831618055</v>
      </c>
      <c r="BG2636">
        <v>5.8038713655188348</v>
      </c>
      <c r="BH2636">
        <v>445.56393012932517</v>
      </c>
      <c r="BI2636">
        <v>0.20000000000000004</v>
      </c>
      <c r="BJ2636">
        <v>2562.8068655647726</v>
      </c>
      <c r="BK2636">
        <v>684.58127031656215</v>
      </c>
      <c r="BL2636">
        <v>932.66631174441341</v>
      </c>
      <c r="BM2636">
        <v>933.72477344866445</v>
      </c>
      <c r="BN2636">
        <v>105.79108390405071</v>
      </c>
      <c r="BO2636">
        <v>24.851920670607413</v>
      </c>
      <c r="BP2636">
        <v>4.3969940963336687E-2</v>
      </c>
      <c r="BQ2636">
        <v>100</v>
      </c>
      <c r="BR2636">
        <v>334.45517064052473</v>
      </c>
      <c r="BS2636">
        <v>5.6112034066393771E-2</v>
      </c>
      <c r="BT2636">
        <v>3.163107632933963E-4</v>
      </c>
      <c r="BU2636">
        <v>14.94512070197603</v>
      </c>
      <c r="BV2636">
        <v>0.58544758663973095</v>
      </c>
      <c r="BW2636">
        <v>14.252248485660195</v>
      </c>
      <c r="BX2636">
        <v>35.046756140772366</v>
      </c>
      <c r="BY2636">
        <v>37.964724247606199</v>
      </c>
      <c r="BZ2636">
        <v>791.82375797335067</v>
      </c>
      <c r="CA2636">
        <v>281.39319274900191</v>
      </c>
      <c r="CB2636">
        <v>237.84515538268039</v>
      </c>
      <c r="CC2636" s="156">
        <v>0.77</v>
      </c>
      <c r="CD2636">
        <v>2180</v>
      </c>
      <c r="CE2636">
        <v>0.16398593364077496</v>
      </c>
      <c r="CF2636">
        <v>5.6967291603290038</v>
      </c>
      <c r="CG2636">
        <v>0.19792017853306124</v>
      </c>
      <c r="CH2636">
        <v>14.691423408536386</v>
      </c>
      <c r="CI2636">
        <v>9</v>
      </c>
    </row>
    <row r="2637" spans="47:87" x14ac:dyDescent="0.3">
      <c r="AU2637">
        <v>0.3</v>
      </c>
      <c r="AV2637">
        <v>20.355429111575322</v>
      </c>
      <c r="AW2637">
        <v>0.36459084789803753</v>
      </c>
      <c r="AX2637">
        <v>2.5377250732197112</v>
      </c>
      <c r="AY2637">
        <v>335.95134253909839</v>
      </c>
      <c r="AZ2637">
        <v>9.4711117015881724E-2</v>
      </c>
      <c r="BA2637">
        <v>333.92486008797221</v>
      </c>
      <c r="BB2637">
        <v>350.98738498100647</v>
      </c>
      <c r="BC2637">
        <v>1</v>
      </c>
      <c r="BD2637">
        <v>43.179069280049177</v>
      </c>
      <c r="BE2637">
        <v>112.17047915579246</v>
      </c>
      <c r="BF2637">
        <v>21.300559319842051</v>
      </c>
      <c r="BG2637">
        <v>4.2984335062424872</v>
      </c>
      <c r="BH2637">
        <v>440.88998043103857</v>
      </c>
      <c r="BI2637">
        <v>0.2</v>
      </c>
      <c r="BJ2637">
        <v>2733.425949943924</v>
      </c>
      <c r="BK2637">
        <v>669.13199547371596</v>
      </c>
      <c r="BL2637">
        <v>848.1842883706513</v>
      </c>
      <c r="BM2637">
        <v>823.96847307754899</v>
      </c>
      <c r="BN2637">
        <v>202.40948639211629</v>
      </c>
      <c r="BO2637">
        <v>33.006620360640653</v>
      </c>
      <c r="BP2637">
        <v>4.8686681229296057E-2</v>
      </c>
      <c r="BQ2637">
        <v>100</v>
      </c>
      <c r="BR2637">
        <v>340.06057067193512</v>
      </c>
      <c r="BS2637">
        <v>5.5695822062029679E-2</v>
      </c>
      <c r="BT2637">
        <v>2.8591302346998263E-4</v>
      </c>
      <c r="BU2637">
        <v>51.913746506053187</v>
      </c>
      <c r="BV2637">
        <v>0.57305381815979328</v>
      </c>
      <c r="BW2637">
        <v>15.401663228292144</v>
      </c>
      <c r="BX2637">
        <v>36.224128526131281</v>
      </c>
      <c r="BY2637">
        <v>27.029961224506803</v>
      </c>
      <c r="BZ2637">
        <v>1018.6352010932436</v>
      </c>
      <c r="CA2637">
        <v>341.44249246609917</v>
      </c>
      <c r="CB2637">
        <v>235.12377055229049</v>
      </c>
      <c r="CC2637" s="156">
        <v>1.05</v>
      </c>
      <c r="CD2637">
        <v>2000</v>
      </c>
      <c r="CE2637">
        <v>9.8602633155922437E-2</v>
      </c>
      <c r="CF2637">
        <v>4.0015148106631564</v>
      </c>
      <c r="CG2637">
        <v>0.13707678739403534</v>
      </c>
      <c r="CH2637">
        <v>-0.29210916467712017</v>
      </c>
      <c r="CI2637" t="s">
        <v>479</v>
      </c>
    </row>
    <row r="2638" spans="47:87" x14ac:dyDescent="0.3">
      <c r="AU2638">
        <v>0.3</v>
      </c>
      <c r="AV2638">
        <v>21.925409663507107</v>
      </c>
      <c r="AW2638">
        <v>0.26479000584927137</v>
      </c>
      <c r="AX2638">
        <v>0.91079651387076832</v>
      </c>
      <c r="AY2638">
        <v>309.56582134996916</v>
      </c>
      <c r="AZ2638">
        <v>8.4704310796991186E-2</v>
      </c>
      <c r="BA2638">
        <v>399.10549189405367</v>
      </c>
      <c r="BB2638">
        <v>401.94278224726651</v>
      </c>
      <c r="BC2638">
        <v>1</v>
      </c>
      <c r="BD2638">
        <v>35.678493022270843</v>
      </c>
      <c r="BE2638">
        <v>95.596707852326716</v>
      </c>
      <c r="BF2638">
        <v>14.934982397858235</v>
      </c>
      <c r="BG2638">
        <v>3.5204485021555643</v>
      </c>
      <c r="BH2638">
        <v>393.2265260665647</v>
      </c>
      <c r="BI2638">
        <v>0.20000000000000004</v>
      </c>
      <c r="BJ2638">
        <v>2529.9389363751866</v>
      </c>
      <c r="BK2638">
        <v>708.53348484658113</v>
      </c>
      <c r="BL2638">
        <v>925.73888954675579</v>
      </c>
      <c r="BM2638">
        <v>972.55478772952824</v>
      </c>
      <c r="BN2638">
        <v>133.23591272618279</v>
      </c>
      <c r="BO2638">
        <v>24.029953865830862</v>
      </c>
      <c r="BP2638">
        <v>2.8200416291496409E-2</v>
      </c>
      <c r="BQ2638">
        <v>100</v>
      </c>
      <c r="BR2638">
        <v>297.34323320660502</v>
      </c>
      <c r="BS2638">
        <v>5.296450358709015E-2</v>
      </c>
      <c r="BT2638">
        <v>3.262450999209841E-4</v>
      </c>
      <c r="BU2638">
        <v>0</v>
      </c>
      <c r="BV2638">
        <v>0.55048969967056893</v>
      </c>
      <c r="BW2638">
        <v>14.78087753717762</v>
      </c>
      <c r="BX2638">
        <v>35.032617987018476</v>
      </c>
      <c r="BY2638">
        <v>37.783842946506859</v>
      </c>
      <c r="BZ2638">
        <v>1395.360901456374</v>
      </c>
      <c r="CA2638">
        <v>246.75002070505479</v>
      </c>
      <c r="CB2638">
        <v>231.51414305318195</v>
      </c>
      <c r="CC2638" s="156">
        <v>1.07</v>
      </c>
      <c r="CD2638">
        <v>490</v>
      </c>
      <c r="CE2638">
        <v>0.19667935053929897</v>
      </c>
      <c r="CF2638">
        <v>8.5564545321065602</v>
      </c>
      <c r="CG2638">
        <v>0.28313448856701817</v>
      </c>
      <c r="CH2638">
        <v>18.83290279258955</v>
      </c>
      <c r="CI2638">
        <v>7</v>
      </c>
    </row>
    <row r="2639" spans="47:87" x14ac:dyDescent="0.3">
      <c r="AU2639">
        <v>0.3</v>
      </c>
      <c r="AV2639">
        <v>21.412393461789563</v>
      </c>
      <c r="AW2639">
        <v>0.37390382189831217</v>
      </c>
      <c r="AX2639">
        <v>1.3113698332086963</v>
      </c>
      <c r="AY2639">
        <v>335.66711622473821</v>
      </c>
      <c r="AZ2639">
        <v>7.8957182005411242E-2</v>
      </c>
      <c r="BA2639">
        <v>459.11839222121841</v>
      </c>
      <c r="BB2639">
        <v>322.36736643492992</v>
      </c>
      <c r="BC2639">
        <v>1</v>
      </c>
      <c r="BD2639">
        <v>50.0669245243012</v>
      </c>
      <c r="BE2639">
        <v>97.378197901615167</v>
      </c>
      <c r="BF2639">
        <v>14.55916695674537</v>
      </c>
      <c r="BG2639">
        <v>5.9202836815839568</v>
      </c>
      <c r="BH2639">
        <v>406.7334131222832</v>
      </c>
      <c r="BI2639">
        <v>0.20000000000000004</v>
      </c>
      <c r="BJ2639">
        <v>2692.9163422269366</v>
      </c>
      <c r="BK2639">
        <v>689.44264513576036</v>
      </c>
      <c r="BL2639">
        <v>891.85128148579827</v>
      </c>
      <c r="BM2639">
        <v>959.07365599811499</v>
      </c>
      <c r="BN2639">
        <v>188.37157028535563</v>
      </c>
      <c r="BO2639">
        <v>34.163020814819525</v>
      </c>
      <c r="BP2639">
        <v>1.2002453069352222E-2</v>
      </c>
      <c r="BQ2639">
        <v>100</v>
      </c>
      <c r="BR2639">
        <v>417.6498336082812</v>
      </c>
      <c r="BS2639">
        <v>5.1868574244847837E-2</v>
      </c>
      <c r="BT2639">
        <v>3.2554737492223652E-4</v>
      </c>
      <c r="BU2639">
        <v>0</v>
      </c>
      <c r="BV2639">
        <v>0.51904764630718847</v>
      </c>
      <c r="BW2639">
        <v>15.369237051857043</v>
      </c>
      <c r="BX2639">
        <v>37.403618758498887</v>
      </c>
      <c r="BY2639">
        <v>33.067985452253374</v>
      </c>
      <c r="BZ2639">
        <v>1088.5453934198513</v>
      </c>
      <c r="CA2639">
        <v>226.45452561289807</v>
      </c>
      <c r="CB2639">
        <v>227.9183266975312</v>
      </c>
      <c r="CC2639" s="156">
        <v>0.94</v>
      </c>
      <c r="CD2639">
        <v>1240</v>
      </c>
      <c r="CE2639">
        <v>0.21823548569579199</v>
      </c>
      <c r="CF2639">
        <v>6.5751562285974909</v>
      </c>
      <c r="CG2639">
        <v>0.26021387462726836</v>
      </c>
      <c r="CH2639">
        <v>22.365848702390146</v>
      </c>
      <c r="CI2639">
        <v>6</v>
      </c>
    </row>
    <row r="2640" spans="47:87" x14ac:dyDescent="0.3">
      <c r="AU2640">
        <v>0.3</v>
      </c>
      <c r="AV2640">
        <v>18.701016292935321</v>
      </c>
      <c r="AW2640">
        <v>0.27442922843095463</v>
      </c>
      <c r="AX2640">
        <v>1.3918463922790212</v>
      </c>
      <c r="AY2640">
        <v>330.45533417488843</v>
      </c>
      <c r="AZ2640">
        <v>9.2405986302264209E-2</v>
      </c>
      <c r="BA2640">
        <v>407.79266001588445</v>
      </c>
      <c r="BB2640">
        <v>337.67498473872024</v>
      </c>
      <c r="BC2640">
        <v>1</v>
      </c>
      <c r="BD2640">
        <v>48.516747139831317</v>
      </c>
      <c r="BE2640">
        <v>115.36836197569221</v>
      </c>
      <c r="BF2640">
        <v>16.061625686825916</v>
      </c>
      <c r="BG2640">
        <v>4.986443581986884</v>
      </c>
      <c r="BH2640">
        <v>417.70431815368244</v>
      </c>
      <c r="BI2640">
        <v>0.20000000000000007</v>
      </c>
      <c r="BJ2640">
        <v>2530.4691178061134</v>
      </c>
      <c r="BK2640">
        <v>691.15166140993961</v>
      </c>
      <c r="BL2640">
        <v>897.61663074514991</v>
      </c>
      <c r="BM2640">
        <v>983.88439223533237</v>
      </c>
      <c r="BN2640">
        <v>219.76819189224983</v>
      </c>
      <c r="BO2640">
        <v>24.921122850829374</v>
      </c>
      <c r="BP2640">
        <v>2.7214543460326011E-2</v>
      </c>
      <c r="BQ2640">
        <v>100</v>
      </c>
      <c r="BR2640">
        <v>395.15378722095562</v>
      </c>
      <c r="BS2640">
        <v>5.6606358778241682E-2</v>
      </c>
      <c r="BT2640">
        <v>3.3831596557988742E-4</v>
      </c>
      <c r="BU2640">
        <v>0</v>
      </c>
      <c r="BV2640">
        <v>0.53208133952305281</v>
      </c>
      <c r="BW2640">
        <v>14.236779759744971</v>
      </c>
      <c r="BX2640">
        <v>35.026860288096195</v>
      </c>
      <c r="BY2640">
        <v>24.06446837273435</v>
      </c>
      <c r="BZ2640">
        <v>1009.7778404970176</v>
      </c>
      <c r="CA2640">
        <v>175.62518303672346</v>
      </c>
      <c r="CB2640">
        <v>244.238210414072</v>
      </c>
      <c r="CC2640" s="156">
        <v>1</v>
      </c>
      <c r="CD2640">
        <v>390</v>
      </c>
      <c r="CE2640">
        <v>0.3072733214265877</v>
      </c>
      <c r="CF2640">
        <v>11.101324537185953</v>
      </c>
      <c r="CG2640">
        <v>0.38214452486980549</v>
      </c>
      <c r="CH2640">
        <v>68.132709410908134</v>
      </c>
      <c r="CI2640">
        <v>4</v>
      </c>
    </row>
    <row r="2641" spans="47:87" x14ac:dyDescent="0.3">
      <c r="AU2641">
        <v>0.3</v>
      </c>
      <c r="AV2641">
        <v>19.580063533227744</v>
      </c>
      <c r="AW2641">
        <v>0.30409131741938406</v>
      </c>
      <c r="AX2641">
        <v>1.3306390593855242</v>
      </c>
      <c r="AY2641">
        <v>327.68244219832928</v>
      </c>
      <c r="AZ2641">
        <v>0.11208574010795561</v>
      </c>
      <c r="BA2641">
        <v>503.81249211205142</v>
      </c>
      <c r="BB2641">
        <v>336.54356915849149</v>
      </c>
      <c r="BC2641">
        <v>1</v>
      </c>
      <c r="BD2641">
        <v>32.929545300973118</v>
      </c>
      <c r="BE2641">
        <v>100.88082379916973</v>
      </c>
      <c r="BF2641">
        <v>18.134560921776711</v>
      </c>
      <c r="BG2641">
        <v>5.2375086098359622</v>
      </c>
      <c r="BH2641">
        <v>420.08271232989563</v>
      </c>
      <c r="BI2641">
        <v>0.20000000000000007</v>
      </c>
      <c r="BJ2641">
        <v>2638.535757159334</v>
      </c>
      <c r="BK2641">
        <v>708.66024944574428</v>
      </c>
      <c r="BL2641">
        <v>923.92372942387351</v>
      </c>
      <c r="BM2641">
        <v>1105.9701372555205</v>
      </c>
      <c r="BN2641">
        <v>187.26544738929815</v>
      </c>
      <c r="BO2641">
        <v>27.347317130732019</v>
      </c>
      <c r="BP2641">
        <v>6.256154121502408E-2</v>
      </c>
      <c r="BQ2641">
        <v>100</v>
      </c>
      <c r="BR2641">
        <v>336.33152691642175</v>
      </c>
      <c r="BS2641">
        <v>5.7517080105564784E-2</v>
      </c>
      <c r="BT2641">
        <v>3.1133045921509159E-4</v>
      </c>
      <c r="BU2641">
        <v>99.190044387491255</v>
      </c>
      <c r="BV2641">
        <v>0.57395582339731155</v>
      </c>
      <c r="BW2641">
        <v>14.866694226077753</v>
      </c>
      <c r="BX2641">
        <v>36.136755153077672</v>
      </c>
      <c r="BY2641">
        <v>32.817655966719535</v>
      </c>
      <c r="BZ2641">
        <v>1241.9545331700374</v>
      </c>
      <c r="CA2641">
        <v>195.65687057967133</v>
      </c>
      <c r="CB2641">
        <v>242.89671048482583</v>
      </c>
      <c r="CC2641" s="156">
        <v>1.01</v>
      </c>
      <c r="CD2641">
        <v>1600</v>
      </c>
      <c r="CE2641">
        <v>0.14442853998178951</v>
      </c>
      <c r="CF2641">
        <v>5.3384504309235545</v>
      </c>
      <c r="CG2641">
        <v>0.1737465207985506</v>
      </c>
      <c r="CH2641">
        <v>5.9470484379593822</v>
      </c>
      <c r="CI2641">
        <v>12</v>
      </c>
    </row>
    <row r="2642" spans="47:87" x14ac:dyDescent="0.3">
      <c r="AU2642">
        <v>0.3</v>
      </c>
      <c r="AV2642">
        <v>19.602409756265295</v>
      </c>
      <c r="AW2642">
        <v>0.33734496475863679</v>
      </c>
      <c r="AX2642">
        <v>0.99077482634394731</v>
      </c>
      <c r="AY2642">
        <v>338.89479573632104</v>
      </c>
      <c r="AZ2642">
        <v>0.1013533071581882</v>
      </c>
      <c r="BA2642">
        <v>348.52764893233768</v>
      </c>
      <c r="BB2642">
        <v>362.97800221940622</v>
      </c>
      <c r="BC2642">
        <v>1</v>
      </c>
      <c r="BD2642">
        <v>39.80412344461373</v>
      </c>
      <c r="BE2642">
        <v>104.92806137121023</v>
      </c>
      <c r="BF2642">
        <v>16.139954571818603</v>
      </c>
      <c r="BG2642">
        <v>4.2184076589873181</v>
      </c>
      <c r="BH2642">
        <v>420.70151810376228</v>
      </c>
      <c r="BI2642">
        <v>0.20000000000000004</v>
      </c>
      <c r="BJ2642">
        <v>3003.9882830297151</v>
      </c>
      <c r="BK2642">
        <v>683.65590907777096</v>
      </c>
      <c r="BL2642">
        <v>921.9305189826315</v>
      </c>
      <c r="BM2642">
        <v>882.98106938615774</v>
      </c>
      <c r="BN2642">
        <v>158.82195579004451</v>
      </c>
      <c r="BO2642">
        <v>30.462766921986169</v>
      </c>
      <c r="BP2642">
        <v>5.4357734985483484E-2</v>
      </c>
      <c r="BQ2642">
        <v>100</v>
      </c>
      <c r="BR2642">
        <v>400.83702951809539</v>
      </c>
      <c r="BS2642">
        <v>5.3594542368871366E-2</v>
      </c>
      <c r="BT2642">
        <v>2.8830727927859809E-4</v>
      </c>
      <c r="BU2642">
        <v>52.847794312124606</v>
      </c>
      <c r="BV2642">
        <v>0.51957576842045317</v>
      </c>
      <c r="BW2642">
        <v>14.613124691689491</v>
      </c>
      <c r="BX2642">
        <v>35.988430079446424</v>
      </c>
      <c r="BY2642">
        <v>36.301738781515489</v>
      </c>
      <c r="BZ2642">
        <v>1022.2303588318532</v>
      </c>
      <c r="CA2642">
        <v>181.61837216998387</v>
      </c>
      <c r="CB2642">
        <v>235.7096535505232</v>
      </c>
      <c r="CC2642" s="156">
        <v>1</v>
      </c>
      <c r="CD2642">
        <v>1620</v>
      </c>
      <c r="CE2642">
        <v>0.13301414581873017</v>
      </c>
      <c r="CF2642">
        <v>5.2321231433407824</v>
      </c>
      <c r="CG2642">
        <v>0.17202091983444925</v>
      </c>
      <c r="CH2642">
        <v>6.9099735771073618</v>
      </c>
      <c r="CI2642">
        <v>12</v>
      </c>
    </row>
    <row r="2643" spans="47:87" x14ac:dyDescent="0.3">
      <c r="AU2643">
        <v>0.3</v>
      </c>
      <c r="AV2643">
        <v>17.741777765288848</v>
      </c>
      <c r="AW2643">
        <v>0.32702219564685803</v>
      </c>
      <c r="AX2643">
        <v>0.75553584479388525</v>
      </c>
      <c r="AY2643">
        <v>347.75206068837184</v>
      </c>
      <c r="AZ2643">
        <v>8.6669842132186342E-2</v>
      </c>
      <c r="BA2643">
        <v>463.23220423400835</v>
      </c>
      <c r="BB2643">
        <v>410.45689176087905</v>
      </c>
      <c r="BC2643">
        <v>1</v>
      </c>
      <c r="BD2643">
        <v>41.740339566319221</v>
      </c>
      <c r="BE2643">
        <v>92.745866859806824</v>
      </c>
      <c r="BF2643">
        <v>5.9541626619597423</v>
      </c>
      <c r="BG2643">
        <v>4.8838464348736998</v>
      </c>
      <c r="BH2643">
        <v>398.20257033567361</v>
      </c>
      <c r="BI2643">
        <v>0.20000000000000004</v>
      </c>
      <c r="BJ2643">
        <v>2513.6702094360035</v>
      </c>
      <c r="BK2643">
        <v>682.95040594860438</v>
      </c>
      <c r="BL2643">
        <v>850.95915523456313</v>
      </c>
      <c r="BM2643">
        <v>929.02560502829499</v>
      </c>
      <c r="BN2643">
        <v>216.18077269610163</v>
      </c>
      <c r="BO2643">
        <v>29.358181205978759</v>
      </c>
      <c r="BP2643">
        <v>7.3673204778692339E-2</v>
      </c>
      <c r="BQ2643">
        <v>100</v>
      </c>
      <c r="BR2643">
        <v>298.35454786441232</v>
      </c>
      <c r="BS2643">
        <v>5.434623379703122E-2</v>
      </c>
      <c r="BT2643">
        <v>3.1662714327301242E-4</v>
      </c>
      <c r="BU2643">
        <v>0</v>
      </c>
      <c r="BV2643">
        <v>0.53733909238259481</v>
      </c>
      <c r="BW2643">
        <v>14.241594265161012</v>
      </c>
      <c r="BX2643">
        <v>36.470718425917909</v>
      </c>
      <c r="BY2643">
        <v>36.731520782395911</v>
      </c>
      <c r="BZ2643">
        <v>907.00220230538901</v>
      </c>
      <c r="CA2643">
        <v>204.82510266356562</v>
      </c>
      <c r="CB2643">
        <v>245.76392886605367</v>
      </c>
      <c r="CC2643" s="156">
        <v>0.82</v>
      </c>
      <c r="CD2643">
        <v>2590</v>
      </c>
      <c r="CE2643">
        <v>0.18760331837110877</v>
      </c>
      <c r="CF2643">
        <v>5.3770939094234214</v>
      </c>
      <c r="CG2643">
        <v>0.18862109795028309</v>
      </c>
      <c r="CH2643">
        <v>13.724006389759277</v>
      </c>
      <c r="CI2643">
        <v>8</v>
      </c>
    </row>
    <row r="2644" spans="47:87" x14ac:dyDescent="0.3">
      <c r="AU2644">
        <v>0.3</v>
      </c>
      <c r="AV2644">
        <v>18.637343852417541</v>
      </c>
      <c r="AW2644">
        <v>0.28276080754030153</v>
      </c>
      <c r="AX2644">
        <v>0</v>
      </c>
      <c r="AY2644">
        <v>294.7367633672975</v>
      </c>
      <c r="AZ2644">
        <v>8.7947291872861114E-2</v>
      </c>
      <c r="BA2644">
        <v>433.1926080738296</v>
      </c>
      <c r="BB2644">
        <v>257.98036894321012</v>
      </c>
      <c r="BC2644">
        <v>1</v>
      </c>
      <c r="BD2644">
        <v>44.481052881563038</v>
      </c>
      <c r="BE2644">
        <v>110.04873081148253</v>
      </c>
      <c r="BF2644">
        <v>17.358690632788708</v>
      </c>
      <c r="BG2644">
        <v>3.0233426351234414</v>
      </c>
      <c r="BH2644">
        <v>409.92297118364922</v>
      </c>
      <c r="BI2644">
        <v>0.2</v>
      </c>
      <c r="BJ2644">
        <v>2309.6726842253925</v>
      </c>
      <c r="BK2644">
        <v>678.51072621203036</v>
      </c>
      <c r="BL2644">
        <v>813.55345272660065</v>
      </c>
      <c r="BM2644">
        <v>876.66727647506309</v>
      </c>
      <c r="BN2644">
        <v>122.10834219006607</v>
      </c>
      <c r="BO2644">
        <v>25.657580129724057</v>
      </c>
      <c r="BP2644">
        <v>3.0519846679988805E-2</v>
      </c>
      <c r="BQ2644">
        <v>100</v>
      </c>
      <c r="BR2644">
        <v>365.89311749858939</v>
      </c>
      <c r="BS2644">
        <v>5.6551653804148339E-2</v>
      </c>
      <c r="BT2644">
        <v>2.8046585165061942E-4</v>
      </c>
      <c r="BU2644">
        <v>39.399836729910426</v>
      </c>
      <c r="BV2644">
        <v>0.55242441292452948</v>
      </c>
      <c r="BW2644">
        <v>14.983243332645245</v>
      </c>
      <c r="BX2644">
        <v>35.218067878915832</v>
      </c>
      <c r="BY2644">
        <v>34.89354172679969</v>
      </c>
      <c r="BZ2644">
        <v>1246.5715104922156</v>
      </c>
      <c r="CA2644">
        <v>279.69684284459811</v>
      </c>
      <c r="CB2644">
        <v>227.28113726455305</v>
      </c>
      <c r="CC2644" s="156">
        <v>1.01</v>
      </c>
      <c r="CD2644">
        <v>1340</v>
      </c>
      <c r="CE2644">
        <v>0.21707273747559652</v>
      </c>
      <c r="CF2644">
        <v>6.0251438302338531</v>
      </c>
      <c r="CG2644">
        <v>0.25961680086451383</v>
      </c>
      <c r="CH2644">
        <v>19.289405686420061</v>
      </c>
      <c r="CI2644">
        <v>6</v>
      </c>
    </row>
    <row r="2645" spans="47:87" x14ac:dyDescent="0.3">
      <c r="AU2645">
        <v>0.3</v>
      </c>
      <c r="AV2645">
        <v>18.497532785814766</v>
      </c>
      <c r="AW2645">
        <v>0.34446617660346396</v>
      </c>
      <c r="AX2645">
        <v>1.5217639841494282</v>
      </c>
      <c r="AY2645">
        <v>327.37403378497743</v>
      </c>
      <c r="AZ2645">
        <v>0.12413054460521535</v>
      </c>
      <c r="BA2645">
        <v>475.21548587184151</v>
      </c>
      <c r="BB2645">
        <v>430.65768415895752</v>
      </c>
      <c r="BC2645">
        <v>1</v>
      </c>
      <c r="BD2645">
        <v>48.825996670972664</v>
      </c>
      <c r="BE2645">
        <v>102.07338608498912</v>
      </c>
      <c r="BF2645">
        <v>10.963246097138951</v>
      </c>
      <c r="BG2645">
        <v>5.2677546606791834</v>
      </c>
      <c r="BH2645">
        <v>410.51386166833254</v>
      </c>
      <c r="BI2645">
        <v>0.20000000000000007</v>
      </c>
      <c r="BJ2645">
        <v>2553.3310108730916</v>
      </c>
      <c r="BK2645">
        <v>670.31313753601046</v>
      </c>
      <c r="BL2645">
        <v>909.50811227001293</v>
      </c>
      <c r="BM2645">
        <v>861.15179077349671</v>
      </c>
      <c r="BN2645">
        <v>202.64180423977854</v>
      </c>
      <c r="BO2645">
        <v>31.211806726118258</v>
      </c>
      <c r="BP2645">
        <v>4.2544581715776415E-2</v>
      </c>
      <c r="BQ2645">
        <v>100</v>
      </c>
      <c r="BR2645">
        <v>350.72992677790722</v>
      </c>
      <c r="BS2645">
        <v>5.596887257474191E-2</v>
      </c>
      <c r="BT2645">
        <v>2.8548798936002117E-4</v>
      </c>
      <c r="BU2645">
        <v>37.337280402818621</v>
      </c>
      <c r="BV2645">
        <v>0.53147090992154999</v>
      </c>
      <c r="BW2645">
        <v>14.213116367484606</v>
      </c>
      <c r="BX2645">
        <v>36.350727101988241</v>
      </c>
      <c r="BY2645">
        <v>34.26738095364508</v>
      </c>
      <c r="BZ2645">
        <v>904.04716635750981</v>
      </c>
      <c r="CA2645">
        <v>340.77609908770637</v>
      </c>
      <c r="CB2645">
        <v>236.9818856326936</v>
      </c>
      <c r="CC2645" s="156">
        <v>0.77</v>
      </c>
      <c r="CD2645">
        <v>1640</v>
      </c>
      <c r="CE2645">
        <v>0.18827944714938161</v>
      </c>
      <c r="CF2645">
        <v>7.3285086315014922</v>
      </c>
      <c r="CG2645">
        <v>0.22498091816037624</v>
      </c>
      <c r="CH2645">
        <v>27.707342052933189</v>
      </c>
      <c r="CI2645">
        <v>7</v>
      </c>
    </row>
    <row r="2646" spans="47:87" x14ac:dyDescent="0.3">
      <c r="AU2646">
        <v>0.3</v>
      </c>
      <c r="AV2646">
        <v>21.074098334096423</v>
      </c>
      <c r="AW2646">
        <v>0.27813964061022484</v>
      </c>
      <c r="AX2646">
        <v>0.98833420417279072</v>
      </c>
      <c r="AY2646">
        <v>336.07833447412651</v>
      </c>
      <c r="AZ2646">
        <v>0.11406993092999225</v>
      </c>
      <c r="BA2646">
        <v>434.35196682566254</v>
      </c>
      <c r="BB2646">
        <v>336.15806049488504</v>
      </c>
      <c r="BC2646">
        <v>1</v>
      </c>
      <c r="BD2646">
        <v>37.991613297492435</v>
      </c>
      <c r="BE2646">
        <v>96.106753427291906</v>
      </c>
      <c r="BF2646">
        <v>8.5129735145738312</v>
      </c>
      <c r="BG2646">
        <v>4.96533342101743</v>
      </c>
      <c r="BH2646">
        <v>449.71381671115103</v>
      </c>
      <c r="BI2646">
        <v>0.19999999999999998</v>
      </c>
      <c r="BJ2646">
        <v>2438.65960160144</v>
      </c>
      <c r="BK2646">
        <v>705.20578352079997</v>
      </c>
      <c r="BL2646">
        <v>869.71654384918315</v>
      </c>
      <c r="BM2646">
        <v>1089.868452959601</v>
      </c>
      <c r="BN2646">
        <v>163.23908209089106</v>
      </c>
      <c r="BO2646">
        <v>25.240604923142396</v>
      </c>
      <c r="BP2646">
        <v>2.9602478483232768E-2</v>
      </c>
      <c r="BQ2646">
        <v>100</v>
      </c>
      <c r="BR2646">
        <v>261.84053291354593</v>
      </c>
      <c r="BS2646">
        <v>5.379483822003029E-2</v>
      </c>
      <c r="BT2646">
        <v>3.1659449258438101E-4</v>
      </c>
      <c r="BU2646">
        <v>0</v>
      </c>
      <c r="BV2646">
        <v>0.57039661393508356</v>
      </c>
      <c r="BW2646">
        <v>14.330179474263245</v>
      </c>
      <c r="BX2646">
        <v>33.449360304394013</v>
      </c>
      <c r="BY2646">
        <v>39.966450687914026</v>
      </c>
      <c r="BZ2646">
        <v>975.2141752019902</v>
      </c>
      <c r="CA2646">
        <v>323.37835347013635</v>
      </c>
      <c r="CB2646">
        <v>237.34498735230454</v>
      </c>
      <c r="CC2646" s="156">
        <v>1.18</v>
      </c>
      <c r="CD2646">
        <v>1380</v>
      </c>
      <c r="CE2646">
        <v>0.11274853502310966</v>
      </c>
      <c r="CF2646">
        <v>5.5044407356037972</v>
      </c>
      <c r="CG2646">
        <v>0.1462810680749948</v>
      </c>
      <c r="CH2646">
        <v>5.6911669400464104</v>
      </c>
      <c r="CI2646">
        <v>14</v>
      </c>
    </row>
    <row r="2647" spans="47:87" x14ac:dyDescent="0.3">
      <c r="AU2647">
        <v>0.3</v>
      </c>
      <c r="AV2647">
        <v>20.836361727432461</v>
      </c>
      <c r="AW2647">
        <v>0.30064131700124153</v>
      </c>
      <c r="AX2647">
        <v>0.73578223139162691</v>
      </c>
      <c r="AY2647">
        <v>326.22490187658616</v>
      </c>
      <c r="AZ2647">
        <v>7.4478365823663364E-2</v>
      </c>
      <c r="BA2647">
        <v>513.47304552195874</v>
      </c>
      <c r="BB2647">
        <v>309.07967264714296</v>
      </c>
      <c r="BC2647">
        <v>1</v>
      </c>
      <c r="BD2647">
        <v>51.133365702465497</v>
      </c>
      <c r="BE2647">
        <v>113.15436784425478</v>
      </c>
      <c r="BF2647">
        <v>19.333367941718123</v>
      </c>
      <c r="BG2647">
        <v>4.8875665368128267</v>
      </c>
      <c r="BH2647">
        <v>424.91606007446632</v>
      </c>
      <c r="BI2647">
        <v>0.19999999999999998</v>
      </c>
      <c r="BJ2647">
        <v>2713.0558729775048</v>
      </c>
      <c r="BK2647">
        <v>671.81186616929222</v>
      </c>
      <c r="BL2647">
        <v>863.03835737930194</v>
      </c>
      <c r="BM2647">
        <v>874.91337713112432</v>
      </c>
      <c r="BN2647">
        <v>233.54622280879818</v>
      </c>
      <c r="BO2647">
        <v>26.849083159560408</v>
      </c>
      <c r="BP2647">
        <v>8.4837278358217402E-2</v>
      </c>
      <c r="BQ2647">
        <v>100</v>
      </c>
      <c r="BR2647">
        <v>337.36319473646114</v>
      </c>
      <c r="BS2647">
        <v>5.7260966495185896E-2</v>
      </c>
      <c r="BT2647">
        <v>3.1391461362703681E-4</v>
      </c>
      <c r="BU2647">
        <v>9.8664496981605758</v>
      </c>
      <c r="BV2647">
        <v>0.53401506571723745</v>
      </c>
      <c r="BW2647">
        <v>15.958487584371628</v>
      </c>
      <c r="BX2647">
        <v>36.082309468322514</v>
      </c>
      <c r="BY2647">
        <v>32.750879804975284</v>
      </c>
      <c r="BZ2647">
        <v>1101.0409247571047</v>
      </c>
      <c r="CA2647">
        <v>315.94986248470707</v>
      </c>
      <c r="CB2647">
        <v>233.86764355177331</v>
      </c>
      <c r="CC2647" s="156">
        <v>1.25</v>
      </c>
      <c r="CD2647">
        <v>930</v>
      </c>
      <c r="CE2647">
        <v>1.6622915454420628E-2</v>
      </c>
      <c r="CF2647">
        <v>1.9770679013758929</v>
      </c>
      <c r="CG2647">
        <v>6.4994160927978717E-2</v>
      </c>
      <c r="CH2647">
        <v>-14.920751090739289</v>
      </c>
      <c r="CI2647" t="s">
        <v>479</v>
      </c>
    </row>
    <row r="2648" spans="47:87" x14ac:dyDescent="0.3">
      <c r="AU2648">
        <v>0.3</v>
      </c>
      <c r="AV2648">
        <v>19.777187046608002</v>
      </c>
      <c r="AW2648">
        <v>0.26917124347581434</v>
      </c>
      <c r="AX2648">
        <v>2.789948818361637</v>
      </c>
      <c r="AY2648">
        <v>347.62767041397939</v>
      </c>
      <c r="AZ2648">
        <v>0.10535435755491415</v>
      </c>
      <c r="BA2648">
        <v>396.58747243057906</v>
      </c>
      <c r="BB2648">
        <v>328.75552557463277</v>
      </c>
      <c r="BC2648">
        <v>1</v>
      </c>
      <c r="BD2648">
        <v>40.260594894070479</v>
      </c>
      <c r="BE2648">
        <v>95.188590553261989</v>
      </c>
      <c r="BF2648">
        <v>11.439474403130793</v>
      </c>
      <c r="BG2648">
        <v>5.7621196766080045</v>
      </c>
      <c r="BH2648">
        <v>447.97620622943816</v>
      </c>
      <c r="BI2648">
        <v>0.2</v>
      </c>
      <c r="BJ2648">
        <v>2229.2752901139893</v>
      </c>
      <c r="BK2648">
        <v>701.98375225425411</v>
      </c>
      <c r="BL2648">
        <v>874.28463294667745</v>
      </c>
      <c r="BM2648">
        <v>907.05694221093256</v>
      </c>
      <c r="BN2648">
        <v>232.31590806411671</v>
      </c>
      <c r="BO2648">
        <v>24.059903910719306</v>
      </c>
      <c r="BP2648">
        <v>7.3185935643304015E-2</v>
      </c>
      <c r="BQ2648">
        <v>100</v>
      </c>
      <c r="BR2648">
        <v>407.93872962190613</v>
      </c>
      <c r="BS2648">
        <v>5.5162362890724577E-2</v>
      </c>
      <c r="BT2648">
        <v>3.04554002452004E-4</v>
      </c>
      <c r="BU2648">
        <v>30.442577420011482</v>
      </c>
      <c r="BV2648">
        <v>0.59422099352428637</v>
      </c>
      <c r="BW2648">
        <v>16.515822009552888</v>
      </c>
      <c r="BX2648">
        <v>36.278811656503343</v>
      </c>
      <c r="BY2648">
        <v>36.71072318002701</v>
      </c>
      <c r="BZ2648">
        <v>830.64615490708854</v>
      </c>
      <c r="CA2648">
        <v>352.88057688872203</v>
      </c>
      <c r="CB2648">
        <v>221.99560351976538</v>
      </c>
      <c r="CC2648" s="156">
        <v>1.17</v>
      </c>
      <c r="CD2648">
        <v>970</v>
      </c>
      <c r="CE2648">
        <v>0.16004174497362111</v>
      </c>
      <c r="CF2648">
        <v>5.8357229347802511</v>
      </c>
      <c r="CG2648">
        <v>0.19516334687046738</v>
      </c>
      <c r="CH2648">
        <v>7.8627435604810367</v>
      </c>
      <c r="CI2648">
        <v>10</v>
      </c>
    </row>
    <row r="2649" spans="47:87" x14ac:dyDescent="0.3">
      <c r="AU2649">
        <v>0.3</v>
      </c>
      <c r="AV2649">
        <v>17.457054239548466</v>
      </c>
      <c r="AW2649">
        <v>0.24909835608904135</v>
      </c>
      <c r="AX2649">
        <v>0.13760196055518595</v>
      </c>
      <c r="AY2649">
        <v>339.2427433851222</v>
      </c>
      <c r="AZ2649">
        <v>9.111704223698569E-2</v>
      </c>
      <c r="BA2649">
        <v>418.07975414221823</v>
      </c>
      <c r="BB2649">
        <v>401.85725507995568</v>
      </c>
      <c r="BC2649">
        <v>1</v>
      </c>
      <c r="BD2649">
        <v>41.924281945994949</v>
      </c>
      <c r="BE2649">
        <v>102.18455711262361</v>
      </c>
      <c r="BF2649">
        <v>15.492707623213661</v>
      </c>
      <c r="BG2649">
        <v>4.2490535253118829</v>
      </c>
      <c r="BH2649">
        <v>383.77249830944436</v>
      </c>
      <c r="BI2649">
        <v>0.19999999999999996</v>
      </c>
      <c r="BJ2649">
        <v>2661.1371322867139</v>
      </c>
      <c r="BK2649">
        <v>696.14582506705119</v>
      </c>
      <c r="BL2649">
        <v>877.1413872782158</v>
      </c>
      <c r="BM2649">
        <v>953.14690451139802</v>
      </c>
      <c r="BN2649">
        <v>151.82750811228553</v>
      </c>
      <c r="BO2649">
        <v>22.318347658625488</v>
      </c>
      <c r="BP2649">
        <v>6.1369090811965912E-2</v>
      </c>
      <c r="BQ2649">
        <v>100</v>
      </c>
      <c r="BR2649">
        <v>402.70832099685839</v>
      </c>
      <c r="BS2649">
        <v>5.812178408254861E-2</v>
      </c>
      <c r="BT2649">
        <v>3.006929229635962E-4</v>
      </c>
      <c r="BU2649">
        <v>11.598271611525046</v>
      </c>
      <c r="BV2649">
        <v>0.56061976654259693</v>
      </c>
      <c r="BW2649">
        <v>14.224313035297678</v>
      </c>
      <c r="BX2649">
        <v>35.463815654112231</v>
      </c>
      <c r="BY2649">
        <v>32.225224485352449</v>
      </c>
      <c r="BZ2649">
        <v>1189.2761221446731</v>
      </c>
      <c r="CA2649">
        <v>336.3540405261906</v>
      </c>
      <c r="CB2649">
        <v>232.07771521552951</v>
      </c>
      <c r="CC2649" s="156">
        <v>1.01</v>
      </c>
      <c r="CD2649">
        <v>1080</v>
      </c>
      <c r="CE2649">
        <v>0.24886579466151271</v>
      </c>
      <c r="CF2649">
        <v>6.4571790421240705</v>
      </c>
      <c r="CG2649">
        <v>0.23045657921691384</v>
      </c>
      <c r="CH2649">
        <v>29.309357516597249</v>
      </c>
      <c r="CI2649">
        <v>6</v>
      </c>
    </row>
    <row r="2650" spans="47:87" x14ac:dyDescent="0.3">
      <c r="AU2650">
        <v>0.3</v>
      </c>
      <c r="AV2650">
        <v>20.472854813657833</v>
      </c>
      <c r="AW2650">
        <v>0.23502225964391696</v>
      </c>
      <c r="AX2650">
        <v>0.89477756863514879</v>
      </c>
      <c r="AY2650">
        <v>339.07617587638771</v>
      </c>
      <c r="AZ2650">
        <v>0.11211416623660304</v>
      </c>
      <c r="BA2650">
        <v>444.31478677453526</v>
      </c>
      <c r="BB2650">
        <v>309.95162747540064</v>
      </c>
      <c r="BC2650">
        <v>1</v>
      </c>
      <c r="BD2650">
        <v>42.133957505508</v>
      </c>
      <c r="BE2650">
        <v>87.135696739796316</v>
      </c>
      <c r="BF2650">
        <v>24.168933947968451</v>
      </c>
      <c r="BG2650">
        <v>3.3584369788775845</v>
      </c>
      <c r="BH2650">
        <v>470.19494974723739</v>
      </c>
      <c r="BI2650">
        <v>0.19999999999999996</v>
      </c>
      <c r="BJ2650">
        <v>2384.9120736043542</v>
      </c>
      <c r="BK2650">
        <v>680.01717279894433</v>
      </c>
      <c r="BL2650">
        <v>838.01768103690983</v>
      </c>
      <c r="BM2650">
        <v>883.60622565749509</v>
      </c>
      <c r="BN2650">
        <v>148.23038859153132</v>
      </c>
      <c r="BO2650">
        <v>21.111056888162128</v>
      </c>
      <c r="BP2650">
        <v>5.1236496350157146E-2</v>
      </c>
      <c r="BQ2650">
        <v>100</v>
      </c>
      <c r="BR2650">
        <v>326.33747888118546</v>
      </c>
      <c r="BS2650">
        <v>5.6251679773366065E-2</v>
      </c>
      <c r="BT2650">
        <v>2.8812126879637585E-4</v>
      </c>
      <c r="BU2650">
        <v>0</v>
      </c>
      <c r="BV2650">
        <v>0.5777649950766075</v>
      </c>
      <c r="BW2650">
        <v>14.788996919752003</v>
      </c>
      <c r="BX2650">
        <v>38.920831041518326</v>
      </c>
      <c r="BY2650">
        <v>23.289792736180772</v>
      </c>
      <c r="BZ2650">
        <v>1106.8848015873132</v>
      </c>
      <c r="CA2650">
        <v>323.81478857568766</v>
      </c>
      <c r="CB2650">
        <v>238.50157760213185</v>
      </c>
      <c r="CC2650" s="156">
        <v>1.08</v>
      </c>
      <c r="CD2650">
        <v>1970</v>
      </c>
      <c r="CE2650">
        <v>8.7509058369257486E-2</v>
      </c>
      <c r="CF2650">
        <v>2.733681568039275</v>
      </c>
      <c r="CG2650">
        <v>0.12542198351887673</v>
      </c>
      <c r="CH2650">
        <v>-0.48945843291352392</v>
      </c>
      <c r="CI2650" t="s">
        <v>479</v>
      </c>
    </row>
    <row r="2651" spans="47:87" x14ac:dyDescent="0.3">
      <c r="AU2651">
        <v>0.3</v>
      </c>
      <c r="AV2651">
        <v>21.929129412460306</v>
      </c>
      <c r="AW2651">
        <v>0.33215697172873104</v>
      </c>
      <c r="AX2651">
        <v>0.40962009589665538</v>
      </c>
      <c r="AY2651">
        <v>342.38844120643381</v>
      </c>
      <c r="AZ2651">
        <v>0.10023476807152666</v>
      </c>
      <c r="BA2651">
        <v>458.61631453023534</v>
      </c>
      <c r="BB2651">
        <v>335.31371642976342</v>
      </c>
      <c r="BC2651">
        <v>1</v>
      </c>
      <c r="BD2651">
        <v>38.537290834935909</v>
      </c>
      <c r="BE2651">
        <v>106.66944160414322</v>
      </c>
      <c r="BF2651">
        <v>14.31011878233738</v>
      </c>
      <c r="BG2651">
        <v>5.196278886833908</v>
      </c>
      <c r="BH2651">
        <v>476.94166704098603</v>
      </c>
      <c r="BI2651">
        <v>0.19999999999999996</v>
      </c>
      <c r="BJ2651">
        <v>3024.9325800114343</v>
      </c>
      <c r="BK2651">
        <v>692.76613768532047</v>
      </c>
      <c r="BL2651">
        <v>920.28497149235727</v>
      </c>
      <c r="BM2651">
        <v>970.72848174663534</v>
      </c>
      <c r="BN2651">
        <v>187.68866297763728</v>
      </c>
      <c r="BO2651">
        <v>30.061696615923395</v>
      </c>
      <c r="BP2651">
        <v>4.5339421075817406E-2</v>
      </c>
      <c r="BQ2651">
        <v>100</v>
      </c>
      <c r="BR2651">
        <v>416.71062365498113</v>
      </c>
      <c r="BS2651">
        <v>5.3388520330336108E-2</v>
      </c>
      <c r="BT2651">
        <v>3.0627651945369817E-4</v>
      </c>
      <c r="BU2651">
        <v>0</v>
      </c>
      <c r="BV2651">
        <v>0.54862758502569497</v>
      </c>
      <c r="BW2651">
        <v>15.154610615968052</v>
      </c>
      <c r="BX2651">
        <v>37.152824502088876</v>
      </c>
      <c r="BY2651">
        <v>37.973341791291119</v>
      </c>
      <c r="BZ2651">
        <v>863.57548022727065</v>
      </c>
      <c r="CA2651">
        <v>341.01329759165901</v>
      </c>
      <c r="CB2651">
        <v>250.84528090186342</v>
      </c>
      <c r="CC2651" s="156">
        <v>0.95</v>
      </c>
      <c r="CD2651">
        <v>1010</v>
      </c>
      <c r="CE2651">
        <v>0.2336057282738071</v>
      </c>
      <c r="CF2651">
        <v>6.9681968293690364</v>
      </c>
      <c r="CG2651">
        <v>0.27955558762565774</v>
      </c>
      <c r="CH2651">
        <v>24.604609040276362</v>
      </c>
      <c r="CI2651">
        <v>6</v>
      </c>
    </row>
    <row r="2652" spans="47:87" x14ac:dyDescent="0.3">
      <c r="AU2652">
        <v>0.3</v>
      </c>
      <c r="AV2652">
        <v>19.361623723225385</v>
      </c>
      <c r="AW2652">
        <v>0.3401770799116991</v>
      </c>
      <c r="AX2652">
        <v>0.77363082857179388</v>
      </c>
      <c r="AY2652">
        <v>340.62720084978321</v>
      </c>
      <c r="AZ2652">
        <v>0.11642606030018376</v>
      </c>
      <c r="BA2652">
        <v>377.15121782068405</v>
      </c>
      <c r="BB2652">
        <v>338.49593538635389</v>
      </c>
      <c r="BC2652">
        <v>1</v>
      </c>
      <c r="BD2652">
        <v>31.253002463643451</v>
      </c>
      <c r="BE2652">
        <v>108.55647785955981</v>
      </c>
      <c r="BF2652">
        <v>5.8514177950418382</v>
      </c>
      <c r="BG2652">
        <v>4.5145065057955289</v>
      </c>
      <c r="BH2652">
        <v>431.72269475638842</v>
      </c>
      <c r="BI2652">
        <v>0.2</v>
      </c>
      <c r="BJ2652">
        <v>2733.8566904718568</v>
      </c>
      <c r="BK2652">
        <v>701.84011801940039</v>
      </c>
      <c r="BL2652">
        <v>947.04395666826713</v>
      </c>
      <c r="BM2652">
        <v>1031.7942658297252</v>
      </c>
      <c r="BN2652">
        <v>199.7015528723939</v>
      </c>
      <c r="BO2652">
        <v>30.78445852417018</v>
      </c>
      <c r="BP2652">
        <v>4.6742754869699796E-2</v>
      </c>
      <c r="BQ2652">
        <v>100</v>
      </c>
      <c r="BR2652">
        <v>288.12390057863615</v>
      </c>
      <c r="BS2652">
        <v>5.4417910262273134E-2</v>
      </c>
      <c r="BT2652">
        <v>3.1855525502470962E-4</v>
      </c>
      <c r="BU2652">
        <v>0</v>
      </c>
      <c r="BV2652">
        <v>0.53858890382834701</v>
      </c>
      <c r="BW2652">
        <v>15.631332241536025</v>
      </c>
      <c r="BX2652">
        <v>39.209902328035582</v>
      </c>
      <c r="BY2652">
        <v>33.912393202732027</v>
      </c>
      <c r="BZ2652">
        <v>1287.321057900489</v>
      </c>
      <c r="CA2652">
        <v>209.52169718744398</v>
      </c>
      <c r="CB2652">
        <v>232.29173770959463</v>
      </c>
      <c r="CC2652" s="156">
        <v>1.0900000000000001</v>
      </c>
      <c r="CD2652">
        <v>1690</v>
      </c>
      <c r="CE2652">
        <v>2.0924348697161532E-2</v>
      </c>
      <c r="CF2652">
        <v>1.9945786209885425</v>
      </c>
      <c r="CG2652">
        <v>6.7620495630806021E-2</v>
      </c>
      <c r="CH2652">
        <v>-12.254357035388114</v>
      </c>
      <c r="CI2652" t="s">
        <v>479</v>
      </c>
    </row>
    <row r="2653" spans="47:87" x14ac:dyDescent="0.3">
      <c r="AU2653">
        <v>0.3</v>
      </c>
      <c r="AV2653">
        <v>21.696878720072018</v>
      </c>
      <c r="AW2653">
        <v>0.34316314236918988</v>
      </c>
      <c r="AX2653">
        <v>0.86618449680051157</v>
      </c>
      <c r="AY2653">
        <v>316.08575282216282</v>
      </c>
      <c r="AZ2653">
        <v>0.10089735467745539</v>
      </c>
      <c r="BA2653">
        <v>378.15826704693274</v>
      </c>
      <c r="BB2653">
        <v>333.24040134461825</v>
      </c>
      <c r="BC2653">
        <v>1</v>
      </c>
      <c r="BD2653">
        <v>41.336498008571489</v>
      </c>
      <c r="BE2653">
        <v>91.119816998950526</v>
      </c>
      <c r="BF2653">
        <v>16.381903705340871</v>
      </c>
      <c r="BG2653">
        <v>4.5103940072985562</v>
      </c>
      <c r="BH2653">
        <v>418.7719491802722</v>
      </c>
      <c r="BI2653">
        <v>0.19999999999999998</v>
      </c>
      <c r="BJ2653">
        <v>2708.0489569583947</v>
      </c>
      <c r="BK2653">
        <v>689.27795024601119</v>
      </c>
      <c r="BL2653">
        <v>924.31437140583989</v>
      </c>
      <c r="BM2653">
        <v>862.58461311847384</v>
      </c>
      <c r="BN2653">
        <v>209.19524045773389</v>
      </c>
      <c r="BO2653">
        <v>31.172291412806029</v>
      </c>
      <c r="BP2653">
        <v>3.2962355886382827E-2</v>
      </c>
      <c r="BQ2653">
        <v>100</v>
      </c>
      <c r="BR2653">
        <v>392.40923061979032</v>
      </c>
      <c r="BS2653">
        <v>5.8295580125176223E-2</v>
      </c>
      <c r="BT2653">
        <v>3.2378289114126419E-4</v>
      </c>
      <c r="BU2653">
        <v>0</v>
      </c>
      <c r="BV2653">
        <v>0.53375227362673539</v>
      </c>
      <c r="BW2653">
        <v>15.246958406122866</v>
      </c>
      <c r="BX2653">
        <v>34.053759123543919</v>
      </c>
      <c r="BY2653">
        <v>29.926210720582255</v>
      </c>
      <c r="BZ2653">
        <v>803.58418368206469</v>
      </c>
      <c r="CA2653">
        <v>275.64345337040555</v>
      </c>
      <c r="CB2653">
        <v>248.79522189985951</v>
      </c>
      <c r="CC2653" s="156">
        <v>0.92</v>
      </c>
      <c r="CD2653">
        <v>1050</v>
      </c>
      <c r="CE2653">
        <v>0.14035185621492086</v>
      </c>
      <c r="CF2653">
        <v>6.2433877701854801</v>
      </c>
      <c r="CG2653">
        <v>0.17979893171640399</v>
      </c>
      <c r="CH2653">
        <v>8.8009122609323036</v>
      </c>
      <c r="CI2653">
        <v>11</v>
      </c>
    </row>
    <row r="2654" spans="47:87" x14ac:dyDescent="0.3">
      <c r="AU2654">
        <v>0.3</v>
      </c>
      <c r="AV2654">
        <v>19.363997930333404</v>
      </c>
      <c r="AW2654">
        <v>0.29087394999986393</v>
      </c>
      <c r="AX2654">
        <v>1.7578951178298263</v>
      </c>
      <c r="AY2654">
        <v>346.63957779326745</v>
      </c>
      <c r="AZ2654">
        <v>9.02282589854283E-2</v>
      </c>
      <c r="BA2654">
        <v>349.9916813771373</v>
      </c>
      <c r="BB2654">
        <v>414.75892259980128</v>
      </c>
      <c r="BC2654">
        <v>1</v>
      </c>
      <c r="BD2654">
        <v>42.445176508384073</v>
      </c>
      <c r="BE2654">
        <v>97.77509838136362</v>
      </c>
      <c r="BF2654">
        <v>7.5032736720089197</v>
      </c>
      <c r="BG2654">
        <v>4.5570810775062593</v>
      </c>
      <c r="BH2654">
        <v>459.74082868376195</v>
      </c>
      <c r="BI2654">
        <v>0.2</v>
      </c>
      <c r="BJ2654">
        <v>2276.940848085555</v>
      </c>
      <c r="BK2654">
        <v>678.80026686670681</v>
      </c>
      <c r="BL2654">
        <v>791.58953750702824</v>
      </c>
      <c r="BM2654">
        <v>803.89246715322224</v>
      </c>
      <c r="BN2654">
        <v>218.64010335645256</v>
      </c>
      <c r="BO2654">
        <v>26.524413424800443</v>
      </c>
      <c r="BP2654">
        <v>1.5543040360568255E-2</v>
      </c>
      <c r="BQ2654">
        <v>100</v>
      </c>
      <c r="BR2654">
        <v>264.67069263016941</v>
      </c>
      <c r="BS2654">
        <v>5.8172530882583014E-2</v>
      </c>
      <c r="BT2654">
        <v>2.8272353591614617E-4</v>
      </c>
      <c r="BU2654">
        <v>4.2590619313758129</v>
      </c>
      <c r="BV2654">
        <v>0.51355104615293756</v>
      </c>
      <c r="BW2654">
        <v>14.61845769649242</v>
      </c>
      <c r="BX2654">
        <v>35.684044451859243</v>
      </c>
      <c r="BY2654">
        <v>34.142638549759582</v>
      </c>
      <c r="BZ2654">
        <v>1061.4833051235544</v>
      </c>
      <c r="CA2654">
        <v>320.53197504324379</v>
      </c>
      <c r="CB2654">
        <v>240.09073557836987</v>
      </c>
      <c r="CC2654" s="156">
        <v>1.17</v>
      </c>
      <c r="CD2654">
        <v>1040</v>
      </c>
      <c r="CE2654">
        <v>0.23986811867846591</v>
      </c>
      <c r="CF2654">
        <v>7.1208043266673116</v>
      </c>
      <c r="CG2654">
        <v>0.28795932009941644</v>
      </c>
      <c r="CH2654">
        <v>27.261995945462278</v>
      </c>
      <c r="CI2654">
        <v>5</v>
      </c>
    </row>
    <row r="2655" spans="47:87" x14ac:dyDescent="0.3">
      <c r="AU2655">
        <v>0.3</v>
      </c>
      <c r="AV2655">
        <v>18.641616163520808</v>
      </c>
      <c r="AW2655">
        <v>0.33354707625120084</v>
      </c>
      <c r="AX2655">
        <v>2.0579845509178529</v>
      </c>
      <c r="AY2655">
        <v>317.80301094315843</v>
      </c>
      <c r="AZ2655">
        <v>8.4907425220962063E-2</v>
      </c>
      <c r="BA2655">
        <v>373.05658601611026</v>
      </c>
      <c r="BB2655">
        <v>362.0237253598533</v>
      </c>
      <c r="BC2655">
        <v>1</v>
      </c>
      <c r="BD2655">
        <v>29.24156657477775</v>
      </c>
      <c r="BE2655">
        <v>92.642088437606688</v>
      </c>
      <c r="BF2655">
        <v>13.066419214199879</v>
      </c>
      <c r="BG2655">
        <v>4.2570089212291524</v>
      </c>
      <c r="BH2655">
        <v>414.91839549256349</v>
      </c>
      <c r="BI2655">
        <v>0.20000000000000004</v>
      </c>
      <c r="BJ2655">
        <v>2631.1430718978731</v>
      </c>
      <c r="BK2655">
        <v>680.40588418306356</v>
      </c>
      <c r="BL2655">
        <v>853.67563701560755</v>
      </c>
      <c r="BM2655">
        <v>940.3696851190532</v>
      </c>
      <c r="BN2655">
        <v>156.25370740931669</v>
      </c>
      <c r="BO2655">
        <v>30.188262464140127</v>
      </c>
      <c r="BP2655">
        <v>4.5513960362653073E-2</v>
      </c>
      <c r="BQ2655">
        <v>100</v>
      </c>
      <c r="BR2655">
        <v>404.61832747492485</v>
      </c>
      <c r="BS2655">
        <v>5.0590757669612914E-2</v>
      </c>
      <c r="BT2655">
        <v>3.0228198217484184E-4</v>
      </c>
      <c r="BU2655">
        <v>52.218766365114959</v>
      </c>
      <c r="BV2655">
        <v>0.60191753394875924</v>
      </c>
      <c r="BW2655">
        <v>14.972725478276269</v>
      </c>
      <c r="BX2655">
        <v>35.247086467217947</v>
      </c>
      <c r="BY2655">
        <v>34.032608482932602</v>
      </c>
      <c r="BZ2655">
        <v>1203.0631983251483</v>
      </c>
      <c r="CA2655">
        <v>362.58237243369291</v>
      </c>
      <c r="CB2655">
        <v>229.36134241788025</v>
      </c>
      <c r="CC2655" s="156">
        <v>1</v>
      </c>
      <c r="CD2655">
        <v>1980</v>
      </c>
      <c r="CE2655">
        <v>0.12235885989515771</v>
      </c>
      <c r="CF2655">
        <v>3.3180325435416562</v>
      </c>
      <c r="CG2655">
        <v>0.15190565520005669</v>
      </c>
      <c r="CH2655">
        <v>2.7337688828157223</v>
      </c>
      <c r="CI2655">
        <v>14</v>
      </c>
    </row>
    <row r="2656" spans="47:87" x14ac:dyDescent="0.3">
      <c r="AU2656">
        <v>0.3</v>
      </c>
      <c r="AV2656">
        <v>19.172425352949464</v>
      </c>
      <c r="AW2656">
        <v>0.26901922001687029</v>
      </c>
      <c r="AX2656">
        <v>0.83175502964825565</v>
      </c>
      <c r="AY2656">
        <v>313.86726623677174</v>
      </c>
      <c r="AZ2656">
        <v>0.10418333155478499</v>
      </c>
      <c r="BA2656">
        <v>407.80673970377444</v>
      </c>
      <c r="BB2656">
        <v>386.1099068691156</v>
      </c>
      <c r="BC2656">
        <v>1</v>
      </c>
      <c r="BD2656">
        <v>34.089663451278966</v>
      </c>
      <c r="BE2656">
        <v>106.85335559992099</v>
      </c>
      <c r="BF2656">
        <v>11.144289156331388</v>
      </c>
      <c r="BG2656">
        <v>3.4430996599220203</v>
      </c>
      <c r="BH2656">
        <v>409.33560515028665</v>
      </c>
      <c r="BI2656">
        <v>0.2</v>
      </c>
      <c r="BJ2656">
        <v>2811.9263997787803</v>
      </c>
      <c r="BK2656">
        <v>682.59858093904393</v>
      </c>
      <c r="BL2656">
        <v>924.15721503014458</v>
      </c>
      <c r="BM2656">
        <v>1046.1360955982364</v>
      </c>
      <c r="BN2656">
        <v>92.69204827226045</v>
      </c>
      <c r="BO2656">
        <v>24.190155442112609</v>
      </c>
      <c r="BP2656">
        <v>5.5695848317862381E-2</v>
      </c>
      <c r="BQ2656">
        <v>100</v>
      </c>
      <c r="BR2656">
        <v>391.42294264505159</v>
      </c>
      <c r="BS2656">
        <v>5.3782906615408889E-2</v>
      </c>
      <c r="BT2656">
        <v>3.0187558367264348E-4</v>
      </c>
      <c r="BU2656">
        <v>74.679793679594908</v>
      </c>
      <c r="BV2656">
        <v>0.58369800309532827</v>
      </c>
      <c r="BW2656">
        <v>14.436456728765528</v>
      </c>
      <c r="BX2656">
        <v>39.099481658595209</v>
      </c>
      <c r="BY2656">
        <v>30.800829022845868</v>
      </c>
      <c r="BZ2656">
        <v>1008.0854549683911</v>
      </c>
      <c r="CA2656">
        <v>344.40674081880991</v>
      </c>
      <c r="CB2656">
        <v>238.2921627947201</v>
      </c>
      <c r="CC2656" s="156">
        <v>0.99</v>
      </c>
      <c r="CD2656">
        <v>1480</v>
      </c>
      <c r="CE2656">
        <v>0.18680096871405949</v>
      </c>
      <c r="CF2656">
        <v>5.4497311546446277</v>
      </c>
      <c r="CG2656">
        <v>0.22424870935661445</v>
      </c>
      <c r="CH2656">
        <v>14.036916586846852</v>
      </c>
      <c r="CI2656">
        <v>8</v>
      </c>
    </row>
    <row r="2657" spans="47:87" x14ac:dyDescent="0.3">
      <c r="AU2657">
        <v>0.3</v>
      </c>
      <c r="AV2657">
        <v>19.568071612673094</v>
      </c>
      <c r="AW2657">
        <v>0.35201647887774845</v>
      </c>
      <c r="AX2657">
        <v>0.9726892268424453</v>
      </c>
      <c r="AY2657">
        <v>315.61608572381357</v>
      </c>
      <c r="AZ2657">
        <v>0.10384781786089133</v>
      </c>
      <c r="BA2657">
        <v>422.66582086386541</v>
      </c>
      <c r="BB2657">
        <v>462.02386131175507</v>
      </c>
      <c r="BC2657">
        <v>1</v>
      </c>
      <c r="BD2657">
        <v>44.185239055103814</v>
      </c>
      <c r="BE2657">
        <v>102.6899533092804</v>
      </c>
      <c r="BF2657">
        <v>17.79705758606892</v>
      </c>
      <c r="BG2657">
        <v>5.227701306657865</v>
      </c>
      <c r="BH2657">
        <v>435.69072238976162</v>
      </c>
      <c r="BI2657">
        <v>0.19999999999999996</v>
      </c>
      <c r="BJ2657">
        <v>2358.5745289480315</v>
      </c>
      <c r="BK2657">
        <v>687.36262412430915</v>
      </c>
      <c r="BL2657">
        <v>917.56823068772292</v>
      </c>
      <c r="BM2657">
        <v>918.57681191402241</v>
      </c>
      <c r="BN2657">
        <v>103.45722283843604</v>
      </c>
      <c r="BO2657">
        <v>31.92665514230357</v>
      </c>
      <c r="BP2657">
        <v>3.9860877621128131E-2</v>
      </c>
      <c r="BQ2657">
        <v>100</v>
      </c>
      <c r="BR2657">
        <v>365.7432306319896</v>
      </c>
      <c r="BS2657">
        <v>5.2773378980240739E-2</v>
      </c>
      <c r="BT2657">
        <v>3.1233923742654275E-4</v>
      </c>
      <c r="BU2657">
        <v>0</v>
      </c>
      <c r="BV2657">
        <v>0.54033330161594162</v>
      </c>
      <c r="BW2657">
        <v>13.8733212169503</v>
      </c>
      <c r="BX2657">
        <v>35.151574072396357</v>
      </c>
      <c r="BY2657">
        <v>32.767820925147483</v>
      </c>
      <c r="BZ2657">
        <v>1099.4627424921819</v>
      </c>
      <c r="CA2657">
        <v>361.51437657032903</v>
      </c>
      <c r="CB2657">
        <v>227.29170080869451</v>
      </c>
      <c r="CC2657" s="156">
        <v>0.75</v>
      </c>
      <c r="CD2657">
        <v>2960</v>
      </c>
      <c r="CE2657">
        <v>9.3730624032319909E-2</v>
      </c>
      <c r="CF2657">
        <v>3.4993249160990025</v>
      </c>
      <c r="CG2657">
        <v>0.12334086870486555</v>
      </c>
      <c r="CH2657">
        <v>-1.6249171096398045</v>
      </c>
      <c r="CI2657" t="s">
        <v>479</v>
      </c>
    </row>
    <row r="2658" spans="47:87" x14ac:dyDescent="0.3">
      <c r="AU2658">
        <v>0.3</v>
      </c>
      <c r="AV2658">
        <v>20.981517181813526</v>
      </c>
      <c r="AW2658">
        <v>0.30649679075763675</v>
      </c>
      <c r="AX2658">
        <v>1.1606986712885792</v>
      </c>
      <c r="AY2658">
        <v>348.02845023544893</v>
      </c>
      <c r="AZ2658">
        <v>0.10166533602147194</v>
      </c>
      <c r="BA2658">
        <v>423.0027826976264</v>
      </c>
      <c r="BB2658">
        <v>364.21033953184252</v>
      </c>
      <c r="BC2658">
        <v>1</v>
      </c>
      <c r="BD2658">
        <v>35.885308455171185</v>
      </c>
      <c r="BE2658">
        <v>102.03642414170882</v>
      </c>
      <c r="BF2658">
        <v>23.38452139819579</v>
      </c>
      <c r="BG2658">
        <v>4.9489200872179673</v>
      </c>
      <c r="BH2658">
        <v>440.20410760164964</v>
      </c>
      <c r="BI2658">
        <v>0.19999999999999996</v>
      </c>
      <c r="BJ2658">
        <v>2755.3870968534102</v>
      </c>
      <c r="BK2658">
        <v>689.47689320218205</v>
      </c>
      <c r="BL2658">
        <v>916.64306648806792</v>
      </c>
      <c r="BM2658">
        <v>1029.3639201580365</v>
      </c>
      <c r="BN2658">
        <v>215.70467724771649</v>
      </c>
      <c r="BO2658">
        <v>27.62739737051561</v>
      </c>
      <c r="BP2658">
        <v>5.5375257416028001E-2</v>
      </c>
      <c r="BQ2658">
        <v>100</v>
      </c>
      <c r="BR2658">
        <v>343.80242384106919</v>
      </c>
      <c r="BS2658">
        <v>5.4596362699608256E-2</v>
      </c>
      <c r="BT2658">
        <v>3.1258770868840654E-4</v>
      </c>
      <c r="BU2658">
        <v>0</v>
      </c>
      <c r="BV2658">
        <v>0.54539293200329086</v>
      </c>
      <c r="BW2658">
        <v>14.180175735976892</v>
      </c>
      <c r="BX2658">
        <v>36.675828261395921</v>
      </c>
      <c r="BY2658">
        <v>34.233265710927803</v>
      </c>
      <c r="BZ2658">
        <v>1086.8699128992382</v>
      </c>
      <c r="CA2658">
        <v>320.65131278124642</v>
      </c>
      <c r="CB2658">
        <v>232.76723225447824</v>
      </c>
      <c r="CC2658" s="156">
        <v>0.99</v>
      </c>
      <c r="CD2658">
        <v>1500</v>
      </c>
      <c r="CE2658">
        <v>0.19666495710449428</v>
      </c>
      <c r="CF2658">
        <v>5.834287514831292</v>
      </c>
      <c r="CG2658">
        <v>0.25769349847058792</v>
      </c>
      <c r="CH2658">
        <v>23.067337714617889</v>
      </c>
      <c r="CI2658">
        <v>6</v>
      </c>
    </row>
    <row r="2659" spans="47:87" x14ac:dyDescent="0.3">
      <c r="AU2659">
        <v>0.3</v>
      </c>
      <c r="AV2659">
        <v>20.046586401950666</v>
      </c>
      <c r="AW2659">
        <v>0.35473095653642722</v>
      </c>
      <c r="AX2659">
        <v>0.71436963223331951</v>
      </c>
      <c r="AY2659">
        <v>327.91420344441821</v>
      </c>
      <c r="AZ2659">
        <v>9.9780450015207023E-2</v>
      </c>
      <c r="BA2659">
        <v>525.87591114615338</v>
      </c>
      <c r="BB2659">
        <v>346.2482748657489</v>
      </c>
      <c r="BC2659">
        <v>1</v>
      </c>
      <c r="BD2659">
        <v>37.442511695698641</v>
      </c>
      <c r="BE2659">
        <v>79.01607087653052</v>
      </c>
      <c r="BF2659">
        <v>19.709452954648054</v>
      </c>
      <c r="BG2659">
        <v>3.5451094308597733</v>
      </c>
      <c r="BH2659">
        <v>420.16472628161517</v>
      </c>
      <c r="BI2659">
        <v>0.19999999999999998</v>
      </c>
      <c r="BJ2659">
        <v>2555.6581887293414</v>
      </c>
      <c r="BK2659">
        <v>702.79136866989302</v>
      </c>
      <c r="BL2659">
        <v>912.08102408414527</v>
      </c>
      <c r="BM2659">
        <v>985.89006304301984</v>
      </c>
      <c r="BN2659">
        <v>173.81093289757592</v>
      </c>
      <c r="BO2659">
        <v>32.282496774644841</v>
      </c>
      <c r="BP2659">
        <v>2.6886740153257777E-2</v>
      </c>
      <c r="BQ2659">
        <v>100</v>
      </c>
      <c r="BR2659">
        <v>358.32087119869203</v>
      </c>
      <c r="BS2659">
        <v>5.174858451084708E-2</v>
      </c>
      <c r="BT2659">
        <v>2.979395893299659E-4</v>
      </c>
      <c r="BU2659">
        <v>43.940384373118789</v>
      </c>
      <c r="BV2659">
        <v>0.5765086368451029</v>
      </c>
      <c r="BW2659">
        <v>13.753779751054086</v>
      </c>
      <c r="BX2659">
        <v>34.338719550164328</v>
      </c>
      <c r="BY2659">
        <v>37.884198494020943</v>
      </c>
      <c r="BZ2659">
        <v>828.45682507753793</v>
      </c>
      <c r="CA2659">
        <v>326.39238368146903</v>
      </c>
      <c r="CB2659">
        <v>224.5945929025205</v>
      </c>
      <c r="CC2659" s="156">
        <v>1.1299999999999999</v>
      </c>
      <c r="CD2659">
        <v>1710</v>
      </c>
      <c r="CE2659">
        <v>7.3490443338533051E-2</v>
      </c>
      <c r="CF2659">
        <v>3.190930200705941</v>
      </c>
      <c r="CG2659">
        <v>0.11370432767841332</v>
      </c>
      <c r="CH2659">
        <v>-4.2087524783166623</v>
      </c>
      <c r="CI2659" t="s">
        <v>479</v>
      </c>
    </row>
    <row r="2660" spans="47:87" x14ac:dyDescent="0.3">
      <c r="AU2660">
        <v>0.3</v>
      </c>
      <c r="AV2660">
        <v>21.758018610287277</v>
      </c>
      <c r="AW2660">
        <v>0.35540301793057644</v>
      </c>
      <c r="AX2660">
        <v>0.56637585996794426</v>
      </c>
      <c r="AY2660">
        <v>341.24867787594803</v>
      </c>
      <c r="AZ2660">
        <v>0.11339683024354875</v>
      </c>
      <c r="BA2660">
        <v>362.32677487783235</v>
      </c>
      <c r="BB2660">
        <v>274.50079932623265</v>
      </c>
      <c r="BC2660">
        <v>1</v>
      </c>
      <c r="BD2660">
        <v>45.795198627235202</v>
      </c>
      <c r="BE2660">
        <v>94.800957517361553</v>
      </c>
      <c r="BF2660">
        <v>10.475428282093452</v>
      </c>
      <c r="BG2660">
        <v>3.7238024872200541</v>
      </c>
      <c r="BH2660">
        <v>462.44390405148715</v>
      </c>
      <c r="BI2660">
        <v>0.20000000000000004</v>
      </c>
      <c r="BJ2660">
        <v>2640.7259087423613</v>
      </c>
      <c r="BK2660">
        <v>689.67831178848485</v>
      </c>
      <c r="BL2660">
        <v>887.61891428694162</v>
      </c>
      <c r="BM2660">
        <v>834.49124525760556</v>
      </c>
      <c r="BN2660">
        <v>191.20278773903394</v>
      </c>
      <c r="BO2660">
        <v>32.249598241455928</v>
      </c>
      <c r="BP2660">
        <v>3.8286118045620321E-2</v>
      </c>
      <c r="BQ2660">
        <v>100</v>
      </c>
      <c r="BR2660">
        <v>264.09358006004828</v>
      </c>
      <c r="BS2660">
        <v>5.1920961045392441E-2</v>
      </c>
      <c r="BT2660">
        <v>3.0592596419514389E-4</v>
      </c>
      <c r="BU2660">
        <v>76.414360434940036</v>
      </c>
      <c r="BV2660">
        <v>0.56458081714332975</v>
      </c>
      <c r="BW2660">
        <v>14.786372901537957</v>
      </c>
      <c r="BX2660">
        <v>38.227995268694421</v>
      </c>
      <c r="BY2660">
        <v>28.778445874235164</v>
      </c>
      <c r="BZ2660">
        <v>1074.3377960773462</v>
      </c>
      <c r="CA2660">
        <v>357.20359965723964</v>
      </c>
      <c r="CB2660">
        <v>211.997174357734</v>
      </c>
      <c r="CC2660" s="156">
        <v>0.99</v>
      </c>
      <c r="CD2660">
        <v>860</v>
      </c>
      <c r="CE2660">
        <v>0.22662988574826937</v>
      </c>
      <c r="CF2660">
        <v>9.4172672798363948</v>
      </c>
      <c r="CG2660">
        <v>0.30513652243028494</v>
      </c>
      <c r="CH2660">
        <v>33.398383741203929</v>
      </c>
      <c r="CI2660">
        <v>5</v>
      </c>
    </row>
    <row r="2661" spans="47:87" x14ac:dyDescent="0.3">
      <c r="AU2661">
        <v>0.3</v>
      </c>
      <c r="AV2661">
        <v>17.88167447697986</v>
      </c>
      <c r="AW2661">
        <v>0.31730325172066315</v>
      </c>
      <c r="AX2661">
        <v>1.5292718919890254</v>
      </c>
      <c r="AY2661">
        <v>304.31341398402884</v>
      </c>
      <c r="AZ2661">
        <v>0.10750272653232454</v>
      </c>
      <c r="BA2661">
        <v>464.66086776669925</v>
      </c>
      <c r="BB2661">
        <v>335.7754807368932</v>
      </c>
      <c r="BC2661">
        <v>1</v>
      </c>
      <c r="BD2661">
        <v>36.21285795310046</v>
      </c>
      <c r="BE2661">
        <v>95.852626463334587</v>
      </c>
      <c r="BF2661">
        <v>14.869861662774529</v>
      </c>
      <c r="BG2661">
        <v>5.4183812672528715</v>
      </c>
      <c r="BH2661">
        <v>440.65758540745094</v>
      </c>
      <c r="BI2661">
        <v>0.19999999999999996</v>
      </c>
      <c r="BJ2661">
        <v>2974.446921431972</v>
      </c>
      <c r="BK2661">
        <v>710.43926072917122</v>
      </c>
      <c r="BL2661">
        <v>862.14093078831468</v>
      </c>
      <c r="BM2661">
        <v>1075.7738399726779</v>
      </c>
      <c r="BN2661">
        <v>122.88492705624637</v>
      </c>
      <c r="BO2661">
        <v>28.647474855033536</v>
      </c>
      <c r="BP2661">
        <v>5.1736013900638256E-2</v>
      </c>
      <c r="BQ2661">
        <v>100</v>
      </c>
      <c r="BR2661">
        <v>301.16818424638763</v>
      </c>
      <c r="BS2661">
        <v>5.6790837582959393E-2</v>
      </c>
      <c r="BT2661">
        <v>3.2265394972210413E-4</v>
      </c>
      <c r="BU2661">
        <v>0</v>
      </c>
      <c r="BV2661">
        <v>0.55044206651926719</v>
      </c>
      <c r="BW2661">
        <v>15.594304012218659</v>
      </c>
      <c r="BX2661">
        <v>33.608445880969413</v>
      </c>
      <c r="BY2661">
        <v>36.70489982736288</v>
      </c>
      <c r="BZ2661">
        <v>1093.3987747182048</v>
      </c>
      <c r="CA2661">
        <v>314.6142002613235</v>
      </c>
      <c r="CB2661">
        <v>224.95577809440118</v>
      </c>
      <c r="CC2661" s="156">
        <v>1.1200000000000001</v>
      </c>
      <c r="CD2661">
        <v>1240</v>
      </c>
      <c r="CE2661">
        <v>0.15047800842757031</v>
      </c>
      <c r="CF2661">
        <v>5.6598409695827003</v>
      </c>
      <c r="CG2661">
        <v>0.1838231041190328</v>
      </c>
      <c r="CH2661">
        <v>12.344446264947791</v>
      </c>
      <c r="CI2661">
        <v>10</v>
      </c>
    </row>
    <row r="2662" spans="47:87" x14ac:dyDescent="0.3">
      <c r="AU2662">
        <v>0.3</v>
      </c>
      <c r="AV2662">
        <v>20.2088042871993</v>
      </c>
      <c r="AW2662">
        <v>0.38133849042990264</v>
      </c>
      <c r="AX2662">
        <v>0.48454486888515402</v>
      </c>
      <c r="AY2662">
        <v>326.57290733090315</v>
      </c>
      <c r="AZ2662">
        <v>9.7127802264576513E-2</v>
      </c>
      <c r="BA2662">
        <v>419.94652331519211</v>
      </c>
      <c r="BB2662">
        <v>254.52880585719555</v>
      </c>
      <c r="BC2662">
        <v>1</v>
      </c>
      <c r="BD2662">
        <v>35.991185252741047</v>
      </c>
      <c r="BE2662">
        <v>97.504104120276821</v>
      </c>
      <c r="BF2662">
        <v>22.651455196446335</v>
      </c>
      <c r="BG2662">
        <v>4.6155780028840514</v>
      </c>
      <c r="BH2662">
        <v>393.58318375021895</v>
      </c>
      <c r="BI2662">
        <v>0.19999999999999996</v>
      </c>
      <c r="BJ2662">
        <v>2868.200124218934</v>
      </c>
      <c r="BK2662">
        <v>690.90005273731265</v>
      </c>
      <c r="BL2662">
        <v>857.85085908321116</v>
      </c>
      <c r="BM2662">
        <v>875.35969902909858</v>
      </c>
      <c r="BN2662">
        <v>110.40700317284461</v>
      </c>
      <c r="BO2662">
        <v>34.413959304096593</v>
      </c>
      <c r="BP2662">
        <v>6.4138968883071842E-2</v>
      </c>
      <c r="BQ2662">
        <v>100</v>
      </c>
      <c r="BR2662">
        <v>440.94680062625707</v>
      </c>
      <c r="BS2662">
        <v>5.2962773875865093E-2</v>
      </c>
      <c r="BT2662">
        <v>3.1522697443485929E-4</v>
      </c>
      <c r="BU2662">
        <v>6.8419926751750282</v>
      </c>
      <c r="BV2662">
        <v>0.56915132865390716</v>
      </c>
      <c r="BW2662">
        <v>16.702877981453643</v>
      </c>
      <c r="BX2662">
        <v>36.01909927591494</v>
      </c>
      <c r="BY2662">
        <v>33.053004130341826</v>
      </c>
      <c r="BZ2662">
        <v>1112.0500416146606</v>
      </c>
      <c r="CA2662">
        <v>308.42379752210638</v>
      </c>
      <c r="CB2662">
        <v>215.89488592978307</v>
      </c>
      <c r="CC2662" s="156">
        <v>0.89</v>
      </c>
      <c r="CD2662">
        <v>1140</v>
      </c>
      <c r="CE2662">
        <v>0.23949444440861956</v>
      </c>
      <c r="CF2662">
        <v>9.5473333739463513</v>
      </c>
      <c r="CG2662">
        <v>0.31897543384682409</v>
      </c>
      <c r="CH2662">
        <v>37.409240312588366</v>
      </c>
      <c r="CI2662">
        <v>5</v>
      </c>
    </row>
    <row r="2663" spans="47:87" x14ac:dyDescent="0.3">
      <c r="AU2663">
        <v>0.3</v>
      </c>
      <c r="AV2663">
        <v>18.603919267551603</v>
      </c>
      <c r="AW2663">
        <v>0.27304890902042578</v>
      </c>
      <c r="AX2663">
        <v>0.68913328246730166</v>
      </c>
      <c r="AY2663">
        <v>356.99289999512462</v>
      </c>
      <c r="AZ2663">
        <v>9.0067717180796009E-2</v>
      </c>
      <c r="BA2663">
        <v>442.07855818969131</v>
      </c>
      <c r="BB2663">
        <v>462.06561602902275</v>
      </c>
      <c r="BC2663">
        <v>1</v>
      </c>
      <c r="BD2663">
        <v>41.667711798884525</v>
      </c>
      <c r="BE2663">
        <v>93.98411353451975</v>
      </c>
      <c r="BF2663">
        <v>13.152801670875318</v>
      </c>
      <c r="BG2663">
        <v>5.538507562942705</v>
      </c>
      <c r="BH2663">
        <v>409.4337152274735</v>
      </c>
      <c r="BI2663">
        <v>0.2</v>
      </c>
      <c r="BJ2663">
        <v>2227.3372836936705</v>
      </c>
      <c r="BK2663">
        <v>706.84468989450272</v>
      </c>
      <c r="BL2663">
        <v>907.30248221621264</v>
      </c>
      <c r="BM2663">
        <v>980.12812392190449</v>
      </c>
      <c r="BN2663">
        <v>150.87576556165905</v>
      </c>
      <c r="BO2663">
        <v>24.637662357459664</v>
      </c>
      <c r="BP2663">
        <v>4.6272782197132559E-2</v>
      </c>
      <c r="BQ2663">
        <v>100</v>
      </c>
      <c r="BR2663">
        <v>343.74357425442525</v>
      </c>
      <c r="BS2663">
        <v>4.8098163902534456E-2</v>
      </c>
      <c r="BT2663">
        <v>3.283180627083695E-4</v>
      </c>
      <c r="BU2663">
        <v>174.38238173207759</v>
      </c>
      <c r="BV2663">
        <v>0.58368434903496369</v>
      </c>
      <c r="BW2663">
        <v>13.412965958205568</v>
      </c>
      <c r="BX2663">
        <v>35.159028277138908</v>
      </c>
      <c r="BY2663">
        <v>31.369886801333269</v>
      </c>
      <c r="BZ2663">
        <v>920.86809933330574</v>
      </c>
      <c r="CA2663">
        <v>211.84779024678497</v>
      </c>
      <c r="CB2663">
        <v>244.65511009101832</v>
      </c>
      <c r="CC2663" s="156">
        <v>1.1000000000000001</v>
      </c>
      <c r="CD2663">
        <v>2380</v>
      </c>
      <c r="CE2663">
        <v>-0.18143549892369304</v>
      </c>
      <c r="CF2663">
        <v>4.6516005272202676E-2</v>
      </c>
      <c r="CG2663">
        <v>1.5465158874550611E-3</v>
      </c>
      <c r="CH2663">
        <v>-25.967941488177015</v>
      </c>
      <c r="CI2663" t="s">
        <v>479</v>
      </c>
    </row>
    <row r="2664" spans="47:87" x14ac:dyDescent="0.3">
      <c r="AU2664">
        <v>0.3</v>
      </c>
      <c r="AV2664">
        <v>19.256981990902723</v>
      </c>
      <c r="AW2664">
        <v>0.34003382024108375</v>
      </c>
      <c r="AX2664">
        <v>0.7159526953327795</v>
      </c>
      <c r="AY2664">
        <v>284.35150283074671</v>
      </c>
      <c r="AZ2664">
        <v>0.10395259242345785</v>
      </c>
      <c r="BA2664">
        <v>368.39540461134641</v>
      </c>
      <c r="BB2664">
        <v>407.29594622535512</v>
      </c>
      <c r="BC2664">
        <v>1</v>
      </c>
      <c r="BD2664">
        <v>34.388929533389565</v>
      </c>
      <c r="BE2664">
        <v>88.000267562671695</v>
      </c>
      <c r="BF2664">
        <v>15.240599386622254</v>
      </c>
      <c r="BG2664">
        <v>3.9813549886688606</v>
      </c>
      <c r="BH2664">
        <v>426.15692279878289</v>
      </c>
      <c r="BI2664">
        <v>0.19999999999999998</v>
      </c>
      <c r="BJ2664">
        <v>2728.6176863197265</v>
      </c>
      <c r="BK2664">
        <v>678.51395737684345</v>
      </c>
      <c r="BL2664">
        <v>933.57856814102934</v>
      </c>
      <c r="BM2664">
        <v>992.88211894252709</v>
      </c>
      <c r="BN2664">
        <v>109.38279093570621</v>
      </c>
      <c r="BO2664">
        <v>30.528883576790115</v>
      </c>
      <c r="BP2664">
        <v>7.6222721023726209E-2</v>
      </c>
      <c r="BQ2664">
        <v>100</v>
      </c>
      <c r="BR2664">
        <v>336.97625681293573</v>
      </c>
      <c r="BS2664">
        <v>5.5184031074340695E-2</v>
      </c>
      <c r="BT2664">
        <v>3.1129968899910513E-4</v>
      </c>
      <c r="BU2664">
        <v>14.446439777594042</v>
      </c>
      <c r="BV2664">
        <v>0.52577789607449998</v>
      </c>
      <c r="BW2664">
        <v>14.67842375042772</v>
      </c>
      <c r="BX2664">
        <v>36.526385168511318</v>
      </c>
      <c r="BY2664">
        <v>33.568585153955375</v>
      </c>
      <c r="BZ2664">
        <v>957.22436753551005</v>
      </c>
      <c r="CA2664">
        <v>319.31579548495301</v>
      </c>
      <c r="CB2664">
        <v>232.26345456589982</v>
      </c>
      <c r="CC2664" s="156">
        <v>0.94</v>
      </c>
      <c r="CD2664">
        <v>2210</v>
      </c>
      <c r="CE2664">
        <v>4.0554913230289147E-2</v>
      </c>
      <c r="CF2664">
        <v>2.1943769415423739</v>
      </c>
      <c r="CG2664">
        <v>8.4841411224796437E-2</v>
      </c>
      <c r="CH2664">
        <v>-7.6464403385202582</v>
      </c>
      <c r="CI2664" t="s">
        <v>479</v>
      </c>
    </row>
    <row r="2665" spans="47:87" x14ac:dyDescent="0.3">
      <c r="AU2665">
        <v>0.3</v>
      </c>
      <c r="AV2665">
        <v>19.187325063287734</v>
      </c>
      <c r="AW2665">
        <v>0.23946725389442203</v>
      </c>
      <c r="AX2665">
        <v>0.67351581514015069</v>
      </c>
      <c r="AY2665">
        <v>356.32005734672066</v>
      </c>
      <c r="AZ2665">
        <v>0.10885930279296556</v>
      </c>
      <c r="BA2665">
        <v>369.49052580849099</v>
      </c>
      <c r="BB2665">
        <v>227.58627038839211</v>
      </c>
      <c r="BC2665">
        <v>1</v>
      </c>
      <c r="BD2665">
        <v>42.455400952528407</v>
      </c>
      <c r="BE2665">
        <v>93.450928963628257</v>
      </c>
      <c r="BF2665">
        <v>17.555761934205091</v>
      </c>
      <c r="BG2665">
        <v>6.0497035766168938</v>
      </c>
      <c r="BH2665">
        <v>438.56038430009323</v>
      </c>
      <c r="BI2665">
        <v>0.19999999999999998</v>
      </c>
      <c r="BJ2665">
        <v>2511.3330498885093</v>
      </c>
      <c r="BK2665">
        <v>688.82776414045156</v>
      </c>
      <c r="BL2665">
        <v>930.06692682676407</v>
      </c>
      <c r="BM2665">
        <v>942.21679066629565</v>
      </c>
      <c r="BN2665">
        <v>195.25468536882977</v>
      </c>
      <c r="BO2665">
        <v>21.462317870348624</v>
      </c>
      <c r="BP2665">
        <v>5.8057845938690893E-2</v>
      </c>
      <c r="BQ2665">
        <v>100</v>
      </c>
      <c r="BR2665">
        <v>294.49062548849787</v>
      </c>
      <c r="BS2665">
        <v>5.5613911759820396E-2</v>
      </c>
      <c r="BT2665">
        <v>3.101722709872217E-4</v>
      </c>
      <c r="BU2665">
        <v>0</v>
      </c>
      <c r="BV2665">
        <v>0.51295317726532563</v>
      </c>
      <c r="BW2665">
        <v>14.426753118699761</v>
      </c>
      <c r="BX2665">
        <v>34.507077338742484</v>
      </c>
      <c r="BY2665">
        <v>31.015674556647387</v>
      </c>
      <c r="BZ2665">
        <v>969.82346575684574</v>
      </c>
      <c r="CA2665">
        <v>284.27305232637787</v>
      </c>
      <c r="CB2665">
        <v>215.26110934914732</v>
      </c>
      <c r="CC2665" s="156">
        <v>0.91</v>
      </c>
      <c r="CD2665">
        <v>1790</v>
      </c>
      <c r="CE2665">
        <v>0.13788899027193668</v>
      </c>
      <c r="CF2665">
        <v>5.0676202663772969</v>
      </c>
      <c r="CG2665">
        <v>0.16381655964694009</v>
      </c>
      <c r="CH2665">
        <v>10.619121735856869</v>
      </c>
      <c r="CI2665">
        <v>11</v>
      </c>
    </row>
    <row r="2666" spans="47:87" x14ac:dyDescent="0.3">
      <c r="AU2666">
        <v>0.3</v>
      </c>
      <c r="AV2666">
        <v>19.105160495412463</v>
      </c>
      <c r="AW2666">
        <v>0.3251784377612934</v>
      </c>
      <c r="AX2666">
        <v>1.1585663534698551</v>
      </c>
      <c r="AY2666">
        <v>328.29368327992177</v>
      </c>
      <c r="AZ2666">
        <v>0.11436097523008017</v>
      </c>
      <c r="BA2666">
        <v>443.90671268169842</v>
      </c>
      <c r="BB2666">
        <v>227.37303572916639</v>
      </c>
      <c r="BC2666">
        <v>1</v>
      </c>
      <c r="BD2666">
        <v>51.426334781494667</v>
      </c>
      <c r="BE2666">
        <v>95.296800407000234</v>
      </c>
      <c r="BF2666">
        <v>12.245990447778912</v>
      </c>
      <c r="BG2666">
        <v>4.6588065147751738</v>
      </c>
      <c r="BH2666">
        <v>441.17766685422066</v>
      </c>
      <c r="BI2666">
        <v>0.19999999999999998</v>
      </c>
      <c r="BJ2666">
        <v>2825.62343094997</v>
      </c>
      <c r="BK2666">
        <v>683.59541924443329</v>
      </c>
      <c r="BL2666">
        <v>913.27214302723223</v>
      </c>
      <c r="BM2666">
        <v>980.72637326503548</v>
      </c>
      <c r="BN2666">
        <v>205.12515365150091</v>
      </c>
      <c r="BO2666">
        <v>29.299031453964947</v>
      </c>
      <c r="BP2666">
        <v>6.0213428100974332E-2</v>
      </c>
      <c r="BQ2666">
        <v>100</v>
      </c>
      <c r="BR2666">
        <v>332.9759463009724</v>
      </c>
      <c r="BS2666">
        <v>5.134640159844777E-2</v>
      </c>
      <c r="BT2666">
        <v>3.0766846320109704E-4</v>
      </c>
      <c r="BU2666">
        <v>0</v>
      </c>
      <c r="BV2666">
        <v>0.54495685096740065</v>
      </c>
      <c r="BW2666">
        <v>14.72883743291148</v>
      </c>
      <c r="BX2666">
        <v>34.778182461917524</v>
      </c>
      <c r="BY2666">
        <v>35.42665440225975</v>
      </c>
      <c r="BZ2666">
        <v>948.03054861142141</v>
      </c>
      <c r="CA2666">
        <v>287.40411377330958</v>
      </c>
      <c r="CB2666">
        <v>211.06758650044389</v>
      </c>
      <c r="CC2666" s="156">
        <v>1.08</v>
      </c>
      <c r="CD2666">
        <v>2570</v>
      </c>
      <c r="CE2666">
        <v>6.020540600045976E-2</v>
      </c>
      <c r="CF2666">
        <v>2.4439797501726677</v>
      </c>
      <c r="CG2666">
        <v>9.3557387605721923E-2</v>
      </c>
      <c r="CH2666">
        <v>-6.9512213095824711</v>
      </c>
      <c r="CI2666" t="s">
        <v>479</v>
      </c>
    </row>
    <row r="2667" spans="47:87" x14ac:dyDescent="0.3">
      <c r="AU2667">
        <v>0.3</v>
      </c>
      <c r="AV2667">
        <v>19.134629771281592</v>
      </c>
      <c r="AW2667">
        <v>0.27952538006470995</v>
      </c>
      <c r="AX2667">
        <v>1.8238352560240747</v>
      </c>
      <c r="AY2667">
        <v>324.54105677422012</v>
      </c>
      <c r="AZ2667">
        <v>0.1071067428185126</v>
      </c>
      <c r="BA2667">
        <v>391.899091283247</v>
      </c>
      <c r="BB2667">
        <v>335.61443488988601</v>
      </c>
      <c r="BC2667">
        <v>1</v>
      </c>
      <c r="BD2667">
        <v>42.327044636673605</v>
      </c>
      <c r="BE2667">
        <v>97.419518262466951</v>
      </c>
      <c r="BF2667">
        <v>16.421407059247425</v>
      </c>
      <c r="BG2667">
        <v>5.4652965388075234</v>
      </c>
      <c r="BH2667">
        <v>381.77750575938444</v>
      </c>
      <c r="BI2667">
        <v>0.19999999999999998</v>
      </c>
      <c r="BJ2667">
        <v>2516.2440996777791</v>
      </c>
      <c r="BK2667">
        <v>693.28006957007426</v>
      </c>
      <c r="BL2667">
        <v>910.27124720251072</v>
      </c>
      <c r="BM2667">
        <v>1005.1249783423816</v>
      </c>
      <c r="BN2667">
        <v>260.22138579342123</v>
      </c>
      <c r="BO2667">
        <v>25.0883708805376</v>
      </c>
      <c r="BP2667">
        <v>6.3518590824876028E-2</v>
      </c>
      <c r="BQ2667">
        <v>100</v>
      </c>
      <c r="BR2667">
        <v>374.07872912241692</v>
      </c>
      <c r="BS2667">
        <v>4.9362728466929892E-2</v>
      </c>
      <c r="BT2667">
        <v>2.8933783715702043E-4</v>
      </c>
      <c r="BU2667">
        <v>0</v>
      </c>
      <c r="BV2667">
        <v>0.54983488921853385</v>
      </c>
      <c r="BW2667">
        <v>14.127067908406815</v>
      </c>
      <c r="BX2667">
        <v>38.989689715347446</v>
      </c>
      <c r="BY2667">
        <v>37.186888982660832</v>
      </c>
      <c r="BZ2667">
        <v>1045.8800809733877</v>
      </c>
      <c r="CA2667">
        <v>267.04442148052345</v>
      </c>
      <c r="CB2667">
        <v>249.94541831090575</v>
      </c>
      <c r="CC2667" s="156">
        <v>0.79</v>
      </c>
      <c r="CD2667">
        <v>2990</v>
      </c>
      <c r="CE2667">
        <v>3.8338626834112821E-2</v>
      </c>
      <c r="CF2667">
        <v>2.5166565758091575</v>
      </c>
      <c r="CG2667">
        <v>8.2238969894347341E-2</v>
      </c>
      <c r="CH2667">
        <v>-11.583936193955727</v>
      </c>
      <c r="CI2667" t="s">
        <v>479</v>
      </c>
    </row>
    <row r="2668" spans="47:87" x14ac:dyDescent="0.3">
      <c r="AU2668">
        <v>0.3</v>
      </c>
      <c r="AV2668">
        <v>20.277574380019221</v>
      </c>
      <c r="AW2668">
        <v>0.34768532371391137</v>
      </c>
      <c r="AX2668">
        <v>1.2252233185766217</v>
      </c>
      <c r="AY2668">
        <v>339.31502263732062</v>
      </c>
      <c r="AZ2668">
        <v>0.11350538947255627</v>
      </c>
      <c r="BA2668">
        <v>448.65781161497233</v>
      </c>
      <c r="BB2668">
        <v>203.2247379870081</v>
      </c>
      <c r="BC2668">
        <v>1</v>
      </c>
      <c r="BD2668">
        <v>45.719094389053254</v>
      </c>
      <c r="BE2668">
        <v>104.37628762816888</v>
      </c>
      <c r="BF2668">
        <v>14.266828416582776</v>
      </c>
      <c r="BG2668">
        <v>5.1325363727609856</v>
      </c>
      <c r="BH2668">
        <v>439.91128005669748</v>
      </c>
      <c r="BI2668">
        <v>0.19999999999999998</v>
      </c>
      <c r="BJ2668">
        <v>2586.4720286892807</v>
      </c>
      <c r="BK2668">
        <v>680.87300903861262</v>
      </c>
      <c r="BL2668">
        <v>862.44493327731834</v>
      </c>
      <c r="BM2668">
        <v>869.07778725850801</v>
      </c>
      <c r="BN2668">
        <v>136.36669083377504</v>
      </c>
      <c r="BO2668">
        <v>31.44431895429431</v>
      </c>
      <c r="BP2668">
        <v>5.0179557014169582E-2</v>
      </c>
      <c r="BQ2668">
        <v>100</v>
      </c>
      <c r="BR2668">
        <v>299.39088411210821</v>
      </c>
      <c r="BS2668">
        <v>5.3012717078506896E-2</v>
      </c>
      <c r="BT2668">
        <v>3.0831428340351964E-4</v>
      </c>
      <c r="BU2668">
        <v>84.749267483426479</v>
      </c>
      <c r="BV2668">
        <v>0.55142117062208285</v>
      </c>
      <c r="BW2668">
        <v>14.800189261332489</v>
      </c>
      <c r="BX2668">
        <v>37.619551063156834</v>
      </c>
      <c r="BY2668">
        <v>33.317773316978645</v>
      </c>
      <c r="BZ2668">
        <v>1212.7348002484111</v>
      </c>
      <c r="CA2668">
        <v>453.80516767165352</v>
      </c>
      <c r="CB2668">
        <v>225.4513372376434</v>
      </c>
      <c r="CC2668" s="156">
        <v>1.07</v>
      </c>
      <c r="CD2668">
        <v>1940</v>
      </c>
      <c r="CE2668">
        <v>6.212958554043313E-2</v>
      </c>
      <c r="CF2668">
        <v>3.2360952538080072</v>
      </c>
      <c r="CG2668">
        <v>9.6087766851400302E-2</v>
      </c>
      <c r="CH2668">
        <v>-8.421681178843631</v>
      </c>
      <c r="CI2668" t="s">
        <v>479</v>
      </c>
    </row>
    <row r="2669" spans="47:87" x14ac:dyDescent="0.3">
      <c r="AU2669">
        <v>0.3</v>
      </c>
      <c r="AV2669">
        <v>19.620159437277685</v>
      </c>
      <c r="AW2669">
        <v>0.31009276701815941</v>
      </c>
      <c r="AX2669">
        <v>0.60010482578776558</v>
      </c>
      <c r="AY2669">
        <v>374.72632036949938</v>
      </c>
      <c r="AZ2669">
        <v>0.10012433775793449</v>
      </c>
      <c r="BA2669">
        <v>406.77515225177035</v>
      </c>
      <c r="BB2669">
        <v>325.00475403242854</v>
      </c>
      <c r="BC2669">
        <v>1</v>
      </c>
      <c r="BD2669">
        <v>43.853787159232425</v>
      </c>
      <c r="BE2669">
        <v>106.23742550045726</v>
      </c>
      <c r="BF2669">
        <v>23.642139308306191</v>
      </c>
      <c r="BG2669">
        <v>5.3732905118740915</v>
      </c>
      <c r="BH2669">
        <v>402.94316450123154</v>
      </c>
      <c r="BI2669">
        <v>0.2</v>
      </c>
      <c r="BJ2669">
        <v>2603.0214060185017</v>
      </c>
      <c r="BK2669">
        <v>701.61771458697831</v>
      </c>
      <c r="BL2669">
        <v>847.9128452317409</v>
      </c>
      <c r="BM2669">
        <v>1029.8868203317679</v>
      </c>
      <c r="BN2669">
        <v>213.66754667245198</v>
      </c>
      <c r="BO2669">
        <v>27.810764470532611</v>
      </c>
      <c r="BP2669">
        <v>7.3120008674434481E-2</v>
      </c>
      <c r="BQ2669">
        <v>100</v>
      </c>
      <c r="BR2669">
        <v>308.76251423244923</v>
      </c>
      <c r="BS2669">
        <v>5.6936350728518E-2</v>
      </c>
      <c r="BT2669">
        <v>3.305542425064619E-4</v>
      </c>
      <c r="BU2669">
        <v>134.47602965327221</v>
      </c>
      <c r="BV2669">
        <v>0.49201400871735901</v>
      </c>
      <c r="BW2669">
        <v>14.186952253810636</v>
      </c>
      <c r="BX2669">
        <v>37.30060965787392</v>
      </c>
      <c r="BY2669">
        <v>36.659433802417404</v>
      </c>
      <c r="BZ2669">
        <v>1014.5290589386752</v>
      </c>
      <c r="CA2669">
        <v>290.06685142803343</v>
      </c>
      <c r="CB2669">
        <v>219.64353657988147</v>
      </c>
      <c r="CC2669" s="156">
        <v>1.07</v>
      </c>
      <c r="CD2669">
        <v>2420</v>
      </c>
      <c r="CE2669">
        <v>-3.951826529228486E-2</v>
      </c>
      <c r="CF2669">
        <v>1.021172046486825</v>
      </c>
      <c r="CG2669">
        <v>3.3352829485938915E-2</v>
      </c>
      <c r="CH2669">
        <v>-22.186023659877542</v>
      </c>
      <c r="CI2669" t="s">
        <v>479</v>
      </c>
    </row>
    <row r="2670" spans="47:87" x14ac:dyDescent="0.3">
      <c r="AU2670">
        <v>0.3</v>
      </c>
      <c r="AV2670">
        <v>19.155128630566505</v>
      </c>
      <c r="AW2670">
        <v>0.24415902591943212</v>
      </c>
      <c r="AX2670">
        <v>1.0133532197411876</v>
      </c>
      <c r="AY2670">
        <v>324.72567822794286</v>
      </c>
      <c r="AZ2670">
        <v>0.10270210763981481</v>
      </c>
      <c r="BA2670">
        <v>401.22536573677417</v>
      </c>
      <c r="BB2670">
        <v>225.35230966451326</v>
      </c>
      <c r="BC2670">
        <v>1</v>
      </c>
      <c r="BD2670">
        <v>43.877289532444408</v>
      </c>
      <c r="BE2670">
        <v>87.940399683322084</v>
      </c>
      <c r="BF2670">
        <v>13.704443402591602</v>
      </c>
      <c r="BG2670">
        <v>5.3044007167051133</v>
      </c>
      <c r="BH2670">
        <v>412.53769057668785</v>
      </c>
      <c r="BI2670">
        <v>0.19999999999999996</v>
      </c>
      <c r="BJ2670">
        <v>2944.7663088544127</v>
      </c>
      <c r="BK2670">
        <v>700.60435646147312</v>
      </c>
      <c r="BL2670">
        <v>835.99634655319301</v>
      </c>
      <c r="BM2670">
        <v>905.21943924735467</v>
      </c>
      <c r="BN2670">
        <v>176.69232872609547</v>
      </c>
      <c r="BO2670">
        <v>21.946512831660783</v>
      </c>
      <c r="BP2670">
        <v>5.1506739180503476E-2</v>
      </c>
      <c r="BQ2670">
        <v>100</v>
      </c>
      <c r="BR2670">
        <v>363.24199717184507</v>
      </c>
      <c r="BS2670">
        <v>5.5380501605195719E-2</v>
      </c>
      <c r="BT2670">
        <v>3.2784454008930269E-4</v>
      </c>
      <c r="BU2670">
        <v>22.65646427374212</v>
      </c>
      <c r="BV2670">
        <v>0.57658407056803351</v>
      </c>
      <c r="BW2670">
        <v>16.274684861995031</v>
      </c>
      <c r="BX2670">
        <v>35.793374899076213</v>
      </c>
      <c r="BY2670">
        <v>32.003295047441156</v>
      </c>
      <c r="BZ2670">
        <v>1163.5000738440144</v>
      </c>
      <c r="CA2670">
        <v>295.43092682055294</v>
      </c>
      <c r="CB2670">
        <v>238.42793591203065</v>
      </c>
      <c r="CC2670" s="156">
        <v>0.99</v>
      </c>
      <c r="CD2670">
        <v>2190</v>
      </c>
      <c r="CE2670">
        <v>7.6282785418222199E-2</v>
      </c>
      <c r="CF2670">
        <v>2.8116736684602959</v>
      </c>
      <c r="CG2670">
        <v>0.1064608713487805</v>
      </c>
      <c r="CH2670">
        <v>-5.2243468230774228</v>
      </c>
      <c r="CI2670" t="s">
        <v>479</v>
      </c>
    </row>
    <row r="2671" spans="47:87" x14ac:dyDescent="0.3">
      <c r="AU2671">
        <v>0.3</v>
      </c>
      <c r="AV2671">
        <v>20.188180664648698</v>
      </c>
      <c r="AW2671">
        <v>0.40914734906099343</v>
      </c>
      <c r="AX2671">
        <v>0.88736452413356048</v>
      </c>
      <c r="AY2671">
        <v>300.22391418945102</v>
      </c>
      <c r="AZ2671">
        <v>9.8803514713000543E-2</v>
      </c>
      <c r="BA2671">
        <v>420.63332831662586</v>
      </c>
      <c r="BB2671">
        <v>379.28507993511778</v>
      </c>
      <c r="BC2671">
        <v>1</v>
      </c>
      <c r="BD2671">
        <v>41.093788921626924</v>
      </c>
      <c r="BE2671">
        <v>95.232712114064256</v>
      </c>
      <c r="BF2671">
        <v>17.488927077862414</v>
      </c>
      <c r="BG2671">
        <v>3.9949962053866455</v>
      </c>
      <c r="BH2671">
        <v>455.73741982952356</v>
      </c>
      <c r="BI2671">
        <v>0.2</v>
      </c>
      <c r="BJ2671">
        <v>2806.1514399776079</v>
      </c>
      <c r="BK2671">
        <v>676.56581981784791</v>
      </c>
      <c r="BL2671">
        <v>897.98122159955687</v>
      </c>
      <c r="BM2671">
        <v>886.80134704442344</v>
      </c>
      <c r="BN2671">
        <v>106.20718625054188</v>
      </c>
      <c r="BO2671">
        <v>36.94643696016513</v>
      </c>
      <c r="BP2671">
        <v>6.6068299077953127E-2</v>
      </c>
      <c r="BQ2671">
        <v>100</v>
      </c>
      <c r="BR2671">
        <v>291.02533787107234</v>
      </c>
      <c r="BS2671">
        <v>4.8294610858954021E-2</v>
      </c>
      <c r="BT2671">
        <v>2.9371291294004876E-4</v>
      </c>
      <c r="BU2671">
        <v>0</v>
      </c>
      <c r="BV2671">
        <v>0.53368685362328261</v>
      </c>
      <c r="BW2671">
        <v>14.758837415266459</v>
      </c>
      <c r="BX2671">
        <v>36.698642971442808</v>
      </c>
      <c r="BY2671">
        <v>31.891443747224738</v>
      </c>
      <c r="BZ2671">
        <v>1203.5351640537879</v>
      </c>
      <c r="CA2671">
        <v>291.54120385689617</v>
      </c>
      <c r="CB2671">
        <v>237.08677546616224</v>
      </c>
      <c r="CC2671" s="156">
        <v>0.91</v>
      </c>
      <c r="CD2671">
        <v>1190</v>
      </c>
      <c r="CE2671">
        <v>0.2263376102535537</v>
      </c>
      <c r="CF2671">
        <v>8.0627988310815972</v>
      </c>
      <c r="CG2671">
        <v>0.27097293766535147</v>
      </c>
      <c r="CH2671">
        <v>28.6407801632506</v>
      </c>
      <c r="CI2671">
        <v>6</v>
      </c>
    </row>
    <row r="2672" spans="47:87" x14ac:dyDescent="0.3">
      <c r="AU2672">
        <v>0.3</v>
      </c>
      <c r="AV2672">
        <v>19.692974574511787</v>
      </c>
      <c r="AW2672">
        <v>0.25766551638174801</v>
      </c>
      <c r="AX2672">
        <v>2.6025367649301665</v>
      </c>
      <c r="AY2672">
        <v>342.28083044938222</v>
      </c>
      <c r="AZ2672">
        <v>8.8711796097595719E-2</v>
      </c>
      <c r="BA2672">
        <v>445.75585256345778</v>
      </c>
      <c r="BB2672">
        <v>373.00325513859212</v>
      </c>
      <c r="BC2672">
        <v>1</v>
      </c>
      <c r="BD2672">
        <v>33.320096089284476</v>
      </c>
      <c r="BE2672">
        <v>75.221118632211727</v>
      </c>
      <c r="BF2672">
        <v>20.752145081936739</v>
      </c>
      <c r="BG2672">
        <v>4.1531649038407998</v>
      </c>
      <c r="BH2672">
        <v>422.92533081138026</v>
      </c>
      <c r="BI2672">
        <v>0.20000000000000004</v>
      </c>
      <c r="BJ2672">
        <v>2771.8911876414058</v>
      </c>
      <c r="BK2672">
        <v>690.65230049552429</v>
      </c>
      <c r="BL2672">
        <v>903.70172303763593</v>
      </c>
      <c r="BM2672">
        <v>867.33044213509095</v>
      </c>
      <c r="BN2672">
        <v>185.51481500528556</v>
      </c>
      <c r="BO2672">
        <v>23.217206880135755</v>
      </c>
      <c r="BP2672">
        <v>4.7577616534839037E-2</v>
      </c>
      <c r="BQ2672">
        <v>100</v>
      </c>
      <c r="BR2672">
        <v>378.63068168359109</v>
      </c>
      <c r="BS2672">
        <v>5.7040770632818955E-2</v>
      </c>
      <c r="BT2672">
        <v>2.9671806282429076E-4</v>
      </c>
      <c r="BU2672">
        <v>29.054735573742068</v>
      </c>
      <c r="BV2672">
        <v>0.60811578445421677</v>
      </c>
      <c r="BW2672">
        <v>15.467525340373136</v>
      </c>
      <c r="BX2672">
        <v>34.988412275971179</v>
      </c>
      <c r="BY2672">
        <v>30.628674711083399</v>
      </c>
      <c r="BZ2672">
        <v>889.28448005517987</v>
      </c>
      <c r="CA2672">
        <v>324.58056998600921</v>
      </c>
      <c r="CB2672">
        <v>244.29425372789044</v>
      </c>
      <c r="CC2672" s="156">
        <v>0.86</v>
      </c>
      <c r="CD2672">
        <v>1970</v>
      </c>
      <c r="CE2672">
        <v>0.11157095150248453</v>
      </c>
      <c r="CF2672">
        <v>4.2844030157558448</v>
      </c>
      <c r="CG2672">
        <v>0.14912077676504618</v>
      </c>
      <c r="CH2672">
        <v>5.0178812010047062</v>
      </c>
      <c r="CI2672">
        <v>14</v>
      </c>
    </row>
    <row r="2673" spans="47:87" x14ac:dyDescent="0.3">
      <c r="AU2673">
        <v>0.3</v>
      </c>
      <c r="AV2673">
        <v>18.996587316862616</v>
      </c>
      <c r="AW2673">
        <v>0.31703352579206573</v>
      </c>
      <c r="AX2673">
        <v>0.80118078110651414</v>
      </c>
      <c r="AY2673">
        <v>348.82189496803335</v>
      </c>
      <c r="AZ2673">
        <v>8.3908155142613669E-2</v>
      </c>
      <c r="BA2673">
        <v>326.2064561902103</v>
      </c>
      <c r="BB2673">
        <v>297.73477527980452</v>
      </c>
      <c r="BC2673">
        <v>1</v>
      </c>
      <c r="BD2673">
        <v>44.281746203940735</v>
      </c>
      <c r="BE2673">
        <v>87.671086193556164</v>
      </c>
      <c r="BF2673">
        <v>11.133263640713222</v>
      </c>
      <c r="BG2673">
        <v>5.5964891487595123</v>
      </c>
      <c r="BH2673">
        <v>437.95831647603183</v>
      </c>
      <c r="BI2673">
        <v>0.2</v>
      </c>
      <c r="BJ2673">
        <v>2834.8802874197354</v>
      </c>
      <c r="BK2673">
        <v>673.74016250502689</v>
      </c>
      <c r="BL2673">
        <v>861.91392371624772</v>
      </c>
      <c r="BM2673">
        <v>862.83034103202419</v>
      </c>
      <c r="BN2673">
        <v>166.07637830445032</v>
      </c>
      <c r="BO2673">
        <v>28.764107112617836</v>
      </c>
      <c r="BP2673">
        <v>3.4698502467749449E-2</v>
      </c>
      <c r="BQ2673">
        <v>100</v>
      </c>
      <c r="BR2673">
        <v>362.25611120312453</v>
      </c>
      <c r="BS2673">
        <v>5.2919455578378773E-2</v>
      </c>
      <c r="BT2673">
        <v>2.7644344809811235E-4</v>
      </c>
      <c r="BU2673">
        <v>0</v>
      </c>
      <c r="BV2673">
        <v>0.56017296683384898</v>
      </c>
      <c r="BW2673">
        <v>14.543836104346031</v>
      </c>
      <c r="BX2673">
        <v>38.066154879649019</v>
      </c>
      <c r="BY2673">
        <v>32.898512943609418</v>
      </c>
      <c r="BZ2673">
        <v>1030.9534276122279</v>
      </c>
      <c r="CA2673">
        <v>248.68469028828065</v>
      </c>
      <c r="CB2673">
        <v>227.83290231856401</v>
      </c>
      <c r="CC2673" s="156">
        <v>0.94</v>
      </c>
      <c r="CD2673">
        <v>1540</v>
      </c>
      <c r="CE2673">
        <v>0.19566247321825281</v>
      </c>
      <c r="CF2673">
        <v>6.1887328712137215</v>
      </c>
      <c r="CG2673">
        <v>0.23467341721856574</v>
      </c>
      <c r="CH2673">
        <v>21.371526706215693</v>
      </c>
      <c r="CI2673">
        <v>7</v>
      </c>
    </row>
    <row r="2674" spans="47:87" x14ac:dyDescent="0.3">
      <c r="AU2674">
        <v>0.3</v>
      </c>
      <c r="AV2674">
        <v>20.806673593073455</v>
      </c>
      <c r="AW2674">
        <v>0.31833679077286015</v>
      </c>
      <c r="AX2674">
        <v>0.77026337785872745</v>
      </c>
      <c r="AY2674">
        <v>302.71380662537649</v>
      </c>
      <c r="AZ2674">
        <v>0.12194158505258025</v>
      </c>
      <c r="BA2674">
        <v>491.0345422870725</v>
      </c>
      <c r="BB2674">
        <v>340.38342059554168</v>
      </c>
      <c r="BC2674">
        <v>1</v>
      </c>
      <c r="BD2674">
        <v>39.128024839529218</v>
      </c>
      <c r="BE2674">
        <v>87.96258976573607</v>
      </c>
      <c r="BF2674">
        <v>5.8124262024900837</v>
      </c>
      <c r="BG2674">
        <v>5.3718448381495403</v>
      </c>
      <c r="BH2674">
        <v>426.03639531992388</v>
      </c>
      <c r="BI2674">
        <v>0.19999999999999998</v>
      </c>
      <c r="BJ2674">
        <v>2628.0446891177908</v>
      </c>
      <c r="BK2674">
        <v>711.72571651052169</v>
      </c>
      <c r="BL2674">
        <v>934.3575212517344</v>
      </c>
      <c r="BM2674">
        <v>1057.7232518067481</v>
      </c>
      <c r="BN2674">
        <v>178.6150291835699</v>
      </c>
      <c r="BO2674">
        <v>28.910450667910784</v>
      </c>
      <c r="BP2674">
        <v>3.1248494256071215E-2</v>
      </c>
      <c r="BQ2674">
        <v>100</v>
      </c>
      <c r="BR2674">
        <v>368.72597987855056</v>
      </c>
      <c r="BS2674">
        <v>5.6015410107259744E-2</v>
      </c>
      <c r="BT2674">
        <v>3.110850405933297E-4</v>
      </c>
      <c r="BU2674">
        <v>94.419273017187663</v>
      </c>
      <c r="BV2674">
        <v>0.53571144259526771</v>
      </c>
      <c r="BW2674">
        <v>14.76868840457316</v>
      </c>
      <c r="BX2674">
        <v>33.895479869985166</v>
      </c>
      <c r="BY2674">
        <v>32.759387176766339</v>
      </c>
      <c r="BZ2674">
        <v>1068.0508741312456</v>
      </c>
      <c r="CA2674">
        <v>276.67716737848025</v>
      </c>
      <c r="CB2674">
        <v>232.40073056188325</v>
      </c>
      <c r="CC2674" s="156">
        <v>1.06</v>
      </c>
      <c r="CD2674">
        <v>2440</v>
      </c>
      <c r="CE2674" t="s">
        <v>479</v>
      </c>
      <c r="CF2674">
        <v>-0.86380181453711913</v>
      </c>
      <c r="CG2674">
        <v>-2.7287140440746292E-2</v>
      </c>
      <c r="CH2674">
        <v>-36.193228350004169</v>
      </c>
      <c r="CI2674" t="s">
        <v>479</v>
      </c>
    </row>
    <row r="2675" spans="47:87" x14ac:dyDescent="0.3">
      <c r="AU2675">
        <v>0.3</v>
      </c>
      <c r="AV2675">
        <v>21.209120890131853</v>
      </c>
      <c r="AW2675">
        <v>0.28736624220873769</v>
      </c>
      <c r="AX2675">
        <v>1.8769577014932697</v>
      </c>
      <c r="AY2675">
        <v>321.86628153259727</v>
      </c>
      <c r="AZ2675">
        <v>9.6127582226407993E-2</v>
      </c>
      <c r="BA2675">
        <v>452.64332123469478</v>
      </c>
      <c r="BB2675">
        <v>359.54761534134423</v>
      </c>
      <c r="BC2675">
        <v>1</v>
      </c>
      <c r="BD2675">
        <v>43.68185072438439</v>
      </c>
      <c r="BE2675">
        <v>108.60729666463311</v>
      </c>
      <c r="BF2675">
        <v>18.368735794474013</v>
      </c>
      <c r="BG2675">
        <v>4.6269363818342741</v>
      </c>
      <c r="BH2675">
        <v>428.1164098514393</v>
      </c>
      <c r="BI2675">
        <v>0.19999999999999996</v>
      </c>
      <c r="BJ2675">
        <v>2297.9784201816951</v>
      </c>
      <c r="BK2675">
        <v>682.024647915277</v>
      </c>
      <c r="BL2675">
        <v>906.94293709715191</v>
      </c>
      <c r="BM2675">
        <v>1045.0170822830589</v>
      </c>
      <c r="BN2675">
        <v>161.5990120599441</v>
      </c>
      <c r="BO2675">
        <v>26.102490383729826</v>
      </c>
      <c r="BP2675">
        <v>2.7706038119803742E-2</v>
      </c>
      <c r="BQ2675">
        <v>100</v>
      </c>
      <c r="BR2675">
        <v>288.59061695732044</v>
      </c>
      <c r="BS2675">
        <v>5.7289615589085005E-2</v>
      </c>
      <c r="BT2675">
        <v>3.0194575826866327E-4</v>
      </c>
      <c r="BU2675">
        <v>115.64424241537027</v>
      </c>
      <c r="BV2675">
        <v>0.54119832671884727</v>
      </c>
      <c r="BW2675">
        <v>16.134872890846676</v>
      </c>
      <c r="BX2675">
        <v>36.080633081849832</v>
      </c>
      <c r="BY2675">
        <v>27.867859931106498</v>
      </c>
      <c r="BZ2675">
        <v>921.45290230485102</v>
      </c>
      <c r="CA2675">
        <v>280.66262643497879</v>
      </c>
      <c r="CB2675">
        <v>251.98467865757834</v>
      </c>
      <c r="CC2675" s="156">
        <v>1.3</v>
      </c>
      <c r="CD2675">
        <v>1480</v>
      </c>
      <c r="CE2675">
        <v>7.8896673794057737E-2</v>
      </c>
      <c r="CF2675">
        <v>2.721727932192501</v>
      </c>
      <c r="CG2675">
        <v>0.11624282076822598</v>
      </c>
      <c r="CH2675">
        <v>-0.43811662767359766</v>
      </c>
      <c r="CI2675" t="s">
        <v>479</v>
      </c>
    </row>
    <row r="2676" spans="47:87" x14ac:dyDescent="0.3">
      <c r="AU2676">
        <v>0.3</v>
      </c>
      <c r="AV2676">
        <v>20.891633511688713</v>
      </c>
      <c r="AW2676">
        <v>0.36035942987114</v>
      </c>
      <c r="AX2676">
        <v>1.5030397576781578</v>
      </c>
      <c r="AY2676">
        <v>368.09504598021192</v>
      </c>
      <c r="AZ2676">
        <v>9.4261145099290511E-2</v>
      </c>
      <c r="BA2676">
        <v>451.13737374543729</v>
      </c>
      <c r="BB2676">
        <v>364.17308713432305</v>
      </c>
      <c r="BC2676">
        <v>1</v>
      </c>
      <c r="BD2676">
        <v>40.670655367802084</v>
      </c>
      <c r="BE2676">
        <v>87.854810937868834</v>
      </c>
      <c r="BF2676">
        <v>16.197420776789748</v>
      </c>
      <c r="BG2676">
        <v>5.6870537875233556</v>
      </c>
      <c r="BH2676">
        <v>410.47927658168271</v>
      </c>
      <c r="BI2676">
        <v>0.19999999999999998</v>
      </c>
      <c r="BJ2676">
        <v>3065.301680171749</v>
      </c>
      <c r="BK2676">
        <v>710.44152804784369</v>
      </c>
      <c r="BL2676">
        <v>867.06101436942652</v>
      </c>
      <c r="BM2676">
        <v>1089.3031479364302</v>
      </c>
      <c r="BN2676">
        <v>137.25120374733132</v>
      </c>
      <c r="BO2676">
        <v>32.671784814998716</v>
      </c>
      <c r="BP2676">
        <v>4.2265181769896958E-2</v>
      </c>
      <c r="BQ2676">
        <v>100</v>
      </c>
      <c r="BR2676">
        <v>285.75548355420659</v>
      </c>
      <c r="BS2676">
        <v>4.9637238910532538E-2</v>
      </c>
      <c r="BT2676">
        <v>3.1123823741497199E-4</v>
      </c>
      <c r="BU2676">
        <v>97.870011723980539</v>
      </c>
      <c r="BV2676">
        <v>0.57778882356477101</v>
      </c>
      <c r="BW2676">
        <v>14.152651528790033</v>
      </c>
      <c r="BX2676">
        <v>37.258252705647585</v>
      </c>
      <c r="BY2676">
        <v>32.982800613424416</v>
      </c>
      <c r="BZ2676">
        <v>1041.8128237641718</v>
      </c>
      <c r="CA2676">
        <v>248.9249252507291</v>
      </c>
      <c r="CB2676">
        <v>242.1622683481994</v>
      </c>
      <c r="CC2676" s="156">
        <v>0.82</v>
      </c>
      <c r="CD2676">
        <v>1960</v>
      </c>
      <c r="CE2676">
        <v>0.12497189153529309</v>
      </c>
      <c r="CF2676">
        <v>3.6197356127100164</v>
      </c>
      <c r="CG2676">
        <v>0.13917802932101059</v>
      </c>
      <c r="CH2676">
        <v>4.1125479859304255</v>
      </c>
      <c r="CI2676">
        <v>13</v>
      </c>
    </row>
    <row r="2677" spans="47:87" x14ac:dyDescent="0.3">
      <c r="AU2677">
        <v>0.3</v>
      </c>
      <c r="AV2677">
        <v>20.541941670946898</v>
      </c>
      <c r="AW2677">
        <v>0.29842689766487357</v>
      </c>
      <c r="AX2677">
        <v>0.66157028430127507</v>
      </c>
      <c r="AY2677">
        <v>318.627721994463</v>
      </c>
      <c r="AZ2677">
        <v>0.10552097824651852</v>
      </c>
      <c r="BA2677">
        <v>452.1315982879064</v>
      </c>
      <c r="BB2677">
        <v>243.14913763486618</v>
      </c>
      <c r="BC2677">
        <v>1</v>
      </c>
      <c r="BD2677">
        <v>49.473876715363154</v>
      </c>
      <c r="BE2677">
        <v>100.69650791693658</v>
      </c>
      <c r="BF2677">
        <v>18.422698645441024</v>
      </c>
      <c r="BG2677">
        <v>5.0450079144591911</v>
      </c>
      <c r="BH2677">
        <v>355.75636424386448</v>
      </c>
      <c r="BI2677">
        <v>0.19999999999999998</v>
      </c>
      <c r="BJ2677">
        <v>2496.9392138384978</v>
      </c>
      <c r="BK2677">
        <v>678.09029586331735</v>
      </c>
      <c r="BL2677">
        <v>857.46629552887202</v>
      </c>
      <c r="BM2677">
        <v>930.22551518687897</v>
      </c>
      <c r="BN2677">
        <v>93.613794115173832</v>
      </c>
      <c r="BO2677">
        <v>26.929601639558449</v>
      </c>
      <c r="BP2677">
        <v>5.0291518837605721E-2</v>
      </c>
      <c r="BQ2677">
        <v>100</v>
      </c>
      <c r="BR2677">
        <v>345.07276783191605</v>
      </c>
      <c r="BS2677">
        <v>5.3465397593501565E-2</v>
      </c>
      <c r="BT2677">
        <v>2.9126762011732956E-4</v>
      </c>
      <c r="BU2677">
        <v>92.77534006198222</v>
      </c>
      <c r="BV2677">
        <v>0.5391711726102385</v>
      </c>
      <c r="BW2677">
        <v>13.960074845063826</v>
      </c>
      <c r="BX2677">
        <v>34.254688002096309</v>
      </c>
      <c r="BY2677">
        <v>35.067234974803007</v>
      </c>
      <c r="BZ2677">
        <v>1075.2419656711988</v>
      </c>
      <c r="CA2677">
        <v>288.60265805942595</v>
      </c>
      <c r="CB2677">
        <v>247.90224645058544</v>
      </c>
      <c r="CC2677" s="156">
        <v>0.94</v>
      </c>
      <c r="CD2677">
        <v>2810</v>
      </c>
      <c r="CE2677" t="s">
        <v>479</v>
      </c>
      <c r="CF2677">
        <v>-2.3777160772230594</v>
      </c>
      <c r="CG2677">
        <v>-7.0319649500901527E-2</v>
      </c>
      <c r="CH2677">
        <v>-50.652008483242525</v>
      </c>
      <c r="CI2677" t="s">
        <v>479</v>
      </c>
    </row>
    <row r="2678" spans="47:87" x14ac:dyDescent="0.3">
      <c r="AU2678">
        <v>0.3</v>
      </c>
      <c r="AV2678">
        <v>18.981806557060395</v>
      </c>
      <c r="AW2678">
        <v>0.31593735055950684</v>
      </c>
      <c r="AX2678">
        <v>2.9456277503822359</v>
      </c>
      <c r="AY2678">
        <v>320.13946296113193</v>
      </c>
      <c r="AZ2678">
        <v>0.10125570460020872</v>
      </c>
      <c r="BA2678">
        <v>465.92987562587859</v>
      </c>
      <c r="BB2678">
        <v>365.06313780257642</v>
      </c>
      <c r="BC2678">
        <v>1</v>
      </c>
      <c r="BD2678">
        <v>50.957144412105833</v>
      </c>
      <c r="BE2678">
        <v>113.08031376010581</v>
      </c>
      <c r="BF2678">
        <v>11.885512440180399</v>
      </c>
      <c r="BG2678">
        <v>5.6069746756239702</v>
      </c>
      <c r="BH2678">
        <v>402.93767644050467</v>
      </c>
      <c r="BI2678">
        <v>0.2</v>
      </c>
      <c r="BJ2678">
        <v>2560.0028734113189</v>
      </c>
      <c r="BK2678">
        <v>679.24908842482398</v>
      </c>
      <c r="BL2678">
        <v>873.50763460063058</v>
      </c>
      <c r="BM2678">
        <v>899.37762187532371</v>
      </c>
      <c r="BN2678">
        <v>59.637096588817016</v>
      </c>
      <c r="BO2678">
        <v>28.538486158865265</v>
      </c>
      <c r="BP2678">
        <v>4.9802442180487599E-2</v>
      </c>
      <c r="BQ2678">
        <v>100</v>
      </c>
      <c r="BR2678">
        <v>328.90233079307484</v>
      </c>
      <c r="BS2678">
        <v>5.4640326529927223E-2</v>
      </c>
      <c r="BT2678">
        <v>3.1083304888749854E-4</v>
      </c>
      <c r="BU2678">
        <v>58.889138164933229</v>
      </c>
      <c r="BV2678">
        <v>0.58167038506515967</v>
      </c>
      <c r="BW2678">
        <v>15.742481138482672</v>
      </c>
      <c r="BX2678">
        <v>37.03473732009811</v>
      </c>
      <c r="BY2678">
        <v>30.479376109495117</v>
      </c>
      <c r="BZ2678">
        <v>1012.4629747386512</v>
      </c>
      <c r="CA2678">
        <v>280.31597823014329</v>
      </c>
      <c r="CB2678">
        <v>249.03031453679202</v>
      </c>
      <c r="CC2678" s="156">
        <v>1.01</v>
      </c>
      <c r="CD2678">
        <v>1880</v>
      </c>
      <c r="CE2678">
        <v>0.12654008555076612</v>
      </c>
      <c r="CF2678">
        <v>3.9417150514446395</v>
      </c>
      <c r="CG2678">
        <v>0.13653805965588167</v>
      </c>
      <c r="CH2678">
        <v>1.302557514648705</v>
      </c>
      <c r="CI2678">
        <v>17</v>
      </c>
    </row>
    <row r="2679" spans="47:87" x14ac:dyDescent="0.3">
      <c r="AU2679">
        <v>0.3</v>
      </c>
      <c r="AV2679">
        <v>19.350506637800063</v>
      </c>
      <c r="AW2679">
        <v>0.27793460035800455</v>
      </c>
      <c r="AX2679">
        <v>1.2191711333459241</v>
      </c>
      <c r="AY2679">
        <v>339.05864416705606</v>
      </c>
      <c r="AZ2679">
        <v>8.9431848460698515E-2</v>
      </c>
      <c r="BA2679">
        <v>420.88015909050785</v>
      </c>
      <c r="BB2679">
        <v>405.32439180986239</v>
      </c>
      <c r="BC2679">
        <v>1</v>
      </c>
      <c r="BD2679">
        <v>39.87666495694144</v>
      </c>
      <c r="BE2679">
        <v>107.46538027068027</v>
      </c>
      <c r="BF2679">
        <v>12.259934984610199</v>
      </c>
      <c r="BG2679">
        <v>4.5625978872777964</v>
      </c>
      <c r="BH2679">
        <v>443.35822371252647</v>
      </c>
      <c r="BI2679">
        <v>0.2</v>
      </c>
      <c r="BJ2679">
        <v>2470.4779339122961</v>
      </c>
      <c r="BK2679">
        <v>680.10787964773601</v>
      </c>
      <c r="BL2679">
        <v>878.0079301717974</v>
      </c>
      <c r="BM2679">
        <v>998.31065518943501</v>
      </c>
      <c r="BN2679">
        <v>176.42918386050962</v>
      </c>
      <c r="BO2679">
        <v>24.956594460322766</v>
      </c>
      <c r="BP2679">
        <v>6.1904953757805727E-2</v>
      </c>
      <c r="BQ2679">
        <v>100</v>
      </c>
      <c r="BR2679">
        <v>331.24487208981242</v>
      </c>
      <c r="BS2679">
        <v>5.2274261066641368E-2</v>
      </c>
      <c r="BT2679">
        <v>2.9719990535400568E-4</v>
      </c>
      <c r="BU2679">
        <v>0</v>
      </c>
      <c r="BV2679">
        <v>0.55407556015829096</v>
      </c>
      <c r="BW2679">
        <v>14.321377925436945</v>
      </c>
      <c r="BX2679">
        <v>37.444683024480213</v>
      </c>
      <c r="BY2679">
        <v>29.856968777453286</v>
      </c>
      <c r="BZ2679">
        <v>855.24668382224309</v>
      </c>
      <c r="CA2679">
        <v>298.85576390726055</v>
      </c>
      <c r="CB2679">
        <v>233.54511822611107</v>
      </c>
      <c r="CC2679" s="156">
        <v>1</v>
      </c>
      <c r="CD2679">
        <v>1610</v>
      </c>
      <c r="CE2679">
        <v>0.1497947162401283</v>
      </c>
      <c r="CF2679">
        <v>6.2384055722697171</v>
      </c>
      <c r="CG2679">
        <v>0.18302823370287469</v>
      </c>
      <c r="CH2679">
        <v>8.269834296001406</v>
      </c>
      <c r="CI2679">
        <v>11</v>
      </c>
    </row>
    <row r="2680" spans="47:87" x14ac:dyDescent="0.3">
      <c r="AU2680">
        <v>0.3</v>
      </c>
      <c r="AV2680">
        <v>22.301053036836933</v>
      </c>
      <c r="AW2680">
        <v>0.32681583827634286</v>
      </c>
      <c r="AX2680">
        <v>1.6511848002643918</v>
      </c>
      <c r="AY2680">
        <v>326.21022776175562</v>
      </c>
      <c r="AZ2680">
        <v>0.10086363568394202</v>
      </c>
      <c r="BA2680">
        <v>392.72300116558705</v>
      </c>
      <c r="BB2680">
        <v>366.69512822327704</v>
      </c>
      <c r="BC2680">
        <v>1</v>
      </c>
      <c r="BD2680">
        <v>40.268580052963088</v>
      </c>
      <c r="BE2680">
        <v>115.3468414297927</v>
      </c>
      <c r="BF2680">
        <v>13.687656382367731</v>
      </c>
      <c r="BG2680">
        <v>4.803560235829254</v>
      </c>
      <c r="BH2680">
        <v>405.5734303475262</v>
      </c>
      <c r="BI2680">
        <v>0.19999999999999996</v>
      </c>
      <c r="BJ2680">
        <v>2856.7710211121371</v>
      </c>
      <c r="BK2680">
        <v>670.39838819899296</v>
      </c>
      <c r="BL2680">
        <v>855.45322210116615</v>
      </c>
      <c r="BM2680">
        <v>816.71475924135279</v>
      </c>
      <c r="BN2680">
        <v>185.02490447696562</v>
      </c>
      <c r="BO2680">
        <v>29.540810691853672</v>
      </c>
      <c r="BP2680">
        <v>4.9148594580713155E-2</v>
      </c>
      <c r="BQ2680">
        <v>100</v>
      </c>
      <c r="BR2680">
        <v>330.49951690542571</v>
      </c>
      <c r="BS2680">
        <v>5.339627519507132E-2</v>
      </c>
      <c r="BT2680">
        <v>3.0393525256474247E-4</v>
      </c>
      <c r="BU2680">
        <v>0</v>
      </c>
      <c r="BV2680">
        <v>0.53199310665227317</v>
      </c>
      <c r="BW2680">
        <v>13.480804827168708</v>
      </c>
      <c r="BX2680">
        <v>36.738724954770106</v>
      </c>
      <c r="BY2680">
        <v>35.056723702636106</v>
      </c>
      <c r="BZ2680">
        <v>988.83111335579599</v>
      </c>
      <c r="CA2680">
        <v>202.02459925176669</v>
      </c>
      <c r="CB2680">
        <v>238.27870748539075</v>
      </c>
      <c r="CC2680" s="156">
        <v>1.21</v>
      </c>
      <c r="CD2680">
        <v>900</v>
      </c>
      <c r="CE2680">
        <v>0.11409220559581823</v>
      </c>
      <c r="CF2680">
        <v>4.419875693430253</v>
      </c>
      <c r="CG2680">
        <v>0.14407680427011513</v>
      </c>
      <c r="CH2680">
        <v>2.4537950047142552</v>
      </c>
      <c r="CI2680">
        <v>16</v>
      </c>
    </row>
    <row r="2681" spans="47:87" x14ac:dyDescent="0.3">
      <c r="AU2681">
        <v>0.3</v>
      </c>
      <c r="AV2681">
        <v>18.980848030964729</v>
      </c>
      <c r="AW2681">
        <v>0.29811316532174242</v>
      </c>
      <c r="AX2681">
        <v>0.84598859893413503</v>
      </c>
      <c r="AY2681">
        <v>361.59483788009419</v>
      </c>
      <c r="AZ2681">
        <v>0.11425828889441021</v>
      </c>
      <c r="BA2681">
        <v>389.76617162730707</v>
      </c>
      <c r="BB2681">
        <v>323.60981489000812</v>
      </c>
      <c r="BC2681">
        <v>1</v>
      </c>
      <c r="BD2681">
        <v>44.80152963597309</v>
      </c>
      <c r="BE2681">
        <v>98.676736825273139</v>
      </c>
      <c r="BF2681">
        <v>16.813784671815508</v>
      </c>
      <c r="BG2681">
        <v>4.6521190476023877</v>
      </c>
      <c r="BH2681">
        <v>423.56731456904254</v>
      </c>
      <c r="BI2681">
        <v>0.2</v>
      </c>
      <c r="BJ2681">
        <v>2437.3802361467233</v>
      </c>
      <c r="BK2681">
        <v>687.75325721834963</v>
      </c>
      <c r="BL2681">
        <v>916.14083256168021</v>
      </c>
      <c r="BM2681">
        <v>840.29103488868327</v>
      </c>
      <c r="BN2681">
        <v>235.01346310207819</v>
      </c>
      <c r="BO2681">
        <v>26.968512760991175</v>
      </c>
      <c r="BP2681">
        <v>4.2038732581826416E-2</v>
      </c>
      <c r="BQ2681">
        <v>100</v>
      </c>
      <c r="BR2681">
        <v>428.6987884869053</v>
      </c>
      <c r="BS2681">
        <v>6.2228880913358806E-2</v>
      </c>
      <c r="BT2681">
        <v>2.9790555405245507E-4</v>
      </c>
      <c r="BU2681">
        <v>0</v>
      </c>
      <c r="BV2681">
        <v>0.53270706724819705</v>
      </c>
      <c r="BW2681">
        <v>14.820689613469133</v>
      </c>
      <c r="BX2681">
        <v>37.604265361928071</v>
      </c>
      <c r="BY2681">
        <v>29.987693380318724</v>
      </c>
      <c r="BZ2681">
        <v>883.2148124325256</v>
      </c>
      <c r="CA2681">
        <v>204.62687880225809</v>
      </c>
      <c r="CB2681">
        <v>239.93628088626278</v>
      </c>
      <c r="CC2681" s="156">
        <v>1.07</v>
      </c>
      <c r="CD2681">
        <v>900</v>
      </c>
      <c r="CE2681">
        <v>0.25801883500406486</v>
      </c>
      <c r="CF2681">
        <v>7.3718081513036164</v>
      </c>
      <c r="CG2681">
        <v>0.3098196477037643</v>
      </c>
      <c r="CH2681">
        <v>25.294669827765805</v>
      </c>
      <c r="CI2681">
        <v>5</v>
      </c>
    </row>
    <row r="2682" spans="47:87" x14ac:dyDescent="0.3">
      <c r="AU2682">
        <v>0.3</v>
      </c>
      <c r="AV2682">
        <v>19.038013510086323</v>
      </c>
      <c r="AW2682">
        <v>0.28880838459021435</v>
      </c>
      <c r="AX2682">
        <v>1.7512201194122037</v>
      </c>
      <c r="AY2682">
        <v>350.89989535259491</v>
      </c>
      <c r="AZ2682">
        <v>0.10482280438508684</v>
      </c>
      <c r="BA2682">
        <v>445.44821308972087</v>
      </c>
      <c r="BB2682">
        <v>372.0888619665696</v>
      </c>
      <c r="BC2682">
        <v>1</v>
      </c>
      <c r="BD2682">
        <v>39.099624972466621</v>
      </c>
      <c r="BE2682">
        <v>121.11490688267094</v>
      </c>
      <c r="BF2682">
        <v>17.705382133042349</v>
      </c>
      <c r="BG2682">
        <v>5.8239198532444512</v>
      </c>
      <c r="BH2682">
        <v>411.18103974385201</v>
      </c>
      <c r="BI2682">
        <v>0.20000000000000007</v>
      </c>
      <c r="BJ2682">
        <v>2700.7975163142105</v>
      </c>
      <c r="BK2682">
        <v>700.03210904335992</v>
      </c>
      <c r="BL2682">
        <v>879.88402915285565</v>
      </c>
      <c r="BM2682">
        <v>939.37226076051491</v>
      </c>
      <c r="BN2682">
        <v>202.92361648773803</v>
      </c>
      <c r="BO2682">
        <v>26.007363597335669</v>
      </c>
      <c r="BP2682">
        <v>5.5243739844275157E-2</v>
      </c>
      <c r="BQ2682">
        <v>100</v>
      </c>
      <c r="BR2682">
        <v>401.36360935253492</v>
      </c>
      <c r="BS2682">
        <v>5.2534314078533303E-2</v>
      </c>
      <c r="BT2682">
        <v>3.2629258306488164E-4</v>
      </c>
      <c r="BU2682">
        <v>0</v>
      </c>
      <c r="BV2682">
        <v>0.58697872014042762</v>
      </c>
      <c r="BW2682">
        <v>14.974800777762489</v>
      </c>
      <c r="BX2682">
        <v>36.89239587021045</v>
      </c>
      <c r="BY2682">
        <v>30.939604206534337</v>
      </c>
      <c r="BZ2682">
        <v>1105.6014766002988</v>
      </c>
      <c r="CA2682">
        <v>223.6751364812776</v>
      </c>
      <c r="CB2682">
        <v>222.48829684918226</v>
      </c>
      <c r="CC2682" s="156">
        <v>0.94</v>
      </c>
      <c r="CD2682">
        <v>2480</v>
      </c>
      <c r="CE2682">
        <v>0.10628243007645377</v>
      </c>
      <c r="CF2682">
        <v>3.9576506110583591</v>
      </c>
      <c r="CG2682">
        <v>0.13058259110161716</v>
      </c>
      <c r="CH2682">
        <v>2.9492859215747016</v>
      </c>
      <c r="CI2682">
        <v>17</v>
      </c>
    </row>
    <row r="2683" spans="47:87" x14ac:dyDescent="0.3">
      <c r="AU2683">
        <v>0.3</v>
      </c>
      <c r="AV2683">
        <v>20.724958628148382</v>
      </c>
      <c r="AW2683">
        <v>0.28584390143559102</v>
      </c>
      <c r="AX2683">
        <v>2.2247452054524572</v>
      </c>
      <c r="AY2683">
        <v>352.07735983852746</v>
      </c>
      <c r="AZ2683">
        <v>0.10786287467339244</v>
      </c>
      <c r="BA2683">
        <v>432.67192506026367</v>
      </c>
      <c r="BB2683">
        <v>475.62259917676761</v>
      </c>
      <c r="BC2683">
        <v>1</v>
      </c>
      <c r="BD2683">
        <v>39.078080251513988</v>
      </c>
      <c r="BE2683">
        <v>109.48730101001752</v>
      </c>
      <c r="BF2683">
        <v>21.00182818302196</v>
      </c>
      <c r="BG2683">
        <v>6.4525177331498904</v>
      </c>
      <c r="BH2683">
        <v>447.49389436334053</v>
      </c>
      <c r="BI2683">
        <v>0.20000000000000004</v>
      </c>
      <c r="BJ2683">
        <v>2384.842620974443</v>
      </c>
      <c r="BK2683">
        <v>690.16073954288504</v>
      </c>
      <c r="BL2683">
        <v>936.81324818196242</v>
      </c>
      <c r="BM2683">
        <v>949.26091520524426</v>
      </c>
      <c r="BN2683">
        <v>188.67601056843407</v>
      </c>
      <c r="BO2683">
        <v>25.754484532258711</v>
      </c>
      <c r="BP2683">
        <v>5.2948871248727353E-2</v>
      </c>
      <c r="BQ2683">
        <v>100</v>
      </c>
      <c r="BR2683">
        <v>304.17172617201368</v>
      </c>
      <c r="BS2683">
        <v>5.5078584113920831E-2</v>
      </c>
      <c r="BT2683">
        <v>3.0169702892535042E-4</v>
      </c>
      <c r="BU2683">
        <v>0</v>
      </c>
      <c r="BV2683">
        <v>0.56158873464589443</v>
      </c>
      <c r="BW2683">
        <v>14.978753916637189</v>
      </c>
      <c r="BX2683">
        <v>36.350390112389576</v>
      </c>
      <c r="BY2683">
        <v>38.505354222385741</v>
      </c>
      <c r="BZ2683">
        <v>1115.0871311639705</v>
      </c>
      <c r="CA2683">
        <v>197.38120793348395</v>
      </c>
      <c r="CB2683">
        <v>234.55014797313746</v>
      </c>
      <c r="CC2683" s="156">
        <v>1.1599999999999999</v>
      </c>
      <c r="CD2683">
        <v>1890</v>
      </c>
      <c r="CE2683">
        <v>3.3528600756514759E-2</v>
      </c>
      <c r="CF2683">
        <v>1.9553723903216902</v>
      </c>
      <c r="CG2683">
        <v>7.605584029397601E-2</v>
      </c>
      <c r="CH2683">
        <v>-11.645644874594474</v>
      </c>
      <c r="CI2683" t="s">
        <v>479</v>
      </c>
    </row>
    <row r="2684" spans="47:87" x14ac:dyDescent="0.3">
      <c r="AU2684">
        <v>0.3</v>
      </c>
      <c r="AV2684">
        <v>19.041261737813759</v>
      </c>
      <c r="AW2684">
        <v>0.29414473673899738</v>
      </c>
      <c r="AX2684">
        <v>0.6270129842720743</v>
      </c>
      <c r="AY2684">
        <v>346.05666680611029</v>
      </c>
      <c r="AZ2684">
        <v>9.6203680011420378E-2</v>
      </c>
      <c r="BA2684">
        <v>483.05832928314402</v>
      </c>
      <c r="BB2684">
        <v>316.84996527587128</v>
      </c>
      <c r="BC2684">
        <v>1</v>
      </c>
      <c r="BD2684">
        <v>38.186592385697494</v>
      </c>
      <c r="BE2684">
        <v>99.327081057919017</v>
      </c>
      <c r="BF2684">
        <v>19.218298984708085</v>
      </c>
      <c r="BG2684">
        <v>3.994902847660061</v>
      </c>
      <c r="BH2684">
        <v>408.80422278274602</v>
      </c>
      <c r="BI2684">
        <v>0.19999999999999996</v>
      </c>
      <c r="BJ2684">
        <v>2621.960379631083</v>
      </c>
      <c r="BK2684">
        <v>681.10076986972911</v>
      </c>
      <c r="BL2684">
        <v>857.61193008463829</v>
      </c>
      <c r="BM2684">
        <v>867.99151620978159</v>
      </c>
      <c r="BN2684">
        <v>80.149037657013892</v>
      </c>
      <c r="BO2684">
        <v>26.559514580149386</v>
      </c>
      <c r="BP2684">
        <v>4.7626347432566794E-2</v>
      </c>
      <c r="BQ2684">
        <v>100</v>
      </c>
      <c r="BR2684">
        <v>293.98256089104632</v>
      </c>
      <c r="BS2684">
        <v>5.85558424920406E-2</v>
      </c>
      <c r="BT2684">
        <v>2.7961088365027748E-4</v>
      </c>
      <c r="BU2684">
        <v>57.824544767003225</v>
      </c>
      <c r="BV2684">
        <v>0.55437797259378541</v>
      </c>
      <c r="BW2684">
        <v>13.300081318476931</v>
      </c>
      <c r="BX2684">
        <v>30.581285373145633</v>
      </c>
      <c r="BY2684">
        <v>29.042580494905515</v>
      </c>
      <c r="BZ2684">
        <v>943.21287749394992</v>
      </c>
      <c r="CA2684">
        <v>159.66991533561259</v>
      </c>
      <c r="CB2684">
        <v>240.02566030627847</v>
      </c>
      <c r="CC2684" s="156">
        <v>1.01</v>
      </c>
      <c r="CD2684">
        <v>2090</v>
      </c>
      <c r="CE2684">
        <v>9.6392003186865249E-2</v>
      </c>
      <c r="CF2684">
        <v>3.6756634703284763</v>
      </c>
      <c r="CG2684">
        <v>0.13456694909461256</v>
      </c>
      <c r="CH2684">
        <v>-0.69528316523779987</v>
      </c>
      <c r="CI2684" t="s">
        <v>479</v>
      </c>
    </row>
    <row r="2685" spans="47:87" x14ac:dyDescent="0.3">
      <c r="AU2685">
        <v>0.3</v>
      </c>
      <c r="AV2685">
        <v>20.679112239451268</v>
      </c>
      <c r="AW2685">
        <v>0.36600858459058622</v>
      </c>
      <c r="AX2685">
        <v>1.0170870861233086</v>
      </c>
      <c r="AY2685">
        <v>311.95239097030662</v>
      </c>
      <c r="AZ2685">
        <v>0.10719161123766822</v>
      </c>
      <c r="BA2685">
        <v>466.74125631321863</v>
      </c>
      <c r="BB2685">
        <v>290.07772246904477</v>
      </c>
      <c r="BC2685">
        <v>1</v>
      </c>
      <c r="BD2685">
        <v>41.331254520536916</v>
      </c>
      <c r="BE2685">
        <v>97.797153106310475</v>
      </c>
      <c r="BF2685">
        <v>14.712540600477059</v>
      </c>
      <c r="BG2685">
        <v>5.154220128410917</v>
      </c>
      <c r="BH2685">
        <v>399.93620931178202</v>
      </c>
      <c r="BI2685">
        <v>0.19999999999999998</v>
      </c>
      <c r="BJ2685">
        <v>2332.236494731857</v>
      </c>
      <c r="BK2685">
        <v>682.07973475592712</v>
      </c>
      <c r="BL2685">
        <v>872.7046424357427</v>
      </c>
      <c r="BM2685">
        <v>851.33640874975379</v>
      </c>
      <c r="BN2685">
        <v>83.272863954673653</v>
      </c>
      <c r="BO2685">
        <v>32.975413768301678</v>
      </c>
      <c r="BP2685">
        <v>6.8178282458029454E-2</v>
      </c>
      <c r="BQ2685">
        <v>100</v>
      </c>
      <c r="BR2685">
        <v>306.70727059024216</v>
      </c>
      <c r="BS2685">
        <v>5.2743938565252189E-2</v>
      </c>
      <c r="BT2685">
        <v>2.8601748932673647E-4</v>
      </c>
      <c r="BU2685">
        <v>0</v>
      </c>
      <c r="BV2685">
        <v>0.60786206101096862</v>
      </c>
      <c r="BW2685">
        <v>15.907400174791604</v>
      </c>
      <c r="BX2685">
        <v>35.885574246581463</v>
      </c>
      <c r="BY2685">
        <v>39.325986472986926</v>
      </c>
      <c r="BZ2685">
        <v>1052.6764813953343</v>
      </c>
      <c r="CA2685">
        <v>326.14351011814983</v>
      </c>
      <c r="CB2685">
        <v>245.36377116884992</v>
      </c>
      <c r="CC2685" s="156">
        <v>0.9</v>
      </c>
      <c r="CD2685">
        <v>1300</v>
      </c>
      <c r="CE2685">
        <v>0.19160600603597167</v>
      </c>
      <c r="CF2685">
        <v>5.8216533253904128</v>
      </c>
      <c r="CG2685">
        <v>0.27619291886943026</v>
      </c>
      <c r="CH2685">
        <v>25.42044399826213</v>
      </c>
      <c r="CI2685">
        <v>6</v>
      </c>
    </row>
    <row r="2686" spans="47:87" x14ac:dyDescent="0.3">
      <c r="AU2686">
        <v>0.3</v>
      </c>
      <c r="AV2686">
        <v>18.67356916249939</v>
      </c>
      <c r="AW2686">
        <v>0.27229514280690664</v>
      </c>
      <c r="AX2686">
        <v>0.80897246601817019</v>
      </c>
      <c r="AY2686">
        <v>325.83442244143913</v>
      </c>
      <c r="AZ2686">
        <v>8.5648468484181089E-2</v>
      </c>
      <c r="BA2686">
        <v>520.16300868345172</v>
      </c>
      <c r="BB2686">
        <v>303.80600441192587</v>
      </c>
      <c r="BC2686">
        <v>1</v>
      </c>
      <c r="BD2686">
        <v>41.956322742567536</v>
      </c>
      <c r="BE2686">
        <v>106.52288520205227</v>
      </c>
      <c r="BF2686">
        <v>14.814187051926575</v>
      </c>
      <c r="BG2686">
        <v>4.1520599471407102</v>
      </c>
      <c r="BH2686">
        <v>373.19028560228361</v>
      </c>
      <c r="BI2686">
        <v>0.20000000000000004</v>
      </c>
      <c r="BJ2686">
        <v>2888.8065217840622</v>
      </c>
      <c r="BK2686">
        <v>693.0996203669913</v>
      </c>
      <c r="BL2686">
        <v>906.5593617193241</v>
      </c>
      <c r="BM2686">
        <v>947.58900749344195</v>
      </c>
      <c r="BN2686">
        <v>109.4684670611651</v>
      </c>
      <c r="BO2686">
        <v>24.471554324618058</v>
      </c>
      <c r="BP2686">
        <v>5.806846069301233E-2</v>
      </c>
      <c r="BQ2686">
        <v>100</v>
      </c>
      <c r="BR2686">
        <v>340.68931062754808</v>
      </c>
      <c r="BS2686">
        <v>5.4377478910567677E-2</v>
      </c>
      <c r="BT2686">
        <v>2.8629796811812167E-4</v>
      </c>
      <c r="BU2686">
        <v>0</v>
      </c>
      <c r="BV2686">
        <v>0.59754063778129118</v>
      </c>
      <c r="BW2686">
        <v>12.824311499861723</v>
      </c>
      <c r="BX2686">
        <v>37.836995935443092</v>
      </c>
      <c r="BY2686">
        <v>34.026717221900988</v>
      </c>
      <c r="BZ2686">
        <v>1055.6442946746147</v>
      </c>
      <c r="CA2686">
        <v>307.48586894104244</v>
      </c>
      <c r="CB2686">
        <v>241.89955886732346</v>
      </c>
      <c r="CC2686" s="156">
        <v>1.05</v>
      </c>
      <c r="CD2686">
        <v>1890</v>
      </c>
      <c r="CE2686">
        <v>4.6479156423922863E-2</v>
      </c>
      <c r="CF2686">
        <v>2.6007891408828208</v>
      </c>
      <c r="CG2686">
        <v>8.9732625414338754E-2</v>
      </c>
      <c r="CH2686">
        <v>-10.135477702222808</v>
      </c>
      <c r="CI2686" t="s">
        <v>479</v>
      </c>
    </row>
    <row r="2687" spans="47:87" x14ac:dyDescent="0.3">
      <c r="AU2687">
        <v>0.3</v>
      </c>
      <c r="AV2687">
        <v>18.68276350540912</v>
      </c>
      <c r="AW2687">
        <v>0.35506963939654257</v>
      </c>
      <c r="AX2687">
        <v>1.3305456934873285</v>
      </c>
      <c r="AY2687">
        <v>319.7494113843656</v>
      </c>
      <c r="AZ2687">
        <v>9.9983489121110811E-2</v>
      </c>
      <c r="BA2687">
        <v>484.21571419196601</v>
      </c>
      <c r="BB2687">
        <v>273.80919611760424</v>
      </c>
      <c r="BC2687">
        <v>1</v>
      </c>
      <c r="BD2687">
        <v>51.07990083754818</v>
      </c>
      <c r="BE2687">
        <v>87.519930607685993</v>
      </c>
      <c r="BF2687">
        <v>13.808222219359596</v>
      </c>
      <c r="BG2687">
        <v>5.5414060734117312</v>
      </c>
      <c r="BH2687">
        <v>384.17371587169237</v>
      </c>
      <c r="BI2687">
        <v>0.20000000000000004</v>
      </c>
      <c r="BJ2687">
        <v>2414.1873365843408</v>
      </c>
      <c r="BK2687">
        <v>677.50844089084205</v>
      </c>
      <c r="BL2687">
        <v>904.64048305578933</v>
      </c>
      <c r="BM2687">
        <v>905.94270247926636</v>
      </c>
      <c r="BN2687">
        <v>117.92428438132268</v>
      </c>
      <c r="BO2687">
        <v>31.936563188323959</v>
      </c>
      <c r="BP2687">
        <v>7.2628937906720287E-2</v>
      </c>
      <c r="BQ2687">
        <v>100</v>
      </c>
      <c r="BR2687">
        <v>354.43559211858178</v>
      </c>
      <c r="BS2687">
        <v>5.5919456962250758E-2</v>
      </c>
      <c r="BT2687">
        <v>2.7541367007329786E-4</v>
      </c>
      <c r="BU2687">
        <v>0</v>
      </c>
      <c r="BV2687">
        <v>0.59462884873674582</v>
      </c>
      <c r="BW2687">
        <v>17.058975590403257</v>
      </c>
      <c r="BX2687">
        <v>35.605919166549313</v>
      </c>
      <c r="BY2687">
        <v>33.812600870536535</v>
      </c>
      <c r="BZ2687">
        <v>1194.045071433296</v>
      </c>
      <c r="CA2687">
        <v>296.62810317796732</v>
      </c>
      <c r="CB2687">
        <v>204.48582514907977</v>
      </c>
      <c r="CC2687" s="156">
        <v>0.97</v>
      </c>
      <c r="CD2687">
        <v>1510</v>
      </c>
      <c r="CE2687">
        <v>0.15914856963646073</v>
      </c>
      <c r="CF2687">
        <v>5.3459731387149505</v>
      </c>
      <c r="CG2687">
        <v>0.19029990736450977</v>
      </c>
      <c r="CH2687">
        <v>10.694997445793801</v>
      </c>
      <c r="CI2687">
        <v>10</v>
      </c>
    </row>
    <row r="2688" spans="47:87" x14ac:dyDescent="0.3">
      <c r="AU2688">
        <v>0.3</v>
      </c>
      <c r="AV2688">
        <v>19.253606088167931</v>
      </c>
      <c r="AW2688">
        <v>0.26620591163762053</v>
      </c>
      <c r="AX2688">
        <v>1.6835316025943676</v>
      </c>
      <c r="AY2688">
        <v>363.03319854587039</v>
      </c>
      <c r="AZ2688">
        <v>9.187619341061741E-2</v>
      </c>
      <c r="BA2688">
        <v>483.54395985734737</v>
      </c>
      <c r="BB2688">
        <v>324.59016544205508</v>
      </c>
      <c r="BC2688">
        <v>1</v>
      </c>
      <c r="BD2688">
        <v>46.704973783561719</v>
      </c>
      <c r="BE2688">
        <v>98.598535715252964</v>
      </c>
      <c r="BF2688">
        <v>15.168648729300026</v>
      </c>
      <c r="BG2688">
        <v>4.1299173378649519</v>
      </c>
      <c r="BH2688">
        <v>425.67323128310073</v>
      </c>
      <c r="BI2688">
        <v>0.20000000000000004</v>
      </c>
      <c r="BJ2688">
        <v>2549.0649924713734</v>
      </c>
      <c r="BK2688">
        <v>709.74938730173074</v>
      </c>
      <c r="BL2688">
        <v>962.9109470163886</v>
      </c>
      <c r="BM2688">
        <v>1013.8056861207017</v>
      </c>
      <c r="BN2688">
        <v>119.54859889226705</v>
      </c>
      <c r="BO2688">
        <v>23.79569384050027</v>
      </c>
      <c r="BP2688">
        <v>7.2336746384269152E-2</v>
      </c>
      <c r="BQ2688">
        <v>100</v>
      </c>
      <c r="BR2688">
        <v>347.08789907933618</v>
      </c>
      <c r="BS2688">
        <v>5.4677957669389959E-2</v>
      </c>
      <c r="BT2688">
        <v>3.1246563704869727E-4</v>
      </c>
      <c r="BU2688">
        <v>7.8814918391175883</v>
      </c>
      <c r="BV2688">
        <v>0.52330205232179805</v>
      </c>
      <c r="BW2688">
        <v>14.787059520763819</v>
      </c>
      <c r="BX2688">
        <v>35.131858108350436</v>
      </c>
      <c r="BY2688">
        <v>34.966617847217528</v>
      </c>
      <c r="BZ2688">
        <v>836.39473098910435</v>
      </c>
      <c r="CA2688">
        <v>380.23929575278493</v>
      </c>
      <c r="CB2688">
        <v>229.90680710116217</v>
      </c>
      <c r="CC2688" s="156">
        <v>1</v>
      </c>
      <c r="CD2688">
        <v>1520</v>
      </c>
      <c r="CE2688">
        <v>0.15569584521007052</v>
      </c>
      <c r="CF2688">
        <v>6.2645599574090323</v>
      </c>
      <c r="CG2688">
        <v>0.20030982469573014</v>
      </c>
      <c r="CH2688">
        <v>16.567999593671843</v>
      </c>
      <c r="CI2688">
        <v>9</v>
      </c>
    </row>
    <row r="2689" spans="47:87" x14ac:dyDescent="0.3">
      <c r="AU2689">
        <v>0.3</v>
      </c>
      <c r="AV2689">
        <v>20.788504912673712</v>
      </c>
      <c r="AW2689">
        <v>0.29483369807508425</v>
      </c>
      <c r="AX2689">
        <v>2.1430365427288116</v>
      </c>
      <c r="AY2689">
        <v>315.41356732819474</v>
      </c>
      <c r="AZ2689">
        <v>0.1000116448940581</v>
      </c>
      <c r="BA2689">
        <v>448.13128516254443</v>
      </c>
      <c r="BB2689">
        <v>416.90092191871884</v>
      </c>
      <c r="BC2689">
        <v>1</v>
      </c>
      <c r="BD2689">
        <v>53.035453884401889</v>
      </c>
      <c r="BE2689">
        <v>117.21390924413295</v>
      </c>
      <c r="BF2689">
        <v>22.370638861478831</v>
      </c>
      <c r="BG2689">
        <v>5.1850967622313346</v>
      </c>
      <c r="BH2689">
        <v>410.71716965717297</v>
      </c>
      <c r="BI2689">
        <v>0.20000000000000004</v>
      </c>
      <c r="BJ2689">
        <v>2656.0680957816649</v>
      </c>
      <c r="BK2689">
        <v>689.01943471778281</v>
      </c>
      <c r="BL2689">
        <v>873.8085111785166</v>
      </c>
      <c r="BM2689">
        <v>1141.8271504603867</v>
      </c>
      <c r="BN2689">
        <v>154.74749528243291</v>
      </c>
      <c r="BO2689">
        <v>26.599929728153985</v>
      </c>
      <c r="BP2689">
        <v>5.0365079037250036E-2</v>
      </c>
      <c r="BQ2689">
        <v>100</v>
      </c>
      <c r="BR2689">
        <v>281.92565727577482</v>
      </c>
      <c r="BS2689">
        <v>5.6472086880448275E-2</v>
      </c>
      <c r="BT2689">
        <v>3.1116807605834112E-4</v>
      </c>
      <c r="BU2689">
        <v>31.228970380293497</v>
      </c>
      <c r="BV2689">
        <v>0.55322818279509123</v>
      </c>
      <c r="BW2689">
        <v>13.865018858931576</v>
      </c>
      <c r="BX2689">
        <v>35.170468276302593</v>
      </c>
      <c r="BY2689">
        <v>32.532974983315484</v>
      </c>
      <c r="BZ2689">
        <v>1246.7831575025323</v>
      </c>
      <c r="CA2689">
        <v>208.52578198938127</v>
      </c>
      <c r="CB2689">
        <v>235.64466454964801</v>
      </c>
      <c r="CC2689" s="156">
        <v>0.92</v>
      </c>
      <c r="CD2689">
        <v>2040</v>
      </c>
      <c r="CE2689">
        <v>0.13957104200024961</v>
      </c>
      <c r="CF2689">
        <v>5.6508200053328741</v>
      </c>
      <c r="CG2689">
        <v>0.17021020303735609</v>
      </c>
      <c r="CH2689">
        <v>11.667154102231937</v>
      </c>
      <c r="CI2689">
        <v>11</v>
      </c>
    </row>
    <row r="2690" spans="47:87" x14ac:dyDescent="0.3">
      <c r="AU2690">
        <v>0.3</v>
      </c>
      <c r="AV2690">
        <v>20.052721993619745</v>
      </c>
      <c r="AW2690">
        <v>0.26358081867293726</v>
      </c>
      <c r="AX2690">
        <v>2.1341463229668802</v>
      </c>
      <c r="AY2690">
        <v>306.70252014688816</v>
      </c>
      <c r="AZ2690">
        <v>0.10031267767411793</v>
      </c>
      <c r="BA2690">
        <v>345.53292642640287</v>
      </c>
      <c r="BB2690">
        <v>378.42729022465517</v>
      </c>
      <c r="BC2690">
        <v>1</v>
      </c>
      <c r="BD2690">
        <v>40.067111036790649</v>
      </c>
      <c r="BE2690">
        <v>111.77977501310484</v>
      </c>
      <c r="BF2690">
        <v>11.255074308159937</v>
      </c>
      <c r="BG2690">
        <v>3.0700698034597558</v>
      </c>
      <c r="BH2690">
        <v>423.9124253529265</v>
      </c>
      <c r="BI2690">
        <v>0.2</v>
      </c>
      <c r="BJ2690">
        <v>2143.1236908774399</v>
      </c>
      <c r="BK2690">
        <v>700.10296918823212</v>
      </c>
      <c r="BL2690">
        <v>902.48450027016884</v>
      </c>
      <c r="BM2690">
        <v>870.59085461626228</v>
      </c>
      <c r="BN2690">
        <v>167.20166088450844</v>
      </c>
      <c r="BO2690">
        <v>23.853021777921832</v>
      </c>
      <c r="BP2690">
        <v>3.6147983524965115E-2</v>
      </c>
      <c r="BQ2690">
        <v>100</v>
      </c>
      <c r="BR2690">
        <v>316.97343579351548</v>
      </c>
      <c r="BS2690">
        <v>5.4517659946240291E-2</v>
      </c>
      <c r="BT2690">
        <v>3.2669107143744406E-4</v>
      </c>
      <c r="BU2690">
        <v>31.492840308215779</v>
      </c>
      <c r="BV2690">
        <v>0.56582850545457442</v>
      </c>
      <c r="BW2690">
        <v>13.584261427471889</v>
      </c>
      <c r="BX2690">
        <v>36.516943439344679</v>
      </c>
      <c r="BY2690">
        <v>27.514052872826234</v>
      </c>
      <c r="BZ2690">
        <v>878.75849824119314</v>
      </c>
      <c r="CA2690">
        <v>290.66931126278223</v>
      </c>
      <c r="CB2690">
        <v>219.38518698226366</v>
      </c>
      <c r="CC2690" s="156">
        <v>1.18</v>
      </c>
      <c r="CD2690">
        <v>1540</v>
      </c>
      <c r="CE2690">
        <v>0.10365252263013858</v>
      </c>
      <c r="CF2690">
        <v>3.9828658473831791</v>
      </c>
      <c r="CG2690">
        <v>0.13080249079010633</v>
      </c>
      <c r="CH2690">
        <v>-2.2606528035693483</v>
      </c>
      <c r="CI2690" t="s">
        <v>479</v>
      </c>
    </row>
    <row r="2691" spans="47:87" x14ac:dyDescent="0.3">
      <c r="AU2691">
        <v>0.3</v>
      </c>
      <c r="AV2691">
        <v>19.724574326879765</v>
      </c>
      <c r="AW2691">
        <v>0.23030188097768656</v>
      </c>
      <c r="AX2691">
        <v>0.94762228608936105</v>
      </c>
      <c r="AY2691">
        <v>321.28225707001042</v>
      </c>
      <c r="AZ2691">
        <v>0.10749366482914631</v>
      </c>
      <c r="BA2691">
        <v>410.25427690200371</v>
      </c>
      <c r="BB2691">
        <v>262.46290913598449</v>
      </c>
      <c r="BC2691">
        <v>1</v>
      </c>
      <c r="BD2691">
        <v>38.380456203131331</v>
      </c>
      <c r="BE2691">
        <v>96.352705473676309</v>
      </c>
      <c r="BF2691">
        <v>8.8150176082062472</v>
      </c>
      <c r="BG2691">
        <v>5.1582731280466056</v>
      </c>
      <c r="BH2691">
        <v>402.5528105371996</v>
      </c>
      <c r="BI2691">
        <v>0.2</v>
      </c>
      <c r="BJ2691">
        <v>2567.8353663266962</v>
      </c>
      <c r="BK2691">
        <v>672.05036846098164</v>
      </c>
      <c r="BL2691">
        <v>859.08714253122469</v>
      </c>
      <c r="BM2691">
        <v>841.75772339066111</v>
      </c>
      <c r="BN2691">
        <v>173.48594997553852</v>
      </c>
      <c r="BO2691">
        <v>20.571714519146308</v>
      </c>
      <c r="BP2691">
        <v>6.4213609276842942E-2</v>
      </c>
      <c r="BQ2691">
        <v>100</v>
      </c>
      <c r="BR2691">
        <v>313.73405643757883</v>
      </c>
      <c r="BS2691">
        <v>5.3959640044150672E-2</v>
      </c>
      <c r="BT2691">
        <v>3.1754970614893607E-4</v>
      </c>
      <c r="BU2691">
        <v>0</v>
      </c>
      <c r="BV2691">
        <v>0.5681017969164458</v>
      </c>
      <c r="BW2691">
        <v>13.655453468382042</v>
      </c>
      <c r="BX2691">
        <v>31.520084228364354</v>
      </c>
      <c r="BY2691">
        <v>28.277826728745616</v>
      </c>
      <c r="BZ2691">
        <v>929.59257482057353</v>
      </c>
      <c r="CA2691">
        <v>203.49945835844045</v>
      </c>
      <c r="CB2691">
        <v>229.86184191060099</v>
      </c>
      <c r="CC2691" s="156">
        <v>1.05</v>
      </c>
      <c r="CD2691">
        <v>520</v>
      </c>
      <c r="CE2691">
        <v>0.28578656463624252</v>
      </c>
      <c r="CF2691">
        <v>10.018312636867275</v>
      </c>
      <c r="CG2691">
        <v>0.40251404455428907</v>
      </c>
      <c r="CH2691">
        <v>33.222457656915282</v>
      </c>
      <c r="CI2691">
        <v>4</v>
      </c>
    </row>
    <row r="2692" spans="47:87" x14ac:dyDescent="0.3">
      <c r="AU2692">
        <v>0.3</v>
      </c>
      <c r="AV2692">
        <v>21.321982527210253</v>
      </c>
      <c r="AW2692">
        <v>0.25202924410111255</v>
      </c>
      <c r="AX2692">
        <v>1.096876607538303</v>
      </c>
      <c r="AY2692">
        <v>340.65486786264159</v>
      </c>
      <c r="AZ2692">
        <v>9.7972572112488304E-2</v>
      </c>
      <c r="BA2692">
        <v>494.02711470597671</v>
      </c>
      <c r="BB2692">
        <v>304.37902577766033</v>
      </c>
      <c r="BC2692">
        <v>1</v>
      </c>
      <c r="BD2692">
        <v>42.550148600613682</v>
      </c>
      <c r="BE2692">
        <v>118.58870183434325</v>
      </c>
      <c r="BF2692">
        <v>11.584087372115393</v>
      </c>
      <c r="BG2692">
        <v>6.5015086134258162</v>
      </c>
      <c r="BH2692">
        <v>388.51473638723826</v>
      </c>
      <c r="BI2692">
        <v>0.2</v>
      </c>
      <c r="BJ2692">
        <v>2842.4683484725615</v>
      </c>
      <c r="BK2692">
        <v>698.46115596022082</v>
      </c>
      <c r="BL2692">
        <v>879.95730135282747</v>
      </c>
      <c r="BM2692">
        <v>943.81975234341553</v>
      </c>
      <c r="BN2692">
        <v>153.06300916084194</v>
      </c>
      <c r="BO2692">
        <v>22.47973075325935</v>
      </c>
      <c r="BP2692">
        <v>7.4344842033051597E-2</v>
      </c>
      <c r="BQ2692">
        <v>100</v>
      </c>
      <c r="BR2692">
        <v>334.17554598329002</v>
      </c>
      <c r="BS2692">
        <v>5.3223098473166572E-2</v>
      </c>
      <c r="BT2692">
        <v>3.3112111194504468E-4</v>
      </c>
      <c r="BU2692">
        <v>46.720487523089417</v>
      </c>
      <c r="BV2692">
        <v>0.50936005071741375</v>
      </c>
      <c r="BW2692">
        <v>14.573210042210235</v>
      </c>
      <c r="BX2692">
        <v>36.596591574943169</v>
      </c>
      <c r="BY2692">
        <v>36.14662742366513</v>
      </c>
      <c r="BZ2692">
        <v>1210.2503388339292</v>
      </c>
      <c r="CA2692">
        <v>289.72083254194376</v>
      </c>
      <c r="CB2692">
        <v>241.47396782635349</v>
      </c>
      <c r="CC2692" s="156">
        <v>1.08</v>
      </c>
      <c r="CD2692">
        <v>1140</v>
      </c>
      <c r="CE2692">
        <v>0.2022097581610347</v>
      </c>
      <c r="CF2692">
        <v>5.301701467403598</v>
      </c>
      <c r="CG2692">
        <v>0.20161952462230701</v>
      </c>
      <c r="CH2692">
        <v>17.23215838171021</v>
      </c>
      <c r="CI2692">
        <v>7</v>
      </c>
    </row>
    <row r="2693" spans="47:87" x14ac:dyDescent="0.3">
      <c r="AU2693">
        <v>0.3</v>
      </c>
      <c r="AV2693">
        <v>20.427380024279067</v>
      </c>
      <c r="AW2693">
        <v>0.25828829666744252</v>
      </c>
      <c r="AX2693">
        <v>1.1899118524878747</v>
      </c>
      <c r="AY2693">
        <v>336.58420277287519</v>
      </c>
      <c r="AZ2693">
        <v>0.10256726013014936</v>
      </c>
      <c r="BA2693">
        <v>265.50294492813492</v>
      </c>
      <c r="BB2693">
        <v>341.83668703520681</v>
      </c>
      <c r="BC2693">
        <v>1</v>
      </c>
      <c r="BD2693">
        <v>47.024327233763174</v>
      </c>
      <c r="BE2693">
        <v>98.343610105302645</v>
      </c>
      <c r="BF2693">
        <v>20.628401996488144</v>
      </c>
      <c r="BG2693">
        <v>6.8141629204764378</v>
      </c>
      <c r="BH2693">
        <v>410.42855838768844</v>
      </c>
      <c r="BI2693">
        <v>0.2</v>
      </c>
      <c r="BJ2693">
        <v>2569.1252728311201</v>
      </c>
      <c r="BK2693">
        <v>678.03605144652101</v>
      </c>
      <c r="BL2693">
        <v>907.64102784914735</v>
      </c>
      <c r="BM2693">
        <v>932.95051898456131</v>
      </c>
      <c r="BN2693">
        <v>192.3806100631069</v>
      </c>
      <c r="BO2693">
        <v>23.09728125187387</v>
      </c>
      <c r="BP2693">
        <v>6.898804073733357E-2</v>
      </c>
      <c r="BQ2693">
        <v>100</v>
      </c>
      <c r="BR2693">
        <v>405.30011975661881</v>
      </c>
      <c r="BS2693">
        <v>5.2684499553703079E-2</v>
      </c>
      <c r="BT2693">
        <v>3.094469326469369E-4</v>
      </c>
      <c r="BU2693">
        <v>0</v>
      </c>
      <c r="BV2693">
        <v>0.5676706267680629</v>
      </c>
      <c r="BW2693">
        <v>14.249872960760994</v>
      </c>
      <c r="BX2693">
        <v>36.603538814017398</v>
      </c>
      <c r="BY2693">
        <v>35.287453078487999</v>
      </c>
      <c r="BZ2693">
        <v>862.40147991998128</v>
      </c>
      <c r="CA2693">
        <v>240.14923738366335</v>
      </c>
      <c r="CB2693">
        <v>242.30839937525823</v>
      </c>
      <c r="CC2693" s="156">
        <v>1.1299999999999999</v>
      </c>
      <c r="CD2693">
        <v>1070</v>
      </c>
      <c r="CE2693">
        <v>0.14173242753985504</v>
      </c>
      <c r="CF2693">
        <v>5.5561842785504929</v>
      </c>
      <c r="CG2693">
        <v>0.18415103615898523</v>
      </c>
      <c r="CH2693">
        <v>5.3087388594018687</v>
      </c>
      <c r="CI2693">
        <v>12</v>
      </c>
    </row>
    <row r="2694" spans="47:87" x14ac:dyDescent="0.3">
      <c r="AU2694">
        <v>0.3</v>
      </c>
      <c r="AV2694">
        <v>19.671076466695965</v>
      </c>
      <c r="AW2694">
        <v>0.33520315800829348</v>
      </c>
      <c r="AX2694">
        <v>0.72790311738839852</v>
      </c>
      <c r="AY2694">
        <v>329.19459350317078</v>
      </c>
      <c r="AZ2694">
        <v>9.0523542311474012E-2</v>
      </c>
      <c r="BA2694">
        <v>520.3556881052989</v>
      </c>
      <c r="BB2694">
        <v>279.26974598712656</v>
      </c>
      <c r="BC2694">
        <v>1</v>
      </c>
      <c r="BD2694">
        <v>41.375363972787028</v>
      </c>
      <c r="BE2694">
        <v>98.996706140522988</v>
      </c>
      <c r="BF2694">
        <v>17.806272388918298</v>
      </c>
      <c r="BG2694">
        <v>6.4063321579499943</v>
      </c>
      <c r="BH2694">
        <v>462.24888636477402</v>
      </c>
      <c r="BI2694">
        <v>0.19999999999999998</v>
      </c>
      <c r="BJ2694">
        <v>2424.7084289008244</v>
      </c>
      <c r="BK2694">
        <v>677.33450973943366</v>
      </c>
      <c r="BL2694">
        <v>872.27400899104123</v>
      </c>
      <c r="BM2694">
        <v>908.22244110371412</v>
      </c>
      <c r="BN2694">
        <v>163.98097249826642</v>
      </c>
      <c r="BO2694">
        <v>30.31644251994026</v>
      </c>
      <c r="BP2694">
        <v>4.8348687159281534E-2</v>
      </c>
      <c r="BQ2694">
        <v>100</v>
      </c>
      <c r="BR2694">
        <v>345.08060804118668</v>
      </c>
      <c r="BS2694">
        <v>5.5110617553195511E-2</v>
      </c>
      <c r="BT2694">
        <v>2.9238674364249323E-4</v>
      </c>
      <c r="BU2694">
        <v>0</v>
      </c>
      <c r="BV2694">
        <v>0.52871707579849814</v>
      </c>
      <c r="BW2694">
        <v>15.000606521816843</v>
      </c>
      <c r="BX2694">
        <v>37.034649130786946</v>
      </c>
      <c r="BY2694">
        <v>34.07821302455487</v>
      </c>
      <c r="BZ2694">
        <v>1139.591085412261</v>
      </c>
      <c r="CA2694">
        <v>267.26276708918562</v>
      </c>
      <c r="CB2694">
        <v>212.15422622817135</v>
      </c>
      <c r="CC2694" s="156">
        <v>1.18</v>
      </c>
      <c r="CD2694">
        <v>990</v>
      </c>
      <c r="CE2694">
        <v>0.15608473532615674</v>
      </c>
      <c r="CF2694">
        <v>4.8688422020841768</v>
      </c>
      <c r="CG2694">
        <v>0.20252595915526631</v>
      </c>
      <c r="CH2694">
        <v>10.030688674210504</v>
      </c>
      <c r="CI2694">
        <v>9</v>
      </c>
    </row>
    <row r="2695" spans="47:87" x14ac:dyDescent="0.3">
      <c r="AU2695">
        <v>0.3</v>
      </c>
      <c r="AV2695">
        <v>19.746604988327991</v>
      </c>
      <c r="AW2695">
        <v>0.39379247626103425</v>
      </c>
      <c r="AX2695">
        <v>1.5735879589909791</v>
      </c>
      <c r="AY2695">
        <v>323.89291025517571</v>
      </c>
      <c r="AZ2695">
        <v>9.0596358086516712E-2</v>
      </c>
      <c r="BA2695">
        <v>378.29690195954868</v>
      </c>
      <c r="BB2695">
        <v>362.52727909594057</v>
      </c>
      <c r="BC2695">
        <v>1</v>
      </c>
      <c r="BD2695">
        <v>46.897690975016559</v>
      </c>
      <c r="BE2695">
        <v>107.13653256171926</v>
      </c>
      <c r="BF2695">
        <v>20.124563684738522</v>
      </c>
      <c r="BG2695">
        <v>4.8875424704331349</v>
      </c>
      <c r="BH2695">
        <v>402.51348165313584</v>
      </c>
      <c r="BI2695">
        <v>0.20000000000000004</v>
      </c>
      <c r="BJ2695">
        <v>2434.8728291865659</v>
      </c>
      <c r="BK2695">
        <v>678.70373178561465</v>
      </c>
      <c r="BL2695">
        <v>843.16023745478412</v>
      </c>
      <c r="BM2695">
        <v>668.18145525934005</v>
      </c>
      <c r="BN2695">
        <v>149.96323841552984</v>
      </c>
      <c r="BO2695">
        <v>35.791194428950341</v>
      </c>
      <c r="BP2695">
        <v>3.554151719703643E-2</v>
      </c>
      <c r="BQ2695">
        <v>100</v>
      </c>
      <c r="BR2695">
        <v>328.94253876461471</v>
      </c>
      <c r="BS2695">
        <v>5.3693109611524431E-2</v>
      </c>
      <c r="BT2695">
        <v>2.9458918004361255E-4</v>
      </c>
      <c r="BU2695">
        <v>0</v>
      </c>
      <c r="BV2695">
        <v>0.56255539613464456</v>
      </c>
      <c r="BW2695">
        <v>16.575906159669458</v>
      </c>
      <c r="BX2695">
        <v>37.725256351049602</v>
      </c>
      <c r="BY2695">
        <v>34.359819492470855</v>
      </c>
      <c r="BZ2695">
        <v>907.31804334010633</v>
      </c>
      <c r="CA2695">
        <v>176.80163017141246</v>
      </c>
      <c r="CB2695">
        <v>214.23760151571634</v>
      </c>
      <c r="CC2695" s="156">
        <v>1.1299999999999999</v>
      </c>
      <c r="CD2695">
        <v>1290</v>
      </c>
      <c r="CE2695">
        <v>0.1339448741813134</v>
      </c>
      <c r="CF2695">
        <v>4.9875886332889019</v>
      </c>
      <c r="CG2695">
        <v>0.16423296269976945</v>
      </c>
      <c r="CH2695">
        <v>3.7101850672308561</v>
      </c>
      <c r="CI2695">
        <v>15</v>
      </c>
    </row>
    <row r="2696" spans="47:87" x14ac:dyDescent="0.3">
      <c r="AU2696">
        <v>0.3</v>
      </c>
      <c r="AV2696">
        <v>18.71009786553148</v>
      </c>
      <c r="AW2696">
        <v>0.337127041632721</v>
      </c>
      <c r="AX2696">
        <v>1.6106474214028541</v>
      </c>
      <c r="AY2696">
        <v>330.69763082619556</v>
      </c>
      <c r="AZ2696">
        <v>8.8187474416321091E-2</v>
      </c>
      <c r="BA2696">
        <v>503.57130422044452</v>
      </c>
      <c r="BB2696">
        <v>440.91489261116703</v>
      </c>
      <c r="BC2696">
        <v>1</v>
      </c>
      <c r="BD2696">
        <v>49.66977698880568</v>
      </c>
      <c r="BE2696">
        <v>100.76760926132404</v>
      </c>
      <c r="BF2696">
        <v>16.235555576867174</v>
      </c>
      <c r="BG2696">
        <v>5.3216287474720811</v>
      </c>
      <c r="BH2696">
        <v>410.44916500481321</v>
      </c>
      <c r="BI2696">
        <v>0.2</v>
      </c>
      <c r="BJ2696">
        <v>2906.2524208739019</v>
      </c>
      <c r="BK2696">
        <v>680.16564119821942</v>
      </c>
      <c r="BL2696">
        <v>882.17343310268109</v>
      </c>
      <c r="BM2696">
        <v>816.89067510283826</v>
      </c>
      <c r="BN2696">
        <v>179.27460320219691</v>
      </c>
      <c r="BO2696">
        <v>30.381976379395134</v>
      </c>
      <c r="BP2696">
        <v>6.1801746248649585E-2</v>
      </c>
      <c r="BQ2696">
        <v>100</v>
      </c>
      <c r="BR2696">
        <v>264.73071623403985</v>
      </c>
      <c r="BS2696">
        <v>5.6297594675220206E-2</v>
      </c>
      <c r="BT2696">
        <v>3.1520074417252511E-4</v>
      </c>
      <c r="BU2696">
        <v>30.335478669507637</v>
      </c>
      <c r="BV2696">
        <v>0.53083608402739479</v>
      </c>
      <c r="BW2696">
        <v>15.759200798299011</v>
      </c>
      <c r="BX2696">
        <v>37.489128319105575</v>
      </c>
      <c r="BY2696">
        <v>31.467233961775943</v>
      </c>
      <c r="BZ2696">
        <v>830.97483876542447</v>
      </c>
      <c r="CA2696">
        <v>337.89319990240438</v>
      </c>
      <c r="CB2696">
        <v>248.38492881235311</v>
      </c>
      <c r="CC2696" s="156">
        <v>1.2</v>
      </c>
      <c r="CD2696">
        <v>1760</v>
      </c>
      <c r="CE2696">
        <v>5.8633707702880011E-2</v>
      </c>
      <c r="CF2696">
        <v>2.727155582211807</v>
      </c>
      <c r="CG2696">
        <v>9.9320040247559499E-2</v>
      </c>
      <c r="CH2696">
        <v>-3.1038447867420245</v>
      </c>
      <c r="CI2696" t="s">
        <v>479</v>
      </c>
    </row>
    <row r="2697" spans="47:87" x14ac:dyDescent="0.3">
      <c r="AU2697">
        <v>0.3</v>
      </c>
      <c r="AV2697">
        <v>20.228630035339563</v>
      </c>
      <c r="AW2697">
        <v>0.29774879163239665</v>
      </c>
      <c r="AX2697">
        <v>1.2196441925862309</v>
      </c>
      <c r="AY2697">
        <v>342.39884003806981</v>
      </c>
      <c r="AZ2697">
        <v>9.4861300569325097E-2</v>
      </c>
      <c r="BA2697">
        <v>336.54003245733173</v>
      </c>
      <c r="BB2697">
        <v>286.39311450515936</v>
      </c>
      <c r="BC2697">
        <v>1</v>
      </c>
      <c r="BD2697">
        <v>41.347753705186285</v>
      </c>
      <c r="BE2697">
        <v>79.524811687771532</v>
      </c>
      <c r="BF2697">
        <v>24.695915645943259</v>
      </c>
      <c r="BG2697">
        <v>5.3119562077148883</v>
      </c>
      <c r="BH2697">
        <v>370.71350015907035</v>
      </c>
      <c r="BI2697">
        <v>0.20000000000000004</v>
      </c>
      <c r="BJ2697">
        <v>2753.3834146892141</v>
      </c>
      <c r="BK2697">
        <v>693.0486416571888</v>
      </c>
      <c r="BL2697">
        <v>923.55457715389844</v>
      </c>
      <c r="BM2697">
        <v>1062.5214666910842</v>
      </c>
      <c r="BN2697">
        <v>166.9993550969044</v>
      </c>
      <c r="BO2697">
        <v>26.947553365031325</v>
      </c>
      <c r="BP2697">
        <v>4.0624280230176994E-2</v>
      </c>
      <c r="BQ2697">
        <v>100</v>
      </c>
      <c r="BR2697">
        <v>380.4640557034831</v>
      </c>
      <c r="BS2697">
        <v>5.8090226249298431E-2</v>
      </c>
      <c r="BT2697">
        <v>2.6243460698359948E-4</v>
      </c>
      <c r="BU2697">
        <v>0</v>
      </c>
      <c r="BV2697">
        <v>0.51683618028389722</v>
      </c>
      <c r="BW2697">
        <v>14.403208314262194</v>
      </c>
      <c r="BX2697">
        <v>33.707836514250545</v>
      </c>
      <c r="BY2697">
        <v>34.501445083003766</v>
      </c>
      <c r="BZ2697">
        <v>1003.3033580484035</v>
      </c>
      <c r="CA2697">
        <v>279.45813823712467</v>
      </c>
      <c r="CB2697">
        <v>224.26887240247044</v>
      </c>
      <c r="CC2697" s="156">
        <v>0.91</v>
      </c>
      <c r="CD2697">
        <v>1940</v>
      </c>
      <c r="CE2697">
        <v>8.4536077003863008E-2</v>
      </c>
      <c r="CF2697">
        <v>3.9131854738609513</v>
      </c>
      <c r="CG2697">
        <v>0.12467856336932417</v>
      </c>
      <c r="CH2697">
        <v>-3.552362197738975</v>
      </c>
      <c r="CI2697" t="s">
        <v>479</v>
      </c>
    </row>
    <row r="2698" spans="47:87" x14ac:dyDescent="0.3">
      <c r="AU2698">
        <v>0.3</v>
      </c>
      <c r="AV2698">
        <v>21.321967569431287</v>
      </c>
      <c r="AW2698">
        <v>0.28611955698933905</v>
      </c>
      <c r="AX2698">
        <v>0.69963039542590688</v>
      </c>
      <c r="AY2698">
        <v>333.62296764149954</v>
      </c>
      <c r="AZ2698">
        <v>8.3764589417269456E-2</v>
      </c>
      <c r="BA2698">
        <v>404.07964573386755</v>
      </c>
      <c r="BB2698">
        <v>330.40157272198894</v>
      </c>
      <c r="BC2698">
        <v>1</v>
      </c>
      <c r="BD2698">
        <v>35.350854576393814</v>
      </c>
      <c r="BE2698">
        <v>113.11179509489723</v>
      </c>
      <c r="BF2698">
        <v>16.623412646562542</v>
      </c>
      <c r="BG2698">
        <v>4.1881697652174141</v>
      </c>
      <c r="BH2698">
        <v>429.23579293099414</v>
      </c>
      <c r="BI2698">
        <v>0.20000000000000004</v>
      </c>
      <c r="BJ2698">
        <v>2726.3507781370186</v>
      </c>
      <c r="BK2698">
        <v>684.97068496396582</v>
      </c>
      <c r="BL2698">
        <v>890.28482008383548</v>
      </c>
      <c r="BM2698">
        <v>877.63313342844253</v>
      </c>
      <c r="BN2698">
        <v>180.74017724289621</v>
      </c>
      <c r="BO2698">
        <v>25.892105174165806</v>
      </c>
      <c r="BP2698">
        <v>3.9431710263566712E-2</v>
      </c>
      <c r="BQ2698">
        <v>100</v>
      </c>
      <c r="BR2698">
        <v>287.22688527599246</v>
      </c>
      <c r="BS2698">
        <v>4.8390018190940361E-2</v>
      </c>
      <c r="BT2698">
        <v>3.2233475737425291E-4</v>
      </c>
      <c r="BU2698">
        <v>0</v>
      </c>
      <c r="BV2698">
        <v>0.55477785729383655</v>
      </c>
      <c r="BW2698">
        <v>15.86198743128733</v>
      </c>
      <c r="BX2698">
        <v>36.806256077364097</v>
      </c>
      <c r="BY2698">
        <v>38.858761971217625</v>
      </c>
      <c r="BZ2698">
        <v>1104.6138174494163</v>
      </c>
      <c r="CA2698">
        <v>222.16133348832349</v>
      </c>
      <c r="CB2698">
        <v>238.85265746810694</v>
      </c>
      <c r="CC2698" s="156">
        <v>1.17</v>
      </c>
      <c r="CD2698">
        <v>840</v>
      </c>
      <c r="CE2698">
        <v>0.18977904149529246</v>
      </c>
      <c r="CF2698">
        <v>5.7847188077899805</v>
      </c>
      <c r="CG2698">
        <v>0.22918043279763772</v>
      </c>
      <c r="CH2698">
        <v>19.036034905692031</v>
      </c>
      <c r="CI2698">
        <v>7</v>
      </c>
    </row>
    <row r="2699" spans="47:87" x14ac:dyDescent="0.3">
      <c r="AU2699">
        <v>0.3</v>
      </c>
      <c r="AV2699">
        <v>20.860867321542045</v>
      </c>
      <c r="AW2699">
        <v>0.30033968983901926</v>
      </c>
      <c r="AX2699">
        <v>2.2741996636745094</v>
      </c>
      <c r="AY2699">
        <v>325.59684473598725</v>
      </c>
      <c r="AZ2699">
        <v>0.10658937147856481</v>
      </c>
      <c r="BA2699">
        <v>462.42326093392575</v>
      </c>
      <c r="BB2699">
        <v>263.8344641237378</v>
      </c>
      <c r="BC2699">
        <v>1</v>
      </c>
      <c r="BD2699">
        <v>45.464423352550618</v>
      </c>
      <c r="BE2699">
        <v>97.54317330343342</v>
      </c>
      <c r="BF2699">
        <v>11.616874681922543</v>
      </c>
      <c r="BG2699">
        <v>5.0326206045956869</v>
      </c>
      <c r="BH2699">
        <v>422.30349407309319</v>
      </c>
      <c r="BI2699">
        <v>0.2</v>
      </c>
      <c r="BJ2699">
        <v>2503.5441316920178</v>
      </c>
      <c r="BK2699">
        <v>691.35368034357737</v>
      </c>
      <c r="BL2699">
        <v>881.76058582278472</v>
      </c>
      <c r="BM2699">
        <v>1135.7982975867583</v>
      </c>
      <c r="BN2699">
        <v>100.77080488380977</v>
      </c>
      <c r="BO2699">
        <v>27.066850572252424</v>
      </c>
      <c r="BP2699">
        <v>5.4902519693074241E-2</v>
      </c>
      <c r="BQ2699">
        <v>100</v>
      </c>
      <c r="BR2699">
        <v>318.22571018801739</v>
      </c>
      <c r="BS2699">
        <v>5.8343666805030781E-2</v>
      </c>
      <c r="BT2699">
        <v>2.9710936407021662E-4</v>
      </c>
      <c r="BU2699">
        <v>18.792991884923715</v>
      </c>
      <c r="BV2699">
        <v>0.55561252053316246</v>
      </c>
      <c r="BW2699">
        <v>14.852065259820806</v>
      </c>
      <c r="BX2699">
        <v>33.803723212139083</v>
      </c>
      <c r="BY2699">
        <v>27.628609565432015</v>
      </c>
      <c r="BZ2699">
        <v>1074.5196329989701</v>
      </c>
      <c r="CA2699">
        <v>237.25361962608389</v>
      </c>
      <c r="CB2699">
        <v>236.55017369526561</v>
      </c>
      <c r="CC2699" s="156">
        <v>0.89</v>
      </c>
      <c r="CD2699">
        <v>1840</v>
      </c>
      <c r="CE2699">
        <v>0.20118015430461167</v>
      </c>
      <c r="CF2699">
        <v>6.5872314079010366</v>
      </c>
      <c r="CG2699">
        <v>0.26658372680599146</v>
      </c>
      <c r="CH2699">
        <v>16.891192357168212</v>
      </c>
      <c r="CI2699">
        <v>7</v>
      </c>
    </row>
    <row r="2700" spans="47:87" x14ac:dyDescent="0.3">
      <c r="AU2700">
        <v>0.3</v>
      </c>
      <c r="AV2700">
        <v>18.868271276730486</v>
      </c>
      <c r="AW2700">
        <v>0.27638146216898385</v>
      </c>
      <c r="AX2700">
        <v>0.2184448800145182</v>
      </c>
      <c r="AY2700">
        <v>334.07533593252577</v>
      </c>
      <c r="AZ2700">
        <v>0.10260634017905493</v>
      </c>
      <c r="BA2700">
        <v>376.01330389551373</v>
      </c>
      <c r="BB2700">
        <v>383.99436056160664</v>
      </c>
      <c r="BC2700">
        <v>1</v>
      </c>
      <c r="BD2700">
        <v>34.054186744117999</v>
      </c>
      <c r="BE2700">
        <v>85.707902491319317</v>
      </c>
      <c r="BF2700">
        <v>17.001851868483978</v>
      </c>
      <c r="BG2700">
        <v>4.6017172922504921</v>
      </c>
      <c r="BH2700">
        <v>426.01121946788373</v>
      </c>
      <c r="BI2700">
        <v>0.19999999999999998</v>
      </c>
      <c r="BJ2700">
        <v>2625.2260971705768</v>
      </c>
      <c r="BK2700">
        <v>687.86627790177306</v>
      </c>
      <c r="BL2700">
        <v>930.23511234006651</v>
      </c>
      <c r="BM2700">
        <v>1032.5520252584108</v>
      </c>
      <c r="BN2700">
        <v>209.41375715550203</v>
      </c>
      <c r="BO2700">
        <v>24.989976742102439</v>
      </c>
      <c r="BP2700">
        <v>4.0519151674013473E-2</v>
      </c>
      <c r="BQ2700">
        <v>100</v>
      </c>
      <c r="BR2700">
        <v>263.40314594893323</v>
      </c>
      <c r="BS2700">
        <v>5.4799226392568026E-2</v>
      </c>
      <c r="BT2700">
        <v>3.023592033956426E-4</v>
      </c>
      <c r="BU2700">
        <v>8.0140437320182425</v>
      </c>
      <c r="BV2700">
        <v>0.51838275847327209</v>
      </c>
      <c r="BW2700">
        <v>14.29285568577459</v>
      </c>
      <c r="BX2700">
        <v>34.572420483751927</v>
      </c>
      <c r="BY2700">
        <v>37.412008617956403</v>
      </c>
      <c r="BZ2700">
        <v>1199.8303043533733</v>
      </c>
      <c r="CA2700">
        <v>258.29487163958527</v>
      </c>
      <c r="CB2700">
        <v>220.77668070608649</v>
      </c>
      <c r="CC2700" s="156">
        <v>0.93</v>
      </c>
      <c r="CD2700">
        <v>1420</v>
      </c>
      <c r="CE2700">
        <v>0.19560758595721839</v>
      </c>
      <c r="CF2700">
        <v>5.7481435628532962</v>
      </c>
      <c r="CG2700">
        <v>0.23433394944100244</v>
      </c>
      <c r="CH2700">
        <v>16.796398502089232</v>
      </c>
      <c r="CI2700">
        <v>7</v>
      </c>
    </row>
    <row r="2701" spans="47:87" x14ac:dyDescent="0.3">
      <c r="AU2701">
        <v>0.3</v>
      </c>
      <c r="AV2701">
        <v>20.333784217348896</v>
      </c>
      <c r="AW2701">
        <v>0.27384976724742893</v>
      </c>
      <c r="AX2701">
        <v>1.3439435189232438</v>
      </c>
      <c r="AY2701">
        <v>321.25920993700316</v>
      </c>
      <c r="AZ2701">
        <v>0.10228863875847791</v>
      </c>
      <c r="BA2701">
        <v>462.68591653914808</v>
      </c>
      <c r="BB2701">
        <v>439.59000149235976</v>
      </c>
      <c r="BC2701">
        <v>1</v>
      </c>
      <c r="BD2701">
        <v>41.630398736400323</v>
      </c>
      <c r="BE2701">
        <v>110.94214742242261</v>
      </c>
      <c r="BF2701">
        <v>17.053615364485356</v>
      </c>
      <c r="BG2701">
        <v>5.4327299815544201</v>
      </c>
      <c r="BH2701">
        <v>405.87089299589985</v>
      </c>
      <c r="BI2701">
        <v>0.2</v>
      </c>
      <c r="BJ2701">
        <v>2535.8882114384373</v>
      </c>
      <c r="BK2701">
        <v>702.61156064755187</v>
      </c>
      <c r="BL2701">
        <v>880.1509249938357</v>
      </c>
      <c r="BM2701">
        <v>1038.5523431895674</v>
      </c>
      <c r="BN2701">
        <v>186.85862918641794</v>
      </c>
      <c r="BO2701">
        <v>24.844382941423028</v>
      </c>
      <c r="BP2701">
        <v>3.0034819177024275E-2</v>
      </c>
      <c r="BQ2701">
        <v>100</v>
      </c>
      <c r="BR2701">
        <v>344.41878219434568</v>
      </c>
      <c r="BS2701">
        <v>5.9494687054309929E-2</v>
      </c>
      <c r="BT2701">
        <v>2.9309514161374043E-4</v>
      </c>
      <c r="BU2701">
        <v>55.311943216363694</v>
      </c>
      <c r="BV2701">
        <v>0.56554735104413623</v>
      </c>
      <c r="BW2701">
        <v>15.273990827799928</v>
      </c>
      <c r="BX2701">
        <v>34.036660319887289</v>
      </c>
      <c r="BY2701">
        <v>25.355868721458279</v>
      </c>
      <c r="BZ2701">
        <v>1088.9333992686447</v>
      </c>
      <c r="CA2701">
        <v>246.67760390313342</v>
      </c>
      <c r="CB2701">
        <v>218.65338034656313</v>
      </c>
      <c r="CC2701" s="156">
        <v>1.03</v>
      </c>
      <c r="CD2701">
        <v>1340</v>
      </c>
      <c r="CE2701">
        <v>0.14507156462188475</v>
      </c>
      <c r="CF2701">
        <v>4.376600008339679</v>
      </c>
      <c r="CG2701">
        <v>0.17934039265745966</v>
      </c>
      <c r="CH2701">
        <v>5.7153058416037448</v>
      </c>
      <c r="CI2701">
        <v>11</v>
      </c>
    </row>
    <row r="2702" spans="47:87" x14ac:dyDescent="0.3">
      <c r="AU2702">
        <v>0.3</v>
      </c>
      <c r="AV2702">
        <v>18.481915189456242</v>
      </c>
      <c r="AW2702">
        <v>0.27443367768388605</v>
      </c>
      <c r="AX2702">
        <v>1.0804707345226452</v>
      </c>
      <c r="AY2702">
        <v>332.99101373503782</v>
      </c>
      <c r="AZ2702">
        <v>8.6529710941011667E-2</v>
      </c>
      <c r="BA2702">
        <v>403.68728324667796</v>
      </c>
      <c r="BB2702">
        <v>345.58201031374301</v>
      </c>
      <c r="BC2702">
        <v>1</v>
      </c>
      <c r="BD2702">
        <v>38.425561076783836</v>
      </c>
      <c r="BE2702">
        <v>104.61013969339447</v>
      </c>
      <c r="BF2702">
        <v>10.970134112516114</v>
      </c>
      <c r="BG2702">
        <v>4.0753510318905768</v>
      </c>
      <c r="BH2702">
        <v>461.01737994625017</v>
      </c>
      <c r="BI2702">
        <v>0.2</v>
      </c>
      <c r="BJ2702">
        <v>2834.752828497009</v>
      </c>
      <c r="BK2702">
        <v>694.67525553910639</v>
      </c>
      <c r="BL2702">
        <v>844.51332952316079</v>
      </c>
      <c r="BM2702">
        <v>996.28920799121192</v>
      </c>
      <c r="BN2702">
        <v>207.34197331996717</v>
      </c>
      <c r="BO2702">
        <v>24.810583199659337</v>
      </c>
      <c r="BP2702">
        <v>4.0705867105676558E-2</v>
      </c>
      <c r="BQ2702">
        <v>100</v>
      </c>
      <c r="BR2702">
        <v>394.82749189241531</v>
      </c>
      <c r="BS2702">
        <v>5.8221879593898331E-2</v>
      </c>
      <c r="BT2702">
        <v>2.9132303140391464E-4</v>
      </c>
      <c r="BU2702">
        <v>47.653367119159611</v>
      </c>
      <c r="BV2702">
        <v>0.55989224841989393</v>
      </c>
      <c r="BW2702">
        <v>14.695589974250741</v>
      </c>
      <c r="BX2702">
        <v>34.528873461991083</v>
      </c>
      <c r="BY2702">
        <v>29.349522051137438</v>
      </c>
      <c r="BZ2702">
        <v>1240.3824471428904</v>
      </c>
      <c r="CA2702">
        <v>257.3988744037149</v>
      </c>
      <c r="CB2702">
        <v>228.60315491774426</v>
      </c>
      <c r="CC2702" s="156">
        <v>1.03</v>
      </c>
      <c r="CD2702">
        <v>850</v>
      </c>
      <c r="CE2702">
        <v>0.18718536376033312</v>
      </c>
      <c r="CF2702">
        <v>8.8501824070719568</v>
      </c>
      <c r="CG2702">
        <v>0.24202843743375996</v>
      </c>
      <c r="CH2702">
        <v>40.93254277466329</v>
      </c>
      <c r="CI2702">
        <v>6</v>
      </c>
    </row>
    <row r="2703" spans="47:87" x14ac:dyDescent="0.3">
      <c r="AU2703">
        <v>0.3</v>
      </c>
      <c r="AV2703">
        <v>20.767215861368296</v>
      </c>
      <c r="AW2703">
        <v>0.2581010824776877</v>
      </c>
      <c r="AX2703">
        <v>1.3389966189355971</v>
      </c>
      <c r="AY2703">
        <v>322.36651853838293</v>
      </c>
      <c r="AZ2703">
        <v>0.10226356834395176</v>
      </c>
      <c r="BA2703">
        <v>414.26254706967615</v>
      </c>
      <c r="BB2703">
        <v>284.75908619731098</v>
      </c>
      <c r="BC2703">
        <v>1</v>
      </c>
      <c r="BD2703">
        <v>37.003376208957484</v>
      </c>
      <c r="BE2703">
        <v>83.595787141840233</v>
      </c>
      <c r="BF2703">
        <v>19.629149500200132</v>
      </c>
      <c r="BG2703">
        <v>6.4346487921447979</v>
      </c>
      <c r="BH2703">
        <v>418.32246202658621</v>
      </c>
      <c r="BI2703">
        <v>0.19999999999999998</v>
      </c>
      <c r="BJ2703">
        <v>2195.0962094932788</v>
      </c>
      <c r="BK2703">
        <v>694.18294465126201</v>
      </c>
      <c r="BL2703">
        <v>944.31289594423788</v>
      </c>
      <c r="BM2703">
        <v>1185.0914871258603</v>
      </c>
      <c r="BN2703">
        <v>78.930916739424219</v>
      </c>
      <c r="BO2703">
        <v>23.111247883562616</v>
      </c>
      <c r="BP2703">
        <v>6.5212898076366668E-2</v>
      </c>
      <c r="BQ2703">
        <v>100</v>
      </c>
      <c r="BR2703">
        <v>396.81920530251489</v>
      </c>
      <c r="BS2703">
        <v>5.533351007470682E-2</v>
      </c>
      <c r="BT2703">
        <v>3.2755696572698645E-4</v>
      </c>
      <c r="BU2703">
        <v>0</v>
      </c>
      <c r="BV2703">
        <v>0.56829741288955016</v>
      </c>
      <c r="BW2703">
        <v>14.928367888511506</v>
      </c>
      <c r="BX2703">
        <v>35.174742706681933</v>
      </c>
      <c r="BY2703">
        <v>31.753913551477165</v>
      </c>
      <c r="BZ2703">
        <v>1166.70963802498</v>
      </c>
      <c r="CA2703">
        <v>230.05560622218763</v>
      </c>
      <c r="CB2703">
        <v>257.81037366035429</v>
      </c>
      <c r="CC2703" s="156">
        <v>1.02</v>
      </c>
      <c r="CD2703">
        <v>2280</v>
      </c>
      <c r="CE2703">
        <v>1.4417609720480007E-2</v>
      </c>
      <c r="CF2703">
        <v>1.7112345713225545</v>
      </c>
      <c r="CG2703">
        <v>5.6757983398817616E-2</v>
      </c>
      <c r="CH2703">
        <v>-14.594578894480859</v>
      </c>
      <c r="CI2703" t="s">
        <v>479</v>
      </c>
    </row>
    <row r="2704" spans="47:87" x14ac:dyDescent="0.3">
      <c r="AU2704">
        <v>0.3</v>
      </c>
      <c r="AV2704">
        <v>21.387939224802111</v>
      </c>
      <c r="AW2704">
        <v>0.31755371143047784</v>
      </c>
      <c r="AX2704">
        <v>1.2254601418870037</v>
      </c>
      <c r="AY2704">
        <v>356.43329303739552</v>
      </c>
      <c r="AZ2704">
        <v>9.759573948483187E-2</v>
      </c>
      <c r="BA2704">
        <v>478.29827938321097</v>
      </c>
      <c r="BB2704">
        <v>328.20125218981173</v>
      </c>
      <c r="BC2704">
        <v>1</v>
      </c>
      <c r="BD2704">
        <v>33.614930338904941</v>
      </c>
      <c r="BE2704">
        <v>97.291130617748138</v>
      </c>
      <c r="BF2704">
        <v>13.384272020165376</v>
      </c>
      <c r="BG2704">
        <v>5.0036760611570585</v>
      </c>
      <c r="BH2704">
        <v>404.71865982845213</v>
      </c>
      <c r="BI2704">
        <v>0.20000000000000004</v>
      </c>
      <c r="BJ2704">
        <v>2266.8114624497343</v>
      </c>
      <c r="BK2704">
        <v>672.12122984872531</v>
      </c>
      <c r="BL2704">
        <v>826.34472010205207</v>
      </c>
      <c r="BM2704">
        <v>755.43706641213737</v>
      </c>
      <c r="BN2704">
        <v>186.39660572096625</v>
      </c>
      <c r="BO2704">
        <v>28.752408595079299</v>
      </c>
      <c r="BP2704">
        <v>4.1836158691345521E-2</v>
      </c>
      <c r="BQ2704">
        <v>100</v>
      </c>
      <c r="BR2704">
        <v>316.96758959941775</v>
      </c>
      <c r="BS2704">
        <v>5.3175556188739072E-2</v>
      </c>
      <c r="BT2704">
        <v>3.2760993649344955E-4</v>
      </c>
      <c r="BU2704">
        <v>6.84488952964369</v>
      </c>
      <c r="BV2704">
        <v>0.54976062398195424</v>
      </c>
      <c r="BW2704">
        <v>14.289621536492815</v>
      </c>
      <c r="BX2704">
        <v>34.909981660427917</v>
      </c>
      <c r="BY2704">
        <v>36.540608563415816</v>
      </c>
      <c r="BZ2704">
        <v>993.42058444175098</v>
      </c>
      <c r="CA2704">
        <v>274.07611724644892</v>
      </c>
      <c r="CB2704">
        <v>222.45883606154462</v>
      </c>
      <c r="CC2704" s="156">
        <v>0.96</v>
      </c>
      <c r="CD2704">
        <v>1370</v>
      </c>
      <c r="CE2704">
        <v>0.14286690751858044</v>
      </c>
      <c r="CF2704">
        <v>5.6547289946632047</v>
      </c>
      <c r="CG2704">
        <v>0.17730259406613563</v>
      </c>
      <c r="CH2704">
        <v>9.5808248924774162</v>
      </c>
      <c r="CI2704">
        <v>11</v>
      </c>
    </row>
    <row r="2705" spans="47:87" x14ac:dyDescent="0.3">
      <c r="AU2705">
        <v>0.3</v>
      </c>
      <c r="AV2705">
        <v>19.533726088641195</v>
      </c>
      <c r="AW2705">
        <v>0.33020178553116153</v>
      </c>
      <c r="AX2705">
        <v>0.39459142830637051</v>
      </c>
      <c r="AY2705">
        <v>349.48439413126192</v>
      </c>
      <c r="AZ2705">
        <v>0.10961954146302365</v>
      </c>
      <c r="BA2705">
        <v>464.60212550917311</v>
      </c>
      <c r="BB2705">
        <v>413.76855014691802</v>
      </c>
      <c r="BC2705">
        <v>1</v>
      </c>
      <c r="BD2705">
        <v>37.891906485059266</v>
      </c>
      <c r="BE2705">
        <v>102.9172774421443</v>
      </c>
      <c r="BF2705">
        <v>13.450583133246049</v>
      </c>
      <c r="BG2705">
        <v>4.1046455734150697</v>
      </c>
      <c r="BH2705">
        <v>410.57568986658589</v>
      </c>
      <c r="BI2705">
        <v>0.19999999999999998</v>
      </c>
      <c r="BJ2705">
        <v>2442.2057959086374</v>
      </c>
      <c r="BK2705">
        <v>685.65440448042773</v>
      </c>
      <c r="BL2705">
        <v>873.79337720115609</v>
      </c>
      <c r="BM2705">
        <v>898.7977597689154</v>
      </c>
      <c r="BN2705">
        <v>199.70242305850132</v>
      </c>
      <c r="BO2705">
        <v>29.618159343949987</v>
      </c>
      <c r="BP2705">
        <v>7.7372526830477559E-2</v>
      </c>
      <c r="BQ2705">
        <v>100</v>
      </c>
      <c r="BR2705">
        <v>329.31923344588563</v>
      </c>
      <c r="BS2705">
        <v>5.856555319940384E-2</v>
      </c>
      <c r="BT2705">
        <v>2.7199127357566697E-4</v>
      </c>
      <c r="BU2705">
        <v>0</v>
      </c>
      <c r="BV2705">
        <v>0.53518458223147969</v>
      </c>
      <c r="BW2705">
        <v>15.158168264396664</v>
      </c>
      <c r="BX2705">
        <v>35.31895464219</v>
      </c>
      <c r="BY2705">
        <v>34.153701495528935</v>
      </c>
      <c r="BZ2705">
        <v>1229.2867504572118</v>
      </c>
      <c r="CA2705">
        <v>226.69841873573225</v>
      </c>
      <c r="CB2705">
        <v>221.71407233106947</v>
      </c>
      <c r="CC2705" s="156">
        <v>0.98</v>
      </c>
      <c r="CD2705">
        <v>1380</v>
      </c>
      <c r="CE2705">
        <v>0.16587543477244249</v>
      </c>
      <c r="CF2705">
        <v>6.7126312496275453</v>
      </c>
      <c r="CG2705">
        <v>0.21366871710562024</v>
      </c>
      <c r="CH2705">
        <v>12.766320469596531</v>
      </c>
      <c r="CI2705">
        <v>9</v>
      </c>
    </row>
    <row r="2706" spans="47:87" x14ac:dyDescent="0.3">
      <c r="AU2706">
        <v>0.3</v>
      </c>
      <c r="AV2706">
        <v>19.446181395296229</v>
      </c>
      <c r="AW2706">
        <v>0.33004062208981244</v>
      </c>
      <c r="AX2706">
        <v>0.88774452998159337</v>
      </c>
      <c r="AY2706">
        <v>348.29795212520332</v>
      </c>
      <c r="AZ2706">
        <v>8.3896782155851016E-2</v>
      </c>
      <c r="BA2706">
        <v>442.066223967084</v>
      </c>
      <c r="BB2706">
        <v>406.20810308349786</v>
      </c>
      <c r="BC2706">
        <v>1</v>
      </c>
      <c r="BD2706">
        <v>48.696021955329925</v>
      </c>
      <c r="BE2706">
        <v>98.85914599290092</v>
      </c>
      <c r="BF2706">
        <v>13.76455491425247</v>
      </c>
      <c r="BG2706">
        <v>4.9350439591199642</v>
      </c>
      <c r="BH2706">
        <v>424.06053941246569</v>
      </c>
      <c r="BI2706">
        <v>0.19999999999999998</v>
      </c>
      <c r="BJ2706">
        <v>2660.1574904419826</v>
      </c>
      <c r="BK2706">
        <v>682.48098130772746</v>
      </c>
      <c r="BL2706">
        <v>880.47276080819609</v>
      </c>
      <c r="BM2706">
        <v>872.86504824617441</v>
      </c>
      <c r="BN2706">
        <v>232.45492772937939</v>
      </c>
      <c r="BO2706">
        <v>29.924669813216202</v>
      </c>
      <c r="BP2706">
        <v>3.8511984389319763E-2</v>
      </c>
      <c r="BQ2706">
        <v>100</v>
      </c>
      <c r="BR2706">
        <v>388.00518292556495</v>
      </c>
      <c r="BS2706">
        <v>5.2414338019224821E-2</v>
      </c>
      <c r="BT2706">
        <v>3.2417464980462552E-4</v>
      </c>
      <c r="BU2706">
        <v>97.376055464405439</v>
      </c>
      <c r="BV2706">
        <v>0.51457528330524749</v>
      </c>
      <c r="BW2706">
        <v>14.498323488639295</v>
      </c>
      <c r="BX2706">
        <v>34.284836555729363</v>
      </c>
      <c r="BY2706">
        <v>30.67106980074859</v>
      </c>
      <c r="BZ2706">
        <v>1000.4983559017504</v>
      </c>
      <c r="CA2706">
        <v>364.83251556333266</v>
      </c>
      <c r="CB2706">
        <v>218.04991643357405</v>
      </c>
      <c r="CC2706" s="156">
        <v>0.82</v>
      </c>
      <c r="CD2706">
        <v>1120</v>
      </c>
      <c r="CE2706">
        <v>0.25907351730643846</v>
      </c>
      <c r="CF2706">
        <v>6.8594125466490361</v>
      </c>
      <c r="CG2706">
        <v>0.31257814220718022</v>
      </c>
      <c r="CH2706">
        <v>24.706821975125546</v>
      </c>
      <c r="CI2706">
        <v>5</v>
      </c>
    </row>
    <row r="2707" spans="47:87" x14ac:dyDescent="0.3">
      <c r="AU2707">
        <v>0.3</v>
      </c>
      <c r="AV2707">
        <v>18.799571411332881</v>
      </c>
      <c r="AW2707">
        <v>0.36124737424306524</v>
      </c>
      <c r="AX2707">
        <v>1.8261994187712702</v>
      </c>
      <c r="AY2707">
        <v>301.12312527944073</v>
      </c>
      <c r="AZ2707">
        <v>0.10128708334958635</v>
      </c>
      <c r="BA2707">
        <v>322.53643891514838</v>
      </c>
      <c r="BB2707">
        <v>305.62736665249372</v>
      </c>
      <c r="BC2707">
        <v>1</v>
      </c>
      <c r="BD2707">
        <v>40.946607438691913</v>
      </c>
      <c r="BE2707">
        <v>116.87955730414164</v>
      </c>
      <c r="BF2707">
        <v>11.874598879315856</v>
      </c>
      <c r="BG2707">
        <v>5.1352867890910554</v>
      </c>
      <c r="BH2707">
        <v>383.44642873443934</v>
      </c>
      <c r="BI2707">
        <v>0.20000000000000004</v>
      </c>
      <c r="BJ2707">
        <v>2316.1633413357595</v>
      </c>
      <c r="BK2707">
        <v>671.18501597746342</v>
      </c>
      <c r="BL2707">
        <v>822.82156326050233</v>
      </c>
      <c r="BM2707">
        <v>925.54968141441236</v>
      </c>
      <c r="BN2707">
        <v>124.63707661328915</v>
      </c>
      <c r="BO2707">
        <v>33.01164564711717</v>
      </c>
      <c r="BP2707">
        <v>1.0865065552616997E-2</v>
      </c>
      <c r="BQ2707">
        <v>100</v>
      </c>
      <c r="BR2707">
        <v>382.35970068302424</v>
      </c>
      <c r="BS2707">
        <v>5.7840747639448811E-2</v>
      </c>
      <c r="BT2707">
        <v>3.2471189104744827E-4</v>
      </c>
      <c r="BU2707">
        <v>65.33972322590796</v>
      </c>
      <c r="BV2707">
        <v>0.55804563063410684</v>
      </c>
      <c r="BW2707">
        <v>13.946486850869785</v>
      </c>
      <c r="BX2707">
        <v>36.994746331760183</v>
      </c>
      <c r="BY2707">
        <v>31.257502909327037</v>
      </c>
      <c r="BZ2707">
        <v>917.02212101958571</v>
      </c>
      <c r="CA2707">
        <v>268.72611907827763</v>
      </c>
      <c r="CB2707">
        <v>243.72208914646606</v>
      </c>
      <c r="CC2707" s="156">
        <v>1.01</v>
      </c>
      <c r="CD2707">
        <v>910</v>
      </c>
      <c r="CE2707">
        <v>0.26576416515144485</v>
      </c>
      <c r="CF2707">
        <v>6.8542899284750352</v>
      </c>
      <c r="CG2707">
        <v>0.3237642221905741</v>
      </c>
      <c r="CH2707">
        <v>30.468821090160333</v>
      </c>
      <c r="CI2707">
        <v>4</v>
      </c>
    </row>
    <row r="2708" spans="47:87" x14ac:dyDescent="0.3">
      <c r="AU2708">
        <v>0.3</v>
      </c>
      <c r="AV2708">
        <v>20.888685169237409</v>
      </c>
      <c r="AW2708">
        <v>0.31679479660353349</v>
      </c>
      <c r="AX2708">
        <v>0.98481112555033423</v>
      </c>
      <c r="AY2708">
        <v>307.69467197397057</v>
      </c>
      <c r="AZ2708">
        <v>8.9270783771586329E-2</v>
      </c>
      <c r="BA2708">
        <v>478.01816969790559</v>
      </c>
      <c r="BB2708">
        <v>251.14658730475415</v>
      </c>
      <c r="BC2708">
        <v>1</v>
      </c>
      <c r="BD2708">
        <v>44.375819858891923</v>
      </c>
      <c r="BE2708">
        <v>98.754750838187931</v>
      </c>
      <c r="BF2708">
        <v>12.955590118065391</v>
      </c>
      <c r="BG2708">
        <v>3.9713350439003774</v>
      </c>
      <c r="BH2708">
        <v>447.40420237646617</v>
      </c>
      <c r="BI2708">
        <v>0.19999999999999996</v>
      </c>
      <c r="BJ2708">
        <v>2477.2702585815641</v>
      </c>
      <c r="BK2708">
        <v>707.62371333420629</v>
      </c>
      <c r="BL2708">
        <v>828.34462850323484</v>
      </c>
      <c r="BM2708">
        <v>1147.408978670539</v>
      </c>
      <c r="BN2708">
        <v>158.09059434266507</v>
      </c>
      <c r="BO2708">
        <v>28.573002678561956</v>
      </c>
      <c r="BP2708">
        <v>5.5207158153159137E-2</v>
      </c>
      <c r="BQ2708">
        <v>100</v>
      </c>
      <c r="BR2708">
        <v>304.91480747645096</v>
      </c>
      <c r="BS2708">
        <v>5.909413238268274E-2</v>
      </c>
      <c r="BT2708">
        <v>2.9594817642334824E-4</v>
      </c>
      <c r="BU2708">
        <v>52.240115712570365</v>
      </c>
      <c r="BV2708">
        <v>0.54567763332884778</v>
      </c>
      <c r="BW2708">
        <v>13.74762766659393</v>
      </c>
      <c r="BX2708">
        <v>38.36629681815333</v>
      </c>
      <c r="BY2708">
        <v>27.75121953728285</v>
      </c>
      <c r="BZ2708">
        <v>1222.6294622017188</v>
      </c>
      <c r="CA2708">
        <v>326.80406769141177</v>
      </c>
      <c r="CB2708">
        <v>247.09988809743382</v>
      </c>
      <c r="CC2708" s="156">
        <v>0.98</v>
      </c>
      <c r="CD2708">
        <v>1050</v>
      </c>
      <c r="CE2708">
        <v>0.25125872171195951</v>
      </c>
      <c r="CF2708">
        <v>8.5500880877429335</v>
      </c>
      <c r="CG2708">
        <v>0.3033394005693501</v>
      </c>
      <c r="CH2708">
        <v>36.092789478177195</v>
      </c>
      <c r="CI2708">
        <v>5</v>
      </c>
    </row>
    <row r="2709" spans="47:87" x14ac:dyDescent="0.3">
      <c r="AU2709">
        <v>0.3</v>
      </c>
      <c r="AV2709">
        <v>20.185301154534624</v>
      </c>
      <c r="AW2709">
        <v>0.29862680452616863</v>
      </c>
      <c r="AX2709">
        <v>0.937552971494795</v>
      </c>
      <c r="AY2709">
        <v>328.94355630914572</v>
      </c>
      <c r="AZ2709">
        <v>9.0291481210221305E-2</v>
      </c>
      <c r="BA2709">
        <v>412.06955205807253</v>
      </c>
      <c r="BB2709">
        <v>323.67446122165995</v>
      </c>
      <c r="BC2709">
        <v>1</v>
      </c>
      <c r="BD2709">
        <v>46.657070097225159</v>
      </c>
      <c r="BE2709">
        <v>86.777426629697374</v>
      </c>
      <c r="BF2709">
        <v>18.882549356730209</v>
      </c>
      <c r="BG2709">
        <v>6.2245232107304806</v>
      </c>
      <c r="BH2709">
        <v>379.99968397003317</v>
      </c>
      <c r="BI2709">
        <v>0.20000000000000004</v>
      </c>
      <c r="BJ2709">
        <v>2441.4907498649904</v>
      </c>
      <c r="BK2709">
        <v>710.41065546031109</v>
      </c>
      <c r="BL2709">
        <v>899.22977468884949</v>
      </c>
      <c r="BM2709">
        <v>1149.9800898858553</v>
      </c>
      <c r="BN2709">
        <v>184.63485098503099</v>
      </c>
      <c r="BO2709">
        <v>26.838389401047131</v>
      </c>
      <c r="BP2709">
        <v>6.3656486390827841E-2</v>
      </c>
      <c r="BQ2709">
        <v>100</v>
      </c>
      <c r="BR2709">
        <v>370.68181553551949</v>
      </c>
      <c r="BS2709">
        <v>5.6131684918744894E-2</v>
      </c>
      <c r="BT2709">
        <v>2.9845836329250722E-4</v>
      </c>
      <c r="BU2709">
        <v>0</v>
      </c>
      <c r="BV2709">
        <v>0.55681593584273859</v>
      </c>
      <c r="BW2709">
        <v>14.354400066747242</v>
      </c>
      <c r="BX2709">
        <v>32.720200099236465</v>
      </c>
      <c r="BY2709">
        <v>28.292150758035987</v>
      </c>
      <c r="BZ2709">
        <v>747.93697840570098</v>
      </c>
      <c r="CA2709">
        <v>291.79552588497592</v>
      </c>
      <c r="CB2709">
        <v>227.07323633589877</v>
      </c>
      <c r="CC2709" s="156">
        <v>1.18</v>
      </c>
      <c r="CD2709">
        <v>1290</v>
      </c>
      <c r="CE2709">
        <v>0.11244932923432382</v>
      </c>
      <c r="CF2709">
        <v>4.3470377103347646</v>
      </c>
      <c r="CG2709">
        <v>0.15476463252858019</v>
      </c>
      <c r="CH2709">
        <v>1.9238675433348531</v>
      </c>
      <c r="CI2709">
        <v>16</v>
      </c>
    </row>
    <row r="2710" spans="47:87" x14ac:dyDescent="0.3">
      <c r="AU2710">
        <v>0.3</v>
      </c>
      <c r="AV2710">
        <v>20.769336035182071</v>
      </c>
      <c r="AW2710">
        <v>0.29634247513415846</v>
      </c>
      <c r="AX2710">
        <v>1.6215093124926496</v>
      </c>
      <c r="AY2710">
        <v>309.92267495493519</v>
      </c>
      <c r="AZ2710">
        <v>9.4308164432319999E-2</v>
      </c>
      <c r="BA2710">
        <v>350.56460471622796</v>
      </c>
      <c r="BB2710">
        <v>301.55747767676377</v>
      </c>
      <c r="BC2710">
        <v>1</v>
      </c>
      <c r="BD2710">
        <v>46.681552276767874</v>
      </c>
      <c r="BE2710">
        <v>91.276736941291745</v>
      </c>
      <c r="BF2710">
        <v>20.794947497560639</v>
      </c>
      <c r="BG2710">
        <v>5.0163439423611527</v>
      </c>
      <c r="BH2710">
        <v>439.95771803852023</v>
      </c>
      <c r="BI2710">
        <v>0.19999999999999998</v>
      </c>
      <c r="BJ2710">
        <v>2635.1758989633131</v>
      </c>
      <c r="BK2710">
        <v>689.18967228260135</v>
      </c>
      <c r="BL2710">
        <v>890.17030298755196</v>
      </c>
      <c r="BM2710">
        <v>1021.1955349709133</v>
      </c>
      <c r="BN2710">
        <v>133.52910844757096</v>
      </c>
      <c r="BO2710">
        <v>26.709493890639884</v>
      </c>
      <c r="BP2710">
        <v>5.3875620634325334E-2</v>
      </c>
      <c r="BQ2710">
        <v>100</v>
      </c>
      <c r="BR2710">
        <v>353.28027703263513</v>
      </c>
      <c r="BS2710">
        <v>5.4131812590555106E-2</v>
      </c>
      <c r="BT2710">
        <v>2.9636358763318935E-4</v>
      </c>
      <c r="BU2710">
        <v>56.335351978200862</v>
      </c>
      <c r="BV2710">
        <v>0.50728677481613038</v>
      </c>
      <c r="BW2710">
        <v>14.779874048265755</v>
      </c>
      <c r="BX2710">
        <v>35.639350069101468</v>
      </c>
      <c r="BY2710">
        <v>30.401817352127424</v>
      </c>
      <c r="BZ2710">
        <v>1041.6408393200597</v>
      </c>
      <c r="CA2710">
        <v>257.55044294493064</v>
      </c>
      <c r="CB2710">
        <v>253.30493333444497</v>
      </c>
      <c r="CC2710" s="156">
        <v>1.1399999999999999</v>
      </c>
      <c r="CD2710">
        <v>880</v>
      </c>
      <c r="CE2710">
        <v>0.31100254893177048</v>
      </c>
      <c r="CF2710">
        <v>8.1164748549058956</v>
      </c>
      <c r="CG2710">
        <v>0.28153407965299543</v>
      </c>
      <c r="CH2710">
        <v>35.43426320823113</v>
      </c>
      <c r="CI2710">
        <v>5</v>
      </c>
    </row>
    <row r="2711" spans="47:87" x14ac:dyDescent="0.3">
      <c r="AU2711">
        <v>0.3</v>
      </c>
      <c r="AV2711">
        <v>18.977858649516023</v>
      </c>
      <c r="AW2711">
        <v>0.3504653829832805</v>
      </c>
      <c r="AX2711">
        <v>0.86293363592920558</v>
      </c>
      <c r="AY2711">
        <v>314.0348221346228</v>
      </c>
      <c r="AZ2711">
        <v>0.12286766075175853</v>
      </c>
      <c r="BA2711">
        <v>352.23240080223644</v>
      </c>
      <c r="BB2711">
        <v>404.73491473567645</v>
      </c>
      <c r="BC2711">
        <v>1</v>
      </c>
      <c r="BD2711">
        <v>44.288287266056301</v>
      </c>
      <c r="BE2711">
        <v>114.78156260219913</v>
      </c>
      <c r="BF2711">
        <v>17.463196594467206</v>
      </c>
      <c r="BG2711">
        <v>6.5025551350979516</v>
      </c>
      <c r="BH2711">
        <v>372.80821410247893</v>
      </c>
      <c r="BI2711">
        <v>0.20000000000000004</v>
      </c>
      <c r="BJ2711">
        <v>2808.3506566153474</v>
      </c>
      <c r="BK2711">
        <v>683.58618551561051</v>
      </c>
      <c r="BL2711">
        <v>963.49297130979517</v>
      </c>
      <c r="BM2711">
        <v>900.65794509530713</v>
      </c>
      <c r="BN2711">
        <v>177.77035688768842</v>
      </c>
      <c r="BO2711">
        <v>31.595812957997449</v>
      </c>
      <c r="BP2711">
        <v>6.2665887215917204E-2</v>
      </c>
      <c r="BQ2711">
        <v>100</v>
      </c>
      <c r="BR2711">
        <v>319.8526896613912</v>
      </c>
      <c r="BS2711">
        <v>5.3955823840687825E-2</v>
      </c>
      <c r="BT2711">
        <v>2.826919250286617E-4</v>
      </c>
      <c r="BU2711">
        <v>0</v>
      </c>
      <c r="BV2711">
        <v>0.47934602086729006</v>
      </c>
      <c r="BW2711">
        <v>15.729428389692433</v>
      </c>
      <c r="BX2711">
        <v>34.296233675293671</v>
      </c>
      <c r="BY2711">
        <v>25.827639190862151</v>
      </c>
      <c r="BZ2711">
        <v>1252.3632875037913</v>
      </c>
      <c r="CA2711">
        <v>256.98160248186042</v>
      </c>
      <c r="CB2711">
        <v>227.28577014847318</v>
      </c>
      <c r="CC2711" s="156">
        <v>1.26</v>
      </c>
      <c r="CD2711">
        <v>1410</v>
      </c>
      <c r="CE2711">
        <v>8.8114277618050574E-2</v>
      </c>
      <c r="CF2711">
        <v>3.4266218944649971</v>
      </c>
      <c r="CG2711">
        <v>0.12540286138112719</v>
      </c>
      <c r="CH2711">
        <v>-2.7709388538315736</v>
      </c>
      <c r="CI2711" t="s">
        <v>479</v>
      </c>
    </row>
    <row r="2712" spans="47:87" x14ac:dyDescent="0.3">
      <c r="AU2712">
        <v>0.3</v>
      </c>
      <c r="AV2712">
        <v>21.510252938905005</v>
      </c>
      <c r="AW2712">
        <v>0.31545647625362871</v>
      </c>
      <c r="AX2712">
        <v>0.7798643516793512</v>
      </c>
      <c r="AY2712">
        <v>349.78309999283863</v>
      </c>
      <c r="AZ2712">
        <v>0.1132414923620927</v>
      </c>
      <c r="BA2712">
        <v>432.9634019809356</v>
      </c>
      <c r="BB2712">
        <v>294.17312485952067</v>
      </c>
      <c r="BC2712">
        <v>1</v>
      </c>
      <c r="BD2712">
        <v>31.254558240246162</v>
      </c>
      <c r="BE2712">
        <v>83.4876737445461</v>
      </c>
      <c r="BF2712">
        <v>16.478713707060326</v>
      </c>
      <c r="BG2712">
        <v>3.2301371209982972</v>
      </c>
      <c r="BH2712">
        <v>434.85847759388474</v>
      </c>
      <c r="BI2712">
        <v>0.2</v>
      </c>
      <c r="BJ2712">
        <v>2574.9122708786504</v>
      </c>
      <c r="BK2712">
        <v>687.88984210803528</v>
      </c>
      <c r="BL2712">
        <v>937.31116520381102</v>
      </c>
      <c r="BM2712">
        <v>1112.6907745165386</v>
      </c>
      <c r="BN2712">
        <v>195.28572072261687</v>
      </c>
      <c r="BO2712">
        <v>28.31458578573044</v>
      </c>
      <c r="BP2712">
        <v>7.1565857180669101E-2</v>
      </c>
      <c r="BQ2712">
        <v>100</v>
      </c>
      <c r="BR2712">
        <v>347.1926500168309</v>
      </c>
      <c r="BS2712">
        <v>5.4791700761920477E-2</v>
      </c>
      <c r="BT2712">
        <v>3.1536673971706638E-4</v>
      </c>
      <c r="BU2712">
        <v>0</v>
      </c>
      <c r="BV2712">
        <v>0.58365247640676465</v>
      </c>
      <c r="BW2712">
        <v>15.931999096290193</v>
      </c>
      <c r="BX2712">
        <v>38.447626848192371</v>
      </c>
      <c r="BY2712">
        <v>27.342589904265331</v>
      </c>
      <c r="BZ2712">
        <v>1011.8013823290331</v>
      </c>
      <c r="CA2712">
        <v>262.67305951028152</v>
      </c>
      <c r="CB2712">
        <v>238.64589720603198</v>
      </c>
      <c r="CC2712" s="156">
        <v>0.8</v>
      </c>
      <c r="CD2712">
        <v>1850</v>
      </c>
      <c r="CE2712">
        <v>0.25273855823892521</v>
      </c>
      <c r="CF2712">
        <v>7.2084917664771542</v>
      </c>
      <c r="CG2712">
        <v>0.3049073124360876</v>
      </c>
      <c r="CH2712">
        <v>25.735739548323874</v>
      </c>
      <c r="CI2712">
        <v>5</v>
      </c>
    </row>
    <row r="2713" spans="47:87" x14ac:dyDescent="0.3">
      <c r="AU2713">
        <v>0.3</v>
      </c>
      <c r="AV2713">
        <v>19.598910008258972</v>
      </c>
      <c r="AW2713">
        <v>0.26514111385439643</v>
      </c>
      <c r="AX2713">
        <v>2.516361272148659</v>
      </c>
      <c r="AY2713">
        <v>282.75057591259844</v>
      </c>
      <c r="AZ2713">
        <v>7.8226622339904225E-2</v>
      </c>
      <c r="BA2713">
        <v>423.65688159700198</v>
      </c>
      <c r="BB2713">
        <v>287.429176608067</v>
      </c>
      <c r="BC2713">
        <v>1</v>
      </c>
      <c r="BD2713">
        <v>34.44373759378351</v>
      </c>
      <c r="BE2713">
        <v>98.815975807749879</v>
      </c>
      <c r="BF2713">
        <v>13.212823062467898</v>
      </c>
      <c r="BG2713">
        <v>4.7319131663657723</v>
      </c>
      <c r="BH2713">
        <v>421.92260228752076</v>
      </c>
      <c r="BI2713">
        <v>0.20000000000000007</v>
      </c>
      <c r="BJ2713">
        <v>2335.8305171299085</v>
      </c>
      <c r="BK2713">
        <v>682.69153572180937</v>
      </c>
      <c r="BL2713">
        <v>918.33517136190096</v>
      </c>
      <c r="BM2713">
        <v>808.14509779852187</v>
      </c>
      <c r="BN2713">
        <v>167.28445087510383</v>
      </c>
      <c r="BO2713">
        <v>23.872424417349293</v>
      </c>
      <c r="BP2713">
        <v>5.1251486449195124E-2</v>
      </c>
      <c r="BQ2713">
        <v>100</v>
      </c>
      <c r="BR2713">
        <v>363.43938545281367</v>
      </c>
      <c r="BS2713">
        <v>5.0398023293492474E-2</v>
      </c>
      <c r="BT2713">
        <v>3.0334339851038233E-4</v>
      </c>
      <c r="BU2713">
        <v>16.280667942760118</v>
      </c>
      <c r="BV2713">
        <v>0.54046835245996472</v>
      </c>
      <c r="BW2713">
        <v>14.685525782338861</v>
      </c>
      <c r="BX2713">
        <v>37.38851120800679</v>
      </c>
      <c r="BY2713">
        <v>36.68602058978157</v>
      </c>
      <c r="BZ2713">
        <v>1034.7700012410169</v>
      </c>
      <c r="CA2713">
        <v>292.51541697088055</v>
      </c>
      <c r="CB2713">
        <v>264.65456960188328</v>
      </c>
      <c r="CC2713" s="156">
        <v>0.94</v>
      </c>
      <c r="CD2713">
        <v>1640</v>
      </c>
      <c r="CE2713">
        <v>0.13960982463614591</v>
      </c>
      <c r="CF2713">
        <v>4.7626944944868557</v>
      </c>
      <c r="CG2713">
        <v>0.16918507618050652</v>
      </c>
      <c r="CH2713">
        <v>4.8483789913831705</v>
      </c>
      <c r="CI2713">
        <v>13</v>
      </c>
    </row>
    <row r="2714" spans="47:87" x14ac:dyDescent="0.3">
      <c r="AU2714">
        <v>0.3</v>
      </c>
      <c r="AV2714">
        <v>19.737844295197931</v>
      </c>
      <c r="AW2714">
        <v>0.2503563644504504</v>
      </c>
      <c r="AX2714">
        <v>1.9619117377759643</v>
      </c>
      <c r="AY2714">
        <v>324.14120451193321</v>
      </c>
      <c r="AZ2714">
        <v>8.9392850909738419E-2</v>
      </c>
      <c r="BA2714">
        <v>411.82024852172577</v>
      </c>
      <c r="BB2714">
        <v>432.05436210044479</v>
      </c>
      <c r="BC2714">
        <v>1</v>
      </c>
      <c r="BD2714">
        <v>40.67779173761145</v>
      </c>
      <c r="BE2714">
        <v>102.1318607936074</v>
      </c>
      <c r="BF2714">
        <v>12.262562532643148</v>
      </c>
      <c r="BG2714">
        <v>3.8500764115798605</v>
      </c>
      <c r="BH2714">
        <v>443.132400274845</v>
      </c>
      <c r="BI2714">
        <v>0.19999999999999998</v>
      </c>
      <c r="BJ2714">
        <v>2786.0726949194841</v>
      </c>
      <c r="BK2714">
        <v>685.1641176149343</v>
      </c>
      <c r="BL2714">
        <v>862.55017287014891</v>
      </c>
      <c r="BM2714">
        <v>971.34599122651548</v>
      </c>
      <c r="BN2714">
        <v>154.39563028642289</v>
      </c>
      <c r="BO2714">
        <v>22.517349787019874</v>
      </c>
      <c r="BP2714">
        <v>5.1218971136527104E-2</v>
      </c>
      <c r="BQ2714">
        <v>100</v>
      </c>
      <c r="BR2714">
        <v>331.78831593898866</v>
      </c>
      <c r="BS2714">
        <v>5.6428680895586697E-2</v>
      </c>
      <c r="BT2714">
        <v>3.1300538076009917E-4</v>
      </c>
      <c r="BU2714">
        <v>40.091039152284367</v>
      </c>
      <c r="BV2714">
        <v>0.5508622276782501</v>
      </c>
      <c r="BW2714">
        <v>15.763915385424315</v>
      </c>
      <c r="BX2714">
        <v>36.600461689387657</v>
      </c>
      <c r="BY2714">
        <v>36.881595958052628</v>
      </c>
      <c r="BZ2714">
        <v>971.21017448145301</v>
      </c>
      <c r="CA2714">
        <v>325.78069888079892</v>
      </c>
      <c r="CB2714">
        <v>227.43028842162775</v>
      </c>
      <c r="CC2714" s="156">
        <v>1.28</v>
      </c>
      <c r="CD2714">
        <v>110</v>
      </c>
      <c r="CE2714">
        <v>0.14298726129518258</v>
      </c>
      <c r="CF2714">
        <v>5.9323193673086827</v>
      </c>
      <c r="CG2714">
        <v>0.18509338358209337</v>
      </c>
      <c r="CH2714">
        <v>11.357264605032325</v>
      </c>
      <c r="CI2714">
        <v>10</v>
      </c>
    </row>
    <row r="2715" spans="47:87" x14ac:dyDescent="0.3">
      <c r="AU2715">
        <v>0.3</v>
      </c>
      <c r="AV2715">
        <v>22.049438815589831</v>
      </c>
      <c r="AW2715">
        <v>0.28496642358339158</v>
      </c>
      <c r="AX2715">
        <v>2.0642193608036066</v>
      </c>
      <c r="AY2715">
        <v>320.08291498253385</v>
      </c>
      <c r="AZ2715">
        <v>0.10337960811275093</v>
      </c>
      <c r="BA2715">
        <v>450.65627193040524</v>
      </c>
      <c r="BB2715">
        <v>404.72570252763148</v>
      </c>
      <c r="BC2715">
        <v>1</v>
      </c>
      <c r="BD2715">
        <v>36.598996037764394</v>
      </c>
      <c r="BE2715">
        <v>95.342368886005303</v>
      </c>
      <c r="BF2715">
        <v>17.444240053696983</v>
      </c>
      <c r="BG2715">
        <v>6.1450307464139033</v>
      </c>
      <c r="BH2715">
        <v>455.43256004614449</v>
      </c>
      <c r="BI2715">
        <v>0.19999999999999998</v>
      </c>
      <c r="BJ2715">
        <v>2809.1992590432883</v>
      </c>
      <c r="BK2715">
        <v>684.58297737286887</v>
      </c>
      <c r="BL2715">
        <v>959.50115318976282</v>
      </c>
      <c r="BM2715">
        <v>973.41960598612366</v>
      </c>
      <c r="BN2715">
        <v>159.09894974117785</v>
      </c>
      <c r="BO2715">
        <v>25.517229433893153</v>
      </c>
      <c r="BP2715">
        <v>7.2002441760405822E-2</v>
      </c>
      <c r="BQ2715">
        <v>100</v>
      </c>
      <c r="BR2715">
        <v>422.84026035261678</v>
      </c>
      <c r="BS2715">
        <v>5.5249547783245222E-2</v>
      </c>
      <c r="BT2715">
        <v>2.923000416919741E-4</v>
      </c>
      <c r="BU2715">
        <v>0</v>
      </c>
      <c r="BV2715">
        <v>0.56170939044944102</v>
      </c>
      <c r="BW2715">
        <v>14.636903210081179</v>
      </c>
      <c r="BX2715">
        <v>37.466578816524688</v>
      </c>
      <c r="BY2715">
        <v>30.079707243824409</v>
      </c>
      <c r="BZ2715">
        <v>1192.0689116120545</v>
      </c>
      <c r="CA2715">
        <v>300.75744409086661</v>
      </c>
      <c r="CB2715">
        <v>238.17884850824763</v>
      </c>
      <c r="CC2715" s="156">
        <v>1.1200000000000001</v>
      </c>
      <c r="CD2715">
        <v>1510</v>
      </c>
      <c r="CE2715">
        <v>3.1081706452486868E-2</v>
      </c>
      <c r="CF2715">
        <v>1.9786325857384193</v>
      </c>
      <c r="CG2715">
        <v>7.0681312209210034E-2</v>
      </c>
      <c r="CH2715">
        <v>-11.368051491355429</v>
      </c>
      <c r="CI2715" t="s">
        <v>479</v>
      </c>
    </row>
    <row r="2716" spans="47:87" x14ac:dyDescent="0.3">
      <c r="AU2716">
        <v>0.3</v>
      </c>
      <c r="AV2716">
        <v>20.165638576626836</v>
      </c>
      <c r="AW2716">
        <v>0.29545295820459516</v>
      </c>
      <c r="AX2716">
        <v>1.1825818135770116</v>
      </c>
      <c r="AY2716">
        <v>350.47556664773543</v>
      </c>
      <c r="AZ2716">
        <v>0.11701300891642018</v>
      </c>
      <c r="BA2716">
        <v>342.25309493148916</v>
      </c>
      <c r="BB2716">
        <v>480.7040516039857</v>
      </c>
      <c r="BC2716">
        <v>1</v>
      </c>
      <c r="BD2716">
        <v>46.842154383712909</v>
      </c>
      <c r="BE2716">
        <v>77.841922204001804</v>
      </c>
      <c r="BF2716">
        <v>17.335164476281673</v>
      </c>
      <c r="BG2716">
        <v>5.3152607036671666</v>
      </c>
      <c r="BH2716">
        <v>450.0740965915839</v>
      </c>
      <c r="BI2716">
        <v>0.20000000000000004</v>
      </c>
      <c r="BJ2716">
        <v>2478.4870915628931</v>
      </c>
      <c r="BK2716">
        <v>659.07788142869936</v>
      </c>
      <c r="BL2716">
        <v>920.96564670380883</v>
      </c>
      <c r="BM2716">
        <v>900.79755551177743</v>
      </c>
      <c r="BN2716">
        <v>138.82597564526418</v>
      </c>
      <c r="BO2716">
        <v>26.582517341856736</v>
      </c>
      <c r="BP2716">
        <v>5.9281719388386098E-2</v>
      </c>
      <c r="BQ2716">
        <v>100</v>
      </c>
      <c r="BR2716">
        <v>314.79263329152758</v>
      </c>
      <c r="BS2716">
        <v>5.2872345377297882E-2</v>
      </c>
      <c r="BT2716">
        <v>3.3691169400883045E-4</v>
      </c>
      <c r="BU2716">
        <v>57.687068226089977</v>
      </c>
      <c r="BV2716">
        <v>0.52814448091789534</v>
      </c>
      <c r="BW2716">
        <v>14.808931501514131</v>
      </c>
      <c r="BX2716">
        <v>39.497950177043357</v>
      </c>
      <c r="BY2716">
        <v>29.213748434469849</v>
      </c>
      <c r="BZ2716">
        <v>895.52171835186994</v>
      </c>
      <c r="CA2716">
        <v>239.40998856334119</v>
      </c>
      <c r="CB2716">
        <v>231.45891033499595</v>
      </c>
      <c r="CC2716" s="156">
        <v>0.9</v>
      </c>
      <c r="CD2716">
        <v>2390</v>
      </c>
      <c r="CE2716">
        <v>0.15606768902678381</v>
      </c>
      <c r="CF2716">
        <v>4.8007731431038625</v>
      </c>
      <c r="CG2716">
        <v>0.19132713614735394</v>
      </c>
      <c r="CH2716">
        <v>10.237193568888083</v>
      </c>
      <c r="CI2716">
        <v>10</v>
      </c>
    </row>
    <row r="2717" spans="47:87" x14ac:dyDescent="0.3">
      <c r="AU2717">
        <v>0.3</v>
      </c>
      <c r="AV2717">
        <v>20.369033410791705</v>
      </c>
      <c r="AW2717">
        <v>0.34834664482894073</v>
      </c>
      <c r="AX2717">
        <v>1.6082239895715129</v>
      </c>
      <c r="AY2717">
        <v>318.11682331362425</v>
      </c>
      <c r="AZ2717">
        <v>0.1081898455574499</v>
      </c>
      <c r="BA2717">
        <v>438.48927606005952</v>
      </c>
      <c r="BB2717">
        <v>343.8580740909743</v>
      </c>
      <c r="BC2717">
        <v>1</v>
      </c>
      <c r="BD2717">
        <v>43.534022482432661</v>
      </c>
      <c r="BE2717">
        <v>106.99829002394203</v>
      </c>
      <c r="BF2717">
        <v>10.726557039586913</v>
      </c>
      <c r="BG2717">
        <v>6.5200629270645143</v>
      </c>
      <c r="BH2717">
        <v>453.56238246516676</v>
      </c>
      <c r="BI2717">
        <v>0.20000000000000007</v>
      </c>
      <c r="BJ2717">
        <v>2671.205449867753</v>
      </c>
      <c r="BK2717">
        <v>674.80007468120971</v>
      </c>
      <c r="BL2717">
        <v>900.72141849705713</v>
      </c>
      <c r="BM2717">
        <v>752.19642928613541</v>
      </c>
      <c r="BN2717">
        <v>174.88783919921701</v>
      </c>
      <c r="BO2717">
        <v>31.513848746725483</v>
      </c>
      <c r="BP2717">
        <v>4.9122315138013364E-2</v>
      </c>
      <c r="BQ2717">
        <v>100</v>
      </c>
      <c r="BR2717">
        <v>328.83703908313703</v>
      </c>
      <c r="BS2717">
        <v>5.3652635797246828E-2</v>
      </c>
      <c r="BT2717">
        <v>2.7082334580628926E-4</v>
      </c>
      <c r="BU2717">
        <v>0</v>
      </c>
      <c r="BV2717">
        <v>0.53337804670348532</v>
      </c>
      <c r="BW2717">
        <v>15.247162856151782</v>
      </c>
      <c r="BX2717">
        <v>34.679426912141196</v>
      </c>
      <c r="BY2717">
        <v>28.627857278098745</v>
      </c>
      <c r="BZ2717">
        <v>1135.4168334673691</v>
      </c>
      <c r="CA2717">
        <v>234.66721028505808</v>
      </c>
      <c r="CB2717">
        <v>223.99109791119179</v>
      </c>
      <c r="CC2717" s="156">
        <v>0.93</v>
      </c>
      <c r="CD2717">
        <v>430</v>
      </c>
      <c r="CE2717">
        <v>0.35533484231566348</v>
      </c>
      <c r="CF2717">
        <v>10.315200478919365</v>
      </c>
      <c r="CG2717">
        <v>0.52186769517720299</v>
      </c>
      <c r="CH2717">
        <v>49.648102679053281</v>
      </c>
      <c r="CI2717">
        <v>3</v>
      </c>
    </row>
    <row r="2718" spans="47:87" x14ac:dyDescent="0.3">
      <c r="AU2718">
        <v>0.3</v>
      </c>
      <c r="AV2718">
        <v>19.024317475080956</v>
      </c>
      <c r="AW2718">
        <v>0.37414339363719756</v>
      </c>
      <c r="AX2718">
        <v>1.954574072878257</v>
      </c>
      <c r="AY2718">
        <v>324.89626742803233</v>
      </c>
      <c r="AZ2718">
        <v>0.11061534709806221</v>
      </c>
      <c r="BA2718">
        <v>377.35869551780956</v>
      </c>
      <c r="BB2718">
        <v>321.37077740774447</v>
      </c>
      <c r="BC2718">
        <v>1</v>
      </c>
      <c r="BD2718">
        <v>37.265660356778255</v>
      </c>
      <c r="BE2718">
        <v>77.126777114399871</v>
      </c>
      <c r="BF2718">
        <v>9.9346182076233038</v>
      </c>
      <c r="BG2718">
        <v>5.5315375151452573</v>
      </c>
      <c r="BH2718">
        <v>436.07213129850464</v>
      </c>
      <c r="BI2718">
        <v>0.19999999999999996</v>
      </c>
      <c r="BJ2718">
        <v>2031.1760421069382</v>
      </c>
      <c r="BK2718">
        <v>693.92600592333315</v>
      </c>
      <c r="BL2718">
        <v>883.843942970895</v>
      </c>
      <c r="BM2718">
        <v>934.30283079305309</v>
      </c>
      <c r="BN2718">
        <v>149.04668222714983</v>
      </c>
      <c r="BO2718">
        <v>33.801012028255691</v>
      </c>
      <c r="BP2718">
        <v>5.8440491557097178E-2</v>
      </c>
      <c r="BQ2718">
        <v>100</v>
      </c>
      <c r="BR2718">
        <v>317.4792161933666</v>
      </c>
      <c r="BS2718">
        <v>5.6106831254835489E-2</v>
      </c>
      <c r="BT2718">
        <v>3.2299470654484672E-4</v>
      </c>
      <c r="BU2718">
        <v>0</v>
      </c>
      <c r="BV2718">
        <v>0.53948567766369548</v>
      </c>
      <c r="BW2718">
        <v>14.826752146350971</v>
      </c>
      <c r="BX2718">
        <v>37.812522561334966</v>
      </c>
      <c r="BY2718">
        <v>32.617796060661405</v>
      </c>
      <c r="BZ2718">
        <v>868.5737002946978</v>
      </c>
      <c r="CA2718">
        <v>353.19317656192305</v>
      </c>
      <c r="CB2718">
        <v>217.32040136550773</v>
      </c>
      <c r="CC2718" s="156">
        <v>1.1399999999999999</v>
      </c>
      <c r="CD2718">
        <v>2470</v>
      </c>
      <c r="CE2718" t="s">
        <v>479</v>
      </c>
      <c r="CF2718">
        <v>-0.55697638501256463</v>
      </c>
      <c r="CG2718">
        <v>-2.3367175429493906E-2</v>
      </c>
      <c r="CH2718">
        <v>-26.159934672195583</v>
      </c>
      <c r="CI2718" t="s">
        <v>479</v>
      </c>
    </row>
    <row r="2719" spans="47:87" x14ac:dyDescent="0.3">
      <c r="AU2719">
        <v>0.3</v>
      </c>
      <c r="AV2719">
        <v>21.356621756603808</v>
      </c>
      <c r="AW2719">
        <v>0.32070824963332839</v>
      </c>
      <c r="AX2719">
        <v>0.45867481888808687</v>
      </c>
      <c r="AY2719">
        <v>346.36241598092192</v>
      </c>
      <c r="AZ2719">
        <v>0.10121226279898381</v>
      </c>
      <c r="BA2719">
        <v>408.98201563037304</v>
      </c>
      <c r="BB2719">
        <v>341.74736637502701</v>
      </c>
      <c r="BC2719">
        <v>1</v>
      </c>
      <c r="BD2719">
        <v>33.491275941749031</v>
      </c>
      <c r="BE2719">
        <v>95.805382482973172</v>
      </c>
      <c r="BF2719">
        <v>13.894428534439946</v>
      </c>
      <c r="BG2719">
        <v>6.8046696600808305</v>
      </c>
      <c r="BH2719">
        <v>391.46739278516168</v>
      </c>
      <c r="BI2719">
        <v>0.20000000000000009</v>
      </c>
      <c r="BJ2719">
        <v>2710.5246096767287</v>
      </c>
      <c r="BK2719">
        <v>707.7761141454888</v>
      </c>
      <c r="BL2719">
        <v>826.52788859580778</v>
      </c>
      <c r="BM2719">
        <v>1085.7387675087839</v>
      </c>
      <c r="BN2719">
        <v>124.44968275263534</v>
      </c>
      <c r="BO2719">
        <v>29.269923666428834</v>
      </c>
      <c r="BP2719">
        <v>1.4100157630282842E-2</v>
      </c>
      <c r="BQ2719">
        <v>100</v>
      </c>
      <c r="BR2719">
        <v>319.30959403197255</v>
      </c>
      <c r="BS2719">
        <v>5.504718823241795E-2</v>
      </c>
      <c r="BT2719">
        <v>3.0382095939431318E-4</v>
      </c>
      <c r="BU2719">
        <v>68.771764614321739</v>
      </c>
      <c r="BV2719">
        <v>0.57972551897664926</v>
      </c>
      <c r="BW2719">
        <v>14.517323124159887</v>
      </c>
      <c r="BX2719">
        <v>33.909442643529083</v>
      </c>
      <c r="BY2719">
        <v>29.382457004621816</v>
      </c>
      <c r="BZ2719">
        <v>1146.0683848482865</v>
      </c>
      <c r="CA2719">
        <v>147.74580167036078</v>
      </c>
      <c r="CB2719">
        <v>247.22873449140843</v>
      </c>
      <c r="CC2719" s="156">
        <v>0.9</v>
      </c>
      <c r="CD2719">
        <v>2380</v>
      </c>
      <c r="CE2719">
        <v>8.630957786508997E-2</v>
      </c>
      <c r="CF2719">
        <v>3.4102847924191728</v>
      </c>
      <c r="CG2719">
        <v>0.12419142643360985</v>
      </c>
      <c r="CH2719">
        <v>-1.4455327735539327</v>
      </c>
      <c r="CI2719" t="s">
        <v>479</v>
      </c>
    </row>
    <row r="2720" spans="47:87" x14ac:dyDescent="0.3">
      <c r="AU2720">
        <v>0.3</v>
      </c>
      <c r="AV2720">
        <v>22.125165678200858</v>
      </c>
      <c r="AW2720">
        <v>0.3843031033152714</v>
      </c>
      <c r="AX2720">
        <v>1.3014444854814164</v>
      </c>
      <c r="AY2720">
        <v>322.19348045742981</v>
      </c>
      <c r="AZ2720">
        <v>9.3479331469686566E-2</v>
      </c>
      <c r="BA2720">
        <v>497.3210248940041</v>
      </c>
      <c r="BB2720">
        <v>359.39453901954158</v>
      </c>
      <c r="BC2720">
        <v>1</v>
      </c>
      <c r="BD2720">
        <v>29.089562911392093</v>
      </c>
      <c r="BE2720">
        <v>82.553165537478904</v>
      </c>
      <c r="BF2720">
        <v>22.797860448043959</v>
      </c>
      <c r="BG2720">
        <v>4.3289018387737261</v>
      </c>
      <c r="BH2720">
        <v>423.67866855034055</v>
      </c>
      <c r="BI2720">
        <v>0.19999999999999996</v>
      </c>
      <c r="BJ2720">
        <v>2361.7391596268085</v>
      </c>
      <c r="BK2720">
        <v>691.00773405569169</v>
      </c>
      <c r="BL2720">
        <v>888.0331405639788</v>
      </c>
      <c r="BM2720">
        <v>1206.5264744882497</v>
      </c>
      <c r="BN2720">
        <v>156.71969566745435</v>
      </c>
      <c r="BO2720">
        <v>34.825975177011962</v>
      </c>
      <c r="BP2720">
        <v>4.7127928880068698E-2</v>
      </c>
      <c r="BQ2720">
        <v>100</v>
      </c>
      <c r="BR2720">
        <v>361.6845579395017</v>
      </c>
      <c r="BS2720">
        <v>5.696057297099337E-2</v>
      </c>
      <c r="BT2720">
        <v>2.8613796395947539E-4</v>
      </c>
      <c r="BU2720">
        <v>28.489388074950686</v>
      </c>
      <c r="BV2720">
        <v>0.56049014506868777</v>
      </c>
      <c r="BW2720">
        <v>15.404794651725741</v>
      </c>
      <c r="BX2720">
        <v>37.035041276879056</v>
      </c>
      <c r="BY2720">
        <v>38.715624588202274</v>
      </c>
      <c r="BZ2720">
        <v>1024.628229672546</v>
      </c>
      <c r="CA2720">
        <v>289.60726729124337</v>
      </c>
      <c r="CB2720">
        <v>227.65610161229804</v>
      </c>
      <c r="CC2720" s="156">
        <v>0.96</v>
      </c>
      <c r="CD2720">
        <v>380</v>
      </c>
      <c r="CE2720">
        <v>0.22679808226629494</v>
      </c>
      <c r="CF2720">
        <v>9.2081314972014212</v>
      </c>
      <c r="CG2720">
        <v>0.30963894701903605</v>
      </c>
      <c r="CH2720">
        <v>30.332714992645162</v>
      </c>
      <c r="CI2720">
        <v>5</v>
      </c>
    </row>
    <row r="2721" spans="47:87" x14ac:dyDescent="0.3">
      <c r="AU2721">
        <v>0.3</v>
      </c>
      <c r="AV2721">
        <v>20.333330772561538</v>
      </c>
      <c r="AW2721">
        <v>0.3335120812625697</v>
      </c>
      <c r="AX2721">
        <v>0.65663750288601097</v>
      </c>
      <c r="AY2721">
        <v>326.39438594498819</v>
      </c>
      <c r="AZ2721">
        <v>9.4675938574653548E-2</v>
      </c>
      <c r="BA2721">
        <v>444.60583410018768</v>
      </c>
      <c r="BB2721">
        <v>315.01706475201331</v>
      </c>
      <c r="BC2721">
        <v>1</v>
      </c>
      <c r="BD2721">
        <v>41.714423605675691</v>
      </c>
      <c r="BE2721">
        <v>98.976177995700041</v>
      </c>
      <c r="BF2721">
        <v>8.1187632341455043</v>
      </c>
      <c r="BG2721">
        <v>5.4825357890422559</v>
      </c>
      <c r="BH2721">
        <v>425.43917098215741</v>
      </c>
      <c r="BI2721">
        <v>0.2</v>
      </c>
      <c r="BJ2721">
        <v>2754.5571904206295</v>
      </c>
      <c r="BK2721">
        <v>687.24422929451089</v>
      </c>
      <c r="BL2721">
        <v>823.0615103868621</v>
      </c>
      <c r="BM2721">
        <v>904.99156932230369</v>
      </c>
      <c r="BN2721">
        <v>168.93649705520721</v>
      </c>
      <c r="BO2721">
        <v>29.794971710100917</v>
      </c>
      <c r="BP2721">
        <v>9.2800893005208787E-2</v>
      </c>
      <c r="BQ2721">
        <v>100</v>
      </c>
      <c r="BR2721">
        <v>315.72398625626948</v>
      </c>
      <c r="BS2721">
        <v>5.2365183098638898E-2</v>
      </c>
      <c r="BT2721">
        <v>3.2289097868698057E-4</v>
      </c>
      <c r="BU2721">
        <v>88.32179875644411</v>
      </c>
      <c r="BV2721">
        <v>0.53461742771188048</v>
      </c>
      <c r="BW2721">
        <v>15.186960208609923</v>
      </c>
      <c r="BX2721">
        <v>35.557082526447267</v>
      </c>
      <c r="BY2721">
        <v>34.147285006196128</v>
      </c>
      <c r="BZ2721">
        <v>1103.1661989306692</v>
      </c>
      <c r="CA2721">
        <v>356.15929366388525</v>
      </c>
      <c r="CB2721">
        <v>222.70412036760632</v>
      </c>
      <c r="CC2721" s="156">
        <v>0.91</v>
      </c>
      <c r="CD2721">
        <v>1690</v>
      </c>
      <c r="CE2721">
        <v>0.11020917286151488</v>
      </c>
      <c r="CF2721">
        <v>5.3569981471544867</v>
      </c>
      <c r="CG2721">
        <v>0.14562570053262056</v>
      </c>
      <c r="CH2721">
        <v>7.1184934269305222E-2</v>
      </c>
      <c r="CI2721">
        <v>17</v>
      </c>
    </row>
    <row r="2722" spans="47:87" x14ac:dyDescent="0.3">
      <c r="AU2722">
        <v>0.3</v>
      </c>
      <c r="AV2722">
        <v>19.663768948657836</v>
      </c>
      <c r="AW2722">
        <v>0.34333345267648246</v>
      </c>
      <c r="AX2722">
        <v>1.3110939241386128</v>
      </c>
      <c r="AY2722">
        <v>324.79193266692431</v>
      </c>
      <c r="AZ2722">
        <v>0.10754535535425867</v>
      </c>
      <c r="BA2722">
        <v>461.61336661416294</v>
      </c>
      <c r="BB2722">
        <v>365.66888375379745</v>
      </c>
      <c r="BC2722">
        <v>1</v>
      </c>
      <c r="BD2722">
        <v>41.352065756614358</v>
      </c>
      <c r="BE2722">
        <v>99.25792022902327</v>
      </c>
      <c r="BF2722">
        <v>5.1266713938250028</v>
      </c>
      <c r="BG2722">
        <v>5.1294972018335701</v>
      </c>
      <c r="BH2722">
        <v>407.28211150585031</v>
      </c>
      <c r="BI2722">
        <v>0.20000000000000004</v>
      </c>
      <c r="BJ2722">
        <v>2594.5534566132728</v>
      </c>
      <c r="BK2722">
        <v>686.86871355857318</v>
      </c>
      <c r="BL2722">
        <v>930.43818663530783</v>
      </c>
      <c r="BM2722">
        <v>1000.2383375006197</v>
      </c>
      <c r="BN2722">
        <v>171.08363393400208</v>
      </c>
      <c r="BO2722">
        <v>31.017672099877835</v>
      </c>
      <c r="BP2722">
        <v>5.3586099763728127E-2</v>
      </c>
      <c r="BQ2722">
        <v>100</v>
      </c>
      <c r="BR2722">
        <v>378.1068396349005</v>
      </c>
      <c r="BS2722">
        <v>5.5694235101618035E-2</v>
      </c>
      <c r="BT2722">
        <v>3.0396393039389829E-4</v>
      </c>
      <c r="BU2722">
        <v>0</v>
      </c>
      <c r="BV2722">
        <v>0.59130090783738043</v>
      </c>
      <c r="BW2722">
        <v>14.139536639696166</v>
      </c>
      <c r="BX2722">
        <v>35.190977334211809</v>
      </c>
      <c r="BY2722">
        <v>30.863398710192087</v>
      </c>
      <c r="BZ2722">
        <v>1189.9257847445115</v>
      </c>
      <c r="CA2722">
        <v>256.65120628236002</v>
      </c>
      <c r="CB2722">
        <v>245.21768821086008</v>
      </c>
      <c r="CC2722" s="156">
        <v>0.99</v>
      </c>
      <c r="CD2722">
        <v>1400</v>
      </c>
      <c r="CE2722">
        <v>0.14417596504529961</v>
      </c>
      <c r="CF2722">
        <v>5.7082536673818449</v>
      </c>
      <c r="CG2722">
        <v>0.17530953448071329</v>
      </c>
      <c r="CH2722">
        <v>6.4869379508852942</v>
      </c>
      <c r="CI2722">
        <v>12</v>
      </c>
    </row>
    <row r="2723" spans="47:87" x14ac:dyDescent="0.3">
      <c r="AU2723">
        <v>0.3</v>
      </c>
      <c r="AV2723">
        <v>19.985216316360017</v>
      </c>
      <c r="AW2723">
        <v>0.31785794219965952</v>
      </c>
      <c r="AX2723">
        <v>0.55303333818036149</v>
      </c>
      <c r="AY2723">
        <v>338.56422723476834</v>
      </c>
      <c r="AZ2723">
        <v>9.7184185680967303E-2</v>
      </c>
      <c r="BA2723">
        <v>313.63180411117474</v>
      </c>
      <c r="BB2723">
        <v>375.44331563221454</v>
      </c>
      <c r="BC2723">
        <v>1</v>
      </c>
      <c r="BD2723">
        <v>36.904783024716124</v>
      </c>
      <c r="BE2723">
        <v>120.12012915831272</v>
      </c>
      <c r="BF2723">
        <v>25.842902839082114</v>
      </c>
      <c r="BG2723">
        <v>4.7417076067350319</v>
      </c>
      <c r="BH2723">
        <v>427.47165353409144</v>
      </c>
      <c r="BI2723">
        <v>0.20000000000000004</v>
      </c>
      <c r="BJ2723">
        <v>2307.53206323317</v>
      </c>
      <c r="BK2723">
        <v>698.79493873405238</v>
      </c>
      <c r="BL2723">
        <v>860.1099514387048</v>
      </c>
      <c r="BM2723">
        <v>1156.7831107164955</v>
      </c>
      <c r="BN2723">
        <v>110.30193907422529</v>
      </c>
      <c r="BO2723">
        <v>28.645818091862495</v>
      </c>
      <c r="BP2723">
        <v>5.8155369166993945E-2</v>
      </c>
      <c r="BQ2723">
        <v>100</v>
      </c>
      <c r="BR2723">
        <v>385.70329182570862</v>
      </c>
      <c r="BS2723">
        <v>5.1396522385778735E-2</v>
      </c>
      <c r="BT2723">
        <v>2.6376991412537892E-4</v>
      </c>
      <c r="BU2723">
        <v>51.819057594418808</v>
      </c>
      <c r="BV2723">
        <v>0.54825256647567844</v>
      </c>
      <c r="BW2723">
        <v>13.765550303765437</v>
      </c>
      <c r="BX2723">
        <v>37.272936207206136</v>
      </c>
      <c r="BY2723">
        <v>27.841632992997297</v>
      </c>
      <c r="BZ2723">
        <v>1238.4733845436972</v>
      </c>
      <c r="CA2723">
        <v>356.60527750344704</v>
      </c>
      <c r="CB2723">
        <v>220.58973433575071</v>
      </c>
      <c r="CC2723" s="156">
        <v>1.01</v>
      </c>
      <c r="CD2723">
        <v>1490</v>
      </c>
      <c r="CE2723">
        <v>0.17011434704162998</v>
      </c>
      <c r="CF2723">
        <v>4.7606086313376199</v>
      </c>
      <c r="CG2723">
        <v>0.2180663078372346</v>
      </c>
      <c r="CH2723">
        <v>13.897808213034491</v>
      </c>
      <c r="CI2723">
        <v>8</v>
      </c>
    </row>
    <row r="2724" spans="47:87" x14ac:dyDescent="0.3">
      <c r="AU2724">
        <v>0.3</v>
      </c>
      <c r="AV2724">
        <v>19.320242331506662</v>
      </c>
      <c r="AW2724">
        <v>0.29625331184533316</v>
      </c>
      <c r="AX2724">
        <v>1.6818922287687208</v>
      </c>
      <c r="AY2724">
        <v>344.12384234711703</v>
      </c>
      <c r="AZ2724">
        <v>8.8264309785045167E-2</v>
      </c>
      <c r="BA2724">
        <v>334.74924680810886</v>
      </c>
      <c r="BB2724">
        <v>357.56800882406037</v>
      </c>
      <c r="BC2724">
        <v>1</v>
      </c>
      <c r="BD2724">
        <v>34.756372184748642</v>
      </c>
      <c r="BE2724">
        <v>96.298925653048855</v>
      </c>
      <c r="BF2724">
        <v>3.535559539603697</v>
      </c>
      <c r="BG2724">
        <v>6.2868795688712726</v>
      </c>
      <c r="BH2724">
        <v>443.66274349029578</v>
      </c>
      <c r="BI2724">
        <v>0.2</v>
      </c>
      <c r="BJ2724">
        <v>2835.1427399160534</v>
      </c>
      <c r="BK2724">
        <v>670.25153882543714</v>
      </c>
      <c r="BL2724">
        <v>934.13705781926626</v>
      </c>
      <c r="BM2724">
        <v>792.42029793331722</v>
      </c>
      <c r="BN2724">
        <v>214.38623323569155</v>
      </c>
      <c r="BO2724">
        <v>27.158980794270143</v>
      </c>
      <c r="BP2724">
        <v>0</v>
      </c>
      <c r="BQ2724">
        <v>100</v>
      </c>
      <c r="BR2724">
        <v>290.26634183305265</v>
      </c>
      <c r="BS2724">
        <v>5.662322418633018E-2</v>
      </c>
      <c r="BT2724">
        <v>2.871830979500503E-4</v>
      </c>
      <c r="BU2724">
        <v>119.94470818495581</v>
      </c>
      <c r="BV2724">
        <v>0.54480123788044243</v>
      </c>
      <c r="BW2724">
        <v>14.588943379075843</v>
      </c>
      <c r="BX2724">
        <v>31.855325869562147</v>
      </c>
      <c r="BY2724">
        <v>33.192943141555155</v>
      </c>
      <c r="BZ2724">
        <v>917.82144536985481</v>
      </c>
      <c r="CA2724">
        <v>363.17095777901329</v>
      </c>
      <c r="CB2724">
        <v>252.6770567922818</v>
      </c>
      <c r="CC2724" s="156">
        <v>1.1100000000000001</v>
      </c>
      <c r="CD2724">
        <v>990</v>
      </c>
      <c r="CE2724">
        <v>0.18595953851270641</v>
      </c>
      <c r="CF2724">
        <v>5.5163233749187501</v>
      </c>
      <c r="CG2724">
        <v>0.22278636763181256</v>
      </c>
      <c r="CH2724">
        <v>20.856158512398022</v>
      </c>
      <c r="CI2724">
        <v>7</v>
      </c>
    </row>
    <row r="2725" spans="47:87" x14ac:dyDescent="0.3">
      <c r="AU2725">
        <v>0.3</v>
      </c>
      <c r="AV2725">
        <v>18.639223704148421</v>
      </c>
      <c r="AW2725">
        <v>0.34406698264850688</v>
      </c>
      <c r="AX2725">
        <v>2.1258128893044366</v>
      </c>
      <c r="AY2725">
        <v>340.84275177757434</v>
      </c>
      <c r="AZ2725">
        <v>9.9595425814617014E-2</v>
      </c>
      <c r="BA2725">
        <v>421.00539248977918</v>
      </c>
      <c r="BB2725">
        <v>303.63603096052827</v>
      </c>
      <c r="BC2725">
        <v>1</v>
      </c>
      <c r="BD2725">
        <v>37.713603556404337</v>
      </c>
      <c r="BE2725">
        <v>111.73759296470784</v>
      </c>
      <c r="BF2725">
        <v>19.0373090835105</v>
      </c>
      <c r="BG2725">
        <v>4.8735764062502316</v>
      </c>
      <c r="BH2725">
        <v>395.56437400385363</v>
      </c>
      <c r="BI2725">
        <v>0.19999999999999998</v>
      </c>
      <c r="BJ2725">
        <v>2433.2027269784057</v>
      </c>
      <c r="BK2725">
        <v>691.92489618054094</v>
      </c>
      <c r="BL2725">
        <v>888.86334083576537</v>
      </c>
      <c r="BM2725">
        <v>1004.4078133313808</v>
      </c>
      <c r="BN2725">
        <v>124.12941920935044</v>
      </c>
      <c r="BO2725">
        <v>31.259121448149447</v>
      </c>
      <c r="BP2725">
        <v>3.248320186671378E-2</v>
      </c>
      <c r="BQ2725">
        <v>100</v>
      </c>
      <c r="BR2725">
        <v>368.60765014999606</v>
      </c>
      <c r="BS2725">
        <v>5.91699725235489E-2</v>
      </c>
      <c r="BT2725">
        <v>3.1046554547585855E-4</v>
      </c>
      <c r="BU2725">
        <v>0</v>
      </c>
      <c r="BV2725">
        <v>0.58470931907649748</v>
      </c>
      <c r="BW2725">
        <v>13.929341802014418</v>
      </c>
      <c r="BX2725">
        <v>35.616685312410098</v>
      </c>
      <c r="BY2725">
        <v>36.168638291176727</v>
      </c>
      <c r="BZ2725">
        <v>1189.1100210926199</v>
      </c>
      <c r="CA2725">
        <v>332.74838967119172</v>
      </c>
      <c r="CB2725">
        <v>249.71824181542601</v>
      </c>
      <c r="CC2725" s="156">
        <v>0.85</v>
      </c>
      <c r="CD2725">
        <v>2470</v>
      </c>
      <c r="CE2725">
        <v>8.0203235785548888E-2</v>
      </c>
      <c r="CF2725">
        <v>3.4640810594127842</v>
      </c>
      <c r="CG2725">
        <v>0.11629485307173305</v>
      </c>
      <c r="CH2725">
        <v>-4.6004197640576079</v>
      </c>
      <c r="CI2725" t="s">
        <v>479</v>
      </c>
    </row>
    <row r="2726" spans="47:87" x14ac:dyDescent="0.3">
      <c r="AU2726">
        <v>0.3</v>
      </c>
      <c r="AV2726">
        <v>19.653903279310665</v>
      </c>
      <c r="AW2726">
        <v>0.32845159923500233</v>
      </c>
      <c r="AX2726">
        <v>2.0707724252792232</v>
      </c>
      <c r="AY2726">
        <v>349.71672606902041</v>
      </c>
      <c r="AZ2726">
        <v>0.10228808135308955</v>
      </c>
      <c r="BA2726">
        <v>392.62200121522346</v>
      </c>
      <c r="BB2726">
        <v>359.84144564754104</v>
      </c>
      <c r="BC2726">
        <v>1</v>
      </c>
      <c r="BD2726">
        <v>43.558936135306453</v>
      </c>
      <c r="BE2726">
        <v>103.73781420199633</v>
      </c>
      <c r="BF2726">
        <v>10.275887147929923</v>
      </c>
      <c r="BG2726">
        <v>2.7487176436696812</v>
      </c>
      <c r="BH2726">
        <v>453.31153474620913</v>
      </c>
      <c r="BI2726">
        <v>0.20000000000000007</v>
      </c>
      <c r="BJ2726">
        <v>2700.6448097734246</v>
      </c>
      <c r="BK2726">
        <v>666.23345131932751</v>
      </c>
      <c r="BL2726">
        <v>805.48583991107068</v>
      </c>
      <c r="BM2726">
        <v>871.34134098428149</v>
      </c>
      <c r="BN2726">
        <v>188.92106240600603</v>
      </c>
      <c r="BO2726">
        <v>29.764447607484087</v>
      </c>
      <c r="BP2726">
        <v>4.0194572832083678E-2</v>
      </c>
      <c r="BQ2726">
        <v>100</v>
      </c>
      <c r="BR2726">
        <v>389.96410134788294</v>
      </c>
      <c r="BS2726">
        <v>5.4392748582990584E-2</v>
      </c>
      <c r="BT2726">
        <v>3.011554324954476E-4</v>
      </c>
      <c r="BU2726">
        <v>33.191998583699608</v>
      </c>
      <c r="BV2726">
        <v>0.4598839833142081</v>
      </c>
      <c r="BW2726">
        <v>15.352344778610876</v>
      </c>
      <c r="BX2726">
        <v>34.676347216134047</v>
      </c>
      <c r="BY2726">
        <v>37.648317750112376</v>
      </c>
      <c r="BZ2726">
        <v>929.30019237021997</v>
      </c>
      <c r="CA2726">
        <v>267.24641825421128</v>
      </c>
      <c r="CB2726">
        <v>231.97435159396662</v>
      </c>
      <c r="CC2726" s="156">
        <v>1.2</v>
      </c>
      <c r="CD2726">
        <v>1180</v>
      </c>
      <c r="CE2726">
        <v>9.9671260606968293E-2</v>
      </c>
      <c r="CF2726">
        <v>4.1370735395385445</v>
      </c>
      <c r="CG2726">
        <v>0.13196251427752842</v>
      </c>
      <c r="CH2726">
        <v>5.683186873869342E-2</v>
      </c>
      <c r="CI2726">
        <v>19</v>
      </c>
    </row>
    <row r="2727" spans="47:87" x14ac:dyDescent="0.3">
      <c r="AU2727">
        <v>0.3</v>
      </c>
      <c r="AV2727">
        <v>19.640774661658988</v>
      </c>
      <c r="AW2727">
        <v>0.30495456078223437</v>
      </c>
      <c r="AX2727">
        <v>1.3251635496074956</v>
      </c>
      <c r="AY2727">
        <v>341.50766518548204</v>
      </c>
      <c r="AZ2727">
        <v>9.5792403827425335E-2</v>
      </c>
      <c r="BA2727">
        <v>323.89034516463136</v>
      </c>
      <c r="BB2727">
        <v>376.80704796002385</v>
      </c>
      <c r="BC2727">
        <v>1</v>
      </c>
      <c r="BD2727">
        <v>39.947276212997892</v>
      </c>
      <c r="BE2727">
        <v>86.942748035443742</v>
      </c>
      <c r="BF2727">
        <v>19.291280165581856</v>
      </c>
      <c r="BG2727">
        <v>5.3830800842832147</v>
      </c>
      <c r="BH2727">
        <v>447.31875454055574</v>
      </c>
      <c r="BI2727">
        <v>0.2</v>
      </c>
      <c r="BJ2727">
        <v>2350.7717839170782</v>
      </c>
      <c r="BK2727">
        <v>677.07183664411446</v>
      </c>
      <c r="BL2727">
        <v>865.12959789555407</v>
      </c>
      <c r="BM2727">
        <v>831.59989619169619</v>
      </c>
      <c r="BN2727">
        <v>139.84784350580679</v>
      </c>
      <c r="BO2727">
        <v>27.574231771425268</v>
      </c>
      <c r="BP2727">
        <v>4.4705267750299552E-2</v>
      </c>
      <c r="BQ2727">
        <v>100</v>
      </c>
      <c r="BR2727">
        <v>337.73281762534606</v>
      </c>
      <c r="BS2727">
        <v>5.8041538842488832E-2</v>
      </c>
      <c r="BT2727">
        <v>3.211286171849363E-4</v>
      </c>
      <c r="BU2727">
        <v>0</v>
      </c>
      <c r="BV2727">
        <v>0.50594739496549401</v>
      </c>
      <c r="BW2727">
        <v>13.733319190805027</v>
      </c>
      <c r="BX2727">
        <v>34.077831579773644</v>
      </c>
      <c r="BY2727">
        <v>36.662146712304235</v>
      </c>
      <c r="BZ2727">
        <v>912.75821127727158</v>
      </c>
      <c r="CA2727">
        <v>240.76749752650622</v>
      </c>
      <c r="CB2727">
        <v>241.21030582543162</v>
      </c>
      <c r="CC2727" s="156">
        <v>1</v>
      </c>
      <c r="CD2727">
        <v>1270</v>
      </c>
      <c r="CE2727">
        <v>0.20596313458421167</v>
      </c>
      <c r="CF2727">
        <v>7.2137728713001152</v>
      </c>
      <c r="CG2727">
        <v>0.2729178381738725</v>
      </c>
      <c r="CH2727">
        <v>25.675519703338971</v>
      </c>
      <c r="CI2727">
        <v>6</v>
      </c>
    </row>
    <row r="2728" spans="47:87" x14ac:dyDescent="0.3">
      <c r="AU2728">
        <v>0.3</v>
      </c>
      <c r="AV2728">
        <v>20.025528461596142</v>
      </c>
      <c r="AW2728">
        <v>0.28328536966752127</v>
      </c>
      <c r="AX2728">
        <v>1.669373983888331</v>
      </c>
      <c r="AY2728">
        <v>337.51746282964444</v>
      </c>
      <c r="AZ2728">
        <v>0.1006967134866001</v>
      </c>
      <c r="BA2728">
        <v>451.46811851220633</v>
      </c>
      <c r="BB2728">
        <v>337.41242780974943</v>
      </c>
      <c r="BC2728">
        <v>1</v>
      </c>
      <c r="BD2728">
        <v>38.180277642823327</v>
      </c>
      <c r="BE2728">
        <v>112.08039623007039</v>
      </c>
      <c r="BF2728">
        <v>16.251470685248094</v>
      </c>
      <c r="BG2728">
        <v>3.9628685269596655</v>
      </c>
      <c r="BH2728">
        <v>369.67781552867461</v>
      </c>
      <c r="BI2728">
        <v>0.20000000000000007</v>
      </c>
      <c r="BJ2728">
        <v>2898.5055032014816</v>
      </c>
      <c r="BK2728">
        <v>696.16221188849022</v>
      </c>
      <c r="BL2728">
        <v>826.45465566549194</v>
      </c>
      <c r="BM2728">
        <v>921.51027211855512</v>
      </c>
      <c r="BN2728">
        <v>180.67535252147002</v>
      </c>
      <c r="BO2728">
        <v>25.815618861777175</v>
      </c>
      <c r="BP2728">
        <v>1.7114118805268901E-2</v>
      </c>
      <c r="BQ2728">
        <v>100</v>
      </c>
      <c r="BR2728">
        <v>311.92537418864021</v>
      </c>
      <c r="BS2728">
        <v>4.9689209900820201E-2</v>
      </c>
      <c r="BT2728">
        <v>2.9809148035599354E-4</v>
      </c>
      <c r="BU2728">
        <v>116.65967120656862</v>
      </c>
      <c r="BV2728">
        <v>0.53480184483129034</v>
      </c>
      <c r="BW2728">
        <v>14.339302091491959</v>
      </c>
      <c r="BX2728">
        <v>34.477652654785757</v>
      </c>
      <c r="BY2728">
        <v>29.464079690135634</v>
      </c>
      <c r="BZ2728">
        <v>1212.2523551916122</v>
      </c>
      <c r="CA2728">
        <v>231.10063740254429</v>
      </c>
      <c r="CB2728">
        <v>249.88408733536772</v>
      </c>
      <c r="CC2728" s="156">
        <v>1.17</v>
      </c>
      <c r="CD2728">
        <v>1100</v>
      </c>
      <c r="CE2728">
        <v>0.19524404331388889</v>
      </c>
      <c r="CF2728">
        <v>5.6851181537313025</v>
      </c>
      <c r="CG2728">
        <v>0.23786182797759692</v>
      </c>
      <c r="CH2728">
        <v>19.115937201955518</v>
      </c>
      <c r="CI2728">
        <v>7</v>
      </c>
    </row>
    <row r="2729" spans="47:87" x14ac:dyDescent="0.3">
      <c r="AU2729">
        <v>0.3</v>
      </c>
      <c r="AV2729">
        <v>20.095257194652675</v>
      </c>
      <c r="AW2729">
        <v>0.24275898777555155</v>
      </c>
      <c r="AX2729">
        <v>1.8623865235686907</v>
      </c>
      <c r="AY2729">
        <v>359.85868410268267</v>
      </c>
      <c r="AZ2729">
        <v>0.12869310308584811</v>
      </c>
      <c r="BA2729">
        <v>423.7313066652826</v>
      </c>
      <c r="BB2729">
        <v>453.2126090279134</v>
      </c>
      <c r="BC2729">
        <v>1</v>
      </c>
      <c r="BD2729">
        <v>36.089254433594263</v>
      </c>
      <c r="BE2729">
        <v>78.563621954113884</v>
      </c>
      <c r="BF2729">
        <v>17.777931414112302</v>
      </c>
      <c r="BG2729">
        <v>5.2806006868910265</v>
      </c>
      <c r="BH2729">
        <v>439.60012442417383</v>
      </c>
      <c r="BI2729">
        <v>0.20000000000000007</v>
      </c>
      <c r="BJ2729">
        <v>2546.6963415449118</v>
      </c>
      <c r="BK2729">
        <v>693.68542044204958</v>
      </c>
      <c r="BL2729">
        <v>870.90817454649346</v>
      </c>
      <c r="BM2729">
        <v>871.96837377862835</v>
      </c>
      <c r="BN2729">
        <v>131.37635157321984</v>
      </c>
      <c r="BO2729">
        <v>21.637491023544285</v>
      </c>
      <c r="BP2729">
        <v>7.3309927563727215E-2</v>
      </c>
      <c r="BQ2729">
        <v>100</v>
      </c>
      <c r="BR2729">
        <v>289.13720782416976</v>
      </c>
      <c r="BS2729">
        <v>5.2351988856494773E-2</v>
      </c>
      <c r="BT2729">
        <v>3.0337670977889511E-4</v>
      </c>
      <c r="BU2729">
        <v>23.27830403782869</v>
      </c>
      <c r="BV2729">
        <v>0.56906605366028529</v>
      </c>
      <c r="BW2729">
        <v>14.580710124360298</v>
      </c>
      <c r="BX2729">
        <v>35.25849224074959</v>
      </c>
      <c r="BY2729">
        <v>31.423112586193572</v>
      </c>
      <c r="BZ2729">
        <v>1012.7009712511534</v>
      </c>
      <c r="CA2729">
        <v>297.16837150492529</v>
      </c>
      <c r="CB2729">
        <v>215.30504917393134</v>
      </c>
      <c r="CC2729" s="156">
        <v>0.76</v>
      </c>
      <c r="CD2729">
        <v>1210</v>
      </c>
      <c r="CE2729">
        <v>0.28475568462439815</v>
      </c>
      <c r="CF2729">
        <v>8.5757473099707546</v>
      </c>
      <c r="CG2729">
        <v>0.39987830997621665</v>
      </c>
      <c r="CH2729">
        <v>39.327170318122455</v>
      </c>
      <c r="CI2729">
        <v>4</v>
      </c>
    </row>
    <row r="2730" spans="47:87" x14ac:dyDescent="0.3">
      <c r="AU2730">
        <v>0.3</v>
      </c>
      <c r="AV2730">
        <v>21.38315110073129</v>
      </c>
      <c r="AW2730">
        <v>0.3545653710866683</v>
      </c>
      <c r="AX2730">
        <v>0.89784588926265441</v>
      </c>
      <c r="AY2730">
        <v>354.52673027792343</v>
      </c>
      <c r="AZ2730">
        <v>9.8190941746149799E-2</v>
      </c>
      <c r="BA2730">
        <v>379.54829472055883</v>
      </c>
      <c r="BB2730">
        <v>320.5265227888197</v>
      </c>
      <c r="BC2730">
        <v>1</v>
      </c>
      <c r="BD2730">
        <v>44.983743368715238</v>
      </c>
      <c r="BE2730">
        <v>85.511061606294376</v>
      </c>
      <c r="BF2730">
        <v>15.23303239914015</v>
      </c>
      <c r="BG2730">
        <v>4.8274002168765868</v>
      </c>
      <c r="BH2730">
        <v>359.6096026761025</v>
      </c>
      <c r="BI2730">
        <v>0.19999999999999998</v>
      </c>
      <c r="BJ2730">
        <v>2165.6528860342055</v>
      </c>
      <c r="BK2730">
        <v>687.54662471859945</v>
      </c>
      <c r="BL2730">
        <v>797.20350609704246</v>
      </c>
      <c r="BM2730">
        <v>831.96902422521828</v>
      </c>
      <c r="BN2730">
        <v>125.01003340769293</v>
      </c>
      <c r="BO2730">
        <v>32.369120622441748</v>
      </c>
      <c r="BP2730">
        <v>1.4541832103600083E-2</v>
      </c>
      <c r="BQ2730">
        <v>100</v>
      </c>
      <c r="BR2730">
        <v>292.07585165574579</v>
      </c>
      <c r="BS2730">
        <v>5.7261616289856945E-2</v>
      </c>
      <c r="BT2730">
        <v>3.0151435070186388E-4</v>
      </c>
      <c r="BU2730">
        <v>0</v>
      </c>
      <c r="BV2730">
        <v>0.58810822107117555</v>
      </c>
      <c r="BW2730">
        <v>15.244496919271576</v>
      </c>
      <c r="BX2730">
        <v>35.557248009617766</v>
      </c>
      <c r="BY2730">
        <v>32.316925428053935</v>
      </c>
      <c r="BZ2730">
        <v>1017.6875222158366</v>
      </c>
      <c r="CA2730">
        <v>306.92890353958859</v>
      </c>
      <c r="CB2730">
        <v>235.76208325120842</v>
      </c>
      <c r="CC2730" s="156">
        <v>1.32</v>
      </c>
      <c r="CD2730">
        <v>620</v>
      </c>
      <c r="CE2730">
        <v>0.13298690226687837</v>
      </c>
      <c r="CF2730">
        <v>4.6851675270270174</v>
      </c>
      <c r="CG2730">
        <v>0.16155842409502055</v>
      </c>
      <c r="CH2730">
        <v>8.2888242989706029</v>
      </c>
      <c r="CI2730">
        <v>11</v>
      </c>
    </row>
    <row r="2731" spans="47:87" x14ac:dyDescent="0.3">
      <c r="AU2731">
        <v>0.3</v>
      </c>
      <c r="AV2731">
        <v>19.360566380234513</v>
      </c>
      <c r="AW2731">
        <v>0.32588981391389799</v>
      </c>
      <c r="AX2731">
        <v>0.5013932002794268</v>
      </c>
      <c r="AY2731">
        <v>328.31138248216479</v>
      </c>
      <c r="AZ2731">
        <v>9.1497329598978008E-2</v>
      </c>
      <c r="BA2731">
        <v>421.57732422582933</v>
      </c>
      <c r="BB2731">
        <v>321.69029732898446</v>
      </c>
      <c r="BC2731">
        <v>1</v>
      </c>
      <c r="BD2731">
        <v>41.945640671474841</v>
      </c>
      <c r="BE2731">
        <v>104.02089572324627</v>
      </c>
      <c r="BF2731">
        <v>20.185627324249907</v>
      </c>
      <c r="BG2731">
        <v>6.4148161633668357</v>
      </c>
      <c r="BH2731">
        <v>429.22342511934028</v>
      </c>
      <c r="BI2731">
        <v>0.19999999999999998</v>
      </c>
      <c r="BJ2731">
        <v>2570.6961074568103</v>
      </c>
      <c r="BK2731">
        <v>710.09110662445232</v>
      </c>
      <c r="BL2731">
        <v>910.12627124537289</v>
      </c>
      <c r="BM2731">
        <v>1137.8330910560301</v>
      </c>
      <c r="BN2731">
        <v>111.21330547428141</v>
      </c>
      <c r="BO2731">
        <v>29.672946199305088</v>
      </c>
      <c r="BP2731">
        <v>2.2862669171984235E-2</v>
      </c>
      <c r="BQ2731">
        <v>100</v>
      </c>
      <c r="BR2731">
        <v>317.69178638171189</v>
      </c>
      <c r="BS2731">
        <v>4.853718801949751E-2</v>
      </c>
      <c r="BT2731">
        <v>3.183540247517591E-4</v>
      </c>
      <c r="BU2731">
        <v>21.475713355574189</v>
      </c>
      <c r="BV2731">
        <v>0.58379781960597787</v>
      </c>
      <c r="BW2731">
        <v>15.967693426166381</v>
      </c>
      <c r="BX2731">
        <v>36.302860103492471</v>
      </c>
      <c r="BY2731">
        <v>35.806583720664293</v>
      </c>
      <c r="BZ2731">
        <v>1145.4014106555906</v>
      </c>
      <c r="CA2731">
        <v>324.16434941924172</v>
      </c>
      <c r="CB2731">
        <v>233.07293224710085</v>
      </c>
      <c r="CC2731" s="156">
        <v>0.96</v>
      </c>
      <c r="CD2731">
        <v>2060</v>
      </c>
      <c r="CE2731">
        <v>8.673967926293269E-3</v>
      </c>
      <c r="CF2731">
        <v>1.7690204519033443</v>
      </c>
      <c r="CG2731">
        <v>5.8266963779289291E-2</v>
      </c>
      <c r="CH2731">
        <v>-14.893219781503433</v>
      </c>
      <c r="CI2731" t="s">
        <v>479</v>
      </c>
    </row>
    <row r="2732" spans="47:87" x14ac:dyDescent="0.3">
      <c r="AU2732">
        <v>0.3</v>
      </c>
      <c r="AV2732">
        <v>20.954585805634807</v>
      </c>
      <c r="AW2732">
        <v>0.28831168933800505</v>
      </c>
      <c r="AX2732">
        <v>1.6510967620609294</v>
      </c>
      <c r="AY2732">
        <v>333.86118332651222</v>
      </c>
      <c r="AZ2732">
        <v>9.9846422543562782E-2</v>
      </c>
      <c r="BA2732">
        <v>454.55655285260968</v>
      </c>
      <c r="BB2732">
        <v>350.28408393383745</v>
      </c>
      <c r="BC2732">
        <v>1</v>
      </c>
      <c r="BD2732">
        <v>42.663831891554565</v>
      </c>
      <c r="BE2732">
        <v>108.1835992411645</v>
      </c>
      <c r="BF2732">
        <v>22.10151512751262</v>
      </c>
      <c r="BG2732">
        <v>4.2186087126845422</v>
      </c>
      <c r="BH2732">
        <v>378.69408987797101</v>
      </c>
      <c r="BI2732">
        <v>0.20000000000000004</v>
      </c>
      <c r="BJ2732">
        <v>2367.8623883393598</v>
      </c>
      <c r="BK2732">
        <v>674.59618408134043</v>
      </c>
      <c r="BL2732">
        <v>909.04178711652901</v>
      </c>
      <c r="BM2732">
        <v>945.42634578610603</v>
      </c>
      <c r="BN2732">
        <v>168.00898404164752</v>
      </c>
      <c r="BO2732">
        <v>25.923815530630005</v>
      </c>
      <c r="BP2732">
        <v>5.9882628418506514E-2</v>
      </c>
      <c r="BQ2732">
        <v>100</v>
      </c>
      <c r="BR2732">
        <v>311.14312064998575</v>
      </c>
      <c r="BS2732">
        <v>5.2410855274916179E-2</v>
      </c>
      <c r="BT2732">
        <v>3.1782485910834997E-4</v>
      </c>
      <c r="BU2732">
        <v>0</v>
      </c>
      <c r="BV2732">
        <v>0.53321692809498766</v>
      </c>
      <c r="BW2732">
        <v>13.371456788513081</v>
      </c>
      <c r="BX2732">
        <v>37.541450820382458</v>
      </c>
      <c r="BY2732">
        <v>28.153455818604762</v>
      </c>
      <c r="BZ2732">
        <v>1074.3762798484722</v>
      </c>
      <c r="CA2732">
        <v>268.98851506710537</v>
      </c>
      <c r="CB2732">
        <v>238.34508533542339</v>
      </c>
      <c r="CC2732" s="156">
        <v>1.1100000000000001</v>
      </c>
      <c r="CD2732">
        <v>1710</v>
      </c>
      <c r="CE2732">
        <v>7.3151873395039146E-2</v>
      </c>
      <c r="CF2732">
        <v>2.8684806497281636</v>
      </c>
      <c r="CG2732">
        <v>0.11171255964783447</v>
      </c>
      <c r="CH2732">
        <v>-3.0212187391064775</v>
      </c>
      <c r="CI2732" t="s">
        <v>479</v>
      </c>
    </row>
    <row r="2733" spans="47:87" x14ac:dyDescent="0.3">
      <c r="AU2733">
        <v>0.3</v>
      </c>
      <c r="AV2733">
        <v>18.925248487670949</v>
      </c>
      <c r="AW2733">
        <v>0.28233405486404833</v>
      </c>
      <c r="AX2733">
        <v>1.0913988678163178</v>
      </c>
      <c r="AY2733">
        <v>313.58653402427126</v>
      </c>
      <c r="AZ2733">
        <v>9.6741517361066023E-2</v>
      </c>
      <c r="BA2733">
        <v>461.61965640871961</v>
      </c>
      <c r="BB2733">
        <v>287.44004958602994</v>
      </c>
      <c r="BC2733">
        <v>1</v>
      </c>
      <c r="BD2733">
        <v>40.349301610638172</v>
      </c>
      <c r="BE2733">
        <v>92.224821182195058</v>
      </c>
      <c r="BF2733">
        <v>10.637786748603522</v>
      </c>
      <c r="BG2733">
        <v>3.8450314041814688</v>
      </c>
      <c r="BH2733">
        <v>424.34467021254727</v>
      </c>
      <c r="BI2733">
        <v>0.20000000000000004</v>
      </c>
      <c r="BJ2733">
        <v>2335.4995711028241</v>
      </c>
      <c r="BK2733">
        <v>706.93279805159375</v>
      </c>
      <c r="BL2733">
        <v>845.76071856219971</v>
      </c>
      <c r="BM2733">
        <v>1069.6504605129976</v>
      </c>
      <c r="BN2733">
        <v>203.12682015593199</v>
      </c>
      <c r="BO2733">
        <v>25.354996057796281</v>
      </c>
      <c r="BP2733">
        <v>6.2448389718358005E-2</v>
      </c>
      <c r="BQ2733">
        <v>100</v>
      </c>
      <c r="BR2733">
        <v>348.17133913590806</v>
      </c>
      <c r="BS2733">
        <v>4.9434761443362375E-2</v>
      </c>
      <c r="BT2733">
        <v>2.9028300235251289E-4</v>
      </c>
      <c r="BU2733">
        <v>44.031280239682658</v>
      </c>
      <c r="BV2733">
        <v>0.49819690265739736</v>
      </c>
      <c r="BW2733">
        <v>14.485494975173669</v>
      </c>
      <c r="BX2733">
        <v>33.218632215061554</v>
      </c>
      <c r="BY2733">
        <v>28.684606827950141</v>
      </c>
      <c r="BZ2733">
        <v>843.50712455989662</v>
      </c>
      <c r="CA2733">
        <v>343.45228388114873</v>
      </c>
      <c r="CB2733">
        <v>221.48838295875487</v>
      </c>
      <c r="CC2733" s="156">
        <v>1.33</v>
      </c>
      <c r="CD2733">
        <v>390</v>
      </c>
      <c r="CE2733">
        <v>0.15410538441640842</v>
      </c>
      <c r="CF2733">
        <v>5.3823823090605156</v>
      </c>
      <c r="CG2733">
        <v>0.18367320891803687</v>
      </c>
      <c r="CH2733">
        <v>9.3736111090871947</v>
      </c>
      <c r="CI2733">
        <v>10</v>
      </c>
    </row>
    <row r="2734" spans="47:87" x14ac:dyDescent="0.3">
      <c r="AU2734">
        <v>0.3</v>
      </c>
      <c r="AV2734">
        <v>19.209334229384542</v>
      </c>
      <c r="AW2734">
        <v>0.25359424596426705</v>
      </c>
      <c r="AX2734">
        <v>0.93555949547624362</v>
      </c>
      <c r="AY2734">
        <v>350.80465508759704</v>
      </c>
      <c r="AZ2734">
        <v>0.11150455284254637</v>
      </c>
      <c r="BA2734">
        <v>405.89878239876577</v>
      </c>
      <c r="BB2734">
        <v>365.77222595238061</v>
      </c>
      <c r="BC2734">
        <v>1</v>
      </c>
      <c r="BD2734">
        <v>34.104235266412353</v>
      </c>
      <c r="BE2734">
        <v>88.696388692143614</v>
      </c>
      <c r="BF2734">
        <v>15.305523098382936</v>
      </c>
      <c r="BG2734">
        <v>6.2930582054391877</v>
      </c>
      <c r="BH2734">
        <v>422.08232015113276</v>
      </c>
      <c r="BI2734">
        <v>0.20000000000000007</v>
      </c>
      <c r="BJ2734">
        <v>3034.7054449825559</v>
      </c>
      <c r="BK2734">
        <v>702.7737143838026</v>
      </c>
      <c r="BL2734">
        <v>797.78444445601724</v>
      </c>
      <c r="BM2734">
        <v>1051.0926695270623</v>
      </c>
      <c r="BN2734">
        <v>163.10743610104856</v>
      </c>
      <c r="BO2734">
        <v>22.771644519840272</v>
      </c>
      <c r="BP2734">
        <v>5.6260218935262438E-2</v>
      </c>
      <c r="BQ2734">
        <v>100</v>
      </c>
      <c r="BR2734">
        <v>291.6370606837167</v>
      </c>
      <c r="BS2734">
        <v>6.0067654696475174E-2</v>
      </c>
      <c r="BT2734">
        <v>3.2686446552002569E-4</v>
      </c>
      <c r="BU2734">
        <v>0</v>
      </c>
      <c r="BV2734">
        <v>0.56188751718270336</v>
      </c>
      <c r="BW2734">
        <v>12.97100984521197</v>
      </c>
      <c r="BX2734">
        <v>37.83179465722899</v>
      </c>
      <c r="BY2734">
        <v>36.830272428588657</v>
      </c>
      <c r="BZ2734">
        <v>855.3065878835431</v>
      </c>
      <c r="CA2734">
        <v>258.58693140154247</v>
      </c>
      <c r="CB2734">
        <v>226.77263332733878</v>
      </c>
      <c r="CC2734" s="156">
        <v>1.1100000000000001</v>
      </c>
      <c r="CD2734">
        <v>1970</v>
      </c>
      <c r="CE2734">
        <v>7.3334921162037103E-2</v>
      </c>
      <c r="CF2734">
        <v>2.990955058930505</v>
      </c>
      <c r="CG2734">
        <v>0.11117471864111543</v>
      </c>
      <c r="CH2734">
        <v>-4.0128721658799913</v>
      </c>
      <c r="CI2734" t="s">
        <v>479</v>
      </c>
    </row>
    <row r="2735" spans="47:87" x14ac:dyDescent="0.3">
      <c r="AU2735">
        <v>0.3</v>
      </c>
      <c r="AV2735">
        <v>21.667432090049534</v>
      </c>
      <c r="AW2735">
        <v>0.26396351778121518</v>
      </c>
      <c r="AX2735">
        <v>0.53686450585486023</v>
      </c>
      <c r="AY2735">
        <v>345.34267576180764</v>
      </c>
      <c r="AZ2735">
        <v>0.10011278235566423</v>
      </c>
      <c r="BA2735">
        <v>368.50714588605581</v>
      </c>
      <c r="BB2735">
        <v>299.08683541693165</v>
      </c>
      <c r="BC2735">
        <v>1</v>
      </c>
      <c r="BD2735">
        <v>46.121454076030744</v>
      </c>
      <c r="BE2735">
        <v>101.30103127810754</v>
      </c>
      <c r="BF2735">
        <v>24.566345653624882</v>
      </c>
      <c r="BG2735">
        <v>4.6751692793959716</v>
      </c>
      <c r="BH2735">
        <v>428.79289149784586</v>
      </c>
      <c r="BI2735">
        <v>0.2</v>
      </c>
      <c r="BJ2735">
        <v>2168.3210163582626</v>
      </c>
      <c r="BK2735">
        <v>685.38648749227934</v>
      </c>
      <c r="BL2735">
        <v>879.32439528625866</v>
      </c>
      <c r="BM2735">
        <v>839.79443878508857</v>
      </c>
      <c r="BN2735">
        <v>200.63827263789659</v>
      </c>
      <c r="BO2735">
        <v>23.675033861127336</v>
      </c>
      <c r="BP2735">
        <v>6.2002397042862374E-2</v>
      </c>
      <c r="BQ2735">
        <v>100</v>
      </c>
      <c r="BR2735">
        <v>349.83993252031297</v>
      </c>
      <c r="BS2735">
        <v>5.6886827368023626E-2</v>
      </c>
      <c r="BT2735">
        <v>2.9191394313323501E-4</v>
      </c>
      <c r="BU2735">
        <v>8.6856001445828603</v>
      </c>
      <c r="BV2735">
        <v>0.54656753470453134</v>
      </c>
      <c r="BW2735">
        <v>15.592940730040546</v>
      </c>
      <c r="BX2735">
        <v>34.738184815607262</v>
      </c>
      <c r="BY2735">
        <v>38.760507765502091</v>
      </c>
      <c r="BZ2735">
        <v>1116.1107523035489</v>
      </c>
      <c r="CA2735">
        <v>214.16696255283955</v>
      </c>
      <c r="CB2735">
        <v>214.761196639448</v>
      </c>
      <c r="CC2735" s="156">
        <v>0.83</v>
      </c>
      <c r="CD2735">
        <v>1890</v>
      </c>
      <c r="CE2735">
        <v>0.1805695313281821</v>
      </c>
      <c r="CF2735">
        <v>6.1065101978725744</v>
      </c>
      <c r="CG2735">
        <v>0.21906833958686384</v>
      </c>
      <c r="CH2735">
        <v>17.851798929410968</v>
      </c>
      <c r="CI2735">
        <v>8</v>
      </c>
    </row>
    <row r="2736" spans="47:87" x14ac:dyDescent="0.3">
      <c r="AU2736">
        <v>0.3</v>
      </c>
      <c r="AV2736">
        <v>22.323169643394259</v>
      </c>
      <c r="AW2736">
        <v>0.36200390517240832</v>
      </c>
      <c r="AX2736">
        <v>1.4576358293514085</v>
      </c>
      <c r="AY2736">
        <v>313.44245882783906</v>
      </c>
      <c r="AZ2736">
        <v>9.8663728429414274E-2</v>
      </c>
      <c r="BA2736">
        <v>411.44180436942764</v>
      </c>
      <c r="BB2736">
        <v>381.89150337585141</v>
      </c>
      <c r="BC2736">
        <v>1</v>
      </c>
      <c r="BD2736">
        <v>37.725939320159185</v>
      </c>
      <c r="BE2736">
        <v>82.553694305099981</v>
      </c>
      <c r="BF2736">
        <v>20.318315630482083</v>
      </c>
      <c r="BG2736">
        <v>4.5993101751380889</v>
      </c>
      <c r="BH2736">
        <v>415.23437696373281</v>
      </c>
      <c r="BI2736">
        <v>0.2</v>
      </c>
      <c r="BJ2736">
        <v>2518.2479241888691</v>
      </c>
      <c r="BK2736">
        <v>714.16127710261912</v>
      </c>
      <c r="BL2736">
        <v>962.27963671824</v>
      </c>
      <c r="BM2736">
        <v>1084.5546873679953</v>
      </c>
      <c r="BN2736">
        <v>100.4451677726414</v>
      </c>
      <c r="BO2736">
        <v>32.979678380786744</v>
      </c>
      <c r="BP2736">
        <v>2.3169568455288257E-2</v>
      </c>
      <c r="BQ2736">
        <v>100</v>
      </c>
      <c r="BR2736">
        <v>390.94689713221658</v>
      </c>
      <c r="BS2736">
        <v>5.2218261938140727E-2</v>
      </c>
      <c r="BT2736">
        <v>2.9933189017786069E-4</v>
      </c>
      <c r="BU2736">
        <v>0</v>
      </c>
      <c r="BV2736">
        <v>0.56759949850833125</v>
      </c>
      <c r="BW2736">
        <v>15.405188549752138</v>
      </c>
      <c r="BX2736">
        <v>38.242735602245219</v>
      </c>
      <c r="BY2736">
        <v>36.34631062106174</v>
      </c>
      <c r="BZ2736">
        <v>953.15833518985141</v>
      </c>
      <c r="CA2736">
        <v>245.17490326694045</v>
      </c>
      <c r="CB2736">
        <v>231.7477708907156</v>
      </c>
      <c r="CC2736" s="156">
        <v>1.19</v>
      </c>
      <c r="CD2736">
        <v>1440</v>
      </c>
      <c r="CE2736">
        <v>0.11612892136338893</v>
      </c>
      <c r="CF2736">
        <v>4.4089406521851</v>
      </c>
      <c r="CG2736">
        <v>0.1604792659115207</v>
      </c>
      <c r="CH2736">
        <v>0.67335663713154159</v>
      </c>
      <c r="CI2736">
        <v>16</v>
      </c>
    </row>
    <row r="2737" spans="47:87" x14ac:dyDescent="0.3">
      <c r="AU2737">
        <v>0.3</v>
      </c>
      <c r="AV2737">
        <v>20.093351831161236</v>
      </c>
      <c r="AW2737">
        <v>0.27876153148030741</v>
      </c>
      <c r="AX2737">
        <v>1.5339907161795387</v>
      </c>
      <c r="AY2737">
        <v>317.94331249477148</v>
      </c>
      <c r="AZ2737">
        <v>9.4527644751962209E-2</v>
      </c>
      <c r="BA2737">
        <v>369.33627475668425</v>
      </c>
      <c r="BB2737">
        <v>330.60760390613137</v>
      </c>
      <c r="BC2737">
        <v>1</v>
      </c>
      <c r="BD2737">
        <v>41.265549595573418</v>
      </c>
      <c r="BE2737">
        <v>94.969583428685524</v>
      </c>
      <c r="BF2737">
        <v>19.493773497413912</v>
      </c>
      <c r="BG2737">
        <v>4.5352284818109041</v>
      </c>
      <c r="BH2737">
        <v>397.09404357351946</v>
      </c>
      <c r="BI2737">
        <v>0.2</v>
      </c>
      <c r="BJ2737">
        <v>2562.3909232896008</v>
      </c>
      <c r="BK2737">
        <v>670.23930985460561</v>
      </c>
      <c r="BL2737">
        <v>922.57669001469537</v>
      </c>
      <c r="BM2737">
        <v>867.47320760343655</v>
      </c>
      <c r="BN2737">
        <v>207.93120504470846</v>
      </c>
      <c r="BO2737">
        <v>25.110270229737523</v>
      </c>
      <c r="BP2737">
        <v>5.2428177355708871E-2</v>
      </c>
      <c r="BQ2737">
        <v>100</v>
      </c>
      <c r="BR2737">
        <v>388.63209929647923</v>
      </c>
      <c r="BS2737">
        <v>5.6983294693266205E-2</v>
      </c>
      <c r="BT2737">
        <v>3.0025848101068096E-4</v>
      </c>
      <c r="BU2737">
        <v>0</v>
      </c>
      <c r="BV2737">
        <v>0.5995328998611329</v>
      </c>
      <c r="BW2737">
        <v>16.559460840112425</v>
      </c>
      <c r="BX2737">
        <v>35.092098569382657</v>
      </c>
      <c r="BY2737">
        <v>30.489397148899663</v>
      </c>
      <c r="BZ2737">
        <v>1136.1876804891913</v>
      </c>
      <c r="CA2737">
        <v>319.98064840869796</v>
      </c>
      <c r="CB2737">
        <v>229.77017005211414</v>
      </c>
      <c r="CC2737" s="156">
        <v>0.88</v>
      </c>
      <c r="CD2737">
        <v>2040</v>
      </c>
      <c r="CE2737">
        <v>0.13249228550499481</v>
      </c>
      <c r="CF2737">
        <v>4.6953868278771891</v>
      </c>
      <c r="CG2737">
        <v>0.17144034074691944</v>
      </c>
      <c r="CH2737">
        <v>5.6632404835855334</v>
      </c>
      <c r="CI2737">
        <v>12</v>
      </c>
    </row>
    <row r="2738" spans="47:87" x14ac:dyDescent="0.3">
      <c r="AU2738">
        <v>0.3</v>
      </c>
      <c r="AV2738">
        <v>20.581080117130462</v>
      </c>
      <c r="AW2738">
        <v>0.31413796091881785</v>
      </c>
      <c r="AX2738">
        <v>1.9829893071627462</v>
      </c>
      <c r="AY2738">
        <v>317.18878810419585</v>
      </c>
      <c r="AZ2738">
        <v>9.5805145439212799E-2</v>
      </c>
      <c r="BA2738">
        <v>405.83166531791284</v>
      </c>
      <c r="BB2738">
        <v>333.02526848030988</v>
      </c>
      <c r="BC2738">
        <v>1</v>
      </c>
      <c r="BD2738">
        <v>35.369629540694191</v>
      </c>
      <c r="BE2738">
        <v>102.14879093190541</v>
      </c>
      <c r="BF2738">
        <v>8.8991927412949181</v>
      </c>
      <c r="BG2738">
        <v>3.6333736519674433</v>
      </c>
      <c r="BH2738">
        <v>440.98751857845042</v>
      </c>
      <c r="BI2738">
        <v>0.19999999999999998</v>
      </c>
      <c r="BJ2738">
        <v>2836.1976497123815</v>
      </c>
      <c r="BK2738">
        <v>679.66513346783438</v>
      </c>
      <c r="BL2738">
        <v>962.11149704935974</v>
      </c>
      <c r="BM2738">
        <v>1035.6358412527572</v>
      </c>
      <c r="BN2738">
        <v>131.94216054176178</v>
      </c>
      <c r="BO2738">
        <v>28.331623217399709</v>
      </c>
      <c r="BP2738">
        <v>5.4921007023383914E-2</v>
      </c>
      <c r="BQ2738">
        <v>100</v>
      </c>
      <c r="BR2738">
        <v>274.29578142089571</v>
      </c>
      <c r="BS2738">
        <v>5.5301383677481705E-2</v>
      </c>
      <c r="BT2738">
        <v>3.1016615734967378E-4</v>
      </c>
      <c r="BU2738">
        <v>38.374377441914859</v>
      </c>
      <c r="BV2738">
        <v>0.54667443052071862</v>
      </c>
      <c r="BW2738">
        <v>13.278499645721045</v>
      </c>
      <c r="BX2738">
        <v>37.20878856772211</v>
      </c>
      <c r="BY2738">
        <v>36.46829473792355</v>
      </c>
      <c r="BZ2738">
        <v>1130.858465521665</v>
      </c>
      <c r="CA2738">
        <v>401.25942013009455</v>
      </c>
      <c r="CB2738">
        <v>233.33923591516478</v>
      </c>
      <c r="CC2738" s="156">
        <v>1.1599999999999999</v>
      </c>
      <c r="CD2738">
        <v>2020</v>
      </c>
      <c r="CE2738">
        <v>2.7493958821095843E-2</v>
      </c>
      <c r="CF2738">
        <v>1.9289823894717659</v>
      </c>
      <c r="CG2738">
        <v>6.4392562468357284E-2</v>
      </c>
      <c r="CH2738">
        <v>-14.016714884322145</v>
      </c>
      <c r="CI2738" t="s">
        <v>479</v>
      </c>
    </row>
    <row r="2739" spans="47:87" x14ac:dyDescent="0.3">
      <c r="AU2739">
        <v>0.3</v>
      </c>
      <c r="AV2739">
        <v>19.184571712499885</v>
      </c>
      <c r="AW2739">
        <v>0.27678571581049738</v>
      </c>
      <c r="AX2739">
        <v>1.501444691963004</v>
      </c>
      <c r="AY2739">
        <v>349.07683543055401</v>
      </c>
      <c r="AZ2739">
        <v>0.10257592739562159</v>
      </c>
      <c r="BA2739">
        <v>470.97080948222242</v>
      </c>
      <c r="BB2739">
        <v>355.77433652615474</v>
      </c>
      <c r="BC2739">
        <v>1</v>
      </c>
      <c r="BD2739">
        <v>40.519403063450191</v>
      </c>
      <c r="BE2739">
        <v>95.700339178368537</v>
      </c>
      <c r="BF2739">
        <v>13.495573326821065</v>
      </c>
      <c r="BG2739">
        <v>3.8410986624816386</v>
      </c>
      <c r="BH2739">
        <v>398.5813090098203</v>
      </c>
      <c r="BI2739">
        <v>0.19999999999999996</v>
      </c>
      <c r="BJ2739">
        <v>2389.2301201582991</v>
      </c>
      <c r="BK2739">
        <v>686.63579494397061</v>
      </c>
      <c r="BL2739">
        <v>839.4392118127314</v>
      </c>
      <c r="BM2739">
        <v>787.75146175853718</v>
      </c>
      <c r="BN2739">
        <v>143.18840665100137</v>
      </c>
      <c r="BO2739">
        <v>24.717651891333766</v>
      </c>
      <c r="BP2739">
        <v>7.8059657330368445E-2</v>
      </c>
      <c r="BQ2739">
        <v>100</v>
      </c>
      <c r="BR2739">
        <v>300.95683257767968</v>
      </c>
      <c r="BS2739">
        <v>5.4430856916686324E-2</v>
      </c>
      <c r="BT2739">
        <v>3.1012074176733857E-4</v>
      </c>
      <c r="BU2739">
        <v>0</v>
      </c>
      <c r="BV2739">
        <v>0.52352135005093725</v>
      </c>
      <c r="BW2739">
        <v>13.412494620273767</v>
      </c>
      <c r="BX2739">
        <v>35.680678441720438</v>
      </c>
      <c r="BY2739">
        <v>36.353648984621216</v>
      </c>
      <c r="BZ2739">
        <v>1028.0556338050335</v>
      </c>
      <c r="CA2739">
        <v>342.52900144765948</v>
      </c>
      <c r="CB2739">
        <v>232.92990784059637</v>
      </c>
      <c r="CC2739" s="156">
        <v>0.92</v>
      </c>
      <c r="CD2739">
        <v>1740</v>
      </c>
      <c r="CE2739">
        <v>6.2263787736744902E-2</v>
      </c>
      <c r="CF2739">
        <v>2.9276723105625511</v>
      </c>
      <c r="CG2739">
        <v>9.8403798494702974E-2</v>
      </c>
      <c r="CH2739">
        <v>-6.8738628789607192</v>
      </c>
      <c r="CI2739" t="s">
        <v>479</v>
      </c>
    </row>
    <row r="2740" spans="47:87" x14ac:dyDescent="0.3">
      <c r="AU2740">
        <v>0.3</v>
      </c>
      <c r="AV2740">
        <v>20.054463297705457</v>
      </c>
      <c r="AW2740">
        <v>0.34217288113434258</v>
      </c>
      <c r="AX2740">
        <v>1.9752606068878229</v>
      </c>
      <c r="AY2740">
        <v>296.93555653558474</v>
      </c>
      <c r="AZ2740">
        <v>0.10639749530284946</v>
      </c>
      <c r="BA2740">
        <v>486.8625429064187</v>
      </c>
      <c r="BB2740">
        <v>320.44769747598866</v>
      </c>
      <c r="BC2740">
        <v>1</v>
      </c>
      <c r="BD2740">
        <v>50.7141100338943</v>
      </c>
      <c r="BE2740">
        <v>107.35199752588954</v>
      </c>
      <c r="BF2740">
        <v>14.002880213136288</v>
      </c>
      <c r="BG2740">
        <v>5.8851730670521283</v>
      </c>
      <c r="BH2740">
        <v>422.67013590841395</v>
      </c>
      <c r="BI2740">
        <v>0.20000000000000004</v>
      </c>
      <c r="BJ2740">
        <v>2812.7442206225828</v>
      </c>
      <c r="BK2740">
        <v>677.86097505751934</v>
      </c>
      <c r="BL2740">
        <v>937.12311579726111</v>
      </c>
      <c r="BM2740">
        <v>1008.4750248193581</v>
      </c>
      <c r="BN2740">
        <v>105.06623394715018</v>
      </c>
      <c r="BO2740">
        <v>30.962076829167195</v>
      </c>
      <c r="BP2740">
        <v>4.7432101589233097E-2</v>
      </c>
      <c r="BQ2740">
        <v>100</v>
      </c>
      <c r="BR2740">
        <v>314.63034435568875</v>
      </c>
      <c r="BS2740">
        <v>5.6604139700935266E-2</v>
      </c>
      <c r="BT2740">
        <v>3.0601150362859539E-4</v>
      </c>
      <c r="BU2740">
        <v>0</v>
      </c>
      <c r="BV2740">
        <v>0.54380160272158984</v>
      </c>
      <c r="BW2740">
        <v>13.667869527030556</v>
      </c>
      <c r="BX2740">
        <v>36.688675615201824</v>
      </c>
      <c r="BY2740">
        <v>28.525210702474446</v>
      </c>
      <c r="BZ2740">
        <v>915.15978395135653</v>
      </c>
      <c r="CA2740">
        <v>241.31485703965842</v>
      </c>
      <c r="CB2740">
        <v>232.86765961372924</v>
      </c>
      <c r="CC2740" s="156">
        <v>1.01</v>
      </c>
      <c r="CD2740">
        <v>1860</v>
      </c>
      <c r="CE2740">
        <v>9.3788499186642005E-2</v>
      </c>
      <c r="CF2740">
        <v>3.2536451997380396</v>
      </c>
      <c r="CG2740">
        <v>0.13120849665616072</v>
      </c>
      <c r="CH2740">
        <v>-0.30990759780021992</v>
      </c>
      <c r="CI2740" t="s">
        <v>479</v>
      </c>
    </row>
    <row r="2741" spans="47:87" x14ac:dyDescent="0.3">
      <c r="AU2741">
        <v>0.3</v>
      </c>
      <c r="AV2741">
        <v>21.697533212752933</v>
      </c>
      <c r="AW2741">
        <v>0.28999910026778142</v>
      </c>
      <c r="AX2741">
        <v>1.3225314825969889</v>
      </c>
      <c r="AY2741">
        <v>348.66473567368729</v>
      </c>
      <c r="AZ2741">
        <v>0.11400685105377702</v>
      </c>
      <c r="BA2741">
        <v>476.23880959287874</v>
      </c>
      <c r="BB2741">
        <v>337.6017988932764</v>
      </c>
      <c r="BC2741">
        <v>1</v>
      </c>
      <c r="BD2741">
        <v>43.49549700593451</v>
      </c>
      <c r="BE2741">
        <v>89.444032215266844</v>
      </c>
      <c r="BF2741">
        <v>10.899414563796871</v>
      </c>
      <c r="BG2741">
        <v>3.8137949489381597</v>
      </c>
      <c r="BH2741">
        <v>468.84497274476399</v>
      </c>
      <c r="BI2741">
        <v>0.20000000000000004</v>
      </c>
      <c r="BJ2741">
        <v>2788.7732529703731</v>
      </c>
      <c r="BK2741">
        <v>685.67087669467014</v>
      </c>
      <c r="BL2741">
        <v>852.14904247865115</v>
      </c>
      <c r="BM2741">
        <v>947.6308751109558</v>
      </c>
      <c r="BN2741">
        <v>175.55688350171908</v>
      </c>
      <c r="BO2741">
        <v>26.367935789348881</v>
      </c>
      <c r="BP2741">
        <v>2.46868105144585E-2</v>
      </c>
      <c r="BQ2741">
        <v>100</v>
      </c>
      <c r="BR2741">
        <v>346.37693436198356</v>
      </c>
      <c r="BS2741">
        <v>5.491606707981541E-2</v>
      </c>
      <c r="BT2741">
        <v>3.0050195611997741E-4</v>
      </c>
      <c r="BU2741">
        <v>56.624695602271608</v>
      </c>
      <c r="BV2741">
        <v>0.56584510262390775</v>
      </c>
      <c r="BW2741">
        <v>15.356059656076598</v>
      </c>
      <c r="BX2741">
        <v>35.633564967681245</v>
      </c>
      <c r="BY2741">
        <v>35.99975970364509</v>
      </c>
      <c r="BZ2741">
        <v>1019.2106580410975</v>
      </c>
      <c r="CA2741">
        <v>226.77505646132835</v>
      </c>
      <c r="CB2741">
        <v>240.78178672121643</v>
      </c>
      <c r="CC2741" s="156">
        <v>0.7</v>
      </c>
      <c r="CD2741">
        <v>2020</v>
      </c>
      <c r="CE2741">
        <v>0.23752605011877348</v>
      </c>
      <c r="CF2741">
        <v>8.3320526441822693</v>
      </c>
      <c r="CG2741">
        <v>0.28654200353365017</v>
      </c>
      <c r="CH2741">
        <v>33.479397736552194</v>
      </c>
      <c r="CI2741">
        <v>5</v>
      </c>
    </row>
    <row r="2742" spans="47:87" x14ac:dyDescent="0.3">
      <c r="AU2742">
        <v>0.3</v>
      </c>
      <c r="AV2742">
        <v>20.12617306681646</v>
      </c>
      <c r="AW2742">
        <v>0.23526116834771743</v>
      </c>
      <c r="AX2742">
        <v>0.67207907484331852</v>
      </c>
      <c r="AY2742">
        <v>342.47755957495167</v>
      </c>
      <c r="AZ2742">
        <v>9.6440610061946666E-2</v>
      </c>
      <c r="BA2742">
        <v>444.59964323715928</v>
      </c>
      <c r="BB2742">
        <v>349.43743793870215</v>
      </c>
      <c r="BC2742">
        <v>1</v>
      </c>
      <c r="BD2742">
        <v>37.366872344087881</v>
      </c>
      <c r="BE2742">
        <v>106.86770845458251</v>
      </c>
      <c r="BF2742">
        <v>15.821650763458663</v>
      </c>
      <c r="BG2742">
        <v>5.9773334901697002</v>
      </c>
      <c r="BH2742">
        <v>401.97006437573901</v>
      </c>
      <c r="BI2742">
        <v>0.2</v>
      </c>
      <c r="BJ2742">
        <v>2781.004965287887</v>
      </c>
      <c r="BK2742">
        <v>690.83019599922227</v>
      </c>
      <c r="BL2742">
        <v>840.01212932494582</v>
      </c>
      <c r="BM2742">
        <v>958.44795502708132</v>
      </c>
      <c r="BN2742">
        <v>161.07845415222991</v>
      </c>
      <c r="BO2742">
        <v>21.28619174150813</v>
      </c>
      <c r="BP2742">
        <v>3.2717691741713163E-2</v>
      </c>
      <c r="BQ2742">
        <v>100</v>
      </c>
      <c r="BR2742">
        <v>402.21531597155507</v>
      </c>
      <c r="BS2742">
        <v>4.9769609851301612E-2</v>
      </c>
      <c r="BT2742">
        <v>3.0252002194391508E-4</v>
      </c>
      <c r="BU2742">
        <v>10.888567319724899</v>
      </c>
      <c r="BV2742">
        <v>0.54650116364026546</v>
      </c>
      <c r="BW2742">
        <v>15.872010610618322</v>
      </c>
      <c r="BX2742">
        <v>37.811493344873334</v>
      </c>
      <c r="BY2742">
        <v>31.617951890378361</v>
      </c>
      <c r="BZ2742">
        <v>1048.2449708963027</v>
      </c>
      <c r="CA2742">
        <v>337.28311954757294</v>
      </c>
      <c r="CB2742">
        <v>239.06281741094151</v>
      </c>
      <c r="CC2742" s="156">
        <v>1.18</v>
      </c>
      <c r="CD2742">
        <v>1570</v>
      </c>
      <c r="CE2742">
        <v>-0.10656727771713725</v>
      </c>
      <c r="CF2742">
        <v>0.3972459532103283</v>
      </c>
      <c r="CG2742">
        <v>1.1878150200752358E-2</v>
      </c>
      <c r="CH2742">
        <v>-29.623534887734518</v>
      </c>
      <c r="CI2742" t="s">
        <v>479</v>
      </c>
    </row>
    <row r="2743" spans="47:87" x14ac:dyDescent="0.3">
      <c r="AU2743">
        <v>0.3</v>
      </c>
      <c r="AV2743">
        <v>19.023029272218242</v>
      </c>
      <c r="AW2743">
        <v>0.30800400512209525</v>
      </c>
      <c r="AX2743">
        <v>1.6558175994224955</v>
      </c>
      <c r="AY2743">
        <v>342.7863706981513</v>
      </c>
      <c r="AZ2743">
        <v>8.6682520930180376E-2</v>
      </c>
      <c r="BA2743">
        <v>442.46723172380814</v>
      </c>
      <c r="BB2743">
        <v>317.1300783321546</v>
      </c>
      <c r="BC2743">
        <v>1</v>
      </c>
      <c r="BD2743">
        <v>47.144868727857073</v>
      </c>
      <c r="BE2743">
        <v>105.9727731980383</v>
      </c>
      <c r="BF2743">
        <v>17.998986225876781</v>
      </c>
      <c r="BG2743">
        <v>5.3540395281011595</v>
      </c>
      <c r="BH2743">
        <v>400.75655659871001</v>
      </c>
      <c r="BI2743">
        <v>0.19999999999999998</v>
      </c>
      <c r="BJ2743">
        <v>2585.5786726546867</v>
      </c>
      <c r="BK2743">
        <v>670.23632762647594</v>
      </c>
      <c r="BL2743">
        <v>881.01628550951455</v>
      </c>
      <c r="BM2743">
        <v>930.86254083229085</v>
      </c>
      <c r="BN2743">
        <v>240.19839829512384</v>
      </c>
      <c r="BO2743">
        <v>27.803488198536762</v>
      </c>
      <c r="BP2743">
        <v>5.0840841707069782E-2</v>
      </c>
      <c r="BQ2743">
        <v>100</v>
      </c>
      <c r="BR2743">
        <v>351.06430897285895</v>
      </c>
      <c r="BS2743">
        <v>5.0158890319742917E-2</v>
      </c>
      <c r="BT2743">
        <v>3.1064049369556695E-4</v>
      </c>
      <c r="BU2743">
        <v>0</v>
      </c>
      <c r="BV2743">
        <v>0.57979483057053594</v>
      </c>
      <c r="BW2743">
        <v>14.460732471207768</v>
      </c>
      <c r="BX2743">
        <v>34.888411324847503</v>
      </c>
      <c r="BY2743">
        <v>33.078649134320145</v>
      </c>
      <c r="BZ2743">
        <v>1081.7675407798827</v>
      </c>
      <c r="CA2743">
        <v>279.60097048167387</v>
      </c>
      <c r="CB2743">
        <v>217.30956460732034</v>
      </c>
      <c r="CC2743" s="156">
        <v>1.07</v>
      </c>
      <c r="CD2743">
        <v>1550</v>
      </c>
      <c r="CE2743">
        <v>0.10095430850749665</v>
      </c>
      <c r="CF2743">
        <v>3.1533008069721213</v>
      </c>
      <c r="CG2743">
        <v>0.11769015043692542</v>
      </c>
      <c r="CH2743">
        <v>1.7837799853608824</v>
      </c>
      <c r="CI2743">
        <v>17</v>
      </c>
    </row>
    <row r="2744" spans="47:87" x14ac:dyDescent="0.3">
      <c r="AU2744">
        <v>0.3</v>
      </c>
      <c r="AV2744">
        <v>18.782060522982221</v>
      </c>
      <c r="AW2744">
        <v>0.26622263956252606</v>
      </c>
      <c r="AX2744">
        <v>3.2807584290774976</v>
      </c>
      <c r="AY2744">
        <v>337.44519591538551</v>
      </c>
      <c r="AZ2744">
        <v>9.7110428040291241E-2</v>
      </c>
      <c r="BA2744">
        <v>442.39685755802168</v>
      </c>
      <c r="BB2744">
        <v>325.22364228452921</v>
      </c>
      <c r="BC2744">
        <v>1</v>
      </c>
      <c r="BD2744">
        <v>36.814787779893763</v>
      </c>
      <c r="BE2744">
        <v>91.57545571812102</v>
      </c>
      <c r="BF2744">
        <v>30.918285747344854</v>
      </c>
      <c r="BG2744">
        <v>5.0278939951357158</v>
      </c>
      <c r="BH2744">
        <v>422.27276975559937</v>
      </c>
      <c r="BI2744">
        <v>0.20000000000000004</v>
      </c>
      <c r="BJ2744">
        <v>2474.2114299802088</v>
      </c>
      <c r="BK2744">
        <v>682.08513962812242</v>
      </c>
      <c r="BL2744">
        <v>958.24823938921929</v>
      </c>
      <c r="BM2744">
        <v>968.75860964078151</v>
      </c>
      <c r="BN2744">
        <v>177.32459866337086</v>
      </c>
      <c r="BO2744">
        <v>24.201819687820642</v>
      </c>
      <c r="BP2744">
        <v>2.3216407389387569E-2</v>
      </c>
      <c r="BQ2744">
        <v>100</v>
      </c>
      <c r="BR2744">
        <v>303.44451626264816</v>
      </c>
      <c r="BS2744">
        <v>5.2113679170706098E-2</v>
      </c>
      <c r="BT2744">
        <v>2.9869167396194725E-4</v>
      </c>
      <c r="BU2744">
        <v>66.479684004255816</v>
      </c>
      <c r="BV2744">
        <v>0.52559767342131236</v>
      </c>
      <c r="BW2744">
        <v>14.718139139407443</v>
      </c>
      <c r="BX2744">
        <v>36.197550174860773</v>
      </c>
      <c r="BY2744">
        <v>28.202908229058394</v>
      </c>
      <c r="BZ2744">
        <v>827.66764206721291</v>
      </c>
      <c r="CA2744">
        <v>252.77568880587921</v>
      </c>
      <c r="CB2744">
        <v>220.69422311166525</v>
      </c>
      <c r="CC2744" s="156">
        <v>1.31</v>
      </c>
      <c r="CD2744">
        <v>370</v>
      </c>
      <c r="CE2744">
        <v>9.1748013300642306E-2</v>
      </c>
      <c r="CF2744">
        <v>3.6593554579677017</v>
      </c>
      <c r="CG2744">
        <v>0.12718091672435686</v>
      </c>
      <c r="CH2744">
        <v>-1.7772268986718158</v>
      </c>
      <c r="CI2744" t="s">
        <v>479</v>
      </c>
    </row>
    <row r="2745" spans="47:87" x14ac:dyDescent="0.3">
      <c r="AU2745">
        <v>0.3</v>
      </c>
      <c r="AV2745">
        <v>19.563925615778395</v>
      </c>
      <c r="AW2745">
        <v>0.31064100926873606</v>
      </c>
      <c r="AX2745">
        <v>1.0940598843015803</v>
      </c>
      <c r="AY2745">
        <v>321.65488557207857</v>
      </c>
      <c r="AZ2745">
        <v>0.11945196394548392</v>
      </c>
      <c r="BA2745">
        <v>416.22944423542447</v>
      </c>
      <c r="BB2745">
        <v>298.02173090209533</v>
      </c>
      <c r="BC2745">
        <v>1</v>
      </c>
      <c r="BD2745">
        <v>40.766130899357336</v>
      </c>
      <c r="BE2745">
        <v>93.669997170572486</v>
      </c>
      <c r="BF2745">
        <v>25.763936132536717</v>
      </c>
      <c r="BG2745">
        <v>4.4711121895922785</v>
      </c>
      <c r="BH2745">
        <v>426.31648245925788</v>
      </c>
      <c r="BI2745">
        <v>0.19999999999999996</v>
      </c>
      <c r="BJ2745">
        <v>3008.554730310515</v>
      </c>
      <c r="BK2745">
        <v>693.10300444648146</v>
      </c>
      <c r="BL2745">
        <v>846.10236641590518</v>
      </c>
      <c r="BM2745">
        <v>935.05297400170059</v>
      </c>
      <c r="BN2745">
        <v>126.15559679712656</v>
      </c>
      <c r="BO2745">
        <v>28.131283891459379</v>
      </c>
      <c r="BP2745">
        <v>4.0229617673075681E-2</v>
      </c>
      <c r="BQ2745">
        <v>100</v>
      </c>
      <c r="BR2745">
        <v>343.92732248198712</v>
      </c>
      <c r="BS2745">
        <v>5.2182484679469773E-2</v>
      </c>
      <c r="BT2745">
        <v>3.0477934874624166E-4</v>
      </c>
      <c r="BU2745">
        <v>60.5231833490597</v>
      </c>
      <c r="BV2745">
        <v>0.49530685608466013</v>
      </c>
      <c r="BW2745">
        <v>15.134868714069476</v>
      </c>
      <c r="BX2745">
        <v>36.054541388765799</v>
      </c>
      <c r="BY2745">
        <v>33.14471390809058</v>
      </c>
      <c r="BZ2745">
        <v>961.2910531533397</v>
      </c>
      <c r="CA2745">
        <v>201.7018499637972</v>
      </c>
      <c r="CB2745">
        <v>230.56129661514245</v>
      </c>
      <c r="CC2745" s="156">
        <v>0.77</v>
      </c>
      <c r="CD2745">
        <v>2330</v>
      </c>
      <c r="CE2745">
        <v>0.20326294828877911</v>
      </c>
      <c r="CF2745">
        <v>6.4945612353318074</v>
      </c>
      <c r="CG2745">
        <v>0.24287069906934292</v>
      </c>
      <c r="CH2745">
        <v>15.620762552089072</v>
      </c>
      <c r="CI2745">
        <v>7</v>
      </c>
    </row>
    <row r="2746" spans="47:87" x14ac:dyDescent="0.3">
      <c r="AU2746">
        <v>0.3</v>
      </c>
      <c r="AV2746">
        <v>19.208101982543894</v>
      </c>
      <c r="AW2746">
        <v>0.28663105184725995</v>
      </c>
      <c r="AX2746">
        <v>1.6179948190969049</v>
      </c>
      <c r="AY2746">
        <v>341.75125009655147</v>
      </c>
      <c r="AZ2746">
        <v>8.4730821802223133E-2</v>
      </c>
      <c r="BA2746">
        <v>433.50162716515212</v>
      </c>
      <c r="BB2746">
        <v>339.11596801179354</v>
      </c>
      <c r="BC2746">
        <v>1</v>
      </c>
      <c r="BD2746">
        <v>41.693807810756091</v>
      </c>
      <c r="BE2746">
        <v>113.98989560819503</v>
      </c>
      <c r="BF2746">
        <v>22.111825606558973</v>
      </c>
      <c r="BG2746">
        <v>3.9544178373176386</v>
      </c>
      <c r="BH2746">
        <v>386.5454760799833</v>
      </c>
      <c r="BI2746">
        <v>0.2</v>
      </c>
      <c r="BJ2746">
        <v>2296.9827606021277</v>
      </c>
      <c r="BK2746">
        <v>677.78689362115188</v>
      </c>
      <c r="BL2746">
        <v>923.78896180316781</v>
      </c>
      <c r="BM2746">
        <v>829.81866056111517</v>
      </c>
      <c r="BN2746">
        <v>159.9187021824826</v>
      </c>
      <c r="BO2746">
        <v>25.612538578638134</v>
      </c>
      <c r="BP2746">
        <v>7.9038659463817607E-2</v>
      </c>
      <c r="BQ2746">
        <v>100</v>
      </c>
      <c r="BR2746">
        <v>387.58289557504253</v>
      </c>
      <c r="BS2746">
        <v>5.210313844181385E-2</v>
      </c>
      <c r="BT2746">
        <v>3.0279991284621276E-4</v>
      </c>
      <c r="BU2746">
        <v>2.0573313536742144</v>
      </c>
      <c r="BV2746">
        <v>0.53708244583338072</v>
      </c>
      <c r="BW2746">
        <v>14.50032392995973</v>
      </c>
      <c r="BX2746">
        <v>40.15050158158332</v>
      </c>
      <c r="BY2746">
        <v>33.794072033261685</v>
      </c>
      <c r="BZ2746">
        <v>1192.8816474501373</v>
      </c>
      <c r="CA2746">
        <v>273.07951506430203</v>
      </c>
      <c r="CB2746">
        <v>233.58735155321304</v>
      </c>
      <c r="CC2746" s="156">
        <v>0.78</v>
      </c>
      <c r="CD2746">
        <v>2000</v>
      </c>
      <c r="CE2746">
        <v>0.19755086252843657</v>
      </c>
      <c r="CF2746">
        <v>7.1758878103396393</v>
      </c>
      <c r="CG2746">
        <v>0.23583732594115189</v>
      </c>
      <c r="CH2746">
        <v>25.025716123891705</v>
      </c>
      <c r="CI2746">
        <v>7</v>
      </c>
    </row>
    <row r="2747" spans="47:87" x14ac:dyDescent="0.3">
      <c r="AU2747">
        <v>0.3</v>
      </c>
      <c r="AV2747">
        <v>20.068274824823813</v>
      </c>
      <c r="AW2747">
        <v>0.3067838332070062</v>
      </c>
      <c r="AX2747">
        <v>1.717972874824822</v>
      </c>
      <c r="AY2747">
        <v>345.72145025324966</v>
      </c>
      <c r="AZ2747">
        <v>0.10998496862223682</v>
      </c>
      <c r="BA2747">
        <v>469.0574816726168</v>
      </c>
      <c r="BB2747">
        <v>330.57292449747843</v>
      </c>
      <c r="BC2747">
        <v>1</v>
      </c>
      <c r="BD2747">
        <v>45.111266713544367</v>
      </c>
      <c r="BE2747">
        <v>104.10694033618346</v>
      </c>
      <c r="BF2747">
        <v>13.291441925346746</v>
      </c>
      <c r="BG2747">
        <v>3.9553634062797767</v>
      </c>
      <c r="BH2747">
        <v>426.0720183803964</v>
      </c>
      <c r="BI2747">
        <v>0.20000000000000004</v>
      </c>
      <c r="BJ2747">
        <v>2123.490987962803</v>
      </c>
      <c r="BK2747">
        <v>693.97194263352912</v>
      </c>
      <c r="BL2747">
        <v>929.17774378714341</v>
      </c>
      <c r="BM2747">
        <v>990.9675626956066</v>
      </c>
      <c r="BN2747">
        <v>134.09932912599191</v>
      </c>
      <c r="BO2747">
        <v>27.668578407799636</v>
      </c>
      <c r="BP2747">
        <v>5.3529760382177452E-2</v>
      </c>
      <c r="BQ2747">
        <v>100</v>
      </c>
      <c r="BR2747">
        <v>337.40542834078639</v>
      </c>
      <c r="BS2747">
        <v>5.395162931681767E-2</v>
      </c>
      <c r="BT2747">
        <v>3.1709830340737705E-4</v>
      </c>
      <c r="BU2747">
        <v>20.19158164657501</v>
      </c>
      <c r="BV2747">
        <v>0.56140618695994204</v>
      </c>
      <c r="BW2747">
        <v>15.213302203270219</v>
      </c>
      <c r="BX2747">
        <v>36.661364980135978</v>
      </c>
      <c r="BY2747">
        <v>34.885677034212122</v>
      </c>
      <c r="BZ2747">
        <v>1093.6450297621657</v>
      </c>
      <c r="CA2747">
        <v>422.2175991315454</v>
      </c>
      <c r="CB2747">
        <v>235.71525771459977</v>
      </c>
      <c r="CC2747" s="156">
        <v>0.84</v>
      </c>
      <c r="CD2747">
        <v>2120</v>
      </c>
      <c r="CE2747">
        <v>0.15004008253120493</v>
      </c>
      <c r="CF2747">
        <v>6.5502250358217378</v>
      </c>
      <c r="CG2747">
        <v>0.19861967113954851</v>
      </c>
      <c r="CH2747">
        <v>8.0180993001726879</v>
      </c>
      <c r="CI2747">
        <v>11</v>
      </c>
    </row>
    <row r="2748" spans="47:87" x14ac:dyDescent="0.3">
      <c r="AU2748">
        <v>0.3</v>
      </c>
      <c r="AV2748">
        <v>20.528829286361667</v>
      </c>
      <c r="AW2748">
        <v>0.35675494628713478</v>
      </c>
      <c r="AX2748">
        <v>2.4676459041216408</v>
      </c>
      <c r="AY2748">
        <v>335.23712514520156</v>
      </c>
      <c r="AZ2748">
        <v>0.11509855896084265</v>
      </c>
      <c r="BA2748">
        <v>504.21182120023775</v>
      </c>
      <c r="BB2748">
        <v>430.87434804387112</v>
      </c>
      <c r="BC2748">
        <v>1</v>
      </c>
      <c r="BD2748">
        <v>34.080353115171718</v>
      </c>
      <c r="BE2748">
        <v>87.37542264586429</v>
      </c>
      <c r="BF2748">
        <v>16.650163350144641</v>
      </c>
      <c r="BG2748">
        <v>3.0344436753559698</v>
      </c>
      <c r="BH2748">
        <v>413.17479995231076</v>
      </c>
      <c r="BI2748">
        <v>0.19999999999999998</v>
      </c>
      <c r="BJ2748">
        <v>2335.1265632726922</v>
      </c>
      <c r="BK2748">
        <v>689.5868370404994</v>
      </c>
      <c r="BL2748">
        <v>943.3351209758024</v>
      </c>
      <c r="BM2748">
        <v>943.91508666248728</v>
      </c>
      <c r="BN2748">
        <v>99.315762593678897</v>
      </c>
      <c r="BO2748">
        <v>32.612654431630936</v>
      </c>
      <c r="BP2748">
        <v>9.2567921503437529E-3</v>
      </c>
      <c r="BQ2748">
        <v>100</v>
      </c>
      <c r="BR2748">
        <v>238.34305172213408</v>
      </c>
      <c r="BS2748">
        <v>5.2506010305496176E-2</v>
      </c>
      <c r="BT2748">
        <v>2.806061380792668E-4</v>
      </c>
      <c r="BU2748">
        <v>76.732018514584738</v>
      </c>
      <c r="BV2748">
        <v>0.52671254883698315</v>
      </c>
      <c r="BW2748">
        <v>15.014013922783803</v>
      </c>
      <c r="BX2748">
        <v>33.673293167181555</v>
      </c>
      <c r="BY2748">
        <v>34.667782705168236</v>
      </c>
      <c r="BZ2748">
        <v>905.15889506220526</v>
      </c>
      <c r="CA2748">
        <v>228.93232113316122</v>
      </c>
      <c r="CB2748">
        <v>244.08549456632579</v>
      </c>
      <c r="CC2748" s="156">
        <v>0.81</v>
      </c>
      <c r="CD2748">
        <v>1700</v>
      </c>
      <c r="CE2748">
        <v>0.27962434528522606</v>
      </c>
      <c r="CF2748">
        <v>7.9754395671892144</v>
      </c>
      <c r="CG2748">
        <v>0.33862495440864715</v>
      </c>
      <c r="CH2748">
        <v>39.320084534280831</v>
      </c>
      <c r="CI2748">
        <v>4</v>
      </c>
    </row>
    <row r="2749" spans="47:87" x14ac:dyDescent="0.3">
      <c r="AU2749">
        <v>0.3</v>
      </c>
      <c r="AV2749">
        <v>18.769007293559561</v>
      </c>
      <c r="AW2749">
        <v>0.33674366991322857</v>
      </c>
      <c r="AX2749">
        <v>0.2426212864109823</v>
      </c>
      <c r="AY2749">
        <v>303.00928359866032</v>
      </c>
      <c r="AZ2749">
        <v>0.10451327714229237</v>
      </c>
      <c r="BA2749">
        <v>412.44594550674213</v>
      </c>
      <c r="BB2749">
        <v>354.21563591361718</v>
      </c>
      <c r="BC2749">
        <v>1</v>
      </c>
      <c r="BD2749">
        <v>35.879936285370256</v>
      </c>
      <c r="BE2749">
        <v>96.474495547303633</v>
      </c>
      <c r="BF2749">
        <v>21.249305557361829</v>
      </c>
      <c r="BG2749">
        <v>4.5296748310097206</v>
      </c>
      <c r="BH2749">
        <v>423.2051725757193</v>
      </c>
      <c r="BI2749">
        <v>0.19999999999999998</v>
      </c>
      <c r="BJ2749">
        <v>2661.4764546778429</v>
      </c>
      <c r="BK2749">
        <v>683.36601408788761</v>
      </c>
      <c r="BL2749">
        <v>923.22297117788651</v>
      </c>
      <c r="BM2749">
        <v>853.68869178581213</v>
      </c>
      <c r="BN2749">
        <v>158.27392941169609</v>
      </c>
      <c r="BO2749">
        <v>30.400324017323253</v>
      </c>
      <c r="BP2749">
        <v>5.52329875676736E-2</v>
      </c>
      <c r="BQ2749">
        <v>100</v>
      </c>
      <c r="BR2749">
        <v>386.38623337836401</v>
      </c>
      <c r="BS2749">
        <v>5.7857131640476407E-2</v>
      </c>
      <c r="BT2749">
        <v>2.8829386107603698E-4</v>
      </c>
      <c r="BU2749">
        <v>15.760748114698853</v>
      </c>
      <c r="BV2749">
        <v>0.50377831619036406</v>
      </c>
      <c r="BW2749">
        <v>15.09942290581891</v>
      </c>
      <c r="BX2749">
        <v>34.230092324370474</v>
      </c>
      <c r="BY2749">
        <v>32.124342386324642</v>
      </c>
      <c r="BZ2749">
        <v>1259.5864741886335</v>
      </c>
      <c r="CA2749">
        <v>221.88440854669693</v>
      </c>
      <c r="CB2749">
        <v>221.36495109033683</v>
      </c>
      <c r="CC2749" s="156">
        <v>0.97</v>
      </c>
      <c r="CD2749">
        <v>1960</v>
      </c>
      <c r="CE2749">
        <v>0.16660132934475325</v>
      </c>
      <c r="CF2749">
        <v>4.0820772350919921</v>
      </c>
      <c r="CG2749">
        <v>0.2021005029132949</v>
      </c>
      <c r="CH2749">
        <v>10.563475285198496</v>
      </c>
      <c r="CI2749">
        <v>9</v>
      </c>
    </row>
    <row r="2750" spans="47:87" x14ac:dyDescent="0.3">
      <c r="AU2750">
        <v>0.3</v>
      </c>
      <c r="AV2750">
        <v>19.532806219855384</v>
      </c>
      <c r="AW2750">
        <v>0.37894727087154056</v>
      </c>
      <c r="AX2750">
        <v>2.5330636666841646</v>
      </c>
      <c r="AY2750">
        <v>317.54013821888913</v>
      </c>
      <c r="AZ2750">
        <v>9.5524074849719892E-2</v>
      </c>
      <c r="BA2750">
        <v>357.72591378849552</v>
      </c>
      <c r="BB2750">
        <v>249.61448289886295</v>
      </c>
      <c r="BC2750">
        <v>1</v>
      </c>
      <c r="BD2750">
        <v>43.929749672058193</v>
      </c>
      <c r="BE2750">
        <v>101.64444318510756</v>
      </c>
      <c r="BF2750">
        <v>9.9503188440489811</v>
      </c>
      <c r="BG2750">
        <v>4.3543349538325238</v>
      </c>
      <c r="BH2750">
        <v>420.19184651552939</v>
      </c>
      <c r="BI2750">
        <v>0.2</v>
      </c>
      <c r="BJ2750">
        <v>2324.4025678736084</v>
      </c>
      <c r="BK2750">
        <v>691.09259043964698</v>
      </c>
      <c r="BL2750">
        <v>911.5386829082463</v>
      </c>
      <c r="BM2750">
        <v>1094.961903747492</v>
      </c>
      <c r="BN2750">
        <v>132.30677258902054</v>
      </c>
      <c r="BO2750">
        <v>34.447661017106981</v>
      </c>
      <c r="BP2750">
        <v>3.3466541362413019E-2</v>
      </c>
      <c r="BQ2750">
        <v>100</v>
      </c>
      <c r="BR2750">
        <v>401.00073972760026</v>
      </c>
      <c r="BS2750">
        <v>5.5951357343897869E-2</v>
      </c>
      <c r="BT2750">
        <v>2.749879768572923E-4</v>
      </c>
      <c r="BU2750">
        <v>71.028651035229515</v>
      </c>
      <c r="BV2750">
        <v>0.56727232408220862</v>
      </c>
      <c r="BW2750">
        <v>16.137223292609118</v>
      </c>
      <c r="BX2750">
        <v>34.348685137595581</v>
      </c>
      <c r="BY2750">
        <v>32.254189474097174</v>
      </c>
      <c r="BZ2750">
        <v>870.18862460107687</v>
      </c>
      <c r="CA2750">
        <v>298.9631868379866</v>
      </c>
      <c r="CB2750">
        <v>234.88663443988105</v>
      </c>
      <c r="CC2750" s="156">
        <v>1.0900000000000001</v>
      </c>
      <c r="CD2750">
        <v>1780</v>
      </c>
      <c r="CE2750">
        <v>0.10013110141423187</v>
      </c>
      <c r="CF2750">
        <v>3.7331456766316888</v>
      </c>
      <c r="CG2750">
        <v>0.13418280443492916</v>
      </c>
      <c r="CH2750">
        <v>0.21271426887580117</v>
      </c>
      <c r="CI2750">
        <v>17</v>
      </c>
    </row>
    <row r="2751" spans="47:87" x14ac:dyDescent="0.3">
      <c r="AU2751">
        <v>0.3</v>
      </c>
      <c r="AV2751">
        <v>19.461955809355025</v>
      </c>
      <c r="AW2751">
        <v>0.34054414916319614</v>
      </c>
      <c r="AX2751">
        <v>1.4823660400166805</v>
      </c>
      <c r="AY2751">
        <v>313.43520730358199</v>
      </c>
      <c r="AZ2751">
        <v>0.11439614385326707</v>
      </c>
      <c r="BA2751">
        <v>476.84519200818204</v>
      </c>
      <c r="BB2751">
        <v>428.31197715688336</v>
      </c>
      <c r="BC2751">
        <v>1</v>
      </c>
      <c r="BD2751">
        <v>35.628035537691332</v>
      </c>
      <c r="BE2751">
        <v>94.176642162870564</v>
      </c>
      <c r="BF2751">
        <v>16.134823003938635</v>
      </c>
      <c r="BG2751">
        <v>5.636578664848674</v>
      </c>
      <c r="BH2751">
        <v>413.58248391716285</v>
      </c>
      <c r="BI2751">
        <v>0.20000000000000004</v>
      </c>
      <c r="BJ2751">
        <v>2679.9467146649531</v>
      </c>
      <c r="BK2751">
        <v>700.31700215700539</v>
      </c>
      <c r="BL2751">
        <v>806.94188636862373</v>
      </c>
      <c r="BM2751">
        <v>1005.5799060532211</v>
      </c>
      <c r="BN2751">
        <v>217.38746834352207</v>
      </c>
      <c r="BO2751">
        <v>30.720917668432776</v>
      </c>
      <c r="BP2751">
        <v>5.8544774329876891E-2</v>
      </c>
      <c r="BQ2751">
        <v>100</v>
      </c>
      <c r="BR2751">
        <v>405.22558590218722</v>
      </c>
      <c r="BS2751">
        <v>5.2646877781791439E-2</v>
      </c>
      <c r="BT2751">
        <v>2.9733062311581632E-4</v>
      </c>
      <c r="BU2751">
        <v>0</v>
      </c>
      <c r="BV2751">
        <v>0.60623309986952856</v>
      </c>
      <c r="BW2751">
        <v>14.601567570937609</v>
      </c>
      <c r="BX2751">
        <v>34.875155027718819</v>
      </c>
      <c r="BY2751">
        <v>31.112091741494925</v>
      </c>
      <c r="BZ2751">
        <v>943.94800883852042</v>
      </c>
      <c r="CA2751">
        <v>269.32139860892755</v>
      </c>
      <c r="CB2751">
        <v>237.42268387745355</v>
      </c>
      <c r="CC2751" s="156">
        <v>1.04</v>
      </c>
      <c r="CD2751">
        <v>1560</v>
      </c>
      <c r="CE2751">
        <v>0.21616423721506073</v>
      </c>
      <c r="CF2751">
        <v>6.7838183333435378</v>
      </c>
      <c r="CG2751">
        <v>0.26115844609299182</v>
      </c>
      <c r="CH2751">
        <v>20.581642293161121</v>
      </c>
      <c r="CI2751">
        <v>6</v>
      </c>
    </row>
    <row r="2752" spans="47:87" x14ac:dyDescent="0.3">
      <c r="AU2752">
        <v>0.3</v>
      </c>
      <c r="AV2752">
        <v>19.791265145241709</v>
      </c>
      <c r="AW2752">
        <v>0.3166575175931135</v>
      </c>
      <c r="AX2752">
        <v>1.1809241794701344</v>
      </c>
      <c r="AY2752">
        <v>321.12354789536488</v>
      </c>
      <c r="AZ2752">
        <v>8.4466135222648522E-2</v>
      </c>
      <c r="BA2752">
        <v>497.86144732237483</v>
      </c>
      <c r="BB2752">
        <v>259.95287027020055</v>
      </c>
      <c r="BC2752">
        <v>1</v>
      </c>
      <c r="BD2752">
        <v>39.815220394981395</v>
      </c>
      <c r="BE2752">
        <v>95.43396075683313</v>
      </c>
      <c r="BF2752">
        <v>16.240537577036616</v>
      </c>
      <c r="BG2752">
        <v>3.5135820457889944</v>
      </c>
      <c r="BH2752">
        <v>387.93186782093534</v>
      </c>
      <c r="BI2752">
        <v>0.2</v>
      </c>
      <c r="BJ2752">
        <v>3199.7049919303272</v>
      </c>
      <c r="BK2752">
        <v>677.29342843703557</v>
      </c>
      <c r="BL2752">
        <v>915.28206320506308</v>
      </c>
      <c r="BM2752">
        <v>1034.9743236530687</v>
      </c>
      <c r="BN2752">
        <v>87.206634711811219</v>
      </c>
      <c r="BO2752">
        <v>28.404764132548951</v>
      </c>
      <c r="BP2752">
        <v>7.4118659360404557E-2</v>
      </c>
      <c r="BQ2752">
        <v>100</v>
      </c>
      <c r="BR2752">
        <v>305.90809238265814</v>
      </c>
      <c r="BS2752">
        <v>5.927969340828794E-2</v>
      </c>
      <c r="BT2752">
        <v>2.6009063116757701E-4</v>
      </c>
      <c r="BU2752">
        <v>0</v>
      </c>
      <c r="BV2752">
        <v>0.57953005938125857</v>
      </c>
      <c r="BW2752">
        <v>14.276948389006805</v>
      </c>
      <c r="BX2752">
        <v>33.447319591261767</v>
      </c>
      <c r="BY2752">
        <v>43.275479010526368</v>
      </c>
      <c r="BZ2752">
        <v>1035.3775249861862</v>
      </c>
      <c r="CA2752">
        <v>251.93193992874311</v>
      </c>
      <c r="CB2752">
        <v>226.10751582654774</v>
      </c>
      <c r="CC2752" s="156">
        <v>0.93</v>
      </c>
      <c r="CD2752">
        <v>1260</v>
      </c>
      <c r="CE2752">
        <v>0.17131705889257121</v>
      </c>
      <c r="CF2752">
        <v>6.7645490799300463</v>
      </c>
      <c r="CG2752">
        <v>0.20405995594477569</v>
      </c>
      <c r="CH2752">
        <v>12.049502261970321</v>
      </c>
      <c r="CI2752">
        <v>9</v>
      </c>
    </row>
    <row r="2753" spans="47:87" x14ac:dyDescent="0.3">
      <c r="AU2753">
        <v>0.3</v>
      </c>
      <c r="AV2753">
        <v>18.133208949104983</v>
      </c>
      <c r="AW2753">
        <v>0.34153876864741556</v>
      </c>
      <c r="AX2753">
        <v>1.7544769400067368</v>
      </c>
      <c r="AY2753">
        <v>318.29834321663321</v>
      </c>
      <c r="AZ2753">
        <v>8.8819301886137597E-2</v>
      </c>
      <c r="BA2753">
        <v>412.52417871862372</v>
      </c>
      <c r="BB2753">
        <v>446.85035029438956</v>
      </c>
      <c r="BC2753">
        <v>1</v>
      </c>
      <c r="BD2753">
        <v>39.933916643045613</v>
      </c>
      <c r="BE2753">
        <v>98.859119855619596</v>
      </c>
      <c r="BF2753">
        <v>15.896617799357863</v>
      </c>
      <c r="BG2753">
        <v>5.0788753558938708</v>
      </c>
      <c r="BH2753">
        <v>406.45529451213253</v>
      </c>
      <c r="BI2753">
        <v>0.20000000000000007</v>
      </c>
      <c r="BJ2753">
        <v>2580.9290818564359</v>
      </c>
      <c r="BK2753">
        <v>675.2757604551266</v>
      </c>
      <c r="BL2753">
        <v>848.84455891435789</v>
      </c>
      <c r="BM2753">
        <v>1069.9933988589376</v>
      </c>
      <c r="BN2753">
        <v>205.33517601101977</v>
      </c>
      <c r="BO2753">
        <v>30.639656162304767</v>
      </c>
      <c r="BP2753">
        <v>7.9589817565609108E-2</v>
      </c>
      <c r="BQ2753">
        <v>100</v>
      </c>
      <c r="BR2753">
        <v>328.8842036919587</v>
      </c>
      <c r="BS2753">
        <v>5.2285377926217402E-2</v>
      </c>
      <c r="BT2753">
        <v>3.1338237723706945E-4</v>
      </c>
      <c r="BU2753">
        <v>62.874532524098747</v>
      </c>
      <c r="BV2753">
        <v>0.54397553438906221</v>
      </c>
      <c r="BW2753">
        <v>15.357385889885308</v>
      </c>
      <c r="BX2753">
        <v>36.06353770234962</v>
      </c>
      <c r="BY2753">
        <v>30.036962810355263</v>
      </c>
      <c r="BZ2753">
        <v>846.09982361745358</v>
      </c>
      <c r="CA2753">
        <v>361.52407320627378</v>
      </c>
      <c r="CB2753">
        <v>235.39712757686155</v>
      </c>
      <c r="CC2753" s="156">
        <v>1.17</v>
      </c>
      <c r="CD2753">
        <v>1760</v>
      </c>
      <c r="CE2753">
        <v>-8.8375301806626227E-2</v>
      </c>
      <c r="CF2753">
        <v>0.63241304297668144</v>
      </c>
      <c r="CG2753">
        <v>1.9952276928557239E-2</v>
      </c>
      <c r="CH2753">
        <v>-25.010506940144698</v>
      </c>
      <c r="CI2753" t="s">
        <v>479</v>
      </c>
    </row>
    <row r="2754" spans="47:87" x14ac:dyDescent="0.3">
      <c r="AU2754">
        <v>0.3</v>
      </c>
      <c r="AV2754">
        <v>19.979869470073012</v>
      </c>
      <c r="AW2754">
        <v>0.30150794311161</v>
      </c>
      <c r="AX2754">
        <v>1.1231301348294438</v>
      </c>
      <c r="AY2754">
        <v>357.96346103593504</v>
      </c>
      <c r="AZ2754">
        <v>8.5882447719968197E-2</v>
      </c>
      <c r="BA2754">
        <v>505.77696651574888</v>
      </c>
      <c r="BB2754">
        <v>362.94747007083822</v>
      </c>
      <c r="BC2754">
        <v>1</v>
      </c>
      <c r="BD2754">
        <v>31.872264510984191</v>
      </c>
      <c r="BE2754">
        <v>100.45917587536982</v>
      </c>
      <c r="BF2754">
        <v>24.862832564327686</v>
      </c>
      <c r="BG2754">
        <v>4.3659842139948681</v>
      </c>
      <c r="BH2754">
        <v>420.96249963955665</v>
      </c>
      <c r="BI2754">
        <v>0.19999999999999998</v>
      </c>
      <c r="BJ2754">
        <v>2397.6423628623247</v>
      </c>
      <c r="BK2754">
        <v>682.9073755407486</v>
      </c>
      <c r="BL2754">
        <v>859.71156555465552</v>
      </c>
      <c r="BM2754">
        <v>857.85952094024924</v>
      </c>
      <c r="BN2754">
        <v>178.23663247972911</v>
      </c>
      <c r="BO2754">
        <v>27.37586358129067</v>
      </c>
      <c r="BP2754">
        <v>3.049727278335718E-2</v>
      </c>
      <c r="BQ2754">
        <v>100</v>
      </c>
      <c r="BR2754">
        <v>348.52846663305399</v>
      </c>
      <c r="BS2754">
        <v>5.2892036411340854E-2</v>
      </c>
      <c r="BT2754">
        <v>2.9459834887778368E-4</v>
      </c>
      <c r="BU2754">
        <v>0</v>
      </c>
      <c r="BV2754">
        <v>0.53464071312861727</v>
      </c>
      <c r="BW2754">
        <v>15.887913852772732</v>
      </c>
      <c r="BX2754">
        <v>35.459623954306608</v>
      </c>
      <c r="BY2754">
        <v>36.517919245190079</v>
      </c>
      <c r="BZ2754">
        <v>1141.2548459298737</v>
      </c>
      <c r="CA2754">
        <v>252.34437717731345</v>
      </c>
      <c r="CB2754">
        <v>241.11387657937155</v>
      </c>
      <c r="CC2754" s="156">
        <v>1.01</v>
      </c>
      <c r="CD2754">
        <v>1530</v>
      </c>
      <c r="CE2754">
        <v>0.12261240870489432</v>
      </c>
      <c r="CF2754">
        <v>3.1849234987111394</v>
      </c>
      <c r="CG2754">
        <v>0.13632297109733524</v>
      </c>
      <c r="CH2754">
        <v>0.8471628904710955</v>
      </c>
      <c r="CI2754">
        <v>17</v>
      </c>
    </row>
    <row r="2755" spans="47:87" x14ac:dyDescent="0.3">
      <c r="AU2755">
        <v>0.3</v>
      </c>
      <c r="AV2755">
        <v>20.081191836983717</v>
      </c>
      <c r="AW2755">
        <v>0.2954374902081956</v>
      </c>
      <c r="AX2755">
        <v>1.2348422931301228E-2</v>
      </c>
      <c r="AY2755">
        <v>328.76601788496163</v>
      </c>
      <c r="AZ2755">
        <v>9.4559987163551504E-2</v>
      </c>
      <c r="BA2755">
        <v>409.18615033621234</v>
      </c>
      <c r="BB2755">
        <v>236.2062213819639</v>
      </c>
      <c r="BC2755">
        <v>1</v>
      </c>
      <c r="BD2755">
        <v>32.198113992280774</v>
      </c>
      <c r="BE2755">
        <v>99.412402931723392</v>
      </c>
      <c r="BF2755">
        <v>12.633481785072476</v>
      </c>
      <c r="BG2755">
        <v>5.0499166183372797</v>
      </c>
      <c r="BH2755">
        <v>403.64293046509101</v>
      </c>
      <c r="BI2755">
        <v>0.19999999999999998</v>
      </c>
      <c r="BJ2755">
        <v>2143.3186060024555</v>
      </c>
      <c r="BK2755">
        <v>679.79838790822578</v>
      </c>
      <c r="BL2755">
        <v>779.2865564545657</v>
      </c>
      <c r="BM2755">
        <v>851.63924183132326</v>
      </c>
      <c r="BN2755">
        <v>179.76646946615298</v>
      </c>
      <c r="BO2755">
        <v>26.937881095880151</v>
      </c>
      <c r="BP2755">
        <v>1.609740747771142E-2</v>
      </c>
      <c r="BQ2755">
        <v>100</v>
      </c>
      <c r="BR2755">
        <v>351.02874018362422</v>
      </c>
      <c r="BS2755">
        <v>6.1279582062718392E-2</v>
      </c>
      <c r="BT2755">
        <v>3.0763775713871309E-4</v>
      </c>
      <c r="BU2755">
        <v>3.3767585118801935</v>
      </c>
      <c r="BV2755">
        <v>0.54651205935672031</v>
      </c>
      <c r="BW2755">
        <v>13.796483474760667</v>
      </c>
      <c r="BX2755">
        <v>36.772858837655349</v>
      </c>
      <c r="BY2755">
        <v>33.434949866950419</v>
      </c>
      <c r="BZ2755">
        <v>908.45713655108545</v>
      </c>
      <c r="CA2755">
        <v>268.90761914333945</v>
      </c>
      <c r="CB2755">
        <v>222.92595582574842</v>
      </c>
      <c r="CC2755" s="156">
        <v>1.17</v>
      </c>
      <c r="CD2755">
        <v>1790</v>
      </c>
      <c r="CE2755">
        <v>6.1979183804887317E-2</v>
      </c>
      <c r="CF2755">
        <v>2.7151897835667498</v>
      </c>
      <c r="CG2755">
        <v>9.5146087934080761E-2</v>
      </c>
      <c r="CH2755">
        <v>-7.1979686435414747</v>
      </c>
      <c r="CI2755" t="s">
        <v>479</v>
      </c>
    </row>
    <row r="2756" spans="47:87" x14ac:dyDescent="0.3">
      <c r="AU2756">
        <v>0.3</v>
      </c>
      <c r="AV2756">
        <v>20.255352782666538</v>
      </c>
      <c r="AW2756">
        <v>0.26518212010125514</v>
      </c>
      <c r="AX2756">
        <v>9.7694717274988963E-3</v>
      </c>
      <c r="AY2756">
        <v>343.8172187347667</v>
      </c>
      <c r="AZ2756">
        <v>9.5541493809000386E-2</v>
      </c>
      <c r="BA2756">
        <v>379.71381778997096</v>
      </c>
      <c r="BB2756">
        <v>414.12586808381144</v>
      </c>
      <c r="BC2756">
        <v>1</v>
      </c>
      <c r="BD2756">
        <v>45.792032938224168</v>
      </c>
      <c r="BE2756">
        <v>111.48827328067141</v>
      </c>
      <c r="BF2756">
        <v>26.431979677898664</v>
      </c>
      <c r="BG2756">
        <v>6.4018942311281064</v>
      </c>
      <c r="BH2756">
        <v>402.81316191516481</v>
      </c>
      <c r="BI2756">
        <v>0.20000000000000004</v>
      </c>
      <c r="BJ2756">
        <v>2485.2560655737916</v>
      </c>
      <c r="BK2756">
        <v>692.09208943168403</v>
      </c>
      <c r="BL2756">
        <v>791.53724208059816</v>
      </c>
      <c r="BM2756">
        <v>885.03608537682919</v>
      </c>
      <c r="BN2756">
        <v>162.54637047634984</v>
      </c>
      <c r="BO2756">
        <v>23.758285732695541</v>
      </c>
      <c r="BP2756">
        <v>6.5473498435163188E-2</v>
      </c>
      <c r="BQ2756">
        <v>100</v>
      </c>
      <c r="BR2756">
        <v>327.3507038967918</v>
      </c>
      <c r="BS2756">
        <v>5.285242044443788E-2</v>
      </c>
      <c r="BT2756">
        <v>2.7466892110497354E-4</v>
      </c>
      <c r="BU2756">
        <v>116.26707958518222</v>
      </c>
      <c r="BV2756">
        <v>0.50539634198437189</v>
      </c>
      <c r="BW2756">
        <v>13.795406218213952</v>
      </c>
      <c r="BX2756">
        <v>35.489235904870625</v>
      </c>
      <c r="BY2756">
        <v>38.222988082381903</v>
      </c>
      <c r="BZ2756">
        <v>957.70114829953013</v>
      </c>
      <c r="CA2756">
        <v>299.27911783648784</v>
      </c>
      <c r="CB2756">
        <v>228.56100857907617</v>
      </c>
      <c r="CC2756" s="156">
        <v>0.91</v>
      </c>
      <c r="CD2756">
        <v>2400</v>
      </c>
      <c r="CE2756">
        <v>7.7945459930997441E-2</v>
      </c>
      <c r="CF2756">
        <v>3.1013561822819544</v>
      </c>
      <c r="CG2756">
        <v>0.11134096645783362</v>
      </c>
      <c r="CH2756">
        <v>-4.2749836322092021</v>
      </c>
      <c r="CI2756" t="s">
        <v>479</v>
      </c>
    </row>
    <row r="2757" spans="47:87" x14ac:dyDescent="0.3">
      <c r="AU2757">
        <v>0.3</v>
      </c>
      <c r="AV2757">
        <v>21.003087722597591</v>
      </c>
      <c r="AW2757">
        <v>0.35971786002825906</v>
      </c>
      <c r="AX2757">
        <v>0.69465128805308729</v>
      </c>
      <c r="AY2757">
        <v>317.19047590939169</v>
      </c>
      <c r="AZ2757">
        <v>9.3102854240758606E-2</v>
      </c>
      <c r="BA2757">
        <v>400.79988716567743</v>
      </c>
      <c r="BB2757">
        <v>303.68241504418779</v>
      </c>
      <c r="BC2757">
        <v>1</v>
      </c>
      <c r="BD2757">
        <v>32.070617562465962</v>
      </c>
      <c r="BE2757">
        <v>91.808173890740079</v>
      </c>
      <c r="BF2757">
        <v>15.160203507940068</v>
      </c>
      <c r="BG2757">
        <v>3.5619630864608416</v>
      </c>
      <c r="BH2757">
        <v>453.00333077061111</v>
      </c>
      <c r="BI2757">
        <v>0.20000000000000004</v>
      </c>
      <c r="BJ2757">
        <v>2761.8897676643473</v>
      </c>
      <c r="BK2757">
        <v>701.51837526150405</v>
      </c>
      <c r="BL2757">
        <v>909.85554590621916</v>
      </c>
      <c r="BM2757">
        <v>838.45024135976837</v>
      </c>
      <c r="BN2757">
        <v>200.74374865016148</v>
      </c>
      <c r="BO2757">
        <v>32.824114232712795</v>
      </c>
      <c r="BP2757">
        <v>1.6652185757740405E-2</v>
      </c>
      <c r="BQ2757">
        <v>100</v>
      </c>
      <c r="BR2757">
        <v>295.69613307994342</v>
      </c>
      <c r="BS2757">
        <v>6.0390857471610937E-2</v>
      </c>
      <c r="BT2757">
        <v>2.9284170928656265E-4</v>
      </c>
      <c r="BU2757">
        <v>0</v>
      </c>
      <c r="BV2757">
        <v>0.64677031996918888</v>
      </c>
      <c r="BW2757">
        <v>15.194125159604475</v>
      </c>
      <c r="BX2757">
        <v>37.072736867989796</v>
      </c>
      <c r="BY2757">
        <v>29.263058234747646</v>
      </c>
      <c r="BZ2757">
        <v>832.79922273423483</v>
      </c>
      <c r="CA2757">
        <v>377.60696868474304</v>
      </c>
      <c r="CB2757">
        <v>229.9781652157987</v>
      </c>
      <c r="CC2757" s="156">
        <v>0.81</v>
      </c>
      <c r="CD2757">
        <v>1690</v>
      </c>
      <c r="CE2757">
        <v>0.23008980160075287</v>
      </c>
      <c r="CF2757">
        <v>6.7511342332539961</v>
      </c>
      <c r="CG2757">
        <v>0.27737131339779697</v>
      </c>
      <c r="CH2757">
        <v>21.358563718968497</v>
      </c>
      <c r="CI2757">
        <v>6</v>
      </c>
    </row>
    <row r="2758" spans="47:87" x14ac:dyDescent="0.3">
      <c r="AU2758">
        <v>0.3</v>
      </c>
      <c r="AV2758">
        <v>20.663437739025749</v>
      </c>
      <c r="AW2758">
        <v>0.35471228232636981</v>
      </c>
      <c r="AX2758">
        <v>1.1353446475345803</v>
      </c>
      <c r="AY2758">
        <v>330.84390906083649</v>
      </c>
      <c r="AZ2758">
        <v>9.6966738850548517E-2</v>
      </c>
      <c r="BA2758">
        <v>402.52407647925094</v>
      </c>
      <c r="BB2758">
        <v>405.46642995952948</v>
      </c>
      <c r="BC2758">
        <v>1</v>
      </c>
      <c r="BD2758">
        <v>49.505845388709389</v>
      </c>
      <c r="BE2758">
        <v>100.78925158670106</v>
      </c>
      <c r="BF2758">
        <v>6.6038549052658624</v>
      </c>
      <c r="BG2758">
        <v>5.5543762296071177</v>
      </c>
      <c r="BH2758">
        <v>399.66526023847382</v>
      </c>
      <c r="BI2758">
        <v>0.2</v>
      </c>
      <c r="BJ2758">
        <v>2154.4078236031733</v>
      </c>
      <c r="BK2758">
        <v>681.349789098668</v>
      </c>
      <c r="BL2758">
        <v>871.66102898769452</v>
      </c>
      <c r="BM2758">
        <v>901.07781181395922</v>
      </c>
      <c r="BN2758">
        <v>198.63785807174534</v>
      </c>
      <c r="BO2758">
        <v>31.748346721569231</v>
      </c>
      <c r="BP2758">
        <v>9.1508663765084347E-2</v>
      </c>
      <c r="BQ2758">
        <v>100</v>
      </c>
      <c r="BR2758">
        <v>384.22133175994048</v>
      </c>
      <c r="BS2758">
        <v>5.1039801001356883E-2</v>
      </c>
      <c r="BT2758">
        <v>3.3625458850757717E-4</v>
      </c>
      <c r="BU2758">
        <v>70.870948663595911</v>
      </c>
      <c r="BV2758">
        <v>0.54885979086852033</v>
      </c>
      <c r="BW2758">
        <v>14.913305731716495</v>
      </c>
      <c r="BX2758">
        <v>37.739076061966912</v>
      </c>
      <c r="BY2758">
        <v>38.410135560695693</v>
      </c>
      <c r="BZ2758">
        <v>1006.6810505178729</v>
      </c>
      <c r="CA2758">
        <v>271.93814092803632</v>
      </c>
      <c r="CB2758">
        <v>236.91804824065372</v>
      </c>
      <c r="CC2758" s="156">
        <v>1.03</v>
      </c>
      <c r="CD2758">
        <v>880</v>
      </c>
      <c r="CE2758">
        <v>0.22441334448803563</v>
      </c>
      <c r="CF2758">
        <v>6.4979095379385345</v>
      </c>
      <c r="CG2758">
        <v>0.27017354272020083</v>
      </c>
      <c r="CH2758">
        <v>23.966067493418763</v>
      </c>
      <c r="CI2758">
        <v>6</v>
      </c>
    </row>
    <row r="2759" spans="47:87" x14ac:dyDescent="0.3">
      <c r="AU2759">
        <v>0.3</v>
      </c>
      <c r="AV2759">
        <v>20.646790997619252</v>
      </c>
      <c r="AW2759">
        <v>0.29753640309968199</v>
      </c>
      <c r="AX2759">
        <v>0.43697743511951026</v>
      </c>
      <c r="AY2759">
        <v>311.47112521976942</v>
      </c>
      <c r="AZ2759">
        <v>0.10405436948947462</v>
      </c>
      <c r="BA2759">
        <v>337.34896031056684</v>
      </c>
      <c r="BB2759">
        <v>328.49506559176587</v>
      </c>
      <c r="BC2759">
        <v>1</v>
      </c>
      <c r="BD2759">
        <v>35.399765048677132</v>
      </c>
      <c r="BE2759">
        <v>83.488330316886504</v>
      </c>
      <c r="BF2759">
        <v>22.177709375661095</v>
      </c>
      <c r="BG2759">
        <v>3.450011270528663</v>
      </c>
      <c r="BH2759">
        <v>415.17376117782743</v>
      </c>
      <c r="BI2759">
        <v>0.2</v>
      </c>
      <c r="BJ2759">
        <v>2509.5447957248884</v>
      </c>
      <c r="BK2759">
        <v>670.98432920431446</v>
      </c>
      <c r="BL2759">
        <v>836.97080580693705</v>
      </c>
      <c r="BM2759">
        <v>786.7036718042375</v>
      </c>
      <c r="BN2759">
        <v>167.86704997808388</v>
      </c>
      <c r="BO2759">
        <v>26.732836529316831</v>
      </c>
      <c r="BP2759">
        <v>6.4272482139735354E-2</v>
      </c>
      <c r="BQ2759">
        <v>100</v>
      </c>
      <c r="BR2759">
        <v>293.82605621191351</v>
      </c>
      <c r="BS2759">
        <v>5.3171707732837699E-2</v>
      </c>
      <c r="BT2759">
        <v>2.729175259352705E-4</v>
      </c>
      <c r="BU2759">
        <v>0</v>
      </c>
      <c r="BV2759">
        <v>0.52960320884568435</v>
      </c>
      <c r="BW2759">
        <v>15.179224080586534</v>
      </c>
      <c r="BX2759">
        <v>35.204236265447264</v>
      </c>
      <c r="BY2759">
        <v>31.101797922255884</v>
      </c>
      <c r="BZ2759">
        <v>1112.3264391527005</v>
      </c>
      <c r="CA2759">
        <v>238.45026545237576</v>
      </c>
      <c r="CB2759">
        <v>221.40356829045103</v>
      </c>
      <c r="CC2759" s="156">
        <v>0.83</v>
      </c>
      <c r="CD2759">
        <v>2120</v>
      </c>
      <c r="CE2759">
        <v>0.16134360833813943</v>
      </c>
      <c r="CF2759">
        <v>6.5073436756920096</v>
      </c>
      <c r="CG2759">
        <v>0.21315338517450722</v>
      </c>
      <c r="CH2759">
        <v>20.166130266485503</v>
      </c>
      <c r="CI2759">
        <v>8</v>
      </c>
    </row>
    <row r="2760" spans="47:87" x14ac:dyDescent="0.3">
      <c r="AU2760">
        <v>0.3</v>
      </c>
      <c r="AV2760">
        <v>20.745643856242406</v>
      </c>
      <c r="AW2760">
        <v>0.36672612983909803</v>
      </c>
      <c r="AX2760">
        <v>2.1826000706954245</v>
      </c>
      <c r="AY2760">
        <v>316.66558517805043</v>
      </c>
      <c r="AZ2760">
        <v>9.128279913144928E-2</v>
      </c>
      <c r="BA2760">
        <v>431.60387490081308</v>
      </c>
      <c r="BB2760">
        <v>339.46372412708524</v>
      </c>
      <c r="BC2760">
        <v>1</v>
      </c>
      <c r="BD2760">
        <v>39.677653070466818</v>
      </c>
      <c r="BE2760">
        <v>93.674709131109793</v>
      </c>
      <c r="BF2760">
        <v>19.665516102639796</v>
      </c>
      <c r="BG2760">
        <v>4.6979203546951975</v>
      </c>
      <c r="BH2760">
        <v>439.00262436295645</v>
      </c>
      <c r="BI2760">
        <v>0.20000000000000004</v>
      </c>
      <c r="BJ2760">
        <v>2832.3774895274373</v>
      </c>
      <c r="BK2760">
        <v>686.23222189294199</v>
      </c>
      <c r="BL2760">
        <v>908.92520785705847</v>
      </c>
      <c r="BM2760">
        <v>1041.0236024882331</v>
      </c>
      <c r="BN2760">
        <v>107.15189045228733</v>
      </c>
      <c r="BO2760">
        <v>33.354356090077559</v>
      </c>
      <c r="BP2760">
        <v>3.0252304889574849E-2</v>
      </c>
      <c r="BQ2760">
        <v>100</v>
      </c>
      <c r="BR2760">
        <v>405.94627688907678</v>
      </c>
      <c r="BS2760">
        <v>5.5892376386952214E-2</v>
      </c>
      <c r="BT2760">
        <v>3.1078368506962713E-4</v>
      </c>
      <c r="BU2760">
        <v>30.509687820718987</v>
      </c>
      <c r="BV2760">
        <v>0.53432310976915209</v>
      </c>
      <c r="BW2760">
        <v>13.59056199459466</v>
      </c>
      <c r="BX2760">
        <v>35.536002251012192</v>
      </c>
      <c r="BY2760">
        <v>37.28624048831152</v>
      </c>
      <c r="BZ2760">
        <v>827.54306114193378</v>
      </c>
      <c r="CA2760">
        <v>233.31764700002063</v>
      </c>
      <c r="CB2760">
        <v>223.62751722355875</v>
      </c>
      <c r="CC2760" s="156">
        <v>0.95</v>
      </c>
      <c r="CD2760">
        <v>2280</v>
      </c>
      <c r="CE2760">
        <v>4.2303533335623644E-2</v>
      </c>
      <c r="CF2760">
        <v>2.0294250594151406</v>
      </c>
      <c r="CG2760">
        <v>8.5383848693295419E-2</v>
      </c>
      <c r="CH2760">
        <v>-8.7096010403205213</v>
      </c>
      <c r="CI2760" t="s">
        <v>479</v>
      </c>
    </row>
    <row r="2761" spans="47:87" x14ac:dyDescent="0.3">
      <c r="AU2761">
        <v>0.3</v>
      </c>
      <c r="AV2761">
        <v>18.532929433459607</v>
      </c>
      <c r="AW2761">
        <v>0.33423895712747409</v>
      </c>
      <c r="AX2761">
        <v>1.0557076633345084</v>
      </c>
      <c r="AY2761">
        <v>300.70202355855417</v>
      </c>
      <c r="AZ2761">
        <v>9.9555390419977116E-2</v>
      </c>
      <c r="BA2761">
        <v>364.75494252050981</v>
      </c>
      <c r="BB2761">
        <v>408.58537344279597</v>
      </c>
      <c r="BC2761">
        <v>1</v>
      </c>
      <c r="BD2761">
        <v>37.572938553842917</v>
      </c>
      <c r="BE2761">
        <v>89.51826578120594</v>
      </c>
      <c r="BF2761">
        <v>17.877640512691645</v>
      </c>
      <c r="BG2761">
        <v>3.1828711774977676</v>
      </c>
      <c r="BH2761">
        <v>391.76826796269376</v>
      </c>
      <c r="BI2761">
        <v>0.20000000000000007</v>
      </c>
      <c r="BJ2761">
        <v>2606.4389423704315</v>
      </c>
      <c r="BK2761">
        <v>690.71746815206109</v>
      </c>
      <c r="BL2761">
        <v>888.50992649958403</v>
      </c>
      <c r="BM2761">
        <v>812.59901418925801</v>
      </c>
      <c r="BN2761">
        <v>188.43460154710709</v>
      </c>
      <c r="BO2761">
        <v>30.258281542032552</v>
      </c>
      <c r="BP2761">
        <v>4.4640288047111204E-2</v>
      </c>
      <c r="BQ2761">
        <v>100</v>
      </c>
      <c r="BR2761">
        <v>301.90277648947324</v>
      </c>
      <c r="BS2761">
        <v>5.3765010246605037E-2</v>
      </c>
      <c r="BT2761">
        <v>3.1193373755751959E-4</v>
      </c>
      <c r="BU2761">
        <v>26.175745825662268</v>
      </c>
      <c r="BV2761">
        <v>0.53369938087895197</v>
      </c>
      <c r="BW2761">
        <v>15.981811508366215</v>
      </c>
      <c r="BX2761">
        <v>37.2168182202076</v>
      </c>
      <c r="BY2761">
        <v>37.065982432395948</v>
      </c>
      <c r="BZ2761">
        <v>931.0923110045677</v>
      </c>
      <c r="CA2761">
        <v>250.73612499016798</v>
      </c>
      <c r="CB2761">
        <v>238.48989976627973</v>
      </c>
      <c r="CC2761" s="156">
        <v>0.81</v>
      </c>
      <c r="CD2761">
        <v>2230</v>
      </c>
      <c r="CE2761">
        <v>0.2196063407310227</v>
      </c>
      <c r="CF2761">
        <v>7.0675483667586363</v>
      </c>
      <c r="CG2761">
        <v>0.28797137169147452</v>
      </c>
      <c r="CH2761">
        <v>26.702744855922699</v>
      </c>
      <c r="CI2761">
        <v>5</v>
      </c>
    </row>
    <row r="2762" spans="47:87" x14ac:dyDescent="0.3">
      <c r="AU2762">
        <v>0.3</v>
      </c>
      <c r="AV2762">
        <v>19.771924864504225</v>
      </c>
      <c r="AW2762">
        <v>0.31797565482724788</v>
      </c>
      <c r="AX2762">
        <v>0</v>
      </c>
      <c r="AY2762">
        <v>356.0302102548211</v>
      </c>
      <c r="AZ2762">
        <v>9.6932673098363814E-2</v>
      </c>
      <c r="BA2762">
        <v>352.58619069623171</v>
      </c>
      <c r="BB2762">
        <v>412.75399813280808</v>
      </c>
      <c r="BC2762">
        <v>1</v>
      </c>
      <c r="BD2762">
        <v>32.807224832047488</v>
      </c>
      <c r="BE2762">
        <v>99.01240785161869</v>
      </c>
      <c r="BF2762">
        <v>21.568189589711373</v>
      </c>
      <c r="BG2762">
        <v>6.7690168270794384</v>
      </c>
      <c r="BH2762">
        <v>400.1008266372553</v>
      </c>
      <c r="BI2762">
        <v>0.2</v>
      </c>
      <c r="BJ2762">
        <v>2623.4259894798042</v>
      </c>
      <c r="BK2762">
        <v>668.06418801144036</v>
      </c>
      <c r="BL2762">
        <v>748.8474940488577</v>
      </c>
      <c r="BM2762">
        <v>688.37788190452102</v>
      </c>
      <c r="BN2762">
        <v>161.01884588769644</v>
      </c>
      <c r="BO2762">
        <v>28.798481973464149</v>
      </c>
      <c r="BP2762">
        <v>4.0940718441270688E-2</v>
      </c>
      <c r="BQ2762">
        <v>100</v>
      </c>
      <c r="BR2762">
        <v>334.42280828254837</v>
      </c>
      <c r="BS2762">
        <v>5.5675681525480455E-2</v>
      </c>
      <c r="BT2762">
        <v>2.958219725821596E-4</v>
      </c>
      <c r="BU2762">
        <v>6.7757098141146956</v>
      </c>
      <c r="BV2762">
        <v>0.55856456968927237</v>
      </c>
      <c r="BW2762">
        <v>15.075858644086601</v>
      </c>
      <c r="BX2762">
        <v>36.850205232065875</v>
      </c>
      <c r="BY2762">
        <v>30.914940083148426</v>
      </c>
      <c r="BZ2762">
        <v>1006.2473595832527</v>
      </c>
      <c r="CA2762">
        <v>215.89414700732587</v>
      </c>
      <c r="CB2762">
        <v>224.72865579976155</v>
      </c>
      <c r="CC2762" s="156">
        <v>0.92</v>
      </c>
      <c r="CD2762">
        <v>1140</v>
      </c>
      <c r="CE2762">
        <v>0.33425873303205389</v>
      </c>
      <c r="CF2762">
        <v>9.2001723156354522</v>
      </c>
      <c r="CG2762">
        <v>0.41200417660863264</v>
      </c>
      <c r="CH2762">
        <v>41.830720873867662</v>
      </c>
      <c r="CI2762">
        <v>4</v>
      </c>
    </row>
    <row r="2763" spans="47:87" x14ac:dyDescent="0.3">
      <c r="AU2763">
        <v>0.3</v>
      </c>
      <c r="AV2763">
        <v>21.716053921046047</v>
      </c>
      <c r="AW2763">
        <v>0.29793201570964328</v>
      </c>
      <c r="AX2763">
        <v>1.6836793599279027</v>
      </c>
      <c r="AY2763">
        <v>332.04890821364876</v>
      </c>
      <c r="AZ2763">
        <v>9.8233751795877886E-2</v>
      </c>
      <c r="BA2763">
        <v>395.83704365698685</v>
      </c>
      <c r="BB2763">
        <v>243.8594915553345</v>
      </c>
      <c r="BC2763">
        <v>1</v>
      </c>
      <c r="BD2763">
        <v>40.244462987804567</v>
      </c>
      <c r="BE2763">
        <v>97.742000274475743</v>
      </c>
      <c r="BF2763">
        <v>5.6524649193116545</v>
      </c>
      <c r="BG2763">
        <v>6.7406056861125769</v>
      </c>
      <c r="BH2763">
        <v>418.69808336043593</v>
      </c>
      <c r="BI2763">
        <v>0.2</v>
      </c>
      <c r="BJ2763">
        <v>2539.5403062361902</v>
      </c>
      <c r="BK2763">
        <v>695.50822958450385</v>
      </c>
      <c r="BL2763">
        <v>873.31796781207618</v>
      </c>
      <c r="BM2763">
        <v>895.57406693592986</v>
      </c>
      <c r="BN2763">
        <v>105.21689615468819</v>
      </c>
      <c r="BO2763">
        <v>26.922352702881053</v>
      </c>
      <c r="BP2763">
        <v>4.570334155401299E-2</v>
      </c>
      <c r="BQ2763">
        <v>100</v>
      </c>
      <c r="BR2763">
        <v>356.13639739646283</v>
      </c>
      <c r="BS2763">
        <v>5.8466205976627016E-2</v>
      </c>
      <c r="BT2763">
        <v>2.9724152642033583E-4</v>
      </c>
      <c r="BU2763">
        <v>0</v>
      </c>
      <c r="BV2763">
        <v>0.57655902014733029</v>
      </c>
      <c r="BW2763">
        <v>15.02377932617792</v>
      </c>
      <c r="BX2763">
        <v>37.044489238605557</v>
      </c>
      <c r="BY2763">
        <v>28.308562255765892</v>
      </c>
      <c r="BZ2763">
        <v>1035.7784098391194</v>
      </c>
      <c r="CA2763">
        <v>264.2169188316978</v>
      </c>
      <c r="CB2763">
        <v>249.04614941200663</v>
      </c>
      <c r="CC2763" s="156">
        <v>0.99</v>
      </c>
      <c r="CD2763">
        <v>1470</v>
      </c>
      <c r="CE2763">
        <v>9.3731380620630578E-2</v>
      </c>
      <c r="CF2763">
        <v>3.838207000877452</v>
      </c>
      <c r="CG2763">
        <v>0.12296429491850885</v>
      </c>
      <c r="CH2763">
        <v>0.23830732851829248</v>
      </c>
      <c r="CI2763">
        <v>20</v>
      </c>
    </row>
    <row r="2764" spans="47:87" x14ac:dyDescent="0.3">
      <c r="AU2764">
        <v>0.3</v>
      </c>
      <c r="AV2764">
        <v>20.067034423600138</v>
      </c>
      <c r="AW2764">
        <v>0.35894790296425383</v>
      </c>
      <c r="AX2764">
        <v>1.4432962809590117</v>
      </c>
      <c r="AY2764">
        <v>339.29481266578739</v>
      </c>
      <c r="AZ2764">
        <v>9.6628844334665356E-2</v>
      </c>
      <c r="BA2764">
        <v>489.92240956150903</v>
      </c>
      <c r="BB2764">
        <v>443.97072560836961</v>
      </c>
      <c r="BC2764">
        <v>1</v>
      </c>
      <c r="BD2764">
        <v>37.120396323972322</v>
      </c>
      <c r="BE2764">
        <v>97.619387687374427</v>
      </c>
      <c r="BF2764">
        <v>8.5587146340200331</v>
      </c>
      <c r="BG2764">
        <v>4.0133643523709148</v>
      </c>
      <c r="BH2764">
        <v>410.98055466163328</v>
      </c>
      <c r="BI2764">
        <v>0.2</v>
      </c>
      <c r="BJ2764">
        <v>2613.797927406164</v>
      </c>
      <c r="BK2764">
        <v>668.85107840608498</v>
      </c>
      <c r="BL2764">
        <v>810.75700622645616</v>
      </c>
      <c r="BM2764">
        <v>950.57207749735767</v>
      </c>
      <c r="BN2764">
        <v>145.7966799582176</v>
      </c>
      <c r="BO2764">
        <v>32.705929750790936</v>
      </c>
      <c r="BP2764">
        <v>2.2414022050231099E-2</v>
      </c>
      <c r="BQ2764">
        <v>100</v>
      </c>
      <c r="BR2764">
        <v>403.36007545205024</v>
      </c>
      <c r="BS2764">
        <v>5.3831330313966835E-2</v>
      </c>
      <c r="BT2764">
        <v>3.1083824611989955E-4</v>
      </c>
      <c r="BU2764">
        <v>0</v>
      </c>
      <c r="BV2764">
        <v>0.50830735450861442</v>
      </c>
      <c r="BW2764">
        <v>15.64784152813953</v>
      </c>
      <c r="BX2764">
        <v>35.274336673035315</v>
      </c>
      <c r="BY2764">
        <v>33.472600628768504</v>
      </c>
      <c r="BZ2764">
        <v>1176.4714975255538</v>
      </c>
      <c r="CA2764">
        <v>378.5891035444123</v>
      </c>
      <c r="CB2764">
        <v>213.00409892943492</v>
      </c>
      <c r="CC2764" s="156">
        <v>0.77</v>
      </c>
      <c r="CD2764">
        <v>2770</v>
      </c>
      <c r="CE2764">
        <v>0.13820341692401072</v>
      </c>
      <c r="CF2764">
        <v>4.93720985616189</v>
      </c>
      <c r="CG2764">
        <v>0.16680703081239143</v>
      </c>
      <c r="CH2764">
        <v>10.044488307259961</v>
      </c>
      <c r="CI2764">
        <v>11</v>
      </c>
    </row>
    <row r="2765" spans="47:87" x14ac:dyDescent="0.3">
      <c r="AU2765">
        <v>0.3</v>
      </c>
      <c r="AV2765">
        <v>20.470774983536721</v>
      </c>
      <c r="AW2765">
        <v>0.25158841793729969</v>
      </c>
      <c r="AX2765">
        <v>0.89410601909621956</v>
      </c>
      <c r="AY2765">
        <v>326.85282821127333</v>
      </c>
      <c r="AZ2765">
        <v>0.10059638895559264</v>
      </c>
      <c r="BA2765">
        <v>407.26996746706789</v>
      </c>
      <c r="BB2765">
        <v>381.08974624347974</v>
      </c>
      <c r="BC2765">
        <v>1</v>
      </c>
      <c r="BD2765">
        <v>44.58499608738623</v>
      </c>
      <c r="BE2765">
        <v>82.736117694977722</v>
      </c>
      <c r="BF2765">
        <v>20.225210397491292</v>
      </c>
      <c r="BG2765">
        <v>5.1202479928956084</v>
      </c>
      <c r="BH2765">
        <v>440.36183407775798</v>
      </c>
      <c r="BI2765">
        <v>0.19999999999999998</v>
      </c>
      <c r="BJ2765">
        <v>2875.6457539443836</v>
      </c>
      <c r="BK2765">
        <v>681.72110352408129</v>
      </c>
      <c r="BL2765">
        <v>916.78429920335361</v>
      </c>
      <c r="BM2765">
        <v>1005.5968981199056</v>
      </c>
      <c r="BN2765">
        <v>142.77143051002773</v>
      </c>
      <c r="BO2765">
        <v>22.832016069236182</v>
      </c>
      <c r="BP2765">
        <v>2.6682331959117317E-2</v>
      </c>
      <c r="BQ2765">
        <v>100</v>
      </c>
      <c r="BR2765">
        <v>339.31078974140286</v>
      </c>
      <c r="BS2765">
        <v>5.3109138179094247E-2</v>
      </c>
      <c r="BT2765">
        <v>3.3343057366077064E-4</v>
      </c>
      <c r="BU2765">
        <v>0</v>
      </c>
      <c r="BV2765">
        <v>0.54973804480128752</v>
      </c>
      <c r="BW2765">
        <v>13.745920133118275</v>
      </c>
      <c r="BX2765">
        <v>35.887245607296464</v>
      </c>
      <c r="BY2765">
        <v>32.311497640215116</v>
      </c>
      <c r="BZ2765">
        <v>865.29485600998419</v>
      </c>
      <c r="CA2765">
        <v>253.63255913634677</v>
      </c>
      <c r="CB2765">
        <v>229.24423110106815</v>
      </c>
      <c r="CC2765" s="156">
        <v>1.28</v>
      </c>
      <c r="CD2765">
        <v>1490</v>
      </c>
      <c r="CE2765">
        <v>6.9811060091771182E-3</v>
      </c>
      <c r="CF2765">
        <v>2.0401722001696219</v>
      </c>
      <c r="CG2765">
        <v>6.5284564100970069E-2</v>
      </c>
      <c r="CH2765">
        <v>-16.014162100811742</v>
      </c>
      <c r="CI2765" t="s">
        <v>479</v>
      </c>
    </row>
    <row r="2766" spans="47:87" x14ac:dyDescent="0.3">
      <c r="AU2766">
        <v>0.3</v>
      </c>
      <c r="AV2766">
        <v>19.049443176869474</v>
      </c>
      <c r="AW2766">
        <v>0.35866802982326984</v>
      </c>
      <c r="AX2766">
        <v>0.84883432482817978</v>
      </c>
      <c r="AY2766">
        <v>344.3377605828739</v>
      </c>
      <c r="AZ2766">
        <v>0.1032095295949241</v>
      </c>
      <c r="BA2766">
        <v>418.20914291455574</v>
      </c>
      <c r="BB2766">
        <v>381.74964284983412</v>
      </c>
      <c r="BC2766">
        <v>1</v>
      </c>
      <c r="BD2766">
        <v>40.539362459537173</v>
      </c>
      <c r="BE2766">
        <v>109.05274604755398</v>
      </c>
      <c r="BF2766">
        <v>14.274313026979843</v>
      </c>
      <c r="BG2766">
        <v>4.6353374062554966</v>
      </c>
      <c r="BH2766">
        <v>432.29470751045017</v>
      </c>
      <c r="BI2766">
        <v>0.19999999999999996</v>
      </c>
      <c r="BJ2766">
        <v>2494.1730066559048</v>
      </c>
      <c r="BK2766">
        <v>699.56655142134844</v>
      </c>
      <c r="BL2766">
        <v>888.26042147131204</v>
      </c>
      <c r="BM2766">
        <v>895.36415831341174</v>
      </c>
      <c r="BN2766">
        <v>170.62870857166737</v>
      </c>
      <c r="BO2766">
        <v>32.536335082002864</v>
      </c>
      <c r="BP2766">
        <v>3.9849157580869113E-2</v>
      </c>
      <c r="BQ2766">
        <v>100</v>
      </c>
      <c r="BR2766">
        <v>399.3816231189457</v>
      </c>
      <c r="BS2766">
        <v>5.8251745956393659E-2</v>
      </c>
      <c r="BT2766">
        <v>3.2351526846586344E-4</v>
      </c>
      <c r="BU2766">
        <v>0</v>
      </c>
      <c r="BV2766">
        <v>0.52738265959369202</v>
      </c>
      <c r="BW2766">
        <v>14.448938082235097</v>
      </c>
      <c r="BX2766">
        <v>38.11227150174534</v>
      </c>
      <c r="BY2766">
        <v>39.35375423605371</v>
      </c>
      <c r="BZ2766">
        <v>1072.1474351240104</v>
      </c>
      <c r="CA2766">
        <v>265.75154707096442</v>
      </c>
      <c r="CB2766">
        <v>243.41211676474788</v>
      </c>
      <c r="CC2766" s="156">
        <v>1.1000000000000001</v>
      </c>
      <c r="CD2766">
        <v>640</v>
      </c>
      <c r="CE2766">
        <v>0.36030302447783047</v>
      </c>
      <c r="CF2766">
        <v>11.065895545181611</v>
      </c>
      <c r="CG2766">
        <v>0.45227831614665187</v>
      </c>
      <c r="CH2766">
        <v>44.039540993758848</v>
      </c>
      <c r="CI2766">
        <v>3</v>
      </c>
    </row>
    <row r="2767" spans="47:87" x14ac:dyDescent="0.3">
      <c r="AU2767">
        <v>0.3</v>
      </c>
      <c r="AV2767">
        <v>18.692730236060719</v>
      </c>
      <c r="AW2767">
        <v>0.29049234825308928</v>
      </c>
      <c r="AX2767">
        <v>2.0088223374294998</v>
      </c>
      <c r="AY2767">
        <v>355.65113702399407</v>
      </c>
      <c r="AZ2767">
        <v>0.10926136522538893</v>
      </c>
      <c r="BA2767">
        <v>508.78336207072226</v>
      </c>
      <c r="BB2767">
        <v>396.40388121681991</v>
      </c>
      <c r="BC2767">
        <v>1</v>
      </c>
      <c r="BD2767">
        <v>42.861543054530117</v>
      </c>
      <c r="BE2767">
        <v>105.13086463173759</v>
      </c>
      <c r="BF2767">
        <v>17.180142809134747</v>
      </c>
      <c r="BG2767">
        <v>5.3382796269728896</v>
      </c>
      <c r="BH2767">
        <v>464.49072313795375</v>
      </c>
      <c r="BI2767">
        <v>0.19999999999999998</v>
      </c>
      <c r="BJ2767">
        <v>2530.2028678044926</v>
      </c>
      <c r="BK2767">
        <v>674.11679411338639</v>
      </c>
      <c r="BL2767">
        <v>935.26902033317742</v>
      </c>
      <c r="BM2767">
        <v>831.16741494614212</v>
      </c>
      <c r="BN2767">
        <v>116.54858673582109</v>
      </c>
      <c r="BO2767">
        <v>26.036954345910789</v>
      </c>
      <c r="BP2767">
        <v>7.0357457742553905E-2</v>
      </c>
      <c r="BQ2767">
        <v>100</v>
      </c>
      <c r="BR2767">
        <v>368.82609747745943</v>
      </c>
      <c r="BS2767">
        <v>5.4298291902563876E-2</v>
      </c>
      <c r="BT2767">
        <v>2.8374325902742769E-4</v>
      </c>
      <c r="BU2767">
        <v>0</v>
      </c>
      <c r="BV2767">
        <v>0.58170537009281131</v>
      </c>
      <c r="BW2767">
        <v>14.116967603826858</v>
      </c>
      <c r="BX2767">
        <v>35.345417453168729</v>
      </c>
      <c r="BY2767">
        <v>33.610718983215243</v>
      </c>
      <c r="BZ2767">
        <v>769.36931548995506</v>
      </c>
      <c r="CA2767">
        <v>319.60905946544034</v>
      </c>
      <c r="CB2767">
        <v>238.46197157173134</v>
      </c>
      <c r="CC2767" s="156">
        <v>1.04</v>
      </c>
      <c r="CD2767">
        <v>980</v>
      </c>
      <c r="CE2767">
        <v>0.18555586535656898</v>
      </c>
      <c r="CF2767">
        <v>4.6148222068549103</v>
      </c>
      <c r="CG2767">
        <v>0.22509412588364613</v>
      </c>
      <c r="CH2767">
        <v>13.752149253441925</v>
      </c>
      <c r="CI2767">
        <v>7</v>
      </c>
    </row>
    <row r="2768" spans="47:87" x14ac:dyDescent="0.3">
      <c r="AU2768">
        <v>0.3</v>
      </c>
      <c r="AV2768">
        <v>21.69039789091552</v>
      </c>
      <c r="AW2768">
        <v>0.39231575522927065</v>
      </c>
      <c r="AX2768">
        <v>1.5394866927125073</v>
      </c>
      <c r="AY2768">
        <v>340.86975423316255</v>
      </c>
      <c r="AZ2768">
        <v>9.175345384693058E-2</v>
      </c>
      <c r="BA2768">
        <v>346.14725998316754</v>
      </c>
      <c r="BB2768">
        <v>374.0894459213676</v>
      </c>
      <c r="BC2768">
        <v>1</v>
      </c>
      <c r="BD2768">
        <v>38.512149062040002</v>
      </c>
      <c r="BE2768">
        <v>115.00842507592523</v>
      </c>
      <c r="BF2768">
        <v>12.083670514365219</v>
      </c>
      <c r="BG2768">
        <v>3.0758336860611486</v>
      </c>
      <c r="BH2768">
        <v>444.65751438188806</v>
      </c>
      <c r="BI2768">
        <v>0.20000000000000007</v>
      </c>
      <c r="BJ2768">
        <v>2790.8772025419635</v>
      </c>
      <c r="BK2768">
        <v>684.52676081523646</v>
      </c>
      <c r="BL2768">
        <v>914.35663939289998</v>
      </c>
      <c r="BM2768">
        <v>999.32726663071821</v>
      </c>
      <c r="BN2768">
        <v>178.70435919359326</v>
      </c>
      <c r="BO2768">
        <v>35.484760187294498</v>
      </c>
      <c r="BP2768">
        <v>5.6298519634619612E-2</v>
      </c>
      <c r="BQ2768">
        <v>100</v>
      </c>
      <c r="BR2768">
        <v>362.71621970183548</v>
      </c>
      <c r="BS2768">
        <v>5.4042942848584921E-2</v>
      </c>
      <c r="BT2768">
        <v>3.0103438224272157E-4</v>
      </c>
      <c r="BU2768">
        <v>20.573280196846209</v>
      </c>
      <c r="BV2768">
        <v>0.517006799252274</v>
      </c>
      <c r="BW2768">
        <v>16.021934314693123</v>
      </c>
      <c r="BX2768">
        <v>35.059781318745806</v>
      </c>
      <c r="BY2768">
        <v>33.243867150203137</v>
      </c>
      <c r="BZ2768">
        <v>984.42772486976594</v>
      </c>
      <c r="CA2768">
        <v>216.58596551024846</v>
      </c>
      <c r="CB2768">
        <v>226.34503773439374</v>
      </c>
      <c r="CC2768" s="156">
        <v>1.1100000000000001</v>
      </c>
      <c r="CD2768">
        <v>2140</v>
      </c>
      <c r="CE2768">
        <v>8.2420247164538107E-2</v>
      </c>
      <c r="CF2768">
        <v>2.6319578996860757</v>
      </c>
      <c r="CG2768">
        <v>0.11658385156476486</v>
      </c>
      <c r="CH2768">
        <v>-2.3285240608084377</v>
      </c>
      <c r="CI2768" t="s">
        <v>479</v>
      </c>
    </row>
    <row r="2769" spans="47:87" x14ac:dyDescent="0.3">
      <c r="AU2769">
        <v>0.3</v>
      </c>
      <c r="AV2769">
        <v>22.042835178755521</v>
      </c>
      <c r="AW2769">
        <v>0.28893618566016011</v>
      </c>
      <c r="AX2769">
        <v>1.3054511470463599</v>
      </c>
      <c r="AY2769">
        <v>328.08999430168507</v>
      </c>
      <c r="AZ2769">
        <v>9.1437176769179243E-2</v>
      </c>
      <c r="BA2769">
        <v>378.27498901377589</v>
      </c>
      <c r="BB2769">
        <v>332.22978545921882</v>
      </c>
      <c r="BC2769">
        <v>1</v>
      </c>
      <c r="BD2769">
        <v>43.4249310548702</v>
      </c>
      <c r="BE2769">
        <v>99.147111493392401</v>
      </c>
      <c r="BF2769">
        <v>19.782691595034134</v>
      </c>
      <c r="BG2769">
        <v>4.3670366546093451</v>
      </c>
      <c r="BH2769">
        <v>439.60904185675093</v>
      </c>
      <c r="BI2769">
        <v>0.19999999999999998</v>
      </c>
      <c r="BJ2769">
        <v>2550.1925264661581</v>
      </c>
      <c r="BK2769">
        <v>698.98803519829585</v>
      </c>
      <c r="BL2769">
        <v>970.96482397431021</v>
      </c>
      <c r="BM2769">
        <v>1067.6832995845361</v>
      </c>
      <c r="BN2769">
        <v>148.77742071196431</v>
      </c>
      <c r="BO2769">
        <v>26.070084219096255</v>
      </c>
      <c r="BP2769">
        <v>4.9119095918401474E-2</v>
      </c>
      <c r="BQ2769">
        <v>100</v>
      </c>
      <c r="BR2769">
        <v>355.91948790693783</v>
      </c>
      <c r="BS2769">
        <v>5.6149660332259287E-2</v>
      </c>
      <c r="BT2769">
        <v>3.1469526481077328E-4</v>
      </c>
      <c r="BU2769">
        <v>0</v>
      </c>
      <c r="BV2769">
        <v>0.57851199904429051</v>
      </c>
      <c r="BW2769">
        <v>15.1264646418139</v>
      </c>
      <c r="BX2769">
        <v>37.935897213668831</v>
      </c>
      <c r="BY2769">
        <v>30.473021773196908</v>
      </c>
      <c r="BZ2769">
        <v>1209.6736880414092</v>
      </c>
      <c r="CA2769">
        <v>343.4033343691176</v>
      </c>
      <c r="CB2769">
        <v>247.71040269526674</v>
      </c>
      <c r="CC2769" s="156">
        <v>1.46</v>
      </c>
      <c r="CD2769">
        <v>570</v>
      </c>
      <c r="CE2769">
        <v>0.12783572518193398</v>
      </c>
      <c r="CF2769">
        <v>4.9855099188801004</v>
      </c>
      <c r="CG2769">
        <v>0.15730162671568554</v>
      </c>
      <c r="CH2769">
        <v>2.5644631537297715</v>
      </c>
      <c r="CI2769">
        <v>16</v>
      </c>
    </row>
    <row r="2770" spans="47:87" x14ac:dyDescent="0.3">
      <c r="AU2770">
        <v>0.3</v>
      </c>
      <c r="AV2770">
        <v>17.564456808551025</v>
      </c>
      <c r="AW2770">
        <v>0.25462328116061583</v>
      </c>
      <c r="AX2770">
        <v>1.3344859500820185</v>
      </c>
      <c r="AY2770">
        <v>363.77619508919969</v>
      </c>
      <c r="AZ2770">
        <v>9.2836083445716311E-2</v>
      </c>
      <c r="BA2770">
        <v>386.51622019550479</v>
      </c>
      <c r="BB2770">
        <v>350.0644472344577</v>
      </c>
      <c r="BC2770">
        <v>1</v>
      </c>
      <c r="BD2770">
        <v>42.91267115078972</v>
      </c>
      <c r="BE2770">
        <v>91.324502565619497</v>
      </c>
      <c r="BF2770">
        <v>11.232061871536208</v>
      </c>
      <c r="BG2770">
        <v>4.3801236380865092</v>
      </c>
      <c r="BH2770">
        <v>395.68264659116329</v>
      </c>
      <c r="BI2770">
        <v>0.1999999999999999</v>
      </c>
      <c r="BJ2770">
        <v>2870.6717584981066</v>
      </c>
      <c r="BK2770">
        <v>684.97297933243578</v>
      </c>
      <c r="BL2770">
        <v>922.65286328499758</v>
      </c>
      <c r="BM2770">
        <v>878.69593533320256</v>
      </c>
      <c r="BN2770">
        <v>181.79181805022429</v>
      </c>
      <c r="BO2770">
        <v>22.970842077425175</v>
      </c>
      <c r="BP2770">
        <v>4.362240477165677E-2</v>
      </c>
      <c r="BQ2770">
        <v>100</v>
      </c>
      <c r="BR2770">
        <v>378.73535359307067</v>
      </c>
      <c r="BS2770">
        <v>5.415875522671118E-2</v>
      </c>
      <c r="BT2770">
        <v>2.8368797696180906E-4</v>
      </c>
      <c r="BU2770">
        <v>12.618640239906377</v>
      </c>
      <c r="BV2770">
        <v>0.55172868361575311</v>
      </c>
      <c r="BW2770">
        <v>14.872968312324078</v>
      </c>
      <c r="BX2770">
        <v>35.898442888588399</v>
      </c>
      <c r="BY2770">
        <v>33.587009887596302</v>
      </c>
      <c r="BZ2770">
        <v>944.39487985303697</v>
      </c>
      <c r="CA2770">
        <v>305.74928210255973</v>
      </c>
      <c r="CB2770">
        <v>235.66927589907627</v>
      </c>
      <c r="CC2770" s="156">
        <v>1.01</v>
      </c>
      <c r="CD2770">
        <v>1390</v>
      </c>
      <c r="CE2770">
        <v>0.23192757428103272</v>
      </c>
      <c r="CF2770">
        <v>7.7079276913860983</v>
      </c>
      <c r="CG2770">
        <v>0.28245395576891885</v>
      </c>
      <c r="CH2770">
        <v>28.594842184806602</v>
      </c>
      <c r="CI2770">
        <v>5</v>
      </c>
    </row>
    <row r="2771" spans="47:87" x14ac:dyDescent="0.3">
      <c r="AU2771">
        <v>0.3</v>
      </c>
      <c r="AV2771">
        <v>18.417147481569511</v>
      </c>
      <c r="AW2771">
        <v>0.32086887189992691</v>
      </c>
      <c r="AX2771">
        <v>0.95485873473742466</v>
      </c>
      <c r="AY2771">
        <v>342.15127877467961</v>
      </c>
      <c r="AZ2771">
        <v>0.10759791611635351</v>
      </c>
      <c r="BA2771">
        <v>353.45957741811247</v>
      </c>
      <c r="BB2771">
        <v>353.52336234680052</v>
      </c>
      <c r="BC2771">
        <v>1</v>
      </c>
      <c r="BD2771">
        <v>32.399566073977503</v>
      </c>
      <c r="BE2771">
        <v>101.07032172050934</v>
      </c>
      <c r="BF2771">
        <v>7.7767797374138992</v>
      </c>
      <c r="BG2771">
        <v>4.5575267008680758</v>
      </c>
      <c r="BH2771">
        <v>389.50276047887428</v>
      </c>
      <c r="BI2771">
        <v>0.20000000000000004</v>
      </c>
      <c r="BJ2771">
        <v>2246.9964511795229</v>
      </c>
      <c r="BK2771">
        <v>683.97722021573873</v>
      </c>
      <c r="BL2771">
        <v>899.29116229802298</v>
      </c>
      <c r="BM2771">
        <v>1028.5355118021823</v>
      </c>
      <c r="BN2771">
        <v>90.087814998544374</v>
      </c>
      <c r="BO2771">
        <v>28.700126083540233</v>
      </c>
      <c r="BP2771">
        <v>8.499685289182822E-2</v>
      </c>
      <c r="BQ2771">
        <v>100</v>
      </c>
      <c r="BR2771">
        <v>351.47971274015339</v>
      </c>
      <c r="BS2771">
        <v>5.7857646071302948E-2</v>
      </c>
      <c r="BT2771">
        <v>2.8340942641233739E-4</v>
      </c>
      <c r="BU2771">
        <v>28.251750285263793</v>
      </c>
      <c r="BV2771">
        <v>0.54501806228644678</v>
      </c>
      <c r="BW2771">
        <v>15.508783781605089</v>
      </c>
      <c r="BX2771">
        <v>35.46186930124388</v>
      </c>
      <c r="BY2771">
        <v>33.726017189253639</v>
      </c>
      <c r="BZ2771">
        <v>972.40712298961103</v>
      </c>
      <c r="CA2771">
        <v>361.98144445483888</v>
      </c>
      <c r="CB2771">
        <v>250.45215997694896</v>
      </c>
      <c r="CC2771" s="156">
        <v>0.95</v>
      </c>
      <c r="CD2771">
        <v>1090</v>
      </c>
      <c r="CE2771">
        <v>0.21859046447456643</v>
      </c>
      <c r="CF2771">
        <v>6.7387122644948683</v>
      </c>
      <c r="CG2771">
        <v>0.26567581793407297</v>
      </c>
      <c r="CH2771">
        <v>22.334517892812929</v>
      </c>
      <c r="CI2771">
        <v>6</v>
      </c>
    </row>
    <row r="2772" spans="47:87" x14ac:dyDescent="0.3">
      <c r="AU2772">
        <v>0.3</v>
      </c>
      <c r="AV2772">
        <v>19.580708202881496</v>
      </c>
      <c r="AW2772">
        <v>0.31692057863721662</v>
      </c>
      <c r="AX2772">
        <v>1.1632984344237598</v>
      </c>
      <c r="AY2772">
        <v>327.5631127300266</v>
      </c>
      <c r="AZ2772">
        <v>0.1046181961947132</v>
      </c>
      <c r="BA2772">
        <v>335.99887839414851</v>
      </c>
      <c r="BB2772">
        <v>317.82134243043129</v>
      </c>
      <c r="BC2772">
        <v>1</v>
      </c>
      <c r="BD2772">
        <v>50.013396186803249</v>
      </c>
      <c r="BE2772">
        <v>97.147381909589853</v>
      </c>
      <c r="BF2772">
        <v>14.972853878287742</v>
      </c>
      <c r="BG2772">
        <v>2.970931929901528</v>
      </c>
      <c r="BH2772">
        <v>437.41662646681903</v>
      </c>
      <c r="BI2772">
        <v>0.19999999999999998</v>
      </c>
      <c r="BJ2772">
        <v>2607.1836260407922</v>
      </c>
      <c r="BK2772">
        <v>681.96719445240069</v>
      </c>
      <c r="BL2772">
        <v>881.62885456004392</v>
      </c>
      <c r="BM2772">
        <v>1056.8413425090398</v>
      </c>
      <c r="BN2772">
        <v>77.863231798006737</v>
      </c>
      <c r="BO2772">
        <v>28.969925823798327</v>
      </c>
      <c r="BP2772">
        <v>8.3671281729163216E-3</v>
      </c>
      <c r="BQ2772">
        <v>100</v>
      </c>
      <c r="BR2772">
        <v>368.8466880093149</v>
      </c>
      <c r="BS2772">
        <v>5.8752838914843571E-2</v>
      </c>
      <c r="BT2772">
        <v>3.0859542438336146E-4</v>
      </c>
      <c r="BU2772">
        <v>0</v>
      </c>
      <c r="BV2772">
        <v>0.57960828489241933</v>
      </c>
      <c r="BW2772">
        <v>15.691905552449924</v>
      </c>
      <c r="BX2772">
        <v>36.030799387654632</v>
      </c>
      <c r="BY2772">
        <v>38.704191983368872</v>
      </c>
      <c r="BZ2772">
        <v>922.39071398767248</v>
      </c>
      <c r="CA2772">
        <v>213.63817819558048</v>
      </c>
      <c r="CB2772">
        <v>233.05356421254689</v>
      </c>
      <c r="CC2772" s="156">
        <v>0.79</v>
      </c>
      <c r="CD2772">
        <v>2280</v>
      </c>
      <c r="CE2772">
        <v>0.1749250238132749</v>
      </c>
      <c r="CF2772">
        <v>4.8514715535983353</v>
      </c>
      <c r="CG2772">
        <v>0.17776884355197722</v>
      </c>
      <c r="CH2772">
        <v>14.257536155236213</v>
      </c>
      <c r="CI2772">
        <v>8</v>
      </c>
    </row>
    <row r="2773" spans="47:87" x14ac:dyDescent="0.3">
      <c r="AU2773">
        <v>0.3</v>
      </c>
      <c r="AV2773">
        <v>20.792108615494683</v>
      </c>
      <c r="AW2773">
        <v>0.24967991412215021</v>
      </c>
      <c r="AX2773">
        <v>0.78097334554308329</v>
      </c>
      <c r="AY2773">
        <v>292.87264481963086</v>
      </c>
      <c r="AZ2773">
        <v>0.10295504232365889</v>
      </c>
      <c r="BA2773">
        <v>420.01434844079608</v>
      </c>
      <c r="BB2773">
        <v>318.3402586693926</v>
      </c>
      <c r="BC2773">
        <v>1</v>
      </c>
      <c r="BD2773">
        <v>42.740915626660112</v>
      </c>
      <c r="BE2773">
        <v>104.30448056555299</v>
      </c>
      <c r="BF2773">
        <v>13.639648929975301</v>
      </c>
      <c r="BG2773">
        <v>5.1513638595894955</v>
      </c>
      <c r="BH2773">
        <v>421.35012703627757</v>
      </c>
      <c r="BI2773">
        <v>0.2</v>
      </c>
      <c r="BJ2773">
        <v>2969.1044491799239</v>
      </c>
      <c r="BK2773">
        <v>688.7826744329783</v>
      </c>
      <c r="BL2773">
        <v>912.77401245995975</v>
      </c>
      <c r="BM2773">
        <v>1002.1131261489029</v>
      </c>
      <c r="BN2773">
        <v>166.75137309916974</v>
      </c>
      <c r="BO2773">
        <v>22.393678366875829</v>
      </c>
      <c r="BP2773">
        <v>5.863771516651043E-2</v>
      </c>
      <c r="BQ2773">
        <v>100</v>
      </c>
      <c r="BR2773">
        <v>349.54170526413611</v>
      </c>
      <c r="BS2773">
        <v>5.3654026017724649E-2</v>
      </c>
      <c r="BT2773">
        <v>3.0406961100003352E-4</v>
      </c>
      <c r="BU2773">
        <v>30.040507436451506</v>
      </c>
      <c r="BV2773">
        <v>0.58400948420543386</v>
      </c>
      <c r="BW2773">
        <v>14.2467407809955</v>
      </c>
      <c r="BX2773">
        <v>36.528976294574271</v>
      </c>
      <c r="BY2773">
        <v>33.205860027289752</v>
      </c>
      <c r="BZ2773">
        <v>1071.6008137248834</v>
      </c>
      <c r="CA2773">
        <v>268.76151257610519</v>
      </c>
      <c r="CB2773">
        <v>222.42668772610642</v>
      </c>
      <c r="CC2773" s="156">
        <v>0.88</v>
      </c>
      <c r="CD2773">
        <v>1680</v>
      </c>
      <c r="CE2773">
        <v>0.14980820775752357</v>
      </c>
      <c r="CF2773">
        <v>4.8932365558779232</v>
      </c>
      <c r="CG2773">
        <v>0.18389320595933056</v>
      </c>
      <c r="CH2773">
        <v>9.1844926286753719</v>
      </c>
      <c r="CI2773">
        <v>10</v>
      </c>
    </row>
    <row r="2774" spans="47:87" x14ac:dyDescent="0.3">
      <c r="AU2774">
        <v>0.3</v>
      </c>
      <c r="AV2774">
        <v>19.128132852128466</v>
      </c>
      <c r="AW2774">
        <v>0.33267068550217571</v>
      </c>
      <c r="AX2774">
        <v>1.6208849293180685</v>
      </c>
      <c r="AY2774">
        <v>354.83719235139228</v>
      </c>
      <c r="AZ2774">
        <v>0.10206210478206797</v>
      </c>
      <c r="BA2774">
        <v>452.26105276025993</v>
      </c>
      <c r="BB2774">
        <v>335.52524416430816</v>
      </c>
      <c r="BC2774">
        <v>1</v>
      </c>
      <c r="BD2774">
        <v>37.473369507663307</v>
      </c>
      <c r="BE2774">
        <v>89.158740312872538</v>
      </c>
      <c r="BF2774">
        <v>17.769655442972503</v>
      </c>
      <c r="BG2774">
        <v>5.4868614643011675</v>
      </c>
      <c r="BH2774">
        <v>408.32931472676194</v>
      </c>
      <c r="BI2774">
        <v>0.19999999999999998</v>
      </c>
      <c r="BJ2774">
        <v>2374.9999750332031</v>
      </c>
      <c r="BK2774">
        <v>658.99695128154883</v>
      </c>
      <c r="BL2774">
        <v>861.84275410271459</v>
      </c>
      <c r="BM2774">
        <v>793.56898094424901</v>
      </c>
      <c r="BN2774">
        <v>189.89759557828611</v>
      </c>
      <c r="BO2774">
        <v>29.943850597255341</v>
      </c>
      <c r="BP2774">
        <v>6.5343036883732275E-2</v>
      </c>
      <c r="BQ2774">
        <v>100</v>
      </c>
      <c r="BR2774">
        <v>309.2811814834775</v>
      </c>
      <c r="BS2774">
        <v>5.4369225904900016E-2</v>
      </c>
      <c r="BT2774">
        <v>3.1264247775219292E-4</v>
      </c>
      <c r="BU2774">
        <v>93.28531138033479</v>
      </c>
      <c r="BV2774">
        <v>0.53439739135735509</v>
      </c>
      <c r="BW2774">
        <v>14.927476627552231</v>
      </c>
      <c r="BX2774">
        <v>37.367088591041053</v>
      </c>
      <c r="BY2774">
        <v>27.44720437430788</v>
      </c>
      <c r="BZ2774">
        <v>848.17649390048609</v>
      </c>
      <c r="CA2774">
        <v>232.9560486142982</v>
      </c>
      <c r="CB2774">
        <v>245.31636910995127</v>
      </c>
      <c r="CC2774" s="156">
        <v>0.98</v>
      </c>
      <c r="CD2774">
        <v>1880</v>
      </c>
      <c r="CE2774">
        <v>0.12831012313991641</v>
      </c>
      <c r="CF2774">
        <v>4.2486988843749813</v>
      </c>
      <c r="CG2774">
        <v>0.16068759572488858</v>
      </c>
      <c r="CH2774">
        <v>8.5894793588559715</v>
      </c>
      <c r="CI2774">
        <v>11</v>
      </c>
    </row>
    <row r="2775" spans="47:87" x14ac:dyDescent="0.3">
      <c r="AU2775">
        <v>0.3</v>
      </c>
      <c r="AV2775">
        <v>22.096918103537444</v>
      </c>
      <c r="AW2775">
        <v>0.32820497928182318</v>
      </c>
      <c r="AX2775">
        <v>1.2677328258699601</v>
      </c>
      <c r="AY2775">
        <v>331.58561274756278</v>
      </c>
      <c r="AZ2775">
        <v>9.4988664706426251E-2</v>
      </c>
      <c r="BA2775">
        <v>353.11030919363429</v>
      </c>
      <c r="BB2775">
        <v>294.0450614586984</v>
      </c>
      <c r="BC2775">
        <v>1</v>
      </c>
      <c r="BD2775">
        <v>40.645629595720962</v>
      </c>
      <c r="BE2775">
        <v>106.48780084045859</v>
      </c>
      <c r="BF2775">
        <v>11.76054342462335</v>
      </c>
      <c r="BG2775">
        <v>5.6167423982860676</v>
      </c>
      <c r="BH2775">
        <v>397.67250883896611</v>
      </c>
      <c r="BI2775">
        <v>0.2</v>
      </c>
      <c r="BJ2775">
        <v>2895.6186271041647</v>
      </c>
      <c r="BK2775">
        <v>676.63117608855623</v>
      </c>
      <c r="BL2775">
        <v>887.11227514780035</v>
      </c>
      <c r="BM2775">
        <v>790.7536736554564</v>
      </c>
      <c r="BN2775">
        <v>144.25149840767389</v>
      </c>
      <c r="BO2775">
        <v>29.484733502623452</v>
      </c>
      <c r="BP2775">
        <v>7.1429189773689769E-2</v>
      </c>
      <c r="BQ2775">
        <v>100</v>
      </c>
      <c r="BR2775">
        <v>305.99871018392491</v>
      </c>
      <c r="BS2775">
        <v>5.147348340666149E-2</v>
      </c>
      <c r="BT2775">
        <v>3.2587817580535404E-4</v>
      </c>
      <c r="BU2775">
        <v>0</v>
      </c>
      <c r="BV2775">
        <v>0.53991801478358026</v>
      </c>
      <c r="BW2775">
        <v>13.898891143981677</v>
      </c>
      <c r="BX2775">
        <v>38.191454248368807</v>
      </c>
      <c r="BY2775">
        <v>35.797098976903264</v>
      </c>
      <c r="BZ2775">
        <v>1136.1511085885331</v>
      </c>
      <c r="CA2775">
        <v>269.50323129249256</v>
      </c>
      <c r="CB2775">
        <v>230.81407951867325</v>
      </c>
      <c r="CC2775" s="156">
        <v>1.02</v>
      </c>
      <c r="CD2775">
        <v>1630</v>
      </c>
      <c r="CE2775">
        <v>0.13081215414205061</v>
      </c>
      <c r="CF2775">
        <v>4.5151457118350944</v>
      </c>
      <c r="CG2775">
        <v>0.1727195112669474</v>
      </c>
      <c r="CH2775">
        <v>5.69458386823651</v>
      </c>
      <c r="CI2775">
        <v>12</v>
      </c>
    </row>
    <row r="2776" spans="47:87" x14ac:dyDescent="0.3">
      <c r="AU2776">
        <v>0.3</v>
      </c>
      <c r="AV2776">
        <v>19.294917879356877</v>
      </c>
      <c r="AW2776">
        <v>0.32119818258362481</v>
      </c>
      <c r="AX2776">
        <v>1.0634332622264222</v>
      </c>
      <c r="AY2776">
        <v>323.44493184449078</v>
      </c>
      <c r="AZ2776">
        <v>0.10485303187416073</v>
      </c>
      <c r="BA2776">
        <v>430.32777638007298</v>
      </c>
      <c r="BB2776">
        <v>393.39177864924625</v>
      </c>
      <c r="BC2776">
        <v>1</v>
      </c>
      <c r="BD2776">
        <v>40.289485674473482</v>
      </c>
      <c r="BE2776">
        <v>104.94247634930403</v>
      </c>
      <c r="BF2776">
        <v>12.05614582289348</v>
      </c>
      <c r="BG2776">
        <v>5.4822963205276887</v>
      </c>
      <c r="BH2776">
        <v>417.0823077427641</v>
      </c>
      <c r="BI2776">
        <v>0.2</v>
      </c>
      <c r="BJ2776">
        <v>2733.3781868813066</v>
      </c>
      <c r="BK2776">
        <v>676.27653963257774</v>
      </c>
      <c r="BL2776">
        <v>892.49830492625222</v>
      </c>
      <c r="BM2776">
        <v>895.48495524615112</v>
      </c>
      <c r="BN2776">
        <v>93.16650618364919</v>
      </c>
      <c r="BO2776">
        <v>28.910519257848573</v>
      </c>
      <c r="BP2776">
        <v>6.3142198300353211E-2</v>
      </c>
      <c r="BQ2776">
        <v>100</v>
      </c>
      <c r="BR2776">
        <v>357.52242917357216</v>
      </c>
      <c r="BS2776">
        <v>5.3116675121397151E-2</v>
      </c>
      <c r="BT2776">
        <v>3.1126949772375254E-4</v>
      </c>
      <c r="BU2776">
        <v>0</v>
      </c>
      <c r="BV2776">
        <v>0.50507296254271705</v>
      </c>
      <c r="BW2776">
        <v>13.833127735048821</v>
      </c>
      <c r="BX2776">
        <v>39.020833184305225</v>
      </c>
      <c r="BY2776">
        <v>37.414021155011298</v>
      </c>
      <c r="BZ2776">
        <v>1224.8562169110348</v>
      </c>
      <c r="CA2776">
        <v>222.0206854437547</v>
      </c>
      <c r="CB2776">
        <v>222.87320608453132</v>
      </c>
      <c r="CC2776" s="156">
        <v>0.83</v>
      </c>
      <c r="CD2776">
        <v>1680</v>
      </c>
      <c r="CE2776">
        <v>0.199780963828178</v>
      </c>
      <c r="CF2776">
        <v>6.3354851083554617</v>
      </c>
      <c r="CG2776">
        <v>0.2373099299037113</v>
      </c>
      <c r="CH2776">
        <v>19.138438807553523</v>
      </c>
      <c r="CI2776">
        <v>7</v>
      </c>
    </row>
    <row r="2777" spans="47:87" x14ac:dyDescent="0.3">
      <c r="AU2777">
        <v>0.3</v>
      </c>
      <c r="AV2777">
        <v>19.265540454628685</v>
      </c>
      <c r="AW2777">
        <v>0.24323738061006006</v>
      </c>
      <c r="AX2777">
        <v>0.45279873852496783</v>
      </c>
      <c r="AY2777">
        <v>293.90538147600034</v>
      </c>
      <c r="AZ2777">
        <v>0.11770595626798518</v>
      </c>
      <c r="BA2777">
        <v>454.93626533894701</v>
      </c>
      <c r="BB2777">
        <v>438.73929437529512</v>
      </c>
      <c r="BC2777">
        <v>1</v>
      </c>
      <c r="BD2777">
        <v>31.515704892797775</v>
      </c>
      <c r="BE2777">
        <v>76.500732300727719</v>
      </c>
      <c r="BF2777">
        <v>9.5828768661545745</v>
      </c>
      <c r="BG2777">
        <v>7.0161760107590432</v>
      </c>
      <c r="BH2777">
        <v>431.12835263449062</v>
      </c>
      <c r="BI2777">
        <v>0.19999999999999998</v>
      </c>
      <c r="BJ2777">
        <v>2613.243388519109</v>
      </c>
      <c r="BK2777">
        <v>679.68429841169961</v>
      </c>
      <c r="BL2777">
        <v>897.03828109872461</v>
      </c>
      <c r="BM2777">
        <v>952.87498216151255</v>
      </c>
      <c r="BN2777">
        <v>223.1706888557037</v>
      </c>
      <c r="BO2777">
        <v>21.954343177105091</v>
      </c>
      <c r="BP2777">
        <v>4.0234926601524806E-2</v>
      </c>
      <c r="BQ2777">
        <v>100</v>
      </c>
      <c r="BR2777">
        <v>320.60422036091478</v>
      </c>
      <c r="BS2777">
        <v>5.8011254244299537E-2</v>
      </c>
      <c r="BT2777">
        <v>2.4834171870670262E-4</v>
      </c>
      <c r="BU2777">
        <v>30.838664354093353</v>
      </c>
      <c r="BV2777">
        <v>0.55401546087766207</v>
      </c>
      <c r="BW2777">
        <v>14.735981011988894</v>
      </c>
      <c r="BX2777">
        <v>38.071231287653539</v>
      </c>
      <c r="BY2777">
        <v>34.705681306187721</v>
      </c>
      <c r="BZ2777">
        <v>865.93914014494374</v>
      </c>
      <c r="CA2777">
        <v>288.37768319912863</v>
      </c>
      <c r="CB2777">
        <v>223.73971468686352</v>
      </c>
      <c r="CC2777" s="156">
        <v>0.99</v>
      </c>
      <c r="CD2777">
        <v>2430</v>
      </c>
      <c r="CE2777">
        <v>-7.3450692840698606E-3</v>
      </c>
      <c r="CF2777">
        <v>1.6716543483193149</v>
      </c>
      <c r="CG2777">
        <v>4.980289961318915E-2</v>
      </c>
      <c r="CH2777">
        <v>-19.525627207464879</v>
      </c>
      <c r="CI2777" t="s">
        <v>479</v>
      </c>
    </row>
    <row r="2778" spans="47:87" x14ac:dyDescent="0.3">
      <c r="AU2778">
        <v>0.3</v>
      </c>
      <c r="AV2778">
        <v>19.127364536850472</v>
      </c>
      <c r="AW2778">
        <v>0.27378965748694645</v>
      </c>
      <c r="AX2778">
        <v>0.47101916905036023</v>
      </c>
      <c r="AY2778">
        <v>320.27271692036913</v>
      </c>
      <c r="AZ2778">
        <v>0.10759159845838212</v>
      </c>
      <c r="BA2778">
        <v>465.05335218029552</v>
      </c>
      <c r="BB2778">
        <v>431.31480605399787</v>
      </c>
      <c r="BC2778">
        <v>1</v>
      </c>
      <c r="BD2778">
        <v>44.325818871943035</v>
      </c>
      <c r="BE2778">
        <v>98.002426847256217</v>
      </c>
      <c r="BF2778">
        <v>15.771814354733635</v>
      </c>
      <c r="BG2778">
        <v>4.3119318841185681</v>
      </c>
      <c r="BH2778">
        <v>449.28543589826126</v>
      </c>
      <c r="BI2778">
        <v>0.19999999999999998</v>
      </c>
      <c r="BJ2778">
        <v>2936.5539573115516</v>
      </c>
      <c r="BK2778">
        <v>689.828494702086</v>
      </c>
      <c r="BL2778">
        <v>886.73732235030593</v>
      </c>
      <c r="BM2778">
        <v>869.56768724006213</v>
      </c>
      <c r="BN2778">
        <v>153.61206689196086</v>
      </c>
      <c r="BO2778">
        <v>24.538620621505807</v>
      </c>
      <c r="BP2778">
        <v>6.6443090052009157E-2</v>
      </c>
      <c r="BQ2778">
        <v>100</v>
      </c>
      <c r="BR2778">
        <v>409.1864318247541</v>
      </c>
      <c r="BS2778">
        <v>5.0722488822978279E-2</v>
      </c>
      <c r="BT2778">
        <v>3.019765542755994E-4</v>
      </c>
      <c r="BU2778">
        <v>25.096816362845054</v>
      </c>
      <c r="BV2778">
        <v>0.54370607033243434</v>
      </c>
      <c r="BW2778">
        <v>14.140694610623738</v>
      </c>
      <c r="BX2778">
        <v>36.399524641850974</v>
      </c>
      <c r="BY2778">
        <v>35.513161582496203</v>
      </c>
      <c r="BZ2778">
        <v>1275.0587982160207</v>
      </c>
      <c r="CA2778">
        <v>202.20766258642908</v>
      </c>
      <c r="CB2778">
        <v>240.89505564805199</v>
      </c>
      <c r="CC2778" s="156">
        <v>1.1000000000000001</v>
      </c>
      <c r="CD2778">
        <v>630</v>
      </c>
      <c r="CE2778">
        <v>0.12392688910631233</v>
      </c>
      <c r="CF2778">
        <v>5.393792664530646</v>
      </c>
      <c r="CG2778">
        <v>0.16153915643682687</v>
      </c>
      <c r="CH2778">
        <v>11.864656111986259</v>
      </c>
      <c r="CI2778">
        <v>11</v>
      </c>
    </row>
    <row r="2779" spans="47:87" x14ac:dyDescent="0.3">
      <c r="AU2779">
        <v>0.3</v>
      </c>
      <c r="AV2779">
        <v>21.377931736637532</v>
      </c>
      <c r="AW2779">
        <v>0.33891842375455283</v>
      </c>
      <c r="AX2779">
        <v>2.002254156510312</v>
      </c>
      <c r="AY2779">
        <v>339.56709014173094</v>
      </c>
      <c r="AZ2779">
        <v>9.9444529748939248E-2</v>
      </c>
      <c r="BA2779">
        <v>465.24449987820572</v>
      </c>
      <c r="BB2779">
        <v>398.80300338601489</v>
      </c>
      <c r="BC2779">
        <v>1</v>
      </c>
      <c r="BD2779">
        <v>47.838076849122494</v>
      </c>
      <c r="BE2779">
        <v>101.29213367176176</v>
      </c>
      <c r="BF2779">
        <v>14.725813490426612</v>
      </c>
      <c r="BG2779">
        <v>4.8531920874457732</v>
      </c>
      <c r="BH2779">
        <v>456.10079035110539</v>
      </c>
      <c r="BI2779">
        <v>0.19999999999999996</v>
      </c>
      <c r="BJ2779">
        <v>2628.5419126058418</v>
      </c>
      <c r="BK2779">
        <v>688.83884974528212</v>
      </c>
      <c r="BL2779">
        <v>897.47326126092798</v>
      </c>
      <c r="BM2779">
        <v>982.89525328864545</v>
      </c>
      <c r="BN2779">
        <v>99.802405753340508</v>
      </c>
      <c r="BO2779">
        <v>30.859794576042759</v>
      </c>
      <c r="BP2779">
        <v>2.3687149749100855E-2</v>
      </c>
      <c r="BQ2779">
        <v>100</v>
      </c>
      <c r="BR2779">
        <v>394.18658159425695</v>
      </c>
      <c r="BS2779">
        <v>5.8243568928630522E-2</v>
      </c>
      <c r="BT2779">
        <v>3.2161963500376478E-4</v>
      </c>
      <c r="BU2779">
        <v>21.789231748737432</v>
      </c>
      <c r="BV2779">
        <v>0.51416320492298384</v>
      </c>
      <c r="BW2779">
        <v>15.988361262517177</v>
      </c>
      <c r="BX2779">
        <v>36.430672507627968</v>
      </c>
      <c r="BY2779">
        <v>37.755355302378518</v>
      </c>
      <c r="BZ2779">
        <v>919.45787862069665</v>
      </c>
      <c r="CA2779">
        <v>321.51159906213223</v>
      </c>
      <c r="CB2779">
        <v>225.9066585971878</v>
      </c>
      <c r="CC2779" s="156">
        <v>0.9</v>
      </c>
      <c r="CD2779">
        <v>2300</v>
      </c>
      <c r="CE2779">
        <v>7.3938845820175514E-2</v>
      </c>
      <c r="CF2779">
        <v>2.6026431383644582</v>
      </c>
      <c r="CG2779">
        <v>0.10795035686300029</v>
      </c>
      <c r="CH2779">
        <v>-3.0631338945343236</v>
      </c>
      <c r="CI2779" t="s">
        <v>479</v>
      </c>
    </row>
    <row r="2780" spans="47:87" x14ac:dyDescent="0.3">
      <c r="AU2780">
        <v>0.3</v>
      </c>
      <c r="AV2780">
        <v>20.880428082927825</v>
      </c>
      <c r="AW2780">
        <v>0.33026013209884458</v>
      </c>
      <c r="AX2780">
        <v>1.0390395863275339</v>
      </c>
      <c r="AY2780">
        <v>321.9129669033025</v>
      </c>
      <c r="AZ2780">
        <v>9.3538322455546136E-2</v>
      </c>
      <c r="BA2780">
        <v>459.25840660017298</v>
      </c>
      <c r="BB2780">
        <v>288.6283152518169</v>
      </c>
      <c r="BC2780">
        <v>1</v>
      </c>
      <c r="BD2780">
        <v>49.810981359931347</v>
      </c>
      <c r="BE2780">
        <v>105.437533500344</v>
      </c>
      <c r="BF2780">
        <v>9.997139186386157</v>
      </c>
      <c r="BG2780">
        <v>4.036841909334024</v>
      </c>
      <c r="BH2780">
        <v>439.5141430762784</v>
      </c>
      <c r="BI2780">
        <v>0.19999999999999998</v>
      </c>
      <c r="BJ2780">
        <v>2917.5094243589219</v>
      </c>
      <c r="BK2780">
        <v>693.02780741765264</v>
      </c>
      <c r="BL2780">
        <v>911.4113843113355</v>
      </c>
      <c r="BM2780">
        <v>1095.9435375734467</v>
      </c>
      <c r="BN2780">
        <v>163.57078078319458</v>
      </c>
      <c r="BO2780">
        <v>29.725072056953088</v>
      </c>
      <c r="BP2780">
        <v>6.5126173990365396E-2</v>
      </c>
      <c r="BQ2780">
        <v>100</v>
      </c>
      <c r="BR2780">
        <v>317.595053423406</v>
      </c>
      <c r="BS2780">
        <v>5.5640956449263236E-2</v>
      </c>
      <c r="BT2780">
        <v>2.9300302748773552E-4</v>
      </c>
      <c r="BU2780">
        <v>0</v>
      </c>
      <c r="BV2780">
        <v>0.57357918732814017</v>
      </c>
      <c r="BW2780">
        <v>13.79546976745144</v>
      </c>
      <c r="BX2780">
        <v>34.106612640308306</v>
      </c>
      <c r="BY2780">
        <v>33.624669249078892</v>
      </c>
      <c r="BZ2780">
        <v>1064.9008557252901</v>
      </c>
      <c r="CA2780">
        <v>269.08187680048997</v>
      </c>
      <c r="CB2780">
        <v>234.27818316424691</v>
      </c>
      <c r="CC2780" s="156">
        <v>1.1299999999999999</v>
      </c>
      <c r="CD2780">
        <v>1800</v>
      </c>
      <c r="CE2780">
        <v>9.4058866431879107E-2</v>
      </c>
      <c r="CF2780">
        <v>3.1547701341443819</v>
      </c>
      <c r="CG2780">
        <v>0.12291202276789165</v>
      </c>
      <c r="CH2780">
        <v>0.81943982851515806</v>
      </c>
      <c r="CI2780">
        <v>18</v>
      </c>
    </row>
    <row r="2781" spans="47:87" x14ac:dyDescent="0.3">
      <c r="AU2781">
        <v>0.3</v>
      </c>
      <c r="AV2781">
        <v>19.147513253315246</v>
      </c>
      <c r="AW2781">
        <v>0.29876256915382221</v>
      </c>
      <c r="AX2781">
        <v>1.7835072571108619</v>
      </c>
      <c r="AY2781">
        <v>322.61010493985492</v>
      </c>
      <c r="AZ2781">
        <v>0.10062425785112733</v>
      </c>
      <c r="BA2781">
        <v>411.32422922954777</v>
      </c>
      <c r="BB2781">
        <v>277.75751099249209</v>
      </c>
      <c r="BC2781">
        <v>1</v>
      </c>
      <c r="BD2781">
        <v>47.845705028218724</v>
      </c>
      <c r="BE2781">
        <v>110.28683940569863</v>
      </c>
      <c r="BF2781">
        <v>22.899569691789118</v>
      </c>
      <c r="BG2781">
        <v>5.6230178521193457</v>
      </c>
      <c r="BH2781">
        <v>374.0226173308302</v>
      </c>
      <c r="BI2781">
        <v>0.20000000000000004</v>
      </c>
      <c r="BJ2781">
        <v>3150.9399997465798</v>
      </c>
      <c r="BK2781">
        <v>693.58729653650471</v>
      </c>
      <c r="BL2781">
        <v>926.86379777482625</v>
      </c>
      <c r="BM2781">
        <v>971.74150757898553</v>
      </c>
      <c r="BN2781">
        <v>175.62912288293072</v>
      </c>
      <c r="BO2781">
        <v>27.00266490724497</v>
      </c>
      <c r="BP2781">
        <v>4.5182207019238307E-2</v>
      </c>
      <c r="BQ2781">
        <v>100</v>
      </c>
      <c r="BR2781">
        <v>381.15421838598593</v>
      </c>
      <c r="BS2781">
        <v>5.5720115553634257E-2</v>
      </c>
      <c r="BT2781">
        <v>3.177223634961751E-4</v>
      </c>
      <c r="BU2781">
        <v>0</v>
      </c>
      <c r="BV2781">
        <v>0.51536418556059294</v>
      </c>
      <c r="BW2781">
        <v>15.169456543278905</v>
      </c>
      <c r="BX2781">
        <v>36.784602493163931</v>
      </c>
      <c r="BY2781">
        <v>35.193250927681405</v>
      </c>
      <c r="BZ2781">
        <v>1185.5199818122908</v>
      </c>
      <c r="CA2781">
        <v>359.39590824964688</v>
      </c>
      <c r="CB2781">
        <v>239.58225024906909</v>
      </c>
      <c r="CC2781" s="156">
        <v>0.9</v>
      </c>
      <c r="CD2781">
        <v>2720</v>
      </c>
      <c r="CE2781">
        <v>-9.6185271435805797E-3</v>
      </c>
      <c r="CF2781">
        <v>1.8325741549425807</v>
      </c>
      <c r="CG2781">
        <v>5.1332158092346265E-2</v>
      </c>
      <c r="CH2781">
        <v>-20.607917978347444</v>
      </c>
      <c r="CI2781" t="s">
        <v>479</v>
      </c>
    </row>
    <row r="2782" spans="47:87" x14ac:dyDescent="0.3">
      <c r="AU2782">
        <v>0.3</v>
      </c>
      <c r="AV2782">
        <v>20.574987707030392</v>
      </c>
      <c r="AW2782">
        <v>0.39477119446721592</v>
      </c>
      <c r="AX2782">
        <v>1.4839693918863304</v>
      </c>
      <c r="AY2782">
        <v>331.64490218673973</v>
      </c>
      <c r="AZ2782">
        <v>0.10780899749286775</v>
      </c>
      <c r="BA2782">
        <v>479.46494222336105</v>
      </c>
      <c r="BB2782">
        <v>400.65184647956772</v>
      </c>
      <c r="BC2782">
        <v>1</v>
      </c>
      <c r="BD2782">
        <v>33.42027481208244</v>
      </c>
      <c r="BE2782">
        <v>105.02369639263893</v>
      </c>
      <c r="BF2782">
        <v>15.227481574973194</v>
      </c>
      <c r="BG2782">
        <v>3.8149123691993374</v>
      </c>
      <c r="BH2782">
        <v>413.57797757144658</v>
      </c>
      <c r="BI2782">
        <v>0.20000000000000004</v>
      </c>
      <c r="BJ2782">
        <v>2288.6320606155773</v>
      </c>
      <c r="BK2782">
        <v>684.83526203626843</v>
      </c>
      <c r="BL2782">
        <v>941.62649900660654</v>
      </c>
      <c r="BM2782">
        <v>1034.5728080629067</v>
      </c>
      <c r="BN2782">
        <v>203.38157323018473</v>
      </c>
      <c r="BO2782">
        <v>35.932789503140413</v>
      </c>
      <c r="BP2782">
        <v>2.9159749771593215E-2</v>
      </c>
      <c r="BQ2782">
        <v>100</v>
      </c>
      <c r="BR2782">
        <v>300.72140171289055</v>
      </c>
      <c r="BS2782">
        <v>5.4833321765650027E-2</v>
      </c>
      <c r="BT2782">
        <v>2.9622653653379761E-4</v>
      </c>
      <c r="BU2782">
        <v>0</v>
      </c>
      <c r="BV2782">
        <v>0.54239072213426776</v>
      </c>
      <c r="BW2782">
        <v>15.746888264659496</v>
      </c>
      <c r="BX2782">
        <v>36.54520140618736</v>
      </c>
      <c r="BY2782">
        <v>33.876330138293049</v>
      </c>
      <c r="BZ2782">
        <v>973.0792514078089</v>
      </c>
      <c r="CA2782">
        <v>310.33303172295041</v>
      </c>
      <c r="CB2782">
        <v>223.47396777995286</v>
      </c>
      <c r="CC2782" s="156">
        <v>1.08</v>
      </c>
      <c r="CD2782">
        <v>2030</v>
      </c>
      <c r="CE2782">
        <v>-3.5761549135406745E-2</v>
      </c>
      <c r="CF2782">
        <v>1.0184337166730248</v>
      </c>
      <c r="CG2782">
        <v>3.5806213622304447E-2</v>
      </c>
      <c r="CH2782">
        <v>-20.49781311594111</v>
      </c>
      <c r="CI2782" t="s">
        <v>479</v>
      </c>
    </row>
    <row r="2783" spans="47:87" x14ac:dyDescent="0.3">
      <c r="AU2783">
        <v>0.3</v>
      </c>
      <c r="AV2783">
        <v>19.538803630036597</v>
      </c>
      <c r="AW2783">
        <v>0.28616141014659885</v>
      </c>
      <c r="AX2783">
        <v>1.0111380789864912</v>
      </c>
      <c r="AY2783">
        <v>332.14823175200672</v>
      </c>
      <c r="AZ2783">
        <v>9.9673803193919941E-2</v>
      </c>
      <c r="BA2783">
        <v>429.82260784585179</v>
      </c>
      <c r="BB2783">
        <v>321.79911145434107</v>
      </c>
      <c r="BC2783">
        <v>1</v>
      </c>
      <c r="BD2783">
        <v>51.217335459266401</v>
      </c>
      <c r="BE2783">
        <v>96.167606942769837</v>
      </c>
      <c r="BF2783">
        <v>22.701233308570952</v>
      </c>
      <c r="BG2783">
        <v>4.4999686869911546</v>
      </c>
      <c r="BH2783">
        <v>411.06848501272407</v>
      </c>
      <c r="BI2783">
        <v>0.2</v>
      </c>
      <c r="BJ2783">
        <v>2598.1547467568721</v>
      </c>
      <c r="BK2783">
        <v>676.79910687234462</v>
      </c>
      <c r="BL2783">
        <v>848.39160959903495</v>
      </c>
      <c r="BM2783">
        <v>778.47674873175959</v>
      </c>
      <c r="BN2783">
        <v>120.89506160707873</v>
      </c>
      <c r="BO2783">
        <v>25.628366262314017</v>
      </c>
      <c r="BP2783">
        <v>7.1823058663345235E-2</v>
      </c>
      <c r="BQ2783">
        <v>100</v>
      </c>
      <c r="BR2783">
        <v>374.42412475497287</v>
      </c>
      <c r="BS2783">
        <v>5.6378558503104574E-2</v>
      </c>
      <c r="BT2783">
        <v>3.0323099377782656E-4</v>
      </c>
      <c r="BU2783">
        <v>92.436753917682012</v>
      </c>
      <c r="BV2783">
        <v>0.54857600806451812</v>
      </c>
      <c r="BW2783">
        <v>14.288184751706748</v>
      </c>
      <c r="BX2783">
        <v>34.285254021020947</v>
      </c>
      <c r="BY2783">
        <v>38.339893157762262</v>
      </c>
      <c r="BZ2783">
        <v>989.18358773254101</v>
      </c>
      <c r="CA2783">
        <v>225.31609810546834</v>
      </c>
      <c r="CB2783">
        <v>213.86143409787664</v>
      </c>
      <c r="CC2783" s="156">
        <v>1.0900000000000001</v>
      </c>
      <c r="CD2783">
        <v>1810</v>
      </c>
      <c r="CE2783">
        <v>2.9620509332734857E-2</v>
      </c>
      <c r="CF2783">
        <v>2.2740328765559958</v>
      </c>
      <c r="CG2783">
        <v>7.2696514963549924E-2</v>
      </c>
      <c r="CH2783">
        <v>-13.778307694924111</v>
      </c>
      <c r="CI2783" t="s">
        <v>479</v>
      </c>
    </row>
    <row r="2784" spans="47:87" x14ac:dyDescent="0.3">
      <c r="AU2784">
        <v>0.3</v>
      </c>
      <c r="AV2784">
        <v>17.960893440044845</v>
      </c>
      <c r="AW2784">
        <v>0.29596148874225586</v>
      </c>
      <c r="AX2784">
        <v>0.43884662640026406</v>
      </c>
      <c r="AY2784">
        <v>325.05058988665161</v>
      </c>
      <c r="AZ2784">
        <v>0.10667825211324908</v>
      </c>
      <c r="BA2784">
        <v>461.9282755432306</v>
      </c>
      <c r="BB2784">
        <v>321.66349824030766</v>
      </c>
      <c r="BC2784">
        <v>1</v>
      </c>
      <c r="BD2784">
        <v>38.714915798199961</v>
      </c>
      <c r="BE2784">
        <v>82.208094970649583</v>
      </c>
      <c r="BF2784">
        <v>15.458302576174077</v>
      </c>
      <c r="BG2784">
        <v>5.8218348028743447</v>
      </c>
      <c r="BH2784">
        <v>393.49133844387478</v>
      </c>
      <c r="BI2784">
        <v>0.2</v>
      </c>
      <c r="BJ2784">
        <v>2330.1178423974388</v>
      </c>
      <c r="BK2784">
        <v>703.10142468368474</v>
      </c>
      <c r="BL2784">
        <v>909.90846157179237</v>
      </c>
      <c r="BM2784">
        <v>843.97538014348333</v>
      </c>
      <c r="BN2784">
        <v>180.83030297547185</v>
      </c>
      <c r="BO2784">
        <v>26.877165249767629</v>
      </c>
      <c r="BP2784">
        <v>2.9233040837843512E-2</v>
      </c>
      <c r="BQ2784">
        <v>100</v>
      </c>
      <c r="BR2784">
        <v>385.26149137037612</v>
      </c>
      <c r="BS2784">
        <v>5.8131373080334309E-2</v>
      </c>
      <c r="BT2784">
        <v>3.0064275305017956E-4</v>
      </c>
      <c r="BU2784">
        <v>0</v>
      </c>
      <c r="BV2784">
        <v>0.5353158433072116</v>
      </c>
      <c r="BW2784">
        <v>14.916604680650689</v>
      </c>
      <c r="BX2784">
        <v>35.241674256896772</v>
      </c>
      <c r="BY2784">
        <v>39.006252486402467</v>
      </c>
      <c r="BZ2784">
        <v>936.52820614237157</v>
      </c>
      <c r="CA2784">
        <v>318.27106986317983</v>
      </c>
      <c r="CB2784">
        <v>231.67772884153669</v>
      </c>
      <c r="CC2784" s="156">
        <v>0.91</v>
      </c>
      <c r="CD2784">
        <v>920</v>
      </c>
      <c r="CE2784">
        <v>0.26092684939647137</v>
      </c>
      <c r="CF2784">
        <v>7.3287519915613473</v>
      </c>
      <c r="CG2784">
        <v>0.31800915630725934</v>
      </c>
      <c r="CH2784">
        <v>27.947507207649814</v>
      </c>
      <c r="CI2784">
        <v>5</v>
      </c>
    </row>
    <row r="2785" spans="47:87" x14ac:dyDescent="0.3">
      <c r="AU2785">
        <v>0.3</v>
      </c>
      <c r="AV2785">
        <v>20.210506786753459</v>
      </c>
      <c r="AW2785">
        <v>0.28113688507463558</v>
      </c>
      <c r="AX2785">
        <v>1.4319725291917988</v>
      </c>
      <c r="AY2785">
        <v>322.35281383185782</v>
      </c>
      <c r="AZ2785">
        <v>0.105136105804991</v>
      </c>
      <c r="BA2785">
        <v>419.24152474335011</v>
      </c>
      <c r="BB2785">
        <v>251.44596389707556</v>
      </c>
      <c r="BC2785">
        <v>1</v>
      </c>
      <c r="BD2785">
        <v>47.040018890379606</v>
      </c>
      <c r="BE2785">
        <v>85.856630036547813</v>
      </c>
      <c r="BF2785">
        <v>14.150890485670526</v>
      </c>
      <c r="BG2785">
        <v>5.0189831610107642</v>
      </c>
      <c r="BH2785">
        <v>398.5606662848158</v>
      </c>
      <c r="BI2785">
        <v>0.20000000000000004</v>
      </c>
      <c r="BJ2785">
        <v>2374.9434138003312</v>
      </c>
      <c r="BK2785">
        <v>697.59288138518991</v>
      </c>
      <c r="BL2785">
        <v>861.025296099363</v>
      </c>
      <c r="BM2785">
        <v>876.48911024240056</v>
      </c>
      <c r="BN2785">
        <v>153.55070635855549</v>
      </c>
      <c r="BO2785">
        <v>25.215438555821994</v>
      </c>
      <c r="BP2785">
        <v>6.602941875183492E-2</v>
      </c>
      <c r="BQ2785">
        <v>100</v>
      </c>
      <c r="BR2785">
        <v>360.23757475357132</v>
      </c>
      <c r="BS2785">
        <v>5.7178741846869961E-2</v>
      </c>
      <c r="BT2785">
        <v>2.7506287500137199E-4</v>
      </c>
      <c r="BU2785">
        <v>33.032186060738887</v>
      </c>
      <c r="BV2785">
        <v>0.59150284701678857</v>
      </c>
      <c r="BW2785">
        <v>15.342699414029328</v>
      </c>
      <c r="BX2785">
        <v>36.164830090777201</v>
      </c>
      <c r="BY2785">
        <v>30.493335149931973</v>
      </c>
      <c r="BZ2785">
        <v>1290.8834134055751</v>
      </c>
      <c r="CA2785">
        <v>256.09431186119184</v>
      </c>
      <c r="CB2785">
        <v>250.21093632373902</v>
      </c>
      <c r="CC2785" s="156">
        <v>0.76</v>
      </c>
      <c r="CD2785">
        <v>1980</v>
      </c>
      <c r="CE2785">
        <v>0.30302248201493542</v>
      </c>
      <c r="CF2785">
        <v>7.0341121880375415</v>
      </c>
      <c r="CG2785">
        <v>0.2730796007598858</v>
      </c>
      <c r="CH2785">
        <v>32.644746123359226</v>
      </c>
      <c r="CI2785">
        <v>5</v>
      </c>
    </row>
    <row r="2786" spans="47:87" x14ac:dyDescent="0.3">
      <c r="AU2786">
        <v>0.3</v>
      </c>
      <c r="AV2786">
        <v>20.208930386439516</v>
      </c>
      <c r="AW2786">
        <v>0.31599237255608076</v>
      </c>
      <c r="AX2786">
        <v>1.5496959838246511</v>
      </c>
      <c r="AY2786">
        <v>343.02442661378188</v>
      </c>
      <c r="AZ2786">
        <v>9.2732481170970729E-2</v>
      </c>
      <c r="BA2786">
        <v>418.85531282155182</v>
      </c>
      <c r="BB2786">
        <v>331.09512641634291</v>
      </c>
      <c r="BC2786">
        <v>1</v>
      </c>
      <c r="BD2786">
        <v>40.936879495214427</v>
      </c>
      <c r="BE2786">
        <v>97.752494053669466</v>
      </c>
      <c r="BF2786">
        <v>7.9193656106738963</v>
      </c>
      <c r="BG2786">
        <v>6.486266045896258</v>
      </c>
      <c r="BH2786">
        <v>417.53569633185373</v>
      </c>
      <c r="BI2786">
        <v>0.20000000000000004</v>
      </c>
      <c r="BJ2786">
        <v>2604.6579464634806</v>
      </c>
      <c r="BK2786">
        <v>709.75900341014528</v>
      </c>
      <c r="BL2786">
        <v>987.74149964244521</v>
      </c>
      <c r="BM2786">
        <v>1010.256135278122</v>
      </c>
      <c r="BN2786">
        <v>118.11604652222883</v>
      </c>
      <c r="BO2786">
        <v>28.654111831939325</v>
      </c>
      <c r="BP2786">
        <v>3.6425173103326193E-2</v>
      </c>
      <c r="BQ2786">
        <v>100</v>
      </c>
      <c r="BR2786">
        <v>312.29112427977276</v>
      </c>
      <c r="BS2786">
        <v>5.6931643177951574E-2</v>
      </c>
      <c r="BT2786">
        <v>2.9506707030182305E-4</v>
      </c>
      <c r="BU2786">
        <v>65.764648021302634</v>
      </c>
      <c r="BV2786">
        <v>0.57795443145840308</v>
      </c>
      <c r="BW2786">
        <v>13.004922543336491</v>
      </c>
      <c r="BX2786">
        <v>35.903106686637351</v>
      </c>
      <c r="BY2786">
        <v>36.784233462207403</v>
      </c>
      <c r="BZ2786">
        <v>1187.1875419436417</v>
      </c>
      <c r="CA2786">
        <v>252.77786904446754</v>
      </c>
      <c r="CB2786">
        <v>276.25719437667681</v>
      </c>
      <c r="CC2786" s="156">
        <v>0.79</v>
      </c>
      <c r="CD2786">
        <v>1720</v>
      </c>
      <c r="CE2786">
        <v>0.24689622651001453</v>
      </c>
      <c r="CF2786">
        <v>8.4333916209470772</v>
      </c>
      <c r="CG2786">
        <v>0.33451616906664472</v>
      </c>
      <c r="CH2786">
        <v>38.099269495337438</v>
      </c>
      <c r="CI2786">
        <v>4</v>
      </c>
    </row>
    <row r="2787" spans="47:87" x14ac:dyDescent="0.3">
      <c r="AU2787">
        <v>0.3</v>
      </c>
      <c r="AV2787">
        <v>19.14813712570664</v>
      </c>
      <c r="AW2787">
        <v>0.31909761120827163</v>
      </c>
      <c r="AX2787">
        <v>1.6699505848425042</v>
      </c>
      <c r="AY2787">
        <v>326.01424538536065</v>
      </c>
      <c r="AZ2787">
        <v>0.1108747730111936</v>
      </c>
      <c r="BA2787">
        <v>405.68932543386302</v>
      </c>
      <c r="BB2787">
        <v>408.05398037997674</v>
      </c>
      <c r="BC2787">
        <v>1</v>
      </c>
      <c r="BD2787">
        <v>37.514717328215561</v>
      </c>
      <c r="BE2787">
        <v>85.753657277788776</v>
      </c>
      <c r="BF2787">
        <v>19.275633027146277</v>
      </c>
      <c r="BG2787">
        <v>4.6965655391107344</v>
      </c>
      <c r="BH2787">
        <v>429.3787930520192</v>
      </c>
      <c r="BI2787">
        <v>0.2</v>
      </c>
      <c r="BJ2787">
        <v>2314.5793244517445</v>
      </c>
      <c r="BK2787">
        <v>690.31401310575154</v>
      </c>
      <c r="BL2787">
        <v>871.96005305850019</v>
      </c>
      <c r="BM2787">
        <v>897.06287984638186</v>
      </c>
      <c r="BN2787">
        <v>176.44521684517335</v>
      </c>
      <c r="BO2787">
        <v>28.997256312924549</v>
      </c>
      <c r="BP2787">
        <v>2.9229289676672456E-2</v>
      </c>
      <c r="BQ2787">
        <v>100</v>
      </c>
      <c r="BR2787">
        <v>426.64667612980639</v>
      </c>
      <c r="BS2787">
        <v>5.3734649281105648E-2</v>
      </c>
      <c r="BT2787">
        <v>2.9174672576952695E-4</v>
      </c>
      <c r="BU2787">
        <v>39.318559786985851</v>
      </c>
      <c r="BV2787">
        <v>0.49373046069855553</v>
      </c>
      <c r="BW2787">
        <v>15.396759087600262</v>
      </c>
      <c r="BX2787">
        <v>35.215611791454805</v>
      </c>
      <c r="BY2787">
        <v>29.821103827513745</v>
      </c>
      <c r="BZ2787">
        <v>1067.9359632012138</v>
      </c>
      <c r="CA2787">
        <v>272.92944095672692</v>
      </c>
      <c r="CB2787">
        <v>256.43999388882094</v>
      </c>
      <c r="CC2787" s="156">
        <v>0.97</v>
      </c>
      <c r="CD2787">
        <v>1720</v>
      </c>
      <c r="CE2787">
        <v>0.16705241312967201</v>
      </c>
      <c r="CF2787">
        <v>6.0315048627308938</v>
      </c>
      <c r="CG2787">
        <v>0.20068040002016169</v>
      </c>
      <c r="CH2787">
        <v>14.950300853671742</v>
      </c>
      <c r="CI2787">
        <v>9</v>
      </c>
    </row>
    <row r="2788" spans="47:87" x14ac:dyDescent="0.3">
      <c r="AU2788">
        <v>0.3</v>
      </c>
      <c r="AV2788">
        <v>19.058823861557805</v>
      </c>
      <c r="AW2788">
        <v>0.29544109578452982</v>
      </c>
      <c r="AX2788">
        <v>0.77650272424009925</v>
      </c>
      <c r="AY2788">
        <v>335.59429673998085</v>
      </c>
      <c r="AZ2788">
        <v>0.11074704674799606</v>
      </c>
      <c r="BA2788">
        <v>467.11782747773049</v>
      </c>
      <c r="BB2788">
        <v>330.52011337573958</v>
      </c>
      <c r="BC2788">
        <v>1</v>
      </c>
      <c r="BD2788">
        <v>36.905649315528258</v>
      </c>
      <c r="BE2788">
        <v>103.95405522543625</v>
      </c>
      <c r="BF2788">
        <v>13.387896746584518</v>
      </c>
      <c r="BG2788">
        <v>4.0961841459807671</v>
      </c>
      <c r="BH2788">
        <v>366.62370431044553</v>
      </c>
      <c r="BI2788">
        <v>0.20000000000000004</v>
      </c>
      <c r="BJ2788">
        <v>2463.4254469420562</v>
      </c>
      <c r="BK2788">
        <v>680.96415018464609</v>
      </c>
      <c r="BL2788">
        <v>902.79028102443579</v>
      </c>
      <c r="BM2788">
        <v>900.57989450360992</v>
      </c>
      <c r="BN2788">
        <v>148.44440506239766</v>
      </c>
      <c r="BO2788">
        <v>26.947698399673968</v>
      </c>
      <c r="BP2788">
        <v>1.4867671101494166E-2</v>
      </c>
      <c r="BQ2788">
        <v>100</v>
      </c>
      <c r="BR2788">
        <v>306.09204767504667</v>
      </c>
      <c r="BS2788">
        <v>5.9570132447477928E-2</v>
      </c>
      <c r="BT2788">
        <v>3.2287920661613521E-4</v>
      </c>
      <c r="BU2788">
        <v>31.014868329317768</v>
      </c>
      <c r="BV2788">
        <v>0.55972679943374681</v>
      </c>
      <c r="BW2788">
        <v>14.852235848367364</v>
      </c>
      <c r="BX2788">
        <v>35.953779314155184</v>
      </c>
      <c r="BY2788">
        <v>33.659635033950124</v>
      </c>
      <c r="BZ2788">
        <v>1138.7433093273939</v>
      </c>
      <c r="CA2788">
        <v>217.46756893518534</v>
      </c>
      <c r="CB2788">
        <v>248.57318980032176</v>
      </c>
      <c r="CC2788" s="156">
        <v>0.77</v>
      </c>
      <c r="CD2788">
        <v>1500</v>
      </c>
      <c r="CE2788">
        <v>0.28037180407310958</v>
      </c>
      <c r="CF2788">
        <v>9.4300145713341408</v>
      </c>
      <c r="CG2788">
        <v>0.3407286387678109</v>
      </c>
      <c r="CH2788">
        <v>41.391116136441461</v>
      </c>
      <c r="CI2788">
        <v>4</v>
      </c>
    </row>
    <row r="2789" spans="47:87" x14ac:dyDescent="0.3">
      <c r="AU2789">
        <v>0.3</v>
      </c>
      <c r="AV2789">
        <v>19.267395008778657</v>
      </c>
      <c r="AW2789">
        <v>0.32677938166866116</v>
      </c>
      <c r="AX2789">
        <v>2.2556224337160837</v>
      </c>
      <c r="AY2789">
        <v>325.18396653835987</v>
      </c>
      <c r="AZ2789">
        <v>8.7221598418533219E-2</v>
      </c>
      <c r="BA2789">
        <v>324.03556081404599</v>
      </c>
      <c r="BB2789">
        <v>306.27849132481941</v>
      </c>
      <c r="BC2789">
        <v>1</v>
      </c>
      <c r="BD2789">
        <v>39.24342640547885</v>
      </c>
      <c r="BE2789">
        <v>106.2149851184313</v>
      </c>
      <c r="BF2789">
        <v>22.272848881136703</v>
      </c>
      <c r="BG2789">
        <v>5.9012428971254565</v>
      </c>
      <c r="BH2789">
        <v>417.45185321019159</v>
      </c>
      <c r="BI2789">
        <v>0.2</v>
      </c>
      <c r="BJ2789">
        <v>2563.3278579687621</v>
      </c>
      <c r="BK2789">
        <v>698.86304728401024</v>
      </c>
      <c r="BL2789">
        <v>907.03941840114555</v>
      </c>
      <c r="BM2789">
        <v>996.01288158685793</v>
      </c>
      <c r="BN2789">
        <v>184.41274322939319</v>
      </c>
      <c r="BO2789">
        <v>29.297763465045644</v>
      </c>
      <c r="BP2789">
        <v>7.8301733351375816E-2</v>
      </c>
      <c r="BQ2789">
        <v>100</v>
      </c>
      <c r="BR2789">
        <v>364.56453997314145</v>
      </c>
      <c r="BS2789">
        <v>4.4908249155475727E-2</v>
      </c>
      <c r="BT2789">
        <v>3.1743265680710077E-4</v>
      </c>
      <c r="BU2789">
        <v>0</v>
      </c>
      <c r="BV2789">
        <v>0.57104461355799407</v>
      </c>
      <c r="BW2789">
        <v>13.540635345183848</v>
      </c>
      <c r="BX2789">
        <v>34.177024211645836</v>
      </c>
      <c r="BY2789">
        <v>30.3766370064813</v>
      </c>
      <c r="BZ2789">
        <v>907.65882300243175</v>
      </c>
      <c r="CA2789">
        <v>245.02413416275857</v>
      </c>
      <c r="CB2789">
        <v>219.52721625340942</v>
      </c>
      <c r="CC2789" s="156">
        <v>0.99</v>
      </c>
      <c r="CD2789">
        <v>1950</v>
      </c>
      <c r="CE2789">
        <v>0.11195890167670375</v>
      </c>
      <c r="CF2789">
        <v>4.325164552437494</v>
      </c>
      <c r="CG2789">
        <v>0.1522834817769195</v>
      </c>
      <c r="CH2789">
        <v>0.14673000195270319</v>
      </c>
      <c r="CI2789">
        <v>18</v>
      </c>
    </row>
    <row r="2790" spans="47:87" x14ac:dyDescent="0.3">
      <c r="AU2790">
        <v>0.3</v>
      </c>
      <c r="AV2790">
        <v>19.305060067765496</v>
      </c>
      <c r="AW2790">
        <v>0.29708931099964525</v>
      </c>
      <c r="AX2790">
        <v>1.7727403653191756</v>
      </c>
      <c r="AY2790">
        <v>305.01488713202826</v>
      </c>
      <c r="AZ2790">
        <v>0.10262251950968863</v>
      </c>
      <c r="BA2790">
        <v>356.21742321872694</v>
      </c>
      <c r="BB2790">
        <v>333.98684684011158</v>
      </c>
      <c r="BC2790">
        <v>1</v>
      </c>
      <c r="BD2790">
        <v>34.455968738869743</v>
      </c>
      <c r="BE2790">
        <v>104.36726657902138</v>
      </c>
      <c r="BF2790">
        <v>12.554872541806922</v>
      </c>
      <c r="BG2790">
        <v>4.4423815052060025</v>
      </c>
      <c r="BH2790">
        <v>419.3866556943899</v>
      </c>
      <c r="BI2790">
        <v>0.20000000000000004</v>
      </c>
      <c r="BJ2790">
        <v>2529.4788404730366</v>
      </c>
      <c r="BK2790">
        <v>657.89194053437654</v>
      </c>
      <c r="BL2790">
        <v>837.12238413906675</v>
      </c>
      <c r="BM2790">
        <v>972.91464623389129</v>
      </c>
      <c r="BN2790">
        <v>163.60923632810875</v>
      </c>
      <c r="BO2790">
        <v>27.027903951013403</v>
      </c>
      <c r="BP2790">
        <v>2.3503027762104101E-2</v>
      </c>
      <c r="BQ2790">
        <v>100</v>
      </c>
      <c r="BR2790">
        <v>353.45851748306706</v>
      </c>
      <c r="BS2790">
        <v>5.6494190391404492E-2</v>
      </c>
      <c r="BT2790">
        <v>2.8019325018287049E-4</v>
      </c>
      <c r="BU2790">
        <v>39.376713126047171</v>
      </c>
      <c r="BV2790">
        <v>0.52973188820698902</v>
      </c>
      <c r="BW2790">
        <v>14.415617250191548</v>
      </c>
      <c r="BX2790">
        <v>38.600046238320658</v>
      </c>
      <c r="BY2790">
        <v>32.76948821234631</v>
      </c>
      <c r="BZ2790">
        <v>1110.9921566121286</v>
      </c>
      <c r="CA2790">
        <v>273.33484198919496</v>
      </c>
      <c r="CB2790">
        <v>221.68185939481668</v>
      </c>
      <c r="CC2790" s="156">
        <v>1.05</v>
      </c>
      <c r="CD2790">
        <v>1000</v>
      </c>
      <c r="CE2790">
        <v>0.18306874367858206</v>
      </c>
      <c r="CF2790">
        <v>6.5591813929697951</v>
      </c>
      <c r="CG2790">
        <v>0.21925039528922871</v>
      </c>
      <c r="CH2790">
        <v>22.091826312256579</v>
      </c>
      <c r="CI2790">
        <v>7</v>
      </c>
    </row>
    <row r="2791" spans="47:87" x14ac:dyDescent="0.3">
      <c r="AU2791">
        <v>0.3</v>
      </c>
      <c r="AV2791">
        <v>19.862932556579846</v>
      </c>
      <c r="AW2791">
        <v>0.28384747782300013</v>
      </c>
      <c r="AX2791">
        <v>0.82075655162656758</v>
      </c>
      <c r="AY2791">
        <v>304.03542936887493</v>
      </c>
      <c r="AZ2791">
        <v>0.10016579054542267</v>
      </c>
      <c r="BA2791">
        <v>445.60596582992548</v>
      </c>
      <c r="BB2791">
        <v>340.83144824000897</v>
      </c>
      <c r="BC2791">
        <v>1</v>
      </c>
      <c r="BD2791">
        <v>31.168909121697325</v>
      </c>
      <c r="BE2791">
        <v>112.83852418357252</v>
      </c>
      <c r="BF2791">
        <v>12.220037298111963</v>
      </c>
      <c r="BG2791">
        <v>4.7732824465682251</v>
      </c>
      <c r="BH2791">
        <v>412.93460095583657</v>
      </c>
      <c r="BI2791">
        <v>0.20000000000000004</v>
      </c>
      <c r="BJ2791">
        <v>2645.2316490916774</v>
      </c>
      <c r="BK2791">
        <v>673.25109298909661</v>
      </c>
      <c r="BL2791">
        <v>869.19366970348688</v>
      </c>
      <c r="BM2791">
        <v>873.88287330169067</v>
      </c>
      <c r="BN2791">
        <v>124.53093313686369</v>
      </c>
      <c r="BO2791">
        <v>25.701237596885534</v>
      </c>
      <c r="BP2791">
        <v>3.7246905110765442E-2</v>
      </c>
      <c r="BQ2791">
        <v>100</v>
      </c>
      <c r="BR2791">
        <v>348.55215664058369</v>
      </c>
      <c r="BS2791">
        <v>5.3240403364775833E-2</v>
      </c>
      <c r="BT2791">
        <v>2.8605122030433484E-4</v>
      </c>
      <c r="BU2791">
        <v>69.933563921190967</v>
      </c>
      <c r="BV2791">
        <v>0.57049905491230202</v>
      </c>
      <c r="BW2791">
        <v>14.63410320510876</v>
      </c>
      <c r="BX2791">
        <v>36.206700354637142</v>
      </c>
      <c r="BY2791">
        <v>33.86651972843255</v>
      </c>
      <c r="BZ2791">
        <v>1117.938082166653</v>
      </c>
      <c r="CA2791">
        <v>299.08827330563685</v>
      </c>
      <c r="CB2791">
        <v>228.06257507744675</v>
      </c>
      <c r="CC2791" s="156">
        <v>1.23</v>
      </c>
      <c r="CD2791">
        <v>1480</v>
      </c>
      <c r="CE2791">
        <v>5.6209208595837223E-2</v>
      </c>
      <c r="CF2791">
        <v>2.697706415682259</v>
      </c>
      <c r="CG2791">
        <v>8.7235768440272587E-2</v>
      </c>
      <c r="CH2791">
        <v>-9.3991501437505125</v>
      </c>
      <c r="CI2791" t="s">
        <v>479</v>
      </c>
    </row>
    <row r="2792" spans="47:87" x14ac:dyDescent="0.3">
      <c r="AU2792">
        <v>0.3</v>
      </c>
      <c r="AV2792">
        <v>21.528278732759063</v>
      </c>
      <c r="AW2792">
        <v>0.32522282734258307</v>
      </c>
      <c r="AX2792">
        <v>1.5470488372726259</v>
      </c>
      <c r="AY2792">
        <v>348.25530958774834</v>
      </c>
      <c r="AZ2792">
        <v>0.10448729564720494</v>
      </c>
      <c r="BA2792">
        <v>409.11492760607399</v>
      </c>
      <c r="BB2792">
        <v>416.86508154562881</v>
      </c>
      <c r="BC2792">
        <v>1</v>
      </c>
      <c r="BD2792">
        <v>42.053357345995821</v>
      </c>
      <c r="BE2792">
        <v>100.45557113305489</v>
      </c>
      <c r="BF2792">
        <v>8.4864291514652859</v>
      </c>
      <c r="BG2792">
        <v>4.8725234759851785</v>
      </c>
      <c r="BH2792">
        <v>423.85403406737106</v>
      </c>
      <c r="BI2792">
        <v>0.20000000000000007</v>
      </c>
      <c r="BJ2792">
        <v>2869.9459706792345</v>
      </c>
      <c r="BK2792">
        <v>686.08513036023487</v>
      </c>
      <c r="BL2792">
        <v>923.26766246292561</v>
      </c>
      <c r="BM2792">
        <v>1001.3007942966713</v>
      </c>
      <c r="BN2792">
        <v>203.75830937453819</v>
      </c>
      <c r="BO2792">
        <v>29.250229497858165</v>
      </c>
      <c r="BP2792">
        <v>6.6676792693493581E-2</v>
      </c>
      <c r="BQ2792">
        <v>100</v>
      </c>
      <c r="BR2792">
        <v>324.48129781009703</v>
      </c>
      <c r="BS2792">
        <v>5.2056226677439039E-2</v>
      </c>
      <c r="BT2792">
        <v>2.7769930309515478E-4</v>
      </c>
      <c r="BU2792">
        <v>23.365684229923406</v>
      </c>
      <c r="BV2792">
        <v>0.55205406274433311</v>
      </c>
      <c r="BW2792">
        <v>16.226384142602036</v>
      </c>
      <c r="BX2792">
        <v>34.938760899936916</v>
      </c>
      <c r="BY2792">
        <v>35.790164322177823</v>
      </c>
      <c r="BZ2792">
        <v>1076.8896220405297</v>
      </c>
      <c r="CA2792">
        <v>184.46479560587878</v>
      </c>
      <c r="CB2792">
        <v>231.21952861219256</v>
      </c>
      <c r="CC2792" s="156">
        <v>0.68</v>
      </c>
      <c r="CD2792">
        <v>1760</v>
      </c>
      <c r="CE2792">
        <v>0.20175751205956183</v>
      </c>
      <c r="CF2792">
        <v>7.2734978214776209</v>
      </c>
      <c r="CG2792">
        <v>0.2625071488303552</v>
      </c>
      <c r="CH2792">
        <v>24.1815729621405</v>
      </c>
      <c r="CI2792">
        <v>6</v>
      </c>
    </row>
    <row r="2793" spans="47:87" x14ac:dyDescent="0.3">
      <c r="AU2793">
        <v>0.3</v>
      </c>
      <c r="AV2793">
        <v>20.195567603390423</v>
      </c>
      <c r="AW2793">
        <v>0.29792403877414891</v>
      </c>
      <c r="AX2793">
        <v>2.1826551458837327</v>
      </c>
      <c r="AY2793">
        <v>340.00769843755995</v>
      </c>
      <c r="AZ2793">
        <v>0.10053395221801818</v>
      </c>
      <c r="BA2793">
        <v>419.51698883362423</v>
      </c>
      <c r="BB2793">
        <v>340.40662345212036</v>
      </c>
      <c r="BC2793">
        <v>1</v>
      </c>
      <c r="BD2793">
        <v>47.458853405500172</v>
      </c>
      <c r="BE2793">
        <v>95.25976751184794</v>
      </c>
      <c r="BF2793">
        <v>11.066916167773821</v>
      </c>
      <c r="BG2793">
        <v>5.2430429646997547</v>
      </c>
      <c r="BH2793">
        <v>441.35042665818224</v>
      </c>
      <c r="BI2793">
        <v>0.20000000000000007</v>
      </c>
      <c r="BJ2793">
        <v>2380.0241003792607</v>
      </c>
      <c r="BK2793">
        <v>693.1290240889474</v>
      </c>
      <c r="BL2793">
        <v>862.66479049325494</v>
      </c>
      <c r="BM2793">
        <v>974.58974101413094</v>
      </c>
      <c r="BN2793">
        <v>112.85683875329595</v>
      </c>
      <c r="BO2793">
        <v>26.533428300257441</v>
      </c>
      <c r="BP2793">
        <v>9.2797133584165706E-2</v>
      </c>
      <c r="BQ2793">
        <v>100</v>
      </c>
      <c r="BR2793">
        <v>366.60213285797863</v>
      </c>
      <c r="BS2793">
        <v>5.1723478732323164E-2</v>
      </c>
      <c r="BT2793">
        <v>2.9680480865528337E-4</v>
      </c>
      <c r="BU2793">
        <v>72.755473593589215</v>
      </c>
      <c r="BV2793">
        <v>0.54531084939464436</v>
      </c>
      <c r="BW2793">
        <v>15.392814380212698</v>
      </c>
      <c r="BX2793">
        <v>35.035688676298463</v>
      </c>
      <c r="BY2793">
        <v>29.064276131617511</v>
      </c>
      <c r="BZ2793">
        <v>1136.4361879956373</v>
      </c>
      <c r="CA2793">
        <v>242.16743786255526</v>
      </c>
      <c r="CB2793">
        <v>240.58844735467082</v>
      </c>
      <c r="CC2793" s="156">
        <v>1.1000000000000001</v>
      </c>
      <c r="CD2793">
        <v>1150</v>
      </c>
      <c r="CE2793">
        <v>0.2343166037055906</v>
      </c>
      <c r="CF2793">
        <v>4.7142577471924305</v>
      </c>
      <c r="CG2793">
        <v>0.28392890166284762</v>
      </c>
      <c r="CH2793">
        <v>17.564607245423236</v>
      </c>
      <c r="CI2793">
        <v>6</v>
      </c>
    </row>
    <row r="2794" spans="47:87" x14ac:dyDescent="0.3">
      <c r="AU2794">
        <v>0.3</v>
      </c>
      <c r="AV2794">
        <v>19.292995666507817</v>
      </c>
      <c r="AW2794">
        <v>0.28985141257956393</v>
      </c>
      <c r="AX2794">
        <v>0.93615584507270222</v>
      </c>
      <c r="AY2794">
        <v>340.94138378978261</v>
      </c>
      <c r="AZ2794">
        <v>8.8062169073628516E-2</v>
      </c>
      <c r="BA2794">
        <v>434.6354791759826</v>
      </c>
      <c r="BB2794">
        <v>362.98413112603487</v>
      </c>
      <c r="BC2794">
        <v>1</v>
      </c>
      <c r="BD2794">
        <v>43.288986389444318</v>
      </c>
      <c r="BE2794">
        <v>92.808056561135899</v>
      </c>
      <c r="BF2794">
        <v>10.828594279608888</v>
      </c>
      <c r="BG2794">
        <v>4.8245887175780462</v>
      </c>
      <c r="BH2794">
        <v>412.73491187257753</v>
      </c>
      <c r="BI2794">
        <v>0.2</v>
      </c>
      <c r="BJ2794">
        <v>2576.5048645326488</v>
      </c>
      <c r="BK2794">
        <v>691.89611579303084</v>
      </c>
      <c r="BL2794">
        <v>843.69430981897005</v>
      </c>
      <c r="BM2794">
        <v>1029.9657729707167</v>
      </c>
      <c r="BN2794">
        <v>136.03088331760492</v>
      </c>
      <c r="BO2794">
        <v>26.113418301394198</v>
      </c>
      <c r="BP2794">
        <v>5.4054598995138037E-2</v>
      </c>
      <c r="BQ2794">
        <v>100</v>
      </c>
      <c r="BR2794">
        <v>314.89571614945612</v>
      </c>
      <c r="BS2794">
        <v>5.615499412988012E-2</v>
      </c>
      <c r="BT2794">
        <v>2.9008626540315106E-4</v>
      </c>
      <c r="BU2794">
        <v>101.37619495749358</v>
      </c>
      <c r="BV2794">
        <v>0.55298722803709222</v>
      </c>
      <c r="BW2794">
        <v>15.013851254818517</v>
      </c>
      <c r="BX2794">
        <v>34.332555304500907</v>
      </c>
      <c r="BY2794">
        <v>38.31581102713217</v>
      </c>
      <c r="BZ2794">
        <v>917.35936423822875</v>
      </c>
      <c r="CA2794">
        <v>309.06079900517301</v>
      </c>
      <c r="CB2794">
        <v>230.21288925208117</v>
      </c>
      <c r="CC2794" s="156">
        <v>1.02</v>
      </c>
      <c r="CD2794">
        <v>1850</v>
      </c>
      <c r="CE2794">
        <v>0.11431347573234274</v>
      </c>
      <c r="CF2794">
        <v>4.1051079974463356</v>
      </c>
      <c r="CG2794">
        <v>0.15008760931317502</v>
      </c>
      <c r="CH2794">
        <v>3.5583993257199609</v>
      </c>
      <c r="CI2794">
        <v>13</v>
      </c>
    </row>
    <row r="2795" spans="47:87" x14ac:dyDescent="0.3">
      <c r="AU2795">
        <v>0.3</v>
      </c>
      <c r="AV2795">
        <v>19.01697458024983</v>
      </c>
      <c r="AW2795">
        <v>0.35591361028327773</v>
      </c>
      <c r="AX2795">
        <v>1.6687994511015469</v>
      </c>
      <c r="AY2795">
        <v>317.1842715575475</v>
      </c>
      <c r="AZ2795">
        <v>0.10526250787683357</v>
      </c>
      <c r="BA2795">
        <v>430.13373775400743</v>
      </c>
      <c r="BB2795">
        <v>307.48815653642316</v>
      </c>
      <c r="BC2795">
        <v>1</v>
      </c>
      <c r="BD2795">
        <v>30.525837789109474</v>
      </c>
      <c r="BE2795">
        <v>106.91069814127965</v>
      </c>
      <c r="BF2795">
        <v>16.385330675881875</v>
      </c>
      <c r="BG2795">
        <v>4.2626231559239338</v>
      </c>
      <c r="BH2795">
        <v>423.23135506657428</v>
      </c>
      <c r="BI2795">
        <v>0.2</v>
      </c>
      <c r="BJ2795">
        <v>2517.8632505318214</v>
      </c>
      <c r="BK2795">
        <v>682.0368575785858</v>
      </c>
      <c r="BL2795">
        <v>924.41190044820041</v>
      </c>
      <c r="BM2795">
        <v>863.25163572723545</v>
      </c>
      <c r="BN2795">
        <v>213.36482147000069</v>
      </c>
      <c r="BO2795">
        <v>32.292460634660237</v>
      </c>
      <c r="BP2795">
        <v>3.8802360723193832E-2</v>
      </c>
      <c r="BQ2795">
        <v>100</v>
      </c>
      <c r="BR2795">
        <v>349.85199844540426</v>
      </c>
      <c r="BS2795">
        <v>5.6750758337117513E-2</v>
      </c>
      <c r="BT2795">
        <v>2.9042772656063853E-4</v>
      </c>
      <c r="BU2795">
        <v>61.144528599314029</v>
      </c>
      <c r="BV2795">
        <v>0.52725721216195276</v>
      </c>
      <c r="BW2795">
        <v>15.415769300883847</v>
      </c>
      <c r="BX2795">
        <v>36.488158536580968</v>
      </c>
      <c r="BY2795">
        <v>34.813659672183739</v>
      </c>
      <c r="BZ2795">
        <v>1087.6529723092792</v>
      </c>
      <c r="CA2795">
        <v>226.70911022238209</v>
      </c>
      <c r="CB2795">
        <v>258.9347576286612</v>
      </c>
      <c r="CC2795" s="156">
        <v>1.1499999999999999</v>
      </c>
      <c r="CD2795">
        <v>2060</v>
      </c>
      <c r="CE2795">
        <v>3.3131568077820583E-2</v>
      </c>
      <c r="CF2795">
        <v>2.3037404552107601</v>
      </c>
      <c r="CG2795">
        <v>7.2460732527903374E-2</v>
      </c>
      <c r="CH2795">
        <v>-11.488711563625237</v>
      </c>
      <c r="CI2795" t="s">
        <v>479</v>
      </c>
    </row>
    <row r="2796" spans="47:87" x14ac:dyDescent="0.3">
      <c r="AU2796">
        <v>0.3</v>
      </c>
      <c r="AV2796">
        <v>19.975692251171576</v>
      </c>
      <c r="AW2796">
        <v>0.28478701037193355</v>
      </c>
      <c r="AX2796">
        <v>1.6541091423189633</v>
      </c>
      <c r="AY2796">
        <v>314.91320790947037</v>
      </c>
      <c r="AZ2796">
        <v>0.10635915748206955</v>
      </c>
      <c r="BA2796">
        <v>381.03862449049262</v>
      </c>
      <c r="BB2796">
        <v>363.10262164167142</v>
      </c>
      <c r="BC2796">
        <v>1</v>
      </c>
      <c r="BD2796">
        <v>39.344107166502035</v>
      </c>
      <c r="BE2796">
        <v>112.64217530768786</v>
      </c>
      <c r="BF2796">
        <v>11.955182149802715</v>
      </c>
      <c r="BG2796">
        <v>6.2849039890679634</v>
      </c>
      <c r="BH2796">
        <v>427.97754422663292</v>
      </c>
      <c r="BI2796">
        <v>0.19999999999999996</v>
      </c>
      <c r="BJ2796">
        <v>2340.6935382719694</v>
      </c>
      <c r="BK2796">
        <v>684.24134494873408</v>
      </c>
      <c r="BL2796">
        <v>963.6722854190607</v>
      </c>
      <c r="BM2796">
        <v>919.67839091740552</v>
      </c>
      <c r="BN2796">
        <v>238.99056204806746</v>
      </c>
      <c r="BO2796">
        <v>25.507873750085288</v>
      </c>
      <c r="BP2796">
        <v>7.1128136874444151E-2</v>
      </c>
      <c r="BQ2796">
        <v>100</v>
      </c>
      <c r="BR2796">
        <v>308.81688784933755</v>
      </c>
      <c r="BS2796">
        <v>5.3976856130731415E-2</v>
      </c>
      <c r="BT2796">
        <v>3.1068915340528138E-4</v>
      </c>
      <c r="BU2796">
        <v>13.253633493141084</v>
      </c>
      <c r="BV2796">
        <v>0.56298164849987575</v>
      </c>
      <c r="BW2796">
        <v>15.16935012350822</v>
      </c>
      <c r="BX2796">
        <v>39.781532445188446</v>
      </c>
      <c r="BY2796">
        <v>38.803017116706734</v>
      </c>
      <c r="BZ2796">
        <v>755.43819136437992</v>
      </c>
      <c r="CA2796">
        <v>253.14291629301312</v>
      </c>
      <c r="CB2796">
        <v>214.56166600681547</v>
      </c>
      <c r="CC2796" s="156">
        <v>1.04</v>
      </c>
      <c r="CD2796">
        <v>590</v>
      </c>
      <c r="CE2796">
        <v>0.30185048099112399</v>
      </c>
      <c r="CF2796">
        <v>7.8752962075209361</v>
      </c>
      <c r="CG2796">
        <v>0.37081085293471588</v>
      </c>
      <c r="CH2796">
        <v>36.888430645632781</v>
      </c>
      <c r="CI2796">
        <v>4</v>
      </c>
    </row>
    <row r="2797" spans="47:87" x14ac:dyDescent="0.3">
      <c r="AU2797">
        <v>0.3</v>
      </c>
      <c r="AV2797">
        <v>19.979114149614375</v>
      </c>
      <c r="AW2797">
        <v>0.28346409642697723</v>
      </c>
      <c r="AX2797">
        <v>1.3409381361181103</v>
      </c>
      <c r="AY2797">
        <v>324.45167106189484</v>
      </c>
      <c r="AZ2797">
        <v>8.8061290483131258E-2</v>
      </c>
      <c r="BA2797">
        <v>431.29172835720999</v>
      </c>
      <c r="BB2797">
        <v>328.11753635472468</v>
      </c>
      <c r="BC2797">
        <v>1</v>
      </c>
      <c r="BD2797">
        <v>34.304271340691756</v>
      </c>
      <c r="BE2797">
        <v>97.986441117537808</v>
      </c>
      <c r="BF2797">
        <v>15.233240482132075</v>
      </c>
      <c r="BG2797">
        <v>4.9783185438794968</v>
      </c>
      <c r="BH2797">
        <v>416.58792859721115</v>
      </c>
      <c r="BI2797">
        <v>0.19999999999999998</v>
      </c>
      <c r="BJ2797">
        <v>2409.8014874336873</v>
      </c>
      <c r="BK2797">
        <v>676.68504341747541</v>
      </c>
      <c r="BL2797">
        <v>875.25239989734689</v>
      </c>
      <c r="BM2797">
        <v>929.77501132500743</v>
      </c>
      <c r="BN2797">
        <v>119.66271267716209</v>
      </c>
      <c r="BO2797">
        <v>25.791972241822123</v>
      </c>
      <c r="BP2797">
        <v>2.2032285466166424E-2</v>
      </c>
      <c r="BQ2797">
        <v>100</v>
      </c>
      <c r="BR2797">
        <v>313.64310088604964</v>
      </c>
      <c r="BS2797">
        <v>5.3896612071040566E-2</v>
      </c>
      <c r="BT2797">
        <v>2.9789066653837217E-4</v>
      </c>
      <c r="BU2797">
        <v>0</v>
      </c>
      <c r="BV2797">
        <v>0.53087664763062148</v>
      </c>
      <c r="BW2797">
        <v>14.628961948404482</v>
      </c>
      <c r="BX2797">
        <v>36.356752660615058</v>
      </c>
      <c r="BY2797">
        <v>29.390520656126387</v>
      </c>
      <c r="BZ2797">
        <v>1028.2869642445626</v>
      </c>
      <c r="CA2797">
        <v>275.98753074307831</v>
      </c>
      <c r="CB2797">
        <v>231.38189289201713</v>
      </c>
      <c r="CC2797" s="156">
        <v>1.02</v>
      </c>
      <c r="CD2797">
        <v>1700</v>
      </c>
      <c r="CE2797">
        <v>0.11429619882105024</v>
      </c>
      <c r="CF2797">
        <v>4.1423404862525439</v>
      </c>
      <c r="CG2797">
        <v>0.15420750127710703</v>
      </c>
      <c r="CH2797">
        <v>1.340700820769988</v>
      </c>
      <c r="CI2797">
        <v>17</v>
      </c>
    </row>
    <row r="2798" spans="47:87" x14ac:dyDescent="0.3">
      <c r="AU2798">
        <v>0.3</v>
      </c>
      <c r="AV2798">
        <v>19.899008197273407</v>
      </c>
      <c r="AW2798">
        <v>0.26609442974846925</v>
      </c>
      <c r="AX2798">
        <v>1.3720596519065462</v>
      </c>
      <c r="AY2798">
        <v>333.86466202152599</v>
      </c>
      <c r="AZ2798">
        <v>0.10011496065838475</v>
      </c>
      <c r="BA2798">
        <v>472.85299120450844</v>
      </c>
      <c r="BB2798">
        <v>289.83607160554743</v>
      </c>
      <c r="BC2798">
        <v>1</v>
      </c>
      <c r="BD2798">
        <v>45.258863395179773</v>
      </c>
      <c r="BE2798">
        <v>108.88334951452367</v>
      </c>
      <c r="BF2798">
        <v>19.680278993033948</v>
      </c>
      <c r="BG2798">
        <v>5.2690122357977369</v>
      </c>
      <c r="BH2798">
        <v>466.56092334948772</v>
      </c>
      <c r="BI2798">
        <v>0.2</v>
      </c>
      <c r="BJ2798">
        <v>2546.7563240986351</v>
      </c>
      <c r="BK2798">
        <v>695.87973793969263</v>
      </c>
      <c r="BL2798">
        <v>880.3400305815245</v>
      </c>
      <c r="BM2798">
        <v>1018.8465606960408</v>
      </c>
      <c r="BN2798">
        <v>167.16049963658637</v>
      </c>
      <c r="BO2798">
        <v>23.895739196796093</v>
      </c>
      <c r="BP2798">
        <v>5.8917158752116242E-2</v>
      </c>
      <c r="BQ2798">
        <v>100</v>
      </c>
      <c r="BR2798">
        <v>263.08815391575769</v>
      </c>
      <c r="BS2798">
        <v>5.3106344449938593E-2</v>
      </c>
      <c r="BT2798">
        <v>3.0367716911874101E-4</v>
      </c>
      <c r="BU2798">
        <v>0</v>
      </c>
      <c r="BV2798">
        <v>0.49950205488877286</v>
      </c>
      <c r="BW2798">
        <v>14.188776103683297</v>
      </c>
      <c r="BX2798">
        <v>36.628704675985659</v>
      </c>
      <c r="BY2798">
        <v>31.082276410252966</v>
      </c>
      <c r="BZ2798">
        <v>1330.5201328077931</v>
      </c>
      <c r="CA2798">
        <v>253.26800000212006</v>
      </c>
      <c r="CB2798">
        <v>224.64675228624068</v>
      </c>
      <c r="CC2798" s="156">
        <v>1.1100000000000001</v>
      </c>
      <c r="CD2798">
        <v>1550</v>
      </c>
      <c r="CE2798">
        <v>1.7862412390508675E-2</v>
      </c>
      <c r="CF2798">
        <v>2.3131556325916929</v>
      </c>
      <c r="CG2798">
        <v>6.5413308234264375E-2</v>
      </c>
      <c r="CH2798">
        <v>-16.488214843569732</v>
      </c>
      <c r="CI2798" t="s">
        <v>479</v>
      </c>
    </row>
    <row r="2799" spans="47:87" x14ac:dyDescent="0.3">
      <c r="AU2799">
        <v>0.3</v>
      </c>
      <c r="AV2799">
        <v>19.01376044601809</v>
      </c>
      <c r="AW2799">
        <v>0.23124411704571921</v>
      </c>
      <c r="AX2799">
        <v>1.6381055457094857</v>
      </c>
      <c r="AY2799">
        <v>358.09276234080471</v>
      </c>
      <c r="AZ2799">
        <v>9.0977655995057971E-2</v>
      </c>
      <c r="BA2799">
        <v>445.42031935568093</v>
      </c>
      <c r="BB2799">
        <v>293.50143285350487</v>
      </c>
      <c r="BC2799">
        <v>1</v>
      </c>
      <c r="BD2799">
        <v>41.928422088380444</v>
      </c>
      <c r="BE2799">
        <v>101.8137842069236</v>
      </c>
      <c r="BF2799">
        <v>14.759310343824481</v>
      </c>
      <c r="BG2799">
        <v>3.8973148846367138</v>
      </c>
      <c r="BH2799">
        <v>385.81147932759342</v>
      </c>
      <c r="BI2799">
        <v>0.20000000000000004</v>
      </c>
      <c r="BJ2799">
        <v>2028.8970731651452</v>
      </c>
      <c r="BK2799">
        <v>695.8132179987424</v>
      </c>
      <c r="BL2799">
        <v>952.58350682687296</v>
      </c>
      <c r="BM2799">
        <v>848.34078853060612</v>
      </c>
      <c r="BN2799">
        <v>203.95396819381403</v>
      </c>
      <c r="BO2799">
        <v>21.053599095158699</v>
      </c>
      <c r="BP2799">
        <v>1.6297743600333751E-2</v>
      </c>
      <c r="BQ2799">
        <v>100</v>
      </c>
      <c r="BR2799">
        <v>353.03027037196256</v>
      </c>
      <c r="BS2799">
        <v>5.63332909903103E-2</v>
      </c>
      <c r="BT2799">
        <v>2.9944454298660593E-4</v>
      </c>
      <c r="BU2799">
        <v>0</v>
      </c>
      <c r="BV2799">
        <v>0.53374342513526973</v>
      </c>
      <c r="BW2799">
        <v>14.388276558668908</v>
      </c>
      <c r="BX2799">
        <v>34.006425189477085</v>
      </c>
      <c r="BY2799">
        <v>32.435581775492906</v>
      </c>
      <c r="BZ2799">
        <v>1037.2123103994172</v>
      </c>
      <c r="CA2799">
        <v>292.57459476054191</v>
      </c>
      <c r="CB2799">
        <v>218.04190766776426</v>
      </c>
      <c r="CC2799" s="156">
        <v>1.04</v>
      </c>
      <c r="CD2799">
        <v>750</v>
      </c>
      <c r="CE2799">
        <v>0.19375031007526844</v>
      </c>
      <c r="CF2799">
        <v>8.0575101789284531</v>
      </c>
      <c r="CG2799">
        <v>0.25886123058404759</v>
      </c>
      <c r="CH2799">
        <v>24.403673307413985</v>
      </c>
      <c r="CI2799">
        <v>7</v>
      </c>
    </row>
    <row r="2800" spans="47:87" x14ac:dyDescent="0.3">
      <c r="AU2800">
        <v>0.3</v>
      </c>
      <c r="AV2800">
        <v>19.913347506315045</v>
      </c>
      <c r="AW2800">
        <v>0.26831136392953919</v>
      </c>
      <c r="AX2800">
        <v>0.90123113456770687</v>
      </c>
      <c r="AY2800">
        <v>367.18137059001225</v>
      </c>
      <c r="AZ2800">
        <v>0.10611318489054267</v>
      </c>
      <c r="BA2800">
        <v>507.78341215863213</v>
      </c>
      <c r="BB2800">
        <v>384.16430340609145</v>
      </c>
      <c r="BC2800">
        <v>1</v>
      </c>
      <c r="BD2800">
        <v>41.442662093583145</v>
      </c>
      <c r="BE2800">
        <v>89.154010442499498</v>
      </c>
      <c r="BF2800">
        <v>14.330385917705803</v>
      </c>
      <c r="BG2800">
        <v>5.0741405466267491</v>
      </c>
      <c r="BH2800">
        <v>417.57529032879631</v>
      </c>
      <c r="BI2800">
        <v>0.2</v>
      </c>
      <c r="BJ2800">
        <v>2664.9506445116899</v>
      </c>
      <c r="BK2800">
        <v>706.51052413853517</v>
      </c>
      <c r="BL2800">
        <v>962.57258056559499</v>
      </c>
      <c r="BM2800">
        <v>1075.3444687187641</v>
      </c>
      <c r="BN2800">
        <v>132.80530055657306</v>
      </c>
      <c r="BO2800">
        <v>24.095267481824873</v>
      </c>
      <c r="BP2800">
        <v>5.9329108744288976E-2</v>
      </c>
      <c r="BQ2800">
        <v>100</v>
      </c>
      <c r="BR2800">
        <v>337.93430563911988</v>
      </c>
      <c r="BS2800">
        <v>5.8734338502496382E-2</v>
      </c>
      <c r="BT2800">
        <v>3.0938651162354646E-4</v>
      </c>
      <c r="BU2800">
        <v>3.7082862689032008</v>
      </c>
      <c r="BV2800">
        <v>0.53175212975324015</v>
      </c>
      <c r="BW2800">
        <v>15.229675242544323</v>
      </c>
      <c r="BX2800">
        <v>36.966715433884666</v>
      </c>
      <c r="BY2800">
        <v>30.456762338285039</v>
      </c>
      <c r="BZ2800">
        <v>1119.2657566974081</v>
      </c>
      <c r="CA2800">
        <v>227.0844863528734</v>
      </c>
      <c r="CB2800">
        <v>252.92278670802489</v>
      </c>
      <c r="CC2800" s="156">
        <v>1.2</v>
      </c>
      <c r="CD2800">
        <v>1430</v>
      </c>
      <c r="CE2800">
        <v>6.2185656960588309E-2</v>
      </c>
      <c r="CF2800">
        <v>2.5280343281348614</v>
      </c>
      <c r="CG2800">
        <v>9.3006932096927272E-2</v>
      </c>
      <c r="CH2800">
        <v>-7.8674817549871214</v>
      </c>
      <c r="CI2800" t="s">
        <v>479</v>
      </c>
    </row>
    <row r="2801" spans="47:87" x14ac:dyDescent="0.3">
      <c r="AU2801">
        <v>0.3</v>
      </c>
      <c r="AV2801">
        <v>19.515770292552247</v>
      </c>
      <c r="AW2801">
        <v>0.21434137816834281</v>
      </c>
      <c r="AX2801">
        <v>1.0306536375613697</v>
      </c>
      <c r="AY2801">
        <v>319.23411184480449</v>
      </c>
      <c r="AZ2801">
        <v>9.9715251661135929E-2</v>
      </c>
      <c r="BA2801">
        <v>448.61774262021879</v>
      </c>
      <c r="BB2801">
        <v>398.74554629034998</v>
      </c>
      <c r="BC2801">
        <v>1</v>
      </c>
      <c r="BD2801">
        <v>38.88455771130657</v>
      </c>
      <c r="BE2801">
        <v>88.675506896373051</v>
      </c>
      <c r="BF2801">
        <v>15.607289959786426</v>
      </c>
      <c r="BG2801">
        <v>6.0564577700309208</v>
      </c>
      <c r="BH2801">
        <v>423.74135998746277</v>
      </c>
      <c r="BI2801">
        <v>0.20000000000000004</v>
      </c>
      <c r="BJ2801">
        <v>3092.4043565201073</v>
      </c>
      <c r="BK2801">
        <v>705.4654060258315</v>
      </c>
      <c r="BL2801">
        <v>963.94825417153811</v>
      </c>
      <c r="BM2801">
        <v>1119.9998618390453</v>
      </c>
      <c r="BN2801">
        <v>129.08339727319603</v>
      </c>
      <c r="BO2801">
        <v>19.273902449204712</v>
      </c>
      <c r="BP2801">
        <v>4.4250017471430876E-2</v>
      </c>
      <c r="BQ2801">
        <v>100</v>
      </c>
      <c r="BR2801">
        <v>327.36219307451415</v>
      </c>
      <c r="BS2801">
        <v>5.3192468787388432E-2</v>
      </c>
      <c r="BT2801">
        <v>3.0823539036185403E-4</v>
      </c>
      <c r="BU2801">
        <v>0</v>
      </c>
      <c r="BV2801">
        <v>0.56591570725630724</v>
      </c>
      <c r="BW2801">
        <v>15.293580546216793</v>
      </c>
      <c r="BX2801">
        <v>38.247739316536247</v>
      </c>
      <c r="BY2801">
        <v>32.353469591140666</v>
      </c>
      <c r="BZ2801">
        <v>1152.8052515341531</v>
      </c>
      <c r="CA2801">
        <v>313.97843255973464</v>
      </c>
      <c r="CB2801">
        <v>238.392701596725</v>
      </c>
      <c r="CC2801" s="156">
        <v>1.25</v>
      </c>
      <c r="CD2801">
        <v>1260</v>
      </c>
      <c r="CE2801">
        <v>0.16593347537084746</v>
      </c>
      <c r="CF2801">
        <v>4.7106775382843979</v>
      </c>
      <c r="CG2801">
        <v>0.2181706424339197</v>
      </c>
      <c r="CH2801">
        <v>15.619188634403072</v>
      </c>
      <c r="CI2801">
        <v>7</v>
      </c>
    </row>
    <row r="2802" spans="47:87" x14ac:dyDescent="0.3">
      <c r="AU2802">
        <v>0.3</v>
      </c>
      <c r="AV2802">
        <v>20.012486197390086</v>
      </c>
      <c r="AW2802">
        <v>0.3093080301219916</v>
      </c>
      <c r="AX2802">
        <v>1.5024375720628531</v>
      </c>
      <c r="AY2802">
        <v>336.10170363661365</v>
      </c>
      <c r="AZ2802">
        <v>0.11138962364577132</v>
      </c>
      <c r="BA2802">
        <v>412.95447225973311</v>
      </c>
      <c r="BB2802">
        <v>310.49902172243901</v>
      </c>
      <c r="BC2802">
        <v>1</v>
      </c>
      <c r="BD2802">
        <v>43.870602429341844</v>
      </c>
      <c r="BE2802">
        <v>102.37921844909405</v>
      </c>
      <c r="BF2802">
        <v>11.17452700377545</v>
      </c>
      <c r="BG2802">
        <v>5.3848604984539747</v>
      </c>
      <c r="BH2802">
        <v>376.62270158419511</v>
      </c>
      <c r="BI2802">
        <v>0.20000000000000004</v>
      </c>
      <c r="BJ2802">
        <v>2540.9576898284031</v>
      </c>
      <c r="BK2802">
        <v>675.48782311388925</v>
      </c>
      <c r="BL2802">
        <v>860.13085629616626</v>
      </c>
      <c r="BM2802">
        <v>721.8587907408197</v>
      </c>
      <c r="BN2802">
        <v>145.93085613834839</v>
      </c>
      <c r="BO2802">
        <v>28.064836504866985</v>
      </c>
      <c r="BP2802">
        <v>3.3508819120704643E-2</v>
      </c>
      <c r="BQ2802">
        <v>100</v>
      </c>
      <c r="BR2802">
        <v>391.79491479504065</v>
      </c>
      <c r="BS2802">
        <v>5.072495199351576E-2</v>
      </c>
      <c r="BT2802">
        <v>3.2775472920170659E-4</v>
      </c>
      <c r="BU2802">
        <v>0</v>
      </c>
      <c r="BV2802">
        <v>0.57504573047359875</v>
      </c>
      <c r="BW2802">
        <v>16.128130580885355</v>
      </c>
      <c r="BX2802">
        <v>38.263168313442002</v>
      </c>
      <c r="BY2802">
        <v>33.183322950309687</v>
      </c>
      <c r="BZ2802">
        <v>906.52050003429736</v>
      </c>
      <c r="CA2802">
        <v>308.28270814530811</v>
      </c>
      <c r="CB2802">
        <v>219.07248031338955</v>
      </c>
      <c r="CC2802" s="156">
        <v>0.79</v>
      </c>
      <c r="CD2802">
        <v>1330</v>
      </c>
      <c r="CE2802">
        <v>0.19768266740120466</v>
      </c>
      <c r="CF2802">
        <v>8.1660272428956748</v>
      </c>
      <c r="CG2802">
        <v>0.23700534715610877</v>
      </c>
      <c r="CH2802">
        <v>25.364834463009707</v>
      </c>
      <c r="CI2802">
        <v>7</v>
      </c>
    </row>
    <row r="2803" spans="47:87" x14ac:dyDescent="0.3">
      <c r="AU2803">
        <v>0.3</v>
      </c>
      <c r="AV2803">
        <v>19.809572531781747</v>
      </c>
      <c r="AW2803">
        <v>0.30326137873980713</v>
      </c>
      <c r="AX2803">
        <v>0.35032955259932613</v>
      </c>
      <c r="AY2803">
        <v>338.2475157386076</v>
      </c>
      <c r="AZ2803">
        <v>8.9313727395311848E-2</v>
      </c>
      <c r="BA2803">
        <v>437.94210829950481</v>
      </c>
      <c r="BB2803">
        <v>378.35185321360058</v>
      </c>
      <c r="BC2803">
        <v>1</v>
      </c>
      <c r="BD2803">
        <v>36.121471853047964</v>
      </c>
      <c r="BE2803">
        <v>94.418606023433853</v>
      </c>
      <c r="BF2803">
        <v>16.072858146901954</v>
      </c>
      <c r="BG2803">
        <v>3.4096777036156647</v>
      </c>
      <c r="BH2803">
        <v>425.13761138097772</v>
      </c>
      <c r="BI2803">
        <v>0.2</v>
      </c>
      <c r="BJ2803">
        <v>2691.035575247407</v>
      </c>
      <c r="BK2803">
        <v>683.03248781624131</v>
      </c>
      <c r="BL2803">
        <v>957.90713044609367</v>
      </c>
      <c r="BM2803">
        <v>926.30395329254077</v>
      </c>
      <c r="BN2803">
        <v>112.52109189119389</v>
      </c>
      <c r="BO2803">
        <v>27.183799512341533</v>
      </c>
      <c r="BP2803">
        <v>7.328490968754961E-2</v>
      </c>
      <c r="BQ2803">
        <v>100</v>
      </c>
      <c r="BR2803">
        <v>296.62538997161113</v>
      </c>
      <c r="BS2803">
        <v>5.236668371973565E-2</v>
      </c>
      <c r="BT2803">
        <v>3.1923163320949532E-4</v>
      </c>
      <c r="BU2803">
        <v>0</v>
      </c>
      <c r="BV2803">
        <v>0.50373071348830378</v>
      </c>
      <c r="BW2803">
        <v>15.13654643660916</v>
      </c>
      <c r="BX2803">
        <v>34.541480848024541</v>
      </c>
      <c r="BY2803">
        <v>34.747253416356408</v>
      </c>
      <c r="BZ2803">
        <v>1038.7162928760797</v>
      </c>
      <c r="CA2803">
        <v>329.39401409357163</v>
      </c>
      <c r="CB2803">
        <v>232.35692638614566</v>
      </c>
      <c r="CC2803" s="156">
        <v>0.85</v>
      </c>
      <c r="CD2803">
        <v>1890</v>
      </c>
      <c r="CE2803">
        <v>0.16113391501015029</v>
      </c>
      <c r="CF2803">
        <v>4.9577790070054757</v>
      </c>
      <c r="CG2803">
        <v>0.21059015676654905</v>
      </c>
      <c r="CH2803">
        <v>8.3346737871258334</v>
      </c>
      <c r="CI2803">
        <v>9</v>
      </c>
    </row>
    <row r="2804" spans="47:87" x14ac:dyDescent="0.3">
      <c r="AU2804">
        <v>0.3</v>
      </c>
      <c r="AV2804">
        <v>19.41281278042533</v>
      </c>
      <c r="AW2804">
        <v>0.32059650397945055</v>
      </c>
      <c r="AX2804">
        <v>1.1442918252721257</v>
      </c>
      <c r="AY2804">
        <v>357.72862295040449</v>
      </c>
      <c r="AZ2804">
        <v>0.10615692982592945</v>
      </c>
      <c r="BA2804">
        <v>464.77304005608903</v>
      </c>
      <c r="BB2804">
        <v>429.47214802351834</v>
      </c>
      <c r="BC2804">
        <v>1</v>
      </c>
      <c r="BD2804">
        <v>29.594299964385264</v>
      </c>
      <c r="BE2804">
        <v>99.997307137739583</v>
      </c>
      <c r="BF2804">
        <v>18.110885556122728</v>
      </c>
      <c r="BG2804">
        <v>5.6639183854809989</v>
      </c>
      <c r="BH2804">
        <v>430.05313499962119</v>
      </c>
      <c r="BI2804">
        <v>0.19999999999999998</v>
      </c>
      <c r="BJ2804">
        <v>2495.8142164983583</v>
      </c>
      <c r="BK2804">
        <v>697.26244407101967</v>
      </c>
      <c r="BL2804">
        <v>937.68296747022907</v>
      </c>
      <c r="BM2804">
        <v>986.5261620425274</v>
      </c>
      <c r="BN2804">
        <v>161.48754974255741</v>
      </c>
      <c r="BO2804">
        <v>28.826370463717822</v>
      </c>
      <c r="BP2804">
        <v>6.6656071800749797E-2</v>
      </c>
      <c r="BQ2804">
        <v>100</v>
      </c>
      <c r="BR2804">
        <v>341.71434313413351</v>
      </c>
      <c r="BS2804">
        <v>5.2872539430472383E-2</v>
      </c>
      <c r="BT2804">
        <v>2.9870774872040636E-4</v>
      </c>
      <c r="BU2804">
        <v>0</v>
      </c>
      <c r="BV2804">
        <v>0.54023001953012117</v>
      </c>
      <c r="BW2804">
        <v>14.089190025402354</v>
      </c>
      <c r="BX2804">
        <v>37.389027529168082</v>
      </c>
      <c r="BY2804">
        <v>30.985460426294591</v>
      </c>
      <c r="BZ2804">
        <v>783.20686246020921</v>
      </c>
      <c r="CA2804">
        <v>251.70335827036399</v>
      </c>
      <c r="CB2804">
        <v>208.07258814035077</v>
      </c>
      <c r="CC2804" s="156">
        <v>0.98</v>
      </c>
      <c r="CD2804">
        <v>1730</v>
      </c>
      <c r="CE2804">
        <v>0.20494815976804825</v>
      </c>
      <c r="CF2804">
        <v>7.0962736661625936</v>
      </c>
      <c r="CG2804">
        <v>0.24452098341154493</v>
      </c>
      <c r="CH2804">
        <v>22.947167678637591</v>
      </c>
      <c r="CI2804">
        <v>7</v>
      </c>
    </row>
    <row r="2805" spans="47:87" x14ac:dyDescent="0.3">
      <c r="AU2805">
        <v>0.3</v>
      </c>
      <c r="AV2805">
        <v>19.45581083280754</v>
      </c>
      <c r="AW2805">
        <v>0.31790870908698404</v>
      </c>
      <c r="AX2805">
        <v>0.32332073531284755</v>
      </c>
      <c r="AY2805">
        <v>327.6407754267575</v>
      </c>
      <c r="AZ2805">
        <v>8.6551379448010668E-2</v>
      </c>
      <c r="BA2805">
        <v>506.65137049864279</v>
      </c>
      <c r="BB2805">
        <v>303.05808691019405</v>
      </c>
      <c r="BC2805">
        <v>1</v>
      </c>
      <c r="BD2805">
        <v>31.392516460733454</v>
      </c>
      <c r="BE2805">
        <v>84.611028107790389</v>
      </c>
      <c r="BF2805">
        <v>13.540115015055987</v>
      </c>
      <c r="BG2805">
        <v>4.6165640496417923</v>
      </c>
      <c r="BH2805">
        <v>439.21408112661953</v>
      </c>
      <c r="BI2805">
        <v>0.20000000000000004</v>
      </c>
      <c r="BJ2805">
        <v>2533.240599610725</v>
      </c>
      <c r="BK2805">
        <v>695.22673415366307</v>
      </c>
      <c r="BL2805">
        <v>896.12847561059834</v>
      </c>
      <c r="BM2805">
        <v>845.31915293865654</v>
      </c>
      <c r="BN2805">
        <v>165.77603307455277</v>
      </c>
      <c r="BO2805">
        <v>28.77542471636486</v>
      </c>
      <c r="BP2805">
        <v>4.3044515756513795E-2</v>
      </c>
      <c r="BQ2805">
        <v>100</v>
      </c>
      <c r="BR2805">
        <v>277.78923752499418</v>
      </c>
      <c r="BS2805">
        <v>5.5198325873998227E-2</v>
      </c>
      <c r="BT2805">
        <v>3.3696711727596008E-4</v>
      </c>
      <c r="BU2805">
        <v>13.392364584984486</v>
      </c>
      <c r="BV2805">
        <v>0.52815970647712318</v>
      </c>
      <c r="BW2805">
        <v>13.816309363597341</v>
      </c>
      <c r="BX2805">
        <v>35.845931065883157</v>
      </c>
      <c r="BY2805">
        <v>35.015779282851739</v>
      </c>
      <c r="BZ2805">
        <v>1147.6421964011774</v>
      </c>
      <c r="CA2805">
        <v>283.18695252166839</v>
      </c>
      <c r="CB2805">
        <v>226.97484060697298</v>
      </c>
      <c r="CC2805" s="156">
        <v>1.03</v>
      </c>
      <c r="CD2805">
        <v>1110</v>
      </c>
      <c r="CE2805">
        <v>0.17909071857912151</v>
      </c>
      <c r="CF2805">
        <v>6.0470428531664373</v>
      </c>
      <c r="CG2805">
        <v>0.21322421956953691</v>
      </c>
      <c r="CH2805">
        <v>15.595327644667261</v>
      </c>
      <c r="CI2805">
        <v>8</v>
      </c>
    </row>
    <row r="2806" spans="47:87" x14ac:dyDescent="0.3">
      <c r="AU2806">
        <v>0.3</v>
      </c>
      <c r="AV2806">
        <v>18.75639085259774</v>
      </c>
      <c r="AW2806">
        <v>0.2840794564296184</v>
      </c>
      <c r="AX2806">
        <v>1.6174650619424062</v>
      </c>
      <c r="AY2806">
        <v>316.90538550054362</v>
      </c>
      <c r="AZ2806">
        <v>9.4151857610873135E-2</v>
      </c>
      <c r="BA2806">
        <v>536.42446079963611</v>
      </c>
      <c r="BB2806">
        <v>387.06995064149299</v>
      </c>
      <c r="BC2806">
        <v>1</v>
      </c>
      <c r="BD2806">
        <v>40.884863733172992</v>
      </c>
      <c r="BE2806">
        <v>104.20674767789423</v>
      </c>
      <c r="BF2806">
        <v>9.9724626736866568</v>
      </c>
      <c r="BG2806">
        <v>6.1257693385632566</v>
      </c>
      <c r="BH2806">
        <v>423.89728889126599</v>
      </c>
      <c r="BI2806">
        <v>0.2</v>
      </c>
      <c r="BJ2806">
        <v>2799.1259138786909</v>
      </c>
      <c r="BK2806">
        <v>701.61076855337285</v>
      </c>
      <c r="BL2806">
        <v>944.95280367218948</v>
      </c>
      <c r="BM2806">
        <v>1117.0982617928921</v>
      </c>
      <c r="BN2806">
        <v>84.837209947738543</v>
      </c>
      <c r="BO2806">
        <v>25.634714479499419</v>
      </c>
      <c r="BP2806">
        <v>4.7927912037222985E-2</v>
      </c>
      <c r="BQ2806">
        <v>100</v>
      </c>
      <c r="BR2806">
        <v>304.92861184663184</v>
      </c>
      <c r="BS2806">
        <v>4.9016193525354405E-2</v>
      </c>
      <c r="BT2806">
        <v>3.1040581266792724E-4</v>
      </c>
      <c r="BU2806">
        <v>0</v>
      </c>
      <c r="BV2806">
        <v>0.54765994938617746</v>
      </c>
      <c r="BW2806">
        <v>16.316527464477183</v>
      </c>
      <c r="BX2806">
        <v>36.950477610055039</v>
      </c>
      <c r="BY2806">
        <v>33.052466730174906</v>
      </c>
      <c r="BZ2806">
        <v>890.77931830582224</v>
      </c>
      <c r="CA2806">
        <v>188.21657339107338</v>
      </c>
      <c r="CB2806">
        <v>227.31387245062666</v>
      </c>
      <c r="CC2806" s="156">
        <v>1</v>
      </c>
      <c r="CD2806">
        <v>1910</v>
      </c>
      <c r="CE2806">
        <v>1.9217989306443251E-2</v>
      </c>
      <c r="CF2806">
        <v>2.4896719565871956</v>
      </c>
      <c r="CG2806">
        <v>7.1508688579566632E-2</v>
      </c>
      <c r="CH2806">
        <v>-16.698607541395592</v>
      </c>
      <c r="CI2806" t="s">
        <v>479</v>
      </c>
    </row>
    <row r="2807" spans="47:87" x14ac:dyDescent="0.3">
      <c r="AU2807">
        <v>0.3</v>
      </c>
      <c r="AV2807">
        <v>19.879541247191291</v>
      </c>
      <c r="AW2807">
        <v>0.37040684766332577</v>
      </c>
      <c r="AX2807">
        <v>0.29846717902833292</v>
      </c>
      <c r="AY2807">
        <v>340.91110381666977</v>
      </c>
      <c r="AZ2807">
        <v>0.11394831238448541</v>
      </c>
      <c r="BA2807">
        <v>438.12645937167298</v>
      </c>
      <c r="BB2807">
        <v>329.14555138987691</v>
      </c>
      <c r="BC2807">
        <v>1</v>
      </c>
      <c r="BD2807">
        <v>37.338244685295422</v>
      </c>
      <c r="BE2807">
        <v>104.78097162949602</v>
      </c>
      <c r="BF2807">
        <v>5.5428036365821605</v>
      </c>
      <c r="BG2807">
        <v>5.3129565934759277</v>
      </c>
      <c r="BH2807">
        <v>409.92858988757786</v>
      </c>
      <c r="BI2807">
        <v>0.19999999999999996</v>
      </c>
      <c r="BJ2807">
        <v>2608.364543100321</v>
      </c>
      <c r="BK2807">
        <v>697.60812943748635</v>
      </c>
      <c r="BL2807">
        <v>889.3085860556306</v>
      </c>
      <c r="BM2807">
        <v>917.42631035826071</v>
      </c>
      <c r="BN2807">
        <v>139.04602781821276</v>
      </c>
      <c r="BO2807">
        <v>33.52535840728644</v>
      </c>
      <c r="BP2807">
        <v>5.0322307577038754E-2</v>
      </c>
      <c r="BQ2807">
        <v>100</v>
      </c>
      <c r="BR2807">
        <v>341.08118634355299</v>
      </c>
      <c r="BS2807">
        <v>5.4198009125732839E-2</v>
      </c>
      <c r="BT2807">
        <v>3.1461222960157899E-4</v>
      </c>
      <c r="BU2807">
        <v>0</v>
      </c>
      <c r="BV2807">
        <v>0.55450494983223853</v>
      </c>
      <c r="BW2807">
        <v>16.02557899455574</v>
      </c>
      <c r="BX2807">
        <v>35.002574208801541</v>
      </c>
      <c r="BY2807">
        <v>32.279420169281899</v>
      </c>
      <c r="BZ2807">
        <v>1214.1634196119808</v>
      </c>
      <c r="CA2807">
        <v>241.79644686939378</v>
      </c>
      <c r="CB2807">
        <v>245.97600055598397</v>
      </c>
      <c r="CC2807" s="156">
        <v>0.95</v>
      </c>
      <c r="CD2807">
        <v>1390</v>
      </c>
      <c r="CE2807">
        <v>0.12540889757086848</v>
      </c>
      <c r="CF2807">
        <v>4.7982344799408896</v>
      </c>
      <c r="CG2807">
        <v>0.1545070142167535</v>
      </c>
      <c r="CH2807">
        <v>4.8986507440162343</v>
      </c>
      <c r="CI2807">
        <v>13</v>
      </c>
    </row>
    <row r="2808" spans="47:87" x14ac:dyDescent="0.3">
      <c r="AU2808">
        <v>0.3</v>
      </c>
      <c r="AV2808">
        <v>21.002840364438534</v>
      </c>
      <c r="AW2808">
        <v>0.31692904764771718</v>
      </c>
      <c r="AX2808">
        <v>1.5877976949916914</v>
      </c>
      <c r="AY2808">
        <v>313.21922964784028</v>
      </c>
      <c r="AZ2808">
        <v>8.7408308233961354E-2</v>
      </c>
      <c r="BA2808">
        <v>424.37658601871806</v>
      </c>
      <c r="BB2808">
        <v>393.63190172213729</v>
      </c>
      <c r="BC2808">
        <v>1</v>
      </c>
      <c r="BD2808">
        <v>35.306461600165584</v>
      </c>
      <c r="BE2808">
        <v>94.282852699898328</v>
      </c>
      <c r="BF2808">
        <v>2.3350340773148401</v>
      </c>
      <c r="BG2808">
        <v>4.1963004938144142</v>
      </c>
      <c r="BH2808">
        <v>429.22602275158658</v>
      </c>
      <c r="BI2808">
        <v>0.2</v>
      </c>
      <c r="BJ2808">
        <v>2680.6857857911436</v>
      </c>
      <c r="BK2808">
        <v>678.65756031628109</v>
      </c>
      <c r="BL2808">
        <v>841.39955523745436</v>
      </c>
      <c r="BM2808">
        <v>868.68406169221907</v>
      </c>
      <c r="BN2808">
        <v>152.44882368456143</v>
      </c>
      <c r="BO2808">
        <v>28.523978981454746</v>
      </c>
      <c r="BP2808">
        <v>6.2657821974859904E-2</v>
      </c>
      <c r="BQ2808">
        <v>100</v>
      </c>
      <c r="BR2808">
        <v>356.08703090897274</v>
      </c>
      <c r="BS2808">
        <v>5.5255271449033264E-2</v>
      </c>
      <c r="BT2808">
        <v>2.9491533380949982E-4</v>
      </c>
      <c r="BU2808">
        <v>128.96920984170109</v>
      </c>
      <c r="BV2808">
        <v>0.56082736502812158</v>
      </c>
      <c r="BW2808">
        <v>14.291856501964862</v>
      </c>
      <c r="BX2808">
        <v>38.24523154789641</v>
      </c>
      <c r="BY2808">
        <v>28.546999249870829</v>
      </c>
      <c r="BZ2808">
        <v>1038.9976981420232</v>
      </c>
      <c r="CA2808">
        <v>366.11077212423368</v>
      </c>
      <c r="CB2808">
        <v>244.63944892813549</v>
      </c>
      <c r="CC2808" s="156">
        <v>0.94</v>
      </c>
      <c r="CD2808">
        <v>1480</v>
      </c>
      <c r="CE2808">
        <v>0.16736281635798678</v>
      </c>
      <c r="CF2808">
        <v>6.1233634758044566</v>
      </c>
      <c r="CG2808">
        <v>0.20009224895509695</v>
      </c>
      <c r="CH2808">
        <v>14.54919209465983</v>
      </c>
      <c r="CI2808">
        <v>9</v>
      </c>
    </row>
    <row r="2809" spans="47:87" x14ac:dyDescent="0.3">
      <c r="AU2809">
        <v>0.3</v>
      </c>
      <c r="AV2809">
        <v>20.054615140584502</v>
      </c>
      <c r="AW2809">
        <v>0.30025123424027755</v>
      </c>
      <c r="AX2809">
        <v>1.0580184552756959</v>
      </c>
      <c r="AY2809">
        <v>303.43345277521047</v>
      </c>
      <c r="AZ2809">
        <v>9.9139324096697581E-2</v>
      </c>
      <c r="BA2809">
        <v>455.02512681799897</v>
      </c>
      <c r="BB2809">
        <v>343.55855581200524</v>
      </c>
      <c r="BC2809">
        <v>1</v>
      </c>
      <c r="BD2809">
        <v>46.283611988887657</v>
      </c>
      <c r="BE2809">
        <v>92.155877042458641</v>
      </c>
      <c r="BF2809">
        <v>10.003429245476468</v>
      </c>
      <c r="BG2809">
        <v>5.5113868819206218</v>
      </c>
      <c r="BH2809">
        <v>455.48342189589698</v>
      </c>
      <c r="BI2809">
        <v>0.2</v>
      </c>
      <c r="BJ2809">
        <v>2509.0040438986971</v>
      </c>
      <c r="BK2809">
        <v>680.74250375791155</v>
      </c>
      <c r="BL2809">
        <v>880.04013060381044</v>
      </c>
      <c r="BM2809">
        <v>947.69721039451463</v>
      </c>
      <c r="BN2809">
        <v>202.17822321682755</v>
      </c>
      <c r="BO2809">
        <v>26.982473507520908</v>
      </c>
      <c r="BP2809">
        <v>6.4193691722571611E-2</v>
      </c>
      <c r="BQ2809">
        <v>100</v>
      </c>
      <c r="BR2809">
        <v>325.39798681482074</v>
      </c>
      <c r="BS2809">
        <v>5.3231973324338551E-2</v>
      </c>
      <c r="BT2809">
        <v>3.2423645968487555E-4</v>
      </c>
      <c r="BU2809">
        <v>50.022165465755876</v>
      </c>
      <c r="BV2809">
        <v>0.52827103988201041</v>
      </c>
      <c r="BW2809">
        <v>15.054301566107167</v>
      </c>
      <c r="BX2809">
        <v>34.362300835623536</v>
      </c>
      <c r="BY2809">
        <v>34.110567590001729</v>
      </c>
      <c r="BZ2809">
        <v>932.44288146298913</v>
      </c>
      <c r="CA2809">
        <v>175.82865553177714</v>
      </c>
      <c r="CB2809">
        <v>238.67417031646971</v>
      </c>
      <c r="CC2809" s="156">
        <v>1.2</v>
      </c>
      <c r="CD2809">
        <v>1040</v>
      </c>
      <c r="CE2809">
        <v>0.12365819524712229</v>
      </c>
      <c r="CF2809">
        <v>5.2161432588863796</v>
      </c>
      <c r="CG2809">
        <v>0.16120159979896811</v>
      </c>
      <c r="CH2809">
        <v>4.4339062461944279</v>
      </c>
      <c r="CI2809">
        <v>14</v>
      </c>
    </row>
    <row r="2810" spans="47:87" x14ac:dyDescent="0.3">
      <c r="AU2810">
        <v>0.3</v>
      </c>
      <c r="AV2810">
        <v>22.665425829430919</v>
      </c>
      <c r="AW2810">
        <v>0.35406805901392041</v>
      </c>
      <c r="AX2810">
        <v>1.1482902978787335</v>
      </c>
      <c r="AY2810">
        <v>326.69989781169249</v>
      </c>
      <c r="AZ2810">
        <v>7.7808410913353679E-2</v>
      </c>
      <c r="BA2810">
        <v>421.16176931727836</v>
      </c>
      <c r="BB2810">
        <v>401.75405182301904</v>
      </c>
      <c r="BC2810">
        <v>1</v>
      </c>
      <c r="BD2810">
        <v>31.45957178605142</v>
      </c>
      <c r="BE2810">
        <v>111.31959130220937</v>
      </c>
      <c r="BF2810">
        <v>9.7050775543514938</v>
      </c>
      <c r="BG2810">
        <v>5.6604063485359912</v>
      </c>
      <c r="BH2810">
        <v>423.77798743089886</v>
      </c>
      <c r="BI2810">
        <v>0.2</v>
      </c>
      <c r="BJ2810">
        <v>3033.265098457643</v>
      </c>
      <c r="BK2810">
        <v>687.4657952700054</v>
      </c>
      <c r="BL2810">
        <v>883.40131730617338</v>
      </c>
      <c r="BM2810">
        <v>794.60036670676845</v>
      </c>
      <c r="BN2810">
        <v>226.18523843221809</v>
      </c>
      <c r="BO2810">
        <v>32.139293673030537</v>
      </c>
      <c r="BP2810">
        <v>3.6998702450481175E-2</v>
      </c>
      <c r="BQ2810">
        <v>100</v>
      </c>
      <c r="BR2810">
        <v>320.33150548567966</v>
      </c>
      <c r="BS2810">
        <v>5.6239170524360858E-2</v>
      </c>
      <c r="BT2810">
        <v>3.1465177287453276E-4</v>
      </c>
      <c r="BU2810">
        <v>119.23529783100452</v>
      </c>
      <c r="BV2810">
        <v>0.6259823174258109</v>
      </c>
      <c r="BW2810">
        <v>14.70422858301861</v>
      </c>
      <c r="BX2810">
        <v>35.80868678625891</v>
      </c>
      <c r="BY2810">
        <v>32.067356485109954</v>
      </c>
      <c r="BZ2810">
        <v>961.6921230547332</v>
      </c>
      <c r="CA2810">
        <v>238.76664918275003</v>
      </c>
      <c r="CB2810">
        <v>232.38847442839594</v>
      </c>
      <c r="CC2810" s="156">
        <v>0.92</v>
      </c>
      <c r="CD2810">
        <v>1140</v>
      </c>
      <c r="CE2810">
        <v>0.30521949341295707</v>
      </c>
      <c r="CF2810">
        <v>8.6333948237305584</v>
      </c>
      <c r="CG2810">
        <v>0.37859121550497693</v>
      </c>
      <c r="CH2810">
        <v>40.652575445739039</v>
      </c>
      <c r="CI2810">
        <v>4</v>
      </c>
    </row>
    <row r="2811" spans="47:87" x14ac:dyDescent="0.3">
      <c r="AU2811">
        <v>0.3</v>
      </c>
      <c r="AV2811">
        <v>21.120761782576636</v>
      </c>
      <c r="AW2811">
        <v>0.39694535039769002</v>
      </c>
      <c r="AX2811">
        <v>0.98825680362046442</v>
      </c>
      <c r="AY2811">
        <v>329.65124745191599</v>
      </c>
      <c r="AZ2811">
        <v>0.11203798194913382</v>
      </c>
      <c r="BA2811">
        <v>435.22596874567523</v>
      </c>
      <c r="BB2811">
        <v>278.51589284641068</v>
      </c>
      <c r="BC2811">
        <v>1</v>
      </c>
      <c r="BD2811">
        <v>37.802076695813454</v>
      </c>
      <c r="BE2811">
        <v>105.58015363267722</v>
      </c>
      <c r="BF2811">
        <v>8.6442054929366954</v>
      </c>
      <c r="BG2811">
        <v>5.385169098931839</v>
      </c>
      <c r="BH2811">
        <v>410.1076447904781</v>
      </c>
      <c r="BI2811">
        <v>0.20000000000000007</v>
      </c>
      <c r="BJ2811">
        <v>2425.794948680073</v>
      </c>
      <c r="BK2811">
        <v>698.92451926690762</v>
      </c>
      <c r="BL2811">
        <v>883.60605861148485</v>
      </c>
      <c r="BM2811">
        <v>1036.854284407453</v>
      </c>
      <c r="BN2811">
        <v>182.74026609882799</v>
      </c>
      <c r="BO2811">
        <v>35.99297906793818</v>
      </c>
      <c r="BP2811">
        <v>4.6012509842055266E-2</v>
      </c>
      <c r="BQ2811">
        <v>100</v>
      </c>
      <c r="BR2811">
        <v>336.33519611301148</v>
      </c>
      <c r="BS2811">
        <v>5.5971726191569808E-2</v>
      </c>
      <c r="BT2811">
        <v>3.3285594643059498E-4</v>
      </c>
      <c r="BU2811">
        <v>0</v>
      </c>
      <c r="BV2811">
        <v>0.55804485435018647</v>
      </c>
      <c r="BW2811">
        <v>16.411405564893869</v>
      </c>
      <c r="BX2811">
        <v>34.203738875543124</v>
      </c>
      <c r="BY2811">
        <v>27.939386406201876</v>
      </c>
      <c r="BZ2811">
        <v>1514.5668034321163</v>
      </c>
      <c r="CA2811">
        <v>271.70431815525438</v>
      </c>
      <c r="CB2811">
        <v>238.2587887478854</v>
      </c>
      <c r="CC2811" s="156">
        <v>1.1499999999999999</v>
      </c>
      <c r="CD2811">
        <v>950</v>
      </c>
      <c r="CE2811">
        <v>0.18359738879260612</v>
      </c>
      <c r="CF2811">
        <v>6.744057280760984</v>
      </c>
      <c r="CG2811">
        <v>0.23913687182956556</v>
      </c>
      <c r="CH2811">
        <v>13.960659063718039</v>
      </c>
      <c r="CI2811">
        <v>8</v>
      </c>
    </row>
    <row r="2812" spans="47:87" x14ac:dyDescent="0.3">
      <c r="AU2812">
        <v>0.3</v>
      </c>
      <c r="AV2812">
        <v>20.38545545023204</v>
      </c>
      <c r="AW2812">
        <v>0.34384039160771451</v>
      </c>
      <c r="AX2812">
        <v>1.0374454980067789</v>
      </c>
      <c r="AY2812">
        <v>362.53425924000817</v>
      </c>
      <c r="AZ2812">
        <v>9.0553140613819277E-2</v>
      </c>
      <c r="BA2812">
        <v>403.09591681563433</v>
      </c>
      <c r="BB2812">
        <v>398.09521577832476</v>
      </c>
      <c r="BC2812">
        <v>1</v>
      </c>
      <c r="BD2812">
        <v>40.624758175187118</v>
      </c>
      <c r="BE2812">
        <v>100.11767770762391</v>
      </c>
      <c r="BF2812">
        <v>21.556056344252941</v>
      </c>
      <c r="BG2812">
        <v>3.9061239371100021</v>
      </c>
      <c r="BH2812">
        <v>399.47682739874801</v>
      </c>
      <c r="BI2812">
        <v>0.19999999999999996</v>
      </c>
      <c r="BJ2812">
        <v>2797.7892363852725</v>
      </c>
      <c r="BK2812">
        <v>693.41247379516403</v>
      </c>
      <c r="BL2812">
        <v>984.91177831631853</v>
      </c>
      <c r="BM2812">
        <v>1026.3618722028484</v>
      </c>
      <c r="BN2812">
        <v>195.91267767549147</v>
      </c>
      <c r="BO2812">
        <v>31.09211658572087</v>
      </c>
      <c r="BP2812">
        <v>5.0272406409484688E-2</v>
      </c>
      <c r="BQ2812">
        <v>100</v>
      </c>
      <c r="BR2812">
        <v>396.49836291387237</v>
      </c>
      <c r="BS2812">
        <v>5.2109742352158553E-2</v>
      </c>
      <c r="BT2812">
        <v>3.017576222738023E-4</v>
      </c>
      <c r="BU2812">
        <v>0</v>
      </c>
      <c r="BV2812">
        <v>0.53656738251406821</v>
      </c>
      <c r="BW2812">
        <v>13.968802141191345</v>
      </c>
      <c r="BX2812">
        <v>33.218468561247867</v>
      </c>
      <c r="BY2812">
        <v>35.9445487756239</v>
      </c>
      <c r="BZ2812">
        <v>1276.0274179102721</v>
      </c>
      <c r="CA2812">
        <v>365.78356189439864</v>
      </c>
      <c r="CB2812">
        <v>223.72123380443296</v>
      </c>
      <c r="CC2812" s="156">
        <v>0.83</v>
      </c>
      <c r="CD2812">
        <v>2250</v>
      </c>
      <c r="CE2812">
        <v>7.8991119188148939E-2</v>
      </c>
      <c r="CF2812">
        <v>2.5455863044033706</v>
      </c>
      <c r="CG2812">
        <v>0.11126116108561712</v>
      </c>
      <c r="CH2812">
        <v>-3.8695268631544151</v>
      </c>
      <c r="CI2812" t="s">
        <v>479</v>
      </c>
    </row>
    <row r="2813" spans="47:87" x14ac:dyDescent="0.3">
      <c r="AU2813">
        <v>0.3</v>
      </c>
      <c r="AV2813">
        <v>21.002526805368138</v>
      </c>
      <c r="AW2813">
        <v>0.25507450713768615</v>
      </c>
      <c r="AX2813">
        <v>1.7000296793101277</v>
      </c>
      <c r="AY2813">
        <v>331.88334297851293</v>
      </c>
      <c r="AZ2813">
        <v>0.10824136762199499</v>
      </c>
      <c r="BA2813">
        <v>344.00302231900685</v>
      </c>
      <c r="BB2813">
        <v>357.47494056440416</v>
      </c>
      <c r="BC2813">
        <v>1</v>
      </c>
      <c r="BD2813">
        <v>44.861867976645186</v>
      </c>
      <c r="BE2813">
        <v>92.77806406559732</v>
      </c>
      <c r="BF2813">
        <v>14.928205814862435</v>
      </c>
      <c r="BG2813">
        <v>5.9343886902555747</v>
      </c>
      <c r="BH2813">
        <v>438.08486441506517</v>
      </c>
      <c r="BI2813">
        <v>0.2</v>
      </c>
      <c r="BJ2813">
        <v>2179.2359899273329</v>
      </c>
      <c r="BK2813">
        <v>696.10681515878161</v>
      </c>
      <c r="BL2813">
        <v>894.63053948629556</v>
      </c>
      <c r="BM2813">
        <v>988.50631112228075</v>
      </c>
      <c r="BN2813">
        <v>192.89831487548702</v>
      </c>
      <c r="BO2813">
        <v>22.786520784278771</v>
      </c>
      <c r="BP2813">
        <v>7.0931628963299492E-2</v>
      </c>
      <c r="BQ2813">
        <v>100</v>
      </c>
      <c r="BR2813">
        <v>282.02709746276565</v>
      </c>
      <c r="BS2813">
        <v>5.2709547125602357E-2</v>
      </c>
      <c r="BT2813">
        <v>2.7933917094719035E-4</v>
      </c>
      <c r="BU2813">
        <v>8.197212290701092</v>
      </c>
      <c r="BV2813">
        <v>0.54490708585040826</v>
      </c>
      <c r="BW2813">
        <v>14.625421326185332</v>
      </c>
      <c r="BX2813">
        <v>35.806162647631851</v>
      </c>
      <c r="BY2813">
        <v>28.367389326084652</v>
      </c>
      <c r="BZ2813">
        <v>1057.1431027689125</v>
      </c>
      <c r="CA2813">
        <v>345.36829365553615</v>
      </c>
      <c r="CB2813">
        <v>215.98745724403966</v>
      </c>
      <c r="CC2813" s="156">
        <v>1.1000000000000001</v>
      </c>
      <c r="CD2813">
        <v>1120</v>
      </c>
      <c r="CE2813">
        <v>0.1217702281848303</v>
      </c>
      <c r="CF2813">
        <v>4.3619319542733237</v>
      </c>
      <c r="CG2813">
        <v>0.14893311497041656</v>
      </c>
      <c r="CH2813">
        <v>1.0520333067654437</v>
      </c>
      <c r="CI2813">
        <v>17</v>
      </c>
    </row>
    <row r="2814" spans="47:87" x14ac:dyDescent="0.3">
      <c r="AU2814">
        <v>0.3</v>
      </c>
      <c r="AV2814">
        <v>18.158596087629313</v>
      </c>
      <c r="AW2814">
        <v>0.3124913909130505</v>
      </c>
      <c r="AX2814">
        <v>1.1604674597005253</v>
      </c>
      <c r="AY2814">
        <v>333.0061241071914</v>
      </c>
      <c r="AZ2814">
        <v>0.10371106510342393</v>
      </c>
      <c r="BA2814">
        <v>481.7573309194309</v>
      </c>
      <c r="BB2814">
        <v>372.60715284591566</v>
      </c>
      <c r="BC2814">
        <v>1</v>
      </c>
      <c r="BD2814">
        <v>38.645424712241422</v>
      </c>
      <c r="BE2814">
        <v>104.71359750910604</v>
      </c>
      <c r="BF2814">
        <v>15.621517686109737</v>
      </c>
      <c r="BG2814">
        <v>3.6404435894480929</v>
      </c>
      <c r="BH2814">
        <v>410.71748230012884</v>
      </c>
      <c r="BI2814">
        <v>0.19999999999999998</v>
      </c>
      <c r="BJ2814">
        <v>2863.2543195919966</v>
      </c>
      <c r="BK2814">
        <v>699.08466472813438</v>
      </c>
      <c r="BL2814">
        <v>902.26374084189808</v>
      </c>
      <c r="BM2814">
        <v>970.19942837369535</v>
      </c>
      <c r="BN2814">
        <v>177.23733883928182</v>
      </c>
      <c r="BO2814">
        <v>28.316043620018949</v>
      </c>
      <c r="BP2814">
        <v>3.8463031633499754E-2</v>
      </c>
      <c r="BQ2814">
        <v>100</v>
      </c>
      <c r="BR2814">
        <v>316.49809308014954</v>
      </c>
      <c r="BS2814">
        <v>5.3482483572827672E-2</v>
      </c>
      <c r="BT2814">
        <v>3.083596747834551E-4</v>
      </c>
      <c r="BU2814">
        <v>13.859353195608721</v>
      </c>
      <c r="BV2814">
        <v>0.54103163730397985</v>
      </c>
      <c r="BW2814">
        <v>16.494645673562818</v>
      </c>
      <c r="BX2814">
        <v>37.538965031015948</v>
      </c>
      <c r="BY2814">
        <v>29.583507907549553</v>
      </c>
      <c r="BZ2814">
        <v>902.26428769880022</v>
      </c>
      <c r="CA2814">
        <v>248.21229067133504</v>
      </c>
      <c r="CB2814">
        <v>228.81942061328488</v>
      </c>
      <c r="CC2814" s="156">
        <v>1.17</v>
      </c>
      <c r="CD2814">
        <v>820</v>
      </c>
      <c r="CE2814">
        <v>0.13361865007669027</v>
      </c>
      <c r="CF2814">
        <v>4.2975503101948904</v>
      </c>
      <c r="CG2814">
        <v>0.1619470778673246</v>
      </c>
      <c r="CH2814">
        <v>6.6344863163633123</v>
      </c>
      <c r="CI2814">
        <v>12</v>
      </c>
    </row>
    <row r="2815" spans="47:87" x14ac:dyDescent="0.3">
      <c r="AU2815">
        <v>0.3</v>
      </c>
      <c r="AV2815">
        <v>19.855214766196166</v>
      </c>
      <c r="AW2815">
        <v>0.34680490126907715</v>
      </c>
      <c r="AX2815">
        <v>2.1654555739769581</v>
      </c>
      <c r="AY2815">
        <v>349.39718519317222</v>
      </c>
      <c r="AZ2815">
        <v>8.9097155893424401E-2</v>
      </c>
      <c r="BA2815">
        <v>398.03081951058493</v>
      </c>
      <c r="BB2815">
        <v>236.78676782298578</v>
      </c>
      <c r="BC2815">
        <v>1</v>
      </c>
      <c r="BD2815">
        <v>34.401452264754042</v>
      </c>
      <c r="BE2815">
        <v>95.869691206497677</v>
      </c>
      <c r="BF2815">
        <v>19.766368273204858</v>
      </c>
      <c r="BG2815">
        <v>6.4619285474748684</v>
      </c>
      <c r="BH2815">
        <v>421.4688442582613</v>
      </c>
      <c r="BI2815">
        <v>0.19999999999999998</v>
      </c>
      <c r="BJ2815">
        <v>2694.5786547310277</v>
      </c>
      <c r="BK2815">
        <v>692.30723489998559</v>
      </c>
      <c r="BL2815">
        <v>898.05268486472073</v>
      </c>
      <c r="BM2815">
        <v>1062.1136849990237</v>
      </c>
      <c r="BN2815">
        <v>146.41693442834597</v>
      </c>
      <c r="BO2815">
        <v>31.038632685156763</v>
      </c>
      <c r="BP2815">
        <v>8.9735203242195222E-2</v>
      </c>
      <c r="BQ2815">
        <v>100</v>
      </c>
      <c r="BR2815">
        <v>379.97034359371133</v>
      </c>
      <c r="BS2815">
        <v>5.4869089624769191E-2</v>
      </c>
      <c r="BT2815">
        <v>3.0077281611170473E-4</v>
      </c>
      <c r="BU2815">
        <v>0</v>
      </c>
      <c r="BV2815">
        <v>0.49999264353697653</v>
      </c>
      <c r="BW2815">
        <v>13.990136633025134</v>
      </c>
      <c r="BX2815">
        <v>38.180945824720766</v>
      </c>
      <c r="BY2815">
        <v>32.952927720041977</v>
      </c>
      <c r="BZ2815">
        <v>840.32422371840573</v>
      </c>
      <c r="CA2815">
        <v>231.52758361668455</v>
      </c>
      <c r="CB2815">
        <v>246.43524606505071</v>
      </c>
      <c r="CC2815" s="156">
        <v>1.1499999999999999</v>
      </c>
      <c r="CD2815">
        <v>1340</v>
      </c>
      <c r="CE2815">
        <v>0.15661628394481819</v>
      </c>
      <c r="CF2815">
        <v>4.9224390248226575</v>
      </c>
      <c r="CG2815">
        <v>0.20740013493810563</v>
      </c>
      <c r="CH2815">
        <v>13.546575949141571</v>
      </c>
      <c r="CI2815">
        <v>8</v>
      </c>
    </row>
    <row r="2816" spans="47:87" x14ac:dyDescent="0.3">
      <c r="AU2816">
        <v>0.3</v>
      </c>
      <c r="AV2816">
        <v>19.017749735082695</v>
      </c>
      <c r="AW2816">
        <v>0.31760261233399617</v>
      </c>
      <c r="AX2816">
        <v>1.9285371185496674</v>
      </c>
      <c r="AY2816">
        <v>323.46762101443693</v>
      </c>
      <c r="AZ2816">
        <v>9.0339157942843973E-2</v>
      </c>
      <c r="BA2816">
        <v>395.20144006227804</v>
      </c>
      <c r="BB2816">
        <v>395.80239221130086</v>
      </c>
      <c r="BC2816">
        <v>1</v>
      </c>
      <c r="BD2816">
        <v>39.537617489509429</v>
      </c>
      <c r="BE2816">
        <v>101.09242787713183</v>
      </c>
      <c r="BF2816">
        <v>20.167473222997891</v>
      </c>
      <c r="BG2816">
        <v>6.0100113074114958</v>
      </c>
      <c r="BH2816">
        <v>420.40318668454472</v>
      </c>
      <c r="BI2816">
        <v>0.20000000000000004</v>
      </c>
      <c r="BJ2816">
        <v>3003.5322580315637</v>
      </c>
      <c r="BK2816">
        <v>689.05703971820526</v>
      </c>
      <c r="BL2816">
        <v>893.33508293379055</v>
      </c>
      <c r="BM2816">
        <v>958.12640588758779</v>
      </c>
      <c r="BN2816">
        <v>165.08255140172403</v>
      </c>
      <c r="BO2816">
        <v>28.719338477025435</v>
      </c>
      <c r="BP2816">
        <v>4.6428023596915134E-2</v>
      </c>
      <c r="BQ2816">
        <v>100</v>
      </c>
      <c r="BR2816">
        <v>303.5133061180299</v>
      </c>
      <c r="BS2816">
        <v>5.5140712582066168E-2</v>
      </c>
      <c r="BT2816">
        <v>3.2584504894746501E-4</v>
      </c>
      <c r="BU2816">
        <v>88.644500185389347</v>
      </c>
      <c r="BV2816">
        <v>0.54846937718434696</v>
      </c>
      <c r="BW2816">
        <v>14.598464989054659</v>
      </c>
      <c r="BX2816">
        <v>35.263450855245367</v>
      </c>
      <c r="BY2816">
        <v>30.377760660561787</v>
      </c>
      <c r="BZ2816">
        <v>1303.0849543533927</v>
      </c>
      <c r="CA2816">
        <v>245.15171473706062</v>
      </c>
      <c r="CB2816">
        <v>240.19990896142539</v>
      </c>
      <c r="CC2816" s="156">
        <v>0.99</v>
      </c>
      <c r="CD2816">
        <v>1910</v>
      </c>
      <c r="CE2816">
        <v>0.13181969775313918</v>
      </c>
      <c r="CF2816">
        <v>4.3329473316078744</v>
      </c>
      <c r="CG2816">
        <v>0.17512257685328853</v>
      </c>
      <c r="CH2816">
        <v>5.3901421159819716</v>
      </c>
      <c r="CI2816">
        <v>12</v>
      </c>
    </row>
    <row r="2817" spans="47:87" x14ac:dyDescent="0.3">
      <c r="AU2817">
        <v>0.3</v>
      </c>
      <c r="AV2817">
        <v>20.979768002872234</v>
      </c>
      <c r="AW2817">
        <v>0.27206497171183652</v>
      </c>
      <c r="AX2817">
        <v>1.8866332369470553</v>
      </c>
      <c r="AY2817">
        <v>338.14182412826506</v>
      </c>
      <c r="AZ2817">
        <v>0.10626053405722433</v>
      </c>
      <c r="BA2817">
        <v>399.37464715964256</v>
      </c>
      <c r="BB2817">
        <v>370.98987190590361</v>
      </c>
      <c r="BC2817">
        <v>1</v>
      </c>
      <c r="BD2817">
        <v>44.117720553604066</v>
      </c>
      <c r="BE2817">
        <v>91.04344130888478</v>
      </c>
      <c r="BF2817">
        <v>18.37970423855143</v>
      </c>
      <c r="BG2817">
        <v>4.9780069096938657</v>
      </c>
      <c r="BH2817">
        <v>387.98986721592865</v>
      </c>
      <c r="BI2817">
        <v>0.20000000000000004</v>
      </c>
      <c r="BJ2817">
        <v>2844.3700683638012</v>
      </c>
      <c r="BK2817">
        <v>709.47043364545971</v>
      </c>
      <c r="BL2817">
        <v>955.36077878521598</v>
      </c>
      <c r="BM2817">
        <v>1044.0643436495309</v>
      </c>
      <c r="BN2817">
        <v>232.65716837505073</v>
      </c>
      <c r="BO2817">
        <v>24.642505141874739</v>
      </c>
      <c r="BP2817">
        <v>3.4665025944578966E-2</v>
      </c>
      <c r="BQ2817">
        <v>100</v>
      </c>
      <c r="BR2817">
        <v>313.47283975284057</v>
      </c>
      <c r="BS2817">
        <v>5.5405802493685999E-2</v>
      </c>
      <c r="BT2817">
        <v>2.9514036442848625E-4</v>
      </c>
      <c r="BU2817">
        <v>0</v>
      </c>
      <c r="BV2817">
        <v>0.54075476997664806</v>
      </c>
      <c r="BW2817">
        <v>15.76176380393345</v>
      </c>
      <c r="BX2817">
        <v>33.883863634295096</v>
      </c>
      <c r="BY2817">
        <v>29.085396638076851</v>
      </c>
      <c r="BZ2817">
        <v>850.05585989098313</v>
      </c>
      <c r="CA2817">
        <v>236.00864338586265</v>
      </c>
      <c r="CB2817">
        <v>230.05754307188138</v>
      </c>
      <c r="CC2817" s="156">
        <v>1.1000000000000001</v>
      </c>
      <c r="CD2817">
        <v>1610</v>
      </c>
      <c r="CE2817">
        <v>0.13058386165789759</v>
      </c>
      <c r="CF2817">
        <v>3.7925163280482357</v>
      </c>
      <c r="CG2817">
        <v>0.1608838198329034</v>
      </c>
      <c r="CH2817">
        <v>4.3131468629762058</v>
      </c>
      <c r="CI2817">
        <v>13</v>
      </c>
    </row>
    <row r="2818" spans="47:87" x14ac:dyDescent="0.3">
      <c r="AU2818">
        <v>0.3</v>
      </c>
      <c r="AV2818">
        <v>19.81627308404012</v>
      </c>
      <c r="AW2818">
        <v>0.35080039027964233</v>
      </c>
      <c r="AX2818">
        <v>2.2533928051240872</v>
      </c>
      <c r="AY2818">
        <v>331.14912612286787</v>
      </c>
      <c r="AZ2818">
        <v>0.11467854682912872</v>
      </c>
      <c r="BA2818">
        <v>435.41675363022114</v>
      </c>
      <c r="BB2818">
        <v>382.27838373924408</v>
      </c>
      <c r="BC2818">
        <v>1</v>
      </c>
      <c r="BD2818">
        <v>44.461695198482886</v>
      </c>
      <c r="BE2818">
        <v>84.521438239917131</v>
      </c>
      <c r="BF2818">
        <v>9.0343552062228785</v>
      </c>
      <c r="BG2818">
        <v>5.3614996575208389</v>
      </c>
      <c r="BH2818">
        <v>427.63148498734262</v>
      </c>
      <c r="BI2818">
        <v>0.2</v>
      </c>
      <c r="BJ2818">
        <v>2348.4060704846897</v>
      </c>
      <c r="BK2818">
        <v>678.4229242663024</v>
      </c>
      <c r="BL2818">
        <v>959.63560220830936</v>
      </c>
      <c r="BM2818">
        <v>951.32449041217581</v>
      </c>
      <c r="BN2818">
        <v>126.12998389072399</v>
      </c>
      <c r="BO2818">
        <v>31.548208180831871</v>
      </c>
      <c r="BP2818">
        <v>7.2207516864354365E-2</v>
      </c>
      <c r="BQ2818">
        <v>100</v>
      </c>
      <c r="BR2818">
        <v>421.86826940654237</v>
      </c>
      <c r="BS2818">
        <v>5.2635637155126605E-2</v>
      </c>
      <c r="BT2818">
        <v>3.0528957386400513E-4</v>
      </c>
      <c r="BU2818">
        <v>67.009654337502809</v>
      </c>
      <c r="BV2818">
        <v>0.5668607852305616</v>
      </c>
      <c r="BW2818">
        <v>14.37087159981427</v>
      </c>
      <c r="BX2818">
        <v>35.371993045349242</v>
      </c>
      <c r="BY2818">
        <v>26.095923446089486</v>
      </c>
      <c r="BZ2818">
        <v>901.715307873386</v>
      </c>
      <c r="CA2818">
        <v>265.31527654249663</v>
      </c>
      <c r="CB2818">
        <v>237.16304885424995</v>
      </c>
      <c r="CC2818" s="156">
        <v>0.88</v>
      </c>
      <c r="CD2818">
        <v>2540</v>
      </c>
      <c r="CE2818">
        <v>3.3553570292982338E-2</v>
      </c>
      <c r="CF2818">
        <v>2.2177863074383568</v>
      </c>
      <c r="CG2818">
        <v>7.5098953907458368E-2</v>
      </c>
      <c r="CH2818">
        <v>-11.085170196064736</v>
      </c>
      <c r="CI2818" t="s">
        <v>479</v>
      </c>
    </row>
    <row r="2819" spans="47:87" x14ac:dyDescent="0.3">
      <c r="AU2819">
        <v>0.3</v>
      </c>
      <c r="AV2819">
        <v>20.754800854181088</v>
      </c>
      <c r="AW2819">
        <v>0.30841798648761604</v>
      </c>
      <c r="AX2819">
        <v>0.87993073145368217</v>
      </c>
      <c r="AY2819">
        <v>297.68257877916733</v>
      </c>
      <c r="AZ2819">
        <v>9.6591609021745864E-2</v>
      </c>
      <c r="BA2819">
        <v>469.05137719672319</v>
      </c>
      <c r="BB2819">
        <v>395.85100339104031</v>
      </c>
      <c r="BC2819">
        <v>1</v>
      </c>
      <c r="BD2819">
        <v>25.715648640250368</v>
      </c>
      <c r="BE2819">
        <v>80.510068115024595</v>
      </c>
      <c r="BF2819">
        <v>12.369898423852066</v>
      </c>
      <c r="BG2819">
        <v>4.4960843844736669</v>
      </c>
      <c r="BH2819">
        <v>439.48753366500353</v>
      </c>
      <c r="BI2819">
        <v>0.19999999999999998</v>
      </c>
      <c r="BJ2819">
        <v>2725.7210322321339</v>
      </c>
      <c r="BK2819">
        <v>694.41566556189343</v>
      </c>
      <c r="BL2819">
        <v>900.59983606764956</v>
      </c>
      <c r="BM2819">
        <v>1043.3761876359126</v>
      </c>
      <c r="BN2819">
        <v>113.85073468298418</v>
      </c>
      <c r="BO2819">
        <v>28.106250515462335</v>
      </c>
      <c r="BP2819">
        <v>1.8657879348150923E-2</v>
      </c>
      <c r="BQ2819">
        <v>100</v>
      </c>
      <c r="BR2819">
        <v>274.59763921134783</v>
      </c>
      <c r="BS2819">
        <v>5.3193660859360281E-2</v>
      </c>
      <c r="BT2819">
        <v>2.8910705565783585E-4</v>
      </c>
      <c r="BU2819">
        <v>62.768766497904636</v>
      </c>
      <c r="BV2819">
        <v>0.56179551113046722</v>
      </c>
      <c r="BW2819">
        <v>15.537011911272861</v>
      </c>
      <c r="BX2819">
        <v>32.02732191405947</v>
      </c>
      <c r="BY2819">
        <v>32.84774873339272</v>
      </c>
      <c r="BZ2819">
        <v>1269.6678984269538</v>
      </c>
      <c r="CA2819">
        <v>214.10330228381568</v>
      </c>
      <c r="CB2819">
        <v>224.59195011236156</v>
      </c>
      <c r="CC2819" s="156">
        <v>1.07</v>
      </c>
      <c r="CD2819">
        <v>650</v>
      </c>
      <c r="CE2819">
        <v>0.20246881353055501</v>
      </c>
      <c r="CF2819">
        <v>7.4319139370416005</v>
      </c>
      <c r="CG2819">
        <v>0.24268047025900838</v>
      </c>
      <c r="CH2819">
        <v>19.977402148004739</v>
      </c>
      <c r="CI2819">
        <v>7</v>
      </c>
    </row>
    <row r="2820" spans="47:87" x14ac:dyDescent="0.3">
      <c r="AU2820">
        <v>0.3</v>
      </c>
      <c r="AV2820">
        <v>19.351668088802068</v>
      </c>
      <c r="AW2820">
        <v>0.34484945910294645</v>
      </c>
      <c r="AX2820">
        <v>1.1761512894045194</v>
      </c>
      <c r="AY2820">
        <v>340.25021145864253</v>
      </c>
      <c r="AZ2820">
        <v>9.1813683577753338E-2</v>
      </c>
      <c r="BA2820">
        <v>423.86603264085784</v>
      </c>
      <c r="BB2820">
        <v>379.00280094125208</v>
      </c>
      <c r="BC2820">
        <v>1</v>
      </c>
      <c r="BD2820">
        <v>37.770307987667699</v>
      </c>
      <c r="BE2820">
        <v>94.321197677250964</v>
      </c>
      <c r="BF2820">
        <v>19.497488978244721</v>
      </c>
      <c r="BG2820">
        <v>4.982288792494443</v>
      </c>
      <c r="BH2820">
        <v>429.99606180851316</v>
      </c>
      <c r="BI2820">
        <v>0.20000000000000004</v>
      </c>
      <c r="BJ2820">
        <v>2594.9052499493778</v>
      </c>
      <c r="BK2820">
        <v>687.51678203474273</v>
      </c>
      <c r="BL2820">
        <v>927.25572320921344</v>
      </c>
      <c r="BM2820">
        <v>919.40514760733549</v>
      </c>
      <c r="BN2820">
        <v>140.08496120160655</v>
      </c>
      <c r="BO2820">
        <v>31.03197648697348</v>
      </c>
      <c r="BP2820">
        <v>6.8784908563943925E-2</v>
      </c>
      <c r="BQ2820">
        <v>100</v>
      </c>
      <c r="BR2820">
        <v>294.64486356479244</v>
      </c>
      <c r="BS2820">
        <v>5.3043459244093892E-2</v>
      </c>
      <c r="BT2820">
        <v>2.7506482622620572E-4</v>
      </c>
      <c r="BU2820">
        <v>26.044446594291788</v>
      </c>
      <c r="BV2820">
        <v>0.56402985262764649</v>
      </c>
      <c r="BW2820">
        <v>14.873484124474389</v>
      </c>
      <c r="BX2820">
        <v>34.182434332332846</v>
      </c>
      <c r="BY2820">
        <v>26.915401031018</v>
      </c>
      <c r="BZ2820">
        <v>894.87655758405049</v>
      </c>
      <c r="CA2820">
        <v>210.85092446452018</v>
      </c>
      <c r="CB2820">
        <v>228.07990058261723</v>
      </c>
      <c r="CC2820" s="156">
        <v>1.02</v>
      </c>
      <c r="CD2820">
        <v>1930</v>
      </c>
      <c r="CE2820">
        <v>0.12836787726512866</v>
      </c>
      <c r="CF2820">
        <v>3.631978767684183</v>
      </c>
      <c r="CG2820">
        <v>0.13864795694384049</v>
      </c>
      <c r="CH2820">
        <v>4.4281343531577777</v>
      </c>
      <c r="CI2820">
        <v>14</v>
      </c>
    </row>
    <row r="2821" spans="47:87" x14ac:dyDescent="0.3">
      <c r="AU2821">
        <v>0.3</v>
      </c>
      <c r="AV2821">
        <v>20.773406994079608</v>
      </c>
      <c r="AW2821">
        <v>0.29209840159959555</v>
      </c>
      <c r="AX2821">
        <v>1.1344119201916594</v>
      </c>
      <c r="AY2821">
        <v>331.9260441946742</v>
      </c>
      <c r="AZ2821">
        <v>8.4812894293863128E-2</v>
      </c>
      <c r="BA2821">
        <v>408.15003530835321</v>
      </c>
      <c r="BB2821">
        <v>402.75117082219322</v>
      </c>
      <c r="BC2821">
        <v>1</v>
      </c>
      <c r="BD2821">
        <v>44.224437325840881</v>
      </c>
      <c r="BE2821">
        <v>116.06821667448513</v>
      </c>
      <c r="BF2821">
        <v>11.810945523828655</v>
      </c>
      <c r="BG2821">
        <v>6.3709305610799669</v>
      </c>
      <c r="BH2821">
        <v>418.74132537669118</v>
      </c>
      <c r="BI2821">
        <v>0.20000000000000004</v>
      </c>
      <c r="BJ2821">
        <v>2774.2709940002678</v>
      </c>
      <c r="BK2821">
        <v>700.91400745369708</v>
      </c>
      <c r="BL2821">
        <v>913.68811706456336</v>
      </c>
      <c r="BM2821">
        <v>1075.0836910243975</v>
      </c>
      <c r="BN2821">
        <v>157.10845254356477</v>
      </c>
      <c r="BO2821">
        <v>26.532584933023134</v>
      </c>
      <c r="BP2821">
        <v>2.8193838059463287E-2</v>
      </c>
      <c r="BQ2821">
        <v>100</v>
      </c>
      <c r="BR2821">
        <v>256.25277140435617</v>
      </c>
      <c r="BS2821">
        <v>5.1172309803382471E-2</v>
      </c>
      <c r="BT2821">
        <v>3.0794467423201613E-4</v>
      </c>
      <c r="BU2821">
        <v>0</v>
      </c>
      <c r="BV2821">
        <v>0.55431374056471383</v>
      </c>
      <c r="BW2821">
        <v>15.11543063579445</v>
      </c>
      <c r="BX2821">
        <v>39.969854682705765</v>
      </c>
      <c r="BY2821">
        <v>31.33504361365501</v>
      </c>
      <c r="BZ2821">
        <v>1217.0611769200193</v>
      </c>
      <c r="CA2821">
        <v>320.98345181588161</v>
      </c>
      <c r="CB2821">
        <v>226.84137325911831</v>
      </c>
      <c r="CC2821" s="156">
        <v>1.08</v>
      </c>
      <c r="CD2821">
        <v>1210</v>
      </c>
      <c r="CE2821">
        <v>0.18778168411149587</v>
      </c>
      <c r="CF2821">
        <v>5.1485156498035485</v>
      </c>
      <c r="CG2821">
        <v>0.22793095184961729</v>
      </c>
      <c r="CH2821">
        <v>14.656909118673767</v>
      </c>
      <c r="CI2821">
        <v>8</v>
      </c>
    </row>
    <row r="2822" spans="47:87" x14ac:dyDescent="0.3">
      <c r="AU2822">
        <v>0.3</v>
      </c>
      <c r="AV2822">
        <v>19.708146220121716</v>
      </c>
      <c r="AW2822">
        <v>0.26425501667413676</v>
      </c>
      <c r="AX2822">
        <v>0.54883134615939144</v>
      </c>
      <c r="AY2822">
        <v>294.58450967194375</v>
      </c>
      <c r="AZ2822">
        <v>8.1210786170829774E-2</v>
      </c>
      <c r="BA2822">
        <v>420.80145432663835</v>
      </c>
      <c r="BB2822">
        <v>309.81512479273897</v>
      </c>
      <c r="BC2822">
        <v>1</v>
      </c>
      <c r="BD2822">
        <v>37.103643761754583</v>
      </c>
      <c r="BE2822">
        <v>105.46854661748613</v>
      </c>
      <c r="BF2822">
        <v>18.740632129273614</v>
      </c>
      <c r="BG2822">
        <v>4.807800987208048</v>
      </c>
      <c r="BH2822">
        <v>396.99872058247144</v>
      </c>
      <c r="BI2822">
        <v>0.19999999999999996</v>
      </c>
      <c r="BJ2822">
        <v>2287.761400979542</v>
      </c>
      <c r="BK2822">
        <v>706.65191111235572</v>
      </c>
      <c r="BL2822">
        <v>862.80330193632926</v>
      </c>
      <c r="BM2822">
        <v>1028.2178168236662</v>
      </c>
      <c r="BN2822">
        <v>190.93228556821913</v>
      </c>
      <c r="BO2822">
        <v>23.880968409709546</v>
      </c>
      <c r="BP2822">
        <v>4.034671174334744E-2</v>
      </c>
      <c r="BQ2822">
        <v>100</v>
      </c>
      <c r="BR2822">
        <v>248.29266502264457</v>
      </c>
      <c r="BS2822">
        <v>5.4274391547833561E-2</v>
      </c>
      <c r="BT2822">
        <v>3.1431248323839236E-4</v>
      </c>
      <c r="BU2822">
        <v>26.566789949479638</v>
      </c>
      <c r="BV2822">
        <v>0.51780136433928325</v>
      </c>
      <c r="BW2822">
        <v>15.549829607477362</v>
      </c>
      <c r="BX2822">
        <v>36.961294670776546</v>
      </c>
      <c r="BY2822">
        <v>31.798021375855537</v>
      </c>
      <c r="BZ2822">
        <v>808.32989076505271</v>
      </c>
      <c r="CA2822">
        <v>289.62898785951967</v>
      </c>
      <c r="CB2822">
        <v>241.79780921286661</v>
      </c>
      <c r="CC2822" s="156">
        <v>0.95</v>
      </c>
      <c r="CD2822">
        <v>1690</v>
      </c>
      <c r="CE2822">
        <v>0.33410607649943924</v>
      </c>
      <c r="CF2822">
        <v>7.9966434302714529</v>
      </c>
      <c r="CG2822">
        <v>0.30050681316401562</v>
      </c>
      <c r="CH2822">
        <v>35.040392878482521</v>
      </c>
      <c r="CI2822">
        <v>4</v>
      </c>
    </row>
    <row r="2823" spans="47:87" x14ac:dyDescent="0.3">
      <c r="AU2823">
        <v>0.3</v>
      </c>
      <c r="AV2823">
        <v>20.751013746899993</v>
      </c>
      <c r="AW2823">
        <v>0.32193727918377207</v>
      </c>
      <c r="AX2823">
        <v>1.3588354946375374</v>
      </c>
      <c r="AY2823">
        <v>297.83177767765812</v>
      </c>
      <c r="AZ2823">
        <v>9.6659545901167404E-2</v>
      </c>
      <c r="BA2823">
        <v>472.11443567487703</v>
      </c>
      <c r="BB2823">
        <v>379.18817674859599</v>
      </c>
      <c r="BC2823">
        <v>1</v>
      </c>
      <c r="BD2823">
        <v>32.826532549035718</v>
      </c>
      <c r="BE2823">
        <v>82.577516833966385</v>
      </c>
      <c r="BF2823">
        <v>19.820348880127117</v>
      </c>
      <c r="BG2823">
        <v>5.554942274304997</v>
      </c>
      <c r="BH2823">
        <v>395.65655085521837</v>
      </c>
      <c r="BI2823">
        <v>0.2</v>
      </c>
      <c r="BJ2823">
        <v>2864.6099735544908</v>
      </c>
      <c r="BK2823">
        <v>686.58638992332396</v>
      </c>
      <c r="BL2823">
        <v>862.17443976768391</v>
      </c>
      <c r="BM2823">
        <v>982.60928236589234</v>
      </c>
      <c r="BN2823">
        <v>121.84866884075102</v>
      </c>
      <c r="BO2823">
        <v>29.195361616546887</v>
      </c>
      <c r="BP2823">
        <v>3.6836900752874664E-2</v>
      </c>
      <c r="BQ2823">
        <v>100</v>
      </c>
      <c r="BR2823">
        <v>350.90881281082085</v>
      </c>
      <c r="BS2823">
        <v>5.7649061367975089E-2</v>
      </c>
      <c r="BT2823">
        <v>3.0639532993412299E-4</v>
      </c>
      <c r="BU2823">
        <v>44.267075262942868</v>
      </c>
      <c r="BV2823">
        <v>0.58553926360006925</v>
      </c>
      <c r="BW2823">
        <v>15.042242586985832</v>
      </c>
      <c r="BX2823">
        <v>37.064120066388767</v>
      </c>
      <c r="BY2823">
        <v>35.124556623028418</v>
      </c>
      <c r="BZ2823">
        <v>1080.3025923939031</v>
      </c>
      <c r="CA2823">
        <v>294.07758234972869</v>
      </c>
      <c r="CB2823">
        <v>233.35277873534093</v>
      </c>
      <c r="CC2823" s="156">
        <v>0.68</v>
      </c>
      <c r="CD2823">
        <v>3010</v>
      </c>
      <c r="CE2823">
        <v>8.2811235191035948E-3</v>
      </c>
      <c r="CF2823">
        <v>1.5031011021958118</v>
      </c>
      <c r="CG2823">
        <v>6.1086142371192975E-2</v>
      </c>
      <c r="CH2823">
        <v>-11.302339900741796</v>
      </c>
      <c r="CI2823" t="s">
        <v>479</v>
      </c>
    </row>
    <row r="2824" spans="47:87" x14ac:dyDescent="0.3">
      <c r="AU2824">
        <v>0.3</v>
      </c>
      <c r="AV2824">
        <v>21.302538863416498</v>
      </c>
      <c r="AW2824">
        <v>0.33331905613084528</v>
      </c>
      <c r="AX2824">
        <v>0.99313888927245197</v>
      </c>
      <c r="AY2824">
        <v>321.03131314728751</v>
      </c>
      <c r="AZ2824">
        <v>0.10183210803098984</v>
      </c>
      <c r="BA2824">
        <v>418.14825427065483</v>
      </c>
      <c r="BB2824">
        <v>309.7857481716793</v>
      </c>
      <c r="BC2824">
        <v>1</v>
      </c>
      <c r="BD2824">
        <v>37.542867459341686</v>
      </c>
      <c r="BE2824">
        <v>109.52390201456953</v>
      </c>
      <c r="BF2824">
        <v>14.116839400871378</v>
      </c>
      <c r="BG2824">
        <v>3.8978502234303631</v>
      </c>
      <c r="BH2824">
        <v>395.7696677087834</v>
      </c>
      <c r="BI2824">
        <v>0.20000000000000004</v>
      </c>
      <c r="BJ2824">
        <v>2353.3764482770293</v>
      </c>
      <c r="BK2824">
        <v>672.7625913460214</v>
      </c>
      <c r="BL2824">
        <v>892.65268645390711</v>
      </c>
      <c r="BM2824">
        <v>842.71646400424868</v>
      </c>
      <c r="BN2824">
        <v>166.33594527701916</v>
      </c>
      <c r="BO2824">
        <v>29.828266370889537</v>
      </c>
      <c r="BP2824">
        <v>8.6579586159703334E-2</v>
      </c>
      <c r="BQ2824">
        <v>100</v>
      </c>
      <c r="BR2824">
        <v>287.50519787249186</v>
      </c>
      <c r="BS2824">
        <v>4.975799908592686E-2</v>
      </c>
      <c r="BT2824">
        <v>3.099576370882381E-4</v>
      </c>
      <c r="BU2824">
        <v>0</v>
      </c>
      <c r="BV2824">
        <v>0.54072576915510084</v>
      </c>
      <c r="BW2824">
        <v>15.006125142787335</v>
      </c>
      <c r="BX2824">
        <v>33.757679979330021</v>
      </c>
      <c r="BY2824">
        <v>32.000413145537827</v>
      </c>
      <c r="BZ2824">
        <v>988.743110720505</v>
      </c>
      <c r="CA2824">
        <v>380.09121612801039</v>
      </c>
      <c r="CB2824">
        <v>230.61214904503609</v>
      </c>
      <c r="CC2824" s="156">
        <v>1.1599999999999999</v>
      </c>
      <c r="CD2824">
        <v>880</v>
      </c>
      <c r="CE2824">
        <v>0.14626786783727885</v>
      </c>
      <c r="CF2824">
        <v>5.2071538524059164</v>
      </c>
      <c r="CG2824">
        <v>0.17839639814234923</v>
      </c>
      <c r="CH2824">
        <v>6.5726640846515361</v>
      </c>
      <c r="CI2824">
        <v>12</v>
      </c>
    </row>
    <row r="2825" spans="47:87" x14ac:dyDescent="0.3">
      <c r="AU2825">
        <v>0.3</v>
      </c>
      <c r="AV2825">
        <v>21.900831574691537</v>
      </c>
      <c r="AW2825">
        <v>0.28055676453241513</v>
      </c>
      <c r="AX2825">
        <v>2.0837280661941873</v>
      </c>
      <c r="AY2825">
        <v>326.1882451503584</v>
      </c>
      <c r="AZ2825">
        <v>9.941390619756367E-2</v>
      </c>
      <c r="BA2825">
        <v>392.38954671358817</v>
      </c>
      <c r="BB2825">
        <v>372.76238739536279</v>
      </c>
      <c r="BC2825">
        <v>1</v>
      </c>
      <c r="BD2825">
        <v>38.31024863397537</v>
      </c>
      <c r="BE2825">
        <v>81.603402704072849</v>
      </c>
      <c r="BF2825">
        <v>12.723357041821425</v>
      </c>
      <c r="BG2825">
        <v>7.4506527296794669</v>
      </c>
      <c r="BH2825">
        <v>372.52073309690417</v>
      </c>
      <c r="BI2825">
        <v>0.20000000000000009</v>
      </c>
      <c r="BJ2825">
        <v>2731.7088937305048</v>
      </c>
      <c r="BK2825">
        <v>698.87160553247543</v>
      </c>
      <c r="BL2825">
        <v>921.91688329738452</v>
      </c>
      <c r="BM2825">
        <v>902.20797226885588</v>
      </c>
      <c r="BN2825">
        <v>101.99673576822404</v>
      </c>
      <c r="BO2825">
        <v>25.627619648402145</v>
      </c>
      <c r="BP2825">
        <v>9.5904443278260979E-3</v>
      </c>
      <c r="BQ2825">
        <v>100</v>
      </c>
      <c r="BR2825">
        <v>325.86963292554401</v>
      </c>
      <c r="BS2825">
        <v>5.3934621528798694E-2</v>
      </c>
      <c r="BT2825">
        <v>2.979310787535051E-4</v>
      </c>
      <c r="BU2825">
        <v>0</v>
      </c>
      <c r="BV2825">
        <v>0.49422440725258254</v>
      </c>
      <c r="BW2825">
        <v>13.890958297545749</v>
      </c>
      <c r="BX2825">
        <v>37.093324319895203</v>
      </c>
      <c r="BY2825">
        <v>32.806720471742146</v>
      </c>
      <c r="BZ2825">
        <v>1303.8662186228692</v>
      </c>
      <c r="CA2825">
        <v>337.1056709466331</v>
      </c>
      <c r="CB2825">
        <v>230.62259951119242</v>
      </c>
      <c r="CC2825" s="156">
        <v>1.03</v>
      </c>
      <c r="CD2825">
        <v>1590</v>
      </c>
      <c r="CE2825">
        <v>0.1418023622114033</v>
      </c>
      <c r="CF2825">
        <v>4.7029700623610093</v>
      </c>
      <c r="CG2825">
        <v>0.17474761851961501</v>
      </c>
      <c r="CH2825">
        <v>7.1224273235713866</v>
      </c>
      <c r="CI2825">
        <v>11</v>
      </c>
    </row>
    <row r="2826" spans="47:87" x14ac:dyDescent="0.3">
      <c r="AU2826">
        <v>0.3</v>
      </c>
      <c r="AV2826">
        <v>20.538640131692716</v>
      </c>
      <c r="AW2826">
        <v>0.3309093673107254</v>
      </c>
      <c r="AX2826">
        <v>1.0189533072117434</v>
      </c>
      <c r="AY2826">
        <v>349.0586142205853</v>
      </c>
      <c r="AZ2826">
        <v>0.10010303264089888</v>
      </c>
      <c r="BA2826">
        <v>381.75274877945617</v>
      </c>
      <c r="BB2826">
        <v>313.85706444192977</v>
      </c>
      <c r="BC2826">
        <v>1</v>
      </c>
      <c r="BD2826">
        <v>32.911937106238348</v>
      </c>
      <c r="BE2826">
        <v>89.674019210825264</v>
      </c>
      <c r="BF2826">
        <v>25.355883515045271</v>
      </c>
      <c r="BG2826">
        <v>4.6566332438259241</v>
      </c>
      <c r="BH2826">
        <v>391.53358560580301</v>
      </c>
      <c r="BI2826">
        <v>0.20000000000000004</v>
      </c>
      <c r="BJ2826">
        <v>2235.0667870857537</v>
      </c>
      <c r="BK2826">
        <v>690.44484806915261</v>
      </c>
      <c r="BL2826">
        <v>827.99854914702769</v>
      </c>
      <c r="BM2826">
        <v>855.26461670132858</v>
      </c>
      <c r="BN2826">
        <v>181.49250960315294</v>
      </c>
      <c r="BO2826">
        <v>30.060884783910765</v>
      </c>
      <c r="BP2826">
        <v>3.1565029161838981E-2</v>
      </c>
      <c r="BQ2826">
        <v>100</v>
      </c>
      <c r="BR2826">
        <v>331.78183960920063</v>
      </c>
      <c r="BS2826">
        <v>5.0922483316303987E-2</v>
      </c>
      <c r="BT2826">
        <v>2.87169097924215E-4</v>
      </c>
      <c r="BU2826">
        <v>61.857191095067684</v>
      </c>
      <c r="BV2826">
        <v>0.55103061735763414</v>
      </c>
      <c r="BW2826">
        <v>15.362823839807655</v>
      </c>
      <c r="BX2826">
        <v>35.054932300975686</v>
      </c>
      <c r="BY2826">
        <v>27.088320663868068</v>
      </c>
      <c r="BZ2826">
        <v>1085.3600330512022</v>
      </c>
      <c r="CA2826">
        <v>327.74311563180584</v>
      </c>
      <c r="CB2826">
        <v>235.36756196448411</v>
      </c>
      <c r="CC2826" s="156">
        <v>0.93</v>
      </c>
      <c r="CD2826">
        <v>1910</v>
      </c>
      <c r="CE2826">
        <v>0.10498579119856877</v>
      </c>
      <c r="CF2826">
        <v>3.1880659265071558</v>
      </c>
      <c r="CG2826">
        <v>0.13328438822960936</v>
      </c>
      <c r="CH2826">
        <v>-2.4633076720842819</v>
      </c>
      <c r="CI2826" t="s">
        <v>479</v>
      </c>
    </row>
    <row r="2827" spans="47:87" x14ac:dyDescent="0.3">
      <c r="AU2827">
        <v>0.3</v>
      </c>
      <c r="AV2827">
        <v>18.625147467256141</v>
      </c>
      <c r="AW2827">
        <v>0.36271098931901741</v>
      </c>
      <c r="AX2827">
        <v>1.4502275864850591</v>
      </c>
      <c r="AY2827">
        <v>354.94950356824916</v>
      </c>
      <c r="AZ2827">
        <v>9.3646983709280707E-2</v>
      </c>
      <c r="BA2827">
        <v>485.39577201284754</v>
      </c>
      <c r="BB2827">
        <v>412.00384193932018</v>
      </c>
      <c r="BC2827">
        <v>1</v>
      </c>
      <c r="BD2827">
        <v>34.041671953658209</v>
      </c>
      <c r="BE2827">
        <v>109.24777103381048</v>
      </c>
      <c r="BF2827">
        <v>8.251343528239877</v>
      </c>
      <c r="BG2827">
        <v>4.6373246326913886</v>
      </c>
      <c r="BH2827">
        <v>406.06277178795557</v>
      </c>
      <c r="BI2827">
        <v>0.20000000000000007</v>
      </c>
      <c r="BJ2827">
        <v>3180.1453983976344</v>
      </c>
      <c r="BK2827">
        <v>688.21713262601202</v>
      </c>
      <c r="BL2827">
        <v>924.65468877190881</v>
      </c>
      <c r="BM2827">
        <v>982.46720334444342</v>
      </c>
      <c r="BN2827">
        <v>157.46226939781974</v>
      </c>
      <c r="BO2827">
        <v>32.732599517353506</v>
      </c>
      <c r="BP2827">
        <v>6.1038342897958765E-2</v>
      </c>
      <c r="BQ2827">
        <v>100</v>
      </c>
      <c r="BR2827">
        <v>310.4362693192889</v>
      </c>
      <c r="BS2827">
        <v>5.0928454592297091E-2</v>
      </c>
      <c r="BT2827">
        <v>3.1249832473618025E-4</v>
      </c>
      <c r="BU2827">
        <v>0</v>
      </c>
      <c r="BV2827">
        <v>0.53638702856923903</v>
      </c>
      <c r="BW2827">
        <v>15.108060297976312</v>
      </c>
      <c r="BX2827">
        <v>37.411813630984703</v>
      </c>
      <c r="BY2827">
        <v>28.278556195350212</v>
      </c>
      <c r="BZ2827">
        <v>869.68449348829301</v>
      </c>
      <c r="CA2827">
        <v>277.35980598011389</v>
      </c>
      <c r="CB2827">
        <v>241.94060070243518</v>
      </c>
      <c r="CC2827" s="156">
        <v>0.97</v>
      </c>
      <c r="CD2827">
        <v>2070</v>
      </c>
      <c r="CE2827">
        <v>0.13575917342743549</v>
      </c>
      <c r="CF2827">
        <v>4.66240969675298</v>
      </c>
      <c r="CG2827">
        <v>0.17578966245494418</v>
      </c>
      <c r="CH2827">
        <v>8.6263372519806065</v>
      </c>
      <c r="CI2827">
        <v>11</v>
      </c>
    </row>
    <row r="2828" spans="47:87" x14ac:dyDescent="0.3">
      <c r="AU2828">
        <v>0.3</v>
      </c>
      <c r="AV2828">
        <v>21.443914575207668</v>
      </c>
      <c r="AW2828">
        <v>0.26359275625557432</v>
      </c>
      <c r="AX2828">
        <v>2.1353832262003221</v>
      </c>
      <c r="AY2828">
        <v>336.64342689293443</v>
      </c>
      <c r="AZ2828">
        <v>0.10842039437946906</v>
      </c>
      <c r="BA2828">
        <v>465.93941655596518</v>
      </c>
      <c r="BB2828">
        <v>333.77227217665364</v>
      </c>
      <c r="BC2828">
        <v>1</v>
      </c>
      <c r="BD2828">
        <v>45.463467503721049</v>
      </c>
      <c r="BE2828">
        <v>81.317400533897384</v>
      </c>
      <c r="BF2828">
        <v>18.54493272736779</v>
      </c>
      <c r="BG2828">
        <v>7.7921503978579256</v>
      </c>
      <c r="BH2828">
        <v>414.40795494221504</v>
      </c>
      <c r="BI2828">
        <v>0.20000000000000004</v>
      </c>
      <c r="BJ2828">
        <v>2927.9207778166688</v>
      </c>
      <c r="BK2828">
        <v>679.98843364444951</v>
      </c>
      <c r="BL2828">
        <v>953.24551242087966</v>
      </c>
      <c r="BM2828">
        <v>1007.4185244136934</v>
      </c>
      <c r="BN2828">
        <v>181.93152127147872</v>
      </c>
      <c r="BO2828">
        <v>23.684178329300579</v>
      </c>
      <c r="BP2828">
        <v>5.6729529531358888E-2</v>
      </c>
      <c r="BQ2828">
        <v>100</v>
      </c>
      <c r="BR2828">
        <v>424.32941126440971</v>
      </c>
      <c r="BS2828">
        <v>5.6005547622556065E-2</v>
      </c>
      <c r="BT2828">
        <v>2.8430187927363013E-4</v>
      </c>
      <c r="BU2828">
        <v>0</v>
      </c>
      <c r="BV2828">
        <v>0.47393572861583932</v>
      </c>
      <c r="BW2828">
        <v>15.554045887791048</v>
      </c>
      <c r="BX2828">
        <v>35.788297304427132</v>
      </c>
      <c r="BY2828">
        <v>29.214759159349271</v>
      </c>
      <c r="BZ2828">
        <v>1001.4055871737987</v>
      </c>
      <c r="CA2828">
        <v>278.80433541114246</v>
      </c>
      <c r="CB2828">
        <v>220.78187163111465</v>
      </c>
      <c r="CC2828" s="156">
        <v>0.97</v>
      </c>
      <c r="CD2828">
        <v>1310</v>
      </c>
      <c r="CE2828">
        <v>0.16097835758539358</v>
      </c>
      <c r="CF2828">
        <v>6.4426691996561418</v>
      </c>
      <c r="CG2828">
        <v>0.20309270110264571</v>
      </c>
      <c r="CH2828">
        <v>21.801264276756825</v>
      </c>
      <c r="CI2828">
        <v>8</v>
      </c>
    </row>
    <row r="2829" spans="47:87" x14ac:dyDescent="0.3">
      <c r="AU2829">
        <v>0.3</v>
      </c>
      <c r="AV2829">
        <v>22.678812104102931</v>
      </c>
      <c r="AW2829">
        <v>0.30134763220830263</v>
      </c>
      <c r="AX2829">
        <v>1.0632719944543281</v>
      </c>
      <c r="AY2829">
        <v>339.88721403808358</v>
      </c>
      <c r="AZ2829">
        <v>8.1803047228759779E-2</v>
      </c>
      <c r="BA2829">
        <v>428.84597384213845</v>
      </c>
      <c r="BB2829">
        <v>325.50436290154818</v>
      </c>
      <c r="BC2829">
        <v>1</v>
      </c>
      <c r="BD2829">
        <v>44.226883050072168</v>
      </c>
      <c r="BE2829">
        <v>117.47424179416217</v>
      </c>
      <c r="BF2829">
        <v>18.275162230862314</v>
      </c>
      <c r="BG2829">
        <v>3.8071787543897098</v>
      </c>
      <c r="BH2829">
        <v>428.6461155363686</v>
      </c>
      <c r="BI2829">
        <v>0.2</v>
      </c>
      <c r="BJ2829">
        <v>2599.1147989628535</v>
      </c>
      <c r="BK2829">
        <v>688.99341258242248</v>
      </c>
      <c r="BL2829">
        <v>913.1294182886179</v>
      </c>
      <c r="BM2829">
        <v>996.88219553357851</v>
      </c>
      <c r="BN2829">
        <v>166.03365066033152</v>
      </c>
      <c r="BO2829">
        <v>27.210684410430765</v>
      </c>
      <c r="BP2829">
        <v>4.8777899245607131E-2</v>
      </c>
      <c r="BQ2829">
        <v>100</v>
      </c>
      <c r="BR2829">
        <v>340.02259906463706</v>
      </c>
      <c r="BS2829">
        <v>5.7165305470832511E-2</v>
      </c>
      <c r="BT2829">
        <v>2.975008041128738E-4</v>
      </c>
      <c r="BU2829">
        <v>0</v>
      </c>
      <c r="BV2829">
        <v>0.48713413761450108</v>
      </c>
      <c r="BW2829">
        <v>14.572854424739909</v>
      </c>
      <c r="BX2829">
        <v>34.453433703432395</v>
      </c>
      <c r="BY2829">
        <v>26.928373462567713</v>
      </c>
      <c r="BZ2829">
        <v>882.57117559167773</v>
      </c>
      <c r="CA2829">
        <v>235.24577090209075</v>
      </c>
      <c r="CB2829">
        <v>232.56495921100731</v>
      </c>
      <c r="CC2829" s="156">
        <v>0.97</v>
      </c>
      <c r="CD2829">
        <v>1140</v>
      </c>
      <c r="CE2829">
        <v>0.25067753036114682</v>
      </c>
      <c r="CF2829">
        <v>8.2420923523706726</v>
      </c>
      <c r="CG2829">
        <v>0.3030995582433747</v>
      </c>
      <c r="CH2829">
        <v>30.829964389385573</v>
      </c>
      <c r="CI2829">
        <v>5</v>
      </c>
    </row>
    <row r="2830" spans="47:87" x14ac:dyDescent="0.3">
      <c r="AU2830">
        <v>0.3</v>
      </c>
      <c r="AV2830">
        <v>21.990184247240308</v>
      </c>
      <c r="AW2830">
        <v>0.32682491138288416</v>
      </c>
      <c r="AX2830">
        <v>1.0920962557506864</v>
      </c>
      <c r="AY2830">
        <v>337.35945498532129</v>
      </c>
      <c r="AZ2830">
        <v>0.10865091139125294</v>
      </c>
      <c r="BA2830">
        <v>453.97815314502117</v>
      </c>
      <c r="BB2830">
        <v>359.22222731781699</v>
      </c>
      <c r="BC2830">
        <v>1</v>
      </c>
      <c r="BD2830">
        <v>39.035392563250184</v>
      </c>
      <c r="BE2830">
        <v>102.2101618068554</v>
      </c>
      <c r="BF2830">
        <v>17.478861805350682</v>
      </c>
      <c r="BG2830">
        <v>6.2310256897614256</v>
      </c>
      <c r="BH2830">
        <v>465.77833389366799</v>
      </c>
      <c r="BI2830">
        <v>0.20000000000000007</v>
      </c>
      <c r="BJ2830">
        <v>2186.2803069739589</v>
      </c>
      <c r="BK2830">
        <v>696.60146859269344</v>
      </c>
      <c r="BL2830">
        <v>848.33881726659138</v>
      </c>
      <c r="BM2830">
        <v>788.15031575396767</v>
      </c>
      <c r="BN2830">
        <v>155.0677560892527</v>
      </c>
      <c r="BO2830">
        <v>29.562752726355022</v>
      </c>
      <c r="BP2830">
        <v>4.6549160169439316E-2</v>
      </c>
      <c r="BQ2830">
        <v>100</v>
      </c>
      <c r="BR2830">
        <v>291.72369660920458</v>
      </c>
      <c r="BS2830">
        <v>5.268772540697398E-2</v>
      </c>
      <c r="BT2830">
        <v>2.8628253380131392E-4</v>
      </c>
      <c r="BU2830">
        <v>17.914890633182509</v>
      </c>
      <c r="BV2830">
        <v>0.5392656456748689</v>
      </c>
      <c r="BW2830">
        <v>14.576012782898008</v>
      </c>
      <c r="BX2830">
        <v>35.743895848527018</v>
      </c>
      <c r="BY2830">
        <v>34.672729538766255</v>
      </c>
      <c r="BZ2830">
        <v>941.66751518472847</v>
      </c>
      <c r="CA2830">
        <v>209.96196465884358</v>
      </c>
      <c r="CB2830">
        <v>242.86178093381531</v>
      </c>
      <c r="CC2830" s="156">
        <v>0.96</v>
      </c>
      <c r="CD2830">
        <v>1990</v>
      </c>
      <c r="CE2830">
        <v>0.15119328241880448</v>
      </c>
      <c r="CF2830">
        <v>4.9287240184868875</v>
      </c>
      <c r="CG2830">
        <v>0.19712501772047672</v>
      </c>
      <c r="CH2830">
        <v>9.3953162525091685</v>
      </c>
      <c r="CI2830">
        <v>10</v>
      </c>
    </row>
    <row r="2831" spans="47:87" x14ac:dyDescent="0.3">
      <c r="AU2831">
        <v>0.3</v>
      </c>
      <c r="AV2831">
        <v>19.084904588253163</v>
      </c>
      <c r="AW2831">
        <v>0.36435122052008834</v>
      </c>
      <c r="AX2831">
        <v>1.9052256607542288</v>
      </c>
      <c r="AY2831">
        <v>337.63535433070831</v>
      </c>
      <c r="AZ2831">
        <v>9.7584110423329012E-2</v>
      </c>
      <c r="BA2831">
        <v>386.32319424361651</v>
      </c>
      <c r="BB2831">
        <v>332.68508638613719</v>
      </c>
      <c r="BC2831">
        <v>1</v>
      </c>
      <c r="BD2831">
        <v>33.711731267148387</v>
      </c>
      <c r="BE2831">
        <v>95.852327814525367</v>
      </c>
      <c r="BF2831">
        <v>10.389762633998039</v>
      </c>
      <c r="BG2831">
        <v>8.0934974530353188</v>
      </c>
      <c r="BH2831">
        <v>446.52337828443035</v>
      </c>
      <c r="BI2831">
        <v>0.2</v>
      </c>
      <c r="BJ2831">
        <v>2500.7568700140941</v>
      </c>
      <c r="BK2831">
        <v>680.3851022776081</v>
      </c>
      <c r="BL2831">
        <v>916.95950395716841</v>
      </c>
      <c r="BM2831">
        <v>941.72836064742376</v>
      </c>
      <c r="BN2831">
        <v>143.19999759935277</v>
      </c>
      <c r="BO2831">
        <v>32.850616208275014</v>
      </c>
      <c r="BP2831">
        <v>6.4938221543379138E-2</v>
      </c>
      <c r="BQ2831">
        <v>100</v>
      </c>
      <c r="BR2831">
        <v>322.5406779819055</v>
      </c>
      <c r="BS2831">
        <v>6.0525171527504473E-2</v>
      </c>
      <c r="BT2831">
        <v>3.0663691436161772E-4</v>
      </c>
      <c r="BU2831">
        <v>0</v>
      </c>
      <c r="BV2831">
        <v>0.54879153929561908</v>
      </c>
      <c r="BW2831">
        <v>16.037351721844004</v>
      </c>
      <c r="BX2831">
        <v>34.130126825217843</v>
      </c>
      <c r="BY2831">
        <v>34.176493594447244</v>
      </c>
      <c r="BZ2831">
        <v>1036.2547216184275</v>
      </c>
      <c r="CA2831">
        <v>282.33425739827243</v>
      </c>
      <c r="CB2831">
        <v>236.73815210101642</v>
      </c>
      <c r="CC2831" s="156">
        <v>0.94</v>
      </c>
      <c r="CD2831">
        <v>1400</v>
      </c>
      <c r="CE2831">
        <v>0.18505622836360969</v>
      </c>
      <c r="CF2831">
        <v>5.3423867459871683</v>
      </c>
      <c r="CG2831">
        <v>0.22112267581271483</v>
      </c>
      <c r="CH2831">
        <v>10.964483588283359</v>
      </c>
      <c r="CI2831">
        <v>8</v>
      </c>
    </row>
    <row r="2832" spans="47:87" x14ac:dyDescent="0.3">
      <c r="AU2832">
        <v>0.3</v>
      </c>
      <c r="AV2832">
        <v>21.329476611411433</v>
      </c>
      <c r="AW2832">
        <v>0.32098197845690796</v>
      </c>
      <c r="AX2832">
        <v>2.2676927382548429</v>
      </c>
      <c r="AY2832">
        <v>327.90980659123835</v>
      </c>
      <c r="AZ2832">
        <v>9.2784697014285614E-2</v>
      </c>
      <c r="BA2832">
        <v>414.63844449932719</v>
      </c>
      <c r="BB2832">
        <v>387.76600894679871</v>
      </c>
      <c r="BC2832">
        <v>1</v>
      </c>
      <c r="BD2832">
        <v>34.090613120484683</v>
      </c>
      <c r="BE2832">
        <v>107.32816321815635</v>
      </c>
      <c r="BF2832">
        <v>16.670358516441116</v>
      </c>
      <c r="BG2832">
        <v>4.6799278881972688</v>
      </c>
      <c r="BH2832">
        <v>387.48612625880037</v>
      </c>
      <c r="BI2832">
        <v>0.19999999999999998</v>
      </c>
      <c r="BJ2832">
        <v>2464.8966344926898</v>
      </c>
      <c r="BK2832">
        <v>697.87089949908477</v>
      </c>
      <c r="BL2832">
        <v>986.58233372942425</v>
      </c>
      <c r="BM2832">
        <v>1071.5775165898656</v>
      </c>
      <c r="BN2832">
        <v>117.99904705911145</v>
      </c>
      <c r="BO2832">
        <v>29.013627123208455</v>
      </c>
      <c r="BP2832">
        <v>4.8285022027818175E-2</v>
      </c>
      <c r="BQ2832">
        <v>100</v>
      </c>
      <c r="BR2832">
        <v>341.46255965804374</v>
      </c>
      <c r="BS2832">
        <v>5.7347349623810245E-2</v>
      </c>
      <c r="BT2832">
        <v>2.8447848109205845E-4</v>
      </c>
      <c r="BU2832">
        <v>0</v>
      </c>
      <c r="BV2832">
        <v>0.55202339976076553</v>
      </c>
      <c r="BW2832">
        <v>14.356276748469226</v>
      </c>
      <c r="BX2832">
        <v>33.934419504094997</v>
      </c>
      <c r="BY2832">
        <v>30.974942985091833</v>
      </c>
      <c r="BZ2832">
        <v>927.02499625412725</v>
      </c>
      <c r="CA2832">
        <v>359.21215765616785</v>
      </c>
      <c r="CB2832">
        <v>241.4638276617041</v>
      </c>
      <c r="CC2832" s="156">
        <v>0.85</v>
      </c>
      <c r="CD2832">
        <v>1220</v>
      </c>
      <c r="CE2832">
        <v>0.2175092739538953</v>
      </c>
      <c r="CF2832">
        <v>8.0448821456977377</v>
      </c>
      <c r="CG2832">
        <v>0.29087225939915246</v>
      </c>
      <c r="CH2832">
        <v>28.504597227960353</v>
      </c>
      <c r="CI2832">
        <v>5</v>
      </c>
    </row>
    <row r="2833" spans="47:87" x14ac:dyDescent="0.3">
      <c r="AU2833">
        <v>0.3</v>
      </c>
      <c r="AV2833">
        <v>21.422564480533762</v>
      </c>
      <c r="AW2833">
        <v>0.33054278262618586</v>
      </c>
      <c r="AX2833">
        <v>1.6566817334262378</v>
      </c>
      <c r="AY2833">
        <v>344.11525769196601</v>
      </c>
      <c r="AZ2833">
        <v>0.10070090140271727</v>
      </c>
      <c r="BA2833">
        <v>411.89178492779035</v>
      </c>
      <c r="BB2833">
        <v>289.00099144257092</v>
      </c>
      <c r="BC2833">
        <v>1</v>
      </c>
      <c r="BD2833">
        <v>33.895365398495656</v>
      </c>
      <c r="BE2833">
        <v>99.687937941634644</v>
      </c>
      <c r="BF2833">
        <v>15.864990430523511</v>
      </c>
      <c r="BG2833">
        <v>5.3812131675845869</v>
      </c>
      <c r="BH2833">
        <v>421.12751316941331</v>
      </c>
      <c r="BI2833">
        <v>0.19999999999999993</v>
      </c>
      <c r="BJ2833">
        <v>2241.5566243454909</v>
      </c>
      <c r="BK2833">
        <v>692.7768422814471</v>
      </c>
      <c r="BL2833">
        <v>859.40276034446583</v>
      </c>
      <c r="BM2833">
        <v>1047.1730148201846</v>
      </c>
      <c r="BN2833">
        <v>133.09211425375406</v>
      </c>
      <c r="BO2833">
        <v>29.82887514994054</v>
      </c>
      <c r="BP2833">
        <v>5.5638640066181577E-2</v>
      </c>
      <c r="BQ2833">
        <v>100</v>
      </c>
      <c r="BR2833">
        <v>353.90388269293288</v>
      </c>
      <c r="BS2833">
        <v>5.5110969345172289E-2</v>
      </c>
      <c r="BT2833">
        <v>3.007525060433865E-4</v>
      </c>
      <c r="BU2833">
        <v>0</v>
      </c>
      <c r="BV2833">
        <v>0.55229957028962051</v>
      </c>
      <c r="BW2833">
        <v>14.227514372658803</v>
      </c>
      <c r="BX2833">
        <v>35.248922239692263</v>
      </c>
      <c r="BY2833">
        <v>37.45613144329829</v>
      </c>
      <c r="BZ2833">
        <v>1053.6318986100953</v>
      </c>
      <c r="CA2833">
        <v>288.54759276000641</v>
      </c>
      <c r="CB2833">
        <v>217.85984173225881</v>
      </c>
      <c r="CC2833" s="156">
        <v>1.0900000000000001</v>
      </c>
      <c r="CD2833">
        <v>1650</v>
      </c>
      <c r="CE2833">
        <v>0.1318413634884239</v>
      </c>
      <c r="CF2833">
        <v>4.8220631193920855</v>
      </c>
      <c r="CG2833">
        <v>0.16455138288021656</v>
      </c>
      <c r="CH2833">
        <v>6.6710766597107511</v>
      </c>
      <c r="CI2833">
        <v>12</v>
      </c>
    </row>
    <row r="2834" spans="47:87" x14ac:dyDescent="0.3">
      <c r="AU2834">
        <v>0.3</v>
      </c>
      <c r="AV2834">
        <v>19.264056311814926</v>
      </c>
      <c r="AW2834">
        <v>0.23090027954229905</v>
      </c>
      <c r="AX2834">
        <v>1.6803779317202905</v>
      </c>
      <c r="AY2834">
        <v>335.69784221766548</v>
      </c>
      <c r="AZ2834">
        <v>7.5153815943556621E-2</v>
      </c>
      <c r="BA2834">
        <v>354.46503452106589</v>
      </c>
      <c r="BB2834">
        <v>385.43812513370142</v>
      </c>
      <c r="BC2834">
        <v>1</v>
      </c>
      <c r="BD2834">
        <v>49.625864795213047</v>
      </c>
      <c r="BE2834">
        <v>102.03043580302278</v>
      </c>
      <c r="BF2834">
        <v>17.368914669842336</v>
      </c>
      <c r="BG2834">
        <v>4.5094352147808117</v>
      </c>
      <c r="BH2834">
        <v>401.12933245009083</v>
      </c>
      <c r="BI2834">
        <v>0.2</v>
      </c>
      <c r="BJ2834">
        <v>2413.3437814696731</v>
      </c>
      <c r="BK2834">
        <v>675.3115653396153</v>
      </c>
      <c r="BL2834">
        <v>901.22261032766107</v>
      </c>
      <c r="BM2834">
        <v>951.676918248682</v>
      </c>
      <c r="BN2834">
        <v>161.00110626132167</v>
      </c>
      <c r="BO2834">
        <v>20.973981648106051</v>
      </c>
      <c r="BP2834">
        <v>2.2212120476244698E-2</v>
      </c>
      <c r="BQ2834">
        <v>100</v>
      </c>
      <c r="BR2834">
        <v>348.3486400131776</v>
      </c>
      <c r="BS2834">
        <v>5.3530212424875247E-2</v>
      </c>
      <c r="BT2834">
        <v>2.8896008277667603E-4</v>
      </c>
      <c r="BU2834">
        <v>86.72850068762385</v>
      </c>
      <c r="BV2834">
        <v>0.57178763798127141</v>
      </c>
      <c r="BW2834">
        <v>14.432695994083641</v>
      </c>
      <c r="BX2834">
        <v>36.464020128958445</v>
      </c>
      <c r="BY2834">
        <v>31.393363182999948</v>
      </c>
      <c r="BZ2834">
        <v>959.95992440867121</v>
      </c>
      <c r="CA2834">
        <v>206.07123482602185</v>
      </c>
      <c r="CB2834">
        <v>234.91714053273273</v>
      </c>
      <c r="CC2834" s="156">
        <v>0.89</v>
      </c>
      <c r="CD2834">
        <v>1940</v>
      </c>
      <c r="CE2834">
        <v>9.7861609259461746E-2</v>
      </c>
      <c r="CF2834">
        <v>3.9079519373568012</v>
      </c>
      <c r="CG2834">
        <v>0.1326373584359942</v>
      </c>
      <c r="CH2834">
        <v>-0.78999518694297943</v>
      </c>
      <c r="CI2834" t="s">
        <v>479</v>
      </c>
    </row>
    <row r="2835" spans="47:87" x14ac:dyDescent="0.3">
      <c r="AU2835">
        <v>0.3</v>
      </c>
      <c r="AV2835">
        <v>20.698390472279925</v>
      </c>
      <c r="AW2835">
        <v>0.30335620454698198</v>
      </c>
      <c r="AX2835">
        <v>0.6761837133569123</v>
      </c>
      <c r="AY2835">
        <v>310.81697787453709</v>
      </c>
      <c r="AZ2835">
        <v>9.8734653088040011E-2</v>
      </c>
      <c r="BA2835">
        <v>505.35552942147621</v>
      </c>
      <c r="BB2835">
        <v>340.92342117405633</v>
      </c>
      <c r="BC2835">
        <v>1</v>
      </c>
      <c r="BD2835">
        <v>39.99415440648086</v>
      </c>
      <c r="BE2835">
        <v>91.722987465609478</v>
      </c>
      <c r="BF2835">
        <v>12.363052981159989</v>
      </c>
      <c r="BG2835">
        <v>4.2749487068307275</v>
      </c>
      <c r="BH2835">
        <v>394.80207287575524</v>
      </c>
      <c r="BI2835">
        <v>0.19999999999999998</v>
      </c>
      <c r="BJ2835">
        <v>3211.3342570797026</v>
      </c>
      <c r="BK2835">
        <v>675.42663474381879</v>
      </c>
      <c r="BL2835">
        <v>899.11841115359266</v>
      </c>
      <c r="BM2835">
        <v>776.17013957818813</v>
      </c>
      <c r="BN2835">
        <v>127.74622421511415</v>
      </c>
      <c r="BO2835">
        <v>27.187666522817963</v>
      </c>
      <c r="BP2835">
        <v>7.3824425797207757E-2</v>
      </c>
      <c r="BQ2835">
        <v>100</v>
      </c>
      <c r="BR2835">
        <v>378.57899501290029</v>
      </c>
      <c r="BS2835">
        <v>5.2554702410391341E-2</v>
      </c>
      <c r="BT2835">
        <v>3.1758799310130115E-4</v>
      </c>
      <c r="BU2835">
        <v>0</v>
      </c>
      <c r="BV2835">
        <v>0.58471229641370048</v>
      </c>
      <c r="BW2835">
        <v>14.266293289911584</v>
      </c>
      <c r="BX2835">
        <v>39.838329059668176</v>
      </c>
      <c r="BY2835">
        <v>39.776774066690685</v>
      </c>
      <c r="BZ2835">
        <v>992.01921742166689</v>
      </c>
      <c r="CA2835">
        <v>352.17768130760419</v>
      </c>
      <c r="CB2835">
        <v>236.64897323639275</v>
      </c>
      <c r="CC2835" s="156">
        <v>1.05</v>
      </c>
      <c r="CD2835">
        <v>890</v>
      </c>
      <c r="CE2835">
        <v>0.16942670375178714</v>
      </c>
      <c r="CF2835">
        <v>5.5497990524620739</v>
      </c>
      <c r="CG2835">
        <v>0.20965884787879724</v>
      </c>
      <c r="CH2835">
        <v>15.032994536514547</v>
      </c>
      <c r="CI2835">
        <v>8</v>
      </c>
    </row>
    <row r="2836" spans="47:87" x14ac:dyDescent="0.3">
      <c r="AU2836">
        <v>0.3</v>
      </c>
      <c r="AV2836">
        <v>19.67306218549972</v>
      </c>
      <c r="AW2836">
        <v>0.33422489847345499</v>
      </c>
      <c r="AX2836">
        <v>0.79910270503141489</v>
      </c>
      <c r="AY2836">
        <v>314.98528477865364</v>
      </c>
      <c r="AZ2836">
        <v>6.4302360921037721E-2</v>
      </c>
      <c r="BA2836">
        <v>470.58627737831966</v>
      </c>
      <c r="BB2836">
        <v>377.04868426029543</v>
      </c>
      <c r="BC2836">
        <v>1</v>
      </c>
      <c r="BD2836">
        <v>38.142393230241886</v>
      </c>
      <c r="BE2836">
        <v>92.729258147860762</v>
      </c>
      <c r="BF2836">
        <v>20.564925045937937</v>
      </c>
      <c r="BG2836">
        <v>3.8526747007560238</v>
      </c>
      <c r="BH2836">
        <v>412.42101986912286</v>
      </c>
      <c r="BI2836">
        <v>0.19999999999999998</v>
      </c>
      <c r="BJ2836">
        <v>2895.6341556262928</v>
      </c>
      <c r="BK2836">
        <v>684.70203336737472</v>
      </c>
      <c r="BL2836">
        <v>913.09432890064431</v>
      </c>
      <c r="BM2836">
        <v>800.86028421928381</v>
      </c>
      <c r="BN2836">
        <v>201.019059690874</v>
      </c>
      <c r="BO2836">
        <v>29.954801519058865</v>
      </c>
      <c r="BP2836">
        <v>8.1480538398075023E-2</v>
      </c>
      <c r="BQ2836">
        <v>100</v>
      </c>
      <c r="BR2836">
        <v>314.06127399502611</v>
      </c>
      <c r="BS2836">
        <v>5.8628394603288884E-2</v>
      </c>
      <c r="BT2836">
        <v>3.029967692026807E-4</v>
      </c>
      <c r="BU2836">
        <v>0</v>
      </c>
      <c r="BV2836">
        <v>0.53406378075459693</v>
      </c>
      <c r="BW2836">
        <v>15.854426301814904</v>
      </c>
      <c r="BX2836">
        <v>37.104827456674244</v>
      </c>
      <c r="BY2836">
        <v>30.249008490012795</v>
      </c>
      <c r="BZ2836">
        <v>785.03517595759081</v>
      </c>
      <c r="CA2836">
        <v>273.54403210855992</v>
      </c>
      <c r="CB2836">
        <v>235.41797633081859</v>
      </c>
      <c r="CC2836" s="156">
        <v>0.89</v>
      </c>
      <c r="CD2836">
        <v>2230</v>
      </c>
      <c r="CE2836">
        <v>5.2828188987383173E-2</v>
      </c>
      <c r="CF2836">
        <v>2.8503246739974974</v>
      </c>
      <c r="CG2836">
        <v>9.3531948163300987E-2</v>
      </c>
      <c r="CH2836">
        <v>-9.6776510195318082</v>
      </c>
      <c r="CI2836" t="s">
        <v>479</v>
      </c>
    </row>
    <row r="2837" spans="47:87" x14ac:dyDescent="0.3">
      <c r="AU2837">
        <v>0.3</v>
      </c>
      <c r="AV2837">
        <v>19.64301226760805</v>
      </c>
      <c r="AW2837">
        <v>0.31074033734059281</v>
      </c>
      <c r="AX2837">
        <v>0.65529933764627879</v>
      </c>
      <c r="AY2837">
        <v>325.33798879423978</v>
      </c>
      <c r="AZ2837">
        <v>9.3650527400773773E-2</v>
      </c>
      <c r="BA2837">
        <v>482.90457516463113</v>
      </c>
      <c r="BB2837">
        <v>401.90634639460728</v>
      </c>
      <c r="BC2837">
        <v>1</v>
      </c>
      <c r="BD2837">
        <v>41.556828782551904</v>
      </c>
      <c r="BE2837">
        <v>94.511735275498069</v>
      </c>
      <c r="BF2837">
        <v>14.34759939928326</v>
      </c>
      <c r="BG2837">
        <v>5.7348887576170977</v>
      </c>
      <c r="BH2837">
        <v>421.24127673454478</v>
      </c>
      <c r="BI2837">
        <v>0.20000000000000007</v>
      </c>
      <c r="BJ2837">
        <v>2580.0934212354923</v>
      </c>
      <c r="BK2837">
        <v>688.95796982612569</v>
      </c>
      <c r="BL2837">
        <v>791.23090555139459</v>
      </c>
      <c r="BM2837">
        <v>985.5321321673224</v>
      </c>
      <c r="BN2837">
        <v>180.07129587799787</v>
      </c>
      <c r="BO2837">
        <v>28.318547376312114</v>
      </c>
      <c r="BP2837">
        <v>1.8736071925204659E-2</v>
      </c>
      <c r="BQ2837">
        <v>100</v>
      </c>
      <c r="BR2837">
        <v>368.77914637578789</v>
      </c>
      <c r="BS2837">
        <v>4.7699269601735775E-2</v>
      </c>
      <c r="BT2837">
        <v>3.088986097631112E-4</v>
      </c>
      <c r="BU2837">
        <v>37.949974055635131</v>
      </c>
      <c r="BV2837">
        <v>0.56947412482213344</v>
      </c>
      <c r="BW2837">
        <v>14.95994140484617</v>
      </c>
      <c r="BX2837">
        <v>37.765113612412208</v>
      </c>
      <c r="BY2837">
        <v>36.333737254309504</v>
      </c>
      <c r="BZ2837">
        <v>798.26754738688862</v>
      </c>
      <c r="CA2837">
        <v>236.3894029861105</v>
      </c>
      <c r="CB2837">
        <v>232.53244425952727</v>
      </c>
      <c r="CC2837" s="156">
        <v>1.0900000000000001</v>
      </c>
      <c r="CD2837">
        <v>1200</v>
      </c>
      <c r="CE2837">
        <v>0.19301796412562577</v>
      </c>
      <c r="CF2837">
        <v>6.1371272447341081</v>
      </c>
      <c r="CG2837">
        <v>0.2328025539789696</v>
      </c>
      <c r="CH2837">
        <v>20.648253454155054</v>
      </c>
      <c r="CI2837">
        <v>7</v>
      </c>
    </row>
    <row r="2838" spans="47:87" x14ac:dyDescent="0.3">
      <c r="AU2838">
        <v>0.3</v>
      </c>
      <c r="AV2838">
        <v>18.798997273967544</v>
      </c>
      <c r="AW2838">
        <v>0.32073432893772269</v>
      </c>
      <c r="AX2838">
        <v>1.4765174249698714</v>
      </c>
      <c r="AY2838">
        <v>295.09912494697159</v>
      </c>
      <c r="AZ2838">
        <v>9.5099434907261554E-2</v>
      </c>
      <c r="BA2838">
        <v>409.18148856318373</v>
      </c>
      <c r="BB2838">
        <v>415.67412932545517</v>
      </c>
      <c r="BC2838">
        <v>1</v>
      </c>
      <c r="BD2838">
        <v>33.434810398192269</v>
      </c>
      <c r="BE2838">
        <v>114.25688198272782</v>
      </c>
      <c r="BF2838">
        <v>16.078016612564898</v>
      </c>
      <c r="BG2838">
        <v>3.9630173912953075</v>
      </c>
      <c r="BH2838">
        <v>389.66713252130728</v>
      </c>
      <c r="BI2838">
        <v>0.20000000000000004</v>
      </c>
      <c r="BJ2838">
        <v>3165.0545747018991</v>
      </c>
      <c r="BK2838">
        <v>692.38667420574416</v>
      </c>
      <c r="BL2838">
        <v>891.72450561797154</v>
      </c>
      <c r="BM2838">
        <v>940.00713448153851</v>
      </c>
      <c r="BN2838">
        <v>164.121847065704</v>
      </c>
      <c r="BO2838">
        <v>29.250319515885025</v>
      </c>
      <c r="BP2838">
        <v>1.6798677174562574E-2</v>
      </c>
      <c r="BQ2838">
        <v>100</v>
      </c>
      <c r="BR2838">
        <v>358.0851426228466</v>
      </c>
      <c r="BS2838">
        <v>5.6804821703810363E-2</v>
      </c>
      <c r="BT2838">
        <v>3.2441663391434951E-4</v>
      </c>
      <c r="BU2838">
        <v>0</v>
      </c>
      <c r="BV2838">
        <v>0.5307171515887219</v>
      </c>
      <c r="BW2838">
        <v>14.739767130096753</v>
      </c>
      <c r="BX2838">
        <v>36.649108659009414</v>
      </c>
      <c r="BY2838">
        <v>31.139734262471414</v>
      </c>
      <c r="BZ2838">
        <v>1135.5164597266951</v>
      </c>
      <c r="CA2838">
        <v>414.643645153894</v>
      </c>
      <c r="CB2838">
        <v>230.56881284631982</v>
      </c>
      <c r="CC2838" s="156">
        <v>0.93</v>
      </c>
      <c r="CD2838">
        <v>1490</v>
      </c>
      <c r="CE2838">
        <v>0.20674563171806981</v>
      </c>
      <c r="CF2838">
        <v>6.1006998175087706</v>
      </c>
      <c r="CG2838">
        <v>0.24804863334162724</v>
      </c>
      <c r="CH2838">
        <v>23.676541367159327</v>
      </c>
      <c r="CI2838">
        <v>6</v>
      </c>
    </row>
    <row r="2839" spans="47:87" x14ac:dyDescent="0.3">
      <c r="AU2839">
        <v>0.3</v>
      </c>
      <c r="AV2839">
        <v>20.749712788846264</v>
      </c>
      <c r="AW2839">
        <v>0.40014821078752333</v>
      </c>
      <c r="AX2839">
        <v>1.3739215886420855</v>
      </c>
      <c r="AY2839">
        <v>334.20814629918834</v>
      </c>
      <c r="AZ2839">
        <v>8.2028553513824654E-2</v>
      </c>
      <c r="BA2839">
        <v>392.1441747455691</v>
      </c>
      <c r="BB2839">
        <v>326.09042585000981</v>
      </c>
      <c r="BC2839">
        <v>1</v>
      </c>
      <c r="BD2839">
        <v>44.531225250935449</v>
      </c>
      <c r="BE2839">
        <v>102.75063415261712</v>
      </c>
      <c r="BF2839">
        <v>13.177253151146481</v>
      </c>
      <c r="BG2839">
        <v>5.3195358097824599</v>
      </c>
      <c r="BH2839">
        <v>394.42106274156134</v>
      </c>
      <c r="BI2839">
        <v>0.2</v>
      </c>
      <c r="BJ2839">
        <v>2519.522113898628</v>
      </c>
      <c r="BK2839">
        <v>696.94849460907869</v>
      </c>
      <c r="BL2839">
        <v>855.29977010651351</v>
      </c>
      <c r="BM2839">
        <v>1103.0477643912054</v>
      </c>
      <c r="BN2839">
        <v>158.80685053099432</v>
      </c>
      <c r="BO2839">
        <v>36.122376883929498</v>
      </c>
      <c r="BP2839">
        <v>6.6072770667628442E-2</v>
      </c>
      <c r="BQ2839">
        <v>100</v>
      </c>
      <c r="BR2839">
        <v>305.83831952301409</v>
      </c>
      <c r="BS2839">
        <v>5.301365228245046E-2</v>
      </c>
      <c r="BT2839">
        <v>3.2061495927196985E-4</v>
      </c>
      <c r="BU2839">
        <v>39.091481118980141</v>
      </c>
      <c r="BV2839">
        <v>0.53992331534760074</v>
      </c>
      <c r="BW2839">
        <v>13.819944189671306</v>
      </c>
      <c r="BX2839">
        <v>37.816047409110929</v>
      </c>
      <c r="BY2839">
        <v>33.519482499197174</v>
      </c>
      <c r="BZ2839">
        <v>1140.0824223982502</v>
      </c>
      <c r="CA2839">
        <v>289.26853017191706</v>
      </c>
      <c r="CB2839">
        <v>269.14811076727347</v>
      </c>
      <c r="CC2839" s="156">
        <v>1.1000000000000001</v>
      </c>
      <c r="CD2839">
        <v>880</v>
      </c>
      <c r="CE2839">
        <v>0.36030986952482791</v>
      </c>
      <c r="CF2839">
        <v>7.8062845732885213</v>
      </c>
      <c r="CG2839">
        <v>0.31781243888943944</v>
      </c>
      <c r="CH2839">
        <v>34.24460540094131</v>
      </c>
      <c r="CI2839">
        <v>4</v>
      </c>
    </row>
    <row r="2840" spans="47:87" x14ac:dyDescent="0.3">
      <c r="AU2840">
        <v>0.3</v>
      </c>
      <c r="AV2840">
        <v>20.217753780820161</v>
      </c>
      <c r="AW2840">
        <v>0.3817251089809377</v>
      </c>
      <c r="AX2840">
        <v>1.7887428933297711</v>
      </c>
      <c r="AY2840">
        <v>315.80738922633861</v>
      </c>
      <c r="AZ2840">
        <v>9.6089309169462123E-2</v>
      </c>
      <c r="BA2840">
        <v>362.42461330959384</v>
      </c>
      <c r="BB2840">
        <v>293.42757676001241</v>
      </c>
      <c r="BC2840">
        <v>1</v>
      </c>
      <c r="BD2840">
        <v>44.732522183323724</v>
      </c>
      <c r="BE2840">
        <v>102.56551392332969</v>
      </c>
      <c r="BF2840">
        <v>18.591739705652159</v>
      </c>
      <c r="BG2840">
        <v>5.5127084936641042</v>
      </c>
      <c r="BH2840">
        <v>459.21882102678194</v>
      </c>
      <c r="BI2840">
        <v>0.20000000000000004</v>
      </c>
      <c r="BJ2840">
        <v>2897.9492244628968</v>
      </c>
      <c r="BK2840">
        <v>685.03690229520237</v>
      </c>
      <c r="BL2840">
        <v>863.58896554677858</v>
      </c>
      <c r="BM2840">
        <v>878.03315785780399</v>
      </c>
      <c r="BN2840">
        <v>92.02170872167089</v>
      </c>
      <c r="BO2840">
        <v>34.256756229582862</v>
      </c>
      <c r="BP2840">
        <v>8.7518920251164214E-2</v>
      </c>
      <c r="BQ2840">
        <v>100</v>
      </c>
      <c r="BR2840">
        <v>304.35138263036868</v>
      </c>
      <c r="BS2840">
        <v>5.2829928365274781E-2</v>
      </c>
      <c r="BT2840">
        <v>3.1232912425652664E-4</v>
      </c>
      <c r="BU2840">
        <v>19.721676887890752</v>
      </c>
      <c r="BV2840">
        <v>0.51219951953538767</v>
      </c>
      <c r="BW2840">
        <v>15.664956420945213</v>
      </c>
      <c r="BX2840">
        <v>35.355033546221904</v>
      </c>
      <c r="BY2840">
        <v>31.701317644755299</v>
      </c>
      <c r="BZ2840">
        <v>1140.2000679375562</v>
      </c>
      <c r="CA2840">
        <v>251.07782971450288</v>
      </c>
      <c r="CB2840">
        <v>240.17002112315083</v>
      </c>
      <c r="CC2840" s="156">
        <v>1.02</v>
      </c>
      <c r="CD2840">
        <v>1100</v>
      </c>
      <c r="CE2840">
        <v>0.20366157297434229</v>
      </c>
      <c r="CF2840">
        <v>6.81869528781972</v>
      </c>
      <c r="CG2840">
        <v>0.244700455107981</v>
      </c>
      <c r="CH2840">
        <v>21.958643523154411</v>
      </c>
      <c r="CI2840">
        <v>7</v>
      </c>
    </row>
    <row r="2841" spans="47:87" x14ac:dyDescent="0.3">
      <c r="AU2841">
        <v>0.3</v>
      </c>
      <c r="AV2841">
        <v>21.549095138543276</v>
      </c>
      <c r="AW2841">
        <v>0.27200947788125984</v>
      </c>
      <c r="AX2841">
        <v>1.630071794289683</v>
      </c>
      <c r="AY2841">
        <v>331.05456999265931</v>
      </c>
      <c r="AZ2841">
        <v>0.11531979942612788</v>
      </c>
      <c r="BA2841">
        <v>416.61292246708751</v>
      </c>
      <c r="BB2841">
        <v>315.87767584371869</v>
      </c>
      <c r="BC2841">
        <v>1</v>
      </c>
      <c r="BD2841">
        <v>34.216823138683807</v>
      </c>
      <c r="BE2841">
        <v>88.274625752743958</v>
      </c>
      <c r="BF2841">
        <v>19.092061329072411</v>
      </c>
      <c r="BG2841">
        <v>5.9430368191288343</v>
      </c>
      <c r="BH2841">
        <v>400.58386389666407</v>
      </c>
      <c r="BI2841">
        <v>0.2</v>
      </c>
      <c r="BJ2841">
        <v>2505.6049873564803</v>
      </c>
      <c r="BK2841">
        <v>685.55348895800807</v>
      </c>
      <c r="BL2841">
        <v>899.34326345265799</v>
      </c>
      <c r="BM2841">
        <v>892.99567391929656</v>
      </c>
      <c r="BN2841">
        <v>136.67951505925262</v>
      </c>
      <c r="BO2841">
        <v>24.473930477022215</v>
      </c>
      <c r="BP2841">
        <v>5.445949145115668E-2</v>
      </c>
      <c r="BQ2841">
        <v>100</v>
      </c>
      <c r="BR2841">
        <v>331.12875663578393</v>
      </c>
      <c r="BS2841">
        <v>5.4863578079398748E-2</v>
      </c>
      <c r="BT2841">
        <v>3.0933593890669181E-4</v>
      </c>
      <c r="BU2841">
        <v>13.960224508973999</v>
      </c>
      <c r="BV2841">
        <v>0.56798101575959314</v>
      </c>
      <c r="BW2841">
        <v>15.192561164379368</v>
      </c>
      <c r="BX2841">
        <v>34.66872330747362</v>
      </c>
      <c r="BY2841">
        <v>31.572762950237077</v>
      </c>
      <c r="BZ2841">
        <v>1116.8052556482889</v>
      </c>
      <c r="CA2841">
        <v>247.49073609639635</v>
      </c>
      <c r="CB2841">
        <v>218.49734475500614</v>
      </c>
      <c r="CC2841" s="156">
        <v>1</v>
      </c>
      <c r="CD2841">
        <v>1700</v>
      </c>
      <c r="CE2841">
        <v>0.12256401182111865</v>
      </c>
      <c r="CF2841">
        <v>4.3548312549051085</v>
      </c>
      <c r="CG2841">
        <v>0.16482361663815337</v>
      </c>
      <c r="CH2841">
        <v>6.1723158781719212</v>
      </c>
      <c r="CI2841">
        <v>12</v>
      </c>
    </row>
    <row r="2842" spans="47:87" x14ac:dyDescent="0.3">
      <c r="AU2842">
        <v>0.3</v>
      </c>
      <c r="AV2842">
        <v>17.526128564310447</v>
      </c>
      <c r="AW2842">
        <v>0.28132866315790234</v>
      </c>
      <c r="AX2842">
        <v>2.1465543932395041</v>
      </c>
      <c r="AY2842">
        <v>312.80603776064942</v>
      </c>
      <c r="AZ2842">
        <v>9.5267284001031918E-2</v>
      </c>
      <c r="BA2842">
        <v>364.17775282711955</v>
      </c>
      <c r="BB2842">
        <v>343.273736105365</v>
      </c>
      <c r="BC2842">
        <v>1</v>
      </c>
      <c r="BD2842">
        <v>47.201215876883943</v>
      </c>
      <c r="BE2842">
        <v>95.614575862494362</v>
      </c>
      <c r="BF2842">
        <v>14.966266575035904</v>
      </c>
      <c r="BG2842">
        <v>3.1145251600245927</v>
      </c>
      <c r="BH2842">
        <v>468.55017822697482</v>
      </c>
      <c r="BI2842">
        <v>0.20000000000000009</v>
      </c>
      <c r="BJ2842">
        <v>2466.3750139993108</v>
      </c>
      <c r="BK2842">
        <v>691.37596465812805</v>
      </c>
      <c r="BL2842">
        <v>910.58731145812703</v>
      </c>
      <c r="BM2842">
        <v>1050.4939550906506</v>
      </c>
      <c r="BN2842">
        <v>158.76849918304012</v>
      </c>
      <c r="BO2842">
        <v>25.2470729531776</v>
      </c>
      <c r="BP2842">
        <v>6.4371268831767331E-2</v>
      </c>
      <c r="BQ2842">
        <v>100</v>
      </c>
      <c r="BR2842">
        <v>363.7816285357971</v>
      </c>
      <c r="BS2842">
        <v>5.1497252805405708E-2</v>
      </c>
      <c r="BT2842">
        <v>3.1985028340083768E-4</v>
      </c>
      <c r="BU2842">
        <v>48.658017056055662</v>
      </c>
      <c r="BV2842">
        <v>0.56071446580676743</v>
      </c>
      <c r="BW2842">
        <v>14.345615505436911</v>
      </c>
      <c r="BX2842">
        <v>36.355631788560487</v>
      </c>
      <c r="BY2842">
        <v>32.928960969454529</v>
      </c>
      <c r="BZ2842">
        <v>1126.8155856510327</v>
      </c>
      <c r="CA2842">
        <v>244.25966940567946</v>
      </c>
      <c r="CB2842">
        <v>225.26244935476541</v>
      </c>
      <c r="CC2842" s="156">
        <v>1.21</v>
      </c>
      <c r="CD2842">
        <v>1720</v>
      </c>
      <c r="CE2842">
        <v>-3.6591573405586608E-4</v>
      </c>
      <c r="CF2842">
        <v>1.4629615482254681</v>
      </c>
      <c r="CG2842">
        <v>5.7803276577281432E-2</v>
      </c>
      <c r="CH2842">
        <v>-14.007379770787521</v>
      </c>
      <c r="CI2842" t="s">
        <v>479</v>
      </c>
    </row>
    <row r="2843" spans="47:87" x14ac:dyDescent="0.3">
      <c r="AU2843">
        <v>0.3</v>
      </c>
      <c r="AV2843">
        <v>20.291243944205839</v>
      </c>
      <c r="AW2843">
        <v>0.31421677302759704</v>
      </c>
      <c r="AX2843">
        <v>1.9078846952487822</v>
      </c>
      <c r="AY2843">
        <v>299.26738951218891</v>
      </c>
      <c r="AZ2843">
        <v>8.8385455906524149E-2</v>
      </c>
      <c r="BA2843">
        <v>483.50783698980212</v>
      </c>
      <c r="BB2843">
        <v>403.29136937744437</v>
      </c>
      <c r="BC2843">
        <v>1</v>
      </c>
      <c r="BD2843">
        <v>42.594882118273283</v>
      </c>
      <c r="BE2843">
        <v>106.34433783851325</v>
      </c>
      <c r="BF2843">
        <v>23.883916038166348</v>
      </c>
      <c r="BG2843">
        <v>4.1549934422940744</v>
      </c>
      <c r="BH2843">
        <v>394.29731699300038</v>
      </c>
      <c r="BI2843">
        <v>0.19999999999999998</v>
      </c>
      <c r="BJ2843">
        <v>3012.9979928437328</v>
      </c>
      <c r="BK2843">
        <v>686.09665689491374</v>
      </c>
      <c r="BL2843">
        <v>919.62412573190613</v>
      </c>
      <c r="BM2843">
        <v>790.19981812482683</v>
      </c>
      <c r="BN2843">
        <v>156.47807388859815</v>
      </c>
      <c r="BO2843">
        <v>28.599264771460767</v>
      </c>
      <c r="BP2843">
        <v>2.3356709875664051E-2</v>
      </c>
      <c r="BQ2843">
        <v>100</v>
      </c>
      <c r="BR2843">
        <v>310.19234661430687</v>
      </c>
      <c r="BS2843">
        <v>5.5679219748273286E-2</v>
      </c>
      <c r="BT2843">
        <v>2.7469690024908258E-4</v>
      </c>
      <c r="BU2843">
        <v>61.271240631210048</v>
      </c>
      <c r="BV2843">
        <v>0.5304634872053392</v>
      </c>
      <c r="BW2843">
        <v>14.808813224459367</v>
      </c>
      <c r="BX2843">
        <v>35.026712510717324</v>
      </c>
      <c r="BY2843">
        <v>34.982371920313767</v>
      </c>
      <c r="BZ2843">
        <v>837.91250766371786</v>
      </c>
      <c r="CA2843">
        <v>332.43638615272312</v>
      </c>
      <c r="CB2843">
        <v>233.53496412487732</v>
      </c>
      <c r="CC2843" s="156">
        <v>0.97</v>
      </c>
      <c r="CD2843">
        <v>960</v>
      </c>
      <c r="CE2843">
        <v>0.25991331115782534</v>
      </c>
      <c r="CF2843">
        <v>5.8837243511164043</v>
      </c>
      <c r="CG2843">
        <v>0.24450287199961776</v>
      </c>
      <c r="CH2843">
        <v>21.63235116682652</v>
      </c>
      <c r="CI2843">
        <v>6</v>
      </c>
    </row>
    <row r="2844" spans="47:87" x14ac:dyDescent="0.3">
      <c r="AU2844">
        <v>0.3</v>
      </c>
      <c r="AV2844">
        <v>20.008618930124854</v>
      </c>
      <c r="AW2844">
        <v>0.23094839576785767</v>
      </c>
      <c r="AX2844">
        <v>1.7002765627550696</v>
      </c>
      <c r="AY2844">
        <v>298.92921070623004</v>
      </c>
      <c r="AZ2844">
        <v>0.10043603078340217</v>
      </c>
      <c r="BA2844">
        <v>395.61893963280204</v>
      </c>
      <c r="BB2844">
        <v>457.43182210718305</v>
      </c>
      <c r="BC2844">
        <v>1</v>
      </c>
      <c r="BD2844">
        <v>40.433509402402407</v>
      </c>
      <c r="BE2844">
        <v>101.9688187256202</v>
      </c>
      <c r="BF2844">
        <v>18.108608729449092</v>
      </c>
      <c r="BG2844">
        <v>5.490448521803164</v>
      </c>
      <c r="BH2844">
        <v>442.2228450272234</v>
      </c>
      <c r="BI2844">
        <v>0.2</v>
      </c>
      <c r="BJ2844">
        <v>2897.963373684654</v>
      </c>
      <c r="BK2844">
        <v>688.30222610675628</v>
      </c>
      <c r="BL2844">
        <v>863.98290599987558</v>
      </c>
      <c r="BM2844">
        <v>781.1163755449229</v>
      </c>
      <c r="BN2844">
        <v>135.4454171203181</v>
      </c>
      <c r="BO2844">
        <v>20.615736575686491</v>
      </c>
      <c r="BP2844">
        <v>6.6095385532183873E-2</v>
      </c>
      <c r="BQ2844">
        <v>100</v>
      </c>
      <c r="BR2844">
        <v>413.51876667011391</v>
      </c>
      <c r="BS2844">
        <v>6.1569221616179129E-2</v>
      </c>
      <c r="BT2844">
        <v>3.1858785736710977E-4</v>
      </c>
      <c r="BU2844">
        <v>0</v>
      </c>
      <c r="BV2844">
        <v>0.54100947942986044</v>
      </c>
      <c r="BW2844">
        <v>14.278225832252499</v>
      </c>
      <c r="BX2844">
        <v>33.223940794963326</v>
      </c>
      <c r="BY2844">
        <v>25.996529709994579</v>
      </c>
      <c r="BZ2844">
        <v>1111.9791488165783</v>
      </c>
      <c r="CA2844">
        <v>145.6679187398523</v>
      </c>
      <c r="CB2844">
        <v>226.86621292545735</v>
      </c>
      <c r="CC2844" s="156">
        <v>0.89</v>
      </c>
      <c r="CD2844">
        <v>1030</v>
      </c>
      <c r="CE2844">
        <v>0.23997087625032187</v>
      </c>
      <c r="CF2844">
        <v>7.746453871610151</v>
      </c>
      <c r="CG2844">
        <v>0.28782145447530327</v>
      </c>
      <c r="CH2844">
        <v>30.806094703547707</v>
      </c>
      <c r="CI2844">
        <v>5</v>
      </c>
    </row>
    <row r="2845" spans="47:87" x14ac:dyDescent="0.3">
      <c r="AU2845">
        <v>0.3</v>
      </c>
      <c r="AV2845">
        <v>17.814785449460011</v>
      </c>
      <c r="AW2845">
        <v>0.29820788749818578</v>
      </c>
      <c r="AX2845">
        <v>2.1576113976175231</v>
      </c>
      <c r="AY2845">
        <v>307.47812267351605</v>
      </c>
      <c r="AZ2845">
        <v>0.10886430652674367</v>
      </c>
      <c r="BA2845">
        <v>491.6360685525645</v>
      </c>
      <c r="BB2845">
        <v>361.88163705270216</v>
      </c>
      <c r="BC2845">
        <v>1</v>
      </c>
      <c r="BD2845">
        <v>34.638092732364669</v>
      </c>
      <c r="BE2845">
        <v>95.802032157838866</v>
      </c>
      <c r="BF2845">
        <v>9.1256992197153881</v>
      </c>
      <c r="BG2845">
        <v>5.5703187857275687</v>
      </c>
      <c r="BH2845">
        <v>433.20864405039487</v>
      </c>
      <c r="BI2845">
        <v>0.19999999999999998</v>
      </c>
      <c r="BJ2845">
        <v>2403.0836950198291</v>
      </c>
      <c r="BK2845">
        <v>696.97734534399626</v>
      </c>
      <c r="BL2845">
        <v>912.73356543775355</v>
      </c>
      <c r="BM2845">
        <v>1003.8464277557739</v>
      </c>
      <c r="BN2845">
        <v>158.98725095822078</v>
      </c>
      <c r="BO2845">
        <v>26.973001951737196</v>
      </c>
      <c r="BP2845">
        <v>4.2573498619926355E-2</v>
      </c>
      <c r="BQ2845">
        <v>100</v>
      </c>
      <c r="BR2845">
        <v>406.49829298396583</v>
      </c>
      <c r="BS2845">
        <v>5.4467980928709615E-2</v>
      </c>
      <c r="BT2845">
        <v>3.1558980179981823E-4</v>
      </c>
      <c r="BU2845">
        <v>3.9145993307824773</v>
      </c>
      <c r="BV2845">
        <v>0.55302544903927331</v>
      </c>
      <c r="BW2845">
        <v>14.888751683358716</v>
      </c>
      <c r="BX2845">
        <v>34.115322555575396</v>
      </c>
      <c r="BY2845">
        <v>37.405043298493361</v>
      </c>
      <c r="BZ2845">
        <v>1050.3375661724974</v>
      </c>
      <c r="CA2845">
        <v>306.0489765545509</v>
      </c>
      <c r="CB2845">
        <v>246.83512122088226</v>
      </c>
      <c r="CC2845" s="156">
        <v>1.08</v>
      </c>
      <c r="CD2845">
        <v>1650</v>
      </c>
      <c r="CE2845">
        <v>0.1613173956218874</v>
      </c>
      <c r="CF2845">
        <v>5.1660902554705945</v>
      </c>
      <c r="CG2845">
        <v>0.19531311644235702</v>
      </c>
      <c r="CH2845">
        <v>11.469614530813359</v>
      </c>
      <c r="CI2845">
        <v>9</v>
      </c>
    </row>
    <row r="2846" spans="47:87" x14ac:dyDescent="0.3">
      <c r="AU2846">
        <v>0.3</v>
      </c>
      <c r="AV2846">
        <v>20.554907275173758</v>
      </c>
      <c r="AW2846">
        <v>0.27452880967899035</v>
      </c>
      <c r="AX2846">
        <v>1.7245724616408364</v>
      </c>
      <c r="AY2846">
        <v>342.4159347314943</v>
      </c>
      <c r="AZ2846">
        <v>9.6589114832174139E-2</v>
      </c>
      <c r="BA2846">
        <v>440.55546478299345</v>
      </c>
      <c r="BB2846">
        <v>463.98464103718112</v>
      </c>
      <c r="BC2846">
        <v>1</v>
      </c>
      <c r="BD2846">
        <v>44.29308648225124</v>
      </c>
      <c r="BE2846">
        <v>87.647316064028885</v>
      </c>
      <c r="BF2846">
        <v>14.577307429370762</v>
      </c>
      <c r="BG2846">
        <v>4.4746826958045993</v>
      </c>
      <c r="BH2846">
        <v>444.65330374478481</v>
      </c>
      <c r="BI2846">
        <v>0.20000000000000004</v>
      </c>
      <c r="BJ2846">
        <v>2026.4490360978193</v>
      </c>
      <c r="BK2846">
        <v>691.99686899960079</v>
      </c>
      <c r="BL2846">
        <v>904.96553246219753</v>
      </c>
      <c r="BM2846">
        <v>931.64431702687375</v>
      </c>
      <c r="BN2846">
        <v>195.19716960926732</v>
      </c>
      <c r="BO2846">
        <v>24.663247485792326</v>
      </c>
      <c r="BP2846">
        <v>5.9593239536126302E-2</v>
      </c>
      <c r="BQ2846">
        <v>100</v>
      </c>
      <c r="BR2846">
        <v>355.90600072247457</v>
      </c>
      <c r="BS2846">
        <v>5.4269743270471731E-2</v>
      </c>
      <c r="BT2846">
        <v>2.9457641744649345E-4</v>
      </c>
      <c r="BU2846">
        <v>0</v>
      </c>
      <c r="BV2846">
        <v>0.56608553588618449</v>
      </c>
      <c r="BW2846">
        <v>15.682313952797875</v>
      </c>
      <c r="BX2846">
        <v>35.658988069204611</v>
      </c>
      <c r="BY2846">
        <v>35.999486635721929</v>
      </c>
      <c r="BZ2846">
        <v>802.7235508883191</v>
      </c>
      <c r="CA2846">
        <v>264.01436808283393</v>
      </c>
      <c r="CB2846">
        <v>258.81647994563673</v>
      </c>
      <c r="CC2846" s="156">
        <v>1.02</v>
      </c>
      <c r="CD2846">
        <v>1740</v>
      </c>
      <c r="CE2846">
        <v>0.12945250260998886</v>
      </c>
      <c r="CF2846">
        <v>4.8492441144402916</v>
      </c>
      <c r="CG2846">
        <v>0.15709941120743431</v>
      </c>
      <c r="CH2846">
        <v>6.4741962650853564</v>
      </c>
      <c r="CI2846">
        <v>13</v>
      </c>
    </row>
    <row r="2847" spans="47:87" x14ac:dyDescent="0.3">
      <c r="AU2847">
        <v>0.3</v>
      </c>
      <c r="AV2847">
        <v>20.402197681139111</v>
      </c>
      <c r="AW2847">
        <v>0.28188461873752013</v>
      </c>
      <c r="AX2847">
        <v>1.101148488731722</v>
      </c>
      <c r="AY2847">
        <v>300.25919132128126</v>
      </c>
      <c r="AZ2847">
        <v>8.5361282961131157E-2</v>
      </c>
      <c r="BA2847">
        <v>432.95062254861239</v>
      </c>
      <c r="BB2847">
        <v>496.59644214091668</v>
      </c>
      <c r="BC2847">
        <v>1</v>
      </c>
      <c r="BD2847">
        <v>49.341364407159894</v>
      </c>
      <c r="BE2847">
        <v>109.81012652596105</v>
      </c>
      <c r="BF2847">
        <v>20.620271085124795</v>
      </c>
      <c r="BG2847">
        <v>6.2459750665941778</v>
      </c>
      <c r="BH2847">
        <v>405.84964557179171</v>
      </c>
      <c r="BI2847">
        <v>0.20000000000000004</v>
      </c>
      <c r="BJ2847">
        <v>2717.219896514318</v>
      </c>
      <c r="BK2847">
        <v>704.70355785064226</v>
      </c>
      <c r="BL2847">
        <v>936.69314332565318</v>
      </c>
      <c r="BM2847">
        <v>871.72833226146224</v>
      </c>
      <c r="BN2847">
        <v>171.60103332621173</v>
      </c>
      <c r="BO2847">
        <v>25.300579831647106</v>
      </c>
      <c r="BP2847">
        <v>6.4108910649262052E-2</v>
      </c>
      <c r="BQ2847">
        <v>100</v>
      </c>
      <c r="BR2847">
        <v>337.10137171820628</v>
      </c>
      <c r="BS2847">
        <v>5.5333713387818076E-2</v>
      </c>
      <c r="BT2847">
        <v>2.8769934629890794E-4</v>
      </c>
      <c r="BU2847">
        <v>79.954725993958277</v>
      </c>
      <c r="BV2847">
        <v>0.55464790339920356</v>
      </c>
      <c r="BW2847">
        <v>15.112833112677711</v>
      </c>
      <c r="BX2847">
        <v>35.095587513112754</v>
      </c>
      <c r="BY2847">
        <v>34.877144926270191</v>
      </c>
      <c r="BZ2847">
        <v>1191.1521170292358</v>
      </c>
      <c r="CA2847">
        <v>148.90344524487861</v>
      </c>
      <c r="CB2847">
        <v>232.17432992534074</v>
      </c>
      <c r="CC2847" s="156">
        <v>0.78</v>
      </c>
      <c r="CD2847">
        <v>1660</v>
      </c>
      <c r="CE2847">
        <v>0.24327623118848929</v>
      </c>
      <c r="CF2847">
        <v>6.9278329662246083</v>
      </c>
      <c r="CG2847">
        <v>0.28983654822792437</v>
      </c>
      <c r="CH2847">
        <v>28.622987509980465</v>
      </c>
      <c r="CI2847">
        <v>5</v>
      </c>
    </row>
    <row r="2848" spans="47:87" x14ac:dyDescent="0.3">
      <c r="AU2848">
        <v>0.3</v>
      </c>
      <c r="AV2848">
        <v>19.216434485157396</v>
      </c>
      <c r="AW2848">
        <v>0.29087646813469858</v>
      </c>
      <c r="AX2848">
        <v>0.74972771834898433</v>
      </c>
      <c r="AY2848">
        <v>314.13068347614796</v>
      </c>
      <c r="AZ2848">
        <v>0.11172829822107123</v>
      </c>
      <c r="BA2848">
        <v>387.25000334256026</v>
      </c>
      <c r="BB2848">
        <v>363.43347211575548</v>
      </c>
      <c r="BC2848">
        <v>1</v>
      </c>
      <c r="BD2848">
        <v>44.381605893706933</v>
      </c>
      <c r="BE2848">
        <v>94.080055267297766</v>
      </c>
      <c r="BF2848">
        <v>7.828906732843202</v>
      </c>
      <c r="BG2848">
        <v>5.0798764690893004</v>
      </c>
      <c r="BH2848">
        <v>394.66971360732487</v>
      </c>
      <c r="BI2848">
        <v>0.19999999999999996</v>
      </c>
      <c r="BJ2848">
        <v>2598.1294922407887</v>
      </c>
      <c r="BK2848">
        <v>685.95530795834179</v>
      </c>
      <c r="BL2848">
        <v>877.223141973785</v>
      </c>
      <c r="BM2848">
        <v>957.75658867610764</v>
      </c>
      <c r="BN2848">
        <v>161.11119096742817</v>
      </c>
      <c r="BO2848">
        <v>26.475407814637702</v>
      </c>
      <c r="BP2848">
        <v>2.1413236657137295E-2</v>
      </c>
      <c r="BQ2848">
        <v>100</v>
      </c>
      <c r="BR2848">
        <v>356.33359569560736</v>
      </c>
      <c r="BS2848">
        <v>5.9723118432301818E-2</v>
      </c>
      <c r="BT2848">
        <v>3.0856300021365741E-4</v>
      </c>
      <c r="BU2848">
        <v>0</v>
      </c>
      <c r="BV2848">
        <v>0.51493912860630719</v>
      </c>
      <c r="BW2848">
        <v>14.323964755481292</v>
      </c>
      <c r="BX2848">
        <v>38.335748740293155</v>
      </c>
      <c r="BY2848">
        <v>40.998245359527083</v>
      </c>
      <c r="BZ2848">
        <v>1005.2621036415635</v>
      </c>
      <c r="CA2848">
        <v>359.72824332913956</v>
      </c>
      <c r="CB2848">
        <v>232.96664154181732</v>
      </c>
      <c r="CC2848" s="156">
        <v>1.1200000000000001</v>
      </c>
      <c r="CD2848">
        <v>1230</v>
      </c>
      <c r="CE2848">
        <v>0.15518267587540935</v>
      </c>
      <c r="CF2848">
        <v>6.0793379272504851</v>
      </c>
      <c r="CG2848">
        <v>0.20683881308895077</v>
      </c>
      <c r="CH2848">
        <v>19.66073897385229</v>
      </c>
      <c r="CI2848">
        <v>8</v>
      </c>
    </row>
    <row r="2849" spans="47:87" x14ac:dyDescent="0.3">
      <c r="AU2849">
        <v>0.3</v>
      </c>
      <c r="AV2849">
        <v>21.423578701073886</v>
      </c>
      <c r="AW2849">
        <v>0.4029578370410562</v>
      </c>
      <c r="AX2849">
        <v>0.93195269327229802</v>
      </c>
      <c r="AY2849">
        <v>340.1552512744471</v>
      </c>
      <c r="AZ2849">
        <v>9.7679454047800249E-2</v>
      </c>
      <c r="BA2849">
        <v>382.13788775117069</v>
      </c>
      <c r="BB2849">
        <v>300.28431089618152</v>
      </c>
      <c r="BC2849">
        <v>1</v>
      </c>
      <c r="BD2849">
        <v>44.159139142649607</v>
      </c>
      <c r="BE2849">
        <v>115.98424296508031</v>
      </c>
      <c r="BF2849">
        <v>9.281464895821065</v>
      </c>
      <c r="BG2849">
        <v>3.1346370348941393</v>
      </c>
      <c r="BH2849">
        <v>368.51617383036159</v>
      </c>
      <c r="BI2849">
        <v>0.20000000000000004</v>
      </c>
      <c r="BJ2849">
        <v>1715.8184177414648</v>
      </c>
      <c r="BK2849">
        <v>698.81481811159051</v>
      </c>
      <c r="BL2849">
        <v>850.79514613581682</v>
      </c>
      <c r="BM2849">
        <v>931.59621905109861</v>
      </c>
      <c r="BN2849">
        <v>148.43087385347252</v>
      </c>
      <c r="BO2849">
        <v>36.703483401921382</v>
      </c>
      <c r="BP2849">
        <v>2.6726449687658735E-2</v>
      </c>
      <c r="BQ2849">
        <v>100</v>
      </c>
      <c r="BR2849">
        <v>422.47312900743987</v>
      </c>
      <c r="BS2849">
        <v>5.2637836210365684E-2</v>
      </c>
      <c r="BT2849">
        <v>2.942467527682006E-4</v>
      </c>
      <c r="BU2849">
        <v>48.332945120697005</v>
      </c>
      <c r="BV2849">
        <v>0.51388318019164914</v>
      </c>
      <c r="BW2849">
        <v>14.484670749435143</v>
      </c>
      <c r="BX2849">
        <v>35.906283822965989</v>
      </c>
      <c r="BY2849">
        <v>36.319659897107456</v>
      </c>
      <c r="BZ2849">
        <v>804.56163560940922</v>
      </c>
      <c r="CA2849">
        <v>200.07254054525367</v>
      </c>
      <c r="CB2849">
        <v>241.44406608105325</v>
      </c>
      <c r="CC2849" s="156">
        <v>1.33</v>
      </c>
      <c r="CD2849">
        <v>810</v>
      </c>
      <c r="CE2849">
        <v>0.10997966245805024</v>
      </c>
      <c r="CF2849">
        <v>4.7053832302181968</v>
      </c>
      <c r="CG2849">
        <v>0.14276154899171276</v>
      </c>
      <c r="CH2849">
        <v>3.5600202085840902</v>
      </c>
      <c r="CI2849">
        <v>15</v>
      </c>
    </row>
    <row r="2850" spans="47:87" x14ac:dyDescent="0.3">
      <c r="AU2850">
        <v>0.3</v>
      </c>
      <c r="AV2850">
        <v>20.358222381075382</v>
      </c>
      <c r="AW2850">
        <v>0.32669944201529932</v>
      </c>
      <c r="AX2850">
        <v>1.8745596856627389</v>
      </c>
      <c r="AY2850">
        <v>310.9795123511098</v>
      </c>
      <c r="AZ2850">
        <v>8.0247469747190131E-2</v>
      </c>
      <c r="BA2850">
        <v>353.41963182796854</v>
      </c>
      <c r="BB2850">
        <v>438.22866000723764</v>
      </c>
      <c r="BC2850">
        <v>1</v>
      </c>
      <c r="BD2850">
        <v>54.765615569358111</v>
      </c>
      <c r="BE2850">
        <v>91.776844998291836</v>
      </c>
      <c r="BF2850">
        <v>6.7752186154145111</v>
      </c>
      <c r="BG2850">
        <v>5.1257796122390751</v>
      </c>
      <c r="BH2850">
        <v>444.85030665999892</v>
      </c>
      <c r="BI2850">
        <v>0.19999999999999998</v>
      </c>
      <c r="BJ2850">
        <v>2812.5341875315435</v>
      </c>
      <c r="BK2850">
        <v>666.60591154874976</v>
      </c>
      <c r="BL2850">
        <v>884.94325876555047</v>
      </c>
      <c r="BM2850">
        <v>808.96759693175079</v>
      </c>
      <c r="BN2850">
        <v>89.291714683434606</v>
      </c>
      <c r="BO2850">
        <v>29.498649732877396</v>
      </c>
      <c r="BP2850">
        <v>5.3070287592860928E-2</v>
      </c>
      <c r="BQ2850">
        <v>100</v>
      </c>
      <c r="BR2850">
        <v>384.61248645458534</v>
      </c>
      <c r="BS2850">
        <v>5.351724455468735E-2</v>
      </c>
      <c r="BT2850">
        <v>2.8860961692390974E-4</v>
      </c>
      <c r="BU2850">
        <v>0</v>
      </c>
      <c r="BV2850">
        <v>0.52631583970899798</v>
      </c>
      <c r="BW2850">
        <v>14.054604876492528</v>
      </c>
      <c r="BX2850">
        <v>38.198856123037764</v>
      </c>
      <c r="BY2850">
        <v>37.594419533466535</v>
      </c>
      <c r="BZ2850">
        <v>955.99169165095918</v>
      </c>
      <c r="CA2850">
        <v>200.97332015310045</v>
      </c>
      <c r="CB2850">
        <v>219.32963697177414</v>
      </c>
      <c r="CC2850" s="156">
        <v>0.96</v>
      </c>
      <c r="CD2850">
        <v>1590</v>
      </c>
      <c r="CE2850">
        <v>0.15873149474413517</v>
      </c>
      <c r="CF2850">
        <v>4.6601111581166474</v>
      </c>
      <c r="CG2850">
        <v>0.20874535343212783</v>
      </c>
      <c r="CH2850">
        <v>8.6107315898505821</v>
      </c>
      <c r="CI2850">
        <v>9</v>
      </c>
    </row>
    <row r="2851" spans="47:87" x14ac:dyDescent="0.3">
      <c r="AU2851">
        <v>0.3</v>
      </c>
      <c r="AV2851">
        <v>19.696315903318908</v>
      </c>
      <c r="AW2851">
        <v>0.25893269239616806</v>
      </c>
      <c r="AX2851">
        <v>0.75833879751689914</v>
      </c>
      <c r="AY2851">
        <v>320.30025532564395</v>
      </c>
      <c r="AZ2851">
        <v>0.11221816119767147</v>
      </c>
      <c r="BA2851">
        <v>426.34196594496836</v>
      </c>
      <c r="BB2851">
        <v>448.78652919485796</v>
      </c>
      <c r="BC2851">
        <v>1</v>
      </c>
      <c r="BD2851">
        <v>44.326090948237635</v>
      </c>
      <c r="BE2851">
        <v>84.919933285495745</v>
      </c>
      <c r="BF2851">
        <v>23.382592685153654</v>
      </c>
      <c r="BG2851">
        <v>4.8736051145756525</v>
      </c>
      <c r="BH2851">
        <v>416.97487592417093</v>
      </c>
      <c r="BI2851">
        <v>0.20000000000000007</v>
      </c>
      <c r="BJ2851">
        <v>2545.3393228436912</v>
      </c>
      <c r="BK2851">
        <v>685.15728728029137</v>
      </c>
      <c r="BL2851">
        <v>959.98316841935434</v>
      </c>
      <c r="BM2851">
        <v>824.49196088245196</v>
      </c>
      <c r="BN2851">
        <v>167.35831010254924</v>
      </c>
      <c r="BO2851">
        <v>23.624205508113228</v>
      </c>
      <c r="BP2851">
        <v>1.2167856190946128E-2</v>
      </c>
      <c r="BQ2851">
        <v>100</v>
      </c>
      <c r="BR2851">
        <v>344.83382643255345</v>
      </c>
      <c r="BS2851">
        <v>5.4608336089277454E-2</v>
      </c>
      <c r="BT2851">
        <v>2.917930682393181E-4</v>
      </c>
      <c r="BU2851">
        <v>0</v>
      </c>
      <c r="BV2851">
        <v>0.57438061055937351</v>
      </c>
      <c r="BW2851">
        <v>14.428489933411431</v>
      </c>
      <c r="BX2851">
        <v>38.021084758260628</v>
      </c>
      <c r="BY2851">
        <v>30.997921272470094</v>
      </c>
      <c r="BZ2851">
        <v>857.02531162808236</v>
      </c>
      <c r="CA2851">
        <v>268.55047831990731</v>
      </c>
      <c r="CB2851">
        <v>244.75872731696899</v>
      </c>
      <c r="CC2851" s="156">
        <v>0.94</v>
      </c>
      <c r="CD2851">
        <v>1370</v>
      </c>
      <c r="CE2851">
        <v>0.14935601548251709</v>
      </c>
      <c r="CF2851">
        <v>6.6231120754958983</v>
      </c>
      <c r="CG2851">
        <v>0.2011274637556634</v>
      </c>
      <c r="CH2851">
        <v>9.7838930181807839</v>
      </c>
      <c r="CI2851">
        <v>10</v>
      </c>
    </row>
    <row r="2852" spans="47:87" x14ac:dyDescent="0.3">
      <c r="AU2852">
        <v>0.3</v>
      </c>
      <c r="AV2852">
        <v>17.331620727669737</v>
      </c>
      <c r="AW2852">
        <v>0.38572629043480511</v>
      </c>
      <c r="AX2852">
        <v>1.5029389412853158</v>
      </c>
      <c r="AY2852">
        <v>340.29908930919277</v>
      </c>
      <c r="AZ2852">
        <v>9.875204178328334E-2</v>
      </c>
      <c r="BA2852">
        <v>450.06187069652316</v>
      </c>
      <c r="BB2852">
        <v>314.56584961336779</v>
      </c>
      <c r="BC2852">
        <v>1</v>
      </c>
      <c r="BD2852">
        <v>36.958404345103773</v>
      </c>
      <c r="BE2852">
        <v>91.113602263775448</v>
      </c>
      <c r="BF2852">
        <v>17.047933693600971</v>
      </c>
      <c r="BG2852">
        <v>4.4450989632265578</v>
      </c>
      <c r="BH2852">
        <v>411.37943754290518</v>
      </c>
      <c r="BI2852">
        <v>0.2</v>
      </c>
      <c r="BJ2852">
        <v>2492.451895975973</v>
      </c>
      <c r="BK2852">
        <v>689.35431437015018</v>
      </c>
      <c r="BL2852">
        <v>906.07687692935133</v>
      </c>
      <c r="BM2852">
        <v>1072.1405753937477</v>
      </c>
      <c r="BN2852">
        <v>174.66504279546905</v>
      </c>
      <c r="BO2852">
        <v>35.246408400581721</v>
      </c>
      <c r="BP2852">
        <v>1.1911318662727328E-2</v>
      </c>
      <c r="BQ2852">
        <v>100</v>
      </c>
      <c r="BR2852">
        <v>353.06925283825564</v>
      </c>
      <c r="BS2852">
        <v>5.6346136777354998E-2</v>
      </c>
      <c r="BT2852">
        <v>3.0772016119905968E-4</v>
      </c>
      <c r="BU2852">
        <v>49.091490585061933</v>
      </c>
      <c r="BV2852">
        <v>0.53579517345094918</v>
      </c>
      <c r="BW2852">
        <v>14.770272887265641</v>
      </c>
      <c r="BX2852">
        <v>37.161765719107741</v>
      </c>
      <c r="BY2852">
        <v>29.856440981922365</v>
      </c>
      <c r="BZ2852">
        <v>941.48568713377529</v>
      </c>
      <c r="CA2852">
        <v>268.64923578676832</v>
      </c>
      <c r="CB2852">
        <v>234.53982775724867</v>
      </c>
      <c r="CC2852" s="156">
        <v>0.97</v>
      </c>
      <c r="CD2852">
        <v>2310</v>
      </c>
      <c r="CE2852">
        <v>7.4715078881261165E-2</v>
      </c>
      <c r="CF2852">
        <v>3.0734199861662348</v>
      </c>
      <c r="CG2852">
        <v>0.11087990558361024</v>
      </c>
      <c r="CH2852">
        <v>-3.4897323496919532</v>
      </c>
      <c r="CI2852" t="s">
        <v>479</v>
      </c>
    </row>
    <row r="2853" spans="47:87" x14ac:dyDescent="0.3">
      <c r="AU2853">
        <v>0.3</v>
      </c>
      <c r="AV2853">
        <v>18.556950068843729</v>
      </c>
      <c r="AW2853">
        <v>0.32273441589440688</v>
      </c>
      <c r="AX2853">
        <v>1.1281448930739466</v>
      </c>
      <c r="AY2853">
        <v>322.17315181920407</v>
      </c>
      <c r="AZ2853">
        <v>0.10741409280238397</v>
      </c>
      <c r="BA2853">
        <v>359.95760184472323</v>
      </c>
      <c r="BB2853">
        <v>266.55376600706563</v>
      </c>
      <c r="BC2853">
        <v>1</v>
      </c>
      <c r="BD2853">
        <v>35.413612270330106</v>
      </c>
      <c r="BE2853">
        <v>93.669075553656086</v>
      </c>
      <c r="BF2853">
        <v>27.382445605510473</v>
      </c>
      <c r="BG2853">
        <v>5.1427169383701532</v>
      </c>
      <c r="BH2853">
        <v>427.20065959887233</v>
      </c>
      <c r="BI2853">
        <v>0.19999999999999998</v>
      </c>
      <c r="BJ2853">
        <v>2887.8860040228024</v>
      </c>
      <c r="BK2853">
        <v>671.62160258905078</v>
      </c>
      <c r="BL2853">
        <v>906.55985740333404</v>
      </c>
      <c r="BM2853">
        <v>853.6578312981344</v>
      </c>
      <c r="BN2853">
        <v>162.3473077059657</v>
      </c>
      <c r="BO2853">
        <v>29.309290768604939</v>
      </c>
      <c r="BP2853">
        <v>3.1824358252992284E-2</v>
      </c>
      <c r="BQ2853">
        <v>100</v>
      </c>
      <c r="BR2853">
        <v>344.5972343696987</v>
      </c>
      <c r="BS2853">
        <v>5.406372519016623E-2</v>
      </c>
      <c r="BT2853">
        <v>3.1169850550892634E-4</v>
      </c>
      <c r="BU2853">
        <v>66.758582615377094</v>
      </c>
      <c r="BV2853">
        <v>0.55348868383531358</v>
      </c>
      <c r="BW2853">
        <v>16.661643060825327</v>
      </c>
      <c r="BX2853">
        <v>34.730636615380114</v>
      </c>
      <c r="BY2853">
        <v>35.785164501971146</v>
      </c>
      <c r="BZ2853">
        <v>957.78749880558678</v>
      </c>
      <c r="CA2853">
        <v>256.87331674665273</v>
      </c>
      <c r="CB2853">
        <v>249.61210035258702</v>
      </c>
      <c r="CC2853" s="156">
        <v>0.98</v>
      </c>
      <c r="CD2853">
        <v>2020</v>
      </c>
      <c r="CE2853">
        <v>0.13413603295416254</v>
      </c>
      <c r="CF2853">
        <v>4.2526543474343201</v>
      </c>
      <c r="CG2853">
        <v>0.16182887379129421</v>
      </c>
      <c r="CH2853">
        <v>4.9467617074419596</v>
      </c>
      <c r="CI2853">
        <v>13</v>
      </c>
    </row>
    <row r="2854" spans="47:87" x14ac:dyDescent="0.3">
      <c r="AU2854">
        <v>0.3</v>
      </c>
      <c r="AV2854">
        <v>20.063317862873863</v>
      </c>
      <c r="AW2854">
        <v>0.31918563779467252</v>
      </c>
      <c r="AX2854">
        <v>0.94989819825208177</v>
      </c>
      <c r="AY2854">
        <v>296.60495186020836</v>
      </c>
      <c r="AZ2854">
        <v>9.2386338497428805E-2</v>
      </c>
      <c r="BA2854">
        <v>426.19044698084679</v>
      </c>
      <c r="BB2854">
        <v>325.00808028306659</v>
      </c>
      <c r="BC2854">
        <v>1</v>
      </c>
      <c r="BD2854">
        <v>43.125278361126192</v>
      </c>
      <c r="BE2854">
        <v>89.797793257351174</v>
      </c>
      <c r="BF2854">
        <v>15.629662678952709</v>
      </c>
      <c r="BG2854">
        <v>4.9249797754774525</v>
      </c>
      <c r="BH2854">
        <v>405.70414592209039</v>
      </c>
      <c r="BI2854">
        <v>0.19999999999999998</v>
      </c>
      <c r="BJ2854">
        <v>2498.4276563695685</v>
      </c>
      <c r="BK2854">
        <v>703.76794691615942</v>
      </c>
      <c r="BL2854">
        <v>886.28983890412894</v>
      </c>
      <c r="BM2854">
        <v>1179.3395202259589</v>
      </c>
      <c r="BN2854">
        <v>175.8453682298593</v>
      </c>
      <c r="BO2854">
        <v>28.735901453956462</v>
      </c>
      <c r="BP2854">
        <v>6.2011742463085454E-2</v>
      </c>
      <c r="BQ2854">
        <v>100</v>
      </c>
      <c r="BR2854">
        <v>367.06255354145878</v>
      </c>
      <c r="BS2854">
        <v>5.3675697453902604E-2</v>
      </c>
      <c r="BT2854">
        <v>2.7906045468465562E-4</v>
      </c>
      <c r="BU2854">
        <v>0</v>
      </c>
      <c r="BV2854">
        <v>0.55061736749415779</v>
      </c>
      <c r="BW2854">
        <v>14.564869435187347</v>
      </c>
      <c r="BX2854">
        <v>41.084445313869537</v>
      </c>
      <c r="BY2854">
        <v>38.275803864686395</v>
      </c>
      <c r="BZ2854">
        <v>921.91088040323223</v>
      </c>
      <c r="CA2854">
        <v>149.0154146980357</v>
      </c>
      <c r="CB2854">
        <v>230.81926530993078</v>
      </c>
      <c r="CC2854" s="156">
        <v>1.08</v>
      </c>
      <c r="CD2854">
        <v>1270</v>
      </c>
      <c r="CE2854">
        <v>0.14949392312080034</v>
      </c>
      <c r="CF2854">
        <v>5.3918977240036536</v>
      </c>
      <c r="CG2854">
        <v>0.18144051365287489</v>
      </c>
      <c r="CH2854">
        <v>9.9547587581435248</v>
      </c>
      <c r="CI2854">
        <v>10</v>
      </c>
    </row>
    <row r="2855" spans="47:87" x14ac:dyDescent="0.3">
      <c r="AU2855">
        <v>0.3</v>
      </c>
      <c r="AV2855">
        <v>18.014922540646886</v>
      </c>
      <c r="AW2855">
        <v>0.3690481141785697</v>
      </c>
      <c r="AX2855">
        <v>1.5922757005836061</v>
      </c>
      <c r="AY2855">
        <v>333.20519504568409</v>
      </c>
      <c r="AZ2855">
        <v>9.5057943120430644E-2</v>
      </c>
      <c r="BA2855">
        <v>423.73490301183011</v>
      </c>
      <c r="BB2855">
        <v>344.65487452583631</v>
      </c>
      <c r="BC2855">
        <v>1</v>
      </c>
      <c r="BD2855">
        <v>44.468956202452389</v>
      </c>
      <c r="BE2855">
        <v>113.38885040784176</v>
      </c>
      <c r="BF2855">
        <v>13.264931195646039</v>
      </c>
      <c r="BG2855">
        <v>6.2867768040794507</v>
      </c>
      <c r="BH2855">
        <v>399.82739187636332</v>
      </c>
      <c r="BI2855">
        <v>0.2</v>
      </c>
      <c r="BJ2855">
        <v>2682.0748625290121</v>
      </c>
      <c r="BK2855">
        <v>692.26295003063638</v>
      </c>
      <c r="BL2855">
        <v>830.20222432651758</v>
      </c>
      <c r="BM2855">
        <v>1021.1285685706699</v>
      </c>
      <c r="BN2855">
        <v>85.489351076669877</v>
      </c>
      <c r="BO2855">
        <v>33.469396733012339</v>
      </c>
      <c r="BP2855">
        <v>4.2095289240534288E-2</v>
      </c>
      <c r="BQ2855">
        <v>100</v>
      </c>
      <c r="BR2855">
        <v>374.48031148819666</v>
      </c>
      <c r="BS2855">
        <v>5.5609348145227153E-2</v>
      </c>
      <c r="BT2855">
        <v>2.9817551429762562E-4</v>
      </c>
      <c r="BU2855">
        <v>0</v>
      </c>
      <c r="BV2855">
        <v>0.54505760074884557</v>
      </c>
      <c r="BW2855">
        <v>14.919924099280117</v>
      </c>
      <c r="BX2855">
        <v>37.681831674503826</v>
      </c>
      <c r="BY2855">
        <v>34.435910157542317</v>
      </c>
      <c r="BZ2855">
        <v>987.01643673632339</v>
      </c>
      <c r="CA2855">
        <v>305.95940740752769</v>
      </c>
      <c r="CB2855">
        <v>226.35860415116673</v>
      </c>
      <c r="CC2855" s="156">
        <v>1.0900000000000001</v>
      </c>
      <c r="CD2855">
        <v>1080</v>
      </c>
      <c r="CE2855">
        <v>0.25724785603550715</v>
      </c>
      <c r="CF2855">
        <v>8.8524143397866695</v>
      </c>
      <c r="CG2855">
        <v>0.31222656894160977</v>
      </c>
      <c r="CH2855">
        <v>44.23768832245208</v>
      </c>
      <c r="CI2855">
        <v>5</v>
      </c>
    </row>
    <row r="2856" spans="47:87" x14ac:dyDescent="0.3">
      <c r="AU2856">
        <v>0.3</v>
      </c>
      <c r="AV2856">
        <v>19.909336887825322</v>
      </c>
      <c r="AW2856">
        <v>0.32828212053325045</v>
      </c>
      <c r="AX2856">
        <v>0</v>
      </c>
      <c r="AY2856">
        <v>318.93409304556826</v>
      </c>
      <c r="AZ2856">
        <v>9.5571157467503706E-2</v>
      </c>
      <c r="BA2856">
        <v>435.35390925492032</v>
      </c>
      <c r="BB2856">
        <v>285.97757872436068</v>
      </c>
      <c r="BC2856">
        <v>1</v>
      </c>
      <c r="BD2856">
        <v>35.569193482017269</v>
      </c>
      <c r="BE2856">
        <v>112.96840287438462</v>
      </c>
      <c r="BF2856">
        <v>15.847782929005268</v>
      </c>
      <c r="BG2856">
        <v>5.4732459710355394</v>
      </c>
      <c r="BH2856">
        <v>406.50632433507599</v>
      </c>
      <c r="BI2856">
        <v>0.19999999999999998</v>
      </c>
      <c r="BJ2856">
        <v>3027.3224630208733</v>
      </c>
      <c r="BK2856">
        <v>679.35941416935248</v>
      </c>
      <c r="BL2856">
        <v>887.6742765597121</v>
      </c>
      <c r="BM2856">
        <v>966.44369669944285</v>
      </c>
      <c r="BN2856">
        <v>231.68289713259415</v>
      </c>
      <c r="BO2856">
        <v>29.606081971082673</v>
      </c>
      <c r="BP2856">
        <v>5.7559270727793405E-2</v>
      </c>
      <c r="BQ2856">
        <v>100</v>
      </c>
      <c r="BR2856">
        <v>339.91027937556697</v>
      </c>
      <c r="BS2856">
        <v>5.4168391235360942E-2</v>
      </c>
      <c r="BT2856">
        <v>2.7835037504430054E-4</v>
      </c>
      <c r="BU2856">
        <v>0</v>
      </c>
      <c r="BV2856">
        <v>0.55440116188789013</v>
      </c>
      <c r="BW2856">
        <v>15.106668295640393</v>
      </c>
      <c r="BX2856">
        <v>37.831892755337407</v>
      </c>
      <c r="BY2856">
        <v>33.23874569934037</v>
      </c>
      <c r="BZ2856">
        <v>1338.0832901186429</v>
      </c>
      <c r="CA2856">
        <v>224.52100622218325</v>
      </c>
      <c r="CB2856">
        <v>227.91357326490078</v>
      </c>
      <c r="CC2856" s="156">
        <v>1.02</v>
      </c>
      <c r="CD2856">
        <v>1490</v>
      </c>
      <c r="CE2856">
        <v>0.18353280246095038</v>
      </c>
      <c r="CF2856">
        <v>6.338877652567195</v>
      </c>
      <c r="CG2856">
        <v>0.22188233031357252</v>
      </c>
      <c r="CH2856">
        <v>20.214145186714436</v>
      </c>
      <c r="CI2856">
        <v>7</v>
      </c>
    </row>
    <row r="2857" spans="47:87" x14ac:dyDescent="0.3">
      <c r="AU2857">
        <v>0.3</v>
      </c>
      <c r="AV2857">
        <v>22.15372526321843</v>
      </c>
      <c r="AW2857">
        <v>0.37611940935100746</v>
      </c>
      <c r="AX2857">
        <v>0.9027160941471486</v>
      </c>
      <c r="AY2857">
        <v>330.36142101849714</v>
      </c>
      <c r="AZ2857">
        <v>9.5905246441978953E-2</v>
      </c>
      <c r="BA2857">
        <v>462.74580789516904</v>
      </c>
      <c r="BB2857">
        <v>376.7786133269118</v>
      </c>
      <c r="BC2857">
        <v>1</v>
      </c>
      <c r="BD2857">
        <v>33.034956802243236</v>
      </c>
      <c r="BE2857">
        <v>96.464611899007124</v>
      </c>
      <c r="BF2857">
        <v>10.779927773659988</v>
      </c>
      <c r="BG2857">
        <v>4.215561724748361</v>
      </c>
      <c r="BH2857">
        <v>455.36667188192291</v>
      </c>
      <c r="BI2857">
        <v>0.2</v>
      </c>
      <c r="BJ2857">
        <v>2627.3991122092948</v>
      </c>
      <c r="BK2857">
        <v>679.3117563208292</v>
      </c>
      <c r="BL2857">
        <v>860.82010590686696</v>
      </c>
      <c r="BM2857">
        <v>893.2630276326621</v>
      </c>
      <c r="BN2857">
        <v>145.22413009150651</v>
      </c>
      <c r="BO2857">
        <v>34.200969489776888</v>
      </c>
      <c r="BP2857">
        <v>3.1953008565919899E-2</v>
      </c>
      <c r="BQ2857">
        <v>100</v>
      </c>
      <c r="BR2857">
        <v>337.55830606718109</v>
      </c>
      <c r="BS2857">
        <v>5.4443166987886746E-2</v>
      </c>
      <c r="BT2857">
        <v>3.1295565428878322E-4</v>
      </c>
      <c r="BU2857">
        <v>0</v>
      </c>
      <c r="BV2857">
        <v>0.61590481567828215</v>
      </c>
      <c r="BW2857">
        <v>14.438373265274263</v>
      </c>
      <c r="BX2857">
        <v>35.985951168159382</v>
      </c>
      <c r="BY2857">
        <v>25.681548093092417</v>
      </c>
      <c r="BZ2857">
        <v>1094.7982027192991</v>
      </c>
      <c r="CA2857">
        <v>242.80403802552098</v>
      </c>
      <c r="CB2857">
        <v>237.75676481007301</v>
      </c>
      <c r="CC2857" s="156">
        <v>0.81</v>
      </c>
      <c r="CD2857">
        <v>1800</v>
      </c>
      <c r="CE2857">
        <v>0.2320087145703611</v>
      </c>
      <c r="CF2857">
        <v>6.987154304822087</v>
      </c>
      <c r="CG2857">
        <v>0.28377100259757299</v>
      </c>
      <c r="CH2857">
        <v>24.315448003787633</v>
      </c>
      <c r="CI2857">
        <v>6</v>
      </c>
    </row>
    <row r="2858" spans="47:87" x14ac:dyDescent="0.3">
      <c r="AU2858">
        <v>0.3</v>
      </c>
      <c r="AV2858">
        <v>21.194865022366869</v>
      </c>
      <c r="AW2858">
        <v>0.29381960293904597</v>
      </c>
      <c r="AX2858">
        <v>1.009562922370661</v>
      </c>
      <c r="AY2858">
        <v>298.81998714072228</v>
      </c>
      <c r="AZ2858">
        <v>0.10367342049587264</v>
      </c>
      <c r="BA2858">
        <v>427.47128395323762</v>
      </c>
      <c r="BB2858">
        <v>305.32089984424005</v>
      </c>
      <c r="BC2858">
        <v>1</v>
      </c>
      <c r="BD2858">
        <v>49.596935193644498</v>
      </c>
      <c r="BE2858">
        <v>95.420255722809088</v>
      </c>
      <c r="BF2858">
        <v>5.9587820710607202</v>
      </c>
      <c r="BG2858">
        <v>4.6166706177131225</v>
      </c>
      <c r="BH2858">
        <v>427.73768274025275</v>
      </c>
      <c r="BI2858">
        <v>0.2</v>
      </c>
      <c r="BJ2858">
        <v>2888.9489632884033</v>
      </c>
      <c r="BK2858">
        <v>688.64166838666608</v>
      </c>
      <c r="BL2858">
        <v>860.82597452016876</v>
      </c>
      <c r="BM2858">
        <v>910.47575098968025</v>
      </c>
      <c r="BN2858">
        <v>139.6416936108777</v>
      </c>
      <c r="BO2858">
        <v>26.738142339725869</v>
      </c>
      <c r="BP2858">
        <v>2.2299145142467676E-2</v>
      </c>
      <c r="BQ2858">
        <v>100</v>
      </c>
      <c r="BR2858">
        <v>376.97178991992769</v>
      </c>
      <c r="BS2858">
        <v>5.45696658848627E-2</v>
      </c>
      <c r="BT2858">
        <v>3.0305374490903399E-4</v>
      </c>
      <c r="BU2858">
        <v>0</v>
      </c>
      <c r="BV2858">
        <v>0.51944919965823344</v>
      </c>
      <c r="BW2858">
        <v>15.158778186064248</v>
      </c>
      <c r="BX2858">
        <v>34.77354822175981</v>
      </c>
      <c r="BY2858">
        <v>36.937912635770807</v>
      </c>
      <c r="BZ2858">
        <v>1057.5657783462505</v>
      </c>
      <c r="CA2858">
        <v>320.26093397808569</v>
      </c>
      <c r="CB2858">
        <v>222.12740114527872</v>
      </c>
      <c r="CC2858" s="156">
        <v>1.0900000000000001</v>
      </c>
      <c r="CD2858">
        <v>1050</v>
      </c>
      <c r="CE2858">
        <v>0.12824515240882284</v>
      </c>
      <c r="CF2858">
        <v>4.7040145522261714</v>
      </c>
      <c r="CG2858">
        <v>0.16771842393631975</v>
      </c>
      <c r="CH2858">
        <v>5.7297729087983118</v>
      </c>
      <c r="CI2858">
        <v>12</v>
      </c>
    </row>
    <row r="2859" spans="47:87" x14ac:dyDescent="0.3">
      <c r="AU2859">
        <v>0.3</v>
      </c>
      <c r="AV2859">
        <v>19.531360898274006</v>
      </c>
      <c r="AW2859">
        <v>0.25106332666702652</v>
      </c>
      <c r="AX2859">
        <v>1.8910122869183741</v>
      </c>
      <c r="AY2859">
        <v>356.75627020258645</v>
      </c>
      <c r="AZ2859">
        <v>0.112564922325448</v>
      </c>
      <c r="BA2859">
        <v>379.61135591618881</v>
      </c>
      <c r="BB2859">
        <v>289.87042362348734</v>
      </c>
      <c r="BC2859">
        <v>1</v>
      </c>
      <c r="BD2859">
        <v>40.219818025124866</v>
      </c>
      <c r="BE2859">
        <v>92.085818181469349</v>
      </c>
      <c r="BF2859">
        <v>15.021178544012386</v>
      </c>
      <c r="BG2859">
        <v>4.7288907326458034</v>
      </c>
      <c r="BH2859">
        <v>487.68904620196196</v>
      </c>
      <c r="BI2859">
        <v>0.19999999999999998</v>
      </c>
      <c r="BJ2859">
        <v>2366.2192818605013</v>
      </c>
      <c r="BK2859">
        <v>699.49268127490757</v>
      </c>
      <c r="BL2859">
        <v>925.97285990712476</v>
      </c>
      <c r="BM2859">
        <v>978.85206492689713</v>
      </c>
      <c r="BN2859">
        <v>85.318440541621612</v>
      </c>
      <c r="BO2859">
        <v>22.727036123106402</v>
      </c>
      <c r="BP2859">
        <v>3.3523846019524552E-2</v>
      </c>
      <c r="BQ2859">
        <v>100</v>
      </c>
      <c r="BR2859">
        <v>380.47555388510034</v>
      </c>
      <c r="BS2859">
        <v>5.5271520289051294E-2</v>
      </c>
      <c r="BT2859">
        <v>3.0517119234982576E-4</v>
      </c>
      <c r="BU2859">
        <v>13.500200611650145</v>
      </c>
      <c r="BV2859">
        <v>0.56272507438196129</v>
      </c>
      <c r="BW2859">
        <v>15.240372355251965</v>
      </c>
      <c r="BX2859">
        <v>36.669188814332294</v>
      </c>
      <c r="BY2859">
        <v>28.170831498888901</v>
      </c>
      <c r="BZ2859">
        <v>974.74178225813057</v>
      </c>
      <c r="CA2859">
        <v>307.89603884826562</v>
      </c>
      <c r="CB2859">
        <v>223.93160270600777</v>
      </c>
      <c r="CC2859" s="156">
        <v>0.79</v>
      </c>
      <c r="CD2859">
        <v>2120</v>
      </c>
      <c r="CE2859">
        <v>7.2547519050964127E-2</v>
      </c>
      <c r="CF2859">
        <v>3.3847030756027983</v>
      </c>
      <c r="CG2859">
        <v>0.11144414724234804</v>
      </c>
      <c r="CH2859">
        <v>-6.2850854308657444</v>
      </c>
      <c r="CI2859" t="s">
        <v>479</v>
      </c>
    </row>
    <row r="2860" spans="47:87" x14ac:dyDescent="0.3">
      <c r="AU2860">
        <v>0.3</v>
      </c>
      <c r="AV2860">
        <v>19.782524504518022</v>
      </c>
      <c r="AW2860">
        <v>0.25401471670864689</v>
      </c>
      <c r="AX2860">
        <v>1.3345414589971945</v>
      </c>
      <c r="AY2860">
        <v>312.53440177509822</v>
      </c>
      <c r="AZ2860">
        <v>8.2351876559230902E-2</v>
      </c>
      <c r="BA2860">
        <v>437.14774575544362</v>
      </c>
      <c r="BB2860">
        <v>389.5254472522131</v>
      </c>
      <c r="BC2860">
        <v>1</v>
      </c>
      <c r="BD2860">
        <v>40.540431889019118</v>
      </c>
      <c r="BE2860">
        <v>105.23802688446186</v>
      </c>
      <c r="BF2860">
        <v>19.878636615177914</v>
      </c>
      <c r="BG2860">
        <v>5.0920372711129014</v>
      </c>
      <c r="BH2860">
        <v>377.03916070150763</v>
      </c>
      <c r="BI2860">
        <v>0.20000000000000004</v>
      </c>
      <c r="BJ2860">
        <v>2263.5327453881864</v>
      </c>
      <c r="BK2860">
        <v>692.79438569467754</v>
      </c>
      <c r="BL2860">
        <v>925.50008771240664</v>
      </c>
      <c r="BM2860">
        <v>916.9017404560467</v>
      </c>
      <c r="BN2860">
        <v>99.490089127818067</v>
      </c>
      <c r="BO2860">
        <v>23.084878128317175</v>
      </c>
      <c r="BP2860">
        <v>2.3068366350302807E-2</v>
      </c>
      <c r="BQ2860">
        <v>100</v>
      </c>
      <c r="BR2860">
        <v>421.06913171095698</v>
      </c>
      <c r="BS2860">
        <v>5.1665832212827049E-2</v>
      </c>
      <c r="BT2860">
        <v>2.9035558437068754E-4</v>
      </c>
      <c r="BU2860">
        <v>0</v>
      </c>
      <c r="BV2860">
        <v>0.53777678095349013</v>
      </c>
      <c r="BW2860">
        <v>14.64512354673443</v>
      </c>
      <c r="BX2860">
        <v>36.48958530438933</v>
      </c>
      <c r="BY2860">
        <v>39.12845934744113</v>
      </c>
      <c r="BZ2860">
        <v>905.80957801729255</v>
      </c>
      <c r="CA2860">
        <v>253.48775156844744</v>
      </c>
      <c r="CB2860">
        <v>238.31756587363444</v>
      </c>
      <c r="CC2860" s="156">
        <v>1</v>
      </c>
      <c r="CD2860">
        <v>870</v>
      </c>
      <c r="CE2860">
        <v>0.21043631963427201</v>
      </c>
      <c r="CF2860">
        <v>7.1536309069469279</v>
      </c>
      <c r="CG2860">
        <v>0.24891049795406689</v>
      </c>
      <c r="CH2860">
        <v>29.224156728841766</v>
      </c>
      <c r="CI2860">
        <v>6</v>
      </c>
    </row>
    <row r="2861" spans="47:87" x14ac:dyDescent="0.3">
      <c r="AU2861">
        <v>0.3</v>
      </c>
      <c r="AV2861">
        <v>20.829944036245859</v>
      </c>
      <c r="AW2861">
        <v>0.32874736310584146</v>
      </c>
      <c r="AX2861">
        <v>1.2230326444924338</v>
      </c>
      <c r="AY2861">
        <v>324.94211197407446</v>
      </c>
      <c r="AZ2861">
        <v>9.7426547171346939E-2</v>
      </c>
      <c r="BA2861">
        <v>372.53839030692723</v>
      </c>
      <c r="BB2861">
        <v>274.26019134024358</v>
      </c>
      <c r="BC2861">
        <v>1</v>
      </c>
      <c r="BD2861">
        <v>37.229135622760936</v>
      </c>
      <c r="BE2861">
        <v>101.5082201723653</v>
      </c>
      <c r="BF2861">
        <v>10.183854889229949</v>
      </c>
      <c r="BG2861">
        <v>5.9426459600899948</v>
      </c>
      <c r="BH2861">
        <v>404.33559050691105</v>
      </c>
      <c r="BI2861">
        <v>0.2</v>
      </c>
      <c r="BJ2861">
        <v>2341.5842745572745</v>
      </c>
      <c r="BK2861">
        <v>665.81041845148502</v>
      </c>
      <c r="BL2861">
        <v>916.81755898313884</v>
      </c>
      <c r="BM2861">
        <v>1008.0798623513886</v>
      </c>
      <c r="BN2861">
        <v>224.78440644071352</v>
      </c>
      <c r="BO2861">
        <v>29.619977088065657</v>
      </c>
      <c r="BP2861">
        <v>6.1037741337988116E-2</v>
      </c>
      <c r="BQ2861">
        <v>100</v>
      </c>
      <c r="BR2861">
        <v>339.24114340492355</v>
      </c>
      <c r="BS2861">
        <v>5.5104000497001246E-2</v>
      </c>
      <c r="BT2861">
        <v>3.0944802837479159E-4</v>
      </c>
      <c r="BU2861">
        <v>0</v>
      </c>
      <c r="BV2861">
        <v>0.55224180756527552</v>
      </c>
      <c r="BW2861">
        <v>15.082319089633536</v>
      </c>
      <c r="BX2861">
        <v>35.906668852554908</v>
      </c>
      <c r="BY2861">
        <v>36.622848761784979</v>
      </c>
      <c r="BZ2861">
        <v>987.88730657323629</v>
      </c>
      <c r="CA2861">
        <v>237.34817066466059</v>
      </c>
      <c r="CB2861">
        <v>227.61660300718904</v>
      </c>
      <c r="CC2861" s="156">
        <v>1.01</v>
      </c>
      <c r="CD2861">
        <v>1960</v>
      </c>
      <c r="CE2861">
        <v>0.15874180107989111</v>
      </c>
      <c r="CF2861">
        <v>4.9897422304511299</v>
      </c>
      <c r="CG2861">
        <v>0.18880735951000327</v>
      </c>
      <c r="CH2861">
        <v>12.536411526642965</v>
      </c>
      <c r="CI2861">
        <v>10</v>
      </c>
    </row>
    <row r="2862" spans="47:87" x14ac:dyDescent="0.3">
      <c r="AU2862">
        <v>0.3</v>
      </c>
      <c r="AV2862">
        <v>19.813740469813709</v>
      </c>
      <c r="AW2862">
        <v>0.34523689453642387</v>
      </c>
      <c r="AX2862">
        <v>0.45529281832750118</v>
      </c>
      <c r="AY2862">
        <v>344.1948510500431</v>
      </c>
      <c r="AZ2862">
        <v>0.11438092453195357</v>
      </c>
      <c r="BA2862">
        <v>364.7282402261427</v>
      </c>
      <c r="BB2862">
        <v>311.38762212082963</v>
      </c>
      <c r="BC2862">
        <v>1</v>
      </c>
      <c r="BD2862">
        <v>41.050853238138728</v>
      </c>
      <c r="BE2862">
        <v>85.67638460575354</v>
      </c>
      <c r="BF2862">
        <v>17.762297525962051</v>
      </c>
      <c r="BG2862">
        <v>5.5051831571408121</v>
      </c>
      <c r="BH2862">
        <v>419.76481600499335</v>
      </c>
      <c r="BI2862">
        <v>0.20000000000000004</v>
      </c>
      <c r="BJ2862">
        <v>2957.0247377975356</v>
      </c>
      <c r="BK2862">
        <v>679.96149673911043</v>
      </c>
      <c r="BL2862">
        <v>864.38232524067359</v>
      </c>
      <c r="BM2862">
        <v>923.20995376161511</v>
      </c>
      <c r="BN2862">
        <v>193.8401892316038</v>
      </c>
      <c r="BO2862">
        <v>31.01388766007609</v>
      </c>
      <c r="BP2862">
        <v>7.5178694188102857E-2</v>
      </c>
      <c r="BQ2862">
        <v>100</v>
      </c>
      <c r="BR2862">
        <v>300.7266834210065</v>
      </c>
      <c r="BS2862">
        <v>5.4953359772752217E-2</v>
      </c>
      <c r="BT2862">
        <v>2.9076228807620652E-4</v>
      </c>
      <c r="BU2862">
        <v>0</v>
      </c>
      <c r="BV2862">
        <v>0.5266039710213134</v>
      </c>
      <c r="BW2862">
        <v>15.898231469300999</v>
      </c>
      <c r="BX2862">
        <v>35.034180653012939</v>
      </c>
      <c r="BY2862">
        <v>35.758258900625698</v>
      </c>
      <c r="BZ2862">
        <v>1223.8194171655036</v>
      </c>
      <c r="CA2862">
        <v>242.54779986289793</v>
      </c>
      <c r="CB2862">
        <v>241.73860192018032</v>
      </c>
      <c r="CC2862" s="156">
        <v>1.1399999999999999</v>
      </c>
      <c r="CD2862">
        <v>1930</v>
      </c>
      <c r="CE2862">
        <v>9.2112021121508736E-2</v>
      </c>
      <c r="CF2862">
        <v>3.6867921930925718</v>
      </c>
      <c r="CG2862">
        <v>0.12503867251742259</v>
      </c>
      <c r="CH2862">
        <v>-2.5961484142188849</v>
      </c>
      <c r="CI2862" t="s">
        <v>479</v>
      </c>
    </row>
    <row r="2863" spans="47:87" x14ac:dyDescent="0.3">
      <c r="AU2863">
        <v>0.3</v>
      </c>
      <c r="AV2863">
        <v>17.881061763026391</v>
      </c>
      <c r="AW2863">
        <v>0.30379840995353685</v>
      </c>
      <c r="AX2863">
        <v>0.68645711769381834</v>
      </c>
      <c r="AY2863">
        <v>310.300352342677</v>
      </c>
      <c r="AZ2863">
        <v>0.10802013540105442</v>
      </c>
      <c r="BA2863">
        <v>432.61355857031356</v>
      </c>
      <c r="BB2863">
        <v>356.49397822929006</v>
      </c>
      <c r="BC2863">
        <v>1</v>
      </c>
      <c r="BD2863">
        <v>26.110630892143497</v>
      </c>
      <c r="BE2863">
        <v>107.07019083149405</v>
      </c>
      <c r="BF2863">
        <v>25.618674127267326</v>
      </c>
      <c r="BG2863">
        <v>4.2754038064372528</v>
      </c>
      <c r="BH2863">
        <v>418.53254364735426</v>
      </c>
      <c r="BI2863">
        <v>0.19999999999999996</v>
      </c>
      <c r="BJ2863">
        <v>2670.6877195564884</v>
      </c>
      <c r="BK2863">
        <v>681.6454347311676</v>
      </c>
      <c r="BL2863">
        <v>890.28417988681463</v>
      </c>
      <c r="BM2863">
        <v>819.46606089935392</v>
      </c>
      <c r="BN2863">
        <v>206.63210345594982</v>
      </c>
      <c r="BO2863">
        <v>27.260748875158345</v>
      </c>
      <c r="BP2863">
        <v>6.982864127676415E-2</v>
      </c>
      <c r="BQ2863">
        <v>100</v>
      </c>
      <c r="BR2863">
        <v>401.61078060250014</v>
      </c>
      <c r="BS2863">
        <v>5.1030916333357414E-2</v>
      </c>
      <c r="BT2863">
        <v>3.1413570197970917E-4</v>
      </c>
      <c r="BU2863">
        <v>0</v>
      </c>
      <c r="BV2863">
        <v>0.57585638361915858</v>
      </c>
      <c r="BW2863">
        <v>16.162590425820738</v>
      </c>
      <c r="BX2863">
        <v>32.630979862176154</v>
      </c>
      <c r="BY2863">
        <v>37.997217519710617</v>
      </c>
      <c r="BZ2863">
        <v>1086.1633491395676</v>
      </c>
      <c r="CA2863">
        <v>309.3732656416974</v>
      </c>
      <c r="CB2863">
        <v>232.69770670595966</v>
      </c>
      <c r="CC2863" s="156">
        <v>1.07</v>
      </c>
      <c r="CD2863">
        <v>1250</v>
      </c>
      <c r="CE2863">
        <v>0.2100752888581805</v>
      </c>
      <c r="CF2863">
        <v>7.4841639235178441</v>
      </c>
      <c r="CG2863">
        <v>0.24907914371126624</v>
      </c>
      <c r="CH2863">
        <v>32.14201178832284</v>
      </c>
      <c r="CI2863">
        <v>6</v>
      </c>
    </row>
    <row r="2864" spans="47:87" x14ac:dyDescent="0.3">
      <c r="AU2864">
        <v>0.3</v>
      </c>
      <c r="AV2864">
        <v>20.535853221380126</v>
      </c>
      <c r="AW2864">
        <v>0.30403670045919567</v>
      </c>
      <c r="AX2864">
        <v>0.88687179578883524</v>
      </c>
      <c r="AY2864">
        <v>341.41690965951642</v>
      </c>
      <c r="AZ2864">
        <v>0.1013936090328707</v>
      </c>
      <c r="BA2864">
        <v>384.90237448004262</v>
      </c>
      <c r="BB2864">
        <v>299.10622548444678</v>
      </c>
      <c r="BC2864">
        <v>1</v>
      </c>
      <c r="BD2864">
        <v>38.802706854310102</v>
      </c>
      <c r="BE2864">
        <v>90.846973111804658</v>
      </c>
      <c r="BF2864">
        <v>18.863983085401138</v>
      </c>
      <c r="BG2864">
        <v>4.3047047569262959</v>
      </c>
      <c r="BH2864">
        <v>428.26104526827351</v>
      </c>
      <c r="BI2864">
        <v>0.19999999999999996</v>
      </c>
      <c r="BJ2864">
        <v>2316.5546004121434</v>
      </c>
      <c r="BK2864">
        <v>683.85847360949299</v>
      </c>
      <c r="BL2864">
        <v>907.41003074466585</v>
      </c>
      <c r="BM2864">
        <v>850.13865956454777</v>
      </c>
      <c r="BN2864">
        <v>151.68764019305979</v>
      </c>
      <c r="BO2864">
        <v>27.387826245290398</v>
      </c>
      <c r="BP2864">
        <v>5.7090544273389263E-2</v>
      </c>
      <c r="BQ2864">
        <v>100</v>
      </c>
      <c r="BR2864">
        <v>282.08779745448624</v>
      </c>
      <c r="BS2864">
        <v>5.3358018352088116E-2</v>
      </c>
      <c r="BT2864">
        <v>3.1723121174499693E-4</v>
      </c>
      <c r="BU2864">
        <v>67.352445445787112</v>
      </c>
      <c r="BV2864">
        <v>0.52578716078635201</v>
      </c>
      <c r="BW2864">
        <v>15.696770105525772</v>
      </c>
      <c r="BX2864">
        <v>36.363274765569123</v>
      </c>
      <c r="BY2864">
        <v>35.608523182652647</v>
      </c>
      <c r="BZ2864">
        <v>1219.3124025060965</v>
      </c>
      <c r="CA2864">
        <v>299.92537107093398</v>
      </c>
      <c r="CB2864">
        <v>233.81231003764901</v>
      </c>
      <c r="CC2864" s="156">
        <v>0.93</v>
      </c>
      <c r="CD2864">
        <v>990</v>
      </c>
      <c r="CE2864">
        <v>0.21661173718919624</v>
      </c>
      <c r="CF2864">
        <v>6.6311179787100656</v>
      </c>
      <c r="CG2864">
        <v>0.26128977931131353</v>
      </c>
      <c r="CH2864">
        <v>17.534532207296355</v>
      </c>
      <c r="CI2864">
        <v>7</v>
      </c>
    </row>
    <row r="2865" spans="47:87" x14ac:dyDescent="0.3">
      <c r="AU2865">
        <v>0.3</v>
      </c>
      <c r="AV2865">
        <v>19.082687211800607</v>
      </c>
      <c r="AW2865">
        <v>0.29250480127991091</v>
      </c>
      <c r="AX2865">
        <v>1.0680497691341393</v>
      </c>
      <c r="AY2865">
        <v>342.74875170808218</v>
      </c>
      <c r="AZ2865">
        <v>8.8542369662286846E-2</v>
      </c>
      <c r="BA2865">
        <v>450.61752672928736</v>
      </c>
      <c r="BB2865">
        <v>372.04663591191195</v>
      </c>
      <c r="BC2865">
        <v>1</v>
      </c>
      <c r="BD2865">
        <v>43.186541335317024</v>
      </c>
      <c r="BE2865">
        <v>85.800273844431501</v>
      </c>
      <c r="BF2865">
        <v>21.078866479917423</v>
      </c>
      <c r="BG2865">
        <v>6.7519550186209623</v>
      </c>
      <c r="BH2865">
        <v>413.48696665328754</v>
      </c>
      <c r="BI2865">
        <v>0.20000000000000007</v>
      </c>
      <c r="BJ2865">
        <v>2328.370317338728</v>
      </c>
      <c r="BK2865">
        <v>682.8240640570715</v>
      </c>
      <c r="BL2865">
        <v>856.47584693135582</v>
      </c>
      <c r="BM2865">
        <v>696.02511480246824</v>
      </c>
      <c r="BN2865">
        <v>184.31435174975195</v>
      </c>
      <c r="BO2865">
        <v>26.178732842301599</v>
      </c>
      <c r="BP2865">
        <v>7.5632805422277793E-2</v>
      </c>
      <c r="BQ2865">
        <v>100</v>
      </c>
      <c r="BR2865">
        <v>357.14796322696822</v>
      </c>
      <c r="BS2865">
        <v>5.3304616463837357E-2</v>
      </c>
      <c r="BT2865">
        <v>2.8611685070513649E-4</v>
      </c>
      <c r="BU2865">
        <v>0</v>
      </c>
      <c r="BV2865">
        <v>0.54816714577171388</v>
      </c>
      <c r="BW2865">
        <v>13.706134905816151</v>
      </c>
      <c r="BX2865">
        <v>34.632217479581172</v>
      </c>
      <c r="BY2865">
        <v>30.646498123207788</v>
      </c>
      <c r="BZ2865">
        <v>1084.7836820989542</v>
      </c>
      <c r="CA2865">
        <v>332.06895411902013</v>
      </c>
      <c r="CB2865">
        <v>219.79191406449257</v>
      </c>
      <c r="CC2865" s="156">
        <v>0.9</v>
      </c>
      <c r="CD2865">
        <v>2050</v>
      </c>
      <c r="CE2865">
        <v>0.15673589150002898</v>
      </c>
      <c r="CF2865">
        <v>4.6135896288413658</v>
      </c>
      <c r="CG2865">
        <v>0.20334096656606745</v>
      </c>
      <c r="CH2865">
        <v>8.5569805827737682</v>
      </c>
      <c r="CI2865">
        <v>10</v>
      </c>
    </row>
    <row r="2866" spans="47:87" x14ac:dyDescent="0.3">
      <c r="AU2866">
        <v>0.3</v>
      </c>
      <c r="AV2866">
        <v>19.697467780247358</v>
      </c>
      <c r="AW2866">
        <v>0.27908081823848979</v>
      </c>
      <c r="AX2866">
        <v>1.2774403610815075</v>
      </c>
      <c r="AY2866">
        <v>345.52642797634803</v>
      </c>
      <c r="AZ2866">
        <v>0.11061597818306312</v>
      </c>
      <c r="BA2866">
        <v>463.41501818776186</v>
      </c>
      <c r="BB2866">
        <v>379.53014688809196</v>
      </c>
      <c r="BC2866">
        <v>1</v>
      </c>
      <c r="BD2866">
        <v>41.936773239389616</v>
      </c>
      <c r="BE2866">
        <v>104.57341572606902</v>
      </c>
      <c r="BF2866">
        <v>0.89776065269944316</v>
      </c>
      <c r="BG2866">
        <v>5.0791399047858521</v>
      </c>
      <c r="BH2866">
        <v>427.94828876164115</v>
      </c>
      <c r="BI2866">
        <v>0.19999999999999996</v>
      </c>
      <c r="BJ2866">
        <v>2139.594085852159</v>
      </c>
      <c r="BK2866">
        <v>688.64230718477563</v>
      </c>
      <c r="BL2866">
        <v>842.37047381995808</v>
      </c>
      <c r="BM2866">
        <v>1032.7840356416534</v>
      </c>
      <c r="BN2866">
        <v>127.87563988897652</v>
      </c>
      <c r="BO2866">
        <v>25.102241868204313</v>
      </c>
      <c r="BP2866">
        <v>5.6874805900513692E-2</v>
      </c>
      <c r="BQ2866">
        <v>100</v>
      </c>
      <c r="BR2866">
        <v>354.8851849438762</v>
      </c>
      <c r="BS2866">
        <v>5.3145301010369246E-2</v>
      </c>
      <c r="BT2866">
        <v>3.2305289228894574E-4</v>
      </c>
      <c r="BU2866">
        <v>0</v>
      </c>
      <c r="BV2866">
        <v>0.55234953710799151</v>
      </c>
      <c r="BW2866">
        <v>14.307626699730882</v>
      </c>
      <c r="BX2866">
        <v>36.351005254027392</v>
      </c>
      <c r="BY2866">
        <v>31.350554350048679</v>
      </c>
      <c r="BZ2866">
        <v>1168.3214206167588</v>
      </c>
      <c r="CA2866">
        <v>227.82053791082694</v>
      </c>
      <c r="CB2866">
        <v>213.41020093375684</v>
      </c>
      <c r="CC2866" s="156">
        <v>0.93</v>
      </c>
      <c r="CD2866">
        <v>1820</v>
      </c>
      <c r="CE2866">
        <v>9.5316242247388772E-2</v>
      </c>
      <c r="CF2866">
        <v>3.4363432578385091</v>
      </c>
      <c r="CG2866">
        <v>0.12998814354963056</v>
      </c>
      <c r="CH2866">
        <v>-1.1846624714179794</v>
      </c>
      <c r="CI2866" t="s">
        <v>479</v>
      </c>
    </row>
    <row r="2867" spans="47:87" x14ac:dyDescent="0.3">
      <c r="AU2867">
        <v>0.3</v>
      </c>
      <c r="AV2867">
        <v>18.143610486520515</v>
      </c>
      <c r="AW2867">
        <v>0.37735297703959431</v>
      </c>
      <c r="AX2867">
        <v>0.91022800289315198</v>
      </c>
      <c r="AY2867">
        <v>315.29388054718464</v>
      </c>
      <c r="AZ2867">
        <v>9.7837503198790796E-2</v>
      </c>
      <c r="BA2867">
        <v>428.96913864064743</v>
      </c>
      <c r="BB2867">
        <v>326.16083935960614</v>
      </c>
      <c r="BC2867">
        <v>1</v>
      </c>
      <c r="BD2867">
        <v>41.590900253865314</v>
      </c>
      <c r="BE2867">
        <v>85.769627727465334</v>
      </c>
      <c r="BF2867">
        <v>20.182685764501006</v>
      </c>
      <c r="BG2867">
        <v>4.9491081657271856</v>
      </c>
      <c r="BH2867">
        <v>383.39716840311934</v>
      </c>
      <c r="BI2867">
        <v>0.2</v>
      </c>
      <c r="BJ2867">
        <v>2591.5668429488906</v>
      </c>
      <c r="BK2867">
        <v>689.44376010654548</v>
      </c>
      <c r="BL2867">
        <v>854.90379192368653</v>
      </c>
      <c r="BM2867">
        <v>835.99744567131881</v>
      </c>
      <c r="BN2867">
        <v>118.81540328257363</v>
      </c>
      <c r="BO2867">
        <v>34.051526610867924</v>
      </c>
      <c r="BP2867">
        <v>6.3795086029563866E-2</v>
      </c>
      <c r="BQ2867">
        <v>100</v>
      </c>
      <c r="BR2867">
        <v>337.34373299724388</v>
      </c>
      <c r="BS2867">
        <v>5.6260202882937857E-2</v>
      </c>
      <c r="BT2867">
        <v>3.0055642217511068E-4</v>
      </c>
      <c r="BU2867">
        <v>0</v>
      </c>
      <c r="BV2867">
        <v>0.54628792952596783</v>
      </c>
      <c r="BW2867">
        <v>14.402774217245513</v>
      </c>
      <c r="BX2867">
        <v>35.347614019059378</v>
      </c>
      <c r="BY2867">
        <v>32.183543223420877</v>
      </c>
      <c r="BZ2867">
        <v>1095.1737676207085</v>
      </c>
      <c r="CA2867">
        <v>348.4874988641314</v>
      </c>
      <c r="CB2867">
        <v>244.88802089573161</v>
      </c>
      <c r="CC2867" s="156">
        <v>0.78</v>
      </c>
      <c r="CD2867">
        <v>2150</v>
      </c>
      <c r="CE2867">
        <v>0.27297594998594055</v>
      </c>
      <c r="CF2867">
        <v>7.33828476796808</v>
      </c>
      <c r="CG2867">
        <v>0.25841113375312091</v>
      </c>
      <c r="CH2867">
        <v>27.985843463672101</v>
      </c>
      <c r="CI2867">
        <v>5</v>
      </c>
    </row>
    <row r="2868" spans="47:87" x14ac:dyDescent="0.3">
      <c r="AU2868">
        <v>0.3</v>
      </c>
      <c r="AV2868">
        <v>22.24185143702254</v>
      </c>
      <c r="AW2868">
        <v>0.28877228925864368</v>
      </c>
      <c r="AX2868">
        <v>1.151911273814451</v>
      </c>
      <c r="AY2868">
        <v>327.57225840228756</v>
      </c>
      <c r="AZ2868">
        <v>8.7779706733493112E-2</v>
      </c>
      <c r="BA2868">
        <v>401.6450566476957</v>
      </c>
      <c r="BB2868">
        <v>333.0564094998104</v>
      </c>
      <c r="BC2868">
        <v>1</v>
      </c>
      <c r="BD2868">
        <v>32.973422572321638</v>
      </c>
      <c r="BE2868">
        <v>87.606409713772592</v>
      </c>
      <c r="BF2868">
        <v>22.229020972203607</v>
      </c>
      <c r="BG2868">
        <v>5.1413411861056728</v>
      </c>
      <c r="BH2868">
        <v>450.72382669526991</v>
      </c>
      <c r="BI2868">
        <v>0.19999999999999998</v>
      </c>
      <c r="BJ2868">
        <v>2301.5163594340838</v>
      </c>
      <c r="BK2868">
        <v>700.87079333544546</v>
      </c>
      <c r="BL2868">
        <v>921.76355777023582</v>
      </c>
      <c r="BM2868">
        <v>1028.9478360417138</v>
      </c>
      <c r="BN2868">
        <v>167.2516771779878</v>
      </c>
      <c r="BO2868">
        <v>25.804741592438425</v>
      </c>
      <c r="BP2868">
        <v>7.9512042256573115E-2</v>
      </c>
      <c r="BQ2868">
        <v>100</v>
      </c>
      <c r="BR2868">
        <v>347.88906163396462</v>
      </c>
      <c r="BS2868">
        <v>5.7100408949190058E-2</v>
      </c>
      <c r="BT2868">
        <v>3.0230051268553284E-4</v>
      </c>
      <c r="BU2868">
        <v>43.689341596276456</v>
      </c>
      <c r="BV2868">
        <v>0.52630080987138705</v>
      </c>
      <c r="BW2868">
        <v>13.466070191765874</v>
      </c>
      <c r="BX2868">
        <v>37.979865483552679</v>
      </c>
      <c r="BY2868">
        <v>36.666865308726237</v>
      </c>
      <c r="BZ2868">
        <v>1088.4849825805586</v>
      </c>
      <c r="CA2868">
        <v>191.79014404016175</v>
      </c>
      <c r="CB2868">
        <v>223.81022375651594</v>
      </c>
      <c r="CC2868" s="156">
        <v>1.04</v>
      </c>
      <c r="CD2868">
        <v>1800</v>
      </c>
      <c r="CE2868">
        <v>0.13400206796408454</v>
      </c>
      <c r="CF2868">
        <v>4.0146573027608552</v>
      </c>
      <c r="CG2868">
        <v>0.16255391223524648</v>
      </c>
      <c r="CH2868">
        <v>6.682524625898286</v>
      </c>
      <c r="CI2868">
        <v>12</v>
      </c>
    </row>
    <row r="2869" spans="47:87" x14ac:dyDescent="0.3">
      <c r="AU2869">
        <v>0.3</v>
      </c>
      <c r="AV2869">
        <v>18.114551866279001</v>
      </c>
      <c r="AW2869">
        <v>0.27424471322349658</v>
      </c>
      <c r="AX2869">
        <v>1.9616755936999177</v>
      </c>
      <c r="AY2869">
        <v>349.75652930709583</v>
      </c>
      <c r="AZ2869">
        <v>0.10159859144181087</v>
      </c>
      <c r="BA2869">
        <v>452.10525002129879</v>
      </c>
      <c r="BB2869">
        <v>307.50112224494762</v>
      </c>
      <c r="BC2869">
        <v>1</v>
      </c>
      <c r="BD2869">
        <v>38.344820333261083</v>
      </c>
      <c r="BE2869">
        <v>99.926350301834816</v>
      </c>
      <c r="BF2869">
        <v>15.31520968241932</v>
      </c>
      <c r="BG2869">
        <v>4.7465119064696664</v>
      </c>
      <c r="BH2869">
        <v>437.08488429224286</v>
      </c>
      <c r="BI2869">
        <v>0.2</v>
      </c>
      <c r="BJ2869">
        <v>2198.5589525434543</v>
      </c>
      <c r="BK2869">
        <v>688.61684271958609</v>
      </c>
      <c r="BL2869">
        <v>889.84108394779662</v>
      </c>
      <c r="BM2869">
        <v>925.05756072768202</v>
      </c>
      <c r="BN2869">
        <v>141.88706229810873</v>
      </c>
      <c r="BO2869">
        <v>24.928862135255049</v>
      </c>
      <c r="BP2869">
        <v>2.4178977645989971E-2</v>
      </c>
      <c r="BQ2869">
        <v>100</v>
      </c>
      <c r="BR2869">
        <v>299.03994455537372</v>
      </c>
      <c r="BS2869">
        <v>5.0572273768243498E-2</v>
      </c>
      <c r="BT2869">
        <v>3.1355905180098682E-4</v>
      </c>
      <c r="BU2869">
        <v>76.317559618984362</v>
      </c>
      <c r="BV2869">
        <v>0.51846592601012487</v>
      </c>
      <c r="BW2869">
        <v>15.648183908135541</v>
      </c>
      <c r="BX2869">
        <v>36.290524960821983</v>
      </c>
      <c r="BY2869">
        <v>34.078279000193596</v>
      </c>
      <c r="BZ2869">
        <v>975.40715569788688</v>
      </c>
      <c r="CA2869">
        <v>226.07968449715318</v>
      </c>
      <c r="CB2869">
        <v>228.10245669387317</v>
      </c>
      <c r="CC2869" s="156">
        <v>0.84</v>
      </c>
      <c r="CD2869">
        <v>1840</v>
      </c>
      <c r="CE2869">
        <v>0.18127977866014722</v>
      </c>
      <c r="CF2869">
        <v>5.9758804238633036</v>
      </c>
      <c r="CG2869">
        <v>0.23465361821999342</v>
      </c>
      <c r="CH2869">
        <v>12.843570663138266</v>
      </c>
      <c r="CI2869">
        <v>8</v>
      </c>
    </row>
    <row r="2870" spans="47:87" x14ac:dyDescent="0.3">
      <c r="AU2870">
        <v>0.3</v>
      </c>
      <c r="AV2870">
        <v>18.768495865318013</v>
      </c>
      <c r="AW2870">
        <v>0.33839633446541389</v>
      </c>
      <c r="AX2870">
        <v>0.28415143514428814</v>
      </c>
      <c r="AY2870">
        <v>338.97997949185481</v>
      </c>
      <c r="AZ2870">
        <v>8.540662546793476E-2</v>
      </c>
      <c r="BA2870">
        <v>414.81407646341358</v>
      </c>
      <c r="BB2870">
        <v>274.43855302815098</v>
      </c>
      <c r="BC2870">
        <v>1</v>
      </c>
      <c r="BD2870">
        <v>36.92910281521678</v>
      </c>
      <c r="BE2870">
        <v>96.48214260981014</v>
      </c>
      <c r="BF2870">
        <v>14.682883224824543</v>
      </c>
      <c r="BG2870">
        <v>4.4686689005410436</v>
      </c>
      <c r="BH2870">
        <v>403.04699887228867</v>
      </c>
      <c r="BI2870">
        <v>0.20000000000000007</v>
      </c>
      <c r="BJ2870">
        <v>3306.1872355700789</v>
      </c>
      <c r="BK2870">
        <v>684.5760600927922</v>
      </c>
      <c r="BL2870">
        <v>809.19678558388068</v>
      </c>
      <c r="BM2870">
        <v>906.00055367836387</v>
      </c>
      <c r="BN2870">
        <v>153.93186997457667</v>
      </c>
      <c r="BO2870">
        <v>30.604513458654491</v>
      </c>
      <c r="BP2870">
        <v>4.8926413605693816E-2</v>
      </c>
      <c r="BQ2870">
        <v>100</v>
      </c>
      <c r="BR2870">
        <v>376.21649740586929</v>
      </c>
      <c r="BS2870">
        <v>5.6990405893255436E-2</v>
      </c>
      <c r="BT2870">
        <v>3.2275305807299862E-4</v>
      </c>
      <c r="BU2870">
        <v>74.736857008826362</v>
      </c>
      <c r="BV2870">
        <v>0.5430760522798147</v>
      </c>
      <c r="BW2870">
        <v>15.636154150886913</v>
      </c>
      <c r="BX2870">
        <v>34.376034973733795</v>
      </c>
      <c r="BY2870">
        <v>32.854494041680766</v>
      </c>
      <c r="BZ2870">
        <v>1156.0629984343418</v>
      </c>
      <c r="CA2870">
        <v>200.38408010107591</v>
      </c>
      <c r="CB2870">
        <v>214.83327041388446</v>
      </c>
      <c r="CC2870" s="156">
        <v>1.02</v>
      </c>
      <c r="CD2870">
        <v>1040</v>
      </c>
      <c r="CE2870">
        <v>0.20026525193391653</v>
      </c>
      <c r="CF2870">
        <v>7.3088259322977303</v>
      </c>
      <c r="CG2870">
        <v>0.2381152047266229</v>
      </c>
      <c r="CH2870">
        <v>24.0424414640576</v>
      </c>
      <c r="CI2870">
        <v>7</v>
      </c>
    </row>
    <row r="2871" spans="47:87" x14ac:dyDescent="0.3">
      <c r="AU2871">
        <v>0.3</v>
      </c>
      <c r="AV2871">
        <v>20.948841647403928</v>
      </c>
      <c r="AW2871">
        <v>0.25597906384099223</v>
      </c>
      <c r="AX2871">
        <v>0.74346177547998404</v>
      </c>
      <c r="AY2871">
        <v>312.5982014381749</v>
      </c>
      <c r="AZ2871">
        <v>9.6478181833418789E-2</v>
      </c>
      <c r="BA2871">
        <v>396.93421023794104</v>
      </c>
      <c r="BB2871">
        <v>374.5665007310248</v>
      </c>
      <c r="BC2871">
        <v>1</v>
      </c>
      <c r="BD2871">
        <v>37.901123096321776</v>
      </c>
      <c r="BE2871">
        <v>103.11505270025431</v>
      </c>
      <c r="BF2871">
        <v>8.3015491169733284</v>
      </c>
      <c r="BG2871">
        <v>3.3312345558086882</v>
      </c>
      <c r="BH2871">
        <v>432.2151777760638</v>
      </c>
      <c r="BI2871">
        <v>0.20000000000000004</v>
      </c>
      <c r="BJ2871">
        <v>2764.4797646266716</v>
      </c>
      <c r="BK2871">
        <v>677.74630898991893</v>
      </c>
      <c r="BL2871">
        <v>864.93014585749529</v>
      </c>
      <c r="BM2871">
        <v>962.37416784416882</v>
      </c>
      <c r="BN2871">
        <v>152.38477624535253</v>
      </c>
      <c r="BO2871">
        <v>23.148149247524024</v>
      </c>
      <c r="BP2871">
        <v>3.7166059857237609E-2</v>
      </c>
      <c r="BQ2871">
        <v>100</v>
      </c>
      <c r="BR2871">
        <v>335.29096979848714</v>
      </c>
      <c r="BS2871">
        <v>5.821026610146935E-2</v>
      </c>
      <c r="BT2871">
        <v>3.0850867123924857E-4</v>
      </c>
      <c r="BU2871">
        <v>0</v>
      </c>
      <c r="BV2871">
        <v>0.52601029310869674</v>
      </c>
      <c r="BW2871">
        <v>13.935101789465271</v>
      </c>
      <c r="BX2871">
        <v>34.162418701452467</v>
      </c>
      <c r="BY2871">
        <v>30.957230684643221</v>
      </c>
      <c r="BZ2871">
        <v>815.20206701148186</v>
      </c>
      <c r="CA2871">
        <v>266.55405958786872</v>
      </c>
      <c r="CB2871">
        <v>212.20878278829085</v>
      </c>
      <c r="CC2871" s="156">
        <v>0.94</v>
      </c>
      <c r="CD2871">
        <v>1450</v>
      </c>
      <c r="CE2871">
        <v>0.13925261384274412</v>
      </c>
      <c r="CF2871">
        <v>4.9461809899446578</v>
      </c>
      <c r="CG2871">
        <v>0.175227758671164</v>
      </c>
      <c r="CH2871">
        <v>9.9946600131809635</v>
      </c>
      <c r="CI2871">
        <v>10</v>
      </c>
    </row>
    <row r="2872" spans="47:87" x14ac:dyDescent="0.3">
      <c r="AU2872">
        <v>0.3</v>
      </c>
      <c r="AV2872">
        <v>19.465527655881065</v>
      </c>
      <c r="AW2872">
        <v>0.35251009456690185</v>
      </c>
      <c r="AX2872">
        <v>2.2778074581666159</v>
      </c>
      <c r="AY2872">
        <v>338.80129205166679</v>
      </c>
      <c r="AZ2872">
        <v>0.10784671832842695</v>
      </c>
      <c r="BA2872">
        <v>459.16111186577081</v>
      </c>
      <c r="BB2872">
        <v>333.00387399998471</v>
      </c>
      <c r="BC2872">
        <v>1</v>
      </c>
      <c r="BD2872">
        <v>45.889350701531413</v>
      </c>
      <c r="BE2872">
        <v>102.627429348753</v>
      </c>
      <c r="BF2872">
        <v>22.322117971179495</v>
      </c>
      <c r="BG2872">
        <v>5.4410317450247181</v>
      </c>
      <c r="BH2872">
        <v>375.87176815032268</v>
      </c>
      <c r="BI2872">
        <v>0.2</v>
      </c>
      <c r="BJ2872">
        <v>2335.179301340153</v>
      </c>
      <c r="BK2872">
        <v>679.05607291013678</v>
      </c>
      <c r="BL2872">
        <v>867.30203841443904</v>
      </c>
      <c r="BM2872">
        <v>776.97229184846572</v>
      </c>
      <c r="BN2872">
        <v>178.03833666302987</v>
      </c>
      <c r="BO2872">
        <v>31.858687122860708</v>
      </c>
      <c r="BP2872">
        <v>5.3578062541043275E-2</v>
      </c>
      <c r="BQ2872">
        <v>100</v>
      </c>
      <c r="BR2872">
        <v>317.48474388714976</v>
      </c>
      <c r="BS2872">
        <v>6.200541940649152E-2</v>
      </c>
      <c r="BT2872">
        <v>3.2314769127164103E-4</v>
      </c>
      <c r="BU2872">
        <v>0</v>
      </c>
      <c r="BV2872">
        <v>0.52992715081360608</v>
      </c>
      <c r="BW2872">
        <v>16.432829884834426</v>
      </c>
      <c r="BX2872">
        <v>38.547724808326642</v>
      </c>
      <c r="BY2872">
        <v>25.950123832500552</v>
      </c>
      <c r="BZ2872">
        <v>1142.2449626298462</v>
      </c>
      <c r="CA2872">
        <v>323.18707065098772</v>
      </c>
      <c r="CB2872">
        <v>252.50939792612408</v>
      </c>
      <c r="CC2872" s="156">
        <v>0.88</v>
      </c>
      <c r="CD2872">
        <v>1660</v>
      </c>
      <c r="CE2872">
        <v>0.17970943684411589</v>
      </c>
      <c r="CF2872">
        <v>6.5088982882330804</v>
      </c>
      <c r="CG2872">
        <v>0.23397378866458396</v>
      </c>
      <c r="CH2872">
        <v>15.865591731577839</v>
      </c>
      <c r="CI2872">
        <v>8</v>
      </c>
    </row>
    <row r="2873" spans="47:87" x14ac:dyDescent="0.3">
      <c r="AU2873">
        <v>0.3</v>
      </c>
      <c r="AV2873">
        <v>20.490074153190715</v>
      </c>
      <c r="AW2873">
        <v>0.33410856537169209</v>
      </c>
      <c r="AX2873">
        <v>1.0650003907474355</v>
      </c>
      <c r="AY2873">
        <v>315.52545808507705</v>
      </c>
      <c r="AZ2873">
        <v>0.10469025618517717</v>
      </c>
      <c r="BA2873">
        <v>423.35290905144637</v>
      </c>
      <c r="BB2873">
        <v>360.19365201938729</v>
      </c>
      <c r="BC2873">
        <v>1</v>
      </c>
      <c r="BD2873">
        <v>37.50098731524276</v>
      </c>
      <c r="BE2873">
        <v>92.221628399475506</v>
      </c>
      <c r="BF2873">
        <v>16.425566748975104</v>
      </c>
      <c r="BG2873">
        <v>3.3233124457708265</v>
      </c>
      <c r="BH2873">
        <v>357.34074610406287</v>
      </c>
      <c r="BI2873">
        <v>0.19999999999999998</v>
      </c>
      <c r="BJ2873">
        <v>2133.4661714862823</v>
      </c>
      <c r="BK2873">
        <v>697.09033760580621</v>
      </c>
      <c r="BL2873">
        <v>886.6390354109767</v>
      </c>
      <c r="BM2873">
        <v>926.31540929850178</v>
      </c>
      <c r="BN2873">
        <v>133.69327258903601</v>
      </c>
      <c r="BO2873">
        <v>29.972085384649986</v>
      </c>
      <c r="BP2873">
        <v>7.7893591428519995E-2</v>
      </c>
      <c r="BQ2873">
        <v>100</v>
      </c>
      <c r="BR2873">
        <v>439.61146414330545</v>
      </c>
      <c r="BS2873">
        <v>5.5051337819851748E-2</v>
      </c>
      <c r="BT2873">
        <v>3.0085297798384039E-4</v>
      </c>
      <c r="BU2873">
        <v>11.925990835092559</v>
      </c>
      <c r="BV2873">
        <v>0.51933724775460688</v>
      </c>
      <c r="BW2873">
        <v>15.026157773255182</v>
      </c>
      <c r="BX2873">
        <v>36.015492369998114</v>
      </c>
      <c r="BY2873">
        <v>35.748640337528307</v>
      </c>
      <c r="BZ2873">
        <v>908.33161866279045</v>
      </c>
      <c r="CA2873">
        <v>264.87214895094883</v>
      </c>
      <c r="CB2873">
        <v>236.28137062193679</v>
      </c>
      <c r="CC2873" s="156">
        <v>0.78</v>
      </c>
      <c r="CD2873">
        <v>1820</v>
      </c>
      <c r="CE2873">
        <v>0.26673483740919535</v>
      </c>
      <c r="CF2873">
        <v>8.5807412880625815</v>
      </c>
      <c r="CG2873">
        <v>0.32021657780554047</v>
      </c>
      <c r="CH2873">
        <v>35.095959981355975</v>
      </c>
      <c r="CI2873">
        <v>5</v>
      </c>
    </row>
    <row r="2874" spans="47:87" x14ac:dyDescent="0.3">
      <c r="AU2874">
        <v>0.3</v>
      </c>
      <c r="AV2874">
        <v>19.51063181285161</v>
      </c>
      <c r="AW2874">
        <v>0.30658792379832261</v>
      </c>
      <c r="AX2874">
        <v>1.5965413175863545</v>
      </c>
      <c r="AY2874">
        <v>315.06200276124457</v>
      </c>
      <c r="AZ2874">
        <v>0.10295586201830541</v>
      </c>
      <c r="BA2874">
        <v>369.80761325154629</v>
      </c>
      <c r="BB2874">
        <v>393.93511113710201</v>
      </c>
      <c r="BC2874">
        <v>1</v>
      </c>
      <c r="BD2874">
        <v>42.668775675926994</v>
      </c>
      <c r="BE2874">
        <v>79.330644315557578</v>
      </c>
      <c r="BF2874">
        <v>18.171169599222175</v>
      </c>
      <c r="BG2874">
        <v>3.0950220299593987</v>
      </c>
      <c r="BH2874">
        <v>414.76919175119531</v>
      </c>
      <c r="BI2874">
        <v>0.20000000000000004</v>
      </c>
      <c r="BJ2874">
        <v>2155.3275562690992</v>
      </c>
      <c r="BK2874">
        <v>679.0632205982489</v>
      </c>
      <c r="BL2874">
        <v>884.79302136904505</v>
      </c>
      <c r="BM2874">
        <v>808.7070973251582</v>
      </c>
      <c r="BN2874">
        <v>144.03468368101704</v>
      </c>
      <c r="BO2874">
        <v>27.761308036477011</v>
      </c>
      <c r="BP2874">
        <v>4.0133144992264058E-2</v>
      </c>
      <c r="BQ2874">
        <v>100</v>
      </c>
      <c r="BR2874">
        <v>429.19538515594786</v>
      </c>
      <c r="BS2874">
        <v>5.4953259047897551E-2</v>
      </c>
      <c r="BT2874">
        <v>2.7166231993372425E-4</v>
      </c>
      <c r="BU2874">
        <v>0</v>
      </c>
      <c r="BV2874">
        <v>0.55706757468079904</v>
      </c>
      <c r="BW2874">
        <v>14.699519232874417</v>
      </c>
      <c r="BX2874">
        <v>37.54176504889454</v>
      </c>
      <c r="BY2874">
        <v>35.48965532841715</v>
      </c>
      <c r="BZ2874">
        <v>935.55085551823686</v>
      </c>
      <c r="CA2874">
        <v>319.70160191036359</v>
      </c>
      <c r="CB2874">
        <v>232.58007114844742</v>
      </c>
      <c r="CC2874" s="156">
        <v>0.85</v>
      </c>
      <c r="CD2874">
        <v>1700</v>
      </c>
      <c r="CE2874">
        <v>0.16291571218267231</v>
      </c>
      <c r="CF2874">
        <v>6.911070920868549</v>
      </c>
      <c r="CG2874">
        <v>0.21216479617787334</v>
      </c>
      <c r="CH2874">
        <v>18.909887334840541</v>
      </c>
      <c r="CI2874">
        <v>8</v>
      </c>
    </row>
    <row r="2875" spans="47:87" x14ac:dyDescent="0.3">
      <c r="AU2875">
        <v>0.3</v>
      </c>
      <c r="AV2875">
        <v>19.072581274105779</v>
      </c>
      <c r="AW2875">
        <v>0.30062331398600323</v>
      </c>
      <c r="AX2875">
        <v>0</v>
      </c>
      <c r="AY2875">
        <v>334.24149530756381</v>
      </c>
      <c r="AZ2875">
        <v>0.10457071157968036</v>
      </c>
      <c r="BA2875">
        <v>309.83029744228861</v>
      </c>
      <c r="BB2875">
        <v>340.38069328686942</v>
      </c>
      <c r="BC2875">
        <v>1</v>
      </c>
      <c r="BD2875">
        <v>31.940195997776982</v>
      </c>
      <c r="BE2875">
        <v>117.39763091327771</v>
      </c>
      <c r="BF2875">
        <v>16.759554164835329</v>
      </c>
      <c r="BG2875">
        <v>4.9801206236344102</v>
      </c>
      <c r="BH2875">
        <v>436.55722413084993</v>
      </c>
      <c r="BI2875">
        <v>0.19999999999999998</v>
      </c>
      <c r="BJ2875">
        <v>2228.4522876122346</v>
      </c>
      <c r="BK2875">
        <v>682.156278108896</v>
      </c>
      <c r="BL2875">
        <v>907.19659825963652</v>
      </c>
      <c r="BM2875">
        <v>909.13302749507</v>
      </c>
      <c r="BN2875">
        <v>129.69901446411606</v>
      </c>
      <c r="BO2875">
        <v>26.960349758912706</v>
      </c>
      <c r="BP2875">
        <v>7.0989497864991299E-2</v>
      </c>
      <c r="BQ2875">
        <v>100</v>
      </c>
      <c r="BR2875">
        <v>330.42690188336263</v>
      </c>
      <c r="BS2875">
        <v>5.1614731773980113E-2</v>
      </c>
      <c r="BT2875">
        <v>3.1717573718443036E-4</v>
      </c>
      <c r="BU2875">
        <v>114.80768920336662</v>
      </c>
      <c r="BV2875">
        <v>0.51791232171116452</v>
      </c>
      <c r="BW2875">
        <v>13.38462474370178</v>
      </c>
      <c r="BX2875">
        <v>37.461044340604666</v>
      </c>
      <c r="BY2875">
        <v>31.417188005859643</v>
      </c>
      <c r="BZ2875">
        <v>1144.0847675628111</v>
      </c>
      <c r="CA2875">
        <v>297.01590368089512</v>
      </c>
      <c r="CB2875">
        <v>259.46664359253435</v>
      </c>
      <c r="CC2875" s="156">
        <v>1.03</v>
      </c>
      <c r="CD2875">
        <v>1360</v>
      </c>
      <c r="CE2875">
        <v>0.13729889257209082</v>
      </c>
      <c r="CF2875">
        <v>5.2369720485681874</v>
      </c>
      <c r="CG2875">
        <v>0.16666791347252818</v>
      </c>
      <c r="CH2875">
        <v>10.24184103103013</v>
      </c>
      <c r="CI2875">
        <v>11</v>
      </c>
    </row>
    <row r="2876" spans="47:87" x14ac:dyDescent="0.3">
      <c r="AU2876">
        <v>0.3</v>
      </c>
      <c r="AV2876">
        <v>18.583160664999127</v>
      </c>
      <c r="AW2876">
        <v>0.34392613140441552</v>
      </c>
      <c r="AX2876">
        <v>1.9632298051780697</v>
      </c>
      <c r="AY2876">
        <v>304.04953916602545</v>
      </c>
      <c r="AZ2876">
        <v>8.7002513673315823E-2</v>
      </c>
      <c r="BA2876">
        <v>420.55156728402841</v>
      </c>
      <c r="BB2876">
        <v>295.68749733676367</v>
      </c>
      <c r="BC2876">
        <v>1</v>
      </c>
      <c r="BD2876">
        <v>39.510223973960933</v>
      </c>
      <c r="BE2876">
        <v>103.75601318041514</v>
      </c>
      <c r="BF2876">
        <v>12.922508992525202</v>
      </c>
      <c r="BG2876">
        <v>3.5731834570831662</v>
      </c>
      <c r="BH2876">
        <v>368.24457739355239</v>
      </c>
      <c r="BI2876">
        <v>0.19999999999999998</v>
      </c>
      <c r="BJ2876">
        <v>2541.8342808680259</v>
      </c>
      <c r="BK2876">
        <v>687.52720674477314</v>
      </c>
      <c r="BL2876">
        <v>891.84177711615939</v>
      </c>
      <c r="BM2876">
        <v>923.33718749576155</v>
      </c>
      <c r="BN2876">
        <v>188.12202091996639</v>
      </c>
      <c r="BO2876">
        <v>31.037698960323162</v>
      </c>
      <c r="BP2876">
        <v>5.784633218353586E-2</v>
      </c>
      <c r="BQ2876">
        <v>100</v>
      </c>
      <c r="BR2876">
        <v>334.02675522059451</v>
      </c>
      <c r="BS2876">
        <v>5.7364400053118103E-2</v>
      </c>
      <c r="BT2876">
        <v>2.9173247898854046E-4</v>
      </c>
      <c r="BU2876">
        <v>51.769876317860522</v>
      </c>
      <c r="BV2876">
        <v>0.50704564127882668</v>
      </c>
      <c r="BW2876">
        <v>14.874168480682536</v>
      </c>
      <c r="BX2876">
        <v>36.574803815873473</v>
      </c>
      <c r="BY2876">
        <v>30.013511549623118</v>
      </c>
      <c r="BZ2876">
        <v>1015.4247939627697</v>
      </c>
      <c r="CA2876">
        <v>304.5764792273792</v>
      </c>
      <c r="CB2876">
        <v>234.18381485556628</v>
      </c>
      <c r="CC2876" s="156">
        <v>0.86</v>
      </c>
      <c r="CD2876">
        <v>2140</v>
      </c>
      <c r="CE2876">
        <v>0.19051210882369052</v>
      </c>
      <c r="CF2876">
        <v>5.4670261741517825</v>
      </c>
      <c r="CG2876">
        <v>0.19095428261566577</v>
      </c>
      <c r="CH2876">
        <v>15.030284600944132</v>
      </c>
      <c r="CI2876">
        <v>8</v>
      </c>
    </row>
    <row r="2877" spans="47:87" x14ac:dyDescent="0.3">
      <c r="AU2877">
        <v>0.3</v>
      </c>
      <c r="AV2877">
        <v>18.169680762252444</v>
      </c>
      <c r="AW2877">
        <v>0.38492786432275994</v>
      </c>
      <c r="AX2877">
        <v>3.2193263658461673</v>
      </c>
      <c r="AY2877">
        <v>302.92023074914846</v>
      </c>
      <c r="AZ2877">
        <v>0.10984242193122677</v>
      </c>
      <c r="BA2877">
        <v>359.61528339971943</v>
      </c>
      <c r="BB2877">
        <v>336.72354644520397</v>
      </c>
      <c r="BC2877">
        <v>1</v>
      </c>
      <c r="BD2877">
        <v>42.58286781499762</v>
      </c>
      <c r="BE2877">
        <v>95.061149183750103</v>
      </c>
      <c r="BF2877">
        <v>13.906728916932719</v>
      </c>
      <c r="BG2877">
        <v>5.5295130769052232</v>
      </c>
      <c r="BH2877">
        <v>407.29355563357308</v>
      </c>
      <c r="BI2877">
        <v>0.20000000000000004</v>
      </c>
      <c r="BJ2877">
        <v>2356.2161627001201</v>
      </c>
      <c r="BK2877">
        <v>664.72848668092263</v>
      </c>
      <c r="BL2877">
        <v>872.82182441870327</v>
      </c>
      <c r="BM2877">
        <v>879.57193131920428</v>
      </c>
      <c r="BN2877">
        <v>189.18795502346106</v>
      </c>
      <c r="BO2877">
        <v>35.294230309236156</v>
      </c>
      <c r="BP2877">
        <v>0</v>
      </c>
      <c r="BQ2877">
        <v>100</v>
      </c>
      <c r="BR2877">
        <v>327.97421806889975</v>
      </c>
      <c r="BS2877">
        <v>5.2535105321158945E-2</v>
      </c>
      <c r="BT2877">
        <v>3.0605562090375041E-4</v>
      </c>
      <c r="BU2877">
        <v>0</v>
      </c>
      <c r="BV2877">
        <v>0.57693068615566956</v>
      </c>
      <c r="BW2877">
        <v>14.567316530278214</v>
      </c>
      <c r="BX2877">
        <v>36.855603956158063</v>
      </c>
      <c r="BY2877">
        <v>33.698927595661182</v>
      </c>
      <c r="BZ2877">
        <v>1387.7718796659906</v>
      </c>
      <c r="CA2877">
        <v>361.56328693088278</v>
      </c>
      <c r="CB2877">
        <v>226.77390678850972</v>
      </c>
      <c r="CC2877" s="156">
        <v>0.77</v>
      </c>
      <c r="CD2877">
        <v>1510</v>
      </c>
      <c r="CE2877">
        <v>0.2275815779441801</v>
      </c>
      <c r="CF2877">
        <v>6.6441609852019008</v>
      </c>
      <c r="CG2877">
        <v>0.30634694474253288</v>
      </c>
      <c r="CH2877">
        <v>19.844110424417316</v>
      </c>
      <c r="CI2877">
        <v>5</v>
      </c>
    </row>
    <row r="2878" spans="47:87" x14ac:dyDescent="0.3">
      <c r="AU2878">
        <v>0.3</v>
      </c>
      <c r="AV2878">
        <v>21.557914860866976</v>
      </c>
      <c r="AW2878">
        <v>0.3060149908515275</v>
      </c>
      <c r="AX2878">
        <v>1.6040153366387997</v>
      </c>
      <c r="AY2878">
        <v>335.72443383764573</v>
      </c>
      <c r="AZ2878">
        <v>0.11082873616573678</v>
      </c>
      <c r="BA2878">
        <v>398.83638716379852</v>
      </c>
      <c r="BB2878">
        <v>343.35460718358416</v>
      </c>
      <c r="BC2878">
        <v>1</v>
      </c>
      <c r="BD2878">
        <v>43.374559939287472</v>
      </c>
      <c r="BE2878">
        <v>110.83689347018009</v>
      </c>
      <c r="BF2878">
        <v>9.7357961504225976</v>
      </c>
      <c r="BG2878">
        <v>3.7105892031070842</v>
      </c>
      <c r="BH2878">
        <v>454.23703315739925</v>
      </c>
      <c r="BI2878">
        <v>0.19999999999999996</v>
      </c>
      <c r="BJ2878">
        <v>2611.37907493787</v>
      </c>
      <c r="BK2878">
        <v>686.73214957163179</v>
      </c>
      <c r="BL2878">
        <v>924.86224674346192</v>
      </c>
      <c r="BM2878">
        <v>941.09539205691135</v>
      </c>
      <c r="BN2878">
        <v>185.54518817696615</v>
      </c>
      <c r="BO2878">
        <v>27.461026483531587</v>
      </c>
      <c r="BP2878">
        <v>7.0161216767437917E-2</v>
      </c>
      <c r="BQ2878">
        <v>100</v>
      </c>
      <c r="BR2878">
        <v>354.84892207619959</v>
      </c>
      <c r="BS2878">
        <v>5.545650717270928E-2</v>
      </c>
      <c r="BT2878">
        <v>3.056465526860726E-4</v>
      </c>
      <c r="BU2878">
        <v>0</v>
      </c>
      <c r="BV2878">
        <v>0.54834002604054655</v>
      </c>
      <c r="BW2878">
        <v>15.683350777393724</v>
      </c>
      <c r="BX2878">
        <v>38.735475230585422</v>
      </c>
      <c r="BY2878">
        <v>30.37976760855679</v>
      </c>
      <c r="BZ2878">
        <v>944.37328532626998</v>
      </c>
      <c r="CA2878">
        <v>205.46440778823052</v>
      </c>
      <c r="CB2878">
        <v>241.5890724417236</v>
      </c>
      <c r="CC2878" s="156">
        <v>1.1100000000000001</v>
      </c>
      <c r="CD2878">
        <v>1490</v>
      </c>
      <c r="CE2878">
        <v>0.18431134801707727</v>
      </c>
      <c r="CF2878">
        <v>6.2952210660528731</v>
      </c>
      <c r="CG2878">
        <v>0.21947943833248973</v>
      </c>
      <c r="CH2878">
        <v>12.511349393423531</v>
      </c>
      <c r="CI2878">
        <v>9</v>
      </c>
    </row>
    <row r="2879" spans="47:87" x14ac:dyDescent="0.3">
      <c r="AU2879">
        <v>0.3</v>
      </c>
      <c r="AV2879">
        <v>18.035036696682003</v>
      </c>
      <c r="AW2879">
        <v>0.3473021432079057</v>
      </c>
      <c r="AX2879">
        <v>0.80957239490635724</v>
      </c>
      <c r="AY2879">
        <v>332.73051310878907</v>
      </c>
      <c r="AZ2879">
        <v>0.11620082417551564</v>
      </c>
      <c r="BA2879">
        <v>479.11487505566862</v>
      </c>
      <c r="BB2879">
        <v>379.12460134246055</v>
      </c>
      <c r="BC2879">
        <v>1</v>
      </c>
      <c r="BD2879">
        <v>40.918279999639466</v>
      </c>
      <c r="BE2879">
        <v>89.015729589247599</v>
      </c>
      <c r="BF2879">
        <v>12.66677351625216</v>
      </c>
      <c r="BG2879">
        <v>4.8323551085190353</v>
      </c>
      <c r="BH2879">
        <v>409.74086084800217</v>
      </c>
      <c r="BI2879">
        <v>0.20000000000000004</v>
      </c>
      <c r="BJ2879">
        <v>2885.4815119592258</v>
      </c>
      <c r="BK2879">
        <v>687.54604584057051</v>
      </c>
      <c r="BL2879">
        <v>881.77356936171896</v>
      </c>
      <c r="BM2879">
        <v>835.63181577734076</v>
      </c>
      <c r="BN2879">
        <v>146.36793395061991</v>
      </c>
      <c r="BO2879">
        <v>31.781281688121684</v>
      </c>
      <c r="BP2879">
        <v>5.0170315391555049E-3</v>
      </c>
      <c r="BQ2879">
        <v>100</v>
      </c>
      <c r="BR2879">
        <v>409.00503295180056</v>
      </c>
      <c r="BS2879">
        <v>5.4040629008543534E-2</v>
      </c>
      <c r="BT2879">
        <v>2.9713166634081462E-4</v>
      </c>
      <c r="BU2879">
        <v>28.281384297021162</v>
      </c>
      <c r="BV2879">
        <v>0.53599361182731231</v>
      </c>
      <c r="BW2879">
        <v>13.249610517117313</v>
      </c>
      <c r="BX2879">
        <v>34.869200647067579</v>
      </c>
      <c r="BY2879">
        <v>28.704950772672046</v>
      </c>
      <c r="BZ2879">
        <v>951.95641588774834</v>
      </c>
      <c r="CA2879">
        <v>341.34905779983114</v>
      </c>
      <c r="CB2879">
        <v>227.49297489221246</v>
      </c>
      <c r="CC2879" s="156">
        <v>1.18</v>
      </c>
      <c r="CD2879">
        <v>980</v>
      </c>
      <c r="CE2879">
        <v>0.15883762257514467</v>
      </c>
      <c r="CF2879">
        <v>5.0804106570181524</v>
      </c>
      <c r="CG2879">
        <v>0.20308909893921448</v>
      </c>
      <c r="CH2879">
        <v>8.3475738733853628</v>
      </c>
      <c r="CI2879">
        <v>10</v>
      </c>
    </row>
    <row r="2880" spans="47:87" x14ac:dyDescent="0.3">
      <c r="AU2880">
        <v>0.3</v>
      </c>
      <c r="AV2880">
        <v>21.396108976047199</v>
      </c>
      <c r="AW2880">
        <v>0.34448024138943961</v>
      </c>
      <c r="AX2880">
        <v>1.3107282706718</v>
      </c>
      <c r="AY2880">
        <v>343.27220979032592</v>
      </c>
      <c r="AZ2880">
        <v>0.1132941697172111</v>
      </c>
      <c r="BA2880">
        <v>361.71208671888689</v>
      </c>
      <c r="BB2880">
        <v>330.17404365622673</v>
      </c>
      <c r="BC2880">
        <v>1</v>
      </c>
      <c r="BD2880">
        <v>38.726683112894037</v>
      </c>
      <c r="BE2880">
        <v>110.88156057518508</v>
      </c>
      <c r="BF2880">
        <v>17.156182992757298</v>
      </c>
      <c r="BG2880">
        <v>5.0215609778379102</v>
      </c>
      <c r="BH2880">
        <v>395.55197606374219</v>
      </c>
      <c r="BI2880">
        <v>0.19999999999999998</v>
      </c>
      <c r="BJ2880">
        <v>2449.7362459257474</v>
      </c>
      <c r="BK2880">
        <v>684.766773171517</v>
      </c>
      <c r="BL2880">
        <v>876.56282315049111</v>
      </c>
      <c r="BM2880">
        <v>877.17034623927054</v>
      </c>
      <c r="BN2880">
        <v>151.28367525968238</v>
      </c>
      <c r="BO2880">
        <v>31.131078725596051</v>
      </c>
      <c r="BP2880">
        <v>5.2549437728409178E-2</v>
      </c>
      <c r="BQ2880">
        <v>100</v>
      </c>
      <c r="BR2880">
        <v>347.69298905876991</v>
      </c>
      <c r="BS2880">
        <v>5.3551391915604658E-2</v>
      </c>
      <c r="BT2880">
        <v>2.8625960273842631E-4</v>
      </c>
      <c r="BU2880">
        <v>29.553942469632709</v>
      </c>
      <c r="BV2880">
        <v>0.54107856038626001</v>
      </c>
      <c r="BW2880">
        <v>14.05246882298875</v>
      </c>
      <c r="BX2880">
        <v>37.535348100776332</v>
      </c>
      <c r="BY2880">
        <v>31.95498349134769</v>
      </c>
      <c r="BZ2880">
        <v>997.16037501970902</v>
      </c>
      <c r="CA2880">
        <v>394.02427986571195</v>
      </c>
      <c r="CB2880">
        <v>231.2711765956272</v>
      </c>
      <c r="CC2880" s="156">
        <v>0.76</v>
      </c>
      <c r="CD2880">
        <v>2480</v>
      </c>
      <c r="CE2880">
        <v>8.8834347673917513E-2</v>
      </c>
      <c r="CF2880">
        <v>3.5071725000236942</v>
      </c>
      <c r="CG2880">
        <v>0.12085318382327705</v>
      </c>
      <c r="CH2880">
        <v>1.58967396955743</v>
      </c>
      <c r="CI2880">
        <v>17</v>
      </c>
    </row>
    <row r="2881" spans="47:87" x14ac:dyDescent="0.3">
      <c r="AU2881">
        <v>0.3</v>
      </c>
      <c r="AV2881">
        <v>21.126455846499169</v>
      </c>
      <c r="AW2881">
        <v>0.32224637990996069</v>
      </c>
      <c r="AX2881">
        <v>2.5423272303388047</v>
      </c>
      <c r="AY2881">
        <v>361.25677596840535</v>
      </c>
      <c r="AZ2881">
        <v>9.6282264919599764E-2</v>
      </c>
      <c r="BA2881">
        <v>360.23872888800008</v>
      </c>
      <c r="BB2881">
        <v>289.59362388953343</v>
      </c>
      <c r="BC2881">
        <v>1</v>
      </c>
      <c r="BD2881">
        <v>43.359062529226016</v>
      </c>
      <c r="BE2881">
        <v>120.67204431079452</v>
      </c>
      <c r="BF2881">
        <v>9.8294590732694811</v>
      </c>
      <c r="BG2881">
        <v>4.267504279228473</v>
      </c>
      <c r="BH2881">
        <v>395.25314656592508</v>
      </c>
      <c r="BI2881">
        <v>0.2</v>
      </c>
      <c r="BJ2881">
        <v>2466.2813264934111</v>
      </c>
      <c r="BK2881">
        <v>694.91659464952693</v>
      </c>
      <c r="BL2881">
        <v>949.48708717309341</v>
      </c>
      <c r="BM2881">
        <v>1003.7158867522123</v>
      </c>
      <c r="BN2881">
        <v>184.63690263092872</v>
      </c>
      <c r="BO2881">
        <v>29.047676275643994</v>
      </c>
      <c r="BP2881">
        <v>5.8196713346715293E-2</v>
      </c>
      <c r="BQ2881">
        <v>100</v>
      </c>
      <c r="BR2881">
        <v>374.09412775152504</v>
      </c>
      <c r="BS2881">
        <v>5.4422248478377677E-2</v>
      </c>
      <c r="BT2881">
        <v>3.1604668101637491E-4</v>
      </c>
      <c r="BU2881">
        <v>18.643222412453632</v>
      </c>
      <c r="BV2881">
        <v>0.51180650527661808</v>
      </c>
      <c r="BW2881">
        <v>14.496600436206363</v>
      </c>
      <c r="BX2881">
        <v>36.446285867610953</v>
      </c>
      <c r="BY2881">
        <v>29.623952560953388</v>
      </c>
      <c r="BZ2881">
        <v>995.84115756965537</v>
      </c>
      <c r="CA2881">
        <v>272.76043015841356</v>
      </c>
      <c r="CB2881">
        <v>243.68632054938769</v>
      </c>
      <c r="CC2881" s="156">
        <v>0.87</v>
      </c>
      <c r="CD2881">
        <v>3030</v>
      </c>
      <c r="CE2881">
        <v>-1.7816497218154925E-2</v>
      </c>
      <c r="CF2881">
        <v>1.2005478079983511</v>
      </c>
      <c r="CG2881">
        <v>4.4122271607271071E-2</v>
      </c>
      <c r="CH2881">
        <v>-17.162654113797608</v>
      </c>
      <c r="CI2881" t="s">
        <v>479</v>
      </c>
    </row>
    <row r="2882" spans="47:87" x14ac:dyDescent="0.3">
      <c r="AU2882">
        <v>0.3</v>
      </c>
      <c r="AV2882">
        <v>20.664618980701544</v>
      </c>
      <c r="AW2882">
        <v>0.27096998094573999</v>
      </c>
      <c r="AX2882">
        <v>1.7331571263247427</v>
      </c>
      <c r="AY2882">
        <v>336.64580586447073</v>
      </c>
      <c r="AZ2882">
        <v>9.3750709103813654E-2</v>
      </c>
      <c r="BA2882">
        <v>459.44610975899394</v>
      </c>
      <c r="BB2882">
        <v>358.11627525222156</v>
      </c>
      <c r="BC2882">
        <v>1</v>
      </c>
      <c r="BD2882">
        <v>42.897209859386258</v>
      </c>
      <c r="BE2882">
        <v>113.43425428519224</v>
      </c>
      <c r="BF2882">
        <v>13.591096440182724</v>
      </c>
      <c r="BG2882">
        <v>6.966605129513094</v>
      </c>
      <c r="BH2882">
        <v>412.07321838094595</v>
      </c>
      <c r="BI2882">
        <v>0.2</v>
      </c>
      <c r="BJ2882">
        <v>2786.3928834797234</v>
      </c>
      <c r="BK2882">
        <v>685.30020513359352</v>
      </c>
      <c r="BL2882">
        <v>851.00478221654203</v>
      </c>
      <c r="BM2882">
        <v>850.08965354722511</v>
      </c>
      <c r="BN2882">
        <v>182.15184188187303</v>
      </c>
      <c r="BO2882">
        <v>24.420835404501624</v>
      </c>
      <c r="BP2882">
        <v>4.9447585287742478E-2</v>
      </c>
      <c r="BQ2882">
        <v>100</v>
      </c>
      <c r="BR2882">
        <v>314.76446032012058</v>
      </c>
      <c r="BS2882">
        <v>5.4957327483943219E-2</v>
      </c>
      <c r="BT2882">
        <v>3.0322545383188186E-4</v>
      </c>
      <c r="BU2882">
        <v>0</v>
      </c>
      <c r="BV2882">
        <v>0.53403871466717612</v>
      </c>
      <c r="BW2882">
        <v>13.612234138201641</v>
      </c>
      <c r="BX2882">
        <v>35.279454400299109</v>
      </c>
      <c r="BY2882">
        <v>33.087879070821963</v>
      </c>
      <c r="BZ2882">
        <v>981.15199186103314</v>
      </c>
      <c r="CA2882">
        <v>142.94998632522896</v>
      </c>
      <c r="CB2882">
        <v>239.60957361682884</v>
      </c>
      <c r="CC2882" s="156">
        <v>0.94</v>
      </c>
      <c r="CD2882">
        <v>1930</v>
      </c>
      <c r="CE2882">
        <v>0.11161697016609806</v>
      </c>
      <c r="CF2882">
        <v>5.0144111933593987</v>
      </c>
      <c r="CG2882">
        <v>0.14853968394930098</v>
      </c>
      <c r="CH2882">
        <v>2.3550724928201796</v>
      </c>
      <c r="CI2882">
        <v>16</v>
      </c>
    </row>
    <row r="2883" spans="47:87" x14ac:dyDescent="0.3">
      <c r="AU2883">
        <v>0.3</v>
      </c>
      <c r="AV2883">
        <v>21.717307419467438</v>
      </c>
      <c r="AW2883">
        <v>0.33184839272544547</v>
      </c>
      <c r="AX2883">
        <v>0.98111834989359059</v>
      </c>
      <c r="AY2883">
        <v>325.72424297443888</v>
      </c>
      <c r="AZ2883">
        <v>0.10154144662606177</v>
      </c>
      <c r="BA2883">
        <v>461.08777118764681</v>
      </c>
      <c r="BB2883">
        <v>419.69803088936658</v>
      </c>
      <c r="BC2883">
        <v>1</v>
      </c>
      <c r="BD2883">
        <v>38.279954565142084</v>
      </c>
      <c r="BE2883">
        <v>103.89892991290637</v>
      </c>
      <c r="BF2883">
        <v>11.742269717261381</v>
      </c>
      <c r="BG2883">
        <v>6.817110101784321</v>
      </c>
      <c r="BH2883">
        <v>409.75710326249447</v>
      </c>
      <c r="BI2883">
        <v>0.20000000000000004</v>
      </c>
      <c r="BJ2883">
        <v>2844.9420497549504</v>
      </c>
      <c r="BK2883">
        <v>691.82531382155969</v>
      </c>
      <c r="BL2883">
        <v>902.12162226410874</v>
      </c>
      <c r="BM2883">
        <v>841.08752644137189</v>
      </c>
      <c r="BN2883">
        <v>93.757561133647798</v>
      </c>
      <c r="BO2883">
        <v>30.064982479424931</v>
      </c>
      <c r="BP2883">
        <v>4.1502916182304381E-2</v>
      </c>
      <c r="BQ2883">
        <v>100</v>
      </c>
      <c r="BR2883">
        <v>309.15030895771827</v>
      </c>
      <c r="BS2883">
        <v>5.3505987475696459E-2</v>
      </c>
      <c r="BT2883">
        <v>2.8573285708878549E-4</v>
      </c>
      <c r="BU2883">
        <v>19.994712795370905</v>
      </c>
      <c r="BV2883">
        <v>0.58847373055613594</v>
      </c>
      <c r="BW2883">
        <v>14.729143062152824</v>
      </c>
      <c r="BX2883">
        <v>37.724562040831799</v>
      </c>
      <c r="BY2883">
        <v>34.205590703543479</v>
      </c>
      <c r="BZ2883">
        <v>1032.2461599277228</v>
      </c>
      <c r="CA2883">
        <v>272.19306764871465</v>
      </c>
      <c r="CB2883">
        <v>244.32706912166964</v>
      </c>
      <c r="CC2883" s="156">
        <v>1.06</v>
      </c>
      <c r="CD2883">
        <v>1400</v>
      </c>
      <c r="CE2883">
        <v>0.12989692431878108</v>
      </c>
      <c r="CF2883">
        <v>4.3614748615000707</v>
      </c>
      <c r="CG2883">
        <v>0.15902159036622512</v>
      </c>
      <c r="CH2883">
        <v>11.312709084487853</v>
      </c>
      <c r="CI2883">
        <v>11</v>
      </c>
    </row>
    <row r="2884" spans="47:87" x14ac:dyDescent="0.3">
      <c r="AU2884">
        <v>0.3</v>
      </c>
      <c r="AV2884">
        <v>19.616891994132846</v>
      </c>
      <c r="AW2884">
        <v>0.34115180312463395</v>
      </c>
      <c r="AX2884">
        <v>0.93998950384446833</v>
      </c>
      <c r="AY2884">
        <v>307.35947018282383</v>
      </c>
      <c r="AZ2884">
        <v>9.9984064636562314E-2</v>
      </c>
      <c r="BA2884">
        <v>441.40701488245253</v>
      </c>
      <c r="BB2884">
        <v>289.77999465158575</v>
      </c>
      <c r="BC2884">
        <v>1</v>
      </c>
      <c r="BD2884">
        <v>36.644155607651051</v>
      </c>
      <c r="BE2884">
        <v>103.03321025310601</v>
      </c>
      <c r="BF2884">
        <v>19.716985777271805</v>
      </c>
      <c r="BG2884">
        <v>6.2425856780098954</v>
      </c>
      <c r="BH2884">
        <v>403.59504268091041</v>
      </c>
      <c r="BI2884">
        <v>0.19999999999999998</v>
      </c>
      <c r="BJ2884">
        <v>2683.1055367951217</v>
      </c>
      <c r="BK2884">
        <v>698.12403178387638</v>
      </c>
      <c r="BL2884">
        <v>925.88037015225689</v>
      </c>
      <c r="BM2884">
        <v>1071.8257299720187</v>
      </c>
      <c r="BN2884">
        <v>223.29866971652697</v>
      </c>
      <c r="BO2884">
        <v>30.706356599161634</v>
      </c>
      <c r="BP2884">
        <v>6.7138818798228334E-2</v>
      </c>
      <c r="BQ2884">
        <v>100</v>
      </c>
      <c r="BR2884">
        <v>298.28119042015123</v>
      </c>
      <c r="BS2884">
        <v>5.4100302080659149E-2</v>
      </c>
      <c r="BT2884">
        <v>3.0762025344792707E-4</v>
      </c>
      <c r="BU2884">
        <v>0</v>
      </c>
      <c r="BV2884">
        <v>0.55104012451261997</v>
      </c>
      <c r="BW2884">
        <v>14.794882409631086</v>
      </c>
      <c r="BX2884">
        <v>35.25325335060851</v>
      </c>
      <c r="BY2884">
        <v>40.667079055872676</v>
      </c>
      <c r="BZ2884">
        <v>1289.9043747182479</v>
      </c>
      <c r="CA2884">
        <v>320.65305608527763</v>
      </c>
      <c r="CB2884">
        <v>231.29417701026136</v>
      </c>
      <c r="CC2884" s="156">
        <v>0.89</v>
      </c>
      <c r="CD2884">
        <v>2340</v>
      </c>
      <c r="CE2884">
        <v>8.5173812177761876E-2</v>
      </c>
      <c r="CF2884">
        <v>3.2868776096933736</v>
      </c>
      <c r="CG2884">
        <v>0.11414544166548293</v>
      </c>
      <c r="CH2884">
        <v>-3.4939640691526499</v>
      </c>
      <c r="CI2884" t="s">
        <v>479</v>
      </c>
    </row>
    <row r="2885" spans="47:87" x14ac:dyDescent="0.3">
      <c r="AU2885">
        <v>0.3</v>
      </c>
      <c r="AV2885">
        <v>21.325760574561073</v>
      </c>
      <c r="AW2885">
        <v>0.28793446977003712</v>
      </c>
      <c r="AX2885">
        <v>0.66379834498813461</v>
      </c>
      <c r="AY2885">
        <v>324.00992259376375</v>
      </c>
      <c r="AZ2885">
        <v>9.9276109799461387E-2</v>
      </c>
      <c r="BA2885">
        <v>478.73276447646776</v>
      </c>
      <c r="BB2885">
        <v>360.73553940499937</v>
      </c>
      <c r="BC2885">
        <v>1</v>
      </c>
      <c r="BD2885">
        <v>38.860429249251474</v>
      </c>
      <c r="BE2885">
        <v>108.7204844843257</v>
      </c>
      <c r="BF2885">
        <v>11.722443900671948</v>
      </c>
      <c r="BG2885">
        <v>5.2364105472032794</v>
      </c>
      <c r="BH2885">
        <v>419.24133850934317</v>
      </c>
      <c r="BI2885">
        <v>0.2</v>
      </c>
      <c r="BJ2885">
        <v>2634.1623833927479</v>
      </c>
      <c r="BK2885">
        <v>672.47053668731678</v>
      </c>
      <c r="BL2885">
        <v>895.6317717147507</v>
      </c>
      <c r="BM2885">
        <v>897.20291412018923</v>
      </c>
      <c r="BN2885">
        <v>104.90537070855434</v>
      </c>
      <c r="BO2885">
        <v>26.158043950943831</v>
      </c>
      <c r="BP2885">
        <v>2.7268436006838072E-2</v>
      </c>
      <c r="BQ2885">
        <v>100</v>
      </c>
      <c r="BR2885">
        <v>324.07693193309819</v>
      </c>
      <c r="BS2885">
        <v>5.6557031941746931E-2</v>
      </c>
      <c r="BT2885">
        <v>3.1684511478414574E-4</v>
      </c>
      <c r="BU2885">
        <v>51.180836771991878</v>
      </c>
      <c r="BV2885">
        <v>0.5207866787823533</v>
      </c>
      <c r="BW2885">
        <v>14.743620930457329</v>
      </c>
      <c r="BX2885">
        <v>35.141551838705126</v>
      </c>
      <c r="BY2885">
        <v>33.84346152178081</v>
      </c>
      <c r="BZ2885">
        <v>990.57896215712663</v>
      </c>
      <c r="CA2885">
        <v>207.28658723943357</v>
      </c>
      <c r="CB2885">
        <v>225.08429515013771</v>
      </c>
      <c r="CC2885" s="156">
        <v>1.08</v>
      </c>
      <c r="CD2885">
        <v>2030</v>
      </c>
      <c r="CE2885">
        <v>8.0862290097396983E-2</v>
      </c>
      <c r="CF2885">
        <v>2.8215220660444951</v>
      </c>
      <c r="CG2885">
        <v>0.11535855388084054</v>
      </c>
      <c r="CH2885">
        <v>-4.6171579131301481</v>
      </c>
      <c r="CI2885" t="s">
        <v>479</v>
      </c>
    </row>
    <row r="2886" spans="47:87" x14ac:dyDescent="0.3">
      <c r="AU2886">
        <v>0.3</v>
      </c>
      <c r="AV2886">
        <v>21.417182482459427</v>
      </c>
      <c r="AW2886">
        <v>0.34220979603001456</v>
      </c>
      <c r="AX2886">
        <v>1.1658186454820607</v>
      </c>
      <c r="AY2886">
        <v>310.9255966493194</v>
      </c>
      <c r="AZ2886">
        <v>8.8775287403804179E-2</v>
      </c>
      <c r="BA2886">
        <v>488.78595869274579</v>
      </c>
      <c r="BB2886">
        <v>346.79344189879026</v>
      </c>
      <c r="BC2886">
        <v>1</v>
      </c>
      <c r="BD2886">
        <v>39.145312726033303</v>
      </c>
      <c r="BE2886">
        <v>101.0523014967888</v>
      </c>
      <c r="BF2886">
        <v>12.160955808822349</v>
      </c>
      <c r="BG2886">
        <v>5.755261297337908</v>
      </c>
      <c r="BH2886">
        <v>416.51956356281767</v>
      </c>
      <c r="BI2886">
        <v>0.2</v>
      </c>
      <c r="BJ2886">
        <v>2669.8346122325884</v>
      </c>
      <c r="BK2886">
        <v>681.31214216428509</v>
      </c>
      <c r="BL2886">
        <v>830.05720594146919</v>
      </c>
      <c r="BM2886">
        <v>820.72842761873426</v>
      </c>
      <c r="BN2886">
        <v>160.60139333643275</v>
      </c>
      <c r="BO2886">
        <v>30.87670377794403</v>
      </c>
      <c r="BP2886">
        <v>5.828763660161048E-2</v>
      </c>
      <c r="BQ2886">
        <v>100</v>
      </c>
      <c r="BR2886">
        <v>322.15819866257533</v>
      </c>
      <c r="BS2886">
        <v>5.4055032537724874E-2</v>
      </c>
      <c r="BT2886">
        <v>3.0658787922942384E-4</v>
      </c>
      <c r="BU2886">
        <v>52.045676248187604</v>
      </c>
      <c r="BV2886">
        <v>0.54835780876388984</v>
      </c>
      <c r="BW2886">
        <v>15.213454908820854</v>
      </c>
      <c r="BX2886">
        <v>36.755544810240131</v>
      </c>
      <c r="BY2886">
        <v>29.172482659046576</v>
      </c>
      <c r="BZ2886">
        <v>675.17278401423141</v>
      </c>
      <c r="CA2886">
        <v>340.47687129843831</v>
      </c>
      <c r="CB2886">
        <v>226.20207019363855</v>
      </c>
      <c r="CC2886" s="156">
        <v>1.08</v>
      </c>
      <c r="CD2886">
        <v>1140</v>
      </c>
      <c r="CE2886">
        <v>0.13638127884033557</v>
      </c>
      <c r="CF2886">
        <v>5.991285388200362</v>
      </c>
      <c r="CG2886">
        <v>0.16996359533636107</v>
      </c>
      <c r="CH2886">
        <v>12.354992382985184</v>
      </c>
      <c r="CI2886">
        <v>10</v>
      </c>
    </row>
    <row r="2887" spans="47:87" x14ac:dyDescent="0.3">
      <c r="AU2887">
        <v>0.3</v>
      </c>
      <c r="AV2887">
        <v>20.894535268193582</v>
      </c>
      <c r="AW2887">
        <v>0.31281573900840254</v>
      </c>
      <c r="AX2887">
        <v>1.6926186101882097</v>
      </c>
      <c r="AY2887">
        <v>346.12151507633655</v>
      </c>
      <c r="AZ2887">
        <v>0.10042293820305692</v>
      </c>
      <c r="BA2887">
        <v>459.92435264772769</v>
      </c>
      <c r="BB2887">
        <v>384.14548742669484</v>
      </c>
      <c r="BC2887">
        <v>1</v>
      </c>
      <c r="BD2887">
        <v>33.467069112898052</v>
      </c>
      <c r="BE2887">
        <v>87.113624173631706</v>
      </c>
      <c r="BF2887">
        <v>18.460312820087143</v>
      </c>
      <c r="BG2887">
        <v>6.0669085405597958</v>
      </c>
      <c r="BH2887">
        <v>386.52432979571802</v>
      </c>
      <c r="BI2887">
        <v>0.19999999999999998</v>
      </c>
      <c r="BJ2887">
        <v>2662.6407043709555</v>
      </c>
      <c r="BK2887">
        <v>684.00962747404742</v>
      </c>
      <c r="BL2887">
        <v>851.74133477670102</v>
      </c>
      <c r="BM2887">
        <v>794.56150737408097</v>
      </c>
      <c r="BN2887">
        <v>132.32492940171144</v>
      </c>
      <c r="BO2887">
        <v>28.165276612833367</v>
      </c>
      <c r="BP2887">
        <v>6.0380466048058717E-2</v>
      </c>
      <c r="BQ2887">
        <v>100</v>
      </c>
      <c r="BR2887">
        <v>385.83238451498698</v>
      </c>
      <c r="BS2887">
        <v>5.5148808685692788E-2</v>
      </c>
      <c r="BT2887">
        <v>3.097375532835863E-4</v>
      </c>
      <c r="BU2887">
        <v>48.916839368166265</v>
      </c>
      <c r="BV2887">
        <v>0.52252142223198872</v>
      </c>
      <c r="BW2887">
        <v>15.222664646275476</v>
      </c>
      <c r="BX2887">
        <v>35.892007574691753</v>
      </c>
      <c r="BY2887">
        <v>43.291680232463641</v>
      </c>
      <c r="BZ2887">
        <v>784.98772434019702</v>
      </c>
      <c r="CA2887">
        <v>283.80798643639946</v>
      </c>
      <c r="CB2887">
        <v>226.75266822028371</v>
      </c>
      <c r="CC2887" s="156">
        <v>0.95</v>
      </c>
      <c r="CD2887">
        <v>1480</v>
      </c>
      <c r="CE2887">
        <v>0.15899205911540037</v>
      </c>
      <c r="CF2887">
        <v>5.8155271776240856</v>
      </c>
      <c r="CG2887">
        <v>0.19284434098698036</v>
      </c>
      <c r="CH2887">
        <v>15.669727436620754</v>
      </c>
      <c r="CI2887">
        <v>9</v>
      </c>
    </row>
    <row r="2888" spans="47:87" x14ac:dyDescent="0.3">
      <c r="AU2888">
        <v>0.3</v>
      </c>
      <c r="AV2888">
        <v>20.275511765343779</v>
      </c>
      <c r="AW2888">
        <v>0.31798438657349376</v>
      </c>
      <c r="AX2888">
        <v>1.651040728581217</v>
      </c>
      <c r="AY2888">
        <v>358.59021326739588</v>
      </c>
      <c r="AZ2888">
        <v>9.1614738530828022E-2</v>
      </c>
      <c r="BA2888">
        <v>534.1196988961666</v>
      </c>
      <c r="BB2888">
        <v>277.6283737687948</v>
      </c>
      <c r="BC2888">
        <v>1</v>
      </c>
      <c r="BD2888">
        <v>38.454545743357869</v>
      </c>
      <c r="BE2888">
        <v>109.9083946816401</v>
      </c>
      <c r="BF2888">
        <v>28.307674232669413</v>
      </c>
      <c r="BG2888">
        <v>4.784978616506117</v>
      </c>
      <c r="BH2888">
        <v>414.83703284945784</v>
      </c>
      <c r="BI2888">
        <v>0.19999999999999998</v>
      </c>
      <c r="BJ2888">
        <v>3054.2442165061802</v>
      </c>
      <c r="BK2888">
        <v>691.09139539186333</v>
      </c>
      <c r="BL2888">
        <v>934.90135587075667</v>
      </c>
      <c r="BM2888">
        <v>921.26156084042645</v>
      </c>
      <c r="BN2888">
        <v>175.48386221809932</v>
      </c>
      <c r="BO2888">
        <v>28.624023208950764</v>
      </c>
      <c r="BP2888">
        <v>6.2233158026562117E-2</v>
      </c>
      <c r="BQ2888">
        <v>100</v>
      </c>
      <c r="BR2888">
        <v>370.88986197288745</v>
      </c>
      <c r="BS2888">
        <v>5.6791279122776143E-2</v>
      </c>
      <c r="BT2888">
        <v>3.2747322041860698E-4</v>
      </c>
      <c r="BU2888">
        <v>0</v>
      </c>
      <c r="BV2888">
        <v>0.56972604086681133</v>
      </c>
      <c r="BW2888">
        <v>14.073566522735922</v>
      </c>
      <c r="BX2888">
        <v>33.858577866181285</v>
      </c>
      <c r="BY2888">
        <v>31.576649323061659</v>
      </c>
      <c r="BZ2888">
        <v>1080.6712464460045</v>
      </c>
      <c r="CA2888">
        <v>314.64478749417509</v>
      </c>
      <c r="CB2888">
        <v>245.61918959252205</v>
      </c>
      <c r="CC2888" s="156">
        <v>0.98</v>
      </c>
      <c r="CD2888">
        <v>1290</v>
      </c>
      <c r="CE2888">
        <v>0.2667130449798758</v>
      </c>
      <c r="CF2888">
        <v>7.7513777073671708</v>
      </c>
      <c r="CG2888">
        <v>0.32303952561124888</v>
      </c>
      <c r="CH2888">
        <v>30.074293622295954</v>
      </c>
      <c r="CI2888">
        <v>5</v>
      </c>
    </row>
    <row r="2889" spans="47:87" x14ac:dyDescent="0.3">
      <c r="AU2889">
        <v>0.3</v>
      </c>
      <c r="AV2889">
        <v>21.365223110578235</v>
      </c>
      <c r="AW2889">
        <v>0.2782605160806555</v>
      </c>
      <c r="AX2889">
        <v>1.3514545746618112</v>
      </c>
      <c r="AY2889">
        <v>335.85303396331125</v>
      </c>
      <c r="AZ2889">
        <v>8.5222929158563401E-2</v>
      </c>
      <c r="BA2889">
        <v>420.67916311554717</v>
      </c>
      <c r="BB2889">
        <v>310.47969013046151</v>
      </c>
      <c r="BC2889">
        <v>1</v>
      </c>
      <c r="BD2889">
        <v>44.213760252717712</v>
      </c>
      <c r="BE2889">
        <v>113.21076192424343</v>
      </c>
      <c r="BF2889">
        <v>17.472326893297254</v>
      </c>
      <c r="BG2889">
        <v>4.8141837376597163</v>
      </c>
      <c r="BH2889">
        <v>361.28608548869101</v>
      </c>
      <c r="BI2889">
        <v>0.20000000000000007</v>
      </c>
      <c r="BJ2889">
        <v>2547.0370453350724</v>
      </c>
      <c r="BK2889">
        <v>681.5498182926359</v>
      </c>
      <c r="BL2889">
        <v>872.5296389228597</v>
      </c>
      <c r="BM2889">
        <v>853.60261804190952</v>
      </c>
      <c r="BN2889">
        <v>151.39376617221234</v>
      </c>
      <c r="BO2889">
        <v>25.110749963271438</v>
      </c>
      <c r="BP2889">
        <v>4.68437585188997E-2</v>
      </c>
      <c r="BQ2889">
        <v>100</v>
      </c>
      <c r="BR2889">
        <v>368.78372502721203</v>
      </c>
      <c r="BS2889">
        <v>5.009086639521055E-2</v>
      </c>
      <c r="BT2889">
        <v>2.8677743440531835E-4</v>
      </c>
      <c r="BU2889">
        <v>0</v>
      </c>
      <c r="BV2889">
        <v>0.58088051197475143</v>
      </c>
      <c r="BW2889">
        <v>14.159225231886708</v>
      </c>
      <c r="BX2889">
        <v>34.566471917752672</v>
      </c>
      <c r="BY2889">
        <v>38.834039113227156</v>
      </c>
      <c r="BZ2889">
        <v>1072.2650058629476</v>
      </c>
      <c r="CA2889">
        <v>300.18976156910367</v>
      </c>
      <c r="CB2889">
        <v>248.75286062088571</v>
      </c>
      <c r="CC2889" s="156">
        <v>1.02</v>
      </c>
      <c r="CD2889">
        <v>1640</v>
      </c>
      <c r="CE2889">
        <v>5.105552183821227E-2</v>
      </c>
      <c r="CF2889">
        <v>2.1069474125024161</v>
      </c>
      <c r="CG2889">
        <v>9.031499584565035E-2</v>
      </c>
      <c r="CH2889">
        <v>-7.549703511226503</v>
      </c>
      <c r="CI2889" t="s">
        <v>479</v>
      </c>
    </row>
    <row r="2890" spans="47:87" x14ac:dyDescent="0.3">
      <c r="AU2890">
        <v>0.3</v>
      </c>
      <c r="AV2890">
        <v>19.197319043661636</v>
      </c>
      <c r="AW2890">
        <v>0.25463090913023828</v>
      </c>
      <c r="AX2890">
        <v>1.7318846984879108</v>
      </c>
      <c r="AY2890">
        <v>315.82857907242624</v>
      </c>
      <c r="AZ2890">
        <v>7.95962906809356E-2</v>
      </c>
      <c r="BA2890">
        <v>456.66877161875635</v>
      </c>
      <c r="BB2890">
        <v>430.61737811017628</v>
      </c>
      <c r="BC2890">
        <v>1</v>
      </c>
      <c r="BD2890">
        <v>46.745997049170093</v>
      </c>
      <c r="BE2890">
        <v>108.52734153973937</v>
      </c>
      <c r="BF2890">
        <v>10.581466428584195</v>
      </c>
      <c r="BG2890">
        <v>4.0766142673322561</v>
      </c>
      <c r="BH2890">
        <v>453.13308894119501</v>
      </c>
      <c r="BI2890">
        <v>0.2</v>
      </c>
      <c r="BJ2890">
        <v>2828.5283598909205</v>
      </c>
      <c r="BK2890">
        <v>674.42312970497301</v>
      </c>
      <c r="BL2890">
        <v>910.92813146076253</v>
      </c>
      <c r="BM2890">
        <v>809.19148260634813</v>
      </c>
      <c r="BN2890">
        <v>202.38229480397075</v>
      </c>
      <c r="BO2890">
        <v>22.999672349144152</v>
      </c>
      <c r="BP2890">
        <v>4.0273102907017334E-2</v>
      </c>
      <c r="BQ2890">
        <v>100</v>
      </c>
      <c r="BR2890">
        <v>317.95007530783624</v>
      </c>
      <c r="BS2890">
        <v>5.4081511507694177E-2</v>
      </c>
      <c r="BT2890">
        <v>3.0440636736400604E-4</v>
      </c>
      <c r="BU2890">
        <v>107.7356760249484</v>
      </c>
      <c r="BV2890">
        <v>0.53719685001970197</v>
      </c>
      <c r="BW2890">
        <v>14.916815749498332</v>
      </c>
      <c r="BX2890">
        <v>35.409460224538563</v>
      </c>
      <c r="BY2890">
        <v>33.430523514312142</v>
      </c>
      <c r="BZ2890">
        <v>1126.9622231917945</v>
      </c>
      <c r="CA2890">
        <v>287.08441964714905</v>
      </c>
      <c r="CB2890">
        <v>222.77992426175709</v>
      </c>
      <c r="CC2890" s="156">
        <v>1.07</v>
      </c>
      <c r="CD2890">
        <v>450</v>
      </c>
      <c r="CE2890">
        <v>0.21397094280245788</v>
      </c>
      <c r="CF2890">
        <v>7.8103088800559739</v>
      </c>
      <c r="CG2890">
        <v>0.28176229267680553</v>
      </c>
      <c r="CH2890">
        <v>29.675239482127687</v>
      </c>
      <c r="CI2890">
        <v>6</v>
      </c>
    </row>
    <row r="2891" spans="47:87" x14ac:dyDescent="0.3">
      <c r="AU2891">
        <v>0.3</v>
      </c>
      <c r="AV2891">
        <v>18.903322556581823</v>
      </c>
      <c r="AW2891">
        <v>0.27160720754897388</v>
      </c>
      <c r="AX2891">
        <v>1.1624711396209395</v>
      </c>
      <c r="AY2891">
        <v>321.54474620962384</v>
      </c>
      <c r="AZ2891">
        <v>0.11807502834429565</v>
      </c>
      <c r="BA2891">
        <v>435.00606765720971</v>
      </c>
      <c r="BB2891">
        <v>286.2284008516981</v>
      </c>
      <c r="BC2891">
        <v>1</v>
      </c>
      <c r="BD2891">
        <v>56.741577969670196</v>
      </c>
      <c r="BE2891">
        <v>103.89693627095608</v>
      </c>
      <c r="BF2891">
        <v>14.547643852988489</v>
      </c>
      <c r="BG2891">
        <v>3.94722202563013</v>
      </c>
      <c r="BH2891">
        <v>408.66521980268038</v>
      </c>
      <c r="BI2891">
        <v>0.20000000000000004</v>
      </c>
      <c r="BJ2891">
        <v>2633.1232828963034</v>
      </c>
      <c r="BK2891">
        <v>683.76407687201288</v>
      </c>
      <c r="BL2891">
        <v>927.0027639356382</v>
      </c>
      <c r="BM2891">
        <v>852.38168456218557</v>
      </c>
      <c r="BN2891">
        <v>146.96353646506475</v>
      </c>
      <c r="BO2891">
        <v>24.549502152996073</v>
      </c>
      <c r="BP2891">
        <v>4.0802642363673022E-2</v>
      </c>
      <c r="BQ2891">
        <v>100</v>
      </c>
      <c r="BR2891">
        <v>355.98457122909167</v>
      </c>
      <c r="BS2891">
        <v>5.5886867172017435E-2</v>
      </c>
      <c r="BT2891">
        <v>3.2159695703240211E-4</v>
      </c>
      <c r="BU2891">
        <v>33.438641023594855</v>
      </c>
      <c r="BV2891">
        <v>0.49136995216514917</v>
      </c>
      <c r="BW2891">
        <v>13.48731780591908</v>
      </c>
      <c r="BX2891">
        <v>37.333117416447671</v>
      </c>
      <c r="BY2891">
        <v>36.275089707244341</v>
      </c>
      <c r="BZ2891">
        <v>932.61111848245741</v>
      </c>
      <c r="CA2891">
        <v>355.16284619463318</v>
      </c>
      <c r="CB2891">
        <v>210.44510442735412</v>
      </c>
      <c r="CC2891" s="156">
        <v>0.94</v>
      </c>
      <c r="CD2891">
        <v>1610</v>
      </c>
      <c r="CE2891">
        <v>7.062366279848975E-2</v>
      </c>
      <c r="CF2891">
        <v>3.4667325752282734</v>
      </c>
      <c r="CG2891">
        <v>0.10666957834800844</v>
      </c>
      <c r="CH2891">
        <v>-8.3182342082664302</v>
      </c>
      <c r="CI2891" t="s">
        <v>479</v>
      </c>
    </row>
    <row r="2892" spans="47:87" x14ac:dyDescent="0.3">
      <c r="AU2892">
        <v>0.3</v>
      </c>
      <c r="AV2892">
        <v>20.204699389546072</v>
      </c>
      <c r="AW2892">
        <v>0.28407428284743835</v>
      </c>
      <c r="AX2892">
        <v>0.47415307654098432</v>
      </c>
      <c r="AY2892">
        <v>332.39068966228012</v>
      </c>
      <c r="AZ2892">
        <v>9.7887303470607742E-2</v>
      </c>
      <c r="BA2892">
        <v>298.67682450245621</v>
      </c>
      <c r="BB2892">
        <v>310.91275968138717</v>
      </c>
      <c r="BC2892">
        <v>1</v>
      </c>
      <c r="BD2892">
        <v>40.703856543648143</v>
      </c>
      <c r="BE2892">
        <v>100.77718642363442</v>
      </c>
      <c r="BF2892">
        <v>14.337642241387929</v>
      </c>
      <c r="BG2892">
        <v>4.1576101869526765</v>
      </c>
      <c r="BH2892">
        <v>414.76724982693543</v>
      </c>
      <c r="BI2892">
        <v>0.2</v>
      </c>
      <c r="BJ2892">
        <v>2725.8654750956953</v>
      </c>
      <c r="BK2892">
        <v>682.99509228852241</v>
      </c>
      <c r="BL2892">
        <v>920.46922068354218</v>
      </c>
      <c r="BM2892">
        <v>827.79505520783869</v>
      </c>
      <c r="BN2892">
        <v>217.03448541096367</v>
      </c>
      <c r="BO2892">
        <v>25.613603899601937</v>
      </c>
      <c r="BP2892">
        <v>5.0413895218355501E-2</v>
      </c>
      <c r="BQ2892">
        <v>100</v>
      </c>
      <c r="BR2892">
        <v>310.37654113032835</v>
      </c>
      <c r="BS2892">
        <v>5.6240581212976995E-2</v>
      </c>
      <c r="BT2892">
        <v>2.9920271344775556E-4</v>
      </c>
      <c r="BU2892">
        <v>0</v>
      </c>
      <c r="BV2892">
        <v>0.56082639198525919</v>
      </c>
      <c r="BW2892">
        <v>14.683142274875319</v>
      </c>
      <c r="BX2892">
        <v>36.700174752821042</v>
      </c>
      <c r="BY2892">
        <v>34.775131253154548</v>
      </c>
      <c r="BZ2892">
        <v>918.95590896419469</v>
      </c>
      <c r="CA2892">
        <v>320.20079811278606</v>
      </c>
      <c r="CB2892">
        <v>229.20037426843768</v>
      </c>
      <c r="CC2892" s="156">
        <v>0.92</v>
      </c>
      <c r="CD2892">
        <v>2970</v>
      </c>
      <c r="CE2892">
        <v>2.2890377924772887E-2</v>
      </c>
      <c r="CF2892">
        <v>2.0707164555385154</v>
      </c>
      <c r="CG2892">
        <v>7.0434574974665626E-2</v>
      </c>
      <c r="CH2892">
        <v>-13.061193608863009</v>
      </c>
      <c r="CI2892" t="s">
        <v>479</v>
      </c>
    </row>
    <row r="2893" spans="47:87" x14ac:dyDescent="0.3">
      <c r="AU2893">
        <v>0.3</v>
      </c>
      <c r="AV2893">
        <v>18.665562024202515</v>
      </c>
      <c r="AW2893">
        <v>0.27972910739154316</v>
      </c>
      <c r="AX2893">
        <v>1.8566535107164466</v>
      </c>
      <c r="AY2893">
        <v>318.5861909035973</v>
      </c>
      <c r="AZ2893">
        <v>0.10473193471873359</v>
      </c>
      <c r="BA2893">
        <v>448.51410279678566</v>
      </c>
      <c r="BB2893">
        <v>277.81862005003353</v>
      </c>
      <c r="BC2893">
        <v>1</v>
      </c>
      <c r="BD2893">
        <v>40.096864397967202</v>
      </c>
      <c r="BE2893">
        <v>96.738014863456428</v>
      </c>
      <c r="BF2893">
        <v>23.812773201249549</v>
      </c>
      <c r="BG2893">
        <v>3.1921249705332588</v>
      </c>
      <c r="BH2893">
        <v>428.05245242443101</v>
      </c>
      <c r="BI2893">
        <v>0.20000000000000004</v>
      </c>
      <c r="BJ2893">
        <v>2887.7312452480696</v>
      </c>
      <c r="BK2893">
        <v>686.47476164579268</v>
      </c>
      <c r="BL2893">
        <v>909.75215630456626</v>
      </c>
      <c r="BM2893">
        <v>1095.9299783683973</v>
      </c>
      <c r="BN2893">
        <v>164.66561264279679</v>
      </c>
      <c r="BO2893">
        <v>25.504527915001656</v>
      </c>
      <c r="BP2893">
        <v>1.5297415954104906E-2</v>
      </c>
      <c r="BQ2893">
        <v>100</v>
      </c>
      <c r="BR2893">
        <v>348.40356694176364</v>
      </c>
      <c r="BS2893">
        <v>5.51478897015674E-2</v>
      </c>
      <c r="BT2893">
        <v>2.8465491821446813E-4</v>
      </c>
      <c r="BU2893">
        <v>0</v>
      </c>
      <c r="BV2893">
        <v>0.56834151762728358</v>
      </c>
      <c r="BW2893">
        <v>14.58214186939909</v>
      </c>
      <c r="BX2893">
        <v>36.961695495172407</v>
      </c>
      <c r="BY2893">
        <v>38.612360582574581</v>
      </c>
      <c r="BZ2893">
        <v>1023.9452161857088</v>
      </c>
      <c r="CA2893">
        <v>306.4136743540098</v>
      </c>
      <c r="CB2893">
        <v>241.57971168328098</v>
      </c>
      <c r="CC2893" s="156">
        <v>1.08</v>
      </c>
      <c r="CD2893">
        <v>1950</v>
      </c>
      <c r="CE2893">
        <v>0.13268381172471866</v>
      </c>
      <c r="CF2893">
        <v>4.8394958516837008</v>
      </c>
      <c r="CG2893">
        <v>0.16152593131247497</v>
      </c>
      <c r="CH2893">
        <v>8.0729660483502066</v>
      </c>
      <c r="CI2893">
        <v>12</v>
      </c>
    </row>
    <row r="2894" spans="47:87" x14ac:dyDescent="0.3">
      <c r="AU2894">
        <v>0.3</v>
      </c>
      <c r="AV2894">
        <v>20.661193053302124</v>
      </c>
      <c r="AW2894">
        <v>0.31835410064370978</v>
      </c>
      <c r="AX2894">
        <v>1.6242404978225289</v>
      </c>
      <c r="AY2894">
        <v>337.70703702454927</v>
      </c>
      <c r="AZ2894">
        <v>0.11165705356917688</v>
      </c>
      <c r="BA2894">
        <v>427.48291677578374</v>
      </c>
      <c r="BB2894">
        <v>323.98183458804272</v>
      </c>
      <c r="BC2894">
        <v>1</v>
      </c>
      <c r="BD2894">
        <v>39.313224187026371</v>
      </c>
      <c r="BE2894">
        <v>90.541491309519941</v>
      </c>
      <c r="BF2894">
        <v>22.522458428836877</v>
      </c>
      <c r="BG2894">
        <v>5.3986169145452498</v>
      </c>
      <c r="BH2894">
        <v>417.9221321540353</v>
      </c>
      <c r="BI2894">
        <v>0.19999999999999998</v>
      </c>
      <c r="BJ2894">
        <v>2320.8070060127502</v>
      </c>
      <c r="BK2894">
        <v>694.70753482259875</v>
      </c>
      <c r="BL2894">
        <v>945.81465458036246</v>
      </c>
      <c r="BM2894">
        <v>1030.5622769980973</v>
      </c>
      <c r="BN2894">
        <v>148.68441965070588</v>
      </c>
      <c r="BO2894">
        <v>28.830677826908445</v>
      </c>
      <c r="BP2894">
        <v>4.1170854939912765E-2</v>
      </c>
      <c r="BQ2894">
        <v>100</v>
      </c>
      <c r="BR2894">
        <v>277.90945343405531</v>
      </c>
      <c r="BS2894">
        <v>5.6681911697120099E-2</v>
      </c>
      <c r="BT2894">
        <v>3.0551190243102136E-4</v>
      </c>
      <c r="BU2894">
        <v>0</v>
      </c>
      <c r="BV2894">
        <v>0.59240942270983121</v>
      </c>
      <c r="BW2894">
        <v>14.709554239770631</v>
      </c>
      <c r="BX2894">
        <v>37.116636787650265</v>
      </c>
      <c r="BY2894">
        <v>36.852258224846778</v>
      </c>
      <c r="BZ2894">
        <v>1098.4690691878243</v>
      </c>
      <c r="CA2894">
        <v>256.96046725351766</v>
      </c>
      <c r="CB2894">
        <v>208.00415473053908</v>
      </c>
      <c r="CC2894" s="156">
        <v>0.83</v>
      </c>
      <c r="CD2894">
        <v>1490</v>
      </c>
      <c r="CE2894">
        <v>0.16032044098530873</v>
      </c>
      <c r="CF2894">
        <v>5.5519793230159689</v>
      </c>
      <c r="CG2894">
        <v>0.21037592372919883</v>
      </c>
      <c r="CH2894">
        <v>8.8395478395025613</v>
      </c>
      <c r="CI2894">
        <v>10</v>
      </c>
    </row>
    <row r="2895" spans="47:87" x14ac:dyDescent="0.3">
      <c r="AU2895">
        <v>0.3</v>
      </c>
      <c r="AV2895">
        <v>20.009203423701685</v>
      </c>
      <c r="AW2895">
        <v>0.35838098250180572</v>
      </c>
      <c r="AX2895">
        <v>0.46547226184082813</v>
      </c>
      <c r="AY2895">
        <v>325.87191844606639</v>
      </c>
      <c r="AZ2895">
        <v>0.11213131521447108</v>
      </c>
      <c r="BA2895">
        <v>342.79399528089772</v>
      </c>
      <c r="BB2895">
        <v>333.99432927067699</v>
      </c>
      <c r="BC2895">
        <v>1</v>
      </c>
      <c r="BD2895">
        <v>44.839683603864948</v>
      </c>
      <c r="BE2895">
        <v>113.38832999867796</v>
      </c>
      <c r="BF2895">
        <v>5.4947008354980778</v>
      </c>
      <c r="BG2895">
        <v>8.5047338930679786</v>
      </c>
      <c r="BH2895">
        <v>417.06033189202446</v>
      </c>
      <c r="BI2895">
        <v>0.19999999999999998</v>
      </c>
      <c r="BJ2895">
        <v>2808.5014469187395</v>
      </c>
      <c r="BK2895">
        <v>677.78099621653416</v>
      </c>
      <c r="BL2895">
        <v>878.12029928906975</v>
      </c>
      <c r="BM2895">
        <v>900.98859810237172</v>
      </c>
      <c r="BN2895">
        <v>188.45341164343273</v>
      </c>
      <c r="BO2895">
        <v>32.520715671861652</v>
      </c>
      <c r="BP2895">
        <v>3.8509172603597722E-2</v>
      </c>
      <c r="BQ2895">
        <v>100</v>
      </c>
      <c r="BR2895">
        <v>375.80269320170305</v>
      </c>
      <c r="BS2895">
        <v>5.3542837820305784E-2</v>
      </c>
      <c r="BT2895">
        <v>2.9134609897228924E-4</v>
      </c>
      <c r="BU2895">
        <v>64.492254867171894</v>
      </c>
      <c r="BV2895">
        <v>0.56474811085677734</v>
      </c>
      <c r="BW2895">
        <v>16.104591749774215</v>
      </c>
      <c r="BX2895">
        <v>33.180379475571698</v>
      </c>
      <c r="BY2895">
        <v>35.474146889904148</v>
      </c>
      <c r="BZ2895">
        <v>1043.8336273059665</v>
      </c>
      <c r="CA2895">
        <v>281.90777523888551</v>
      </c>
      <c r="CB2895">
        <v>242.88308996350577</v>
      </c>
      <c r="CC2895" s="156">
        <v>1.1599999999999999</v>
      </c>
      <c r="CD2895">
        <v>1370</v>
      </c>
      <c r="CE2895">
        <v>0.13642696714554869</v>
      </c>
      <c r="CF2895">
        <v>3.9434994117019855</v>
      </c>
      <c r="CG2895">
        <v>0.16439517709250853</v>
      </c>
      <c r="CH2895">
        <v>6.80742002617745</v>
      </c>
      <c r="CI2895">
        <v>12</v>
      </c>
    </row>
    <row r="2896" spans="47:87" x14ac:dyDescent="0.3">
      <c r="AU2896">
        <v>0.3</v>
      </c>
      <c r="AV2896">
        <v>20.143751216043256</v>
      </c>
      <c r="AW2896">
        <v>0.28755159326859081</v>
      </c>
      <c r="AX2896">
        <v>2.0122845829803611</v>
      </c>
      <c r="AY2896">
        <v>322.01894855851094</v>
      </c>
      <c r="AZ2896">
        <v>7.4929708424256738E-2</v>
      </c>
      <c r="BA2896">
        <v>519.79961491974314</v>
      </c>
      <c r="BB2896">
        <v>366.09717849016658</v>
      </c>
      <c r="BC2896">
        <v>1</v>
      </c>
      <c r="BD2896">
        <v>36.098658068174146</v>
      </c>
      <c r="BE2896">
        <v>93.783333730614672</v>
      </c>
      <c r="BF2896">
        <v>17.509839502766727</v>
      </c>
      <c r="BG2896">
        <v>4.3914094931267771</v>
      </c>
      <c r="BH2896">
        <v>395.516006267119</v>
      </c>
      <c r="BI2896">
        <v>0.2</v>
      </c>
      <c r="BJ2896">
        <v>2836.3707124937546</v>
      </c>
      <c r="BK2896">
        <v>668.91058164532376</v>
      </c>
      <c r="BL2896">
        <v>918.89759144745074</v>
      </c>
      <c r="BM2896">
        <v>864.13184723282609</v>
      </c>
      <c r="BN2896">
        <v>162.97831988859758</v>
      </c>
      <c r="BO2896">
        <v>25.968442527342326</v>
      </c>
      <c r="BP2896">
        <v>4.6135956098420292E-2</v>
      </c>
      <c r="BQ2896">
        <v>100</v>
      </c>
      <c r="BR2896">
        <v>314.29232360459764</v>
      </c>
      <c r="BS2896">
        <v>5.4108267309576859E-2</v>
      </c>
      <c r="BT2896">
        <v>2.9191110503239278E-4</v>
      </c>
      <c r="BU2896">
        <v>0</v>
      </c>
      <c r="BV2896">
        <v>0.53915684980126832</v>
      </c>
      <c r="BW2896">
        <v>14.899258922661343</v>
      </c>
      <c r="BX2896">
        <v>34.335018489132075</v>
      </c>
      <c r="BY2896">
        <v>32.146008718988121</v>
      </c>
      <c r="BZ2896">
        <v>976.1688731522745</v>
      </c>
      <c r="CA2896">
        <v>347.11022599944005</v>
      </c>
      <c r="CB2896">
        <v>237.31648392374149</v>
      </c>
      <c r="CC2896" s="156">
        <v>0.88</v>
      </c>
      <c r="CD2896">
        <v>2410</v>
      </c>
      <c r="CE2896">
        <v>0.18790917814898322</v>
      </c>
      <c r="CF2896">
        <v>5.1383368551056989</v>
      </c>
      <c r="CG2896">
        <v>0.22835717460347393</v>
      </c>
      <c r="CH2896">
        <v>20.747032581745525</v>
      </c>
      <c r="CI2896">
        <v>7</v>
      </c>
    </row>
    <row r="2897" spans="47:87" x14ac:dyDescent="0.3">
      <c r="AU2897">
        <v>0.3</v>
      </c>
      <c r="AV2897">
        <v>17.949241308805039</v>
      </c>
      <c r="AW2897">
        <v>0.3460711393015059</v>
      </c>
      <c r="AX2897">
        <v>0.86118124599548374</v>
      </c>
      <c r="AY2897">
        <v>320.93410779410448</v>
      </c>
      <c r="AZ2897">
        <v>0.11050005752590364</v>
      </c>
      <c r="BA2897">
        <v>410.9723107086175</v>
      </c>
      <c r="BB2897">
        <v>396.2614216377259</v>
      </c>
      <c r="BC2897">
        <v>1</v>
      </c>
      <c r="BD2897">
        <v>35.586368148600585</v>
      </c>
      <c r="BE2897">
        <v>98.208575903617259</v>
      </c>
      <c r="BF2897">
        <v>22.221804475384204</v>
      </c>
      <c r="BG2897">
        <v>4.4469474696808167</v>
      </c>
      <c r="BH2897">
        <v>414.13969845274897</v>
      </c>
      <c r="BI2897">
        <v>0.20000000000000007</v>
      </c>
      <c r="BJ2897">
        <v>2824.2735635700797</v>
      </c>
      <c r="BK2897">
        <v>702.17498251241727</v>
      </c>
      <c r="BL2897">
        <v>847.70688880348303</v>
      </c>
      <c r="BM2897">
        <v>1012.6812462263709</v>
      </c>
      <c r="BN2897">
        <v>126.74548869311802</v>
      </c>
      <c r="BO2897">
        <v>31.363199017449134</v>
      </c>
      <c r="BP2897">
        <v>4.2087598845623776E-2</v>
      </c>
      <c r="BQ2897">
        <v>100</v>
      </c>
      <c r="BR2897">
        <v>320.39243718046453</v>
      </c>
      <c r="BS2897">
        <v>5.6287965428750801E-2</v>
      </c>
      <c r="BT2897">
        <v>3.0048872286261787E-4</v>
      </c>
      <c r="BU2897">
        <v>0</v>
      </c>
      <c r="BV2897">
        <v>0.55907790108128785</v>
      </c>
      <c r="BW2897">
        <v>14.731548220330813</v>
      </c>
      <c r="BX2897">
        <v>37.686428244216991</v>
      </c>
      <c r="BY2897">
        <v>34.178390379187938</v>
      </c>
      <c r="BZ2897">
        <v>1180.7889292234092</v>
      </c>
      <c r="CA2897">
        <v>191.6701496928641</v>
      </c>
      <c r="CB2897">
        <v>233.6322744654226</v>
      </c>
      <c r="CC2897" s="156">
        <v>0.94</v>
      </c>
      <c r="CD2897">
        <v>1180</v>
      </c>
      <c r="CE2897">
        <v>0.24268985870642523</v>
      </c>
      <c r="CF2897">
        <v>8.1340945189576459</v>
      </c>
      <c r="CG2897">
        <v>0.28946581489774426</v>
      </c>
      <c r="CH2897">
        <v>34.632338862600648</v>
      </c>
      <c r="CI2897">
        <v>5</v>
      </c>
    </row>
    <row r="2898" spans="47:87" x14ac:dyDescent="0.3">
      <c r="AU2898">
        <v>0.3</v>
      </c>
      <c r="AV2898">
        <v>22.473261087697121</v>
      </c>
      <c r="AW2898">
        <v>0.28081063054603145</v>
      </c>
      <c r="AX2898">
        <v>1.9433469837151729</v>
      </c>
      <c r="AY2898">
        <v>308.60941015777667</v>
      </c>
      <c r="AZ2898">
        <v>8.0058213696032401E-2</v>
      </c>
      <c r="BA2898">
        <v>448.54264028100147</v>
      </c>
      <c r="BB2898">
        <v>365.22522456103985</v>
      </c>
      <c r="BC2898">
        <v>1</v>
      </c>
      <c r="BD2898">
        <v>37.33992802055019</v>
      </c>
      <c r="BE2898">
        <v>116.00117061294635</v>
      </c>
      <c r="BF2898">
        <v>19.09777642240023</v>
      </c>
      <c r="BG2898">
        <v>4.2719851330510252</v>
      </c>
      <c r="BH2898">
        <v>444.0230396220644</v>
      </c>
      <c r="BI2898">
        <v>0.20000000000000004</v>
      </c>
      <c r="BJ2898">
        <v>2612.6458515133318</v>
      </c>
      <c r="BK2898">
        <v>695.63175698171835</v>
      </c>
      <c r="BL2898">
        <v>943.93296662083253</v>
      </c>
      <c r="BM2898">
        <v>1034.5836248952739</v>
      </c>
      <c r="BN2898">
        <v>172.27219673916852</v>
      </c>
      <c r="BO2898">
        <v>25.391745071436876</v>
      </c>
      <c r="BP2898">
        <v>4.1129384143611211E-2</v>
      </c>
      <c r="BQ2898">
        <v>100</v>
      </c>
      <c r="BR2898">
        <v>296.22500897870771</v>
      </c>
      <c r="BS2898">
        <v>5.1286450843633737E-2</v>
      </c>
      <c r="BT2898">
        <v>2.949533260032013E-4</v>
      </c>
      <c r="BU2898">
        <v>0</v>
      </c>
      <c r="BV2898">
        <v>0.59013151244835138</v>
      </c>
      <c r="BW2898">
        <v>15.490982328616084</v>
      </c>
      <c r="BX2898">
        <v>36.779699871146477</v>
      </c>
      <c r="BY2898">
        <v>37.46804794111064</v>
      </c>
      <c r="BZ2898">
        <v>1143.040521374128</v>
      </c>
      <c r="CA2898">
        <v>302.45899967413101</v>
      </c>
      <c r="CB2898">
        <v>228.0379163449891</v>
      </c>
      <c r="CC2898" s="156">
        <v>0.89</v>
      </c>
      <c r="CD2898">
        <v>1470</v>
      </c>
      <c r="CE2898">
        <v>0.19445260241712559</v>
      </c>
      <c r="CF2898">
        <v>6.3822001486512354</v>
      </c>
      <c r="CG2898">
        <v>0.25878078965084766</v>
      </c>
      <c r="CH2898">
        <v>20.460456196826069</v>
      </c>
      <c r="CI2898">
        <v>6</v>
      </c>
    </row>
    <row r="2899" spans="47:87" x14ac:dyDescent="0.3">
      <c r="AU2899">
        <v>0.3</v>
      </c>
      <c r="AV2899">
        <v>20.467426503267035</v>
      </c>
      <c r="AW2899">
        <v>0.356335228588677</v>
      </c>
      <c r="AX2899">
        <v>1.2486046068847885</v>
      </c>
      <c r="AY2899">
        <v>315.7158293971811</v>
      </c>
      <c r="AZ2899">
        <v>9.8348550171080615E-2</v>
      </c>
      <c r="BA2899">
        <v>519.07295515384669</v>
      </c>
      <c r="BB2899">
        <v>306.60761256097243</v>
      </c>
      <c r="BC2899">
        <v>1</v>
      </c>
      <c r="BD2899">
        <v>44.307505622324442</v>
      </c>
      <c r="BE2899">
        <v>110.04297725900355</v>
      </c>
      <c r="BF2899">
        <v>18.967567546846674</v>
      </c>
      <c r="BG2899">
        <v>3.1870144077423839</v>
      </c>
      <c r="BH2899">
        <v>408.44006816288282</v>
      </c>
      <c r="BI2899">
        <v>0.20000000000000004</v>
      </c>
      <c r="BJ2899">
        <v>2597.9710572784011</v>
      </c>
      <c r="BK2899">
        <v>677.78536702759573</v>
      </c>
      <c r="BL2899">
        <v>881.10965504623709</v>
      </c>
      <c r="BM2899">
        <v>842.24075465936664</v>
      </c>
      <c r="BN2899">
        <v>142.65929082095778</v>
      </c>
      <c r="BO2899">
        <v>31.93477247415062</v>
      </c>
      <c r="BP2899">
        <v>8.6927700681486017E-2</v>
      </c>
      <c r="BQ2899">
        <v>100</v>
      </c>
      <c r="BR2899">
        <v>351.31111756766853</v>
      </c>
      <c r="BS2899">
        <v>6.0122730135743076E-2</v>
      </c>
      <c r="BT2899">
        <v>2.7108073276565364E-4</v>
      </c>
      <c r="BU2899">
        <v>18.968827105956912</v>
      </c>
      <c r="BV2899">
        <v>0.56009431849173053</v>
      </c>
      <c r="BW2899">
        <v>14.531882544649379</v>
      </c>
      <c r="BX2899">
        <v>35.170337044833211</v>
      </c>
      <c r="BY2899">
        <v>38.046278242258147</v>
      </c>
      <c r="BZ2899">
        <v>887.80942358757022</v>
      </c>
      <c r="CA2899">
        <v>348.65167554966752</v>
      </c>
      <c r="CB2899">
        <v>228.39118225519121</v>
      </c>
      <c r="CC2899" s="156">
        <v>0.82</v>
      </c>
      <c r="CD2899">
        <v>2450</v>
      </c>
      <c r="CE2899">
        <v>6.9901534973307866E-2</v>
      </c>
      <c r="CF2899">
        <v>3.7764610554480722</v>
      </c>
      <c r="CG2899">
        <v>0.10361626526923504</v>
      </c>
      <c r="CH2899">
        <v>-8.4948734409367397</v>
      </c>
      <c r="CI2899" t="s">
        <v>479</v>
      </c>
    </row>
    <row r="2900" spans="47:87" x14ac:dyDescent="0.3">
      <c r="AU2900">
        <v>0.3</v>
      </c>
      <c r="AV2900">
        <v>21.123223431988094</v>
      </c>
      <c r="AW2900">
        <v>0.34669074603932515</v>
      </c>
      <c r="AX2900">
        <v>2.1067707259063266</v>
      </c>
      <c r="AY2900">
        <v>363.8076339160109</v>
      </c>
      <c r="AZ2900">
        <v>8.8189183708862709E-2</v>
      </c>
      <c r="BA2900">
        <v>435.63741409068285</v>
      </c>
      <c r="BB2900">
        <v>275.42621181630278</v>
      </c>
      <c r="BC2900">
        <v>1</v>
      </c>
      <c r="BD2900">
        <v>28.948810218515316</v>
      </c>
      <c r="BE2900">
        <v>103.26139111195924</v>
      </c>
      <c r="BF2900">
        <v>17.301262844361563</v>
      </c>
      <c r="BG2900">
        <v>6.5646763066198837</v>
      </c>
      <c r="BH2900">
        <v>405.19681155376969</v>
      </c>
      <c r="BI2900">
        <v>0.2</v>
      </c>
      <c r="BJ2900">
        <v>2630.3699525619327</v>
      </c>
      <c r="BK2900">
        <v>679.02509186537941</v>
      </c>
      <c r="BL2900">
        <v>891.95819695883597</v>
      </c>
      <c r="BM2900">
        <v>997.18217516772745</v>
      </c>
      <c r="BN2900">
        <v>95.30937999263503</v>
      </c>
      <c r="BO2900">
        <v>31.631389928633393</v>
      </c>
      <c r="BP2900">
        <v>1.6542625635834713E-2</v>
      </c>
      <c r="BQ2900">
        <v>100</v>
      </c>
      <c r="BR2900">
        <v>360.21398788028517</v>
      </c>
      <c r="BS2900">
        <v>5.6227963612748996E-2</v>
      </c>
      <c r="BT2900">
        <v>3.1883141782985134E-4</v>
      </c>
      <c r="BU2900">
        <v>0</v>
      </c>
      <c r="BV2900">
        <v>0.51144741231459889</v>
      </c>
      <c r="BW2900">
        <v>15.067941568447232</v>
      </c>
      <c r="BX2900">
        <v>34.856815792432144</v>
      </c>
      <c r="BY2900">
        <v>29.287597941995621</v>
      </c>
      <c r="BZ2900">
        <v>833.64263776098073</v>
      </c>
      <c r="CA2900">
        <v>307.97480460116134</v>
      </c>
      <c r="CB2900">
        <v>230.82145526331723</v>
      </c>
      <c r="CC2900" s="156">
        <v>0.93</v>
      </c>
      <c r="CD2900">
        <v>1150</v>
      </c>
      <c r="CE2900">
        <v>0.27007823109520501</v>
      </c>
      <c r="CF2900">
        <v>8.2251666091644271</v>
      </c>
      <c r="CG2900">
        <v>0.328955028861876</v>
      </c>
      <c r="CH2900">
        <v>35.551488238240196</v>
      </c>
      <c r="CI2900">
        <v>5</v>
      </c>
    </row>
    <row r="2901" spans="47:87" x14ac:dyDescent="0.3">
      <c r="AU2901">
        <v>0.3</v>
      </c>
      <c r="AV2901">
        <v>19.800583988601993</v>
      </c>
      <c r="AW2901">
        <v>0.30596815071570976</v>
      </c>
      <c r="AX2901">
        <v>0.99811902721777601</v>
      </c>
      <c r="AY2901">
        <v>312.21930686298549</v>
      </c>
      <c r="AZ2901">
        <v>0.11857804410178947</v>
      </c>
      <c r="BA2901">
        <v>460.05676414278008</v>
      </c>
      <c r="BB2901">
        <v>332.97261981175131</v>
      </c>
      <c r="BC2901">
        <v>1</v>
      </c>
      <c r="BD2901">
        <v>41.200896484281131</v>
      </c>
      <c r="BE2901">
        <v>89.222447240720513</v>
      </c>
      <c r="BF2901">
        <v>19.896287603707741</v>
      </c>
      <c r="BG2901">
        <v>3.9276180327437724</v>
      </c>
      <c r="BH2901">
        <v>418.22622549686349</v>
      </c>
      <c r="BI2901">
        <v>0.19999999999999996</v>
      </c>
      <c r="BJ2901">
        <v>2802.2755621544898</v>
      </c>
      <c r="BK2901">
        <v>659.4413002883814</v>
      </c>
      <c r="BL2901">
        <v>895.65597506028098</v>
      </c>
      <c r="BM2901">
        <v>782.16076476388628</v>
      </c>
      <c r="BN2901">
        <v>178.28638886658877</v>
      </c>
      <c r="BO2901">
        <v>27.575796636522167</v>
      </c>
      <c r="BP2901">
        <v>5.5676063886622829E-2</v>
      </c>
      <c r="BQ2901">
        <v>100</v>
      </c>
      <c r="BR2901">
        <v>357.72974850870577</v>
      </c>
      <c r="BS2901">
        <v>5.6288869777032423E-2</v>
      </c>
      <c r="BT2901">
        <v>3.116416189673956E-4</v>
      </c>
      <c r="BU2901">
        <v>17.242500124805552</v>
      </c>
      <c r="BV2901">
        <v>0.47191652141728624</v>
      </c>
      <c r="BW2901">
        <v>14.601029318367742</v>
      </c>
      <c r="BX2901">
        <v>35.504774552175533</v>
      </c>
      <c r="BY2901">
        <v>28.413666465411687</v>
      </c>
      <c r="BZ2901">
        <v>1171.3725136019807</v>
      </c>
      <c r="CA2901">
        <v>279.84690610085499</v>
      </c>
      <c r="CB2901">
        <v>235.83141142946684</v>
      </c>
      <c r="CC2901" s="156">
        <v>1.05</v>
      </c>
      <c r="CD2901">
        <v>830</v>
      </c>
      <c r="CE2901">
        <v>0.17573912192103602</v>
      </c>
      <c r="CF2901">
        <v>6.0883942992506732</v>
      </c>
      <c r="CG2901">
        <v>0.20929230369646373</v>
      </c>
      <c r="CH2901">
        <v>24.733184741446724</v>
      </c>
      <c r="CI2901">
        <v>7</v>
      </c>
    </row>
    <row r="2902" spans="47:87" x14ac:dyDescent="0.3">
      <c r="AU2902">
        <v>0.3</v>
      </c>
      <c r="AV2902">
        <v>21.451148014287813</v>
      </c>
      <c r="AW2902">
        <v>0.30889971803214339</v>
      </c>
      <c r="AX2902">
        <v>1.3327300630281902</v>
      </c>
      <c r="AY2902">
        <v>337.01060964742391</v>
      </c>
      <c r="AZ2902">
        <v>9.8655099716046482E-2</v>
      </c>
      <c r="BA2902">
        <v>455.25529467233486</v>
      </c>
      <c r="BB2902">
        <v>412.87974868246283</v>
      </c>
      <c r="BC2902">
        <v>1</v>
      </c>
      <c r="BD2902">
        <v>33.027447516802432</v>
      </c>
      <c r="BE2902">
        <v>100.73221484068237</v>
      </c>
      <c r="BF2902">
        <v>24.921880840951957</v>
      </c>
      <c r="BG2902">
        <v>5.2259491432853462</v>
      </c>
      <c r="BH2902">
        <v>410.8052724256961</v>
      </c>
      <c r="BI2902">
        <v>0.19999999999999998</v>
      </c>
      <c r="BJ2902">
        <v>2832.1868176113817</v>
      </c>
      <c r="BK2902">
        <v>695.64077233623493</v>
      </c>
      <c r="BL2902">
        <v>951.96253502231082</v>
      </c>
      <c r="BM2902">
        <v>854.12489953428394</v>
      </c>
      <c r="BN2902">
        <v>141.27847788392933</v>
      </c>
      <c r="BO2902">
        <v>28.003773823898459</v>
      </c>
      <c r="BP2902">
        <v>3.6439725701756479E-2</v>
      </c>
      <c r="BQ2902">
        <v>100</v>
      </c>
      <c r="BR2902">
        <v>364.16883827263001</v>
      </c>
      <c r="BS2902">
        <v>4.9720229096294838E-2</v>
      </c>
      <c r="BT2902">
        <v>3.126227743394447E-4</v>
      </c>
      <c r="BU2902">
        <v>0</v>
      </c>
      <c r="BV2902">
        <v>0.55947236582983451</v>
      </c>
      <c r="BW2902">
        <v>14.819174907273027</v>
      </c>
      <c r="BX2902">
        <v>36.105087820059602</v>
      </c>
      <c r="BY2902">
        <v>34.796535309711636</v>
      </c>
      <c r="BZ2902">
        <v>1141.6559842327126</v>
      </c>
      <c r="CA2902">
        <v>272.15076320447946</v>
      </c>
      <c r="CB2902">
        <v>232.06928871557002</v>
      </c>
      <c r="CC2902" s="156">
        <v>1.24</v>
      </c>
      <c r="CD2902">
        <v>1190</v>
      </c>
      <c r="CE2902">
        <v>0.10069767921842554</v>
      </c>
      <c r="CF2902">
        <v>3.8445652509241182</v>
      </c>
      <c r="CG2902">
        <v>0.11776582299138823</v>
      </c>
      <c r="CH2902">
        <v>0.24159108911049715</v>
      </c>
      <c r="CI2902">
        <v>19</v>
      </c>
    </row>
    <row r="2903" spans="47:87" x14ac:dyDescent="0.3">
      <c r="AU2903">
        <v>0.3</v>
      </c>
      <c r="AV2903">
        <v>19.136967422028238</v>
      </c>
      <c r="AW2903">
        <v>0.32666176660268453</v>
      </c>
      <c r="AX2903">
        <v>1.0752088979516954</v>
      </c>
      <c r="AY2903">
        <v>329.19532617075669</v>
      </c>
      <c r="AZ2903">
        <v>0.10400975806836173</v>
      </c>
      <c r="BA2903">
        <v>496.99450825026878</v>
      </c>
      <c r="BB2903">
        <v>289.62836978761436</v>
      </c>
      <c r="BC2903">
        <v>1</v>
      </c>
      <c r="BD2903">
        <v>39.623607534235198</v>
      </c>
      <c r="BE2903">
        <v>97.107834326590748</v>
      </c>
      <c r="BF2903">
        <v>10.592613086487141</v>
      </c>
      <c r="BG2903">
        <v>4.7966208709481286</v>
      </c>
      <c r="BH2903">
        <v>408.21185654358158</v>
      </c>
      <c r="BI2903">
        <v>0.19999999999999998</v>
      </c>
      <c r="BJ2903">
        <v>2168.014774437328</v>
      </c>
      <c r="BK2903">
        <v>716.68982198201059</v>
      </c>
      <c r="BL2903">
        <v>840.04254744308196</v>
      </c>
      <c r="BM2903">
        <v>984.23915543162502</v>
      </c>
      <c r="BN2903">
        <v>106.94300481509548</v>
      </c>
      <c r="BO2903">
        <v>29.545630976340956</v>
      </c>
      <c r="BP2903">
        <v>4.683511352505948E-2</v>
      </c>
      <c r="BQ2903">
        <v>100</v>
      </c>
      <c r="BR2903">
        <v>394.85895948997688</v>
      </c>
      <c r="BS2903">
        <v>5.1686400004896563E-2</v>
      </c>
      <c r="BT2903">
        <v>3.3615802600697346E-4</v>
      </c>
      <c r="BU2903">
        <v>0</v>
      </c>
      <c r="BV2903">
        <v>0.52037988570392846</v>
      </c>
      <c r="BW2903">
        <v>15.561984019186651</v>
      </c>
      <c r="BX2903">
        <v>35.85508132885785</v>
      </c>
      <c r="BY2903">
        <v>34.996744698240121</v>
      </c>
      <c r="BZ2903">
        <v>1059.093840341149</v>
      </c>
      <c r="CA2903">
        <v>264.98347600673208</v>
      </c>
      <c r="CB2903">
        <v>217.42237825130573</v>
      </c>
      <c r="CC2903" s="156">
        <v>0.87</v>
      </c>
      <c r="CD2903">
        <v>2140</v>
      </c>
      <c r="CE2903">
        <v>8.8246380650464751E-2</v>
      </c>
      <c r="CF2903">
        <v>4.0064794948007281</v>
      </c>
      <c r="CG2903">
        <v>0.12105864619229328</v>
      </c>
      <c r="CH2903">
        <v>-1.9992803555076146</v>
      </c>
      <c r="CI2903" t="s">
        <v>479</v>
      </c>
    </row>
    <row r="2904" spans="47:87" x14ac:dyDescent="0.3">
      <c r="AU2904">
        <v>0.3</v>
      </c>
      <c r="AV2904">
        <v>19.502006173702689</v>
      </c>
      <c r="AW2904">
        <v>0.29548652520077828</v>
      </c>
      <c r="AX2904">
        <v>2.1562881293875047</v>
      </c>
      <c r="AY2904">
        <v>346.58044643735951</v>
      </c>
      <c r="AZ2904">
        <v>8.8077227189375717E-2</v>
      </c>
      <c r="BA2904">
        <v>426.97209407978795</v>
      </c>
      <c r="BB2904">
        <v>421.07377947629436</v>
      </c>
      <c r="BC2904">
        <v>1</v>
      </c>
      <c r="BD2904">
        <v>43.381075374924407</v>
      </c>
      <c r="BE2904">
        <v>94.687482730785618</v>
      </c>
      <c r="BF2904">
        <v>17.091145926929791</v>
      </c>
      <c r="BG2904">
        <v>3.538299155033096</v>
      </c>
      <c r="BH2904">
        <v>389.93801201864858</v>
      </c>
      <c r="BI2904">
        <v>0.20000000000000004</v>
      </c>
      <c r="BJ2904">
        <v>2808.0332285018235</v>
      </c>
      <c r="BK2904">
        <v>695.43718938060817</v>
      </c>
      <c r="BL2904">
        <v>907.16885553708551</v>
      </c>
      <c r="BM2904">
        <v>1085.6823311777232</v>
      </c>
      <c r="BN2904">
        <v>196.89401079012569</v>
      </c>
      <c r="BO2904">
        <v>26.50666048389515</v>
      </c>
      <c r="BP2904">
        <v>6.9000199291366901E-2</v>
      </c>
      <c r="BQ2904">
        <v>100</v>
      </c>
      <c r="BR2904">
        <v>303.88291352052198</v>
      </c>
      <c r="BS2904">
        <v>5.4722929794756375E-2</v>
      </c>
      <c r="BT2904">
        <v>2.9820519533603078E-4</v>
      </c>
      <c r="BU2904">
        <v>0</v>
      </c>
      <c r="BV2904">
        <v>0.59939684836126195</v>
      </c>
      <c r="BW2904">
        <v>13.852655676802897</v>
      </c>
      <c r="BX2904">
        <v>34.778175393797007</v>
      </c>
      <c r="BY2904">
        <v>33.140256691241731</v>
      </c>
      <c r="BZ2904">
        <v>1216.6968358302086</v>
      </c>
      <c r="CA2904">
        <v>239.03055544573346</v>
      </c>
      <c r="CB2904">
        <v>225.41503584130595</v>
      </c>
      <c r="CC2904" s="156">
        <v>1.1200000000000001</v>
      </c>
      <c r="CD2904">
        <v>1620</v>
      </c>
      <c r="CE2904">
        <v>0.11132117294824773</v>
      </c>
      <c r="CF2904">
        <v>4.6039607614691809</v>
      </c>
      <c r="CG2904">
        <v>0.14269906183249731</v>
      </c>
      <c r="CH2904">
        <v>2.8450548774232245</v>
      </c>
      <c r="CI2904">
        <v>15</v>
      </c>
    </row>
    <row r="2905" spans="47:87" x14ac:dyDescent="0.3">
      <c r="AU2905">
        <v>0.3</v>
      </c>
      <c r="AV2905">
        <v>21.194023294321994</v>
      </c>
      <c r="AW2905">
        <v>0.32181878145182463</v>
      </c>
      <c r="AX2905">
        <v>1.6049345622219022</v>
      </c>
      <c r="AY2905">
        <v>319.33887000602596</v>
      </c>
      <c r="AZ2905">
        <v>9.6453074826767432E-2</v>
      </c>
      <c r="BA2905">
        <v>433.42971282529743</v>
      </c>
      <c r="BB2905">
        <v>329.02686463929388</v>
      </c>
      <c r="BC2905">
        <v>1</v>
      </c>
      <c r="BD2905">
        <v>39.676331552736237</v>
      </c>
      <c r="BE2905">
        <v>105.42261522143936</v>
      </c>
      <c r="BF2905">
        <v>23.028884448004803</v>
      </c>
      <c r="BG2905">
        <v>6.3589444137944682</v>
      </c>
      <c r="BH2905">
        <v>423.04975352679867</v>
      </c>
      <c r="BI2905">
        <v>0.2</v>
      </c>
      <c r="BJ2905">
        <v>2601.7689063413359</v>
      </c>
      <c r="BK2905">
        <v>674.45040051335707</v>
      </c>
      <c r="BL2905">
        <v>844.97034519986209</v>
      </c>
      <c r="BM2905">
        <v>821.83641812997291</v>
      </c>
      <c r="BN2905">
        <v>190.24460733172205</v>
      </c>
      <c r="BO2905">
        <v>28.971831394212213</v>
      </c>
      <c r="BP2905">
        <v>6.2644252126524747E-2</v>
      </c>
      <c r="BQ2905">
        <v>100</v>
      </c>
      <c r="BR2905">
        <v>377.24385840344314</v>
      </c>
      <c r="BS2905">
        <v>5.6570228490399763E-2</v>
      </c>
      <c r="BT2905">
        <v>3.181198436872242E-4</v>
      </c>
      <c r="BU2905">
        <v>49.687544184804729</v>
      </c>
      <c r="BV2905">
        <v>0.49553696671281811</v>
      </c>
      <c r="BW2905">
        <v>14.14395585853501</v>
      </c>
      <c r="BX2905">
        <v>36.742621940992514</v>
      </c>
      <c r="BY2905">
        <v>32.268047231947193</v>
      </c>
      <c r="BZ2905">
        <v>1061.7957726058307</v>
      </c>
      <c r="CA2905">
        <v>218.29318930269537</v>
      </c>
      <c r="CB2905">
        <v>243.24135054868464</v>
      </c>
      <c r="CC2905" s="156">
        <v>1.02</v>
      </c>
      <c r="CD2905">
        <v>1130</v>
      </c>
      <c r="CE2905">
        <v>0.13496313755024403</v>
      </c>
      <c r="CF2905">
        <v>4.9124443743923969</v>
      </c>
      <c r="CG2905">
        <v>0.1660516973362024</v>
      </c>
      <c r="CH2905">
        <v>10.020915396368988</v>
      </c>
      <c r="CI2905">
        <v>11</v>
      </c>
    </row>
    <row r="2906" spans="47:87" x14ac:dyDescent="0.3">
      <c r="AU2906">
        <v>0.3</v>
      </c>
      <c r="AV2906">
        <v>19.008186309720511</v>
      </c>
      <c r="AW2906">
        <v>0.31612537980684613</v>
      </c>
      <c r="AX2906">
        <v>0.89740455293100707</v>
      </c>
      <c r="AY2906">
        <v>337.73818255340291</v>
      </c>
      <c r="AZ2906">
        <v>0.11220088748632037</v>
      </c>
      <c r="BA2906">
        <v>424.92181268239614</v>
      </c>
      <c r="BB2906">
        <v>349.38300550414061</v>
      </c>
      <c r="BC2906">
        <v>1</v>
      </c>
      <c r="BD2906">
        <v>41.412013505309524</v>
      </c>
      <c r="BE2906">
        <v>106.88392823309478</v>
      </c>
      <c r="BF2906">
        <v>13.668289756683558</v>
      </c>
      <c r="BG2906">
        <v>4.8984771192229362</v>
      </c>
      <c r="BH2906">
        <v>397.3088688092692</v>
      </c>
      <c r="BI2906">
        <v>0.19999999999999998</v>
      </c>
      <c r="BJ2906">
        <v>2651.1526650930268</v>
      </c>
      <c r="BK2906">
        <v>676.80570865275536</v>
      </c>
      <c r="BL2906">
        <v>841.18187816812485</v>
      </c>
      <c r="BM2906">
        <v>898.37177726483912</v>
      </c>
      <c r="BN2906">
        <v>140.44614802323395</v>
      </c>
      <c r="BO2906">
        <v>28.684422533363804</v>
      </c>
      <c r="BP2906">
        <v>3.4131725234780176E-2</v>
      </c>
      <c r="BQ2906">
        <v>100</v>
      </c>
      <c r="BR2906">
        <v>354.10576333126448</v>
      </c>
      <c r="BS2906">
        <v>5.8172286415938933E-2</v>
      </c>
      <c r="BT2906">
        <v>2.8729571587240418E-4</v>
      </c>
      <c r="BU2906">
        <v>0</v>
      </c>
      <c r="BV2906">
        <v>0.59690404837949507</v>
      </c>
      <c r="BW2906">
        <v>14.721740804249958</v>
      </c>
      <c r="BX2906">
        <v>36.793810792982697</v>
      </c>
      <c r="BY2906">
        <v>38.280532253070007</v>
      </c>
      <c r="BZ2906">
        <v>1156.9461616483561</v>
      </c>
      <c r="CA2906">
        <v>247.45304544297667</v>
      </c>
      <c r="CB2906">
        <v>244.19811244643816</v>
      </c>
      <c r="CC2906" s="156">
        <v>0.99</v>
      </c>
      <c r="CD2906">
        <v>1370</v>
      </c>
      <c r="CE2906">
        <v>0.14552176373953407</v>
      </c>
      <c r="CF2906">
        <v>6.0187200665680249</v>
      </c>
      <c r="CG2906">
        <v>0.19270654111142069</v>
      </c>
      <c r="CH2906">
        <v>6.591905008433498</v>
      </c>
      <c r="CI2906">
        <v>11</v>
      </c>
    </row>
    <row r="2907" spans="47:87" x14ac:dyDescent="0.3">
      <c r="AU2907">
        <v>0.3</v>
      </c>
      <c r="AV2907">
        <v>21.143886598380604</v>
      </c>
      <c r="AW2907">
        <v>0.28199454925060097</v>
      </c>
      <c r="AX2907">
        <v>0.77817098168061638</v>
      </c>
      <c r="AY2907">
        <v>344.42460586213684</v>
      </c>
      <c r="AZ2907">
        <v>7.5893847163641989E-2</v>
      </c>
      <c r="BA2907">
        <v>458.23064395645724</v>
      </c>
      <c r="BB2907">
        <v>414.78071902575238</v>
      </c>
      <c r="BC2907">
        <v>1</v>
      </c>
      <c r="BD2907">
        <v>38.290937217934605</v>
      </c>
      <c r="BE2907">
        <v>98.39423126568488</v>
      </c>
      <c r="BF2907">
        <v>13.871376179975705</v>
      </c>
      <c r="BG2907">
        <v>4.5151345400790763</v>
      </c>
      <c r="BH2907">
        <v>405.27641416330204</v>
      </c>
      <c r="BI2907">
        <v>0.2</v>
      </c>
      <c r="BJ2907">
        <v>2932.3743875950427</v>
      </c>
      <c r="BK2907">
        <v>698.45704897287715</v>
      </c>
      <c r="BL2907">
        <v>886.61384591571334</v>
      </c>
      <c r="BM2907">
        <v>957.05204098322895</v>
      </c>
      <c r="BN2907">
        <v>234.15474714930272</v>
      </c>
      <c r="BO2907">
        <v>25.045877192791277</v>
      </c>
      <c r="BP2907">
        <v>9.6283949984280998E-2</v>
      </c>
      <c r="BQ2907">
        <v>100</v>
      </c>
      <c r="BR2907">
        <v>372.60756963283859</v>
      </c>
      <c r="BS2907">
        <v>5.8780372581789281E-2</v>
      </c>
      <c r="BT2907">
        <v>2.8920915225828418E-4</v>
      </c>
      <c r="BU2907">
        <v>0</v>
      </c>
      <c r="BV2907">
        <v>0.56542854916781171</v>
      </c>
      <c r="BW2907">
        <v>13.272288533653384</v>
      </c>
      <c r="BX2907">
        <v>36.250986475644027</v>
      </c>
      <c r="BY2907">
        <v>26.375050085266505</v>
      </c>
      <c r="BZ2907">
        <v>985.24250245864221</v>
      </c>
      <c r="CA2907">
        <v>201.41153191226226</v>
      </c>
      <c r="CB2907">
        <v>233.95900570859575</v>
      </c>
      <c r="CC2907" s="156">
        <v>1.1000000000000001</v>
      </c>
      <c r="CD2907">
        <v>1070</v>
      </c>
      <c r="CE2907">
        <v>0.15371492703043765</v>
      </c>
      <c r="CF2907">
        <v>5.36884963347718</v>
      </c>
      <c r="CG2907">
        <v>0.18729641774119105</v>
      </c>
      <c r="CH2907">
        <v>9.0421510688424558</v>
      </c>
      <c r="CI2907">
        <v>10</v>
      </c>
    </row>
    <row r="2908" spans="47:87" x14ac:dyDescent="0.3">
      <c r="AU2908">
        <v>0.3</v>
      </c>
      <c r="AV2908">
        <v>19.532158423883306</v>
      </c>
      <c r="AW2908">
        <v>0.36449802337091003</v>
      </c>
      <c r="AX2908">
        <v>1.7269498133081989</v>
      </c>
      <c r="AY2908">
        <v>321.85398447728238</v>
      </c>
      <c r="AZ2908">
        <v>0.10375715751065839</v>
      </c>
      <c r="BA2908">
        <v>417.68985339713322</v>
      </c>
      <c r="BB2908">
        <v>369.12331005801809</v>
      </c>
      <c r="BC2908">
        <v>1</v>
      </c>
      <c r="BD2908">
        <v>30.569099408139628</v>
      </c>
      <c r="BE2908">
        <v>114.35221567222355</v>
      </c>
      <c r="BF2908">
        <v>10.910215955242018</v>
      </c>
      <c r="BG2908">
        <v>3.6178425439428783</v>
      </c>
      <c r="BH2908">
        <v>378.38212542065969</v>
      </c>
      <c r="BI2908">
        <v>0.2</v>
      </c>
      <c r="BJ2908">
        <v>3030.6689457063503</v>
      </c>
      <c r="BK2908">
        <v>673.51562374048558</v>
      </c>
      <c r="BL2908">
        <v>832.97934965097443</v>
      </c>
      <c r="BM2908">
        <v>843.67873887246276</v>
      </c>
      <c r="BN2908">
        <v>158.73018537622934</v>
      </c>
      <c r="BO2908">
        <v>33.298534439123834</v>
      </c>
      <c r="BP2908">
        <v>1.218852147503045E-2</v>
      </c>
      <c r="BQ2908">
        <v>100</v>
      </c>
      <c r="BR2908">
        <v>346.63694932614516</v>
      </c>
      <c r="BS2908">
        <v>5.4035751303318523E-2</v>
      </c>
      <c r="BT2908">
        <v>3.0593293548749582E-4</v>
      </c>
      <c r="BU2908">
        <v>0</v>
      </c>
      <c r="BV2908">
        <v>0.53265866489817681</v>
      </c>
      <c r="BW2908">
        <v>15.49875483360953</v>
      </c>
      <c r="BX2908">
        <v>35.664675289275507</v>
      </c>
      <c r="BY2908">
        <v>30.014575605966609</v>
      </c>
      <c r="BZ2908">
        <v>1054.3108162856461</v>
      </c>
      <c r="CA2908">
        <v>284.5352842229359</v>
      </c>
      <c r="CB2908">
        <v>233.70988871486895</v>
      </c>
      <c r="CC2908" s="156">
        <v>0.98</v>
      </c>
      <c r="CD2908">
        <v>1250</v>
      </c>
      <c r="CE2908">
        <v>0.35979949383755017</v>
      </c>
      <c r="CF2908">
        <v>8.3603822109401094</v>
      </c>
      <c r="CG2908">
        <v>0.32370668937437369</v>
      </c>
      <c r="CH2908">
        <v>44.729321248573527</v>
      </c>
      <c r="CI2908">
        <v>4</v>
      </c>
    </row>
    <row r="2909" spans="47:87" x14ac:dyDescent="0.3">
      <c r="AU2909">
        <v>0.3</v>
      </c>
      <c r="AV2909">
        <v>17.844738093744699</v>
      </c>
      <c r="AW2909">
        <v>0.30362276586160342</v>
      </c>
      <c r="AX2909">
        <v>2.1046642260795867</v>
      </c>
      <c r="AY2909">
        <v>340.28388369559536</v>
      </c>
      <c r="AZ2909">
        <v>9.1071402307019211E-2</v>
      </c>
      <c r="BA2909">
        <v>423.58103500735149</v>
      </c>
      <c r="BB2909">
        <v>374.31125425398886</v>
      </c>
      <c r="BC2909">
        <v>1</v>
      </c>
      <c r="BD2909">
        <v>40.676971813788086</v>
      </c>
      <c r="BE2909">
        <v>99.352397224691288</v>
      </c>
      <c r="BF2909">
        <v>15.351406690607604</v>
      </c>
      <c r="BG2909">
        <v>4.7625017270830465</v>
      </c>
      <c r="BH2909">
        <v>378.85960596788806</v>
      </c>
      <c r="BI2909">
        <v>0.2</v>
      </c>
      <c r="BJ2909">
        <v>2788.4659651379088</v>
      </c>
      <c r="BK2909">
        <v>691.72706421339308</v>
      </c>
      <c r="BL2909">
        <v>902.06027192075771</v>
      </c>
      <c r="BM2909">
        <v>1037.3710296957267</v>
      </c>
      <c r="BN2909">
        <v>141.51132795799785</v>
      </c>
      <c r="BO2909">
        <v>27.334500470250781</v>
      </c>
      <c r="BP2909">
        <v>5.9008392757505551E-2</v>
      </c>
      <c r="BQ2909">
        <v>100</v>
      </c>
      <c r="BR2909">
        <v>340.20897509660892</v>
      </c>
      <c r="BS2909">
        <v>5.1283791432654269E-2</v>
      </c>
      <c r="BT2909">
        <v>2.8760684834842979E-4</v>
      </c>
      <c r="BU2909">
        <v>0</v>
      </c>
      <c r="BV2909">
        <v>0.55168176800593149</v>
      </c>
      <c r="BW2909">
        <v>15.708909643066944</v>
      </c>
      <c r="BX2909">
        <v>37.526346524999447</v>
      </c>
      <c r="BY2909">
        <v>33.024999120426507</v>
      </c>
      <c r="BZ2909">
        <v>818.06879388096002</v>
      </c>
      <c r="CA2909">
        <v>311.65428112707394</v>
      </c>
      <c r="CB2909">
        <v>229.26054825386927</v>
      </c>
      <c r="CC2909" s="156">
        <v>0.99</v>
      </c>
      <c r="CD2909">
        <v>1330</v>
      </c>
      <c r="CE2909">
        <v>0.20818678730526052</v>
      </c>
      <c r="CF2909">
        <v>7.1499000120585414</v>
      </c>
      <c r="CG2909">
        <v>0.27518123939980471</v>
      </c>
      <c r="CH2909">
        <v>22.383935377800974</v>
      </c>
      <c r="CI2909">
        <v>6</v>
      </c>
    </row>
    <row r="2910" spans="47:87" x14ac:dyDescent="0.3">
      <c r="AU2910">
        <v>0.3</v>
      </c>
      <c r="AV2910">
        <v>20.148690358208402</v>
      </c>
      <c r="AW2910">
        <v>0.29220256386046684</v>
      </c>
      <c r="AX2910">
        <v>0.94370706341539157</v>
      </c>
      <c r="AY2910">
        <v>321.45056140392592</v>
      </c>
      <c r="AZ2910">
        <v>0.11317512822286328</v>
      </c>
      <c r="BA2910">
        <v>355.38949731874118</v>
      </c>
      <c r="BB2910">
        <v>287.18797873587528</v>
      </c>
      <c r="BC2910">
        <v>1</v>
      </c>
      <c r="BD2910">
        <v>33.564646727135134</v>
      </c>
      <c r="BE2910">
        <v>118.83326094648747</v>
      </c>
      <c r="BF2910">
        <v>23.447123843089855</v>
      </c>
      <c r="BG2910">
        <v>5.9642240821815466</v>
      </c>
      <c r="BH2910">
        <v>390.55097203146823</v>
      </c>
      <c r="BI2910">
        <v>0.20000000000000007</v>
      </c>
      <c r="BJ2910">
        <v>2507.9300623506961</v>
      </c>
      <c r="BK2910">
        <v>657.39843456784331</v>
      </c>
      <c r="BL2910">
        <v>889.1049476300883</v>
      </c>
      <c r="BM2910">
        <v>954.30441554319975</v>
      </c>
      <c r="BN2910">
        <v>75.616690239520267</v>
      </c>
      <c r="BO2910">
        <v>26.24770925458218</v>
      </c>
      <c r="BP2910">
        <v>6.3782456089994249E-2</v>
      </c>
      <c r="BQ2910">
        <v>100</v>
      </c>
      <c r="BR2910">
        <v>318.24762432258945</v>
      </c>
      <c r="BS2910">
        <v>5.3754411959975643E-2</v>
      </c>
      <c r="BT2910">
        <v>2.9761688465126756E-4</v>
      </c>
      <c r="BU2910">
        <v>0</v>
      </c>
      <c r="BV2910">
        <v>0.55141842188177226</v>
      </c>
      <c r="BW2910">
        <v>14.69235862462858</v>
      </c>
      <c r="BX2910">
        <v>34.762197788716016</v>
      </c>
      <c r="BY2910">
        <v>30.582270566714527</v>
      </c>
      <c r="BZ2910">
        <v>1085.9890233293411</v>
      </c>
      <c r="CA2910">
        <v>271.1220890962349</v>
      </c>
      <c r="CB2910">
        <v>220.65416902968468</v>
      </c>
      <c r="CC2910" s="156">
        <v>0.79</v>
      </c>
      <c r="CD2910">
        <v>1600</v>
      </c>
      <c r="CE2910">
        <v>0.25303661725952487</v>
      </c>
      <c r="CF2910">
        <v>7.7514931675000875</v>
      </c>
      <c r="CG2910">
        <v>0.34262115210572713</v>
      </c>
      <c r="CH2910">
        <v>30.536287633473727</v>
      </c>
      <c r="CI2910">
        <v>5</v>
      </c>
    </row>
    <row r="2911" spans="47:87" x14ac:dyDescent="0.3">
      <c r="AU2911">
        <v>0.3</v>
      </c>
      <c r="AV2911">
        <v>19.795788158610414</v>
      </c>
      <c r="AW2911">
        <v>0.288260886460034</v>
      </c>
      <c r="AX2911">
        <v>2.0630993310927774</v>
      </c>
      <c r="AY2911">
        <v>326.5477117863129</v>
      </c>
      <c r="AZ2911">
        <v>0.11399397861129507</v>
      </c>
      <c r="BA2911">
        <v>482.49954659446826</v>
      </c>
      <c r="BB2911">
        <v>425.29395529228975</v>
      </c>
      <c r="BC2911">
        <v>1</v>
      </c>
      <c r="BD2911">
        <v>46.6351543771043</v>
      </c>
      <c r="BE2911">
        <v>114.13565514699003</v>
      </c>
      <c r="BF2911">
        <v>15.847683684915271</v>
      </c>
      <c r="BG2911">
        <v>8.0718057736530824</v>
      </c>
      <c r="BH2911">
        <v>406.81343597281699</v>
      </c>
      <c r="BI2911">
        <v>0.2</v>
      </c>
      <c r="BJ2911">
        <v>2646.8370384748391</v>
      </c>
      <c r="BK2911">
        <v>717.79140086661528</v>
      </c>
      <c r="BL2911">
        <v>966.81278005889408</v>
      </c>
      <c r="BM2911">
        <v>1003.7764507533947</v>
      </c>
      <c r="BN2911">
        <v>115.41793181503699</v>
      </c>
      <c r="BO2911">
        <v>26.236818270830881</v>
      </c>
      <c r="BP2911">
        <v>2.1268013152431386E-2</v>
      </c>
      <c r="BQ2911">
        <v>100</v>
      </c>
      <c r="BR2911">
        <v>359.91031297864834</v>
      </c>
      <c r="BS2911">
        <v>5.1891092654492238E-2</v>
      </c>
      <c r="BT2911">
        <v>2.9818481368703036E-4</v>
      </c>
      <c r="BU2911">
        <v>4.5476209544493118</v>
      </c>
      <c r="BV2911">
        <v>0.54537051755226318</v>
      </c>
      <c r="BW2911">
        <v>15.333639446969078</v>
      </c>
      <c r="BX2911">
        <v>34.468258332580199</v>
      </c>
      <c r="BY2911">
        <v>34.023126674166143</v>
      </c>
      <c r="BZ2911">
        <v>817.6375977396342</v>
      </c>
      <c r="CA2911">
        <v>356.3573638084867</v>
      </c>
      <c r="CB2911">
        <v>214.13874539819807</v>
      </c>
      <c r="CC2911" s="156">
        <v>0.99</v>
      </c>
      <c r="CD2911">
        <v>1840</v>
      </c>
      <c r="CE2911">
        <v>0.15154160618730361</v>
      </c>
      <c r="CF2911">
        <v>5.2372437796190727</v>
      </c>
      <c r="CG2911">
        <v>0.18207949479963942</v>
      </c>
      <c r="CH2911">
        <v>22.781867763147616</v>
      </c>
      <c r="CI2911">
        <v>8</v>
      </c>
    </row>
    <row r="2912" spans="47:87" x14ac:dyDescent="0.3">
      <c r="AU2912">
        <v>0.3</v>
      </c>
      <c r="AV2912">
        <v>20.40386359640139</v>
      </c>
      <c r="AW2912">
        <v>0.33839717076845566</v>
      </c>
      <c r="AX2912">
        <v>1.5694489552575179</v>
      </c>
      <c r="AY2912">
        <v>350.19773235000122</v>
      </c>
      <c r="AZ2912">
        <v>0.10691379025744464</v>
      </c>
      <c r="BA2912">
        <v>435.35518896072881</v>
      </c>
      <c r="BB2912">
        <v>335.44386907653484</v>
      </c>
      <c r="BC2912">
        <v>1</v>
      </c>
      <c r="BD2912">
        <v>38.174119012981478</v>
      </c>
      <c r="BE2912">
        <v>76.583951149437382</v>
      </c>
      <c r="BF2912">
        <v>12.927324899064867</v>
      </c>
      <c r="BG2912">
        <v>4.4299570938618542</v>
      </c>
      <c r="BH2912">
        <v>462.49819926819703</v>
      </c>
      <c r="BI2912">
        <v>0.2</v>
      </c>
      <c r="BJ2912">
        <v>2204.6287181957427</v>
      </c>
      <c r="BK2912">
        <v>698.15053737073015</v>
      </c>
      <c r="BL2912">
        <v>872.52890686747264</v>
      </c>
      <c r="BM2912">
        <v>967.37327836567556</v>
      </c>
      <c r="BN2912">
        <v>125.1113188549177</v>
      </c>
      <c r="BO2912">
        <v>30.728203070234244</v>
      </c>
      <c r="BP2912">
        <v>3.3822336390906454E-2</v>
      </c>
      <c r="BQ2912">
        <v>100</v>
      </c>
      <c r="BR2912">
        <v>329.87328834422544</v>
      </c>
      <c r="BS2912">
        <v>5.1990948903490763E-2</v>
      </c>
      <c r="BT2912">
        <v>3.3497793414368762E-4</v>
      </c>
      <c r="BU2912">
        <v>0</v>
      </c>
      <c r="BV2912">
        <v>0.49660104103115887</v>
      </c>
      <c r="BW2912">
        <v>14.550483552274921</v>
      </c>
      <c r="BX2912">
        <v>36.267579227221162</v>
      </c>
      <c r="BY2912">
        <v>28.803976684329484</v>
      </c>
      <c r="BZ2912">
        <v>1194.4345160875359</v>
      </c>
      <c r="CA2912">
        <v>188.4673692890334</v>
      </c>
      <c r="CB2912">
        <v>218.55624623712211</v>
      </c>
      <c r="CC2912" s="156">
        <v>0.92</v>
      </c>
      <c r="CD2912">
        <v>1650</v>
      </c>
      <c r="CE2912">
        <v>0.12862497112805693</v>
      </c>
      <c r="CF2912">
        <v>4.2980657463288416</v>
      </c>
      <c r="CG2912">
        <v>0.14187242219410146</v>
      </c>
      <c r="CH2912">
        <v>2.6514988743888486</v>
      </c>
      <c r="CI2912">
        <v>16</v>
      </c>
    </row>
    <row r="2913" spans="47:87" x14ac:dyDescent="0.3">
      <c r="AU2913">
        <v>0.3</v>
      </c>
      <c r="AV2913">
        <v>19.715293881453654</v>
      </c>
      <c r="AW2913">
        <v>0.24891842564544758</v>
      </c>
      <c r="AX2913">
        <v>0.47134655275882564</v>
      </c>
      <c r="AY2913">
        <v>312.42505103794997</v>
      </c>
      <c r="AZ2913">
        <v>0.10459997494498317</v>
      </c>
      <c r="BA2913">
        <v>392.74879478792241</v>
      </c>
      <c r="BB2913">
        <v>360.92793712606169</v>
      </c>
      <c r="BC2913">
        <v>1</v>
      </c>
      <c r="BD2913">
        <v>45.092026779900294</v>
      </c>
      <c r="BE2913">
        <v>88.807408438457585</v>
      </c>
      <c r="BF2913">
        <v>14.491538041469846</v>
      </c>
      <c r="BG2913">
        <v>4.4755639248428833</v>
      </c>
      <c r="BH2913">
        <v>428.97883164621896</v>
      </c>
      <c r="BI2913">
        <v>0.19999999999999998</v>
      </c>
      <c r="BJ2913">
        <v>2710.0617599694338</v>
      </c>
      <c r="BK2913">
        <v>688.19067652208446</v>
      </c>
      <c r="BL2913">
        <v>887.82955900871752</v>
      </c>
      <c r="BM2913">
        <v>957.21910240610896</v>
      </c>
      <c r="BN2913">
        <v>161.23126489680979</v>
      </c>
      <c r="BO2913">
        <v>22.214177167401598</v>
      </c>
      <c r="BP2913">
        <v>7.1943271106466367E-2</v>
      </c>
      <c r="BQ2913">
        <v>100</v>
      </c>
      <c r="BR2913">
        <v>322.93953623675486</v>
      </c>
      <c r="BS2913">
        <v>5.6543279530822686E-2</v>
      </c>
      <c r="BT2913">
        <v>2.8702131423959663E-4</v>
      </c>
      <c r="BU2913">
        <v>0</v>
      </c>
      <c r="BV2913">
        <v>0.53892099467858479</v>
      </c>
      <c r="BW2913">
        <v>14.620367569972037</v>
      </c>
      <c r="BX2913">
        <v>36.570303273520899</v>
      </c>
      <c r="BY2913">
        <v>29.612517806305082</v>
      </c>
      <c r="BZ2913">
        <v>874.50007346627513</v>
      </c>
      <c r="CA2913">
        <v>334.19255612531413</v>
      </c>
      <c r="CB2913">
        <v>235.67752603673452</v>
      </c>
      <c r="CC2913" s="156">
        <v>0.97</v>
      </c>
      <c r="CD2913">
        <v>1790</v>
      </c>
      <c r="CE2913">
        <v>0.12822471902647603</v>
      </c>
      <c r="CF2913">
        <v>4.8582737708143124</v>
      </c>
      <c r="CG2913">
        <v>0.15986829128199301</v>
      </c>
      <c r="CH2913">
        <v>5.8178790966855072</v>
      </c>
      <c r="CI2913">
        <v>13</v>
      </c>
    </row>
    <row r="2914" spans="47:87" x14ac:dyDescent="0.3">
      <c r="AU2914">
        <v>0.3</v>
      </c>
      <c r="AV2914">
        <v>21.410977307256058</v>
      </c>
      <c r="AW2914">
        <v>0.30441110968262008</v>
      </c>
      <c r="AX2914">
        <v>1.5245051306671642</v>
      </c>
      <c r="AY2914">
        <v>325.66491586463741</v>
      </c>
      <c r="AZ2914">
        <v>9.9789763118711877E-2</v>
      </c>
      <c r="BA2914">
        <v>377.38381344082137</v>
      </c>
      <c r="BB2914">
        <v>264.444763389728</v>
      </c>
      <c r="BC2914">
        <v>1</v>
      </c>
      <c r="BD2914">
        <v>45.219989805560786</v>
      </c>
      <c r="BE2914">
        <v>116.08331267373958</v>
      </c>
      <c r="BF2914">
        <v>15.39189294812809</v>
      </c>
      <c r="BG2914">
        <v>4.3383011371719649</v>
      </c>
      <c r="BH2914">
        <v>399.79525163033134</v>
      </c>
      <c r="BI2914">
        <v>0.2</v>
      </c>
      <c r="BJ2914">
        <v>2597.5202008026372</v>
      </c>
      <c r="BK2914">
        <v>686.89205503201913</v>
      </c>
      <c r="BL2914">
        <v>914.7200866572615</v>
      </c>
      <c r="BM2914">
        <v>877.78657590187083</v>
      </c>
      <c r="BN2914">
        <v>152.75738089999803</v>
      </c>
      <c r="BO2914">
        <v>27.468953832716089</v>
      </c>
      <c r="BP2914">
        <v>5.1417463426214401E-2</v>
      </c>
      <c r="BQ2914">
        <v>100</v>
      </c>
      <c r="BR2914">
        <v>329.41073493716561</v>
      </c>
      <c r="BS2914">
        <v>5.5958126293174849E-2</v>
      </c>
      <c r="BT2914">
        <v>3.0701807224760698E-4</v>
      </c>
      <c r="BU2914">
        <v>0</v>
      </c>
      <c r="BV2914">
        <v>0.52878871932174065</v>
      </c>
      <c r="BW2914">
        <v>14.304043402386792</v>
      </c>
      <c r="BX2914">
        <v>38.51673265100365</v>
      </c>
      <c r="BY2914">
        <v>31.738933207200049</v>
      </c>
      <c r="BZ2914">
        <v>1054.5188645628261</v>
      </c>
      <c r="CA2914">
        <v>189.50282953158941</v>
      </c>
      <c r="CB2914">
        <v>230.33251380107646</v>
      </c>
      <c r="CC2914" s="156">
        <v>0.97</v>
      </c>
      <c r="CD2914">
        <v>1980</v>
      </c>
      <c r="CE2914">
        <v>0.22073603085641036</v>
      </c>
      <c r="CF2914">
        <v>5.3145513889482769</v>
      </c>
      <c r="CG2914">
        <v>0.26584396225965334</v>
      </c>
      <c r="CH2914">
        <v>16.318294631403781</v>
      </c>
      <c r="CI2914">
        <v>6</v>
      </c>
    </row>
    <row r="2915" spans="47:87" x14ac:dyDescent="0.3">
      <c r="AU2915">
        <v>0.3</v>
      </c>
      <c r="AV2915">
        <v>20.951409213161842</v>
      </c>
      <c r="AW2915">
        <v>0.3384340117884384</v>
      </c>
      <c r="AX2915">
        <v>0.33379572816048958</v>
      </c>
      <c r="AY2915">
        <v>333.5010086041255</v>
      </c>
      <c r="AZ2915">
        <v>9.808578183357923E-2</v>
      </c>
      <c r="BA2915">
        <v>339.5906746971059</v>
      </c>
      <c r="BB2915">
        <v>310.80757121034628</v>
      </c>
      <c r="BC2915">
        <v>1</v>
      </c>
      <c r="BD2915">
        <v>36.632464244909293</v>
      </c>
      <c r="BE2915">
        <v>97.283288645787209</v>
      </c>
      <c r="BF2915">
        <v>11.976620093915075</v>
      </c>
      <c r="BG2915">
        <v>5.6110653638680938</v>
      </c>
      <c r="BH2915">
        <v>417.37475182999248</v>
      </c>
      <c r="BI2915">
        <v>0.2</v>
      </c>
      <c r="BJ2915">
        <v>2690.1922454808509</v>
      </c>
      <c r="BK2915">
        <v>693.70828920926601</v>
      </c>
      <c r="BL2915">
        <v>868.99140639826101</v>
      </c>
      <c r="BM2915">
        <v>984.29036818365523</v>
      </c>
      <c r="BN2915">
        <v>205.81614166067982</v>
      </c>
      <c r="BO2915">
        <v>30.589597325605535</v>
      </c>
      <c r="BP2915">
        <v>5.1093839934420515E-2</v>
      </c>
      <c r="BQ2915">
        <v>100</v>
      </c>
      <c r="BR2915">
        <v>323.09308093522003</v>
      </c>
      <c r="BS2915">
        <v>5.4154695292390732E-2</v>
      </c>
      <c r="BT2915">
        <v>3.1593666257545235E-4</v>
      </c>
      <c r="BU2915">
        <v>95.865956770738222</v>
      </c>
      <c r="BV2915">
        <v>0.55004550235196603</v>
      </c>
      <c r="BW2915">
        <v>14.930933040103598</v>
      </c>
      <c r="BX2915">
        <v>35.160961303579079</v>
      </c>
      <c r="BY2915">
        <v>29.773823483084399</v>
      </c>
      <c r="BZ2915">
        <v>709.2336864157603</v>
      </c>
      <c r="CA2915">
        <v>244.04410014475428</v>
      </c>
      <c r="CB2915">
        <v>235.81982948862691</v>
      </c>
      <c r="CC2915" s="156">
        <v>0.92</v>
      </c>
      <c r="CD2915">
        <v>1190</v>
      </c>
      <c r="CE2915">
        <v>0.32806611809479591</v>
      </c>
      <c r="CF2915">
        <v>9.2202651919727217</v>
      </c>
      <c r="CG2915">
        <v>0.41008083378431665</v>
      </c>
      <c r="CH2915">
        <v>55.987028578237663</v>
      </c>
      <c r="CI2915">
        <v>3</v>
      </c>
    </row>
    <row r="2916" spans="47:87" x14ac:dyDescent="0.3">
      <c r="AU2916">
        <v>0.3</v>
      </c>
      <c r="AV2916">
        <v>20.938346034271103</v>
      </c>
      <c r="AW2916">
        <v>0.37419692998560511</v>
      </c>
      <c r="AX2916">
        <v>1.3249176742345339</v>
      </c>
      <c r="AY2916">
        <v>341.00748577660039</v>
      </c>
      <c r="AZ2916">
        <v>9.4083739693369209E-2</v>
      </c>
      <c r="BA2916">
        <v>412.34215306982736</v>
      </c>
      <c r="BB2916">
        <v>309.91971876312601</v>
      </c>
      <c r="BC2916">
        <v>1</v>
      </c>
      <c r="BD2916">
        <v>34.695635751377729</v>
      </c>
      <c r="BE2916">
        <v>104.93284238448069</v>
      </c>
      <c r="BF2916">
        <v>14.126407704655879</v>
      </c>
      <c r="BG2916">
        <v>5.1611961053597737</v>
      </c>
      <c r="BH2916">
        <v>408.79384448366631</v>
      </c>
      <c r="BI2916">
        <v>0.20000000000000004</v>
      </c>
      <c r="BJ2916">
        <v>2388.7119388337251</v>
      </c>
      <c r="BK2916">
        <v>689.88361186294435</v>
      </c>
      <c r="BL2916">
        <v>922.90918084236239</v>
      </c>
      <c r="BM2916">
        <v>959.91559243264044</v>
      </c>
      <c r="BN2916">
        <v>144.06964275306257</v>
      </c>
      <c r="BO2916">
        <v>33.736884306147864</v>
      </c>
      <c r="BP2916">
        <v>6.689757243243441E-2</v>
      </c>
      <c r="BQ2916">
        <v>100</v>
      </c>
      <c r="BR2916">
        <v>334.6734835566001</v>
      </c>
      <c r="BS2916">
        <v>5.2499973687980747E-2</v>
      </c>
      <c r="BT2916">
        <v>2.9833662918495063E-4</v>
      </c>
      <c r="BU2916">
        <v>0</v>
      </c>
      <c r="BV2916">
        <v>0.57270760003068844</v>
      </c>
      <c r="BW2916">
        <v>15.644570460792719</v>
      </c>
      <c r="BX2916">
        <v>32.149358567741828</v>
      </c>
      <c r="BY2916">
        <v>32.829306382798443</v>
      </c>
      <c r="BZ2916">
        <v>800.09982720384608</v>
      </c>
      <c r="CA2916">
        <v>218.39939770288649</v>
      </c>
      <c r="CB2916">
        <v>225.57565005857487</v>
      </c>
      <c r="CC2916" s="156">
        <v>0.96</v>
      </c>
      <c r="CD2916">
        <v>1510</v>
      </c>
      <c r="CE2916">
        <v>0.12023186244717632</v>
      </c>
      <c r="CF2916">
        <v>5.3841754789467018</v>
      </c>
      <c r="CG2916">
        <v>0.16392749866608933</v>
      </c>
      <c r="CH2916">
        <v>0.88600376290574012</v>
      </c>
      <c r="CI2916">
        <v>17</v>
      </c>
    </row>
    <row r="2917" spans="47:87" x14ac:dyDescent="0.3">
      <c r="AU2917">
        <v>0.3</v>
      </c>
      <c r="AV2917">
        <v>20.5140735384404</v>
      </c>
      <c r="AW2917">
        <v>0.28047758848898702</v>
      </c>
      <c r="AX2917">
        <v>1.6830120286388601</v>
      </c>
      <c r="AY2917">
        <v>326.98292960609086</v>
      </c>
      <c r="AZ2917">
        <v>9.2636356215937327E-2</v>
      </c>
      <c r="BA2917">
        <v>405.73075248027288</v>
      </c>
      <c r="BB2917">
        <v>347.75993160119754</v>
      </c>
      <c r="BC2917">
        <v>1</v>
      </c>
      <c r="BD2917">
        <v>31.970906546132142</v>
      </c>
      <c r="BE2917">
        <v>118.5882532124137</v>
      </c>
      <c r="BF2917">
        <v>12.278262969514989</v>
      </c>
      <c r="BG2917">
        <v>5.3837134911541078</v>
      </c>
      <c r="BH2917">
        <v>426.57788846868431</v>
      </c>
      <c r="BI2917">
        <v>0.2</v>
      </c>
      <c r="BJ2917">
        <v>2662.1520361634898</v>
      </c>
      <c r="BK2917">
        <v>709.59799633333091</v>
      </c>
      <c r="BL2917">
        <v>944.71103187160122</v>
      </c>
      <c r="BM2917">
        <v>1205.11090806478</v>
      </c>
      <c r="BN2917">
        <v>134.37426225946348</v>
      </c>
      <c r="BO2917">
        <v>25.461348515833478</v>
      </c>
      <c r="BP2917">
        <v>2.8918900006107248E-2</v>
      </c>
      <c r="BQ2917">
        <v>100</v>
      </c>
      <c r="BR2917">
        <v>221.57685132107059</v>
      </c>
      <c r="BS2917">
        <v>5.5482888630804764E-2</v>
      </c>
      <c r="BT2917">
        <v>3.0822123347277048E-4</v>
      </c>
      <c r="BU2917">
        <v>0</v>
      </c>
      <c r="BV2917">
        <v>0.5699833638875702</v>
      </c>
      <c r="BW2917">
        <v>14.499405552296899</v>
      </c>
      <c r="BX2917">
        <v>34.08784186795269</v>
      </c>
      <c r="BY2917">
        <v>24.970680970922874</v>
      </c>
      <c r="BZ2917">
        <v>934.89389821233419</v>
      </c>
      <c r="CA2917">
        <v>258.39702346371541</v>
      </c>
      <c r="CB2917">
        <v>230.56234924223818</v>
      </c>
      <c r="CC2917" s="156">
        <v>1.1499999999999999</v>
      </c>
      <c r="CD2917">
        <v>2300</v>
      </c>
      <c r="CE2917">
        <v>2.3399045293587939E-2</v>
      </c>
      <c r="CF2917">
        <v>1.9593405279214144</v>
      </c>
      <c r="CG2917">
        <v>7.1007261500353538E-2</v>
      </c>
      <c r="CH2917">
        <v>-11.362025410928261</v>
      </c>
      <c r="CI2917" t="s">
        <v>479</v>
      </c>
    </row>
    <row r="2918" spans="47:87" x14ac:dyDescent="0.3">
      <c r="AU2918">
        <v>0.3</v>
      </c>
      <c r="AV2918">
        <v>20.977944900093888</v>
      </c>
      <c r="AW2918">
        <v>0.29369410549746977</v>
      </c>
      <c r="AX2918">
        <v>1.270750443208525</v>
      </c>
      <c r="AY2918">
        <v>345.60223471210446</v>
      </c>
      <c r="AZ2918">
        <v>0.10118101312656802</v>
      </c>
      <c r="BA2918">
        <v>379.06219241621892</v>
      </c>
      <c r="BB2918">
        <v>374.97148504733445</v>
      </c>
      <c r="BC2918">
        <v>1</v>
      </c>
      <c r="BD2918">
        <v>48.695339543452384</v>
      </c>
      <c r="BE2918">
        <v>93.061495734140721</v>
      </c>
      <c r="BF2918">
        <v>11.505536888523107</v>
      </c>
      <c r="BG2918">
        <v>4.0236673562685397</v>
      </c>
      <c r="BH2918">
        <v>411.48165151086289</v>
      </c>
      <c r="BI2918">
        <v>0.2</v>
      </c>
      <c r="BJ2918">
        <v>3108.3972157640405</v>
      </c>
      <c r="BK2918">
        <v>678.12995613769306</v>
      </c>
      <c r="BL2918">
        <v>855.52218365469071</v>
      </c>
      <c r="BM2918">
        <v>972.08426162636181</v>
      </c>
      <c r="BN2918">
        <v>123.8584505820066</v>
      </c>
      <c r="BO2918">
        <v>26.468282545701957</v>
      </c>
      <c r="BP2918">
        <v>5.3661570528824677E-2</v>
      </c>
      <c r="BQ2918">
        <v>100</v>
      </c>
      <c r="BR2918">
        <v>366.33333089064871</v>
      </c>
      <c r="BS2918">
        <v>5.2309352415461974E-2</v>
      </c>
      <c r="BT2918">
        <v>3.2163758790249513E-4</v>
      </c>
      <c r="BU2918">
        <v>0</v>
      </c>
      <c r="BV2918">
        <v>0.58989337576805156</v>
      </c>
      <c r="BW2918">
        <v>14.507720522436713</v>
      </c>
      <c r="BX2918">
        <v>35.55441105012094</v>
      </c>
      <c r="BY2918">
        <v>27.509529363311223</v>
      </c>
      <c r="BZ2918">
        <v>1115.1111463172142</v>
      </c>
      <c r="CA2918">
        <v>259.7460420934853</v>
      </c>
      <c r="CB2918">
        <v>237.93339057603851</v>
      </c>
      <c r="CC2918" s="156">
        <v>1.1000000000000001</v>
      </c>
      <c r="CD2918">
        <v>1210</v>
      </c>
      <c r="CE2918">
        <v>0.11790122983913554</v>
      </c>
      <c r="CF2918">
        <v>4.4873551966587559</v>
      </c>
      <c r="CG2918">
        <v>0.14547875775584726</v>
      </c>
      <c r="CH2918">
        <v>6.3596668448108638</v>
      </c>
      <c r="CI2918">
        <v>14</v>
      </c>
    </row>
    <row r="2919" spans="47:87" x14ac:dyDescent="0.3">
      <c r="AU2919">
        <v>0.3</v>
      </c>
      <c r="AV2919">
        <v>19.561253216885707</v>
      </c>
      <c r="AW2919">
        <v>0.41987613462765122</v>
      </c>
      <c r="AX2919">
        <v>1.3196933632693379</v>
      </c>
      <c r="AY2919">
        <v>349.13197217897033</v>
      </c>
      <c r="AZ2919">
        <v>0.10598868495220534</v>
      </c>
      <c r="BA2919">
        <v>460.2700318943721</v>
      </c>
      <c r="BB2919">
        <v>368.14376772686529</v>
      </c>
      <c r="BC2919">
        <v>1</v>
      </c>
      <c r="BD2919">
        <v>35.646418150078603</v>
      </c>
      <c r="BE2919">
        <v>104.39099136941283</v>
      </c>
      <c r="BF2919">
        <v>22.733824375283927</v>
      </c>
      <c r="BG2919">
        <v>5.5080516570814506</v>
      </c>
      <c r="BH2919">
        <v>399.8648406259162</v>
      </c>
      <c r="BI2919">
        <v>0.20000000000000007</v>
      </c>
      <c r="BJ2919">
        <v>2979.0739755310597</v>
      </c>
      <c r="BK2919">
        <v>681.76946247457613</v>
      </c>
      <c r="BL2919">
        <v>901.53979638927353</v>
      </c>
      <c r="BM2919">
        <v>966.82283975405778</v>
      </c>
      <c r="BN2919">
        <v>234.91049836811646</v>
      </c>
      <c r="BO2919">
        <v>37.798535373216218</v>
      </c>
      <c r="BP2919">
        <v>8.1942012756925559E-2</v>
      </c>
      <c r="BQ2919">
        <v>100</v>
      </c>
      <c r="BR2919">
        <v>296.78899853188193</v>
      </c>
      <c r="BS2919">
        <v>5.3983927822525285E-2</v>
      </c>
      <c r="BT2919">
        <v>2.7813418857213081E-4</v>
      </c>
      <c r="BU2919">
        <v>0</v>
      </c>
      <c r="BV2919">
        <v>0.53048573037065916</v>
      </c>
      <c r="BW2919">
        <v>13.990660529910853</v>
      </c>
      <c r="BX2919">
        <v>33.572246179241837</v>
      </c>
      <c r="BY2919">
        <v>30.804139795134102</v>
      </c>
      <c r="BZ2919">
        <v>1109.3599644021542</v>
      </c>
      <c r="CA2919">
        <v>282.76701266379001</v>
      </c>
      <c r="CB2919">
        <v>226.32930158416031</v>
      </c>
      <c r="CC2919" s="156">
        <v>1.0900000000000001</v>
      </c>
      <c r="CD2919">
        <v>1160</v>
      </c>
      <c r="CE2919">
        <v>0.18567515254065325</v>
      </c>
      <c r="CF2919">
        <v>7.5649528882623915</v>
      </c>
      <c r="CG2919">
        <v>0.22044862044360022</v>
      </c>
      <c r="CH2919">
        <v>21.733202361826645</v>
      </c>
      <c r="CI2919">
        <v>7</v>
      </c>
    </row>
    <row r="2920" spans="47:87" x14ac:dyDescent="0.3">
      <c r="AU2920">
        <v>0.3</v>
      </c>
      <c r="AV2920">
        <v>17.924265141867615</v>
      </c>
      <c r="AW2920">
        <v>0.32861582153027658</v>
      </c>
      <c r="AX2920">
        <v>1.919077772647702</v>
      </c>
      <c r="AY2920">
        <v>324.55434992969077</v>
      </c>
      <c r="AZ2920">
        <v>0.10732415973839253</v>
      </c>
      <c r="BA2920">
        <v>413.88221226703729</v>
      </c>
      <c r="BB2920">
        <v>338.47863290424772</v>
      </c>
      <c r="BC2920">
        <v>1</v>
      </c>
      <c r="BD2920">
        <v>39.468046841720195</v>
      </c>
      <c r="BE2920">
        <v>87.413351939844574</v>
      </c>
      <c r="BF2920">
        <v>15.896587009837599</v>
      </c>
      <c r="BG2920">
        <v>4.8515619585435141</v>
      </c>
      <c r="BH2920">
        <v>422.83845548298865</v>
      </c>
      <c r="BI2920">
        <v>0.19999999999999998</v>
      </c>
      <c r="BJ2920">
        <v>2492.9473368297672</v>
      </c>
      <c r="BK2920">
        <v>675.72138724797628</v>
      </c>
      <c r="BL2920">
        <v>885.51758885154936</v>
      </c>
      <c r="BM2920">
        <v>903.26222403684847</v>
      </c>
      <c r="BN2920">
        <v>210.28037387864512</v>
      </c>
      <c r="BO2920">
        <v>29.555699245200096</v>
      </c>
      <c r="BP2920">
        <v>6.7326677952517705E-2</v>
      </c>
      <c r="BQ2920">
        <v>100</v>
      </c>
      <c r="BR2920">
        <v>318.73257808850133</v>
      </c>
      <c r="BS2920">
        <v>5.325118042925097E-2</v>
      </c>
      <c r="BT2920">
        <v>3.1148729593169039E-4</v>
      </c>
      <c r="BU2920">
        <v>91.81831134088624</v>
      </c>
      <c r="BV2920">
        <v>0.55355287087091476</v>
      </c>
      <c r="BW2920">
        <v>15.527885848516368</v>
      </c>
      <c r="BX2920">
        <v>37.14688085005735</v>
      </c>
      <c r="BY2920">
        <v>25.546878083440319</v>
      </c>
      <c r="BZ2920">
        <v>972.13426006799682</v>
      </c>
      <c r="CA2920">
        <v>302.74012378808857</v>
      </c>
      <c r="CB2920">
        <v>232.40022581874996</v>
      </c>
      <c r="CC2920" s="156">
        <v>0.92</v>
      </c>
      <c r="CD2920">
        <v>1930</v>
      </c>
      <c r="CE2920">
        <v>0.13684176201264786</v>
      </c>
      <c r="CF2920">
        <v>4.4176502990033555</v>
      </c>
      <c r="CG2920">
        <v>0.1649006976842935</v>
      </c>
      <c r="CH2920">
        <v>10.64875552894852</v>
      </c>
      <c r="CI2920">
        <v>10</v>
      </c>
    </row>
    <row r="2921" spans="47:87" x14ac:dyDescent="0.3">
      <c r="AU2921">
        <v>0.3</v>
      </c>
      <c r="AV2921">
        <v>19.997912584011779</v>
      </c>
      <c r="AW2921">
        <v>0.36720054828755322</v>
      </c>
      <c r="AX2921">
        <v>1.5931179772858604</v>
      </c>
      <c r="AY2921">
        <v>330.02158993563512</v>
      </c>
      <c r="AZ2921">
        <v>0.10791514746549187</v>
      </c>
      <c r="BA2921">
        <v>445.82846406460021</v>
      </c>
      <c r="BB2921">
        <v>301.47149443104189</v>
      </c>
      <c r="BC2921">
        <v>1</v>
      </c>
      <c r="BD2921">
        <v>39.237143905246015</v>
      </c>
      <c r="BE2921">
        <v>111.7715215307782</v>
      </c>
      <c r="BF2921">
        <v>12.391740056947571</v>
      </c>
      <c r="BG2921">
        <v>5.3403202346111494</v>
      </c>
      <c r="BH2921">
        <v>445.48303415886619</v>
      </c>
      <c r="BI2921">
        <v>0.2</v>
      </c>
      <c r="BJ2921">
        <v>2204.8614316312269</v>
      </c>
      <c r="BK2921">
        <v>674.77727350267321</v>
      </c>
      <c r="BL2921">
        <v>914.48565511617176</v>
      </c>
      <c r="BM2921">
        <v>906.95327617580688</v>
      </c>
      <c r="BN2921">
        <v>137.32961851293032</v>
      </c>
      <c r="BO2921">
        <v>33.334023631284246</v>
      </c>
      <c r="BP2921">
        <v>3.7914409047868559E-2</v>
      </c>
      <c r="BQ2921">
        <v>100</v>
      </c>
      <c r="BR2921">
        <v>396.88203995707073</v>
      </c>
      <c r="BS2921">
        <v>5.7415999688581583E-2</v>
      </c>
      <c r="BT2921">
        <v>3.2672344940646534E-4</v>
      </c>
      <c r="BU2921">
        <v>0</v>
      </c>
      <c r="BV2921">
        <v>0.52083691508175722</v>
      </c>
      <c r="BW2921">
        <v>13.940772195099694</v>
      </c>
      <c r="BX2921">
        <v>36.512267305543887</v>
      </c>
      <c r="BY2921">
        <v>38.082747712944297</v>
      </c>
      <c r="BZ2921">
        <v>858.87189878097092</v>
      </c>
      <c r="CA2921">
        <v>265.097948625105</v>
      </c>
      <c r="CB2921">
        <v>216.79239608634032</v>
      </c>
      <c r="CC2921" s="156">
        <v>0.88</v>
      </c>
      <c r="CD2921">
        <v>1920</v>
      </c>
      <c r="CE2921">
        <v>0.15636761813280908</v>
      </c>
      <c r="CF2921">
        <v>6.1351830661597839</v>
      </c>
      <c r="CG2921">
        <v>0.18950297658631607</v>
      </c>
      <c r="CH2921">
        <v>14.806334713032978</v>
      </c>
      <c r="CI2921">
        <v>9</v>
      </c>
    </row>
    <row r="2922" spans="47:87" x14ac:dyDescent="0.3">
      <c r="AU2922">
        <v>0.3</v>
      </c>
      <c r="AV2922">
        <v>20.018281320150049</v>
      </c>
      <c r="AW2922">
        <v>0.27187404578492486</v>
      </c>
      <c r="AX2922">
        <v>2.1811272097890906</v>
      </c>
      <c r="AY2922">
        <v>335.55340183622945</v>
      </c>
      <c r="AZ2922">
        <v>0.11068955634885821</v>
      </c>
      <c r="BA2922">
        <v>435.92053761565847</v>
      </c>
      <c r="BB2922">
        <v>329.16756483944062</v>
      </c>
      <c r="BC2922">
        <v>1</v>
      </c>
      <c r="BD2922">
        <v>40.998743055309554</v>
      </c>
      <c r="BE2922">
        <v>90.637159689012748</v>
      </c>
      <c r="BF2922">
        <v>21.842546359666624</v>
      </c>
      <c r="BG2922">
        <v>4.2723600495205769</v>
      </c>
      <c r="BH2922">
        <v>414.84731851893036</v>
      </c>
      <c r="BI2922">
        <v>0.19999999999999998</v>
      </c>
      <c r="BJ2922">
        <v>2870.9324810975663</v>
      </c>
      <c r="BK2922">
        <v>684.36438556502833</v>
      </c>
      <c r="BL2922">
        <v>844.67746307982156</v>
      </c>
      <c r="BM2922">
        <v>959.01312113149584</v>
      </c>
      <c r="BN2922">
        <v>173.37607298203022</v>
      </c>
      <c r="BO2922">
        <v>24.399026863548325</v>
      </c>
      <c r="BP2922">
        <v>6.2065045949873297E-2</v>
      </c>
      <c r="BQ2922">
        <v>100</v>
      </c>
      <c r="BR2922">
        <v>328.1440172450877</v>
      </c>
      <c r="BS2922">
        <v>5.2970105310809756E-2</v>
      </c>
      <c r="BT2922">
        <v>3.1437397114111079E-4</v>
      </c>
      <c r="BU2922">
        <v>0</v>
      </c>
      <c r="BV2922">
        <v>0.58536866456808845</v>
      </c>
      <c r="BW2922">
        <v>17.31655572624938</v>
      </c>
      <c r="BX2922">
        <v>37.417710288614302</v>
      </c>
      <c r="BY2922">
        <v>34.977175414723582</v>
      </c>
      <c r="BZ2922">
        <v>1228.334520904498</v>
      </c>
      <c r="CA2922">
        <v>322.43527846968016</v>
      </c>
      <c r="CB2922">
        <v>231.60369509427514</v>
      </c>
      <c r="CC2922" s="156">
        <v>1.02</v>
      </c>
      <c r="CD2922">
        <v>1180</v>
      </c>
      <c r="CE2922">
        <v>0.17823213443920305</v>
      </c>
      <c r="CF2922">
        <v>6.5004085392836188</v>
      </c>
      <c r="CG2922">
        <v>0.21562033634424002</v>
      </c>
      <c r="CH2922">
        <v>25.49995072303901</v>
      </c>
      <c r="CI2922">
        <v>7</v>
      </c>
    </row>
    <row r="2923" spans="47:87" x14ac:dyDescent="0.3">
      <c r="AU2923">
        <v>0.3</v>
      </c>
      <c r="AV2923">
        <v>20.150553551114179</v>
      </c>
      <c r="AW2923">
        <v>0.30296920511951902</v>
      </c>
      <c r="AX2923">
        <v>1.4783907594735191</v>
      </c>
      <c r="AY2923">
        <v>338.35679295444828</v>
      </c>
      <c r="AZ2923">
        <v>0.10821721805859864</v>
      </c>
      <c r="BA2923">
        <v>492.85389507136671</v>
      </c>
      <c r="BB2923">
        <v>379.27354847084217</v>
      </c>
      <c r="BC2923">
        <v>1</v>
      </c>
      <c r="BD2923">
        <v>31.07897021053099</v>
      </c>
      <c r="BE2923">
        <v>108.33367884139444</v>
      </c>
      <c r="BF2923">
        <v>12.684525900062704</v>
      </c>
      <c r="BG2923">
        <v>5.8733632071390112</v>
      </c>
      <c r="BH2923">
        <v>417.021604602092</v>
      </c>
      <c r="BI2923">
        <v>0.2</v>
      </c>
      <c r="BJ2923">
        <v>2551.4825793106329</v>
      </c>
      <c r="BK2923">
        <v>669.1321657283695</v>
      </c>
      <c r="BL2923">
        <v>850.94002805477078</v>
      </c>
      <c r="BM2923">
        <v>934.39414354896974</v>
      </c>
      <c r="BN2923">
        <v>173.02267147220573</v>
      </c>
      <c r="BO2923">
        <v>27.468775891108486</v>
      </c>
      <c r="BP2923">
        <v>3.5363967129873969E-2</v>
      </c>
      <c r="BQ2923">
        <v>100</v>
      </c>
      <c r="BR2923">
        <v>356.78991294254098</v>
      </c>
      <c r="BS2923">
        <v>5.3242437979033455E-2</v>
      </c>
      <c r="BT2923">
        <v>3.1074742809236256E-4</v>
      </c>
      <c r="BU2923">
        <v>0</v>
      </c>
      <c r="BV2923">
        <v>0.50861397134914754</v>
      </c>
      <c r="BW2923">
        <v>13.682469288291806</v>
      </c>
      <c r="BX2923">
        <v>39.986395106614459</v>
      </c>
      <c r="BY2923">
        <v>32.88584897633438</v>
      </c>
      <c r="BZ2923">
        <v>852.67110724847896</v>
      </c>
      <c r="CA2923">
        <v>248.23134535232788</v>
      </c>
      <c r="CB2923">
        <v>222.77611375313904</v>
      </c>
      <c r="CC2923" s="156">
        <v>0.66</v>
      </c>
      <c r="CD2923">
        <v>2470</v>
      </c>
      <c r="CE2923">
        <v>0.19247209518044595</v>
      </c>
      <c r="CF2923">
        <v>6.4404420384690866</v>
      </c>
      <c r="CG2923">
        <v>0.23162719985093166</v>
      </c>
      <c r="CH2923">
        <v>22.300631082627213</v>
      </c>
      <c r="CI2923">
        <v>7</v>
      </c>
    </row>
    <row r="2924" spans="47:87" x14ac:dyDescent="0.3">
      <c r="AU2924">
        <v>0.3</v>
      </c>
      <c r="AV2924">
        <v>19.166841720996139</v>
      </c>
      <c r="AW2924">
        <v>0.30216647605542585</v>
      </c>
      <c r="AX2924">
        <v>0</v>
      </c>
      <c r="AY2924">
        <v>333.57035510507944</v>
      </c>
      <c r="AZ2924">
        <v>9.9214851509899213E-2</v>
      </c>
      <c r="BA2924">
        <v>501.86644075207693</v>
      </c>
      <c r="BB2924">
        <v>386.71409588185952</v>
      </c>
      <c r="BC2924">
        <v>1</v>
      </c>
      <c r="BD2924">
        <v>40.56824706767388</v>
      </c>
      <c r="BE2924">
        <v>114.50486778803069</v>
      </c>
      <c r="BF2924">
        <v>8.0154350901145239</v>
      </c>
      <c r="BG2924">
        <v>5.5351825699597015</v>
      </c>
      <c r="BH2924">
        <v>435.45685178035967</v>
      </c>
      <c r="BI2924">
        <v>0.19999999999999998</v>
      </c>
      <c r="BJ2924">
        <v>2340.2258996188675</v>
      </c>
      <c r="BK2924">
        <v>687.36061990301937</v>
      </c>
      <c r="BL2924">
        <v>923.61508434517452</v>
      </c>
      <c r="BM2924">
        <v>1054.9923336578026</v>
      </c>
      <c r="BN2924">
        <v>110.37856403212086</v>
      </c>
      <c r="BO2924">
        <v>27.376122809547429</v>
      </c>
      <c r="BP2924">
        <v>3.7724093658963544E-2</v>
      </c>
      <c r="BQ2924">
        <v>100</v>
      </c>
      <c r="BR2924">
        <v>330.62272986679392</v>
      </c>
      <c r="BS2924">
        <v>5.533914914954003E-2</v>
      </c>
      <c r="BT2924">
        <v>3.2983636532028842E-4</v>
      </c>
      <c r="BU2924">
        <v>99.088946367035092</v>
      </c>
      <c r="BV2924">
        <v>0.50019390649350293</v>
      </c>
      <c r="BW2924">
        <v>14.033497736153178</v>
      </c>
      <c r="BX2924">
        <v>34.877282402291023</v>
      </c>
      <c r="BY2924">
        <v>36.791137250711301</v>
      </c>
      <c r="BZ2924">
        <v>983.86250753283082</v>
      </c>
      <c r="CA2924">
        <v>277.66614919913394</v>
      </c>
      <c r="CB2924">
        <v>252.28397560532011</v>
      </c>
      <c r="CC2924" s="156">
        <v>0.82</v>
      </c>
      <c r="CD2924">
        <v>2400</v>
      </c>
      <c r="CE2924">
        <v>0.11551713733667146</v>
      </c>
      <c r="CF2924">
        <v>3.7798135291260007</v>
      </c>
      <c r="CG2924">
        <v>0.14651915863439713</v>
      </c>
      <c r="CH2924">
        <v>2.8304881522888543</v>
      </c>
      <c r="CI2924">
        <v>15</v>
      </c>
    </row>
    <row r="2925" spans="47:87" x14ac:dyDescent="0.3">
      <c r="AU2925">
        <v>0.3</v>
      </c>
      <c r="AV2925">
        <v>19.545600733380269</v>
      </c>
      <c r="AW2925">
        <v>0.3295869526591389</v>
      </c>
      <c r="AX2925">
        <v>0.79933290472034813</v>
      </c>
      <c r="AY2925">
        <v>335.16467482343404</v>
      </c>
      <c r="AZ2925">
        <v>9.207629815738208E-2</v>
      </c>
      <c r="BA2925">
        <v>485.95167983931009</v>
      </c>
      <c r="BB2925">
        <v>343.52614257193289</v>
      </c>
      <c r="BC2925">
        <v>1</v>
      </c>
      <c r="BD2925">
        <v>41.757530647965794</v>
      </c>
      <c r="BE2925">
        <v>100.79767310134243</v>
      </c>
      <c r="BF2925">
        <v>21.69056051237537</v>
      </c>
      <c r="BG2925">
        <v>5.4983880553630993</v>
      </c>
      <c r="BH2925">
        <v>397.72701766608799</v>
      </c>
      <c r="BI2925">
        <v>0.20000000000000007</v>
      </c>
      <c r="BJ2925">
        <v>2599.5022581399585</v>
      </c>
      <c r="BK2925">
        <v>681.54264725920575</v>
      </c>
      <c r="BL2925">
        <v>919.19035530401277</v>
      </c>
      <c r="BM2925">
        <v>1002.2291615180118</v>
      </c>
      <c r="BN2925">
        <v>169.01806885944305</v>
      </c>
      <c r="BO2925">
        <v>29.83016009507266</v>
      </c>
      <c r="BP2925">
        <v>4.4895608841496182E-2</v>
      </c>
      <c r="BQ2925">
        <v>100</v>
      </c>
      <c r="BR2925">
        <v>316.10128012044026</v>
      </c>
      <c r="BS2925">
        <v>5.1406730511984577E-2</v>
      </c>
      <c r="BT2925">
        <v>3.2044947920655247E-4</v>
      </c>
      <c r="BU2925">
        <v>0</v>
      </c>
      <c r="BV2925">
        <v>0.60436245464142446</v>
      </c>
      <c r="BW2925">
        <v>14.75528012171751</v>
      </c>
      <c r="BX2925">
        <v>37.326458555538025</v>
      </c>
      <c r="BY2925">
        <v>33.503992334409368</v>
      </c>
      <c r="BZ2925">
        <v>1070.1148234429738</v>
      </c>
      <c r="CA2925">
        <v>91.082997521862836</v>
      </c>
      <c r="CB2925">
        <v>231.23480530595879</v>
      </c>
      <c r="CC2925" s="156">
        <v>1.03</v>
      </c>
      <c r="CD2925">
        <v>1310</v>
      </c>
      <c r="CE2925">
        <v>0.18118728077390722</v>
      </c>
      <c r="CF2925">
        <v>6.2042350138202567</v>
      </c>
      <c r="CG2925">
        <v>0.21777040644020568</v>
      </c>
      <c r="CH2925">
        <v>15.615810507283989</v>
      </c>
      <c r="CI2925">
        <v>8</v>
      </c>
    </row>
    <row r="2926" spans="47:87" x14ac:dyDescent="0.3">
      <c r="AU2926">
        <v>0.3</v>
      </c>
      <c r="AV2926">
        <v>19.78926269577153</v>
      </c>
      <c r="AW2926">
        <v>0.26173870326341125</v>
      </c>
      <c r="AX2926">
        <v>1.0540782345265731</v>
      </c>
      <c r="AY2926">
        <v>368.50771105241915</v>
      </c>
      <c r="AZ2926">
        <v>0.11044367151059499</v>
      </c>
      <c r="BA2926">
        <v>441.67684505026182</v>
      </c>
      <c r="BB2926">
        <v>313.22188163050345</v>
      </c>
      <c r="BC2926">
        <v>1</v>
      </c>
      <c r="BD2926">
        <v>38.471599575567268</v>
      </c>
      <c r="BE2926">
        <v>94.678564228787224</v>
      </c>
      <c r="BF2926">
        <v>17.594213922029315</v>
      </c>
      <c r="BG2926">
        <v>4.7357541134693317</v>
      </c>
      <c r="BH2926">
        <v>443.61819187840865</v>
      </c>
      <c r="BI2926">
        <v>0.19999999999999998</v>
      </c>
      <c r="BJ2926">
        <v>2560.22135763496</v>
      </c>
      <c r="BK2926">
        <v>673.15819168050814</v>
      </c>
      <c r="BL2926">
        <v>905.40237103374557</v>
      </c>
      <c r="BM2926">
        <v>970.93678691518198</v>
      </c>
      <c r="BN2926">
        <v>153.76796599248792</v>
      </c>
      <c r="BO2926">
        <v>23.563064426521361</v>
      </c>
      <c r="BP2926">
        <v>5.0798822520425342E-2</v>
      </c>
      <c r="BQ2926">
        <v>100</v>
      </c>
      <c r="BR2926">
        <v>332.97601173679828</v>
      </c>
      <c r="BS2926">
        <v>5.7052243087077216E-2</v>
      </c>
      <c r="BT2926">
        <v>2.9791618459568543E-4</v>
      </c>
      <c r="BU2926">
        <v>89.063827304764857</v>
      </c>
      <c r="BV2926">
        <v>0.58015218199702823</v>
      </c>
      <c r="BW2926">
        <v>14.951951489640045</v>
      </c>
      <c r="BX2926">
        <v>35.34558464246237</v>
      </c>
      <c r="BY2926">
        <v>26.916732460215272</v>
      </c>
      <c r="BZ2926">
        <v>1046.8670429166884</v>
      </c>
      <c r="CA2926">
        <v>286.38280331501193</v>
      </c>
      <c r="CB2926">
        <v>239.38719556954899</v>
      </c>
      <c r="CC2926" s="156">
        <v>1.0900000000000001</v>
      </c>
      <c r="CD2926">
        <v>950</v>
      </c>
      <c r="CE2926">
        <v>0.11806060236437976</v>
      </c>
      <c r="CF2926">
        <v>5.283395565164378</v>
      </c>
      <c r="CG2926">
        <v>0.14961798210622765</v>
      </c>
      <c r="CH2926">
        <v>1.0760684253666821</v>
      </c>
      <c r="CI2926">
        <v>17</v>
      </c>
    </row>
    <row r="2927" spans="47:87" x14ac:dyDescent="0.3">
      <c r="AU2927">
        <v>0.3</v>
      </c>
      <c r="AV2927">
        <v>19.66445428751603</v>
      </c>
      <c r="AW2927">
        <v>0.33478944660092452</v>
      </c>
      <c r="AX2927">
        <v>1.5803391004071143</v>
      </c>
      <c r="AY2927">
        <v>354.54874483514334</v>
      </c>
      <c r="AZ2927">
        <v>0.10166610152908385</v>
      </c>
      <c r="BA2927">
        <v>477.94635912544715</v>
      </c>
      <c r="BB2927">
        <v>356.35210564482702</v>
      </c>
      <c r="BC2927">
        <v>1</v>
      </c>
      <c r="BD2927">
        <v>43.977146703770003</v>
      </c>
      <c r="BE2927">
        <v>101.60471464229859</v>
      </c>
      <c r="BF2927">
        <v>12.357255320283286</v>
      </c>
      <c r="BG2927">
        <v>3.7868298838406904</v>
      </c>
      <c r="BH2927">
        <v>404.97344771458415</v>
      </c>
      <c r="BI2927">
        <v>0.2</v>
      </c>
      <c r="BJ2927">
        <v>2502.3637618283274</v>
      </c>
      <c r="BK2927">
        <v>687.4237340088722</v>
      </c>
      <c r="BL2927">
        <v>878.8495919357382</v>
      </c>
      <c r="BM2927">
        <v>859.21223550984189</v>
      </c>
      <c r="BN2927">
        <v>127.44227486450048</v>
      </c>
      <c r="BO2927">
        <v>30.2168026903067</v>
      </c>
      <c r="BP2927">
        <v>5.5784778772822688E-2</v>
      </c>
      <c r="BQ2927">
        <v>100</v>
      </c>
      <c r="BR2927">
        <v>360.00654391346978</v>
      </c>
      <c r="BS2927">
        <v>5.5764450952316351E-2</v>
      </c>
      <c r="BT2927">
        <v>2.8988270232202718E-4</v>
      </c>
      <c r="BU2927">
        <v>48.578597288491238</v>
      </c>
      <c r="BV2927">
        <v>0.53009237336595094</v>
      </c>
      <c r="BW2927">
        <v>13.936841563415932</v>
      </c>
      <c r="BX2927">
        <v>36.500897120906245</v>
      </c>
      <c r="BY2927">
        <v>30.065884404632666</v>
      </c>
      <c r="BZ2927">
        <v>1034.3632636023472</v>
      </c>
      <c r="CA2927">
        <v>221.24168351108568</v>
      </c>
      <c r="CB2927">
        <v>232.70623895544179</v>
      </c>
      <c r="CC2927" s="156">
        <v>0.88</v>
      </c>
      <c r="CD2927">
        <v>1840</v>
      </c>
      <c r="CE2927">
        <v>0.13206772377116271</v>
      </c>
      <c r="CF2927">
        <v>4.7201539072622207</v>
      </c>
      <c r="CG2927">
        <v>0.1611086928656951</v>
      </c>
      <c r="CH2927">
        <v>8.0850243992763584</v>
      </c>
      <c r="CI2927">
        <v>11</v>
      </c>
    </row>
    <row r="2928" spans="47:87" x14ac:dyDescent="0.3">
      <c r="AU2928">
        <v>0.3</v>
      </c>
      <c r="AV2928">
        <v>19.465373996563596</v>
      </c>
      <c r="AW2928">
        <v>0.32465518539411103</v>
      </c>
      <c r="AX2928">
        <v>2.3177319752163519</v>
      </c>
      <c r="AY2928">
        <v>327.34431726780434</v>
      </c>
      <c r="AZ2928">
        <v>8.7540961789458901E-2</v>
      </c>
      <c r="BA2928">
        <v>459.1778251267047</v>
      </c>
      <c r="BB2928">
        <v>348.84273913456843</v>
      </c>
      <c r="BC2928">
        <v>1</v>
      </c>
      <c r="BD2928">
        <v>42.524982059770025</v>
      </c>
      <c r="BE2928">
        <v>97.742778090421083</v>
      </c>
      <c r="BF2928">
        <v>19.007714522988973</v>
      </c>
      <c r="BG2928">
        <v>4.2286703232534801</v>
      </c>
      <c r="BH2928">
        <v>410.26320264504056</v>
      </c>
      <c r="BI2928">
        <v>0.19999999999999998</v>
      </c>
      <c r="BJ2928">
        <v>2823.0596901721365</v>
      </c>
      <c r="BK2928">
        <v>679.95470431438378</v>
      </c>
      <c r="BL2928">
        <v>904.69693933157271</v>
      </c>
      <c r="BM2928">
        <v>1018.8473539422519</v>
      </c>
      <c r="BN2928">
        <v>92.103229954955552</v>
      </c>
      <c r="BO2928">
        <v>29.61285959055575</v>
      </c>
      <c r="BP2928">
        <v>1.6443774119611246E-2</v>
      </c>
      <c r="BQ2928">
        <v>100</v>
      </c>
      <c r="BR2928">
        <v>301.53008381918391</v>
      </c>
      <c r="BS2928">
        <v>5.1411301710052572E-2</v>
      </c>
      <c r="BT2928">
        <v>3.1187323371488799E-4</v>
      </c>
      <c r="BU2928">
        <v>0</v>
      </c>
      <c r="BV2928">
        <v>0.54180373767464896</v>
      </c>
      <c r="BW2928">
        <v>15.279954903087885</v>
      </c>
      <c r="BX2928">
        <v>34.911094288339491</v>
      </c>
      <c r="BY2928">
        <v>37.273904065023245</v>
      </c>
      <c r="BZ2928">
        <v>933.23864504733228</v>
      </c>
      <c r="CA2928">
        <v>325.46342431007918</v>
      </c>
      <c r="CB2928">
        <v>246.50699400848549</v>
      </c>
      <c r="CC2928" s="156">
        <v>0.95</v>
      </c>
      <c r="CD2928">
        <v>1110</v>
      </c>
      <c r="CE2928">
        <v>0.1500106804348933</v>
      </c>
      <c r="CF2928">
        <v>6.3231168157584987</v>
      </c>
      <c r="CG2928">
        <v>0.1984309195618689</v>
      </c>
      <c r="CH2928">
        <v>14.045373585308056</v>
      </c>
      <c r="CI2928">
        <v>9</v>
      </c>
    </row>
    <row r="2929" spans="47:87" x14ac:dyDescent="0.3">
      <c r="AU2929">
        <v>0.3</v>
      </c>
      <c r="AV2929">
        <v>21.555047192964231</v>
      </c>
      <c r="AW2929">
        <v>0.35335461536210838</v>
      </c>
      <c r="AX2929">
        <v>2.3356247126607079</v>
      </c>
      <c r="AY2929">
        <v>322.05742195014358</v>
      </c>
      <c r="AZ2929">
        <v>0.10422461194268076</v>
      </c>
      <c r="BA2929">
        <v>313.82857506582957</v>
      </c>
      <c r="BB2929">
        <v>332.34121517060106</v>
      </c>
      <c r="BC2929">
        <v>1</v>
      </c>
      <c r="BD2929">
        <v>44.628837501854065</v>
      </c>
      <c r="BE2929">
        <v>106.55923629113259</v>
      </c>
      <c r="BF2929">
        <v>16.816903587326248</v>
      </c>
      <c r="BG2929">
        <v>4.7455823551998426</v>
      </c>
      <c r="BH2929">
        <v>393.39951766953283</v>
      </c>
      <c r="BI2929">
        <v>0.19999999999999998</v>
      </c>
      <c r="BJ2929">
        <v>2802.8108683201576</v>
      </c>
      <c r="BK2929">
        <v>696.28313766029362</v>
      </c>
      <c r="BL2929">
        <v>870.2134553571932</v>
      </c>
      <c r="BM2929">
        <v>881.35734685503064</v>
      </c>
      <c r="BN2929">
        <v>111.96526634181194</v>
      </c>
      <c r="BO2929">
        <v>31.811669303322148</v>
      </c>
      <c r="BP2929">
        <v>6.8692167699899484E-2</v>
      </c>
      <c r="BQ2929">
        <v>100</v>
      </c>
      <c r="BR2929">
        <v>311.54522162554832</v>
      </c>
      <c r="BS2929">
        <v>5.5936307413866938E-2</v>
      </c>
      <c r="BT2929">
        <v>2.8799862378661961E-4</v>
      </c>
      <c r="BU2929">
        <v>0</v>
      </c>
      <c r="BV2929">
        <v>0.57693297883592098</v>
      </c>
      <c r="BW2929">
        <v>14.143457685950617</v>
      </c>
      <c r="BX2929">
        <v>34.864540107220769</v>
      </c>
      <c r="BY2929">
        <v>30.198794389920135</v>
      </c>
      <c r="BZ2929">
        <v>935.73374949733659</v>
      </c>
      <c r="CA2929">
        <v>319.36026198804848</v>
      </c>
      <c r="CB2929">
        <v>218.22388282098382</v>
      </c>
      <c r="CC2929" s="156">
        <v>0.88</v>
      </c>
      <c r="CD2929">
        <v>1830</v>
      </c>
      <c r="CE2929">
        <v>0.12585636043932391</v>
      </c>
      <c r="CF2929">
        <v>4.7920734835827288</v>
      </c>
      <c r="CG2929">
        <v>0.15674499580065421</v>
      </c>
      <c r="CH2929">
        <v>8.2217647365988586</v>
      </c>
      <c r="CI2929">
        <v>12</v>
      </c>
    </row>
    <row r="2930" spans="47:87" x14ac:dyDescent="0.3">
      <c r="AU2930">
        <v>0.3</v>
      </c>
      <c r="AV2930">
        <v>20.868823826711211</v>
      </c>
      <c r="AW2930">
        <v>0.26798935935158874</v>
      </c>
      <c r="AX2930">
        <v>1.6693432414101439</v>
      </c>
      <c r="AY2930">
        <v>336.43292547787513</v>
      </c>
      <c r="AZ2930">
        <v>9.6105948752256989E-2</v>
      </c>
      <c r="BA2930">
        <v>408.00340338741603</v>
      </c>
      <c r="BB2930">
        <v>312.59640081378933</v>
      </c>
      <c r="BC2930">
        <v>1</v>
      </c>
      <c r="BD2930">
        <v>36.236703341417993</v>
      </c>
      <c r="BE2930">
        <v>86.419935267354745</v>
      </c>
      <c r="BF2930">
        <v>12.647166742098822</v>
      </c>
      <c r="BG2930">
        <v>4.7480333195609861</v>
      </c>
      <c r="BH2930">
        <v>448.99718092568929</v>
      </c>
      <c r="BI2930">
        <v>0.20000000000000004</v>
      </c>
      <c r="BJ2930">
        <v>2587.0857265241743</v>
      </c>
      <c r="BK2930">
        <v>688.84924209820815</v>
      </c>
      <c r="BL2930">
        <v>894.83384337547284</v>
      </c>
      <c r="BM2930">
        <v>1062.3167865083494</v>
      </c>
      <c r="BN2930">
        <v>191.99340344033439</v>
      </c>
      <c r="BO2930">
        <v>24.274518285376121</v>
      </c>
      <c r="BP2930">
        <v>3.4045921005492877E-2</v>
      </c>
      <c r="BQ2930">
        <v>100</v>
      </c>
      <c r="BR2930">
        <v>298.87394825752779</v>
      </c>
      <c r="BS2930">
        <v>5.2367597040781144E-2</v>
      </c>
      <c r="BT2930">
        <v>3.3243354525617049E-4</v>
      </c>
      <c r="BU2930">
        <v>0</v>
      </c>
      <c r="BV2930">
        <v>0.54261341992069023</v>
      </c>
      <c r="BW2930">
        <v>14.240257058953487</v>
      </c>
      <c r="BX2930">
        <v>35.708224553869414</v>
      </c>
      <c r="BY2930">
        <v>31.498413129185618</v>
      </c>
      <c r="BZ2930">
        <v>947.71963301432083</v>
      </c>
      <c r="CA2930">
        <v>255.76196901340003</v>
      </c>
      <c r="CB2930">
        <v>247.53477493620241</v>
      </c>
      <c r="CC2930" s="156">
        <v>1.1299999999999999</v>
      </c>
      <c r="CD2930">
        <v>1970</v>
      </c>
      <c r="CE2930">
        <v>8.7708593096623266E-2</v>
      </c>
      <c r="CF2930">
        <v>3.6482872668356299</v>
      </c>
      <c r="CG2930">
        <v>0.12583253656716842</v>
      </c>
      <c r="CH2930">
        <v>-2.1207840898267207</v>
      </c>
      <c r="CI2930" t="s">
        <v>479</v>
      </c>
    </row>
    <row r="2931" spans="47:87" x14ac:dyDescent="0.3">
      <c r="AU2931">
        <v>0.3</v>
      </c>
      <c r="AV2931">
        <v>20.576096915473904</v>
      </c>
      <c r="AW2931">
        <v>0.28355843622872223</v>
      </c>
      <c r="AX2931">
        <v>1.1545833929384326</v>
      </c>
      <c r="AY2931">
        <v>299.39526524696026</v>
      </c>
      <c r="AZ2931">
        <v>9.2117792605641055E-2</v>
      </c>
      <c r="BA2931">
        <v>431.01045039147527</v>
      </c>
      <c r="BB2931">
        <v>323.78161699801501</v>
      </c>
      <c r="BC2931">
        <v>1</v>
      </c>
      <c r="BD2931">
        <v>37.145906594297173</v>
      </c>
      <c r="BE2931">
        <v>76.669530560000453</v>
      </c>
      <c r="BF2931">
        <v>21.866255459181314</v>
      </c>
      <c r="BG2931">
        <v>4.7937886164875492</v>
      </c>
      <c r="BH2931">
        <v>447.68877238108217</v>
      </c>
      <c r="BI2931">
        <v>0.19999999999999993</v>
      </c>
      <c r="BJ2931">
        <v>2544.5144150542878</v>
      </c>
      <c r="BK2931">
        <v>663.87933056796123</v>
      </c>
      <c r="BL2931">
        <v>854.2363823313741</v>
      </c>
      <c r="BM2931">
        <v>865.30315725946537</v>
      </c>
      <c r="BN2931">
        <v>151.87273558056847</v>
      </c>
      <c r="BO2931">
        <v>25.768742295527517</v>
      </c>
      <c r="BP2931">
        <v>2.5880486252774441E-2</v>
      </c>
      <c r="BQ2931">
        <v>100</v>
      </c>
      <c r="BR2931">
        <v>387.36513856382788</v>
      </c>
      <c r="BS2931">
        <v>5.6577141917339112E-2</v>
      </c>
      <c r="BT2931">
        <v>3.2877480322077997E-4</v>
      </c>
      <c r="BU2931">
        <v>60.673272085214244</v>
      </c>
      <c r="BV2931">
        <v>0.62499913188211154</v>
      </c>
      <c r="BW2931">
        <v>15.199906412506248</v>
      </c>
      <c r="BX2931">
        <v>35.403120651079085</v>
      </c>
      <c r="BY2931">
        <v>31.084845848531465</v>
      </c>
      <c r="BZ2931">
        <v>1179.569744634676</v>
      </c>
      <c r="CA2931">
        <v>284.29691100065349</v>
      </c>
      <c r="CB2931">
        <v>233.56915792194451</v>
      </c>
      <c r="CC2931" s="156">
        <v>0.77</v>
      </c>
      <c r="CD2931">
        <v>1900</v>
      </c>
      <c r="CE2931">
        <v>0.15303790672793949</v>
      </c>
      <c r="CF2931">
        <v>4.7734210967386934</v>
      </c>
      <c r="CG2931">
        <v>0.20281917638292726</v>
      </c>
      <c r="CH2931">
        <v>14.625596655308339</v>
      </c>
      <c r="CI2931">
        <v>8</v>
      </c>
    </row>
    <row r="2932" spans="47:87" x14ac:dyDescent="0.3">
      <c r="AU2932">
        <v>0.3</v>
      </c>
      <c r="AV2932">
        <v>20.625517161710388</v>
      </c>
      <c r="AW2932">
        <v>0.29400002482024867</v>
      </c>
      <c r="AX2932">
        <v>1.2450387364281874</v>
      </c>
      <c r="AY2932">
        <v>361.80828470946477</v>
      </c>
      <c r="AZ2932">
        <v>8.1906789697909752E-2</v>
      </c>
      <c r="BA2932">
        <v>500.46075921609895</v>
      </c>
      <c r="BB2932">
        <v>362.79379259636403</v>
      </c>
      <c r="BC2932">
        <v>1</v>
      </c>
      <c r="BD2932">
        <v>34.030068783900553</v>
      </c>
      <c r="BE2932">
        <v>90.456370923869372</v>
      </c>
      <c r="BF2932">
        <v>15.319509829803184</v>
      </c>
      <c r="BG2932">
        <v>3.7735223254581585</v>
      </c>
      <c r="BH2932">
        <v>380.19253668657598</v>
      </c>
      <c r="BI2932">
        <v>0.2</v>
      </c>
      <c r="BJ2932">
        <v>2741.0814010650201</v>
      </c>
      <c r="BK2932">
        <v>687.31783294013144</v>
      </c>
      <c r="BL2932">
        <v>836.46534840491938</v>
      </c>
      <c r="BM2932">
        <v>731.69204745165712</v>
      </c>
      <c r="BN2932">
        <v>162.12029688068071</v>
      </c>
      <c r="BO2932">
        <v>26.626165228820252</v>
      </c>
      <c r="BP2932">
        <v>3.7998856721189175E-2</v>
      </c>
      <c r="BQ2932">
        <v>100</v>
      </c>
      <c r="BR2932">
        <v>339.99003338263418</v>
      </c>
      <c r="BS2932">
        <v>5.361898127370103E-2</v>
      </c>
      <c r="BT2932">
        <v>2.8992518012081601E-4</v>
      </c>
      <c r="BU2932">
        <v>0</v>
      </c>
      <c r="BV2932">
        <v>0.54862067935817238</v>
      </c>
      <c r="BW2932">
        <v>15.524164968237775</v>
      </c>
      <c r="BX2932">
        <v>35.669314896446942</v>
      </c>
      <c r="BY2932">
        <v>40.007429662713065</v>
      </c>
      <c r="BZ2932">
        <v>1120.5507602808214</v>
      </c>
      <c r="CA2932">
        <v>211.74934985187127</v>
      </c>
      <c r="CB2932">
        <v>260.00618412555377</v>
      </c>
      <c r="CC2932" s="156">
        <v>0.95</v>
      </c>
      <c r="CD2932">
        <v>1220</v>
      </c>
      <c r="CE2932">
        <v>0.18934987794527891</v>
      </c>
      <c r="CF2932">
        <v>7.107303158832849</v>
      </c>
      <c r="CG2932">
        <v>0.25190547580335126</v>
      </c>
      <c r="CH2932">
        <v>15.375923819879274</v>
      </c>
      <c r="CI2932">
        <v>7</v>
      </c>
    </row>
    <row r="2933" spans="47:87" x14ac:dyDescent="0.3">
      <c r="AU2933">
        <v>0.3</v>
      </c>
      <c r="AV2933">
        <v>19.511008553126249</v>
      </c>
      <c r="AW2933">
        <v>0.2769327936774133</v>
      </c>
      <c r="AX2933">
        <v>0.4358226865875191</v>
      </c>
      <c r="AY2933">
        <v>371.16847793188543</v>
      </c>
      <c r="AZ2933">
        <v>7.8188386719249381E-2</v>
      </c>
      <c r="BA2933">
        <v>403.46795019342028</v>
      </c>
      <c r="BB2933">
        <v>342.71295812277174</v>
      </c>
      <c r="BC2933">
        <v>1</v>
      </c>
      <c r="BD2933">
        <v>48.139024716886858</v>
      </c>
      <c r="BE2933">
        <v>115.98125193706021</v>
      </c>
      <c r="BF2933">
        <v>13.187703178451663</v>
      </c>
      <c r="BG2933">
        <v>6.0058060672969367</v>
      </c>
      <c r="BH2933">
        <v>383.46297363726882</v>
      </c>
      <c r="BI2933">
        <v>0.2</v>
      </c>
      <c r="BJ2933">
        <v>2617.5202265662824</v>
      </c>
      <c r="BK2933">
        <v>696.41632919646963</v>
      </c>
      <c r="BL2933">
        <v>913.54455091011721</v>
      </c>
      <c r="BM2933">
        <v>1012.5721255988511</v>
      </c>
      <c r="BN2933">
        <v>179.3312792713235</v>
      </c>
      <c r="BO2933">
        <v>25.123189442733697</v>
      </c>
      <c r="BP2933">
        <v>3.0603976170837401E-2</v>
      </c>
      <c r="BQ2933">
        <v>100</v>
      </c>
      <c r="BR2933">
        <v>399.5591003384518</v>
      </c>
      <c r="BS2933">
        <v>5.829683079303586E-2</v>
      </c>
      <c r="BT2933">
        <v>3.1504254211720299E-4</v>
      </c>
      <c r="BU2933">
        <v>70.991551768012243</v>
      </c>
      <c r="BV2933">
        <v>0.58075203171707401</v>
      </c>
      <c r="BW2933">
        <v>14.473414063111312</v>
      </c>
      <c r="BX2933">
        <v>34.949227096671109</v>
      </c>
      <c r="BY2933">
        <v>29.869035771426898</v>
      </c>
      <c r="BZ2933">
        <v>1118.0698282919595</v>
      </c>
      <c r="CA2933">
        <v>339.41032371943584</v>
      </c>
      <c r="CB2933">
        <v>232.368311203274</v>
      </c>
      <c r="CC2933" s="156">
        <v>0.94</v>
      </c>
      <c r="CD2933">
        <v>1110</v>
      </c>
      <c r="CE2933">
        <v>0.24355291524811973</v>
      </c>
      <c r="CF2933">
        <v>6.5569524696312316</v>
      </c>
      <c r="CG2933">
        <v>0.33067215103486791</v>
      </c>
      <c r="CH2933">
        <v>24.270910467026919</v>
      </c>
      <c r="CI2933">
        <v>5</v>
      </c>
    </row>
    <row r="2934" spans="47:87" x14ac:dyDescent="0.3">
      <c r="AU2934">
        <v>0.3</v>
      </c>
      <c r="AV2934">
        <v>18.688721737166325</v>
      </c>
      <c r="AW2934">
        <v>0.37709919487833271</v>
      </c>
      <c r="AX2934">
        <v>1.5633831523545907</v>
      </c>
      <c r="AY2934">
        <v>324.14330383269362</v>
      </c>
      <c r="AZ2934">
        <v>7.9131866147405139E-2</v>
      </c>
      <c r="BA2934">
        <v>379.60855302386545</v>
      </c>
      <c r="BB2934">
        <v>298.72372271164579</v>
      </c>
      <c r="BC2934">
        <v>1</v>
      </c>
      <c r="BD2934">
        <v>33.451331437986006</v>
      </c>
      <c r="BE2934">
        <v>108.53341217350759</v>
      </c>
      <c r="BF2934">
        <v>5.8469670607830277</v>
      </c>
      <c r="BG2934">
        <v>4.4048262535896532</v>
      </c>
      <c r="BH2934">
        <v>451.74341920884279</v>
      </c>
      <c r="BI2934">
        <v>0.19999999999999998</v>
      </c>
      <c r="BJ2934">
        <v>2599.3949405951444</v>
      </c>
      <c r="BK2934">
        <v>666.75620771879585</v>
      </c>
      <c r="BL2934">
        <v>889.67164882803161</v>
      </c>
      <c r="BM2934">
        <v>813.38600729044902</v>
      </c>
      <c r="BN2934">
        <v>204.58116815091759</v>
      </c>
      <c r="BO2934">
        <v>34.237265769269506</v>
      </c>
      <c r="BP2934">
        <v>3.852543360525184E-2</v>
      </c>
      <c r="BQ2934">
        <v>100</v>
      </c>
      <c r="BR2934">
        <v>384.65322367960658</v>
      </c>
      <c r="BS2934">
        <v>5.4159304809270628E-2</v>
      </c>
      <c r="BT2934">
        <v>2.9503384400129793E-4</v>
      </c>
      <c r="BU2934">
        <v>46.024565978856188</v>
      </c>
      <c r="BV2934">
        <v>0.5595164826639798</v>
      </c>
      <c r="BW2934">
        <v>14.688404542586596</v>
      </c>
      <c r="BX2934">
        <v>33.234566042465467</v>
      </c>
      <c r="BY2934">
        <v>34.192294022091239</v>
      </c>
      <c r="BZ2934">
        <v>1242.8906098155801</v>
      </c>
      <c r="CA2934">
        <v>206.15759425044007</v>
      </c>
      <c r="CB2934">
        <v>252.28868765952487</v>
      </c>
      <c r="CC2934" s="156">
        <v>0.87</v>
      </c>
      <c r="CD2934">
        <v>1390</v>
      </c>
      <c r="CE2934">
        <v>0.22550898550598109</v>
      </c>
      <c r="CF2934">
        <v>7.2055939585548483</v>
      </c>
      <c r="CG2934">
        <v>0.27165117686856655</v>
      </c>
      <c r="CH2934">
        <v>29.375602255321887</v>
      </c>
      <c r="CI2934">
        <v>6</v>
      </c>
    </row>
    <row r="2935" spans="47:87" x14ac:dyDescent="0.3">
      <c r="AU2935">
        <v>0.3</v>
      </c>
      <c r="AV2935">
        <v>17.624046037652292</v>
      </c>
      <c r="AW2935">
        <v>0.32540251856809471</v>
      </c>
      <c r="AX2935">
        <v>1.695000314213839</v>
      </c>
      <c r="AY2935">
        <v>335.42648168993156</v>
      </c>
      <c r="AZ2935">
        <v>0.10499419189844772</v>
      </c>
      <c r="BA2935">
        <v>459.32471146940992</v>
      </c>
      <c r="BB2935">
        <v>284.31054641858697</v>
      </c>
      <c r="BC2935">
        <v>1</v>
      </c>
      <c r="BD2935">
        <v>35.517658842583799</v>
      </c>
      <c r="BE2935">
        <v>91.638145391199672</v>
      </c>
      <c r="BF2935">
        <v>10.214488947144536</v>
      </c>
      <c r="BG2935">
        <v>5.0740815823331697</v>
      </c>
      <c r="BH2935">
        <v>422.92802002090087</v>
      </c>
      <c r="BI2935">
        <v>0.20000000000000004</v>
      </c>
      <c r="BJ2935">
        <v>2750.5599217797494</v>
      </c>
      <c r="BK2935">
        <v>678.84839999843814</v>
      </c>
      <c r="BL2935">
        <v>856.94917193078277</v>
      </c>
      <c r="BM2935">
        <v>864.99776519061106</v>
      </c>
      <c r="BN2935">
        <v>74.231255304769348</v>
      </c>
      <c r="BO2935">
        <v>29.08863173134111</v>
      </c>
      <c r="BP2935">
        <v>8.8281451733076027E-2</v>
      </c>
      <c r="BQ2935">
        <v>100</v>
      </c>
      <c r="BR2935">
        <v>367.41492768754324</v>
      </c>
      <c r="BS2935">
        <v>5.5032355824138145E-2</v>
      </c>
      <c r="BT2935">
        <v>2.7195857298380991E-4</v>
      </c>
      <c r="BU2935">
        <v>0</v>
      </c>
      <c r="BV2935">
        <v>0.5608677250463473</v>
      </c>
      <c r="BW2935">
        <v>14.048447143817931</v>
      </c>
      <c r="BX2935">
        <v>37.580910401389353</v>
      </c>
      <c r="BY2935">
        <v>40.9115128410034</v>
      </c>
      <c r="BZ2935">
        <v>838.59059558643048</v>
      </c>
      <c r="CA2935">
        <v>219.81788461521811</v>
      </c>
      <c r="CB2935">
        <v>225.51799172641893</v>
      </c>
      <c r="CC2935" s="156">
        <v>1.1299999999999999</v>
      </c>
      <c r="CD2935">
        <v>1300</v>
      </c>
      <c r="CE2935">
        <v>0.16938740625338555</v>
      </c>
      <c r="CF2935">
        <v>6.0667597692326805</v>
      </c>
      <c r="CG2935">
        <v>0.22307392632026307</v>
      </c>
      <c r="CH2935">
        <v>17.544904280675031</v>
      </c>
      <c r="CI2935">
        <v>8</v>
      </c>
    </row>
    <row r="2936" spans="47:87" x14ac:dyDescent="0.3">
      <c r="AU2936">
        <v>0.3</v>
      </c>
      <c r="AV2936">
        <v>20.345263219451542</v>
      </c>
      <c r="AW2936">
        <v>0.30560858122231488</v>
      </c>
      <c r="AX2936">
        <v>1.1984594661809029</v>
      </c>
      <c r="AY2936">
        <v>306.50122699623478</v>
      </c>
      <c r="AZ2936">
        <v>9.6610946943751969E-2</v>
      </c>
      <c r="BA2936">
        <v>447.33931051769702</v>
      </c>
      <c r="BB2936">
        <v>390.11397792151172</v>
      </c>
      <c r="BC2936">
        <v>1</v>
      </c>
      <c r="BD2936">
        <v>45.264669032683841</v>
      </c>
      <c r="BE2936">
        <v>116.7860457557194</v>
      </c>
      <c r="BF2936">
        <v>18.11771064447974</v>
      </c>
      <c r="BG2936">
        <v>3.8235111339441779</v>
      </c>
      <c r="BH2936">
        <v>418.56938147933613</v>
      </c>
      <c r="BI2936">
        <v>0.20000000000000004</v>
      </c>
      <c r="BJ2936">
        <v>3059.5321294720711</v>
      </c>
      <c r="BK2936">
        <v>685.80088653563166</v>
      </c>
      <c r="BL2936">
        <v>913.93068041722802</v>
      </c>
      <c r="BM2936">
        <v>1033.572751757968</v>
      </c>
      <c r="BN2936">
        <v>204.16452795471176</v>
      </c>
      <c r="BO2936">
        <v>27.550959590896202</v>
      </c>
      <c r="BP2936">
        <v>5.4798037920715505E-2</v>
      </c>
      <c r="BQ2936">
        <v>100</v>
      </c>
      <c r="BR2936">
        <v>292.76406018770172</v>
      </c>
      <c r="BS2936">
        <v>5.5205232300244503E-2</v>
      </c>
      <c r="BT2936">
        <v>2.9105299639183382E-4</v>
      </c>
      <c r="BU2936">
        <v>0</v>
      </c>
      <c r="BV2936">
        <v>0.56618246452078869</v>
      </c>
      <c r="BW2936">
        <v>15.200069919710103</v>
      </c>
      <c r="BX2936">
        <v>35.596479418328158</v>
      </c>
      <c r="BY2936">
        <v>33.222550612617411</v>
      </c>
      <c r="BZ2936">
        <v>841.41177044284711</v>
      </c>
      <c r="CA2936">
        <v>229.26617537986556</v>
      </c>
      <c r="CB2936">
        <v>215.00118043179094</v>
      </c>
      <c r="CC2936" s="156">
        <v>1.07</v>
      </c>
      <c r="CD2936">
        <v>810</v>
      </c>
      <c r="CE2936">
        <v>0.14387559742602662</v>
      </c>
      <c r="CF2936">
        <v>4.7883479181608877</v>
      </c>
      <c r="CG2936">
        <v>0.17508961711234908</v>
      </c>
      <c r="CH2936">
        <v>14.335307042663299</v>
      </c>
      <c r="CI2936">
        <v>9</v>
      </c>
    </row>
    <row r="2937" spans="47:87" x14ac:dyDescent="0.3">
      <c r="AU2937">
        <v>0.3</v>
      </c>
      <c r="AV2937">
        <v>18.792661554925825</v>
      </c>
      <c r="AW2937">
        <v>0.39314669146490278</v>
      </c>
      <c r="AX2937">
        <v>0.37698663789303161</v>
      </c>
      <c r="AY2937">
        <v>320.94433746563817</v>
      </c>
      <c r="AZ2937">
        <v>9.311613666440309E-2</v>
      </c>
      <c r="BA2937">
        <v>389.81843181506554</v>
      </c>
      <c r="BB2937">
        <v>228.99028342906109</v>
      </c>
      <c r="BC2937">
        <v>1</v>
      </c>
      <c r="BD2937">
        <v>42.805005713867828</v>
      </c>
      <c r="BE2937">
        <v>107.49546157135862</v>
      </c>
      <c r="BF2937">
        <v>8.7089678132694228</v>
      </c>
      <c r="BG2937">
        <v>3.8312440007493374</v>
      </c>
      <c r="BH2937">
        <v>407.54963100011827</v>
      </c>
      <c r="BI2937">
        <v>0.20000000000000004</v>
      </c>
      <c r="BJ2937">
        <v>2675.5085688351814</v>
      </c>
      <c r="BK2937">
        <v>683.38700747885866</v>
      </c>
      <c r="BL2937">
        <v>855.17021393517325</v>
      </c>
      <c r="BM2937">
        <v>872.03615152140037</v>
      </c>
      <c r="BN2937">
        <v>143.40282347853025</v>
      </c>
      <c r="BO2937">
        <v>35.789139802831613</v>
      </c>
      <c r="BP2937">
        <v>2.8597384092091532E-2</v>
      </c>
      <c r="BQ2937">
        <v>100</v>
      </c>
      <c r="BR2937">
        <v>286.35285744960663</v>
      </c>
      <c r="BS2937">
        <v>5.2807138062496393E-2</v>
      </c>
      <c r="BT2937">
        <v>2.8185825841497861E-4</v>
      </c>
      <c r="BU2937">
        <v>81.655061288622775</v>
      </c>
      <c r="BV2937">
        <v>0.54360492048246567</v>
      </c>
      <c r="BW2937">
        <v>13.827175002749653</v>
      </c>
      <c r="BX2937">
        <v>36.704468385882755</v>
      </c>
      <c r="BY2937">
        <v>37.87305863426392</v>
      </c>
      <c r="BZ2937">
        <v>894.83649118578217</v>
      </c>
      <c r="CA2937">
        <v>248.83311697028716</v>
      </c>
      <c r="CB2937">
        <v>233.31405684763027</v>
      </c>
      <c r="CC2937" s="156">
        <v>0.71</v>
      </c>
      <c r="CD2937">
        <v>2090</v>
      </c>
      <c r="CE2937">
        <v>0.17540957207498065</v>
      </c>
      <c r="CF2937">
        <v>6.6810390526892025</v>
      </c>
      <c r="CG2937">
        <v>0.23338496130898354</v>
      </c>
      <c r="CH2937">
        <v>18.926410901852826</v>
      </c>
      <c r="CI2937">
        <v>7</v>
      </c>
    </row>
    <row r="2938" spans="47:87" x14ac:dyDescent="0.3">
      <c r="AU2938">
        <v>0.3</v>
      </c>
      <c r="AV2938">
        <v>18.327074939928814</v>
      </c>
      <c r="AW2938">
        <v>0.30887665153986366</v>
      </c>
      <c r="AX2938">
        <v>1.6561836375990446</v>
      </c>
      <c r="AY2938">
        <v>361.50017561988665</v>
      </c>
      <c r="AZ2938">
        <v>0.10027254251371945</v>
      </c>
      <c r="BA2938">
        <v>417.68947860116742</v>
      </c>
      <c r="BB2938">
        <v>389.30288549905777</v>
      </c>
      <c r="BC2938">
        <v>1</v>
      </c>
      <c r="BD2938">
        <v>37.944810028750972</v>
      </c>
      <c r="BE2938">
        <v>83.847930861163064</v>
      </c>
      <c r="BF2938">
        <v>13.189359714323812</v>
      </c>
      <c r="BG2938">
        <v>5.9092830162154808</v>
      </c>
      <c r="BH2938">
        <v>414.79421467153054</v>
      </c>
      <c r="BI2938">
        <v>0.19999999999999996</v>
      </c>
      <c r="BJ2938">
        <v>2791.9525875227055</v>
      </c>
      <c r="BK2938">
        <v>693.46486929705691</v>
      </c>
      <c r="BL2938">
        <v>882.30671706091312</v>
      </c>
      <c r="BM2938">
        <v>851.07453109052494</v>
      </c>
      <c r="BN2938">
        <v>126.09136226024179</v>
      </c>
      <c r="BO2938">
        <v>28.234922435125753</v>
      </c>
      <c r="BP2938">
        <v>8.1268657085132243E-3</v>
      </c>
      <c r="BQ2938">
        <v>100</v>
      </c>
      <c r="BR2938">
        <v>335.3797046827882</v>
      </c>
      <c r="BS2938">
        <v>5.742879086483646E-2</v>
      </c>
      <c r="BT2938">
        <v>2.8868807707525969E-4</v>
      </c>
      <c r="BU2938">
        <v>0</v>
      </c>
      <c r="BV2938">
        <v>0.52002903160548086</v>
      </c>
      <c r="BW2938">
        <v>15.139155132776352</v>
      </c>
      <c r="BX2938">
        <v>38.453308053074942</v>
      </c>
      <c r="BY2938">
        <v>35.378006264972761</v>
      </c>
      <c r="BZ2938">
        <v>1059.8991942403927</v>
      </c>
      <c r="CA2938">
        <v>327.75860725273805</v>
      </c>
      <c r="CB2938">
        <v>223.26541022203583</v>
      </c>
      <c r="CC2938" s="156">
        <v>0.98</v>
      </c>
      <c r="CD2938">
        <v>1650</v>
      </c>
      <c r="CE2938">
        <v>0.14347523871757906</v>
      </c>
      <c r="CF2938">
        <v>4.4381291164755154</v>
      </c>
      <c r="CG2938">
        <v>0.17540291758564031</v>
      </c>
      <c r="CH2938">
        <v>10.643016465652918</v>
      </c>
      <c r="CI2938">
        <v>9</v>
      </c>
    </row>
    <row r="2939" spans="47:87" x14ac:dyDescent="0.3">
      <c r="AU2939">
        <v>0.3</v>
      </c>
      <c r="AV2939">
        <v>20.216300978804426</v>
      </c>
      <c r="AW2939">
        <v>0.27152071121603027</v>
      </c>
      <c r="AX2939">
        <v>0</v>
      </c>
      <c r="AY2939">
        <v>324.87870062641429</v>
      </c>
      <c r="AZ2939">
        <v>8.5211608283599208E-2</v>
      </c>
      <c r="BA2939">
        <v>417.57568233749447</v>
      </c>
      <c r="BB2939">
        <v>287.65077815713454</v>
      </c>
      <c r="BC2939">
        <v>1</v>
      </c>
      <c r="BD2939">
        <v>41.220122605658901</v>
      </c>
      <c r="BE2939">
        <v>96.250356862642775</v>
      </c>
      <c r="BF2939">
        <v>12.022973870121405</v>
      </c>
      <c r="BG2939">
        <v>6.3289473835393579</v>
      </c>
      <c r="BH2939">
        <v>445.35056155805</v>
      </c>
      <c r="BI2939">
        <v>0.20000000000000007</v>
      </c>
      <c r="BJ2939">
        <v>2380.906516332182</v>
      </c>
      <c r="BK2939">
        <v>691.72271083590613</v>
      </c>
      <c r="BL2939">
        <v>919.28014314392362</v>
      </c>
      <c r="BM2939">
        <v>818.37298620473962</v>
      </c>
      <c r="BN2939">
        <v>149.47288994833514</v>
      </c>
      <c r="BO2939">
        <v>24.409781598565253</v>
      </c>
      <c r="BP2939">
        <v>5.6954541600742835E-2</v>
      </c>
      <c r="BQ2939">
        <v>100</v>
      </c>
      <c r="BR2939">
        <v>322.42597549023895</v>
      </c>
      <c r="BS2939">
        <v>5.3581540863316221E-2</v>
      </c>
      <c r="BT2939">
        <v>2.9919810192636766E-4</v>
      </c>
      <c r="BU2939">
        <v>0</v>
      </c>
      <c r="BV2939">
        <v>0.51872947853015849</v>
      </c>
      <c r="BW2939">
        <v>14.472420036063212</v>
      </c>
      <c r="BX2939">
        <v>34.523598260700105</v>
      </c>
      <c r="BY2939">
        <v>28.444803718125588</v>
      </c>
      <c r="BZ2939">
        <v>843.61260910409442</v>
      </c>
      <c r="CA2939">
        <v>401.49089150017039</v>
      </c>
      <c r="CB2939">
        <v>228.78172203470336</v>
      </c>
      <c r="CC2939" s="156">
        <v>1.1200000000000001</v>
      </c>
      <c r="CD2939">
        <v>1190</v>
      </c>
      <c r="CE2939">
        <v>0.27199141310047192</v>
      </c>
      <c r="CF2939">
        <v>7.9871902552807796</v>
      </c>
      <c r="CG2939">
        <v>0.33405326990308576</v>
      </c>
      <c r="CH2939">
        <v>29.855418826308746</v>
      </c>
      <c r="CI2939">
        <v>5</v>
      </c>
    </row>
    <row r="2940" spans="47:87" x14ac:dyDescent="0.3">
      <c r="AU2940">
        <v>0.3</v>
      </c>
      <c r="AV2940">
        <v>19.750923545103092</v>
      </c>
      <c r="AW2940">
        <v>0.34058194049838408</v>
      </c>
      <c r="AX2940">
        <v>2.0087210884163595</v>
      </c>
      <c r="AY2940">
        <v>333.03221286928431</v>
      </c>
      <c r="AZ2940">
        <v>0.11139884548189008</v>
      </c>
      <c r="BA2940">
        <v>390.52598366233798</v>
      </c>
      <c r="BB2940">
        <v>246.12235788940745</v>
      </c>
      <c r="BC2940">
        <v>1</v>
      </c>
      <c r="BD2940">
        <v>40.535264819278112</v>
      </c>
      <c r="BE2940">
        <v>107.25060405056915</v>
      </c>
      <c r="BF2940">
        <v>25.157347734016405</v>
      </c>
      <c r="BG2940">
        <v>4.8596877182218652</v>
      </c>
      <c r="BH2940">
        <v>430.58934176655185</v>
      </c>
      <c r="BI2940">
        <v>0.19999999999999998</v>
      </c>
      <c r="BJ2940">
        <v>2652.4386713404815</v>
      </c>
      <c r="BK2940">
        <v>686.99922378697806</v>
      </c>
      <c r="BL2940">
        <v>862.50274988614399</v>
      </c>
      <c r="BM2940">
        <v>1057.9102138821811</v>
      </c>
      <c r="BN2940">
        <v>173.28559218352555</v>
      </c>
      <c r="BO2940">
        <v>30.835455575376482</v>
      </c>
      <c r="BP2940">
        <v>4.5081073141818306E-2</v>
      </c>
      <c r="BQ2940">
        <v>100</v>
      </c>
      <c r="BR2940">
        <v>410.15288275821166</v>
      </c>
      <c r="BS2940">
        <v>5.1030592467079819E-2</v>
      </c>
      <c r="BT2940">
        <v>2.9158891719723506E-4</v>
      </c>
      <c r="BU2940">
        <v>0</v>
      </c>
      <c r="BV2940">
        <v>0.58053875903128871</v>
      </c>
      <c r="BW2940">
        <v>14.697006017334322</v>
      </c>
      <c r="BX2940">
        <v>38.590548916362756</v>
      </c>
      <c r="BY2940">
        <v>33.104259005802781</v>
      </c>
      <c r="BZ2940">
        <v>1367.4928492304721</v>
      </c>
      <c r="CA2940">
        <v>244.43487808417174</v>
      </c>
      <c r="CB2940">
        <v>240.35774923734095</v>
      </c>
      <c r="CC2940" s="156">
        <v>0.81</v>
      </c>
      <c r="CD2940">
        <v>2240</v>
      </c>
      <c r="CE2940">
        <v>0.12257740086843372</v>
      </c>
      <c r="CF2940">
        <v>3.835925059431891</v>
      </c>
      <c r="CG2940">
        <v>0.15422432332597263</v>
      </c>
      <c r="CH2940">
        <v>5.5120765340695819</v>
      </c>
      <c r="CI2940">
        <v>12</v>
      </c>
    </row>
    <row r="2941" spans="47:87" x14ac:dyDescent="0.3">
      <c r="AU2941">
        <v>0.3</v>
      </c>
      <c r="AV2941">
        <v>20.487936269403313</v>
      </c>
      <c r="AW2941">
        <v>0.34195549323108337</v>
      </c>
      <c r="AX2941">
        <v>0.68632429803610062</v>
      </c>
      <c r="AY2941">
        <v>339.67173187344196</v>
      </c>
      <c r="AZ2941">
        <v>0.10554349131830898</v>
      </c>
      <c r="BA2941">
        <v>444.36804004575743</v>
      </c>
      <c r="BB2941">
        <v>308.39385122952751</v>
      </c>
      <c r="BC2941">
        <v>1</v>
      </c>
      <c r="BD2941">
        <v>47.527391411846232</v>
      </c>
      <c r="BE2941">
        <v>93.780189385673907</v>
      </c>
      <c r="BF2941">
        <v>21.576664473599514</v>
      </c>
      <c r="BG2941">
        <v>7.0630721542810422</v>
      </c>
      <c r="BH2941">
        <v>380.74454108029852</v>
      </c>
      <c r="BI2941">
        <v>0.20000000000000004</v>
      </c>
      <c r="BJ2941">
        <v>2608.6238513698581</v>
      </c>
      <c r="BK2941">
        <v>679.92956263515123</v>
      </c>
      <c r="BL2941">
        <v>853.12580562164294</v>
      </c>
      <c r="BM2941">
        <v>1027.057515977993</v>
      </c>
      <c r="BN2941">
        <v>132.46893592420182</v>
      </c>
      <c r="BO2941">
        <v>30.855383328240428</v>
      </c>
      <c r="BP2941">
        <v>5.7965482178741416E-2</v>
      </c>
      <c r="BQ2941">
        <v>100</v>
      </c>
      <c r="BR2941">
        <v>325.9484171382523</v>
      </c>
      <c r="BS2941">
        <v>5.6243035281152022E-2</v>
      </c>
      <c r="BT2941">
        <v>3.0379531435075467E-4</v>
      </c>
      <c r="BU2941">
        <v>45.588493242136238</v>
      </c>
      <c r="BV2941">
        <v>0.55878097044436636</v>
      </c>
      <c r="BW2941">
        <v>14.676153379450122</v>
      </c>
      <c r="BX2941">
        <v>39.262631979464196</v>
      </c>
      <c r="BY2941">
        <v>39.259079606273673</v>
      </c>
      <c r="BZ2941">
        <v>927.04295813870567</v>
      </c>
      <c r="CA2941">
        <v>254.37809006242679</v>
      </c>
      <c r="CB2941">
        <v>244.33303539434618</v>
      </c>
      <c r="CC2941" s="156">
        <v>1.07</v>
      </c>
      <c r="CD2941">
        <v>1730</v>
      </c>
      <c r="CE2941">
        <v>8.899834400661577E-2</v>
      </c>
      <c r="CF2941">
        <v>3.1251663788125761</v>
      </c>
      <c r="CG2941">
        <v>0.11699485016406243</v>
      </c>
      <c r="CH2941">
        <v>-2.8730230943880479</v>
      </c>
      <c r="CI2941" t="s">
        <v>479</v>
      </c>
    </row>
    <row r="2942" spans="47:87" x14ac:dyDescent="0.3">
      <c r="AU2942">
        <v>0.3</v>
      </c>
      <c r="AV2942">
        <v>22.067083490134284</v>
      </c>
      <c r="AW2942">
        <v>0.26092292742173329</v>
      </c>
      <c r="AX2942">
        <v>0.95338101111329454</v>
      </c>
      <c r="AY2942">
        <v>324.03025341754341</v>
      </c>
      <c r="AZ2942">
        <v>9.047877832085767E-2</v>
      </c>
      <c r="BA2942">
        <v>390.22229140996268</v>
      </c>
      <c r="BB2942">
        <v>287.69381976855357</v>
      </c>
      <c r="BC2942">
        <v>1</v>
      </c>
      <c r="BD2942">
        <v>37.843917477347347</v>
      </c>
      <c r="BE2942">
        <v>98.544047186650943</v>
      </c>
      <c r="BF2942">
        <v>14.716669592905854</v>
      </c>
      <c r="BG2942">
        <v>5.7186638208253049</v>
      </c>
      <c r="BH2942">
        <v>448.43510780431563</v>
      </c>
      <c r="BI2942">
        <v>0.2</v>
      </c>
      <c r="BJ2942">
        <v>2784.0788914365949</v>
      </c>
      <c r="BK2942">
        <v>674.01504414165106</v>
      </c>
      <c r="BL2942">
        <v>911.89963162325159</v>
      </c>
      <c r="BM2942">
        <v>825.6285007100447</v>
      </c>
      <c r="BN2942">
        <v>151.27375801042888</v>
      </c>
      <c r="BO2942">
        <v>23.468485764162363</v>
      </c>
      <c r="BP2942">
        <v>5.3300728437799962E-2</v>
      </c>
      <c r="BQ2942">
        <v>100</v>
      </c>
      <c r="BR2942">
        <v>327.29094310652943</v>
      </c>
      <c r="BS2942">
        <v>5.3566353736719134E-2</v>
      </c>
      <c r="BT2942">
        <v>3.171699314881491E-4</v>
      </c>
      <c r="BU2942">
        <v>10.043632762587572</v>
      </c>
      <c r="BV2942">
        <v>0.52319104042963271</v>
      </c>
      <c r="BW2942">
        <v>11.913021909029712</v>
      </c>
      <c r="BX2942">
        <v>33.841154709050159</v>
      </c>
      <c r="BY2942">
        <v>31.679024700115004</v>
      </c>
      <c r="BZ2942">
        <v>1082.9324857657839</v>
      </c>
      <c r="CA2942">
        <v>269.59914040248907</v>
      </c>
      <c r="CB2942">
        <v>230.99397644079875</v>
      </c>
      <c r="CC2942" s="156">
        <v>1.0900000000000001</v>
      </c>
      <c r="CD2942">
        <v>1320</v>
      </c>
      <c r="CE2942">
        <v>0.1205833663456215</v>
      </c>
      <c r="CF2942">
        <v>4.5381204438914686</v>
      </c>
      <c r="CG2942">
        <v>0.16273291190445296</v>
      </c>
      <c r="CH2942">
        <v>4.6613133121419832</v>
      </c>
      <c r="CI2942">
        <v>13</v>
      </c>
    </row>
    <row r="2943" spans="47:87" x14ac:dyDescent="0.3">
      <c r="AU2943">
        <v>0.3</v>
      </c>
      <c r="AV2943">
        <v>18.576730493304435</v>
      </c>
      <c r="AW2943">
        <v>0.27317322787039078</v>
      </c>
      <c r="AX2943">
        <v>0.81401392558086039</v>
      </c>
      <c r="AY2943">
        <v>335.42382155543555</v>
      </c>
      <c r="AZ2943">
        <v>9.201721215972096E-2</v>
      </c>
      <c r="BA2943">
        <v>352.22532298951961</v>
      </c>
      <c r="BB2943">
        <v>365.72401222445052</v>
      </c>
      <c r="BC2943">
        <v>1</v>
      </c>
      <c r="BD2943">
        <v>37.236945459560864</v>
      </c>
      <c r="BE2943">
        <v>97.640043853092365</v>
      </c>
      <c r="BF2943">
        <v>4.4840193432997646</v>
      </c>
      <c r="BG2943">
        <v>3.1808743210301986</v>
      </c>
      <c r="BH2943">
        <v>422.14882714959822</v>
      </c>
      <c r="BI2943">
        <v>0.19999999999999996</v>
      </c>
      <c r="BJ2943">
        <v>2316.7067856138574</v>
      </c>
      <c r="BK2943">
        <v>702.10083045801332</v>
      </c>
      <c r="BL2943">
        <v>864.16571433458023</v>
      </c>
      <c r="BM2943">
        <v>1054.0876558116513</v>
      </c>
      <c r="BN2943">
        <v>186.96113655605706</v>
      </c>
      <c r="BO2943">
        <v>24.215125583001424</v>
      </c>
      <c r="BP2943">
        <v>9.8918085773376824E-2</v>
      </c>
      <c r="BQ2943">
        <v>100</v>
      </c>
      <c r="BR2943">
        <v>358.80133283820487</v>
      </c>
      <c r="BS2943">
        <v>5.6562671282546731E-2</v>
      </c>
      <c r="BT2943">
        <v>3.1831981678414375E-4</v>
      </c>
      <c r="BU2943">
        <v>0</v>
      </c>
      <c r="BV2943">
        <v>0.59112568315614633</v>
      </c>
      <c r="BW2943">
        <v>15.016027241179881</v>
      </c>
      <c r="BX2943">
        <v>36.690192333453439</v>
      </c>
      <c r="BY2943">
        <v>35.683705974573449</v>
      </c>
      <c r="BZ2943">
        <v>897.61854101933227</v>
      </c>
      <c r="CA2943">
        <v>301.28971736752283</v>
      </c>
      <c r="CB2943">
        <v>244.67358256871759</v>
      </c>
      <c r="CC2943" s="156">
        <v>1.19</v>
      </c>
      <c r="CD2943">
        <v>1620</v>
      </c>
      <c r="CE2943">
        <v>0.12430384824307628</v>
      </c>
      <c r="CF2943">
        <v>4.2055473631768026</v>
      </c>
      <c r="CG2943">
        <v>0.16378473865996374</v>
      </c>
      <c r="CH2943">
        <v>0.35850596079650887</v>
      </c>
      <c r="CI2943">
        <v>18</v>
      </c>
    </row>
    <row r="2944" spans="47:87" x14ac:dyDescent="0.3">
      <c r="AU2944">
        <v>0.3</v>
      </c>
      <c r="AV2944">
        <v>19.701923274701908</v>
      </c>
      <c r="AW2944">
        <v>0.30364775475260108</v>
      </c>
      <c r="AX2944">
        <v>1.4215174373472883</v>
      </c>
      <c r="AY2944">
        <v>332.49256712284097</v>
      </c>
      <c r="AZ2944">
        <v>0.10233965825419872</v>
      </c>
      <c r="BA2944">
        <v>411.5944246462202</v>
      </c>
      <c r="BB2944">
        <v>411.46339761277335</v>
      </c>
      <c r="BC2944">
        <v>1</v>
      </c>
      <c r="BD2944">
        <v>45.023578263611356</v>
      </c>
      <c r="BE2944">
        <v>81.09402369060912</v>
      </c>
      <c r="BF2944">
        <v>12.395598738941764</v>
      </c>
      <c r="BG2944">
        <v>4.05002226605556</v>
      </c>
      <c r="BH2944">
        <v>438.07602029878126</v>
      </c>
      <c r="BI2944">
        <v>0.20000000000000007</v>
      </c>
      <c r="BJ2944">
        <v>2841.4867318892389</v>
      </c>
      <c r="BK2944">
        <v>687.65474297697813</v>
      </c>
      <c r="BL2944">
        <v>870.58384857390547</v>
      </c>
      <c r="BM2944">
        <v>1011.0029431483568</v>
      </c>
      <c r="BN2944">
        <v>123.68825464405138</v>
      </c>
      <c r="BO2944">
        <v>27.502048667456762</v>
      </c>
      <c r="BP2944">
        <v>3.8900609451172297E-2</v>
      </c>
      <c r="BQ2944">
        <v>100</v>
      </c>
      <c r="BR2944">
        <v>321.3391802678064</v>
      </c>
      <c r="BS2944">
        <v>5.2704364123063958E-2</v>
      </c>
      <c r="BT2944">
        <v>3.1561152844744995E-4</v>
      </c>
      <c r="BU2944">
        <v>0</v>
      </c>
      <c r="BV2944">
        <v>0.55010660073803097</v>
      </c>
      <c r="BW2944">
        <v>14.733894799209557</v>
      </c>
      <c r="BX2944">
        <v>33.538746363560676</v>
      </c>
      <c r="BY2944">
        <v>34.327307024194994</v>
      </c>
      <c r="BZ2944">
        <v>1029.2714091328755</v>
      </c>
      <c r="CA2944">
        <v>285.69059569993573</v>
      </c>
      <c r="CB2944">
        <v>224.55576642190144</v>
      </c>
      <c r="CC2944" s="156">
        <v>1.1499999999999999</v>
      </c>
      <c r="CD2944">
        <v>950</v>
      </c>
      <c r="CE2944">
        <v>0.22685214330438974</v>
      </c>
      <c r="CF2944">
        <v>7.1545033825081639</v>
      </c>
      <c r="CG2944">
        <v>0.27076052826387337</v>
      </c>
      <c r="CH2944">
        <v>31.613304189962484</v>
      </c>
      <c r="CI2944">
        <v>5</v>
      </c>
    </row>
    <row r="2945" spans="47:87" x14ac:dyDescent="0.3">
      <c r="AU2945">
        <v>0.3</v>
      </c>
      <c r="AV2945">
        <v>20.101389770980557</v>
      </c>
      <c r="AW2945">
        <v>0.3178677829160681</v>
      </c>
      <c r="AX2945">
        <v>0.85695319971967465</v>
      </c>
      <c r="AY2945">
        <v>337.41594522291018</v>
      </c>
      <c r="AZ2945">
        <v>9.7344201118598969E-2</v>
      </c>
      <c r="BA2945">
        <v>416.76340188578325</v>
      </c>
      <c r="BB2945">
        <v>374.14340185566459</v>
      </c>
      <c r="BC2945">
        <v>1</v>
      </c>
      <c r="BD2945">
        <v>43.185610101181226</v>
      </c>
      <c r="BE2945">
        <v>89.557264565329064</v>
      </c>
      <c r="BF2945">
        <v>12.600593053618802</v>
      </c>
      <c r="BG2945">
        <v>2.5842930788379928</v>
      </c>
      <c r="BH2945">
        <v>397.10860846116151</v>
      </c>
      <c r="BI2945">
        <v>0.19999999999999996</v>
      </c>
      <c r="BJ2945">
        <v>2875.152496089303</v>
      </c>
      <c r="BK2945">
        <v>666.4249300431436</v>
      </c>
      <c r="BL2945">
        <v>824.88243505114622</v>
      </c>
      <c r="BM2945">
        <v>908.57346248295164</v>
      </c>
      <c r="BN2945">
        <v>197.99982130886508</v>
      </c>
      <c r="BO2945">
        <v>28.966773461009115</v>
      </c>
      <c r="BP2945">
        <v>1.9318000092556919E-2</v>
      </c>
      <c r="BQ2945">
        <v>100</v>
      </c>
      <c r="BR2945">
        <v>329.87398120034192</v>
      </c>
      <c r="BS2945">
        <v>5.3320013244340853E-2</v>
      </c>
      <c r="BT2945">
        <v>2.9511578904622461E-4</v>
      </c>
      <c r="BU2945">
        <v>165.2845651323955</v>
      </c>
      <c r="BV2945">
        <v>0.56499524124456635</v>
      </c>
      <c r="BW2945">
        <v>14.712079441118881</v>
      </c>
      <c r="BX2945">
        <v>33.265795678080721</v>
      </c>
      <c r="BY2945">
        <v>38.114466033759648</v>
      </c>
      <c r="BZ2945">
        <v>1093.7034117214209</v>
      </c>
      <c r="CA2945">
        <v>324.33050422938021</v>
      </c>
      <c r="CB2945">
        <v>224.59832852962063</v>
      </c>
      <c r="CC2945" s="156">
        <v>1.1299999999999999</v>
      </c>
      <c r="CD2945">
        <v>1810</v>
      </c>
      <c r="CE2945">
        <v>0.11448808063066296</v>
      </c>
      <c r="CF2945">
        <v>3.6061205760000474</v>
      </c>
      <c r="CG2945">
        <v>0.14395425082027907</v>
      </c>
      <c r="CH2945">
        <v>1.403343430056339</v>
      </c>
      <c r="CI2945">
        <v>17</v>
      </c>
    </row>
    <row r="2946" spans="47:87" x14ac:dyDescent="0.3">
      <c r="AU2946">
        <v>0.3</v>
      </c>
      <c r="AV2946">
        <v>20.984542332144557</v>
      </c>
      <c r="AW2946">
        <v>0.35279593281078747</v>
      </c>
      <c r="AX2946">
        <v>1.8626965225955658</v>
      </c>
      <c r="AY2946">
        <v>303.881480270336</v>
      </c>
      <c r="AZ2946">
        <v>9.183807235969918E-2</v>
      </c>
      <c r="BA2946">
        <v>418.66431873699349</v>
      </c>
      <c r="BB2946">
        <v>366.62347729400767</v>
      </c>
      <c r="BC2946">
        <v>1</v>
      </c>
      <c r="BD2946">
        <v>40.15261244121632</v>
      </c>
      <c r="BE2946">
        <v>116.74964008634132</v>
      </c>
      <c r="BF2946">
        <v>10.454654059310275</v>
      </c>
      <c r="BG2946">
        <v>5.2905234450961531</v>
      </c>
      <c r="BH2946">
        <v>412.23304725950453</v>
      </c>
      <c r="BI2946">
        <v>0.20000000000000004</v>
      </c>
      <c r="BJ2946">
        <v>2864.219037557461</v>
      </c>
      <c r="BK2946">
        <v>690.24521652296096</v>
      </c>
      <c r="BL2946">
        <v>888.51525095513944</v>
      </c>
      <c r="BM2946">
        <v>1037.2575577617877</v>
      </c>
      <c r="BN2946">
        <v>122.2672404506736</v>
      </c>
      <c r="BO2946">
        <v>31.999611110982446</v>
      </c>
      <c r="BP2946">
        <v>3.9734032260227037E-2</v>
      </c>
      <c r="BQ2946">
        <v>100</v>
      </c>
      <c r="BR2946">
        <v>353.55951979320577</v>
      </c>
      <c r="BS2946">
        <v>5.4286690659282731E-2</v>
      </c>
      <c r="BT2946">
        <v>3.0182949175654525E-4</v>
      </c>
      <c r="BU2946">
        <v>0</v>
      </c>
      <c r="BV2946">
        <v>0.56534882889335614</v>
      </c>
      <c r="BW2946">
        <v>13.552458498834596</v>
      </c>
      <c r="BX2946">
        <v>36.892582754951228</v>
      </c>
      <c r="BY2946">
        <v>23.609454757743531</v>
      </c>
      <c r="BZ2946">
        <v>814.14999786324552</v>
      </c>
      <c r="CA2946">
        <v>192.08485126854123</v>
      </c>
      <c r="CB2946">
        <v>219.2990818961249</v>
      </c>
      <c r="CC2946" s="156">
        <v>1.1200000000000001</v>
      </c>
      <c r="CD2946">
        <v>500</v>
      </c>
      <c r="CE2946">
        <v>0.29527236151106506</v>
      </c>
      <c r="CF2946">
        <v>8.9416679731717998</v>
      </c>
      <c r="CG2946">
        <v>0.41658732484842853</v>
      </c>
      <c r="CH2946">
        <v>42.736912993190543</v>
      </c>
      <c r="CI2946">
        <v>4</v>
      </c>
    </row>
    <row r="2947" spans="47:87" x14ac:dyDescent="0.3">
      <c r="AU2947">
        <v>0.3</v>
      </c>
      <c r="AV2947">
        <v>18.988033535431544</v>
      </c>
      <c r="AW2947">
        <v>0.28264247070683007</v>
      </c>
      <c r="AX2947">
        <v>1.0446484402392167</v>
      </c>
      <c r="AY2947">
        <v>333.26729529934767</v>
      </c>
      <c r="AZ2947">
        <v>9.9381492897895343E-2</v>
      </c>
      <c r="BA2947">
        <v>504.42102835631965</v>
      </c>
      <c r="BB2947">
        <v>443.62133595324701</v>
      </c>
      <c r="BC2947">
        <v>1</v>
      </c>
      <c r="BD2947">
        <v>32.135056031044179</v>
      </c>
      <c r="BE2947">
        <v>93.421616189429841</v>
      </c>
      <c r="BF2947">
        <v>16.777478747664432</v>
      </c>
      <c r="BG2947">
        <v>2.4296164776568849</v>
      </c>
      <c r="BH2947">
        <v>410.88149889170279</v>
      </c>
      <c r="BI2947">
        <v>0.20000000000000004</v>
      </c>
      <c r="BJ2947">
        <v>2562.8773576724375</v>
      </c>
      <c r="BK2947">
        <v>681.55896924203898</v>
      </c>
      <c r="BL2947">
        <v>851.8911011817595</v>
      </c>
      <c r="BM2947">
        <v>897.2734018155528</v>
      </c>
      <c r="BN2947">
        <v>169.37977045690783</v>
      </c>
      <c r="BO2947">
        <v>25.420500672113782</v>
      </c>
      <c r="BP2947">
        <v>5.7916611395931766E-2</v>
      </c>
      <c r="BQ2947">
        <v>100</v>
      </c>
      <c r="BR2947">
        <v>366.91725410725411</v>
      </c>
      <c r="BS2947">
        <v>5.3999639936412776E-2</v>
      </c>
      <c r="BT2947">
        <v>2.8576646679596989E-4</v>
      </c>
      <c r="BU2947">
        <v>58.64820546606888</v>
      </c>
      <c r="BV2947">
        <v>0.5342354858316567</v>
      </c>
      <c r="BW2947">
        <v>14.72681296685972</v>
      </c>
      <c r="BX2947">
        <v>35.229697540456684</v>
      </c>
      <c r="BY2947">
        <v>43.471162251937471</v>
      </c>
      <c r="BZ2947">
        <v>1190.7302514439759</v>
      </c>
      <c r="CA2947">
        <v>332.49152682455161</v>
      </c>
      <c r="CB2947">
        <v>227.02506916791666</v>
      </c>
      <c r="CC2947" s="156">
        <v>1.23</v>
      </c>
      <c r="CD2947">
        <v>350</v>
      </c>
      <c r="CE2947">
        <v>0.20912857520679928</v>
      </c>
      <c r="CF2947">
        <v>8.7352434846681728</v>
      </c>
      <c r="CG2947">
        <v>0.28028367346833627</v>
      </c>
      <c r="CH2947">
        <v>30.464713485795038</v>
      </c>
      <c r="CI2947">
        <v>6</v>
      </c>
    </row>
    <row r="2948" spans="47:87" x14ac:dyDescent="0.3">
      <c r="AU2948">
        <v>0.3</v>
      </c>
      <c r="AV2948">
        <v>19.234280811576149</v>
      </c>
      <c r="AW2948">
        <v>0.29723647625267618</v>
      </c>
      <c r="AX2948">
        <v>1.1743148610457796</v>
      </c>
      <c r="AY2948">
        <v>342.88112815856925</v>
      </c>
      <c r="AZ2948">
        <v>0.1179072857185767</v>
      </c>
      <c r="BA2948">
        <v>513.52197147701963</v>
      </c>
      <c r="BB2948">
        <v>323.38116736972268</v>
      </c>
      <c r="BC2948">
        <v>1</v>
      </c>
      <c r="BD2948">
        <v>29.256298470992036</v>
      </c>
      <c r="BE2948">
        <v>94.911642135415292</v>
      </c>
      <c r="BF2948">
        <v>11.856555644724002</v>
      </c>
      <c r="BG2948">
        <v>3.4359630206272072</v>
      </c>
      <c r="BH2948">
        <v>424.97197349861847</v>
      </c>
      <c r="BI2948">
        <v>0.19999999999999998</v>
      </c>
      <c r="BJ2948">
        <v>2883.9153835817374</v>
      </c>
      <c r="BK2948">
        <v>666.85167077919141</v>
      </c>
      <c r="BL2948">
        <v>813.61901267175858</v>
      </c>
      <c r="BM2948">
        <v>896.0950156622539</v>
      </c>
      <c r="BN2948">
        <v>121.15418420755232</v>
      </c>
      <c r="BO2948">
        <v>26.682998004599028</v>
      </c>
      <c r="BP2948">
        <v>6.6917628817891248E-2</v>
      </c>
      <c r="BQ2948">
        <v>100</v>
      </c>
      <c r="BR2948">
        <v>347.00115685833123</v>
      </c>
      <c r="BS2948">
        <v>5.4808224126413806E-2</v>
      </c>
      <c r="BT2948">
        <v>3.2977084718866705E-4</v>
      </c>
      <c r="BU2948">
        <v>23.911168098276136</v>
      </c>
      <c r="BV2948">
        <v>0.5371478859450699</v>
      </c>
      <c r="BW2948">
        <v>14.43276784205063</v>
      </c>
      <c r="BX2948">
        <v>35.444302127197723</v>
      </c>
      <c r="BY2948">
        <v>31.21401759044484</v>
      </c>
      <c r="BZ2948">
        <v>1314.2998855706687</v>
      </c>
      <c r="CA2948">
        <v>226.45643139314706</v>
      </c>
      <c r="CB2948">
        <v>223.77487835632041</v>
      </c>
      <c r="CC2948" s="156">
        <v>0.82</v>
      </c>
      <c r="CD2948">
        <v>1850</v>
      </c>
      <c r="CE2948">
        <v>8.0994243467588989E-2</v>
      </c>
      <c r="CF2948">
        <v>3.6587617796253</v>
      </c>
      <c r="CG2948">
        <v>0.11354056761608951</v>
      </c>
      <c r="CH2948">
        <v>-3.4282650065402627</v>
      </c>
      <c r="CI2948" t="s">
        <v>479</v>
      </c>
    </row>
    <row r="2949" spans="47:87" x14ac:dyDescent="0.3">
      <c r="AU2949">
        <v>0.3</v>
      </c>
      <c r="AV2949">
        <v>19.561782504067374</v>
      </c>
      <c r="AW2949">
        <v>0.34148585889398442</v>
      </c>
      <c r="AX2949">
        <v>1.296894363741534</v>
      </c>
      <c r="AY2949">
        <v>317.53861495581651</v>
      </c>
      <c r="AZ2949">
        <v>0.11304561696677498</v>
      </c>
      <c r="BA2949">
        <v>461.07995006459731</v>
      </c>
      <c r="BB2949">
        <v>374.50191893049981</v>
      </c>
      <c r="BC2949">
        <v>1</v>
      </c>
      <c r="BD2949">
        <v>42.700393855885721</v>
      </c>
      <c r="BE2949">
        <v>88.88517981386866</v>
      </c>
      <c r="BF2949">
        <v>12.258023162833572</v>
      </c>
      <c r="BG2949">
        <v>5.2967316338926658</v>
      </c>
      <c r="BH2949">
        <v>459.30564537306435</v>
      </c>
      <c r="BI2949">
        <v>0.20000000000000007</v>
      </c>
      <c r="BJ2949">
        <v>2245.4047994466209</v>
      </c>
      <c r="BK2949">
        <v>698.07800663038267</v>
      </c>
      <c r="BL2949">
        <v>876.45661576611678</v>
      </c>
      <c r="BM2949">
        <v>1053.8969307435584</v>
      </c>
      <c r="BN2949">
        <v>163.89175959743844</v>
      </c>
      <c r="BO2949">
        <v>31.079754027610772</v>
      </c>
      <c r="BP2949">
        <v>2.5480622432958521E-2</v>
      </c>
      <c r="BQ2949">
        <v>100</v>
      </c>
      <c r="BR2949">
        <v>383.43103966629485</v>
      </c>
      <c r="BS2949">
        <v>5.4876511281971165E-2</v>
      </c>
      <c r="BT2949">
        <v>2.8460252213414957E-4</v>
      </c>
      <c r="BU2949">
        <v>0</v>
      </c>
      <c r="BV2949">
        <v>0.52475422380779313</v>
      </c>
      <c r="BW2949">
        <v>15.431921786777991</v>
      </c>
      <c r="BX2949">
        <v>34.08448011627938</v>
      </c>
      <c r="BY2949">
        <v>40.261295678369493</v>
      </c>
      <c r="BZ2949">
        <v>794.4151627501368</v>
      </c>
      <c r="CA2949">
        <v>335.66070417933418</v>
      </c>
      <c r="CB2949">
        <v>253.1667373687778</v>
      </c>
      <c r="CC2949" s="156">
        <v>0.91</v>
      </c>
      <c r="CD2949">
        <v>1060</v>
      </c>
      <c r="CE2949">
        <v>0.21897064609971784</v>
      </c>
      <c r="CF2949">
        <v>8.1079689846860674</v>
      </c>
      <c r="CG2949">
        <v>0.26093273308832937</v>
      </c>
      <c r="CH2949">
        <v>29.900734279587198</v>
      </c>
      <c r="CI2949">
        <v>6</v>
      </c>
    </row>
    <row r="2950" spans="47:87" x14ac:dyDescent="0.3">
      <c r="AU2950">
        <v>0.3</v>
      </c>
      <c r="AV2950">
        <v>21.430337362473491</v>
      </c>
      <c r="AW2950">
        <v>0.2926581916445164</v>
      </c>
      <c r="AX2950">
        <v>1.9875756129692941</v>
      </c>
      <c r="AY2950">
        <v>360.42265691437575</v>
      </c>
      <c r="AZ2950">
        <v>0.10473613854554611</v>
      </c>
      <c r="BA2950">
        <v>455.72462845149283</v>
      </c>
      <c r="BB2950">
        <v>372.77523102395509</v>
      </c>
      <c r="BC2950">
        <v>1</v>
      </c>
      <c r="BD2950">
        <v>31.558650507178577</v>
      </c>
      <c r="BE2950">
        <v>91.596418870253274</v>
      </c>
      <c r="BF2950">
        <v>14.879027611345167</v>
      </c>
      <c r="BG2950">
        <v>6.050377421896302</v>
      </c>
      <c r="BH2950">
        <v>436.5877379253883</v>
      </c>
      <c r="BI2950">
        <v>0.20000000000000007</v>
      </c>
      <c r="BJ2950">
        <v>2609.8290976603435</v>
      </c>
      <c r="BK2950">
        <v>701.26734089029537</v>
      </c>
      <c r="BL2950">
        <v>932.37126267868803</v>
      </c>
      <c r="BM2950">
        <v>1180.2015512060491</v>
      </c>
      <c r="BN2950">
        <v>160.74018882729365</v>
      </c>
      <c r="BO2950">
        <v>26.351962865510707</v>
      </c>
      <c r="BP2950">
        <v>5.6239504735455505E-2</v>
      </c>
      <c r="BQ2950">
        <v>100</v>
      </c>
      <c r="BR2950">
        <v>347.0247485752634</v>
      </c>
      <c r="BS2950">
        <v>5.2387089050680659E-2</v>
      </c>
      <c r="BT2950">
        <v>3.0087905765436256E-4</v>
      </c>
      <c r="BU2950">
        <v>41.557318119749759</v>
      </c>
      <c r="BV2950">
        <v>0.55942740463130902</v>
      </c>
      <c r="BW2950">
        <v>15.124493678410637</v>
      </c>
      <c r="BX2950">
        <v>36.902991977430212</v>
      </c>
      <c r="BY2950">
        <v>37.886955142338707</v>
      </c>
      <c r="BZ2950">
        <v>755.68235038365799</v>
      </c>
      <c r="CA2950">
        <v>402.61911645301097</v>
      </c>
      <c r="CB2950">
        <v>247.73627865101486</v>
      </c>
      <c r="CC2950" s="156">
        <v>0.99</v>
      </c>
      <c r="CD2950">
        <v>2110</v>
      </c>
      <c r="CE2950">
        <v>1.4224978583065262E-2</v>
      </c>
      <c r="CF2950">
        <v>1.6094287880886085</v>
      </c>
      <c r="CG2950">
        <v>5.7130008451926943E-2</v>
      </c>
      <c r="CH2950">
        <v>-15.191374736253135</v>
      </c>
      <c r="CI2950" t="s">
        <v>479</v>
      </c>
    </row>
    <row r="2951" spans="47:87" x14ac:dyDescent="0.3">
      <c r="AU2951">
        <v>0.3</v>
      </c>
      <c r="AV2951">
        <v>19.96237440154167</v>
      </c>
      <c r="AW2951">
        <v>0.35710459102900649</v>
      </c>
      <c r="AX2951">
        <v>0.37216745059447681</v>
      </c>
      <c r="AY2951">
        <v>344.2640934409539</v>
      </c>
      <c r="AZ2951">
        <v>0.11942536162147209</v>
      </c>
      <c r="BA2951">
        <v>470.68991214290588</v>
      </c>
      <c r="BB2951">
        <v>373.562558245996</v>
      </c>
      <c r="BC2951">
        <v>1</v>
      </c>
      <c r="BD2951">
        <v>38.105947316960084</v>
      </c>
      <c r="BE2951">
        <v>99.022773880632542</v>
      </c>
      <c r="BF2951">
        <v>16.749237409785675</v>
      </c>
      <c r="BG2951">
        <v>5.534866410084641</v>
      </c>
      <c r="BH2951">
        <v>435.12237821595374</v>
      </c>
      <c r="BI2951">
        <v>0.20000000000000004</v>
      </c>
      <c r="BJ2951">
        <v>2680.5822195130959</v>
      </c>
      <c r="BK2951">
        <v>664.9603328162375</v>
      </c>
      <c r="BL2951">
        <v>966.00862914510333</v>
      </c>
      <c r="BM2951">
        <v>706.66506347887071</v>
      </c>
      <c r="BN2951">
        <v>121.68950890797728</v>
      </c>
      <c r="BO2951">
        <v>32.333960670712337</v>
      </c>
      <c r="BP2951">
        <v>4.6941721655683569E-2</v>
      </c>
      <c r="BQ2951">
        <v>100</v>
      </c>
      <c r="BR2951">
        <v>319.63023240851169</v>
      </c>
      <c r="BS2951">
        <v>5.9609240019304954E-2</v>
      </c>
      <c r="BT2951">
        <v>2.9185485580440274E-4</v>
      </c>
      <c r="BU2951">
        <v>0</v>
      </c>
      <c r="BV2951">
        <v>0.49425678844380677</v>
      </c>
      <c r="BW2951">
        <v>14.375284471028529</v>
      </c>
      <c r="BX2951">
        <v>36.309305454191126</v>
      </c>
      <c r="BY2951">
        <v>32.536247394915627</v>
      </c>
      <c r="BZ2951">
        <v>1048.7265959673143</v>
      </c>
      <c r="CA2951">
        <v>264.50120330279145</v>
      </c>
      <c r="CB2951">
        <v>240.47084223394222</v>
      </c>
      <c r="CC2951" s="156">
        <v>0.94</v>
      </c>
      <c r="CD2951">
        <v>1220</v>
      </c>
      <c r="CE2951">
        <v>0.25562999173835355</v>
      </c>
      <c r="CF2951">
        <v>7.2741280712093248</v>
      </c>
      <c r="CG2951">
        <v>0.31134043817932561</v>
      </c>
      <c r="CH2951">
        <v>37.58114202033962</v>
      </c>
      <c r="CI2951">
        <v>5</v>
      </c>
    </row>
    <row r="2952" spans="47:87" x14ac:dyDescent="0.3">
      <c r="AU2952">
        <v>0.3</v>
      </c>
      <c r="AV2952">
        <v>20.154606159306955</v>
      </c>
      <c r="AW2952">
        <v>0.29376024301919013</v>
      </c>
      <c r="AX2952">
        <v>1.8954887165961569</v>
      </c>
      <c r="AY2952">
        <v>322.48425982815672</v>
      </c>
      <c r="AZ2952">
        <v>8.9750124988446464E-2</v>
      </c>
      <c r="BA2952">
        <v>415.71837722739167</v>
      </c>
      <c r="BB2952">
        <v>360.79437812826552</v>
      </c>
      <c r="BC2952">
        <v>1</v>
      </c>
      <c r="BD2952">
        <v>38.483694937986073</v>
      </c>
      <c r="BE2952">
        <v>101.43436426183543</v>
      </c>
      <c r="BF2952">
        <v>21.571095798241789</v>
      </c>
      <c r="BG2952">
        <v>4.6435150304044024</v>
      </c>
      <c r="BH2952">
        <v>447.46750689602527</v>
      </c>
      <c r="BI2952">
        <v>0.20000000000000007</v>
      </c>
      <c r="BJ2952">
        <v>2732.1817812987229</v>
      </c>
      <c r="BK2952">
        <v>680.00895005856773</v>
      </c>
      <c r="BL2952">
        <v>965.16601054301645</v>
      </c>
      <c r="BM2952">
        <v>883.00267992079318</v>
      </c>
      <c r="BN2952">
        <v>173.91328421585891</v>
      </c>
      <c r="BO2952">
        <v>26.791414544218974</v>
      </c>
      <c r="BP2952">
        <v>1.5242362435613419E-2</v>
      </c>
      <c r="BQ2952">
        <v>100</v>
      </c>
      <c r="BR2952">
        <v>347.10994706103071</v>
      </c>
      <c r="BS2952">
        <v>5.8672735393669746E-2</v>
      </c>
      <c r="BT2952">
        <v>3.1726155750389699E-4</v>
      </c>
      <c r="BU2952">
        <v>0</v>
      </c>
      <c r="BV2952">
        <v>0.57529985098518666</v>
      </c>
      <c r="BW2952">
        <v>14.388131253164012</v>
      </c>
      <c r="BX2952">
        <v>35.327067385366028</v>
      </c>
      <c r="BY2952">
        <v>36.921456834788032</v>
      </c>
      <c r="BZ2952">
        <v>1173.8354368425512</v>
      </c>
      <c r="CA2952">
        <v>283.90112236633649</v>
      </c>
      <c r="CB2952">
        <v>214.26517942954055</v>
      </c>
      <c r="CC2952" s="156">
        <v>0.99</v>
      </c>
      <c r="CD2952">
        <v>2090</v>
      </c>
      <c r="CE2952">
        <v>4.3938641732806927E-2</v>
      </c>
      <c r="CF2952">
        <v>2.1006766136356068</v>
      </c>
      <c r="CG2952">
        <v>8.0682396378356239E-2</v>
      </c>
      <c r="CH2952">
        <v>-11.141384616272093</v>
      </c>
      <c r="CI2952" t="s">
        <v>479</v>
      </c>
    </row>
    <row r="2953" spans="47:87" x14ac:dyDescent="0.3">
      <c r="AU2953">
        <v>0.3</v>
      </c>
      <c r="AV2953">
        <v>19.949194800617807</v>
      </c>
      <c r="AW2953">
        <v>0.26019426561864617</v>
      </c>
      <c r="AX2953">
        <v>2.1911931323624936</v>
      </c>
      <c r="AY2953">
        <v>324.18729209309771</v>
      </c>
      <c r="AZ2953">
        <v>0.11516694362570921</v>
      </c>
      <c r="BA2953">
        <v>420.56456620273298</v>
      </c>
      <c r="BB2953">
        <v>364.70965213275315</v>
      </c>
      <c r="BC2953">
        <v>1</v>
      </c>
      <c r="BD2953">
        <v>43.727722969852209</v>
      </c>
      <c r="BE2953">
        <v>116.43798733198886</v>
      </c>
      <c r="BF2953">
        <v>24.495762256927637</v>
      </c>
      <c r="BG2953">
        <v>6.4008491137267223</v>
      </c>
      <c r="BH2953">
        <v>405.99720229997985</v>
      </c>
      <c r="BI2953">
        <v>0.2</v>
      </c>
      <c r="BJ2953">
        <v>3037.4641884665834</v>
      </c>
      <c r="BK2953">
        <v>682.76259697813703</v>
      </c>
      <c r="BL2953">
        <v>824.86141671700182</v>
      </c>
      <c r="BM2953">
        <v>897.80520991700371</v>
      </c>
      <c r="BN2953">
        <v>240.02393798998733</v>
      </c>
      <c r="BO2953">
        <v>23.598316705763501</v>
      </c>
      <c r="BP2953">
        <v>2.9323874426451891E-2</v>
      </c>
      <c r="BQ2953">
        <v>100</v>
      </c>
      <c r="BR2953">
        <v>414.20788341593044</v>
      </c>
      <c r="BS2953">
        <v>5.6923593093878268E-2</v>
      </c>
      <c r="BT2953">
        <v>3.1754387899919319E-4</v>
      </c>
      <c r="BU2953">
        <v>32.770913535097364</v>
      </c>
      <c r="BV2953">
        <v>0.57400826055292398</v>
      </c>
      <c r="BW2953">
        <v>14.798376294955775</v>
      </c>
      <c r="BX2953">
        <v>35.988988973830175</v>
      </c>
      <c r="BY2953">
        <v>27.488605144738582</v>
      </c>
      <c r="BZ2953">
        <v>1375.2559541281494</v>
      </c>
      <c r="CA2953">
        <v>240.02200410092567</v>
      </c>
      <c r="CB2953">
        <v>218.55792284792687</v>
      </c>
      <c r="CC2953" s="156">
        <v>1.31</v>
      </c>
      <c r="CD2953">
        <v>710</v>
      </c>
      <c r="CE2953">
        <v>0.13500344403509246</v>
      </c>
      <c r="CF2953">
        <v>4.9441244300783502</v>
      </c>
      <c r="CG2953">
        <v>0.16493568645449824</v>
      </c>
      <c r="CH2953">
        <v>7.6272945149786358</v>
      </c>
      <c r="CI2953">
        <v>12</v>
      </c>
    </row>
    <row r="2954" spans="47:87" x14ac:dyDescent="0.3">
      <c r="AU2954">
        <v>0.3</v>
      </c>
      <c r="AV2954">
        <v>20.289014511935999</v>
      </c>
      <c r="AW2954">
        <v>0.2560052007553667</v>
      </c>
      <c r="AX2954">
        <v>1.9285266466180777</v>
      </c>
      <c r="AY2954">
        <v>326.90263772360919</v>
      </c>
      <c r="AZ2954">
        <v>0.10293732310660265</v>
      </c>
      <c r="BA2954">
        <v>337.86922078200513</v>
      </c>
      <c r="BB2954">
        <v>322.19674089924536</v>
      </c>
      <c r="BC2954">
        <v>1</v>
      </c>
      <c r="BD2954">
        <v>42.34000117231237</v>
      </c>
      <c r="BE2954">
        <v>94.437212173710805</v>
      </c>
      <c r="BF2954">
        <v>20.039768319303839</v>
      </c>
      <c r="BG2954">
        <v>3.9099886120321798</v>
      </c>
      <c r="BH2954">
        <v>412.77381145474294</v>
      </c>
      <c r="BI2954">
        <v>0.20000000000000004</v>
      </c>
      <c r="BJ2954">
        <v>2687.8554274564285</v>
      </c>
      <c r="BK2954">
        <v>687.9591218493382</v>
      </c>
      <c r="BL2954">
        <v>889.18458948816783</v>
      </c>
      <c r="BM2954">
        <v>884.13873956642249</v>
      </c>
      <c r="BN2954">
        <v>159.37575181614665</v>
      </c>
      <c r="BO2954">
        <v>23.232805245634864</v>
      </c>
      <c r="BP2954">
        <v>2.7152857203981171E-2</v>
      </c>
      <c r="BQ2954">
        <v>100</v>
      </c>
      <c r="BR2954">
        <v>297.57527035360022</v>
      </c>
      <c r="BS2954">
        <v>5.5428178867710537E-2</v>
      </c>
      <c r="BT2954">
        <v>3.0291557193815223E-4</v>
      </c>
      <c r="BU2954">
        <v>35.669119190889759</v>
      </c>
      <c r="BV2954">
        <v>0.5408719865496675</v>
      </c>
      <c r="BW2954">
        <v>14.905121824929193</v>
      </c>
      <c r="BX2954">
        <v>36.279571946406747</v>
      </c>
      <c r="BY2954">
        <v>33.247665856231933</v>
      </c>
      <c r="BZ2954">
        <v>849.67581662034013</v>
      </c>
      <c r="CA2954">
        <v>235.17291567815863</v>
      </c>
      <c r="CB2954">
        <v>232.48342708921635</v>
      </c>
      <c r="CC2954" s="156">
        <v>1.2</v>
      </c>
      <c r="CD2954">
        <v>1250</v>
      </c>
      <c r="CE2954">
        <v>0.13154334045679739</v>
      </c>
      <c r="CF2954">
        <v>5.0065436552390015</v>
      </c>
      <c r="CG2954">
        <v>0.15987594452309803</v>
      </c>
      <c r="CH2954">
        <v>7.4364002107484</v>
      </c>
      <c r="CI2954">
        <v>13</v>
      </c>
    </row>
    <row r="2955" spans="47:87" x14ac:dyDescent="0.3">
      <c r="AU2955">
        <v>0.3</v>
      </c>
      <c r="AV2955">
        <v>20.979367045832433</v>
      </c>
      <c r="AW2955">
        <v>0.25972276162648178</v>
      </c>
      <c r="AX2955">
        <v>0.75070844945331006</v>
      </c>
      <c r="AY2955">
        <v>342.5284265539716</v>
      </c>
      <c r="AZ2955">
        <v>0.104286368179503</v>
      </c>
      <c r="BA2955">
        <v>425.67302437815277</v>
      </c>
      <c r="BB2955">
        <v>220.55547261453071</v>
      </c>
      <c r="BC2955">
        <v>1</v>
      </c>
      <c r="BD2955">
        <v>42.807432376294678</v>
      </c>
      <c r="BE2955">
        <v>112.20454998317082</v>
      </c>
      <c r="BF2955">
        <v>24.741991007173667</v>
      </c>
      <c r="BG2955">
        <v>4.4334017059859692</v>
      </c>
      <c r="BH2955">
        <v>390.50414161883521</v>
      </c>
      <c r="BI2955">
        <v>0.2</v>
      </c>
      <c r="BJ2955">
        <v>2885.3478279310348</v>
      </c>
      <c r="BK2955">
        <v>668.5489335849162</v>
      </c>
      <c r="BL2955">
        <v>834.8625655390789</v>
      </c>
      <c r="BM2955">
        <v>821.35073894829702</v>
      </c>
      <c r="BN2955">
        <v>178.74962983864992</v>
      </c>
      <c r="BO2955">
        <v>23.556096616571352</v>
      </c>
      <c r="BP2955">
        <v>2.9256643938392324E-2</v>
      </c>
      <c r="BQ2955">
        <v>100</v>
      </c>
      <c r="BR2955">
        <v>325.01815979072012</v>
      </c>
      <c r="BS2955">
        <v>5.7471546613599357E-2</v>
      </c>
      <c r="BT2955">
        <v>3.0525983659205014E-4</v>
      </c>
      <c r="BU2955">
        <v>23.753706833671135</v>
      </c>
      <c r="BV2955">
        <v>0.51881548984330816</v>
      </c>
      <c r="BW2955">
        <v>15.82655511759652</v>
      </c>
      <c r="BX2955">
        <v>34.911650698491165</v>
      </c>
      <c r="BY2955">
        <v>28.210791930127897</v>
      </c>
      <c r="BZ2955">
        <v>1085.0862764792623</v>
      </c>
      <c r="CA2955">
        <v>262.0443024628953</v>
      </c>
      <c r="CB2955">
        <v>258.63946929824345</v>
      </c>
      <c r="CC2955" s="156">
        <v>0.8</v>
      </c>
      <c r="CD2955">
        <v>2280</v>
      </c>
      <c r="CE2955">
        <v>7.7341820502134784E-2</v>
      </c>
      <c r="CF2955">
        <v>3.864913185046511</v>
      </c>
      <c r="CG2955">
        <v>0.11098105906553378</v>
      </c>
      <c r="CH2955">
        <v>-6.3831737863760845</v>
      </c>
      <c r="CI2955" t="s">
        <v>479</v>
      </c>
    </row>
    <row r="2956" spans="47:87" x14ac:dyDescent="0.3">
      <c r="AU2956">
        <v>0.3</v>
      </c>
      <c r="AV2956">
        <v>19.097637921673783</v>
      </c>
      <c r="AW2956">
        <v>0.37690883715056717</v>
      </c>
      <c r="AX2956">
        <v>2.6095466097213902</v>
      </c>
      <c r="AY2956">
        <v>330.23899994501483</v>
      </c>
      <c r="AZ2956">
        <v>0.11045852580465998</v>
      </c>
      <c r="BA2956">
        <v>415.74575727440271</v>
      </c>
      <c r="BB2956">
        <v>368.19644784704735</v>
      </c>
      <c r="BC2956">
        <v>1</v>
      </c>
      <c r="BD2956">
        <v>42.279985347409806</v>
      </c>
      <c r="BE2956">
        <v>98.409585897070329</v>
      </c>
      <c r="BF2956">
        <v>10.238274159169249</v>
      </c>
      <c r="BG2956">
        <v>4.3968420650428488</v>
      </c>
      <c r="BH2956">
        <v>391.51915578777084</v>
      </c>
      <c r="BI2956">
        <v>0.20000000000000004</v>
      </c>
      <c r="BJ2956">
        <v>2720.1988615080631</v>
      </c>
      <c r="BK2956">
        <v>689.73971521537101</v>
      </c>
      <c r="BL2956">
        <v>866.60695982066318</v>
      </c>
      <c r="BM2956">
        <v>985.48635904479636</v>
      </c>
      <c r="BN2956">
        <v>166.76977796602017</v>
      </c>
      <c r="BO2956">
        <v>34.350729292033165</v>
      </c>
      <c r="BP2956">
        <v>2.2488469704236E-2</v>
      </c>
      <c r="BQ2956">
        <v>100</v>
      </c>
      <c r="BR2956">
        <v>326.92071610698076</v>
      </c>
      <c r="BS2956">
        <v>5.7175993690467566E-2</v>
      </c>
      <c r="BT2956">
        <v>3.1432519819572774E-4</v>
      </c>
      <c r="BU2956">
        <v>11.916729233013131</v>
      </c>
      <c r="BV2956">
        <v>0.52760002344731327</v>
      </c>
      <c r="BW2956">
        <v>14.611617049672365</v>
      </c>
      <c r="BX2956">
        <v>36.369323663537763</v>
      </c>
      <c r="BY2956">
        <v>39.497573166827479</v>
      </c>
      <c r="BZ2956">
        <v>1139.3460042461086</v>
      </c>
      <c r="CA2956">
        <v>281.31409233336581</v>
      </c>
      <c r="CB2956">
        <v>220.24361759663142</v>
      </c>
      <c r="CC2956" s="156">
        <v>1.02</v>
      </c>
      <c r="CD2956">
        <v>1510</v>
      </c>
      <c r="CE2956">
        <v>1.2404447941616326E-2</v>
      </c>
      <c r="CF2956">
        <v>2.0401572488729718</v>
      </c>
      <c r="CG2956">
        <v>6.4509937769818768E-2</v>
      </c>
      <c r="CH2956">
        <v>-15.622906319375014</v>
      </c>
      <c r="CI2956" t="s">
        <v>479</v>
      </c>
    </row>
    <row r="2957" spans="47:87" x14ac:dyDescent="0.3">
      <c r="AU2957">
        <v>0.3</v>
      </c>
      <c r="AV2957">
        <v>18.470340209686725</v>
      </c>
      <c r="AW2957">
        <v>0.35198247770045399</v>
      </c>
      <c r="AX2957">
        <v>1.1136606221579213</v>
      </c>
      <c r="AY2957">
        <v>325.95279045311844</v>
      </c>
      <c r="AZ2957">
        <v>0.10673286709597958</v>
      </c>
      <c r="BA2957">
        <v>324.91675057168879</v>
      </c>
      <c r="BB2957">
        <v>460.06448187316158</v>
      </c>
      <c r="BC2957">
        <v>1</v>
      </c>
      <c r="BD2957">
        <v>46.570619001422301</v>
      </c>
      <c r="BE2957">
        <v>105.03329933727443</v>
      </c>
      <c r="BF2957">
        <v>13.715693736669971</v>
      </c>
      <c r="BG2957">
        <v>6.4114008957830784</v>
      </c>
      <c r="BH2957">
        <v>373.78326254878607</v>
      </c>
      <c r="BI2957">
        <v>0.19999999999999998</v>
      </c>
      <c r="BJ2957">
        <v>2678.1877985535671</v>
      </c>
      <c r="BK2957">
        <v>716.9762913567132</v>
      </c>
      <c r="BL2957">
        <v>959.51449250353949</v>
      </c>
      <c r="BM2957">
        <v>1070.8492974638536</v>
      </c>
      <c r="BN2957">
        <v>128.95378273289643</v>
      </c>
      <c r="BO2957">
        <v>31.703350190909546</v>
      </c>
      <c r="BP2957">
        <v>6.6565503795679146E-2</v>
      </c>
      <c r="BQ2957">
        <v>100</v>
      </c>
      <c r="BR2957">
        <v>374.66575347042641</v>
      </c>
      <c r="BS2957">
        <v>4.6898307335931567E-2</v>
      </c>
      <c r="BT2957">
        <v>3.2002457241577962E-4</v>
      </c>
      <c r="BU2957">
        <v>0</v>
      </c>
      <c r="BV2957">
        <v>0.53298258005643306</v>
      </c>
      <c r="BW2957">
        <v>14.777327749090885</v>
      </c>
      <c r="BX2957">
        <v>35.279779445960379</v>
      </c>
      <c r="BY2957">
        <v>33.080036330962457</v>
      </c>
      <c r="BZ2957">
        <v>876.03304511468764</v>
      </c>
      <c r="CA2957">
        <v>242.21711754800955</v>
      </c>
      <c r="CB2957">
        <v>225.8295387319003</v>
      </c>
      <c r="CC2957" s="156">
        <v>1.01</v>
      </c>
      <c r="CD2957">
        <v>720</v>
      </c>
      <c r="CE2957">
        <v>0.23362076664494791</v>
      </c>
      <c r="CF2957">
        <v>8.7299028316318186</v>
      </c>
      <c r="CG2957">
        <v>0.28512414635422828</v>
      </c>
      <c r="CH2957">
        <v>40.409051772498621</v>
      </c>
      <c r="CI2957">
        <v>5</v>
      </c>
    </row>
    <row r="2958" spans="47:87" x14ac:dyDescent="0.3">
      <c r="AU2958">
        <v>0.3</v>
      </c>
      <c r="AV2958">
        <v>18.81950839307466</v>
      </c>
      <c r="AW2958">
        <v>0.24015579570152193</v>
      </c>
      <c r="AX2958">
        <v>0.8447859615282175</v>
      </c>
      <c r="AY2958">
        <v>341.92936432054057</v>
      </c>
      <c r="AZ2958">
        <v>0.11230144511510411</v>
      </c>
      <c r="BA2958">
        <v>421.30318167573495</v>
      </c>
      <c r="BB2958">
        <v>376.60818763743697</v>
      </c>
      <c r="BC2958">
        <v>1</v>
      </c>
      <c r="BD2958">
        <v>43.377221963271765</v>
      </c>
      <c r="BE2958">
        <v>122.24409430672362</v>
      </c>
      <c r="BF2958">
        <v>13.879595548555759</v>
      </c>
      <c r="BG2958">
        <v>4.1858425973052897</v>
      </c>
      <c r="BH2958">
        <v>396.13637002782571</v>
      </c>
      <c r="BI2958">
        <v>0.2</v>
      </c>
      <c r="BJ2958">
        <v>2652.7970008459142</v>
      </c>
      <c r="BK2958">
        <v>692.50107145014999</v>
      </c>
      <c r="BL2958">
        <v>896.6991016715541</v>
      </c>
      <c r="BM2958">
        <v>911.50869972603095</v>
      </c>
      <c r="BN2958">
        <v>206.05175947449695</v>
      </c>
      <c r="BO2958">
        <v>21.676940536245468</v>
      </c>
      <c r="BP2958">
        <v>3.9654642894555989E-2</v>
      </c>
      <c r="BQ2958">
        <v>100</v>
      </c>
      <c r="BR2958">
        <v>312.58979639316453</v>
      </c>
      <c r="BS2958">
        <v>5.8111350695931381E-2</v>
      </c>
      <c r="BT2958">
        <v>2.7791634913286451E-4</v>
      </c>
      <c r="BU2958">
        <v>30.092783703476719</v>
      </c>
      <c r="BV2958">
        <v>0.54842131725744725</v>
      </c>
      <c r="BW2958">
        <v>15.494406432385368</v>
      </c>
      <c r="BX2958">
        <v>34.330541152259229</v>
      </c>
      <c r="BY2958">
        <v>33.077437518313616</v>
      </c>
      <c r="BZ2958">
        <v>1167.0243933429988</v>
      </c>
      <c r="CA2958">
        <v>301.34507256655269</v>
      </c>
      <c r="CB2958">
        <v>223.33494319969475</v>
      </c>
      <c r="CC2958" s="156">
        <v>0.83</v>
      </c>
      <c r="CD2958">
        <v>1320</v>
      </c>
      <c r="CE2958">
        <v>0.22982258960322199</v>
      </c>
      <c r="CF2958">
        <v>9.236470433489071</v>
      </c>
      <c r="CG2958">
        <v>0.30942432323397878</v>
      </c>
      <c r="CH2958">
        <v>27.907509153306261</v>
      </c>
      <c r="CI2958">
        <v>5</v>
      </c>
    </row>
    <row r="2959" spans="47:87" x14ac:dyDescent="0.3">
      <c r="AU2959">
        <v>0.3</v>
      </c>
      <c r="AV2959">
        <v>21.05676930261777</v>
      </c>
      <c r="AW2959">
        <v>0.36142073796138785</v>
      </c>
      <c r="AX2959">
        <v>2.472329569614061</v>
      </c>
      <c r="AY2959">
        <v>309.02295027009961</v>
      </c>
      <c r="AZ2959">
        <v>0.11201919770409723</v>
      </c>
      <c r="BA2959">
        <v>535.12539713309911</v>
      </c>
      <c r="BB2959">
        <v>391.16072493264562</v>
      </c>
      <c r="BC2959">
        <v>1</v>
      </c>
      <c r="BD2959">
        <v>49.06701334336514</v>
      </c>
      <c r="BE2959">
        <v>108.35687660787424</v>
      </c>
      <c r="BF2959">
        <v>8.4196220444164975</v>
      </c>
      <c r="BG2959">
        <v>5.0699530908623576</v>
      </c>
      <c r="BH2959">
        <v>477.36500513557695</v>
      </c>
      <c r="BI2959">
        <v>0.2</v>
      </c>
      <c r="BJ2959">
        <v>2460.5948850002151</v>
      </c>
      <c r="BK2959">
        <v>694.72095613361239</v>
      </c>
      <c r="BL2959">
        <v>867.10539060118947</v>
      </c>
      <c r="BM2959">
        <v>841.50355225831288</v>
      </c>
      <c r="BN2959">
        <v>181.09702925075499</v>
      </c>
      <c r="BO2959">
        <v>32.455126933391405</v>
      </c>
      <c r="BP2959">
        <v>8.027104152865909E-2</v>
      </c>
      <c r="BQ2959">
        <v>100</v>
      </c>
      <c r="BR2959">
        <v>307.27499079549301</v>
      </c>
      <c r="BS2959">
        <v>5.4068903702184763E-2</v>
      </c>
      <c r="BT2959">
        <v>2.9756950066908982E-4</v>
      </c>
      <c r="BU2959">
        <v>46.427069400262276</v>
      </c>
      <c r="BV2959">
        <v>0.56872768107803051</v>
      </c>
      <c r="BW2959">
        <v>13.637880783255433</v>
      </c>
      <c r="BX2959">
        <v>34.672229262686685</v>
      </c>
      <c r="BY2959">
        <v>27.729747548098793</v>
      </c>
      <c r="BZ2959">
        <v>1026.214962274174</v>
      </c>
      <c r="CA2959">
        <v>212.81107418271876</v>
      </c>
      <c r="CB2959">
        <v>240.05448241772876</v>
      </c>
      <c r="CC2959" s="156">
        <v>0.9</v>
      </c>
      <c r="CD2959">
        <v>1350</v>
      </c>
      <c r="CE2959">
        <v>0.11357095799793249</v>
      </c>
      <c r="CF2959">
        <v>4.4035429213949673</v>
      </c>
      <c r="CG2959">
        <v>0.13498330491456403</v>
      </c>
      <c r="CH2959">
        <v>7.0176694795013592</v>
      </c>
      <c r="CI2959">
        <v>12</v>
      </c>
    </row>
    <row r="2960" spans="47:87" x14ac:dyDescent="0.3">
      <c r="AU2960">
        <v>0.3</v>
      </c>
      <c r="AV2960">
        <v>18.150600303454581</v>
      </c>
      <c r="AW2960">
        <v>0.32406802341986735</v>
      </c>
      <c r="AX2960">
        <v>1.5748896239375902</v>
      </c>
      <c r="AY2960">
        <v>322.19143413363179</v>
      </c>
      <c r="AZ2960">
        <v>9.6810303973076509E-2</v>
      </c>
      <c r="BA2960">
        <v>413.26983695832854</v>
      </c>
      <c r="BB2960">
        <v>334.18327005829246</v>
      </c>
      <c r="BC2960">
        <v>1</v>
      </c>
      <c r="BD2960">
        <v>35.886392140676172</v>
      </c>
      <c r="BE2960">
        <v>101.23099976481953</v>
      </c>
      <c r="BF2960">
        <v>22.770484029023507</v>
      </c>
      <c r="BG2960">
        <v>5.156474192922178</v>
      </c>
      <c r="BH2960">
        <v>384.8041534551237</v>
      </c>
      <c r="BI2960">
        <v>0.19999999999999996</v>
      </c>
      <c r="BJ2960">
        <v>2622.1818486703569</v>
      </c>
      <c r="BK2960">
        <v>700.75297232238063</v>
      </c>
      <c r="BL2960">
        <v>824.7338105595403</v>
      </c>
      <c r="BM2960">
        <v>1020.9773885916903</v>
      </c>
      <c r="BN2960">
        <v>208.33738656083707</v>
      </c>
      <c r="BO2960">
        <v>29.460352611760587</v>
      </c>
      <c r="BP2960">
        <v>2.8375275121458918E-2</v>
      </c>
      <c r="BQ2960">
        <v>100</v>
      </c>
      <c r="BR2960">
        <v>267.79687632134312</v>
      </c>
      <c r="BS2960">
        <v>5.7076057858366433E-2</v>
      </c>
      <c r="BT2960">
        <v>3.2194066597117778E-4</v>
      </c>
      <c r="BU2960">
        <v>71.344567897804581</v>
      </c>
      <c r="BV2960">
        <v>0.56890939441790611</v>
      </c>
      <c r="BW2960">
        <v>15.897812548674976</v>
      </c>
      <c r="BX2960">
        <v>33.842174788186533</v>
      </c>
      <c r="BY2960">
        <v>30.674525986096352</v>
      </c>
      <c r="BZ2960">
        <v>1022.5500975105715</v>
      </c>
      <c r="CA2960">
        <v>277.11305401859261</v>
      </c>
      <c r="CB2960">
        <v>235.11750343795077</v>
      </c>
      <c r="CC2960" s="156">
        <v>1.01</v>
      </c>
      <c r="CD2960">
        <v>1310</v>
      </c>
      <c r="CE2960">
        <v>0.15940005003413371</v>
      </c>
      <c r="CF2960">
        <v>6.4907921841036975</v>
      </c>
      <c r="CG2960">
        <v>0.20987636774743509</v>
      </c>
      <c r="CH2960">
        <v>16.231115510213826</v>
      </c>
      <c r="CI2960">
        <v>9</v>
      </c>
    </row>
    <row r="2961" spans="47:87" x14ac:dyDescent="0.3">
      <c r="AU2961">
        <v>0.3</v>
      </c>
      <c r="AV2961">
        <v>20.25256369338161</v>
      </c>
      <c r="AW2961">
        <v>0.38361821437258403</v>
      </c>
      <c r="AX2961">
        <v>1.7956732378426099</v>
      </c>
      <c r="AY2961">
        <v>322.56380941242725</v>
      </c>
      <c r="AZ2961">
        <v>0.11050344083960993</v>
      </c>
      <c r="BA2961">
        <v>379.90831556164517</v>
      </c>
      <c r="BB2961">
        <v>313.95176898392589</v>
      </c>
      <c r="BC2961">
        <v>1</v>
      </c>
      <c r="BD2961">
        <v>42.549284140775185</v>
      </c>
      <c r="BE2961">
        <v>91.347038560528617</v>
      </c>
      <c r="BF2961">
        <v>14.1813423048486</v>
      </c>
      <c r="BG2961">
        <v>6.3907679356190146</v>
      </c>
      <c r="BH2961">
        <v>409.79220899545493</v>
      </c>
      <c r="BI2961">
        <v>0.2</v>
      </c>
      <c r="BJ2961">
        <v>2350.938848837342</v>
      </c>
      <c r="BK2961">
        <v>688.67909966787124</v>
      </c>
      <c r="BL2961">
        <v>784.59804311126538</v>
      </c>
      <c r="BM2961">
        <v>794.90712354840048</v>
      </c>
      <c r="BN2961">
        <v>93.467982376444169</v>
      </c>
      <c r="BO2961">
        <v>34.916613134670897</v>
      </c>
      <c r="BP2961">
        <v>2.843086607058333E-2</v>
      </c>
      <c r="BQ2961">
        <v>100</v>
      </c>
      <c r="BR2961">
        <v>363.56655799818441</v>
      </c>
      <c r="BS2961">
        <v>5.4404426603437687E-2</v>
      </c>
      <c r="BT2961">
        <v>2.8944203557826272E-4</v>
      </c>
      <c r="BU2961">
        <v>0</v>
      </c>
      <c r="BV2961">
        <v>0.52827806609703576</v>
      </c>
      <c r="BW2961">
        <v>14.60533921225532</v>
      </c>
      <c r="BX2961">
        <v>39.148715890369537</v>
      </c>
      <c r="BY2961">
        <v>34.353867184469891</v>
      </c>
      <c r="BZ2961">
        <v>855.75259567282023</v>
      </c>
      <c r="CA2961">
        <v>332.97018086289529</v>
      </c>
      <c r="CB2961">
        <v>246.25611179551041</v>
      </c>
      <c r="CC2961" s="156">
        <v>0.92</v>
      </c>
      <c r="CD2961">
        <v>2160</v>
      </c>
      <c r="CE2961">
        <v>0.10991146330563528</v>
      </c>
      <c r="CF2961">
        <v>4.6206976991145723</v>
      </c>
      <c r="CG2961">
        <v>0.14544182004793849</v>
      </c>
      <c r="CH2961">
        <v>2.5769775322737249</v>
      </c>
      <c r="CI2961">
        <v>17</v>
      </c>
    </row>
    <row r="2962" spans="47:87" x14ac:dyDescent="0.3">
      <c r="AU2962">
        <v>0.3</v>
      </c>
      <c r="AV2962">
        <v>20.803725571899388</v>
      </c>
      <c r="AW2962">
        <v>0.25390637909290087</v>
      </c>
      <c r="AX2962">
        <v>1.1623725912331877</v>
      </c>
      <c r="AY2962">
        <v>327.0332089873524</v>
      </c>
      <c r="AZ2962">
        <v>9.3459543571811007E-2</v>
      </c>
      <c r="BA2962">
        <v>437.73891172824818</v>
      </c>
      <c r="BB2962">
        <v>375.15198708331519</v>
      </c>
      <c r="BC2962">
        <v>1</v>
      </c>
      <c r="BD2962">
        <v>46.369013543675599</v>
      </c>
      <c r="BE2962">
        <v>115.11539872118095</v>
      </c>
      <c r="BF2962">
        <v>4.7617341704499276</v>
      </c>
      <c r="BG2962">
        <v>4.7580866213597197</v>
      </c>
      <c r="BH2962">
        <v>455.12276771637767</v>
      </c>
      <c r="BI2962">
        <v>0.19999999999999998</v>
      </c>
      <c r="BJ2962">
        <v>2994.0561674593218</v>
      </c>
      <c r="BK2962">
        <v>684.57090575570226</v>
      </c>
      <c r="BL2962">
        <v>874.91113392244824</v>
      </c>
      <c r="BM2962">
        <v>1050.7066573170005</v>
      </c>
      <c r="BN2962">
        <v>158.61362816603005</v>
      </c>
      <c r="BO2962">
        <v>22.753332997978205</v>
      </c>
      <c r="BP2962">
        <v>6.2040755383436987E-2</v>
      </c>
      <c r="BQ2962">
        <v>100</v>
      </c>
      <c r="BR2962">
        <v>288.27947496934394</v>
      </c>
      <c r="BS2962">
        <v>5.9000630471417619E-2</v>
      </c>
      <c r="BT2962">
        <v>3.0084441468888662E-4</v>
      </c>
      <c r="BU2962">
        <v>53.335460778755682</v>
      </c>
      <c r="BV2962">
        <v>0.52921723790767861</v>
      </c>
      <c r="BW2962">
        <v>14.198709686159287</v>
      </c>
      <c r="BX2962">
        <v>34.636860757110419</v>
      </c>
      <c r="BY2962">
        <v>33.727535696925244</v>
      </c>
      <c r="BZ2962">
        <v>948.81645910026793</v>
      </c>
      <c r="CA2962">
        <v>277.72239747170471</v>
      </c>
      <c r="CB2962">
        <v>237.37321327501081</v>
      </c>
      <c r="CC2962" s="156">
        <v>0.96</v>
      </c>
      <c r="CD2962">
        <v>1340</v>
      </c>
      <c r="CE2962">
        <v>0.17594210867159776</v>
      </c>
      <c r="CF2962">
        <v>6.4639646169009595</v>
      </c>
      <c r="CG2962">
        <v>0.21186835591962785</v>
      </c>
      <c r="CH2962">
        <v>18.811395165972137</v>
      </c>
      <c r="CI2962">
        <v>8</v>
      </c>
    </row>
    <row r="2963" spans="47:87" x14ac:dyDescent="0.3">
      <c r="AU2963">
        <v>0.3</v>
      </c>
      <c r="AV2963">
        <v>18.262488229970806</v>
      </c>
      <c r="AW2963">
        <v>0.35643519380287458</v>
      </c>
      <c r="AX2963">
        <v>1.4316923438056812</v>
      </c>
      <c r="AY2963">
        <v>316.52443285347277</v>
      </c>
      <c r="AZ2963">
        <v>9.2156208372356552E-2</v>
      </c>
      <c r="BA2963">
        <v>410.79539312953858</v>
      </c>
      <c r="BB2963">
        <v>327.90801618013859</v>
      </c>
      <c r="BC2963">
        <v>1</v>
      </c>
      <c r="BD2963">
        <v>37.290003650477502</v>
      </c>
      <c r="BE2963">
        <v>74.923272381599816</v>
      </c>
      <c r="BF2963">
        <v>18.035444924374445</v>
      </c>
      <c r="BG2963">
        <v>4.7153081370648531</v>
      </c>
      <c r="BH2963">
        <v>375.09125939076762</v>
      </c>
      <c r="BI2963">
        <v>0.2</v>
      </c>
      <c r="BJ2963">
        <v>2836.492958067</v>
      </c>
      <c r="BK2963">
        <v>664.90316163289856</v>
      </c>
      <c r="BL2963">
        <v>827.78501669542413</v>
      </c>
      <c r="BM2963">
        <v>818.15710571795819</v>
      </c>
      <c r="BN2963">
        <v>164.07529580026107</v>
      </c>
      <c r="BO2963">
        <v>32.240012229517191</v>
      </c>
      <c r="BP2963">
        <v>5.1030354711419576E-2</v>
      </c>
      <c r="BQ2963">
        <v>100</v>
      </c>
      <c r="BR2963">
        <v>298.42796942953981</v>
      </c>
      <c r="BS2963">
        <v>5.4377226864329935E-2</v>
      </c>
      <c r="BT2963">
        <v>3.1962979197655669E-4</v>
      </c>
      <c r="BU2963">
        <v>80.348913731615937</v>
      </c>
      <c r="BV2963">
        <v>0.51979865971447792</v>
      </c>
      <c r="BW2963">
        <v>14.438609112492491</v>
      </c>
      <c r="BX2963">
        <v>37.516323861157289</v>
      </c>
      <c r="BY2963">
        <v>36.319867988500711</v>
      </c>
      <c r="BZ2963">
        <v>817.6674571531571</v>
      </c>
      <c r="CA2963">
        <v>235.15768792673646</v>
      </c>
      <c r="CB2963">
        <v>228.91266737839425</v>
      </c>
      <c r="CC2963" s="156">
        <v>0.81</v>
      </c>
      <c r="CD2963">
        <v>2330</v>
      </c>
      <c r="CE2963">
        <v>0.19351463930967472</v>
      </c>
      <c r="CF2963">
        <v>5.5190230656332711</v>
      </c>
      <c r="CG2963">
        <v>0.25299626914964635</v>
      </c>
      <c r="CH2963">
        <v>16.272036268487355</v>
      </c>
      <c r="CI2963">
        <v>7</v>
      </c>
    </row>
    <row r="2964" spans="47:87" x14ac:dyDescent="0.3">
      <c r="AU2964">
        <v>0.3</v>
      </c>
      <c r="AV2964">
        <v>18.720844763408632</v>
      </c>
      <c r="AW2964">
        <v>0.34648431669630053</v>
      </c>
      <c r="AX2964">
        <v>1.3787846116166242</v>
      </c>
      <c r="AY2964">
        <v>325.51090545331886</v>
      </c>
      <c r="AZ2964">
        <v>0.11477731790803287</v>
      </c>
      <c r="BA2964">
        <v>459.85973961549308</v>
      </c>
      <c r="BB2964">
        <v>332.87748210963133</v>
      </c>
      <c r="BC2964">
        <v>1</v>
      </c>
      <c r="BD2964">
        <v>43.150990534151333</v>
      </c>
      <c r="BE2964">
        <v>116.07985947681793</v>
      </c>
      <c r="BF2964">
        <v>16.236360437838222</v>
      </c>
      <c r="BG2964">
        <v>4.1272150274150059</v>
      </c>
      <c r="BH2964">
        <v>427.8476779874569</v>
      </c>
      <c r="BI2964">
        <v>0.2</v>
      </c>
      <c r="BJ2964">
        <v>2895.9038812474141</v>
      </c>
      <c r="BK2964">
        <v>688.55879319582925</v>
      </c>
      <c r="BL2964">
        <v>904.26213074196289</v>
      </c>
      <c r="BM2964">
        <v>1026.0079075052436</v>
      </c>
      <c r="BN2964">
        <v>143.10924264056584</v>
      </c>
      <c r="BO2964">
        <v>31.368315577234362</v>
      </c>
      <c r="BP2964">
        <v>4.6040568857578429E-2</v>
      </c>
      <c r="BQ2964">
        <v>100</v>
      </c>
      <c r="BR2964">
        <v>323.38510787100267</v>
      </c>
      <c r="BS2964">
        <v>5.50081295093231E-2</v>
      </c>
      <c r="BT2964">
        <v>3.1740926430779646E-4</v>
      </c>
      <c r="BU2964">
        <v>34.767492489227195</v>
      </c>
      <c r="BV2964">
        <v>0.47554460949964961</v>
      </c>
      <c r="BW2964">
        <v>14.851020464605854</v>
      </c>
      <c r="BX2964">
        <v>36.228658786724694</v>
      </c>
      <c r="BY2964">
        <v>32.283532808507061</v>
      </c>
      <c r="BZ2964">
        <v>921.59280823755364</v>
      </c>
      <c r="CA2964">
        <v>203.62049488213222</v>
      </c>
      <c r="CB2964">
        <v>236.22498748321345</v>
      </c>
      <c r="CC2964" s="156">
        <v>0.88</v>
      </c>
      <c r="CD2964">
        <v>1010</v>
      </c>
      <c r="CE2964">
        <v>0.24424751556716262</v>
      </c>
      <c r="CF2964">
        <v>8.7147274884347397</v>
      </c>
      <c r="CG2964">
        <v>0.29552974760960626</v>
      </c>
      <c r="CH2964">
        <v>29.054072317473295</v>
      </c>
      <c r="CI2964">
        <v>6</v>
      </c>
    </row>
    <row r="2965" spans="47:87" x14ac:dyDescent="0.3">
      <c r="AU2965">
        <v>0.3</v>
      </c>
      <c r="AV2965">
        <v>19.464607574614895</v>
      </c>
      <c r="AW2965">
        <v>0.32409913192469686</v>
      </c>
      <c r="AX2965">
        <v>2.0605853665606428</v>
      </c>
      <c r="AY2965">
        <v>328.89167813785741</v>
      </c>
      <c r="AZ2965">
        <v>0.10877031959784809</v>
      </c>
      <c r="BA2965">
        <v>471.02479053919058</v>
      </c>
      <c r="BB2965">
        <v>308.88015339201263</v>
      </c>
      <c r="BC2965">
        <v>1</v>
      </c>
      <c r="BD2965">
        <v>36.206878424205435</v>
      </c>
      <c r="BE2965">
        <v>84.590147491700677</v>
      </c>
      <c r="BF2965">
        <v>19.378965902664209</v>
      </c>
      <c r="BG2965">
        <v>5.9417764692949699</v>
      </c>
      <c r="BH2965">
        <v>433.11502648654255</v>
      </c>
      <c r="BI2965">
        <v>0.2</v>
      </c>
      <c r="BJ2965">
        <v>2189.4528984230824</v>
      </c>
      <c r="BK2965">
        <v>702.08054893652752</v>
      </c>
      <c r="BL2965">
        <v>885.09780055741658</v>
      </c>
      <c r="BM2965">
        <v>1009.3090033302161</v>
      </c>
      <c r="BN2965">
        <v>134.12486719710131</v>
      </c>
      <c r="BO2965">
        <v>29.139497680875959</v>
      </c>
      <c r="BP2965">
        <v>6.7596996571416545E-2</v>
      </c>
      <c r="BQ2965">
        <v>100</v>
      </c>
      <c r="BR2965">
        <v>360.41387565768758</v>
      </c>
      <c r="BS2965">
        <v>5.0434250215903427E-2</v>
      </c>
      <c r="BT2965">
        <v>3.0672880086615099E-4</v>
      </c>
      <c r="BU2965">
        <v>0</v>
      </c>
      <c r="BV2965">
        <v>0.58624633630634815</v>
      </c>
      <c r="BW2965">
        <v>13.749670643241288</v>
      </c>
      <c r="BX2965">
        <v>36.217238094349945</v>
      </c>
      <c r="BY2965">
        <v>35.079820565794151</v>
      </c>
      <c r="BZ2965">
        <v>1034.4050137881197</v>
      </c>
      <c r="CA2965">
        <v>164.47177539088665</v>
      </c>
      <c r="CB2965">
        <v>206.22941215807523</v>
      </c>
      <c r="CC2965" s="156">
        <v>0.85</v>
      </c>
      <c r="CD2965">
        <v>2140</v>
      </c>
      <c r="CE2965">
        <v>0.12977361598867887</v>
      </c>
      <c r="CF2965">
        <v>4.4929659732990039</v>
      </c>
      <c r="CG2965">
        <v>0.15915479386701983</v>
      </c>
      <c r="CH2965">
        <v>5.1096457497080676</v>
      </c>
      <c r="CI2965">
        <v>13</v>
      </c>
    </row>
    <row r="2966" spans="47:87" x14ac:dyDescent="0.3">
      <c r="AU2966">
        <v>0.3</v>
      </c>
      <c r="AV2966">
        <v>19.805352276507048</v>
      </c>
      <c r="AW2966">
        <v>0.34249934163529816</v>
      </c>
      <c r="AX2966">
        <v>1.5660019786223394</v>
      </c>
      <c r="AY2966">
        <v>302.58799693294714</v>
      </c>
      <c r="AZ2966">
        <v>9.8217917236629093E-2</v>
      </c>
      <c r="BA2966">
        <v>315.68736057215352</v>
      </c>
      <c r="BB2966">
        <v>404.10076451959355</v>
      </c>
      <c r="BC2966">
        <v>1</v>
      </c>
      <c r="BD2966">
        <v>38.669841736222878</v>
      </c>
      <c r="BE2966">
        <v>92.830973047865541</v>
      </c>
      <c r="BF2966">
        <v>14.866387514943407</v>
      </c>
      <c r="BG2966">
        <v>3.6054241120141599</v>
      </c>
      <c r="BH2966">
        <v>396.45306993502248</v>
      </c>
      <c r="BI2966">
        <v>0.2</v>
      </c>
      <c r="BJ2966">
        <v>2474.3716154971303</v>
      </c>
      <c r="BK2966">
        <v>706.96630264403825</v>
      </c>
      <c r="BL2966">
        <v>907.54681661127142</v>
      </c>
      <c r="BM2966">
        <v>1083.3545889048405</v>
      </c>
      <c r="BN2966">
        <v>158.69238950139726</v>
      </c>
      <c r="BO2966">
        <v>30.855607477419493</v>
      </c>
      <c r="BP2966">
        <v>6.4021508924779397E-2</v>
      </c>
      <c r="BQ2966">
        <v>100</v>
      </c>
      <c r="BR2966">
        <v>325.8008053788638</v>
      </c>
      <c r="BS2966">
        <v>5.4260105999119131E-2</v>
      </c>
      <c r="BT2966">
        <v>2.9007578640470572E-4</v>
      </c>
      <c r="BU2966">
        <v>0</v>
      </c>
      <c r="BV2966">
        <v>0.5243905714359286</v>
      </c>
      <c r="BW2966">
        <v>15.684206318582422</v>
      </c>
      <c r="BX2966">
        <v>34.75615967318312</v>
      </c>
      <c r="BY2966">
        <v>32.199884167004726</v>
      </c>
      <c r="BZ2966">
        <v>845.04524872738466</v>
      </c>
      <c r="CA2966">
        <v>276.62193546397413</v>
      </c>
      <c r="CB2966">
        <v>225.61139557712843</v>
      </c>
      <c r="CC2966" s="156">
        <v>0.94</v>
      </c>
      <c r="CD2966">
        <v>1880</v>
      </c>
      <c r="CE2966">
        <v>0.12514434520187523</v>
      </c>
      <c r="CF2966">
        <v>4.3244231542835365</v>
      </c>
      <c r="CG2966">
        <v>0.1606742064652823</v>
      </c>
      <c r="CH2966">
        <v>3.0745286131650165</v>
      </c>
      <c r="CI2966">
        <v>13</v>
      </c>
    </row>
    <row r="2967" spans="47:87" x14ac:dyDescent="0.3">
      <c r="AU2967">
        <v>0.3</v>
      </c>
      <c r="AV2967">
        <v>20.239445554434763</v>
      </c>
      <c r="AW2967">
        <v>0.31130774761204416</v>
      </c>
      <c r="AX2967">
        <v>1.1465691704439536</v>
      </c>
      <c r="AY2967">
        <v>317.06742443491527</v>
      </c>
      <c r="AZ2967">
        <v>0.10700225695790364</v>
      </c>
      <c r="BA2967">
        <v>339.46087072627296</v>
      </c>
      <c r="BB2967">
        <v>320.75160807062878</v>
      </c>
      <c r="BC2967">
        <v>1</v>
      </c>
      <c r="BD2967">
        <v>42.11933774864476</v>
      </c>
      <c r="BE2967">
        <v>85.374769477948675</v>
      </c>
      <c r="BF2967">
        <v>13.280533203454539</v>
      </c>
      <c r="BG2967">
        <v>5.7931850780256511</v>
      </c>
      <c r="BH2967">
        <v>422.70085174951913</v>
      </c>
      <c r="BI2967">
        <v>0.19999999999999998</v>
      </c>
      <c r="BJ2967">
        <v>2697.1851611404777</v>
      </c>
      <c r="BK2967">
        <v>676.07611032915429</v>
      </c>
      <c r="BL2967">
        <v>844.54826380407303</v>
      </c>
      <c r="BM2967">
        <v>1015.1037882481982</v>
      </c>
      <c r="BN2967">
        <v>171.15998528432979</v>
      </c>
      <c r="BO2967">
        <v>27.916189743337753</v>
      </c>
      <c r="BP2967">
        <v>7.3804660091309093E-2</v>
      </c>
      <c r="BQ2967">
        <v>100</v>
      </c>
      <c r="BR2967">
        <v>322.17010182953527</v>
      </c>
      <c r="BS2967">
        <v>5.2774275093345167E-2</v>
      </c>
      <c r="BT2967">
        <v>3.2004521321770947E-4</v>
      </c>
      <c r="BU2967">
        <v>8.749850930916903</v>
      </c>
      <c r="BV2967">
        <v>0.56126904602138661</v>
      </c>
      <c r="BW2967">
        <v>15.09047919970784</v>
      </c>
      <c r="BX2967">
        <v>30.698820924584972</v>
      </c>
      <c r="BY2967">
        <v>40.543042935165509</v>
      </c>
      <c r="BZ2967">
        <v>1008.0638239234147</v>
      </c>
      <c r="CA2967">
        <v>317.43294630106334</v>
      </c>
      <c r="CB2967">
        <v>240.30775316394323</v>
      </c>
      <c r="CC2967" s="156">
        <v>1.08</v>
      </c>
      <c r="CD2967">
        <v>890</v>
      </c>
      <c r="CE2967">
        <v>0.15938141546273443</v>
      </c>
      <c r="CF2967">
        <v>5.8656167749870329</v>
      </c>
      <c r="CG2967">
        <v>0.20658867182110052</v>
      </c>
      <c r="CH2967">
        <v>13.695548736140255</v>
      </c>
      <c r="CI2967">
        <v>9</v>
      </c>
    </row>
    <row r="2968" spans="47:87" x14ac:dyDescent="0.3">
      <c r="AU2968">
        <v>0.3</v>
      </c>
      <c r="AV2968">
        <v>20.286223193301257</v>
      </c>
      <c r="AW2968">
        <v>0.28684264998298253</v>
      </c>
      <c r="AX2968">
        <v>2.3785397669089008</v>
      </c>
      <c r="AY2968">
        <v>313.36639281311204</v>
      </c>
      <c r="AZ2968">
        <v>9.9494329824880517E-2</v>
      </c>
      <c r="BA2968">
        <v>384.68514800973878</v>
      </c>
      <c r="BB2968">
        <v>365.7014153654477</v>
      </c>
      <c r="BC2968">
        <v>1</v>
      </c>
      <c r="BD2968">
        <v>40.30822829659396</v>
      </c>
      <c r="BE2968">
        <v>106.1624671010842</v>
      </c>
      <c r="BF2968">
        <v>12.916727869341271</v>
      </c>
      <c r="BG2968">
        <v>5.2754007987889358</v>
      </c>
      <c r="BH2968">
        <v>406.98859749191189</v>
      </c>
      <c r="BI2968">
        <v>0.2</v>
      </c>
      <c r="BJ2968">
        <v>2704.3748584294472</v>
      </c>
      <c r="BK2968">
        <v>710.30292919935061</v>
      </c>
      <c r="BL2968">
        <v>890.5550451044204</v>
      </c>
      <c r="BM2968">
        <v>968.62315353495342</v>
      </c>
      <c r="BN2968">
        <v>173.63951463649383</v>
      </c>
      <c r="BO2968">
        <v>25.649418079769063</v>
      </c>
      <c r="BP2968">
        <v>7.6844902882615931E-2</v>
      </c>
      <c r="BQ2968">
        <v>100</v>
      </c>
      <c r="BR2968">
        <v>364.72192357490525</v>
      </c>
      <c r="BS2968">
        <v>5.8463541436177567E-2</v>
      </c>
      <c r="BT2968">
        <v>2.9008340121576006E-4</v>
      </c>
      <c r="BU2968">
        <v>40.573832285173367</v>
      </c>
      <c r="BV2968">
        <v>0.528180263884521</v>
      </c>
      <c r="BW2968">
        <v>15.248904732363668</v>
      </c>
      <c r="BX2968">
        <v>34.75299194621244</v>
      </c>
      <c r="BY2968">
        <v>39.917663901205138</v>
      </c>
      <c r="BZ2968">
        <v>891.49737042000709</v>
      </c>
      <c r="CA2968">
        <v>257.04332425741421</v>
      </c>
      <c r="CB2968">
        <v>225.76048685013473</v>
      </c>
      <c r="CC2968" s="156">
        <v>1.02</v>
      </c>
      <c r="CD2968">
        <v>2000</v>
      </c>
      <c r="CE2968">
        <v>6.2482044926878588E-2</v>
      </c>
      <c r="CF2968">
        <v>2.8569660359908369</v>
      </c>
      <c r="CG2968">
        <v>9.9054623268821931E-2</v>
      </c>
      <c r="CH2968">
        <v>-6.1346615781922553</v>
      </c>
      <c r="CI2968" t="s">
        <v>479</v>
      </c>
    </row>
    <row r="2969" spans="47:87" x14ac:dyDescent="0.3">
      <c r="AU2969">
        <v>0.3</v>
      </c>
      <c r="AV2969">
        <v>17.811783210618053</v>
      </c>
      <c r="AW2969">
        <v>0.35322516783401808</v>
      </c>
      <c r="AX2969">
        <v>2.0612510325738831</v>
      </c>
      <c r="AY2969">
        <v>333.42336198960322</v>
      </c>
      <c r="AZ2969">
        <v>9.3813417938320862E-2</v>
      </c>
      <c r="BA2969">
        <v>483.11065189679454</v>
      </c>
      <c r="BB2969">
        <v>318.43475680847962</v>
      </c>
      <c r="BC2969">
        <v>1</v>
      </c>
      <c r="BD2969">
        <v>36.863239461262566</v>
      </c>
      <c r="BE2969">
        <v>82.340851475682626</v>
      </c>
      <c r="BF2969">
        <v>16.347798405698128</v>
      </c>
      <c r="BG2969">
        <v>6.7441347765321566</v>
      </c>
      <c r="BH2969">
        <v>413.92122514421078</v>
      </c>
      <c r="BI2969">
        <v>0.19999999999999996</v>
      </c>
      <c r="BJ2969">
        <v>3192.3796850808194</v>
      </c>
      <c r="BK2969">
        <v>673.63865860631017</v>
      </c>
      <c r="BL2969">
        <v>893.24794156577991</v>
      </c>
      <c r="BM2969">
        <v>959.4881058295025</v>
      </c>
      <c r="BN2969">
        <v>211.05480776452961</v>
      </c>
      <c r="BO2969">
        <v>31.732277113756215</v>
      </c>
      <c r="BP2969">
        <v>7.6936989741176506E-2</v>
      </c>
      <c r="BQ2969">
        <v>100</v>
      </c>
      <c r="BR2969">
        <v>396.25503028863687</v>
      </c>
      <c r="BS2969">
        <v>5.9660608738197264E-2</v>
      </c>
      <c r="BT2969">
        <v>2.8886597904423584E-4</v>
      </c>
      <c r="BU2969">
        <v>105.04603934195184</v>
      </c>
      <c r="BV2969">
        <v>0.49937527309453006</v>
      </c>
      <c r="BW2969">
        <v>14.170443999319859</v>
      </c>
      <c r="BX2969">
        <v>38.112843744963875</v>
      </c>
      <c r="BY2969">
        <v>32.580630709417072</v>
      </c>
      <c r="BZ2969">
        <v>924.41330884915294</v>
      </c>
      <c r="CA2969">
        <v>261.68041486594888</v>
      </c>
      <c r="CB2969">
        <v>255.21862113135296</v>
      </c>
      <c r="CC2969" s="156">
        <v>1.1200000000000001</v>
      </c>
      <c r="CD2969">
        <v>2550</v>
      </c>
      <c r="CE2969">
        <v>-6.8102211476336105E-2</v>
      </c>
      <c r="CF2969">
        <v>0.74287483179755398</v>
      </c>
      <c r="CG2969">
        <v>2.2712781426877451E-2</v>
      </c>
      <c r="CH2969">
        <v>-26.212166914884939</v>
      </c>
      <c r="CI2969" t="s">
        <v>479</v>
      </c>
    </row>
    <row r="2970" spans="47:87" x14ac:dyDescent="0.3">
      <c r="AU2970">
        <v>0.3</v>
      </c>
      <c r="AV2970">
        <v>21.52471904048981</v>
      </c>
      <c r="AW2970">
        <v>0.34998524399390962</v>
      </c>
      <c r="AX2970">
        <v>0.93619593123740374</v>
      </c>
      <c r="AY2970">
        <v>332.77062307073572</v>
      </c>
      <c r="AZ2970">
        <v>9.1456996641895799E-2</v>
      </c>
      <c r="BA2970">
        <v>517.4564191995114</v>
      </c>
      <c r="BB2970">
        <v>446.26935423425817</v>
      </c>
      <c r="BC2970">
        <v>1</v>
      </c>
      <c r="BD2970">
        <v>39.899780158029145</v>
      </c>
      <c r="BE2970">
        <v>115.94470706805367</v>
      </c>
      <c r="BF2970">
        <v>18.26530692540112</v>
      </c>
      <c r="BG2970">
        <v>5.5746622660962384</v>
      </c>
      <c r="BH2970">
        <v>411.78278329305977</v>
      </c>
      <c r="BI2970">
        <v>0.20000000000000004</v>
      </c>
      <c r="BJ2970">
        <v>2341.1465563008742</v>
      </c>
      <c r="BK2970">
        <v>704.00964631819261</v>
      </c>
      <c r="BL2970">
        <v>942.03385108492796</v>
      </c>
      <c r="BM2970">
        <v>929.71406857030308</v>
      </c>
      <c r="BN2970">
        <v>165.76229577274927</v>
      </c>
      <c r="BO2970">
        <v>31.815242299694351</v>
      </c>
      <c r="BP2970">
        <v>3.0852671339874294E-2</v>
      </c>
      <c r="BQ2970">
        <v>100</v>
      </c>
      <c r="BR2970">
        <v>420.71175391988123</v>
      </c>
      <c r="BS2970">
        <v>5.1896011103540376E-2</v>
      </c>
      <c r="BT2970">
        <v>3.1312949162839152E-4</v>
      </c>
      <c r="BU2970">
        <v>8.1886529341488732</v>
      </c>
      <c r="BV2970">
        <v>0.50190968204074859</v>
      </c>
      <c r="BW2970">
        <v>12.602929083874645</v>
      </c>
      <c r="BX2970">
        <v>35.796423692466696</v>
      </c>
      <c r="BY2970">
        <v>34.973766952490507</v>
      </c>
      <c r="BZ2970">
        <v>934.94145287115873</v>
      </c>
      <c r="CA2970">
        <v>238.11219131038956</v>
      </c>
      <c r="CB2970">
        <v>225.77194062788894</v>
      </c>
      <c r="CC2970" s="156">
        <v>1.05</v>
      </c>
      <c r="CD2970">
        <v>1330</v>
      </c>
      <c r="CE2970">
        <v>0.14376847708679308</v>
      </c>
      <c r="CF2970">
        <v>5.7006937706234222</v>
      </c>
      <c r="CG2970">
        <v>0.17780237854856495</v>
      </c>
      <c r="CH2970">
        <v>7.731766366420409</v>
      </c>
      <c r="CI2970">
        <v>11</v>
      </c>
    </row>
    <row r="2971" spans="47:87" x14ac:dyDescent="0.3">
      <c r="AU2971">
        <v>0.3</v>
      </c>
      <c r="AV2971">
        <v>21.139462352663585</v>
      </c>
      <c r="AW2971">
        <v>0.27339245944094559</v>
      </c>
      <c r="AX2971">
        <v>1.8311418142876188</v>
      </c>
      <c r="AY2971">
        <v>320.17483395050908</v>
      </c>
      <c r="AZ2971">
        <v>8.8233457481423611E-2</v>
      </c>
      <c r="BA2971">
        <v>428.82623376619119</v>
      </c>
      <c r="BB2971">
        <v>316.13490114663932</v>
      </c>
      <c r="BC2971">
        <v>1</v>
      </c>
      <c r="BD2971">
        <v>44.641172400427706</v>
      </c>
      <c r="BE2971">
        <v>97.572587423811896</v>
      </c>
      <c r="BF2971">
        <v>16.920266702974473</v>
      </c>
      <c r="BG2971">
        <v>4.6952222026310872</v>
      </c>
      <c r="BH2971">
        <v>428.33293450490919</v>
      </c>
      <c r="BI2971">
        <v>0.2</v>
      </c>
      <c r="BJ2971">
        <v>2052.6527378990777</v>
      </c>
      <c r="BK2971">
        <v>696.98593694711371</v>
      </c>
      <c r="BL2971">
        <v>849.79160672847468</v>
      </c>
      <c r="BM2971">
        <v>988.47522063364659</v>
      </c>
      <c r="BN2971">
        <v>84.620781769249746</v>
      </c>
      <c r="BO2971">
        <v>24.470623219575913</v>
      </c>
      <c r="BP2971">
        <v>7.0371219455720627E-2</v>
      </c>
      <c r="BQ2971">
        <v>100</v>
      </c>
      <c r="BR2971">
        <v>368.83353260496432</v>
      </c>
      <c r="BS2971">
        <v>5.0143729455162149E-2</v>
      </c>
      <c r="BT2971">
        <v>2.9125550765820364E-4</v>
      </c>
      <c r="BU2971">
        <v>13.360295209575291</v>
      </c>
      <c r="BV2971">
        <v>0.54056729230406841</v>
      </c>
      <c r="BW2971">
        <v>14.88266609318341</v>
      </c>
      <c r="BX2971">
        <v>35.563532355647517</v>
      </c>
      <c r="BY2971">
        <v>32.792140193703219</v>
      </c>
      <c r="BZ2971">
        <v>1193.8914748942409</v>
      </c>
      <c r="CA2971">
        <v>306.47345189341246</v>
      </c>
      <c r="CB2971">
        <v>249.72486703351413</v>
      </c>
      <c r="CC2971" s="156">
        <v>1.1100000000000001</v>
      </c>
      <c r="CD2971">
        <v>1770</v>
      </c>
      <c r="CE2971">
        <v>0.16345369959158296</v>
      </c>
      <c r="CF2971">
        <v>4.4088087222893382</v>
      </c>
      <c r="CG2971">
        <v>0.194237579537478</v>
      </c>
      <c r="CH2971">
        <v>8.8381905449728499</v>
      </c>
      <c r="CI2971">
        <v>9</v>
      </c>
    </row>
    <row r="2972" spans="47:87" x14ac:dyDescent="0.3">
      <c r="AU2972">
        <v>0.3</v>
      </c>
      <c r="AV2972">
        <v>21.57562878958656</v>
      </c>
      <c r="AW2972">
        <v>0.3458997725097766</v>
      </c>
      <c r="AX2972">
        <v>1.4442502538658035</v>
      </c>
      <c r="AY2972">
        <v>350.61286417029959</v>
      </c>
      <c r="AZ2972">
        <v>0.10046805978170222</v>
      </c>
      <c r="BA2972">
        <v>476.51117358070974</v>
      </c>
      <c r="BB2972">
        <v>380.39197710464009</v>
      </c>
      <c r="BC2972">
        <v>1</v>
      </c>
      <c r="BD2972">
        <v>31.005236578115646</v>
      </c>
      <c r="BE2972">
        <v>95.407148067691608</v>
      </c>
      <c r="BF2972">
        <v>16.643518552504098</v>
      </c>
      <c r="BG2972">
        <v>2.4509747310194365</v>
      </c>
      <c r="BH2972">
        <v>441.28417400007942</v>
      </c>
      <c r="BI2972">
        <v>0.19999999999999998</v>
      </c>
      <c r="BJ2972">
        <v>2644.4600432586412</v>
      </c>
      <c r="BK2972">
        <v>683.49401186237844</v>
      </c>
      <c r="BL2972">
        <v>840.40686587859363</v>
      </c>
      <c r="BM2972">
        <v>788.98396596689508</v>
      </c>
      <c r="BN2972">
        <v>145.41622052207231</v>
      </c>
      <c r="BO2972">
        <v>31.420533246756705</v>
      </c>
      <c r="BP2972">
        <v>3.3273495571884588E-2</v>
      </c>
      <c r="BQ2972">
        <v>100</v>
      </c>
      <c r="BR2972">
        <v>347.29894924269462</v>
      </c>
      <c r="BS2972">
        <v>5.3484610139200077E-2</v>
      </c>
      <c r="BT2972">
        <v>3.1818990071974805E-4</v>
      </c>
      <c r="BU2972">
        <v>58.929536165458515</v>
      </c>
      <c r="BV2972">
        <v>0.54564102885855847</v>
      </c>
      <c r="BW2972">
        <v>14.920496666689342</v>
      </c>
      <c r="BX2972">
        <v>35.410749165177961</v>
      </c>
      <c r="BY2972">
        <v>36.638425279902869</v>
      </c>
      <c r="BZ2972">
        <v>1046.7768213982281</v>
      </c>
      <c r="CA2972">
        <v>238.05333438313943</v>
      </c>
      <c r="CB2972">
        <v>222.39374549576374</v>
      </c>
      <c r="CC2972" s="156">
        <v>0.84</v>
      </c>
      <c r="CD2972">
        <v>2640</v>
      </c>
      <c r="CE2972">
        <v>0.11908493338044179</v>
      </c>
      <c r="CF2972">
        <v>3.6184676862627247</v>
      </c>
      <c r="CG2972">
        <v>0.15268301241108609</v>
      </c>
      <c r="CH2972">
        <v>3.3170194613348452</v>
      </c>
      <c r="CI2972">
        <v>14</v>
      </c>
    </row>
    <row r="2973" spans="47:87" x14ac:dyDescent="0.3">
      <c r="AU2973">
        <v>0.3</v>
      </c>
      <c r="AV2973">
        <v>20.075890316810963</v>
      </c>
      <c r="AW2973">
        <v>0.31676775229829346</v>
      </c>
      <c r="AX2973">
        <v>0.97362003526668794</v>
      </c>
      <c r="AY2973">
        <v>351.74159571858968</v>
      </c>
      <c r="AZ2973">
        <v>0.10772814495394212</v>
      </c>
      <c r="BA2973">
        <v>473.13690572514696</v>
      </c>
      <c r="BB2973">
        <v>337.58460776547207</v>
      </c>
      <c r="BC2973">
        <v>1</v>
      </c>
      <c r="BD2973">
        <v>33.672449100702899</v>
      </c>
      <c r="BE2973">
        <v>95.544447752177334</v>
      </c>
      <c r="BF2973">
        <v>26.619965291232109</v>
      </c>
      <c r="BG2973">
        <v>4.7065467730130806</v>
      </c>
      <c r="BH2973">
        <v>433.72011811137395</v>
      </c>
      <c r="BI2973">
        <v>0.19999999999999996</v>
      </c>
      <c r="BJ2973">
        <v>2689.3126492471652</v>
      </c>
      <c r="BK2973">
        <v>687.77393389630072</v>
      </c>
      <c r="BL2973">
        <v>941.42643515326995</v>
      </c>
      <c r="BM2973">
        <v>1161.7179967918478</v>
      </c>
      <c r="BN2973">
        <v>99.823821724981585</v>
      </c>
      <c r="BO2973">
        <v>28.767129956385958</v>
      </c>
      <c r="BP2973">
        <v>3.1260654606803814E-2</v>
      </c>
      <c r="BQ2973">
        <v>100</v>
      </c>
      <c r="BR2973">
        <v>374.71646734544851</v>
      </c>
      <c r="BS2973">
        <v>5.539962900269068E-2</v>
      </c>
      <c r="BT2973">
        <v>3.0351202720790377E-4</v>
      </c>
      <c r="BU2973">
        <v>48.090359440506489</v>
      </c>
      <c r="BV2973">
        <v>0.58325660514984323</v>
      </c>
      <c r="BW2973">
        <v>15.015791353824474</v>
      </c>
      <c r="BX2973">
        <v>37.306980003245627</v>
      </c>
      <c r="BY2973">
        <v>36.247516418034202</v>
      </c>
      <c r="BZ2973">
        <v>901.71150495564927</v>
      </c>
      <c r="CA2973">
        <v>331.62779533619573</v>
      </c>
      <c r="CB2973">
        <v>229.78435320401795</v>
      </c>
      <c r="CC2973" s="156">
        <v>1</v>
      </c>
      <c r="CD2973">
        <v>1970</v>
      </c>
      <c r="CE2973">
        <v>0.11942922519401722</v>
      </c>
      <c r="CF2973">
        <v>4.3838769579000507</v>
      </c>
      <c r="CG2973">
        <v>0.13903586370412069</v>
      </c>
      <c r="CH2973">
        <v>5.7069225522953113</v>
      </c>
      <c r="CI2973">
        <v>14</v>
      </c>
    </row>
    <row r="2974" spans="47:87" x14ac:dyDescent="0.3">
      <c r="AU2974">
        <v>0.3</v>
      </c>
      <c r="AV2974">
        <v>19.951422710210014</v>
      </c>
      <c r="AW2974">
        <v>0.29187300855750747</v>
      </c>
      <c r="AX2974">
        <v>1.4996504841495715</v>
      </c>
      <c r="AY2974">
        <v>315.13636792481378</v>
      </c>
      <c r="AZ2974">
        <v>0.10433716919197129</v>
      </c>
      <c r="BA2974">
        <v>450.88401977691927</v>
      </c>
      <c r="BB2974">
        <v>469.6720020368204</v>
      </c>
      <c r="BC2974">
        <v>1</v>
      </c>
      <c r="BD2974">
        <v>44.207631620114547</v>
      </c>
      <c r="BE2974">
        <v>107.03214351196256</v>
      </c>
      <c r="BF2974">
        <v>17.583053763709191</v>
      </c>
      <c r="BG2974">
        <v>5.455736875371568</v>
      </c>
      <c r="BH2974">
        <v>398.28789004152895</v>
      </c>
      <c r="BI2974">
        <v>0.20000000000000004</v>
      </c>
      <c r="BJ2974">
        <v>1706.8811079789964</v>
      </c>
      <c r="BK2974">
        <v>675.93682248556433</v>
      </c>
      <c r="BL2974">
        <v>882.81171139656726</v>
      </c>
      <c r="BM2974">
        <v>1015.5184283039227</v>
      </c>
      <c r="BN2974">
        <v>145.76365689190339</v>
      </c>
      <c r="BO2974">
        <v>26.474020209842138</v>
      </c>
      <c r="BP2974">
        <v>3.2699159264767741E-2</v>
      </c>
      <c r="BQ2974">
        <v>100</v>
      </c>
      <c r="BR2974">
        <v>354.3751244323077</v>
      </c>
      <c r="BS2974">
        <v>5.2667043597577089E-2</v>
      </c>
      <c r="BT2974">
        <v>3.125913617372237E-4</v>
      </c>
      <c r="BU2974">
        <v>0</v>
      </c>
      <c r="BV2974">
        <v>0.53042449062067198</v>
      </c>
      <c r="BW2974">
        <v>14.819987432154409</v>
      </c>
      <c r="BX2974">
        <v>36.789193351743435</v>
      </c>
      <c r="BY2974">
        <v>29.037823174553836</v>
      </c>
      <c r="BZ2974">
        <v>986.5250522185197</v>
      </c>
      <c r="CA2974">
        <v>198.21497746227556</v>
      </c>
      <c r="CB2974">
        <v>228.25881449678772</v>
      </c>
      <c r="CC2974" s="156">
        <v>0.85</v>
      </c>
      <c r="CD2974">
        <v>1710</v>
      </c>
      <c r="CE2974">
        <v>0.17797071928314967</v>
      </c>
      <c r="CF2974">
        <v>6.4497105694837851</v>
      </c>
      <c r="CG2974">
        <v>0.23810020265232068</v>
      </c>
      <c r="CH2974">
        <v>16.140071099470735</v>
      </c>
      <c r="CI2974">
        <v>7</v>
      </c>
    </row>
    <row r="2975" spans="47:87" x14ac:dyDescent="0.3">
      <c r="AU2975">
        <v>0.3</v>
      </c>
      <c r="AV2975">
        <v>18.720429350560625</v>
      </c>
      <c r="AW2975">
        <v>0.36376692585381698</v>
      </c>
      <c r="AX2975">
        <v>1.2346376461859805</v>
      </c>
      <c r="AY2975">
        <v>313.77601636148654</v>
      </c>
      <c r="AZ2975">
        <v>0.10058661166781963</v>
      </c>
      <c r="BA2975">
        <v>453.04370467266841</v>
      </c>
      <c r="BB2975">
        <v>379.27292899460036</v>
      </c>
      <c r="BC2975">
        <v>1</v>
      </c>
      <c r="BD2975">
        <v>47.570411872928744</v>
      </c>
      <c r="BE2975">
        <v>99.792738964455424</v>
      </c>
      <c r="BF2975">
        <v>17.083262965685925</v>
      </c>
      <c r="BG2975">
        <v>4.6230799735728052</v>
      </c>
      <c r="BH2975">
        <v>443.89561208396134</v>
      </c>
      <c r="BI2975">
        <v>0.19999999999999998</v>
      </c>
      <c r="BJ2975">
        <v>2368.2081898962024</v>
      </c>
      <c r="BK2975">
        <v>676.30572723465059</v>
      </c>
      <c r="BL2975">
        <v>855.19731507459869</v>
      </c>
      <c r="BM2975">
        <v>924.47329075955793</v>
      </c>
      <c r="BN2975">
        <v>118.1209109559871</v>
      </c>
      <c r="BO2975">
        <v>32.80316690366373</v>
      </c>
      <c r="BP2975">
        <v>6.4183898742077847E-2</v>
      </c>
      <c r="BQ2975">
        <v>100</v>
      </c>
      <c r="BR2975">
        <v>315.54129929375773</v>
      </c>
      <c r="BS2975">
        <v>5.266074694035295E-2</v>
      </c>
      <c r="BT2975">
        <v>2.9558855498023088E-4</v>
      </c>
      <c r="BU2975">
        <v>0</v>
      </c>
      <c r="BV2975">
        <v>0.51794839736912768</v>
      </c>
      <c r="BW2975">
        <v>15.211682971966329</v>
      </c>
      <c r="BX2975">
        <v>36.015034886531872</v>
      </c>
      <c r="BY2975">
        <v>31.48109569767027</v>
      </c>
      <c r="BZ2975">
        <v>1107.561855509894</v>
      </c>
      <c r="CA2975">
        <v>270.56139754427568</v>
      </c>
      <c r="CB2975">
        <v>242.70421036299831</v>
      </c>
      <c r="CC2975" s="156">
        <v>1.1499999999999999</v>
      </c>
      <c r="CD2975">
        <v>1830</v>
      </c>
      <c r="CE2975">
        <v>3.3053235756143273E-2</v>
      </c>
      <c r="CF2975">
        <v>2.4306270399437881</v>
      </c>
      <c r="CG2975">
        <v>7.3547520353953386E-2</v>
      </c>
      <c r="CH2975">
        <v>-12.519937226575744</v>
      </c>
      <c r="CI2975" t="s">
        <v>479</v>
      </c>
    </row>
    <row r="2976" spans="47:87" x14ac:dyDescent="0.3">
      <c r="AU2976">
        <v>0.3</v>
      </c>
      <c r="AV2976">
        <v>19.94468925536982</v>
      </c>
      <c r="AW2976">
        <v>0.2126422512660173</v>
      </c>
      <c r="AX2976">
        <v>1.7570447587003144</v>
      </c>
      <c r="AY2976">
        <v>322.60757895401349</v>
      </c>
      <c r="AZ2976">
        <v>0.10052325116884125</v>
      </c>
      <c r="BA2976">
        <v>406.93758451711523</v>
      </c>
      <c r="BB2976">
        <v>329.71221006489776</v>
      </c>
      <c r="BC2976">
        <v>1</v>
      </c>
      <c r="BD2976">
        <v>46.108424870751676</v>
      </c>
      <c r="BE2976">
        <v>101.82465448692716</v>
      </c>
      <c r="BF2976">
        <v>16.044907894734465</v>
      </c>
      <c r="BG2976">
        <v>4.2352259940209205</v>
      </c>
      <c r="BH2976">
        <v>433.42392192904134</v>
      </c>
      <c r="BI2976">
        <v>0.19999999999999998</v>
      </c>
      <c r="BJ2976">
        <v>2111.7490182627157</v>
      </c>
      <c r="BK2976">
        <v>684.89557511483099</v>
      </c>
      <c r="BL2976">
        <v>920.34051225682435</v>
      </c>
      <c r="BM2976">
        <v>936.72963242623086</v>
      </c>
      <c r="BN2976">
        <v>112.90895850592486</v>
      </c>
      <c r="BO2976">
        <v>19.028020182558237</v>
      </c>
      <c r="BP2976">
        <v>5.518790702256824E-2</v>
      </c>
      <c r="BQ2976">
        <v>100</v>
      </c>
      <c r="BR2976">
        <v>363.43757538499375</v>
      </c>
      <c r="BS2976">
        <v>5.5566055058951361E-2</v>
      </c>
      <c r="BT2976">
        <v>3.0418923247993668E-4</v>
      </c>
      <c r="BU2976">
        <v>0</v>
      </c>
      <c r="BV2976">
        <v>0.53364627677806797</v>
      </c>
      <c r="BW2976">
        <v>13.718943316751854</v>
      </c>
      <c r="BX2976">
        <v>34.88653026265564</v>
      </c>
      <c r="BY2976">
        <v>27.636377288876737</v>
      </c>
      <c r="BZ2976">
        <v>827.42586103519182</v>
      </c>
      <c r="CA2976">
        <v>151.79625840832799</v>
      </c>
      <c r="CB2976">
        <v>229.71035993875708</v>
      </c>
      <c r="CC2976" s="156">
        <v>0.87</v>
      </c>
      <c r="CD2976">
        <v>1740</v>
      </c>
      <c r="CE2976">
        <v>0.21361753057703115</v>
      </c>
      <c r="CF2976">
        <v>7.7490997646446242</v>
      </c>
      <c r="CG2976">
        <v>0.28291127430644036</v>
      </c>
      <c r="CH2976">
        <v>29.020865127497601</v>
      </c>
      <c r="CI2976">
        <v>6</v>
      </c>
    </row>
    <row r="2977" spans="47:87" x14ac:dyDescent="0.3">
      <c r="AU2977">
        <v>0.3</v>
      </c>
      <c r="AV2977">
        <v>20.65224869158364</v>
      </c>
      <c r="AW2977">
        <v>0.2733116054816408</v>
      </c>
      <c r="AX2977">
        <v>1.4944776821444345</v>
      </c>
      <c r="AY2977">
        <v>317.15951150053962</v>
      </c>
      <c r="AZ2977">
        <v>0.10072126389526455</v>
      </c>
      <c r="BA2977">
        <v>469.97363564400871</v>
      </c>
      <c r="BB2977">
        <v>333.65761569593957</v>
      </c>
      <c r="BC2977">
        <v>1</v>
      </c>
      <c r="BD2977">
        <v>44.409949516039418</v>
      </c>
      <c r="BE2977">
        <v>100.01992286140633</v>
      </c>
      <c r="BF2977">
        <v>16.404711359436739</v>
      </c>
      <c r="BG2977">
        <v>5.8172425280606106</v>
      </c>
      <c r="BH2977">
        <v>369.89438626759295</v>
      </c>
      <c r="BI2977">
        <v>0.20000000000000012</v>
      </c>
      <c r="BJ2977">
        <v>2727.4700663192261</v>
      </c>
      <c r="BK2977">
        <v>657.68748678374106</v>
      </c>
      <c r="BL2977">
        <v>857.41002830215893</v>
      </c>
      <c r="BM2977">
        <v>757.81104230695962</v>
      </c>
      <c r="BN2977">
        <v>149.36724537972009</v>
      </c>
      <c r="BO2977">
        <v>24.499789752597085</v>
      </c>
      <c r="BP2977">
        <v>6.5872320379653237E-2</v>
      </c>
      <c r="BQ2977">
        <v>100</v>
      </c>
      <c r="BR2977">
        <v>393.43070445632264</v>
      </c>
      <c r="BS2977">
        <v>5.2950938790285562E-2</v>
      </c>
      <c r="BT2977">
        <v>3.2784551924204856E-4</v>
      </c>
      <c r="BU2977">
        <v>36.831070869001756</v>
      </c>
      <c r="BV2977">
        <v>0.54904458162691405</v>
      </c>
      <c r="BW2977">
        <v>15.751179452485371</v>
      </c>
      <c r="BX2977">
        <v>35.328528502723906</v>
      </c>
      <c r="BY2977">
        <v>38.838845187744631</v>
      </c>
      <c r="BZ2977">
        <v>975.02097084582215</v>
      </c>
      <c r="CA2977">
        <v>314.03420205513714</v>
      </c>
      <c r="CB2977">
        <v>227.13053192880477</v>
      </c>
      <c r="CC2977" s="156">
        <v>0.93</v>
      </c>
      <c r="CD2977">
        <v>1130</v>
      </c>
      <c r="CE2977">
        <v>0.24250504701186326</v>
      </c>
      <c r="CF2977">
        <v>6.7674830621666899</v>
      </c>
      <c r="CG2977">
        <v>0.29426261194551229</v>
      </c>
      <c r="CH2977">
        <v>33.077210811291543</v>
      </c>
      <c r="CI2977">
        <v>5</v>
      </c>
    </row>
    <row r="2978" spans="47:87" x14ac:dyDescent="0.3">
      <c r="AU2978">
        <v>0.3</v>
      </c>
      <c r="AV2978">
        <v>19.513173855304384</v>
      </c>
      <c r="AW2978">
        <v>0.31893951631171275</v>
      </c>
      <c r="AX2978">
        <v>1.4522475725537263</v>
      </c>
      <c r="AY2978">
        <v>337.34356009083621</v>
      </c>
      <c r="AZ2978">
        <v>9.8441063231913414E-2</v>
      </c>
      <c r="BA2978">
        <v>445.26431963171734</v>
      </c>
      <c r="BB2978">
        <v>306.82344159256962</v>
      </c>
      <c r="BC2978">
        <v>1</v>
      </c>
      <c r="BD2978">
        <v>31.876285266246068</v>
      </c>
      <c r="BE2978">
        <v>98.972671390500622</v>
      </c>
      <c r="BF2978">
        <v>16.313857029811551</v>
      </c>
      <c r="BG2978">
        <v>5.8694007330129256</v>
      </c>
      <c r="BH2978">
        <v>435.83530682571978</v>
      </c>
      <c r="BI2978">
        <v>0.19999999999999996</v>
      </c>
      <c r="BJ2978">
        <v>2440.0256378551921</v>
      </c>
      <c r="BK2978">
        <v>686.88509662893841</v>
      </c>
      <c r="BL2978">
        <v>907.11460990968612</v>
      </c>
      <c r="BM2978">
        <v>905.35679627643435</v>
      </c>
      <c r="BN2978">
        <v>120.59490504710683</v>
      </c>
      <c r="BO2978">
        <v>29.133343000306112</v>
      </c>
      <c r="BP2978">
        <v>1.1018286072922033E-2</v>
      </c>
      <c r="BQ2978">
        <v>100</v>
      </c>
      <c r="BR2978">
        <v>372.34450825742624</v>
      </c>
      <c r="BS2978">
        <v>5.5557243135662862E-2</v>
      </c>
      <c r="BT2978">
        <v>3.3659912071300251E-4</v>
      </c>
      <c r="BU2978">
        <v>0</v>
      </c>
      <c r="BV2978">
        <v>0.54924863508746535</v>
      </c>
      <c r="BW2978">
        <v>16.629508182737975</v>
      </c>
      <c r="BX2978">
        <v>37.39865133821327</v>
      </c>
      <c r="BY2978">
        <v>27.139211646277467</v>
      </c>
      <c r="BZ2978">
        <v>1076.1683111490393</v>
      </c>
      <c r="CA2978">
        <v>235.30342348628159</v>
      </c>
      <c r="CB2978">
        <v>235.67058700471304</v>
      </c>
      <c r="CC2978" s="156">
        <v>1.07</v>
      </c>
      <c r="CD2978">
        <v>1640</v>
      </c>
      <c r="CE2978">
        <v>9.3756876676008405E-2</v>
      </c>
      <c r="CF2978">
        <v>3.9726197973789699</v>
      </c>
      <c r="CG2978">
        <v>0.12274668496014329</v>
      </c>
      <c r="CH2978">
        <v>-4.093721704215012</v>
      </c>
      <c r="CI2978" t="s">
        <v>479</v>
      </c>
    </row>
    <row r="2979" spans="47:87" x14ac:dyDescent="0.3">
      <c r="AU2979">
        <v>0.3</v>
      </c>
      <c r="AV2979">
        <v>20.021216243992683</v>
      </c>
      <c r="AW2979">
        <v>0.3634039337525577</v>
      </c>
      <c r="AX2979">
        <v>0.9025476623116464</v>
      </c>
      <c r="AY2979">
        <v>345.48933906457273</v>
      </c>
      <c r="AZ2979">
        <v>0.10764237854493819</v>
      </c>
      <c r="BA2979">
        <v>449.3983427093566</v>
      </c>
      <c r="BB2979">
        <v>382.31262784711788</v>
      </c>
      <c r="BC2979">
        <v>1</v>
      </c>
      <c r="BD2979">
        <v>27.727545380460136</v>
      </c>
      <c r="BE2979">
        <v>92.077486973848551</v>
      </c>
      <c r="BF2979">
        <v>12.890872521286875</v>
      </c>
      <c r="BG2979">
        <v>4.6298789116108336</v>
      </c>
      <c r="BH2979">
        <v>410.00921156361198</v>
      </c>
      <c r="BI2979">
        <v>0.2</v>
      </c>
      <c r="BJ2979">
        <v>2396.5010081247542</v>
      </c>
      <c r="BK2979">
        <v>692.03382966597133</v>
      </c>
      <c r="BL2979">
        <v>846.4780417950293</v>
      </c>
      <c r="BM2979">
        <v>950.52704822759836</v>
      </c>
      <c r="BN2979">
        <v>106.66634025324355</v>
      </c>
      <c r="BO2979">
        <v>32.772387433590907</v>
      </c>
      <c r="BP2979">
        <v>6.3848036001861785E-2</v>
      </c>
      <c r="BQ2979">
        <v>100</v>
      </c>
      <c r="BR2979">
        <v>322.5555021621588</v>
      </c>
      <c r="BS2979">
        <v>6.1346268634768657E-2</v>
      </c>
      <c r="BT2979">
        <v>3.233411424620961E-4</v>
      </c>
      <c r="BU2979">
        <v>83.134283685970516</v>
      </c>
      <c r="BV2979">
        <v>0.51843019794231993</v>
      </c>
      <c r="BW2979">
        <v>15.073627703480007</v>
      </c>
      <c r="BX2979">
        <v>34.340270321118886</v>
      </c>
      <c r="BY2979">
        <v>32.010691907092465</v>
      </c>
      <c r="BZ2979">
        <v>968.61788917310753</v>
      </c>
      <c r="CA2979">
        <v>367.56927125097127</v>
      </c>
      <c r="CB2979">
        <v>215.4309241286301</v>
      </c>
      <c r="CC2979" s="156">
        <v>0.92</v>
      </c>
      <c r="CD2979">
        <v>1470</v>
      </c>
      <c r="CE2979">
        <v>0.13334069094096268</v>
      </c>
      <c r="CF2979">
        <v>5.1659085952748844</v>
      </c>
      <c r="CG2979">
        <v>0.17116897259752287</v>
      </c>
      <c r="CH2979">
        <v>9.0023368486016615</v>
      </c>
      <c r="CI2979">
        <v>11</v>
      </c>
    </row>
    <row r="2980" spans="47:87" x14ac:dyDescent="0.3">
      <c r="AU2980">
        <v>0.3</v>
      </c>
      <c r="AV2980">
        <v>19.91241827987778</v>
      </c>
      <c r="AW2980">
        <v>0.27972592822850689</v>
      </c>
      <c r="AX2980">
        <v>1.102544515583213</v>
      </c>
      <c r="AY2980">
        <v>321.03886812911873</v>
      </c>
      <c r="AZ2980">
        <v>9.3211843693604787E-2</v>
      </c>
      <c r="BA2980">
        <v>450.11939511886931</v>
      </c>
      <c r="BB2980">
        <v>353.04970356288868</v>
      </c>
      <c r="BC2980">
        <v>1</v>
      </c>
      <c r="BD2980">
        <v>36.441870231696228</v>
      </c>
      <c r="BE2980">
        <v>87.584147876666293</v>
      </c>
      <c r="BF2980">
        <v>24.329499830800906</v>
      </c>
      <c r="BG2980">
        <v>5.1928205579827926</v>
      </c>
      <c r="BH2980">
        <v>440.1417569539127</v>
      </c>
      <c r="BI2980">
        <v>0.19999999999999996</v>
      </c>
      <c r="BJ2980">
        <v>3066.5056138995819</v>
      </c>
      <c r="BK2980">
        <v>691.18490988230269</v>
      </c>
      <c r="BL2980">
        <v>900.51769683937562</v>
      </c>
      <c r="BM2980">
        <v>909.94458678925753</v>
      </c>
      <c r="BN2980">
        <v>129.18949162971558</v>
      </c>
      <c r="BO2980">
        <v>25.262894205112602</v>
      </c>
      <c r="BP2980">
        <v>4.4638784582012578E-2</v>
      </c>
      <c r="BQ2980">
        <v>100</v>
      </c>
      <c r="BR2980">
        <v>347.58067881765425</v>
      </c>
      <c r="BS2980">
        <v>5.4040444565506406E-2</v>
      </c>
      <c r="BT2980">
        <v>3.1110829774209323E-4</v>
      </c>
      <c r="BU2980">
        <v>36.833783166729297</v>
      </c>
      <c r="BV2980">
        <v>0.54854213149191378</v>
      </c>
      <c r="BW2980">
        <v>16.364881897716309</v>
      </c>
      <c r="BX2980">
        <v>36.032694509916794</v>
      </c>
      <c r="BY2980">
        <v>27.982405971264264</v>
      </c>
      <c r="BZ2980">
        <v>1122.9358568757734</v>
      </c>
      <c r="CA2980">
        <v>261.38227556131142</v>
      </c>
      <c r="CB2980">
        <v>216.84153925020161</v>
      </c>
      <c r="CC2980" s="156">
        <v>0.87</v>
      </c>
      <c r="CD2980">
        <v>2050</v>
      </c>
      <c r="CE2980">
        <v>0.16495062735271349</v>
      </c>
      <c r="CF2980">
        <v>6.4888627152700913</v>
      </c>
      <c r="CG2980">
        <v>0.20148959376425593</v>
      </c>
      <c r="CH2980">
        <v>20.459232409525459</v>
      </c>
      <c r="CI2980">
        <v>8</v>
      </c>
    </row>
    <row r="2981" spans="47:87" x14ac:dyDescent="0.3">
      <c r="AU2981">
        <v>0.3</v>
      </c>
      <c r="AV2981">
        <v>20.557031843031325</v>
      </c>
      <c r="AW2981">
        <v>0.31441185698748747</v>
      </c>
      <c r="AX2981">
        <v>2.2504943363262622</v>
      </c>
      <c r="AY2981">
        <v>349.41862303648969</v>
      </c>
      <c r="AZ2981">
        <v>9.4011052526489017E-2</v>
      </c>
      <c r="BA2981">
        <v>371.56610839056617</v>
      </c>
      <c r="BB2981">
        <v>277.10381106656075</v>
      </c>
      <c r="BC2981">
        <v>1</v>
      </c>
      <c r="BD2981">
        <v>36.854313229201331</v>
      </c>
      <c r="BE2981">
        <v>103.77676152424826</v>
      </c>
      <c r="BF2981">
        <v>14.792442648209166</v>
      </c>
      <c r="BG2981">
        <v>4.8505029657955694</v>
      </c>
      <c r="BH2981">
        <v>410.88131180840338</v>
      </c>
      <c r="BI2981">
        <v>0.2</v>
      </c>
      <c r="BJ2981">
        <v>2856.0703562246513</v>
      </c>
      <c r="BK2981">
        <v>677.9371322494062</v>
      </c>
      <c r="BL2981">
        <v>916.10143807770589</v>
      </c>
      <c r="BM2981">
        <v>817.78682412422268</v>
      </c>
      <c r="BN2981">
        <v>148.02159397988183</v>
      </c>
      <c r="BO2981">
        <v>28.219175969990189</v>
      </c>
      <c r="BP2981">
        <v>7.162028203844456E-2</v>
      </c>
      <c r="BQ2981">
        <v>100</v>
      </c>
      <c r="BR2981">
        <v>321.38428073062187</v>
      </c>
      <c r="BS2981">
        <v>5.5931653916981842E-2</v>
      </c>
      <c r="BT2981">
        <v>2.9784151801564966E-4</v>
      </c>
      <c r="BU2981">
        <v>0</v>
      </c>
      <c r="BV2981">
        <v>0.53431423641033327</v>
      </c>
      <c r="BW2981">
        <v>14.812605673535776</v>
      </c>
      <c r="BX2981">
        <v>37.164486247644788</v>
      </c>
      <c r="BY2981">
        <v>30.320357261170066</v>
      </c>
      <c r="BZ2981">
        <v>1109.4551697658615</v>
      </c>
      <c r="CA2981">
        <v>355.902340660628</v>
      </c>
      <c r="CB2981">
        <v>244.43205094737351</v>
      </c>
      <c r="CC2981" s="156">
        <v>1.18</v>
      </c>
      <c r="CD2981">
        <v>1320</v>
      </c>
      <c r="CE2981">
        <v>8.011091585248753E-2</v>
      </c>
      <c r="CF2981">
        <v>4.0461670708212836</v>
      </c>
      <c r="CG2981">
        <v>0.11917496635528235</v>
      </c>
      <c r="CH2981">
        <v>-3.0936670110209978</v>
      </c>
      <c r="CI2981" t="s">
        <v>479</v>
      </c>
    </row>
    <row r="2982" spans="47:87" x14ac:dyDescent="0.3">
      <c r="AU2982">
        <v>0.3</v>
      </c>
      <c r="AV2982">
        <v>20.002238064603958</v>
      </c>
      <c r="AW2982">
        <v>0.28075198619526404</v>
      </c>
      <c r="AX2982">
        <v>0.11829060820383713</v>
      </c>
      <c r="AY2982">
        <v>325.95766677112664</v>
      </c>
      <c r="AZ2982">
        <v>9.7859154383026822E-2</v>
      </c>
      <c r="BA2982">
        <v>359.02591258306671</v>
      </c>
      <c r="BB2982">
        <v>472.61578201900858</v>
      </c>
      <c r="BC2982">
        <v>1</v>
      </c>
      <c r="BD2982">
        <v>40.814936086485673</v>
      </c>
      <c r="BE2982">
        <v>100.37455699794515</v>
      </c>
      <c r="BF2982">
        <v>21.767329322516833</v>
      </c>
      <c r="BG2982">
        <v>4.2092934562198367</v>
      </c>
      <c r="BH2982">
        <v>451.86298422405895</v>
      </c>
      <c r="BI2982">
        <v>0.20000000000000004</v>
      </c>
      <c r="BJ2982">
        <v>2515.7520440014155</v>
      </c>
      <c r="BK2982">
        <v>687.12683958480204</v>
      </c>
      <c r="BL2982">
        <v>871.90447135712623</v>
      </c>
      <c r="BM2982">
        <v>959.56443088853791</v>
      </c>
      <c r="BN2982">
        <v>140.18897130209135</v>
      </c>
      <c r="BO2982">
        <v>25.388820657420297</v>
      </c>
      <c r="BP2982">
        <v>4.0745718578116784E-2</v>
      </c>
      <c r="BQ2982">
        <v>100</v>
      </c>
      <c r="BR2982">
        <v>358.04500680174726</v>
      </c>
      <c r="BS2982">
        <v>5.334448187902744E-2</v>
      </c>
      <c r="BT2982">
        <v>3.0149435481981998E-4</v>
      </c>
      <c r="BU2982">
        <v>7.2783471662393859</v>
      </c>
      <c r="BV2982">
        <v>0.5280934562516878</v>
      </c>
      <c r="BW2982">
        <v>14.832022813459176</v>
      </c>
      <c r="BX2982">
        <v>33.972467126184661</v>
      </c>
      <c r="BY2982">
        <v>27.474662726030598</v>
      </c>
      <c r="BZ2982">
        <v>1361.9487176136502</v>
      </c>
      <c r="CA2982">
        <v>299.15444883762012</v>
      </c>
      <c r="CB2982">
        <v>237.34529064364153</v>
      </c>
      <c r="CC2982" s="156">
        <v>0.79</v>
      </c>
      <c r="CD2982">
        <v>2140</v>
      </c>
      <c r="CE2982">
        <v>7.0991625052807983E-2</v>
      </c>
      <c r="CF2982">
        <v>3.179106914339167</v>
      </c>
      <c r="CG2982">
        <v>0.10369196168655934</v>
      </c>
      <c r="CH2982">
        <v>-3.4966515017481692</v>
      </c>
      <c r="CI2982" t="s">
        <v>479</v>
      </c>
    </row>
    <row r="2983" spans="47:87" x14ac:dyDescent="0.3">
      <c r="AU2983">
        <v>0.3</v>
      </c>
      <c r="AV2983">
        <v>20.997658329372175</v>
      </c>
      <c r="AW2983">
        <v>0.24540907016480218</v>
      </c>
      <c r="AX2983">
        <v>1.3863366814102711</v>
      </c>
      <c r="AY2983">
        <v>333.02771139444138</v>
      </c>
      <c r="AZ2983">
        <v>9.3720938537645057E-2</v>
      </c>
      <c r="BA2983">
        <v>411.51924476369783</v>
      </c>
      <c r="BB2983">
        <v>351.50307903464318</v>
      </c>
      <c r="BC2983">
        <v>1</v>
      </c>
      <c r="BD2983">
        <v>42.703320578036475</v>
      </c>
      <c r="BE2983">
        <v>107.97623498504649</v>
      </c>
      <c r="BF2983">
        <v>19.409872592238116</v>
      </c>
      <c r="BG2983">
        <v>5.712646722826773</v>
      </c>
      <c r="BH2983">
        <v>424.51875948890921</v>
      </c>
      <c r="BI2983">
        <v>0.20000000000000004</v>
      </c>
      <c r="BJ2983">
        <v>2061.3584635158445</v>
      </c>
      <c r="BK2983">
        <v>661.29861299508241</v>
      </c>
      <c r="BL2983">
        <v>802.33477865353893</v>
      </c>
      <c r="BM2983">
        <v>755.53942407911518</v>
      </c>
      <c r="BN2983">
        <v>202.08456618931098</v>
      </c>
      <c r="BO2983">
        <v>21.848948210120138</v>
      </c>
      <c r="BP2983">
        <v>7.7289886152548851E-2</v>
      </c>
      <c r="BQ2983">
        <v>100</v>
      </c>
      <c r="BR2983">
        <v>351.01055407930357</v>
      </c>
      <c r="BS2983">
        <v>5.7451348035921057E-2</v>
      </c>
      <c r="BT2983">
        <v>3.0909117010665245E-4</v>
      </c>
      <c r="BU2983">
        <v>0</v>
      </c>
      <c r="BV2983">
        <v>0.54963887205434259</v>
      </c>
      <c r="BW2983">
        <v>14.849510449525614</v>
      </c>
      <c r="BX2983">
        <v>36.929500060286543</v>
      </c>
      <c r="BY2983">
        <v>30.881868946714686</v>
      </c>
      <c r="BZ2983">
        <v>1003.6896196128067</v>
      </c>
      <c r="CA2983">
        <v>371.71132480055854</v>
      </c>
      <c r="CB2983">
        <v>239.4418087647679</v>
      </c>
      <c r="CC2983" s="156">
        <v>0.96</v>
      </c>
      <c r="CD2983">
        <v>1140</v>
      </c>
      <c r="CE2983">
        <v>0.31055907564815155</v>
      </c>
      <c r="CF2983">
        <v>7.4944036580956235</v>
      </c>
      <c r="CG2983">
        <v>0.28483545351620931</v>
      </c>
      <c r="CH2983">
        <v>33.172240883052922</v>
      </c>
      <c r="CI2983">
        <v>5</v>
      </c>
    </row>
    <row r="2984" spans="47:87" x14ac:dyDescent="0.3">
      <c r="AU2984">
        <v>0.3</v>
      </c>
      <c r="AV2984">
        <v>20.259006783710703</v>
      </c>
      <c r="AW2984">
        <v>0.29692587015184302</v>
      </c>
      <c r="AX2984">
        <v>1.4199582745364008</v>
      </c>
      <c r="AY2984">
        <v>319.9177702003235</v>
      </c>
      <c r="AZ2984">
        <v>9.8433561681048748E-2</v>
      </c>
      <c r="BA2984">
        <v>376.43841796442285</v>
      </c>
      <c r="BB2984">
        <v>379.11672103408796</v>
      </c>
      <c r="BC2984">
        <v>1</v>
      </c>
      <c r="BD2984">
        <v>43.017032175540791</v>
      </c>
      <c r="BE2984">
        <v>98.501378468349699</v>
      </c>
      <c r="BF2984">
        <v>13.650251824473347</v>
      </c>
      <c r="BG2984">
        <v>2.7383231414724452</v>
      </c>
      <c r="BH2984">
        <v>455.21912629918614</v>
      </c>
      <c r="BI2984">
        <v>0.20000000000000004</v>
      </c>
      <c r="BJ2984">
        <v>2543.5759652565912</v>
      </c>
      <c r="BK2984">
        <v>672.79003683378596</v>
      </c>
      <c r="BL2984">
        <v>894.58131156788613</v>
      </c>
      <c r="BM2984">
        <v>968.8471878633336</v>
      </c>
      <c r="BN2984">
        <v>166.26789465344385</v>
      </c>
      <c r="BO2984">
        <v>26.507991062314904</v>
      </c>
      <c r="BP2984">
        <v>8.4794204627121672E-2</v>
      </c>
      <c r="BQ2984">
        <v>100</v>
      </c>
      <c r="BR2984">
        <v>351.59756162423218</v>
      </c>
      <c r="BS2984">
        <v>5.706420292253761E-2</v>
      </c>
      <c r="BT2984">
        <v>3.2160172464231737E-4</v>
      </c>
      <c r="BU2984">
        <v>0</v>
      </c>
      <c r="BV2984">
        <v>0.59932882976566115</v>
      </c>
      <c r="BW2984">
        <v>15.523711633064472</v>
      </c>
      <c r="BX2984">
        <v>36.490145440347462</v>
      </c>
      <c r="BY2984">
        <v>36.265864727190703</v>
      </c>
      <c r="BZ2984">
        <v>1147.7740278541423</v>
      </c>
      <c r="CA2984">
        <v>266.80540452620028</v>
      </c>
      <c r="CB2984">
        <v>231.35341236281724</v>
      </c>
      <c r="CC2984" s="156">
        <v>0.74</v>
      </c>
      <c r="CD2984">
        <v>2440</v>
      </c>
      <c r="CE2984">
        <v>0.14804620763159226</v>
      </c>
      <c r="CF2984">
        <v>5.4646411081903903</v>
      </c>
      <c r="CG2984">
        <v>0.19678898368177633</v>
      </c>
      <c r="CH2984">
        <v>8.4122099124166336</v>
      </c>
      <c r="CI2984">
        <v>10</v>
      </c>
    </row>
    <row r="2985" spans="47:87" x14ac:dyDescent="0.3">
      <c r="AU2985">
        <v>0.3</v>
      </c>
      <c r="AV2985">
        <v>20.617595209201596</v>
      </c>
      <c r="AW2985">
        <v>0.3123648068191946</v>
      </c>
      <c r="AX2985">
        <v>1.7918086987014472</v>
      </c>
      <c r="AY2985">
        <v>337.46162799000916</v>
      </c>
      <c r="AZ2985">
        <v>9.718475445713419E-2</v>
      </c>
      <c r="BA2985">
        <v>438.49467916077191</v>
      </c>
      <c r="BB2985">
        <v>361.85699664403785</v>
      </c>
      <c r="BC2985">
        <v>1</v>
      </c>
      <c r="BD2985">
        <v>38.145872945909787</v>
      </c>
      <c r="BE2985">
        <v>97.199935335075736</v>
      </c>
      <c r="BF2985">
        <v>15.445695043544898</v>
      </c>
      <c r="BG2985">
        <v>5.9177569569179465</v>
      </c>
      <c r="BH2985">
        <v>470.12243065059891</v>
      </c>
      <c r="BI2985">
        <v>0.2</v>
      </c>
      <c r="BJ2985">
        <v>2599.4731013736618</v>
      </c>
      <c r="BK2985">
        <v>680.74509712070528</v>
      </c>
      <c r="BL2985">
        <v>853.11052894829595</v>
      </c>
      <c r="BM2985">
        <v>869.89782797126679</v>
      </c>
      <c r="BN2985">
        <v>127.71667354188568</v>
      </c>
      <c r="BO2985">
        <v>28.222884824589986</v>
      </c>
      <c r="BP2985">
        <v>4.8391336876365321E-2</v>
      </c>
      <c r="BQ2985">
        <v>100</v>
      </c>
      <c r="BR2985">
        <v>392.17186454366561</v>
      </c>
      <c r="BS2985">
        <v>5.4546665493988844E-2</v>
      </c>
      <c r="BT2985">
        <v>3.056866753653691E-4</v>
      </c>
      <c r="BU2985">
        <v>50.796472096697173</v>
      </c>
      <c r="BV2985">
        <v>0.4764251090821302</v>
      </c>
      <c r="BW2985">
        <v>16.16844911840812</v>
      </c>
      <c r="BX2985">
        <v>34.394249115437191</v>
      </c>
      <c r="BY2985">
        <v>36.177205877103489</v>
      </c>
      <c r="BZ2985">
        <v>1088.6522013988138</v>
      </c>
      <c r="CA2985">
        <v>259.03901474646108</v>
      </c>
      <c r="CB2985">
        <v>246.66617501353696</v>
      </c>
      <c r="CC2985" s="156">
        <v>1.01</v>
      </c>
      <c r="CD2985">
        <v>1900</v>
      </c>
      <c r="CE2985">
        <v>3.5459057957206719E-2</v>
      </c>
      <c r="CF2985">
        <v>2.3176566101912437</v>
      </c>
      <c r="CG2985">
        <v>7.775878647046125E-2</v>
      </c>
      <c r="CH2985">
        <v>-11.856102750000902</v>
      </c>
      <c r="CI2985" t="s">
        <v>479</v>
      </c>
    </row>
    <row r="2986" spans="47:87" x14ac:dyDescent="0.3">
      <c r="AU2986">
        <v>0.3</v>
      </c>
      <c r="AV2986">
        <v>20.355056019329343</v>
      </c>
      <c r="AW2986">
        <v>0.31033122089388504</v>
      </c>
      <c r="AX2986">
        <v>2.5756467779737244</v>
      </c>
      <c r="AY2986">
        <v>322.22770720132439</v>
      </c>
      <c r="AZ2986">
        <v>0.11076278119086715</v>
      </c>
      <c r="BA2986">
        <v>461.7985758024609</v>
      </c>
      <c r="BB2986">
        <v>413.95134839394245</v>
      </c>
      <c r="BC2986">
        <v>1</v>
      </c>
      <c r="BD2986">
        <v>43.774657264197415</v>
      </c>
      <c r="BE2986">
        <v>107.01493753709397</v>
      </c>
      <c r="BF2986">
        <v>10.752234587628793</v>
      </c>
      <c r="BG2986">
        <v>4.8122950352258798</v>
      </c>
      <c r="BH2986">
        <v>428.32861420331443</v>
      </c>
      <c r="BI2986">
        <v>0.2</v>
      </c>
      <c r="BJ2986">
        <v>2863.1789336607426</v>
      </c>
      <c r="BK2986">
        <v>683.8914513606951</v>
      </c>
      <c r="BL2986">
        <v>847.17359357050248</v>
      </c>
      <c r="BM2986">
        <v>933.669425711342</v>
      </c>
      <c r="BN2986">
        <v>188.62997397499217</v>
      </c>
      <c r="BO2986">
        <v>28.019465166794106</v>
      </c>
      <c r="BP2986">
        <v>5.039543292515869E-2</v>
      </c>
      <c r="BQ2986">
        <v>100</v>
      </c>
      <c r="BR2986">
        <v>329.77196418407112</v>
      </c>
      <c r="BS2986">
        <v>5.7966849873926897E-2</v>
      </c>
      <c r="BT2986">
        <v>3.0698972743446897E-4</v>
      </c>
      <c r="BU2986">
        <v>6.1726213811505657</v>
      </c>
      <c r="BV2986">
        <v>0.55208755545677513</v>
      </c>
      <c r="BW2986">
        <v>15.49963874219854</v>
      </c>
      <c r="BX2986">
        <v>36.775187792452378</v>
      </c>
      <c r="BY2986">
        <v>33.897830872865228</v>
      </c>
      <c r="BZ2986">
        <v>955.29812463260475</v>
      </c>
      <c r="CA2986">
        <v>298.94152071733924</v>
      </c>
      <c r="CB2986">
        <v>230.85635539024443</v>
      </c>
      <c r="CC2986" s="156">
        <v>1.06</v>
      </c>
      <c r="CD2986">
        <v>620</v>
      </c>
      <c r="CE2986">
        <v>0.22022740797629803</v>
      </c>
      <c r="CF2986">
        <v>7.41791585923451</v>
      </c>
      <c r="CG2986">
        <v>0.26546705116121444</v>
      </c>
      <c r="CH2986">
        <v>26.468727073092719</v>
      </c>
      <c r="CI2986">
        <v>6</v>
      </c>
    </row>
    <row r="2987" spans="47:87" x14ac:dyDescent="0.3">
      <c r="AU2987">
        <v>0.3</v>
      </c>
      <c r="AV2987">
        <v>19.185699378417649</v>
      </c>
      <c r="AW2987">
        <v>0.29082594777958126</v>
      </c>
      <c r="AX2987">
        <v>0.68954839650860111</v>
      </c>
      <c r="AY2987">
        <v>329.53633265992352</v>
      </c>
      <c r="AZ2987">
        <v>9.346200939176813E-2</v>
      </c>
      <c r="BA2987">
        <v>404.32862231698851</v>
      </c>
      <c r="BB2987">
        <v>411.58732856220706</v>
      </c>
      <c r="BC2987">
        <v>1</v>
      </c>
      <c r="BD2987">
        <v>44.938638738990164</v>
      </c>
      <c r="BE2987">
        <v>117.01947199273475</v>
      </c>
      <c r="BF2987">
        <v>19.757527511813855</v>
      </c>
      <c r="BG2987">
        <v>3.7398904596269094</v>
      </c>
      <c r="BH2987">
        <v>362.38322895060742</v>
      </c>
      <c r="BI2987">
        <v>0.2</v>
      </c>
      <c r="BJ2987">
        <v>2596.1542273016412</v>
      </c>
      <c r="BK2987">
        <v>688.77516122008728</v>
      </c>
      <c r="BL2987">
        <v>832.52593956147996</v>
      </c>
      <c r="BM2987">
        <v>892.94127606731206</v>
      </c>
      <c r="BN2987">
        <v>183.73991471453991</v>
      </c>
      <c r="BO2987">
        <v>26.428977159296231</v>
      </c>
      <c r="BP2987">
        <v>2.657417703381456E-2</v>
      </c>
      <c r="BQ2987">
        <v>100</v>
      </c>
      <c r="BR2987">
        <v>383.23356697683607</v>
      </c>
      <c r="BS2987">
        <v>5.4252304434937379E-2</v>
      </c>
      <c r="BT2987">
        <v>2.7783070533453168E-4</v>
      </c>
      <c r="BU2987">
        <v>16.233677367149962</v>
      </c>
      <c r="BV2987">
        <v>0.53936687431196351</v>
      </c>
      <c r="BW2987">
        <v>15.194056680951437</v>
      </c>
      <c r="BX2987">
        <v>35.425472746404481</v>
      </c>
      <c r="BY2987">
        <v>38.199924638087282</v>
      </c>
      <c r="BZ2987">
        <v>1077.341862986719</v>
      </c>
      <c r="CA2987">
        <v>222.49636000384174</v>
      </c>
      <c r="CB2987">
        <v>213.79168684511743</v>
      </c>
      <c r="CC2987" s="156">
        <v>1.03</v>
      </c>
      <c r="CD2987">
        <v>1130</v>
      </c>
      <c r="CE2987">
        <v>0.17055614924796769</v>
      </c>
      <c r="CF2987">
        <v>5.7317107287307589</v>
      </c>
      <c r="CG2987">
        <v>0.22363513554194114</v>
      </c>
      <c r="CH2987">
        <v>9.949676109190964</v>
      </c>
      <c r="CI2987">
        <v>9</v>
      </c>
    </row>
    <row r="2988" spans="47:87" x14ac:dyDescent="0.3">
      <c r="AU2988">
        <v>0.3</v>
      </c>
      <c r="AV2988">
        <v>20.444296547775252</v>
      </c>
      <c r="AW2988">
        <v>0.32409794433989103</v>
      </c>
      <c r="AX2988">
        <v>1.9698940415129131</v>
      </c>
      <c r="AY2988">
        <v>326.76234584720839</v>
      </c>
      <c r="AZ2988">
        <v>9.9423585565376962E-2</v>
      </c>
      <c r="BA2988">
        <v>409.72410963476904</v>
      </c>
      <c r="BB2988">
        <v>420.26013064703375</v>
      </c>
      <c r="BC2988">
        <v>1</v>
      </c>
      <c r="BD2988">
        <v>36.479331117911173</v>
      </c>
      <c r="BE2988">
        <v>84.46118693627642</v>
      </c>
      <c r="BF2988">
        <v>13.259827832598235</v>
      </c>
      <c r="BG2988">
        <v>3.6878070765705333</v>
      </c>
      <c r="BH2988">
        <v>408.47479356084744</v>
      </c>
      <c r="BI2988">
        <v>0.2</v>
      </c>
      <c r="BJ2988">
        <v>2353.0377774819362</v>
      </c>
      <c r="BK2988">
        <v>683.04013202899398</v>
      </c>
      <c r="BL2988">
        <v>885.16882307486026</v>
      </c>
      <c r="BM2988">
        <v>865.34590878481777</v>
      </c>
      <c r="BN2988">
        <v>115.79247666869662</v>
      </c>
      <c r="BO2988">
        <v>29.060605215630183</v>
      </c>
      <c r="BP2988">
        <v>7.7202283159269233E-2</v>
      </c>
      <c r="BQ2988">
        <v>100</v>
      </c>
      <c r="BR2988">
        <v>331.26000155724819</v>
      </c>
      <c r="BS2988">
        <v>5.2362034279078457E-2</v>
      </c>
      <c r="BT2988">
        <v>3.2980894335195792E-4</v>
      </c>
      <c r="BU2988">
        <v>0</v>
      </c>
      <c r="BV2988">
        <v>0.50645095489195813</v>
      </c>
      <c r="BW2988">
        <v>14.867289972110566</v>
      </c>
      <c r="BX2988">
        <v>35.864049478946505</v>
      </c>
      <c r="BY2988">
        <v>39.637158587925853</v>
      </c>
      <c r="BZ2988">
        <v>1071.9853329371579</v>
      </c>
      <c r="CA2988">
        <v>280.06578572277613</v>
      </c>
      <c r="CB2988">
        <v>248.30779951016734</v>
      </c>
      <c r="CC2988" s="156">
        <v>0.9</v>
      </c>
      <c r="CD2988">
        <v>2180</v>
      </c>
      <c r="CE2988">
        <v>4.5665046825527966E-2</v>
      </c>
      <c r="CF2988">
        <v>2.5672730658578358</v>
      </c>
      <c r="CG2988">
        <v>8.3934499227683493E-2</v>
      </c>
      <c r="CH2988">
        <v>-10.766074478054129</v>
      </c>
      <c r="CI2988" t="s">
        <v>479</v>
      </c>
    </row>
    <row r="2989" spans="47:87" x14ac:dyDescent="0.3">
      <c r="AU2989">
        <v>0.3</v>
      </c>
      <c r="AV2989">
        <v>20.832119857210621</v>
      </c>
      <c r="AW2989">
        <v>0.37713338315751244</v>
      </c>
      <c r="AX2989">
        <v>1.4377087352308155</v>
      </c>
      <c r="AY2989">
        <v>311.77769224790381</v>
      </c>
      <c r="AZ2989">
        <v>0.10857062825465837</v>
      </c>
      <c r="BA2989">
        <v>513.93666398666198</v>
      </c>
      <c r="BB2989">
        <v>361.33160131368362</v>
      </c>
      <c r="BC2989">
        <v>1</v>
      </c>
      <c r="BD2989">
        <v>37.290477039981148</v>
      </c>
      <c r="BE2989">
        <v>107.79873917254555</v>
      </c>
      <c r="BF2989">
        <v>15.98519352382718</v>
      </c>
      <c r="BG2989">
        <v>4.5147205284242249</v>
      </c>
      <c r="BH2989">
        <v>441.72256133644174</v>
      </c>
      <c r="BI2989">
        <v>0.2</v>
      </c>
      <c r="BJ2989">
        <v>2488.48044100485</v>
      </c>
      <c r="BK2989">
        <v>686.66854769123427</v>
      </c>
      <c r="BL2989">
        <v>899.4710798650367</v>
      </c>
      <c r="BM2989">
        <v>1073.7871935270518</v>
      </c>
      <c r="BN2989">
        <v>169.21616030837941</v>
      </c>
      <c r="BO2989">
        <v>33.676366997025703</v>
      </c>
      <c r="BP2989">
        <v>0.10682446480767532</v>
      </c>
      <c r="BQ2989">
        <v>100</v>
      </c>
      <c r="BR2989">
        <v>369.09936388297217</v>
      </c>
      <c r="BS2989">
        <v>5.4646708315808749E-2</v>
      </c>
      <c r="BT2989">
        <v>2.982855243676279E-4</v>
      </c>
      <c r="BU2989">
        <v>0</v>
      </c>
      <c r="BV2989">
        <v>0.54393293389714525</v>
      </c>
      <c r="BW2989">
        <v>14.047206952081284</v>
      </c>
      <c r="BX2989">
        <v>36.460221955832012</v>
      </c>
      <c r="BY2989">
        <v>29.412088991331817</v>
      </c>
      <c r="BZ2989">
        <v>841.32625641719574</v>
      </c>
      <c r="CA2989">
        <v>225.7268555476594</v>
      </c>
      <c r="CB2989">
        <v>213.721930402146</v>
      </c>
      <c r="CC2989" s="156">
        <v>0.96</v>
      </c>
      <c r="CD2989">
        <v>1410</v>
      </c>
      <c r="CE2989">
        <v>0.15082225674156824</v>
      </c>
      <c r="CF2989">
        <v>6.0754362045179491</v>
      </c>
      <c r="CG2989">
        <v>0.19838141361110453</v>
      </c>
      <c r="CH2989">
        <v>7.6531090557879553</v>
      </c>
      <c r="CI2989">
        <v>11</v>
      </c>
    </row>
    <row r="2990" spans="47:87" x14ac:dyDescent="0.3">
      <c r="AU2990">
        <v>0.3</v>
      </c>
      <c r="AV2990">
        <v>20.48425198141177</v>
      </c>
      <c r="AW2990">
        <v>0.30157877308360359</v>
      </c>
      <c r="AX2990">
        <v>0.8426261286137684</v>
      </c>
      <c r="AY2990">
        <v>322.91376463379328</v>
      </c>
      <c r="AZ2990">
        <v>0.13215615749862783</v>
      </c>
      <c r="BA2990">
        <v>336.40095830711255</v>
      </c>
      <c r="BB2990">
        <v>374.54036632663258</v>
      </c>
      <c r="BC2990">
        <v>1</v>
      </c>
      <c r="BD2990">
        <v>39.427430287770939</v>
      </c>
      <c r="BE2990">
        <v>76.153253391080938</v>
      </c>
      <c r="BF2990">
        <v>16.66619681502927</v>
      </c>
      <c r="BG2990">
        <v>3.9034350902948156</v>
      </c>
      <c r="BH2990">
        <v>410.63919007464602</v>
      </c>
      <c r="BI2990">
        <v>0.2</v>
      </c>
      <c r="BJ2990">
        <v>2195.1490770933829</v>
      </c>
      <c r="BK2990">
        <v>694.34206124759578</v>
      </c>
      <c r="BL2990">
        <v>880.6942547311196</v>
      </c>
      <c r="BM2990">
        <v>964.8224515028528</v>
      </c>
      <c r="BN2990">
        <v>113.21243806059772</v>
      </c>
      <c r="BO2990">
        <v>26.999971126468392</v>
      </c>
      <c r="BP2990">
        <v>7.6672646159394356E-2</v>
      </c>
      <c r="BQ2990">
        <v>100</v>
      </c>
      <c r="BR2990">
        <v>392.98495249754319</v>
      </c>
      <c r="BS2990">
        <v>5.0818677908065303E-2</v>
      </c>
      <c r="BT2990">
        <v>3.0629811137768842E-4</v>
      </c>
      <c r="BU2990">
        <v>0</v>
      </c>
      <c r="BV2990">
        <v>0.53689099228060222</v>
      </c>
      <c r="BW2990">
        <v>14.646816690788095</v>
      </c>
      <c r="BX2990">
        <v>36.687421972462282</v>
      </c>
      <c r="BY2990">
        <v>33.59430882589772</v>
      </c>
      <c r="BZ2990">
        <v>949.48014308472932</v>
      </c>
      <c r="CA2990">
        <v>174.6842903564874</v>
      </c>
      <c r="CB2990">
        <v>238.15442432050918</v>
      </c>
      <c r="CC2990" s="156">
        <v>0.88</v>
      </c>
      <c r="CD2990">
        <v>960</v>
      </c>
      <c r="CE2990">
        <v>0.23564127262383439</v>
      </c>
      <c r="CF2990">
        <v>6.6649128375395152</v>
      </c>
      <c r="CG2990">
        <v>0.28203615355706929</v>
      </c>
      <c r="CH2990">
        <v>24.425022055125655</v>
      </c>
      <c r="CI2990">
        <v>5</v>
      </c>
    </row>
    <row r="2991" spans="47:87" x14ac:dyDescent="0.3">
      <c r="AU2991">
        <v>0.3</v>
      </c>
      <c r="AV2991">
        <v>19.166180497705444</v>
      </c>
      <c r="AW2991">
        <v>0.27902453506739994</v>
      </c>
      <c r="AX2991">
        <v>1.0087454859073872</v>
      </c>
      <c r="AY2991">
        <v>324.78419740571076</v>
      </c>
      <c r="AZ2991">
        <v>9.8882196814695261E-2</v>
      </c>
      <c r="BA2991">
        <v>451.080614743198</v>
      </c>
      <c r="BB2991">
        <v>330.55940304011426</v>
      </c>
      <c r="BC2991">
        <v>1</v>
      </c>
      <c r="BD2991">
        <v>52.02306708493461</v>
      </c>
      <c r="BE2991">
        <v>115.10812416410141</v>
      </c>
      <c r="BF2991">
        <v>14.412377250627298</v>
      </c>
      <c r="BG2991">
        <v>4.7303021924081881</v>
      </c>
      <c r="BH2991">
        <v>440.41974556696272</v>
      </c>
      <c r="BI2991">
        <v>0.2</v>
      </c>
      <c r="BJ2991">
        <v>2728.4074032925682</v>
      </c>
      <c r="BK2991">
        <v>693.80471095988617</v>
      </c>
      <c r="BL2991">
        <v>898.13472037500605</v>
      </c>
      <c r="BM2991">
        <v>951.67488819539358</v>
      </c>
      <c r="BN2991">
        <v>190.10582280342419</v>
      </c>
      <c r="BO2991">
        <v>25.430879965123413</v>
      </c>
      <c r="BP2991">
        <v>1.6427599692296398E-2</v>
      </c>
      <c r="BQ2991">
        <v>100</v>
      </c>
      <c r="BR2991">
        <v>379.6050332703436</v>
      </c>
      <c r="BS2991">
        <v>5.8628487646779796E-2</v>
      </c>
      <c r="BT2991">
        <v>3.0914297661396785E-4</v>
      </c>
      <c r="BU2991">
        <v>0</v>
      </c>
      <c r="BV2991">
        <v>0.54049387935236948</v>
      </c>
      <c r="BW2991">
        <v>14.443968797736874</v>
      </c>
      <c r="BX2991">
        <v>33.928210324853424</v>
      </c>
      <c r="BY2991">
        <v>35.978543678061847</v>
      </c>
      <c r="BZ2991">
        <v>899.90916516020047</v>
      </c>
      <c r="CA2991">
        <v>313.05223481644242</v>
      </c>
      <c r="CB2991">
        <v>219.87930982481865</v>
      </c>
      <c r="CC2991" s="156">
        <v>1.0900000000000001</v>
      </c>
      <c r="CD2991">
        <v>2670</v>
      </c>
      <c r="CE2991">
        <v>5.9197908254968734E-2</v>
      </c>
      <c r="CF2991">
        <v>3.7523815647554803</v>
      </c>
      <c r="CG2991">
        <v>9.9593069383988722E-2</v>
      </c>
      <c r="CH2991">
        <v>-8.3165718667023683</v>
      </c>
      <c r="CI2991" t="s">
        <v>479</v>
      </c>
    </row>
    <row r="2992" spans="47:87" x14ac:dyDescent="0.3">
      <c r="AU2992">
        <v>0.3</v>
      </c>
      <c r="AV2992">
        <v>19.660818278088041</v>
      </c>
      <c r="AW2992">
        <v>0.28810243229741617</v>
      </c>
      <c r="AX2992">
        <v>1.5656298475985184</v>
      </c>
      <c r="AY2992">
        <v>356.35454423353195</v>
      </c>
      <c r="AZ2992">
        <v>8.359178286633262E-2</v>
      </c>
      <c r="BA2992">
        <v>356.53954571252581</v>
      </c>
      <c r="BB2992">
        <v>404.38694584883933</v>
      </c>
      <c r="BC2992">
        <v>1</v>
      </c>
      <c r="BD2992">
        <v>38.293839214909951</v>
      </c>
      <c r="BE2992">
        <v>94.630581903489812</v>
      </c>
      <c r="BF2992">
        <v>16.43624435254565</v>
      </c>
      <c r="BG2992">
        <v>6.2673902146529983</v>
      </c>
      <c r="BH2992">
        <v>414.19310782422167</v>
      </c>
      <c r="BI2992">
        <v>0.19999999999999998</v>
      </c>
      <c r="BJ2992">
        <v>2401.2765762272638</v>
      </c>
      <c r="BK2992">
        <v>689.40842363132083</v>
      </c>
      <c r="BL2992">
        <v>906.67422898387485</v>
      </c>
      <c r="BM2992">
        <v>804.77462606106064</v>
      </c>
      <c r="BN2992">
        <v>187.64257063387154</v>
      </c>
      <c r="BO2992">
        <v>25.771632800315007</v>
      </c>
      <c r="BP2992">
        <v>7.6101015327734597E-2</v>
      </c>
      <c r="BQ2992">
        <v>100</v>
      </c>
      <c r="BR2992">
        <v>345.06858535724831</v>
      </c>
      <c r="BS2992">
        <v>5.9026480770564584E-2</v>
      </c>
      <c r="BT2992">
        <v>3.0014114156328299E-4</v>
      </c>
      <c r="BU2992">
        <v>0</v>
      </c>
      <c r="BV2992">
        <v>0.5577368399892183</v>
      </c>
      <c r="BW2992">
        <v>14.648639582776157</v>
      </c>
      <c r="BX2992">
        <v>35.063808663917563</v>
      </c>
      <c r="BY2992">
        <v>36.245468876412971</v>
      </c>
      <c r="BZ2992">
        <v>878.23749301543796</v>
      </c>
      <c r="CA2992">
        <v>170.50273834488604</v>
      </c>
      <c r="CB2992">
        <v>238.59184363312386</v>
      </c>
      <c r="CC2992" s="156">
        <v>1</v>
      </c>
      <c r="CD2992">
        <v>1170</v>
      </c>
      <c r="CE2992">
        <v>0.18707649453278186</v>
      </c>
      <c r="CF2992">
        <v>6.1957278825710471</v>
      </c>
      <c r="CG2992">
        <v>0.2486856538680878</v>
      </c>
      <c r="CH2992">
        <v>16.568529483001974</v>
      </c>
      <c r="CI2992">
        <v>7</v>
      </c>
    </row>
    <row r="2993" spans="47:87" x14ac:dyDescent="0.3">
      <c r="AU2993">
        <v>0.3</v>
      </c>
      <c r="AV2993">
        <v>19.574347493917674</v>
      </c>
      <c r="AW2993">
        <v>0.27694160970964049</v>
      </c>
      <c r="AX2993">
        <v>0.98136679200477961</v>
      </c>
      <c r="AY2993">
        <v>331.56132676877411</v>
      </c>
      <c r="AZ2993">
        <v>0.11588843170196142</v>
      </c>
      <c r="BA2993">
        <v>413.79978268472479</v>
      </c>
      <c r="BB2993">
        <v>373.65664479434241</v>
      </c>
      <c r="BC2993">
        <v>1</v>
      </c>
      <c r="BD2993">
        <v>42.771274643315955</v>
      </c>
      <c r="BE2993">
        <v>98.071051652557614</v>
      </c>
      <c r="BF2993">
        <v>16.674918037693395</v>
      </c>
      <c r="BG2993">
        <v>6.4144845603187903</v>
      </c>
      <c r="BH2993">
        <v>423.39281527784811</v>
      </c>
      <c r="BI2993">
        <v>0.2</v>
      </c>
      <c r="BJ2993">
        <v>2729.87285077551</v>
      </c>
      <c r="BK2993">
        <v>703.5738741752532</v>
      </c>
      <c r="BL2993">
        <v>873.04707724301363</v>
      </c>
      <c r="BM2993">
        <v>941.32905206245937</v>
      </c>
      <c r="BN2993">
        <v>182.93501252534534</v>
      </c>
      <c r="BO2993">
        <v>24.708998329285873</v>
      </c>
      <c r="BP2993">
        <v>8.0778669666047548E-2</v>
      </c>
      <c r="BQ2993">
        <v>100</v>
      </c>
      <c r="BR2993">
        <v>380.84795760441193</v>
      </c>
      <c r="BS2993">
        <v>5.7587309640206849E-2</v>
      </c>
      <c r="BT2993">
        <v>3.0406122534379517E-4</v>
      </c>
      <c r="BU2993">
        <v>97.678212404735433</v>
      </c>
      <c r="BV2993">
        <v>0.54870186843187818</v>
      </c>
      <c r="BW2993">
        <v>13.638185390299595</v>
      </c>
      <c r="BX2993">
        <v>39.766208077006432</v>
      </c>
      <c r="BY2993">
        <v>38.153438641064419</v>
      </c>
      <c r="BZ2993">
        <v>1031.2899926121802</v>
      </c>
      <c r="CA2993">
        <v>315.31245750623088</v>
      </c>
      <c r="CB2993">
        <v>235.8758373688909</v>
      </c>
      <c r="CC2993" s="156">
        <v>0.93</v>
      </c>
      <c r="CD2993">
        <v>1850</v>
      </c>
      <c r="CE2993">
        <v>0.11858089309884723</v>
      </c>
      <c r="CF2993">
        <v>3.7830330295033883</v>
      </c>
      <c r="CG2993">
        <v>0.1536409631713756</v>
      </c>
      <c r="CH2993">
        <v>0.86291834943616808</v>
      </c>
      <c r="CI2993">
        <v>19</v>
      </c>
    </row>
    <row r="2994" spans="47:87" x14ac:dyDescent="0.3">
      <c r="AU2994">
        <v>0.3</v>
      </c>
      <c r="AV2994">
        <v>21.466794778498098</v>
      </c>
      <c r="AW2994">
        <v>0.3177224900607879</v>
      </c>
      <c r="AX2994">
        <v>0.84767642238170859</v>
      </c>
      <c r="AY2994">
        <v>345.18580027926379</v>
      </c>
      <c r="AZ2994">
        <v>9.050939223527546E-2</v>
      </c>
      <c r="BA2994">
        <v>432.30670633311928</v>
      </c>
      <c r="BB2994">
        <v>378.74258000991517</v>
      </c>
      <c r="BC2994">
        <v>1</v>
      </c>
      <c r="BD2994">
        <v>37.464773725448161</v>
      </c>
      <c r="BE2994">
        <v>94.798761888973871</v>
      </c>
      <c r="BF2994">
        <v>11.26800589046937</v>
      </c>
      <c r="BG2994">
        <v>6.7012466290968682</v>
      </c>
      <c r="BH2994">
        <v>393.8678818006623</v>
      </c>
      <c r="BI2994">
        <v>0.19999999999999998</v>
      </c>
      <c r="BJ2994">
        <v>2301.2383868583174</v>
      </c>
      <c r="BK2994">
        <v>676.12738828212366</v>
      </c>
      <c r="BL2994">
        <v>879.47479065592984</v>
      </c>
      <c r="BM2994">
        <v>909.5230868340974</v>
      </c>
      <c r="BN2994">
        <v>173.35322746389676</v>
      </c>
      <c r="BO2994">
        <v>28.593650625032097</v>
      </c>
      <c r="BP2994">
        <v>6.3011727471506962E-2</v>
      </c>
      <c r="BQ2994">
        <v>100</v>
      </c>
      <c r="BR2994">
        <v>330.45732575043195</v>
      </c>
      <c r="BS2994">
        <v>5.4852293556816645E-2</v>
      </c>
      <c r="BT2994">
        <v>3.06497613268819E-4</v>
      </c>
      <c r="BU2994">
        <v>82.452229599921679</v>
      </c>
      <c r="BV2994">
        <v>0.52273450263973076</v>
      </c>
      <c r="BW2994">
        <v>14.785313247300069</v>
      </c>
      <c r="BX2994">
        <v>37.922811392844615</v>
      </c>
      <c r="BY2994">
        <v>34.364346762515837</v>
      </c>
      <c r="BZ2994">
        <v>1159.2025154882058</v>
      </c>
      <c r="CA2994">
        <v>280.56407975207861</v>
      </c>
      <c r="CB2994">
        <v>239.44186832202575</v>
      </c>
      <c r="CC2994" s="156">
        <v>1.04</v>
      </c>
      <c r="CD2994">
        <v>1480</v>
      </c>
      <c r="CE2994">
        <v>0.12014150018157688</v>
      </c>
      <c r="CF2994">
        <v>5.388541927050742</v>
      </c>
      <c r="CG2994">
        <v>0.15580415772514247</v>
      </c>
      <c r="CH2994">
        <v>6.7840709906494832</v>
      </c>
      <c r="CI2994">
        <v>12</v>
      </c>
    </row>
    <row r="2995" spans="47:87" x14ac:dyDescent="0.3">
      <c r="AU2995">
        <v>0.3</v>
      </c>
      <c r="AV2995">
        <v>19.936218441075095</v>
      </c>
      <c r="AW2995">
        <v>0.3127082909961299</v>
      </c>
      <c r="AX2995">
        <v>1.3778031698585949</v>
      </c>
      <c r="AY2995">
        <v>316.86537785544766</v>
      </c>
      <c r="AZ2995">
        <v>9.9843230826772447E-2</v>
      </c>
      <c r="BA2995">
        <v>411.30276306555248</v>
      </c>
      <c r="BB2995">
        <v>370.0942702075817</v>
      </c>
      <c r="BC2995">
        <v>1</v>
      </c>
      <c r="BD2995">
        <v>36.778055449817217</v>
      </c>
      <c r="BE2995">
        <v>117.49880115950468</v>
      </c>
      <c r="BF2995">
        <v>14.671730691482345</v>
      </c>
      <c r="BG2995">
        <v>4.7655356085846421</v>
      </c>
      <c r="BH2995">
        <v>392.18351684919429</v>
      </c>
      <c r="BI2995">
        <v>0.20000000000000004</v>
      </c>
      <c r="BJ2995">
        <v>2234.4580657322313</v>
      </c>
      <c r="BK2995">
        <v>708.74474871575728</v>
      </c>
      <c r="BL2995">
        <v>921.81786211030567</v>
      </c>
      <c r="BM2995">
        <v>966.47830530367798</v>
      </c>
      <c r="BN2995">
        <v>131.08270181899144</v>
      </c>
      <c r="BO2995">
        <v>28.217480605746434</v>
      </c>
      <c r="BP2995">
        <v>5.2853798356043938E-2</v>
      </c>
      <c r="BQ2995">
        <v>100</v>
      </c>
      <c r="BR2995">
        <v>352.5653110213039</v>
      </c>
      <c r="BS2995">
        <v>5.6407310896978778E-2</v>
      </c>
      <c r="BT2995">
        <v>3.1250968004661818E-4</v>
      </c>
      <c r="BU2995">
        <v>34.928027083798867</v>
      </c>
      <c r="BV2995">
        <v>0.52294204604986494</v>
      </c>
      <c r="BW2995">
        <v>14.934238680237442</v>
      </c>
      <c r="BX2995">
        <v>34.068101996935169</v>
      </c>
      <c r="BY2995">
        <v>37.764991924042207</v>
      </c>
      <c r="BZ2995">
        <v>928.33504608767885</v>
      </c>
      <c r="CA2995">
        <v>367.85410128566411</v>
      </c>
      <c r="CB2995">
        <v>233.45770700627401</v>
      </c>
      <c r="CC2995" s="156">
        <v>1.05</v>
      </c>
      <c r="CD2995">
        <v>1430</v>
      </c>
      <c r="CE2995">
        <v>0.24839801258844041</v>
      </c>
      <c r="CF2995">
        <v>6.2832276607667286</v>
      </c>
      <c r="CG2995">
        <v>0.23423008352424632</v>
      </c>
      <c r="CH2995">
        <v>20.151523994935403</v>
      </c>
      <c r="CI2995">
        <v>6</v>
      </c>
    </row>
    <row r="2996" spans="47:87" x14ac:dyDescent="0.3">
      <c r="AU2996">
        <v>0.3</v>
      </c>
      <c r="AV2996">
        <v>20.657438695142073</v>
      </c>
      <c r="AW2996">
        <v>0.2871066744643504</v>
      </c>
      <c r="AX2996">
        <v>1.2577916160354261</v>
      </c>
      <c r="AY2996">
        <v>336.90859887829066</v>
      </c>
      <c r="AZ2996">
        <v>0.12003743456219643</v>
      </c>
      <c r="BA2996">
        <v>401.14818151053328</v>
      </c>
      <c r="BB2996">
        <v>370.455495914236</v>
      </c>
      <c r="BC2996">
        <v>1</v>
      </c>
      <c r="BD2996">
        <v>35.311331830779146</v>
      </c>
      <c r="BE2996">
        <v>99.430087551444942</v>
      </c>
      <c r="BF2996">
        <v>19.296612528385598</v>
      </c>
      <c r="BG2996">
        <v>5.6872699157238022</v>
      </c>
      <c r="BH2996">
        <v>453.092827689449</v>
      </c>
      <c r="BI2996">
        <v>0.2</v>
      </c>
      <c r="BJ2996">
        <v>2676.9574106595178</v>
      </c>
      <c r="BK2996">
        <v>678.17784547258066</v>
      </c>
      <c r="BL2996">
        <v>772.67948853270241</v>
      </c>
      <c r="BM2996">
        <v>809.60211736040526</v>
      </c>
      <c r="BN2996">
        <v>183.6026929987319</v>
      </c>
      <c r="BO2996">
        <v>26.057884614892764</v>
      </c>
      <c r="BP2996">
        <v>3.0116211468661225E-2</v>
      </c>
      <c r="BQ2996">
        <v>100</v>
      </c>
      <c r="BR2996">
        <v>363.37309374868147</v>
      </c>
      <c r="BS2996">
        <v>5.3780323906311683E-2</v>
      </c>
      <c r="BT2996">
        <v>3.1423507291501024E-4</v>
      </c>
      <c r="BU2996">
        <v>17.839661074424917</v>
      </c>
      <c r="BV2996">
        <v>0.53566329922606459</v>
      </c>
      <c r="BW2996">
        <v>14.412906453705311</v>
      </c>
      <c r="BX2996">
        <v>34.839574738661859</v>
      </c>
      <c r="BY2996">
        <v>25.389178934649586</v>
      </c>
      <c r="BZ2996">
        <v>870.43399625288475</v>
      </c>
      <c r="CA2996">
        <v>377.85411177388727</v>
      </c>
      <c r="CB2996">
        <v>231.79383723646413</v>
      </c>
      <c r="CC2996" s="156">
        <v>1.02</v>
      </c>
      <c r="CD2996">
        <v>1760</v>
      </c>
      <c r="CE2996">
        <v>0.14722881881616123</v>
      </c>
      <c r="CF2996">
        <v>4.6267791611467572</v>
      </c>
      <c r="CG2996">
        <v>0.1800301267977599</v>
      </c>
      <c r="CH2996">
        <v>10.586697731864316</v>
      </c>
      <c r="CI2996">
        <v>10</v>
      </c>
    </row>
    <row r="2997" spans="47:87" x14ac:dyDescent="0.3">
      <c r="AU2997">
        <v>0.3</v>
      </c>
      <c r="AV2997">
        <v>20.081761995341697</v>
      </c>
      <c r="AW2997">
        <v>0.27530708198436854</v>
      </c>
      <c r="AX2997">
        <v>1.3422866966022331</v>
      </c>
      <c r="AY2997">
        <v>322.5114707830229</v>
      </c>
      <c r="AZ2997">
        <v>0.10798457201358166</v>
      </c>
      <c r="BA2997">
        <v>529.04260356718521</v>
      </c>
      <c r="BB2997">
        <v>309.37292060841668</v>
      </c>
      <c r="BC2997">
        <v>1</v>
      </c>
      <c r="BD2997">
        <v>42.243678460191134</v>
      </c>
      <c r="BE2997">
        <v>100.51145986345195</v>
      </c>
      <c r="BF2997">
        <v>21.051899071334873</v>
      </c>
      <c r="BG2997">
        <v>5.2883023899754171</v>
      </c>
      <c r="BH2997">
        <v>425.39738006786143</v>
      </c>
      <c r="BI2997">
        <v>0.19999999999999996</v>
      </c>
      <c r="BJ2997">
        <v>2861.7936897175891</v>
      </c>
      <c r="BK2997">
        <v>689.76858526956607</v>
      </c>
      <c r="BL2997">
        <v>916.65358383358171</v>
      </c>
      <c r="BM2997">
        <v>814.69974598342219</v>
      </c>
      <c r="BN2997">
        <v>157.96521929749588</v>
      </c>
      <c r="BO2997">
        <v>24.700315274810666</v>
      </c>
      <c r="BP2997">
        <v>6.3694480301428089E-2</v>
      </c>
      <c r="BQ2997">
        <v>100</v>
      </c>
      <c r="BR2997">
        <v>310.24230760402486</v>
      </c>
      <c r="BS2997">
        <v>5.8287050379018032E-2</v>
      </c>
      <c r="BT2997">
        <v>3.0777120903865073E-4</v>
      </c>
      <c r="BU2997">
        <v>44.321394562865599</v>
      </c>
      <c r="BV2997">
        <v>0.5523484269043385</v>
      </c>
      <c r="BW2997">
        <v>14.012959649378427</v>
      </c>
      <c r="BX2997">
        <v>36.901511468310197</v>
      </c>
      <c r="BY2997">
        <v>36.780278114846041</v>
      </c>
      <c r="BZ2997">
        <v>1147.6497310798434</v>
      </c>
      <c r="CA2997">
        <v>329.32786078884851</v>
      </c>
      <c r="CB2997">
        <v>222.00284584125626</v>
      </c>
      <c r="CC2997" s="156">
        <v>0.85</v>
      </c>
      <c r="CD2997">
        <v>1370</v>
      </c>
      <c r="CE2997">
        <v>0.23365462758519673</v>
      </c>
      <c r="CF2997">
        <v>7.5817780025698269</v>
      </c>
      <c r="CG2997">
        <v>0.28012302135818229</v>
      </c>
      <c r="CH2997">
        <v>22.588155808377753</v>
      </c>
      <c r="CI2997">
        <v>6</v>
      </c>
    </row>
    <row r="2998" spans="47:87" x14ac:dyDescent="0.3">
      <c r="AU2998">
        <v>0.3</v>
      </c>
      <c r="AV2998">
        <v>21.675534882308945</v>
      </c>
      <c r="AW2998">
        <v>0.33886544285461556</v>
      </c>
      <c r="AX2998">
        <v>0.81861339955812107</v>
      </c>
      <c r="AY2998">
        <v>316.95591571082673</v>
      </c>
      <c r="AZ2998">
        <v>9.2196599306592297E-2</v>
      </c>
      <c r="BA2998">
        <v>381.50148037603503</v>
      </c>
      <c r="BB2998">
        <v>316.36699764524201</v>
      </c>
      <c r="BC2998">
        <v>1</v>
      </c>
      <c r="BD2998">
        <v>30.335569755419314</v>
      </c>
      <c r="BE2998">
        <v>90.375855090519039</v>
      </c>
      <c r="BF2998">
        <v>20.450984455245795</v>
      </c>
      <c r="BG2998">
        <v>4.5580987101039616</v>
      </c>
      <c r="BH2998">
        <v>442.1740513164724</v>
      </c>
      <c r="BI2998">
        <v>0.2</v>
      </c>
      <c r="BJ2998">
        <v>2482.4348739810507</v>
      </c>
      <c r="BK2998">
        <v>696.32230664814222</v>
      </c>
      <c r="BL2998">
        <v>911.16387756405356</v>
      </c>
      <c r="BM2998">
        <v>851.21526526239472</v>
      </c>
      <c r="BN2998">
        <v>116.13549497959178</v>
      </c>
      <c r="BO2998">
        <v>30.521817045746207</v>
      </c>
      <c r="BP2998">
        <v>6.414473090140782E-2</v>
      </c>
      <c r="BQ2998">
        <v>100</v>
      </c>
      <c r="BR2998">
        <v>348.74409926273438</v>
      </c>
      <c r="BS2998">
        <v>5.8538159525029165E-2</v>
      </c>
      <c r="BT2998">
        <v>3.1902776022011889E-4</v>
      </c>
      <c r="BU2998">
        <v>100.91770201236677</v>
      </c>
      <c r="BV2998">
        <v>0.53257001909453694</v>
      </c>
      <c r="BW2998">
        <v>16.457235249274625</v>
      </c>
      <c r="BX2998">
        <v>33.551570148128057</v>
      </c>
      <c r="BY2998">
        <v>35.819011819875669</v>
      </c>
      <c r="BZ2998">
        <v>1185.9442434024436</v>
      </c>
      <c r="CA2998">
        <v>211.8146487064287</v>
      </c>
      <c r="CB2998">
        <v>245.33933396965895</v>
      </c>
      <c r="CC2998" s="156">
        <v>1.07</v>
      </c>
      <c r="CD2998">
        <v>2300</v>
      </c>
      <c r="CE2998">
        <v>2.5474268115952547E-3</v>
      </c>
      <c r="CF2998">
        <v>1.7666496315996036</v>
      </c>
      <c r="CG2998">
        <v>5.9133787259433461E-2</v>
      </c>
      <c r="CH2998">
        <v>-16.661474660738978</v>
      </c>
      <c r="CI2998" t="s">
        <v>479</v>
      </c>
    </row>
    <row r="2999" spans="47:87" x14ac:dyDescent="0.3">
      <c r="AU2999">
        <v>0.3</v>
      </c>
      <c r="AV2999">
        <v>19.263809820882503</v>
      </c>
      <c r="AW2999">
        <v>0.31609206589071731</v>
      </c>
      <c r="AX2999">
        <v>1.1169993887857821</v>
      </c>
      <c r="AY2999">
        <v>325.80207160831924</v>
      </c>
      <c r="AZ2999">
        <v>0.10113528346251276</v>
      </c>
      <c r="BA2999">
        <v>408.42033826479638</v>
      </c>
      <c r="BB2999">
        <v>317.9788799255968</v>
      </c>
      <c r="BC2999">
        <v>1</v>
      </c>
      <c r="BD2999">
        <v>35.904247465984803</v>
      </c>
      <c r="BE2999">
        <v>98.818063873676223</v>
      </c>
      <c r="BF2999">
        <v>12.475926439205761</v>
      </c>
      <c r="BG2999">
        <v>6.3531247250313134</v>
      </c>
      <c r="BH2999">
        <v>453.02427063423733</v>
      </c>
      <c r="BI2999">
        <v>0.19999999999999998</v>
      </c>
      <c r="BJ2999">
        <v>3061.2664408838109</v>
      </c>
      <c r="BK2999">
        <v>677.07717214459046</v>
      </c>
      <c r="BL2999">
        <v>851.03278311432689</v>
      </c>
      <c r="BM2999">
        <v>721.35556796144908</v>
      </c>
      <c r="BN2999">
        <v>140.6500690836354</v>
      </c>
      <c r="BO2999">
        <v>28.823407662662223</v>
      </c>
      <c r="BP2999">
        <v>1.6949955846765487E-2</v>
      </c>
      <c r="BQ2999">
        <v>100</v>
      </c>
      <c r="BR2999">
        <v>407.84658810097994</v>
      </c>
      <c r="BS2999">
        <v>6.0776188227824796E-2</v>
      </c>
      <c r="BT2999">
        <v>2.77987372206618E-4</v>
      </c>
      <c r="BU2999">
        <v>0</v>
      </c>
      <c r="BV2999">
        <v>0.53280040818732799</v>
      </c>
      <c r="BW2999">
        <v>14.763018566903581</v>
      </c>
      <c r="BX2999">
        <v>35.128619526557728</v>
      </c>
      <c r="BY2999">
        <v>28.897238898628544</v>
      </c>
      <c r="BZ2999">
        <v>1136.4326496907158</v>
      </c>
      <c r="CA2999">
        <v>319.65983153835555</v>
      </c>
      <c r="CB2999">
        <v>226.26835038457625</v>
      </c>
      <c r="CC2999" s="156">
        <v>1</v>
      </c>
      <c r="CD2999">
        <v>2530</v>
      </c>
      <c r="CE2999">
        <v>-0.12166349750810124</v>
      </c>
      <c r="CF2999">
        <v>0.31455791179693016</v>
      </c>
      <c r="CG2999">
        <v>1.1956130976064731E-2</v>
      </c>
      <c r="CH2999">
        <v>-22.596841269711884</v>
      </c>
      <c r="CI2999" t="s">
        <v>479</v>
      </c>
    </row>
    <row r="3000" spans="47:87" x14ac:dyDescent="0.3">
      <c r="AU3000">
        <v>0.3</v>
      </c>
      <c r="AV3000">
        <v>17.752568422169425</v>
      </c>
      <c r="AW3000">
        <v>0.3389472876549593</v>
      </c>
      <c r="AX3000">
        <v>0.30724776494120926</v>
      </c>
      <c r="AY3000">
        <v>340.12395018783133</v>
      </c>
      <c r="AZ3000">
        <v>0.11621083328332768</v>
      </c>
      <c r="BA3000">
        <v>387.18325846236189</v>
      </c>
      <c r="BB3000">
        <v>353.17302679926149</v>
      </c>
      <c r="BC3000">
        <v>1</v>
      </c>
      <c r="BD3000">
        <v>39.630804614817436</v>
      </c>
      <c r="BE3000">
        <v>114.30801483225592</v>
      </c>
      <c r="BF3000">
        <v>21.65047845917578</v>
      </c>
      <c r="BG3000">
        <v>6.0638951287513914</v>
      </c>
      <c r="BH3000">
        <v>406.57654372713154</v>
      </c>
      <c r="BI3000">
        <v>0.20000000000000004</v>
      </c>
      <c r="BJ3000">
        <v>3108.4491563674733</v>
      </c>
      <c r="BK3000">
        <v>692.13180140420161</v>
      </c>
      <c r="BL3000">
        <v>874.61643203505605</v>
      </c>
      <c r="BM3000">
        <v>976.97184104432677</v>
      </c>
      <c r="BN3000">
        <v>123.46935681738026</v>
      </c>
      <c r="BO3000">
        <v>31.100725099290305</v>
      </c>
      <c r="BP3000">
        <v>0</v>
      </c>
      <c r="BQ3000">
        <v>100</v>
      </c>
      <c r="BR3000">
        <v>374.02914276000041</v>
      </c>
      <c r="BS3000">
        <v>5.2717223051785583E-2</v>
      </c>
      <c r="BT3000">
        <v>3.0179702322788855E-4</v>
      </c>
      <c r="BU3000">
        <v>31.951030755265297</v>
      </c>
      <c r="BV3000">
        <v>0.56080517757510073</v>
      </c>
      <c r="BW3000">
        <v>16.042682896583688</v>
      </c>
      <c r="BX3000">
        <v>36.753951141477842</v>
      </c>
      <c r="BY3000">
        <v>27.627005855980649</v>
      </c>
      <c r="BZ3000">
        <v>875.06893495197323</v>
      </c>
      <c r="CA3000">
        <v>208.91157808456461</v>
      </c>
      <c r="CB3000">
        <v>249.86010745786598</v>
      </c>
      <c r="CC3000" s="156">
        <v>1</v>
      </c>
      <c r="CD3000">
        <v>1930</v>
      </c>
      <c r="CE3000">
        <v>6.6043156093957833E-2</v>
      </c>
      <c r="CF3000">
        <v>3.1933335788953663</v>
      </c>
      <c r="CG3000">
        <v>0.1030209995777862</v>
      </c>
      <c r="CH3000">
        <v>-6.0606174558244055</v>
      </c>
      <c r="CI3000" t="s">
        <v>479</v>
      </c>
    </row>
    <row r="3001" spans="47:87" x14ac:dyDescent="0.3">
      <c r="AU3001">
        <v>0.3</v>
      </c>
      <c r="AV3001">
        <v>20.291254740016569</v>
      </c>
      <c r="AW3001">
        <v>0.31640355514476748</v>
      </c>
      <c r="AX3001">
        <v>0.37848669302821542</v>
      </c>
      <c r="AY3001">
        <v>333.25165310428758</v>
      </c>
      <c r="AZ3001">
        <v>9.6504920345781509E-2</v>
      </c>
      <c r="BA3001">
        <v>417.35566240764661</v>
      </c>
      <c r="BB3001">
        <v>350.90012554765536</v>
      </c>
      <c r="BC3001">
        <v>1</v>
      </c>
      <c r="BD3001">
        <v>37.713883488454648</v>
      </c>
      <c r="BE3001">
        <v>92.163776805636218</v>
      </c>
      <c r="BF3001">
        <v>12.084002683451885</v>
      </c>
      <c r="BG3001">
        <v>3.4129299689170827</v>
      </c>
      <c r="BH3001">
        <v>394.53540988299034</v>
      </c>
      <c r="BI3001">
        <v>0.2</v>
      </c>
      <c r="BJ3001">
        <v>2274.1252446399089</v>
      </c>
      <c r="BK3001">
        <v>677.91455480779712</v>
      </c>
      <c r="BL3001">
        <v>867.95796145786449</v>
      </c>
      <c r="BM3001">
        <v>983.8435577885225</v>
      </c>
      <c r="BN3001">
        <v>109.48329219781338</v>
      </c>
      <c r="BO3001">
        <v>28.581420466407341</v>
      </c>
      <c r="BP3001">
        <v>4.9799938968095689E-2</v>
      </c>
      <c r="BQ3001">
        <v>100</v>
      </c>
      <c r="BR3001">
        <v>351.41263923039486</v>
      </c>
      <c r="BS3001">
        <v>5.472334581164854E-2</v>
      </c>
      <c r="BT3001">
        <v>2.8850888126456082E-4</v>
      </c>
      <c r="BU3001">
        <v>0</v>
      </c>
      <c r="BV3001">
        <v>0.57607368972556561</v>
      </c>
      <c r="BW3001">
        <v>14.491619932554956</v>
      </c>
      <c r="BX3001">
        <v>36.234806322680733</v>
      </c>
      <c r="BY3001">
        <v>36.201795225014557</v>
      </c>
      <c r="BZ3001">
        <v>1051.9406933922348</v>
      </c>
      <c r="CA3001">
        <v>235.38556838714334</v>
      </c>
      <c r="CB3001">
        <v>218.15261318530403</v>
      </c>
      <c r="CC3001" s="156">
        <v>0.97</v>
      </c>
      <c r="CD3001">
        <v>480</v>
      </c>
      <c r="CE3001">
        <v>0.28050649930733274</v>
      </c>
      <c r="CF3001">
        <v>8.6068809919524156</v>
      </c>
      <c r="CG3001">
        <v>0.33694561505889348</v>
      </c>
      <c r="CH3001">
        <v>33.366825526921112</v>
      </c>
      <c r="CI3001">
        <v>4</v>
      </c>
    </row>
    <row r="3002" spans="47:87" x14ac:dyDescent="0.3">
      <c r="AU3002">
        <v>0.3</v>
      </c>
      <c r="AV3002">
        <v>21.133793791409204</v>
      </c>
      <c r="AW3002">
        <v>0.3131071118952346</v>
      </c>
      <c r="AX3002">
        <v>0.20234288612020934</v>
      </c>
      <c r="AY3002">
        <v>370.00724108904552</v>
      </c>
      <c r="AZ3002">
        <v>0.10348021520760922</v>
      </c>
      <c r="BA3002">
        <v>447.53803065776361</v>
      </c>
      <c r="BB3002">
        <v>271.9220808496537</v>
      </c>
      <c r="BC3002">
        <v>1</v>
      </c>
      <c r="BD3002">
        <v>35.600553687217705</v>
      </c>
      <c r="BE3002">
        <v>99.986937710419497</v>
      </c>
      <c r="BF3002">
        <v>8.8227598708261006</v>
      </c>
      <c r="BG3002">
        <v>6.2494176605206304</v>
      </c>
      <c r="BH3002">
        <v>405.42498625225352</v>
      </c>
      <c r="BI3002">
        <v>0.19999999999999996</v>
      </c>
      <c r="BJ3002">
        <v>2206.3420228941</v>
      </c>
      <c r="BK3002">
        <v>689.89229460432387</v>
      </c>
      <c r="BL3002">
        <v>839.87977400370141</v>
      </c>
      <c r="BM3002">
        <v>1000.6108537875975</v>
      </c>
      <c r="BN3002">
        <v>139.72606953313672</v>
      </c>
      <c r="BO3002">
        <v>28.480916830179833</v>
      </c>
      <c r="BP3002">
        <v>2.5304676512338434E-2</v>
      </c>
      <c r="BQ3002">
        <v>100</v>
      </c>
      <c r="BR3002">
        <v>317.06331251122043</v>
      </c>
      <c r="BS3002">
        <v>6.1283711564827599E-2</v>
      </c>
      <c r="BT3002">
        <v>3.0011349210329758E-4</v>
      </c>
      <c r="BU3002">
        <v>48.252145944963317</v>
      </c>
      <c r="BV3002">
        <v>0.5499461612290133</v>
      </c>
      <c r="BW3002">
        <v>14.32530247719105</v>
      </c>
      <c r="BX3002">
        <v>34.494020150177171</v>
      </c>
      <c r="BY3002">
        <v>32.688304877870365</v>
      </c>
      <c r="BZ3002">
        <v>1135.21161712923</v>
      </c>
      <c r="CA3002">
        <v>247.92113674200226</v>
      </c>
      <c r="CB3002">
        <v>228.1113627335524</v>
      </c>
      <c r="CC3002" s="156">
        <v>0.85</v>
      </c>
      <c r="CD3002">
        <v>1780</v>
      </c>
      <c r="CE3002">
        <v>0.20263918696798933</v>
      </c>
      <c r="CF3002">
        <v>7.3989470068634446</v>
      </c>
      <c r="CG3002">
        <v>0.24354945326875696</v>
      </c>
      <c r="CH3002">
        <v>27.137294108558979</v>
      </c>
      <c r="CI3002">
        <v>7</v>
      </c>
    </row>
    <row r="3003" spans="47:87" x14ac:dyDescent="0.3">
      <c r="AU3003">
        <v>0.3</v>
      </c>
      <c r="AV3003">
        <v>21.348956848885667</v>
      </c>
      <c r="AW3003">
        <v>0.37835793750487046</v>
      </c>
      <c r="AX3003">
        <v>1.5101622777139947</v>
      </c>
      <c r="AY3003">
        <v>332.72892554739201</v>
      </c>
      <c r="AZ3003">
        <v>9.6998417003371959E-2</v>
      </c>
      <c r="BA3003">
        <v>401.87894972701099</v>
      </c>
      <c r="BB3003">
        <v>282.42152456624933</v>
      </c>
      <c r="BC3003">
        <v>1</v>
      </c>
      <c r="BD3003">
        <v>43.188397500701896</v>
      </c>
      <c r="BE3003">
        <v>95.651443521814642</v>
      </c>
      <c r="BF3003">
        <v>10.559357962352422</v>
      </c>
      <c r="BG3003">
        <v>6.2916554219080938</v>
      </c>
      <c r="BH3003">
        <v>426.23767571335935</v>
      </c>
      <c r="BI3003">
        <v>0.19999999999999998</v>
      </c>
      <c r="BJ3003">
        <v>2920.8213915313049</v>
      </c>
      <c r="BK3003">
        <v>677.00357846401562</v>
      </c>
      <c r="BL3003">
        <v>921.80872008086374</v>
      </c>
      <c r="BM3003">
        <v>880.75663665952948</v>
      </c>
      <c r="BN3003">
        <v>147.04358966168476</v>
      </c>
      <c r="BO3003">
        <v>34.463779904889826</v>
      </c>
      <c r="BP3003">
        <v>2.4949982409296512E-2</v>
      </c>
      <c r="BQ3003">
        <v>100</v>
      </c>
      <c r="BR3003">
        <v>324.101541891723</v>
      </c>
      <c r="BS3003">
        <v>5.0602451345107602E-2</v>
      </c>
      <c r="BT3003">
        <v>3.1003266473440838E-4</v>
      </c>
      <c r="BU3003">
        <v>92.640540893206264</v>
      </c>
      <c r="BV3003">
        <v>0.55192120851459292</v>
      </c>
      <c r="BW3003">
        <v>15.967345294406313</v>
      </c>
      <c r="BX3003">
        <v>35.313954761713219</v>
      </c>
      <c r="BY3003">
        <v>32.723149964133448</v>
      </c>
      <c r="BZ3003">
        <v>983.83099756029389</v>
      </c>
      <c r="CA3003">
        <v>369.31786302950457</v>
      </c>
      <c r="CB3003">
        <v>248.11157410360576</v>
      </c>
      <c r="CC3003" s="156">
        <v>1.4</v>
      </c>
      <c r="CD3003">
        <v>840</v>
      </c>
      <c r="CE3003">
        <v>7.8356126187059338E-2</v>
      </c>
      <c r="CF3003">
        <v>3.1921070134390086</v>
      </c>
      <c r="CG3003">
        <v>0.11144619051137386</v>
      </c>
      <c r="CH3003">
        <v>-3.1966613465621947</v>
      </c>
      <c r="CI3003" t="s">
        <v>479</v>
      </c>
    </row>
    <row r="3004" spans="47:87" x14ac:dyDescent="0.3">
      <c r="AU3004">
        <v>0.3</v>
      </c>
      <c r="AV3004">
        <v>20.070118592943118</v>
      </c>
      <c r="AW3004">
        <v>0.34724996719056478</v>
      </c>
      <c r="AX3004">
        <v>0.88044958313330501</v>
      </c>
      <c r="AY3004">
        <v>307.42743766877618</v>
      </c>
      <c r="AZ3004">
        <v>8.7329891594862374E-2</v>
      </c>
      <c r="BA3004">
        <v>455.87872278698836</v>
      </c>
      <c r="BB3004">
        <v>405.34110071866775</v>
      </c>
      <c r="BC3004">
        <v>1</v>
      </c>
      <c r="BD3004">
        <v>42.422705837524077</v>
      </c>
      <c r="BE3004">
        <v>104.08876501522633</v>
      </c>
      <c r="BF3004">
        <v>15.556491310789964</v>
      </c>
      <c r="BG3004">
        <v>6.5799149391868843</v>
      </c>
      <c r="BH3004">
        <v>381.84263099380888</v>
      </c>
      <c r="BI3004">
        <v>0.2</v>
      </c>
      <c r="BJ3004">
        <v>2847.3890761376697</v>
      </c>
      <c r="BK3004">
        <v>694.55159624627709</v>
      </c>
      <c r="BL3004">
        <v>868.42725118146018</v>
      </c>
      <c r="BM3004">
        <v>1028.0806830584584</v>
      </c>
      <c r="BN3004">
        <v>233.48376052587466</v>
      </c>
      <c r="BO3004">
        <v>31.465165352001851</v>
      </c>
      <c r="BP3004">
        <v>4.2935778826815464E-2</v>
      </c>
      <c r="BQ3004">
        <v>100</v>
      </c>
      <c r="BR3004">
        <v>352.48798388331716</v>
      </c>
      <c r="BS3004">
        <v>5.6196146243667026E-2</v>
      </c>
      <c r="BT3004">
        <v>2.8883510958993959E-4</v>
      </c>
      <c r="BU3004">
        <v>14.511018949806608</v>
      </c>
      <c r="BV3004">
        <v>0.55531868140669449</v>
      </c>
      <c r="BW3004">
        <v>13.591111514962719</v>
      </c>
      <c r="BX3004">
        <v>35.309791750105937</v>
      </c>
      <c r="BY3004">
        <v>35.542387679786422</v>
      </c>
      <c r="BZ3004">
        <v>1110.9546396819355</v>
      </c>
      <c r="CA3004">
        <v>377.90169913255534</v>
      </c>
      <c r="CB3004">
        <v>235.64377593073425</v>
      </c>
      <c r="CC3004" s="156">
        <v>0.85</v>
      </c>
      <c r="CD3004">
        <v>2250</v>
      </c>
      <c r="CE3004">
        <v>0.16360333848784681</v>
      </c>
      <c r="CF3004">
        <v>5.6636967108776197</v>
      </c>
      <c r="CG3004">
        <v>0.21193699459422968</v>
      </c>
      <c r="CH3004">
        <v>13.058649098848694</v>
      </c>
      <c r="CI3004">
        <v>9</v>
      </c>
    </row>
    <row r="3005" spans="47:87" x14ac:dyDescent="0.3">
      <c r="AU3005">
        <v>0.3</v>
      </c>
      <c r="AV3005">
        <v>19.425648889299712</v>
      </c>
      <c r="AW3005">
        <v>0.31167655195283861</v>
      </c>
      <c r="AX3005">
        <v>1.1477371388001048</v>
      </c>
      <c r="AY3005">
        <v>326.7252057334149</v>
      </c>
      <c r="AZ3005">
        <v>0.10555559968649374</v>
      </c>
      <c r="BA3005">
        <v>372.77025603307317</v>
      </c>
      <c r="BB3005">
        <v>340.65634676959843</v>
      </c>
      <c r="BC3005">
        <v>1</v>
      </c>
      <c r="BD3005">
        <v>44.371310259527561</v>
      </c>
      <c r="BE3005">
        <v>111.40016883049597</v>
      </c>
      <c r="BF3005">
        <v>18.940494628749875</v>
      </c>
      <c r="BG3005">
        <v>5.6577338419822771</v>
      </c>
      <c r="BH3005">
        <v>436.82229806512532</v>
      </c>
      <c r="BI3005">
        <v>0.19999999999999998</v>
      </c>
      <c r="BJ3005">
        <v>2145.8431430628675</v>
      </c>
      <c r="BK3005">
        <v>724.086321303668</v>
      </c>
      <c r="BL3005">
        <v>884.73732350557123</v>
      </c>
      <c r="BM3005">
        <v>1163.6275381599589</v>
      </c>
      <c r="BN3005">
        <v>178.90147688932549</v>
      </c>
      <c r="BO3005">
        <v>28.230285075818742</v>
      </c>
      <c r="BP3005">
        <v>3.9799240780746648E-2</v>
      </c>
      <c r="BQ3005">
        <v>100</v>
      </c>
      <c r="BR3005">
        <v>368.24713058644898</v>
      </c>
      <c r="BS3005">
        <v>5.2494214426940952E-2</v>
      </c>
      <c r="BT3005">
        <v>3.0395854714302485E-4</v>
      </c>
      <c r="BU3005">
        <v>5.463653579600491</v>
      </c>
      <c r="BV3005">
        <v>0.59342009697321818</v>
      </c>
      <c r="BW3005">
        <v>13.531899434319506</v>
      </c>
      <c r="BX3005">
        <v>34.912236871888403</v>
      </c>
      <c r="BY3005">
        <v>40.524868978130108</v>
      </c>
      <c r="BZ3005">
        <v>1096.6578403338988</v>
      </c>
      <c r="CA3005">
        <v>242.79679005717256</v>
      </c>
      <c r="CB3005">
        <v>248.21303816510658</v>
      </c>
      <c r="CC3005" s="156">
        <v>1.05</v>
      </c>
      <c r="CD3005">
        <v>1780</v>
      </c>
      <c r="CE3005">
        <v>2.04066182257161E-2</v>
      </c>
      <c r="CF3005">
        <v>2.0724289111534882</v>
      </c>
      <c r="CG3005">
        <v>7.2793933428247332E-2</v>
      </c>
      <c r="CH3005">
        <v>-13.60034684965788</v>
      </c>
      <c r="CI3005" t="s">
        <v>479</v>
      </c>
    </row>
    <row r="3006" spans="47:87" x14ac:dyDescent="0.3">
      <c r="AU3006">
        <v>0.3</v>
      </c>
      <c r="AV3006">
        <v>19.849960499730766</v>
      </c>
      <c r="AW3006">
        <v>0.30768961681875118</v>
      </c>
      <c r="AX3006">
        <v>2.1686453590816042</v>
      </c>
      <c r="AY3006">
        <v>337.36185441373192</v>
      </c>
      <c r="AZ3006">
        <v>9.7364971958775845E-2</v>
      </c>
      <c r="BA3006">
        <v>440.18891392677159</v>
      </c>
      <c r="BB3006">
        <v>346.38494128878295</v>
      </c>
      <c r="BC3006">
        <v>1</v>
      </c>
      <c r="BD3006">
        <v>36.032405599430213</v>
      </c>
      <c r="BE3006">
        <v>94.694114736812764</v>
      </c>
      <c r="BF3006">
        <v>11.684547261733023</v>
      </c>
      <c r="BG3006">
        <v>6.0413204644952989</v>
      </c>
      <c r="BH3006">
        <v>401.16436511257598</v>
      </c>
      <c r="BI3006">
        <v>0.2</v>
      </c>
      <c r="BJ3006">
        <v>2671.315080365458</v>
      </c>
      <c r="BK3006">
        <v>699.33356605672714</v>
      </c>
      <c r="BL3006">
        <v>862.94547806115258</v>
      </c>
      <c r="BM3006">
        <v>999.95688814163941</v>
      </c>
      <c r="BN3006">
        <v>108.01381183424529</v>
      </c>
      <c r="BO3006">
        <v>27.862667050111948</v>
      </c>
      <c r="BP3006">
        <v>4.0111952507276928E-2</v>
      </c>
      <c r="BQ3006">
        <v>100</v>
      </c>
      <c r="BR3006">
        <v>348.65738875556838</v>
      </c>
      <c r="BS3006">
        <v>5.5798839476047482E-2</v>
      </c>
      <c r="BT3006">
        <v>3.339903456660767E-4</v>
      </c>
      <c r="BU3006">
        <v>0</v>
      </c>
      <c r="BV3006">
        <v>0.6005023196621404</v>
      </c>
      <c r="BW3006">
        <v>15.542304406620195</v>
      </c>
      <c r="BX3006">
        <v>32.535645167078123</v>
      </c>
      <c r="BY3006">
        <v>38.293313067671583</v>
      </c>
      <c r="BZ3006">
        <v>1083.0401257621581</v>
      </c>
      <c r="CA3006">
        <v>249.28400243382879</v>
      </c>
      <c r="CB3006">
        <v>223.09344809409376</v>
      </c>
      <c r="CC3006" s="156">
        <v>0.92</v>
      </c>
      <c r="CD3006">
        <v>1750</v>
      </c>
      <c r="CE3006">
        <v>0.16549334709857755</v>
      </c>
      <c r="CF3006">
        <v>6.639988726626787</v>
      </c>
      <c r="CG3006">
        <v>0.21247386596466902</v>
      </c>
      <c r="CH3006">
        <v>19.761928131416425</v>
      </c>
      <c r="CI3006">
        <v>8</v>
      </c>
    </row>
    <row r="3007" spans="47:87" x14ac:dyDescent="0.3">
      <c r="AU3007">
        <v>0.3</v>
      </c>
      <c r="AV3007">
        <v>19.866410761060241</v>
      </c>
      <c r="AW3007">
        <v>0.33162268497897274</v>
      </c>
      <c r="AX3007">
        <v>0.58291390944637256</v>
      </c>
      <c r="AY3007">
        <v>353.78687595702195</v>
      </c>
      <c r="AZ3007">
        <v>9.2252131841826374E-2</v>
      </c>
      <c r="BA3007">
        <v>533.48612115376534</v>
      </c>
      <c r="BB3007">
        <v>331.61921798763927</v>
      </c>
      <c r="BC3007">
        <v>1</v>
      </c>
      <c r="BD3007">
        <v>33.943753228627557</v>
      </c>
      <c r="BE3007">
        <v>96.307973310888443</v>
      </c>
      <c r="BF3007">
        <v>12.864044501642294</v>
      </c>
      <c r="BG3007">
        <v>6.6729183070116083</v>
      </c>
      <c r="BH3007">
        <v>430.43674882988131</v>
      </c>
      <c r="BI3007">
        <v>0.19999999999999998</v>
      </c>
      <c r="BJ3007">
        <v>2866.0319037624731</v>
      </c>
      <c r="BK3007">
        <v>691.56222860216337</v>
      </c>
      <c r="BL3007">
        <v>910.97286630161693</v>
      </c>
      <c r="BM3007">
        <v>908.77564262134069</v>
      </c>
      <c r="BN3007">
        <v>199.20971251173458</v>
      </c>
      <c r="BO3007">
        <v>29.907515790352733</v>
      </c>
      <c r="BP3007">
        <v>5.8145741443426845E-2</v>
      </c>
      <c r="BQ3007">
        <v>100</v>
      </c>
      <c r="BR3007">
        <v>362.96820604168437</v>
      </c>
      <c r="BS3007">
        <v>5.4207660557982824E-2</v>
      </c>
      <c r="BT3007">
        <v>3.0252649290001367E-4</v>
      </c>
      <c r="BU3007">
        <v>72.356492762799689</v>
      </c>
      <c r="BV3007">
        <v>0.57625898927234143</v>
      </c>
      <c r="BW3007">
        <v>13.965029731330377</v>
      </c>
      <c r="BX3007">
        <v>36.468003465504061</v>
      </c>
      <c r="BY3007">
        <v>32.936720134790775</v>
      </c>
      <c r="BZ3007">
        <v>1126.6299252902636</v>
      </c>
      <c r="CA3007">
        <v>365.52563710694949</v>
      </c>
      <c r="CB3007">
        <v>235.95501561945426</v>
      </c>
      <c r="CC3007" s="156">
        <v>1.04</v>
      </c>
      <c r="CD3007">
        <v>1530</v>
      </c>
      <c r="CE3007">
        <v>0.19101377949483012</v>
      </c>
      <c r="CF3007">
        <v>6.5407071449713854</v>
      </c>
      <c r="CG3007">
        <v>0.25290909379785276</v>
      </c>
      <c r="CH3007">
        <v>20.755477511305834</v>
      </c>
      <c r="CI3007">
        <v>6</v>
      </c>
    </row>
    <row r="3008" spans="47:87" x14ac:dyDescent="0.3">
      <c r="AU3008">
        <v>0.3</v>
      </c>
      <c r="AV3008">
        <v>18.611679576745235</v>
      </c>
      <c r="AW3008">
        <v>0.29531424911407367</v>
      </c>
      <c r="AX3008">
        <v>0.68743920904269573</v>
      </c>
      <c r="AY3008">
        <v>333.36789372203623</v>
      </c>
      <c r="AZ3008">
        <v>0.10316618174161932</v>
      </c>
      <c r="BA3008">
        <v>474.10784443601125</v>
      </c>
      <c r="BB3008">
        <v>338.51833470480221</v>
      </c>
      <c r="BC3008">
        <v>1</v>
      </c>
      <c r="BD3008">
        <v>39.297624601613279</v>
      </c>
      <c r="BE3008">
        <v>98.060418008200543</v>
      </c>
      <c r="BF3008">
        <v>22.961004093482494</v>
      </c>
      <c r="BG3008">
        <v>6.2063418549404776</v>
      </c>
      <c r="BH3008">
        <v>442.49098149366154</v>
      </c>
      <c r="BI3008">
        <v>0.19999999999999998</v>
      </c>
      <c r="BJ3008">
        <v>2799.6980292785806</v>
      </c>
      <c r="BK3008">
        <v>692.23698585641068</v>
      </c>
      <c r="BL3008">
        <v>863.18334203400286</v>
      </c>
      <c r="BM3008">
        <v>900.03780796548961</v>
      </c>
      <c r="BN3008">
        <v>153.31302177381966</v>
      </c>
      <c r="BO3008">
        <v>26.667933292091536</v>
      </c>
      <c r="BP3008">
        <v>4.7441739144639818E-2</v>
      </c>
      <c r="BQ3008">
        <v>100</v>
      </c>
      <c r="BR3008">
        <v>311.31688364087194</v>
      </c>
      <c r="BS3008">
        <v>5.6855814950884015E-2</v>
      </c>
      <c r="BT3008">
        <v>2.9568262888400462E-4</v>
      </c>
      <c r="BU3008">
        <v>77.875737360345482</v>
      </c>
      <c r="BV3008">
        <v>0.5542500505898238</v>
      </c>
      <c r="BW3008">
        <v>14.543176842493388</v>
      </c>
      <c r="BX3008">
        <v>36.862425114871392</v>
      </c>
      <c r="BY3008">
        <v>34.756906399082574</v>
      </c>
      <c r="BZ3008">
        <v>808.83252184775893</v>
      </c>
      <c r="CA3008">
        <v>284.25773556000138</v>
      </c>
      <c r="CB3008">
        <v>236.29948082316963</v>
      </c>
      <c r="CC3008" s="156">
        <v>1.1200000000000001</v>
      </c>
      <c r="CD3008">
        <v>1370</v>
      </c>
      <c r="CE3008">
        <v>0.10944659165326343</v>
      </c>
      <c r="CF3008">
        <v>3.805216714316181</v>
      </c>
      <c r="CG3008">
        <v>0.13851552377109663</v>
      </c>
      <c r="CH3008">
        <v>3.4559302636995324</v>
      </c>
      <c r="CI3008">
        <v>15</v>
      </c>
    </row>
    <row r="3009" spans="47:87" x14ac:dyDescent="0.3">
      <c r="AU3009">
        <v>0.3</v>
      </c>
      <c r="AV3009">
        <v>19.737293939694649</v>
      </c>
      <c r="AW3009">
        <v>0.32218805357750713</v>
      </c>
      <c r="AX3009">
        <v>1.5468812551763627</v>
      </c>
      <c r="AY3009">
        <v>340.11532971234914</v>
      </c>
      <c r="AZ3009">
        <v>0.10234724721143106</v>
      </c>
      <c r="BA3009">
        <v>408.21236394968469</v>
      </c>
      <c r="BB3009">
        <v>293.41866826212379</v>
      </c>
      <c r="BC3009">
        <v>1</v>
      </c>
      <c r="BD3009">
        <v>37.329064533539665</v>
      </c>
      <c r="BE3009">
        <v>91.395773485687201</v>
      </c>
      <c r="BF3009">
        <v>14.111332492447964</v>
      </c>
      <c r="BG3009">
        <v>5.4129989487528603</v>
      </c>
      <c r="BH3009">
        <v>381.55742559195465</v>
      </c>
      <c r="BI3009">
        <v>0.19999999999999998</v>
      </c>
      <c r="BJ3009">
        <v>2472.8284800990973</v>
      </c>
      <c r="BK3009">
        <v>690.34180781917382</v>
      </c>
      <c r="BL3009">
        <v>845.08851679898169</v>
      </c>
      <c r="BM3009">
        <v>941.21835884975656</v>
      </c>
      <c r="BN3009">
        <v>212.46895975793831</v>
      </c>
      <c r="BO3009">
        <v>29.038653043389871</v>
      </c>
      <c r="BP3009">
        <v>5.8613596794466323E-2</v>
      </c>
      <c r="BQ3009">
        <v>100</v>
      </c>
      <c r="BR3009">
        <v>391.62313543053426</v>
      </c>
      <c r="BS3009">
        <v>5.609314891620653E-2</v>
      </c>
      <c r="BT3009">
        <v>3.0382141690650364E-4</v>
      </c>
      <c r="BU3009">
        <v>0</v>
      </c>
      <c r="BV3009">
        <v>0.54515930144502567</v>
      </c>
      <c r="BW3009">
        <v>15.811721921499768</v>
      </c>
      <c r="BX3009">
        <v>36.217775335114041</v>
      </c>
      <c r="BY3009">
        <v>30.051110041307926</v>
      </c>
      <c r="BZ3009">
        <v>951.32909251593583</v>
      </c>
      <c r="CA3009">
        <v>380.19502467824236</v>
      </c>
      <c r="CB3009">
        <v>246.24748710279945</v>
      </c>
      <c r="CC3009" s="156">
        <v>0.98</v>
      </c>
      <c r="CD3009">
        <v>1030</v>
      </c>
      <c r="CE3009">
        <v>0.16738693008760941</v>
      </c>
      <c r="CF3009">
        <v>6.1697835258483069</v>
      </c>
      <c r="CG3009">
        <v>0.21951541629715574</v>
      </c>
      <c r="CH3009">
        <v>14.853417064877329</v>
      </c>
      <c r="CI3009">
        <v>8</v>
      </c>
    </row>
    <row r="3010" spans="47:87" x14ac:dyDescent="0.3">
      <c r="AU3010">
        <v>0.3</v>
      </c>
      <c r="AV3010">
        <v>20.763752338133177</v>
      </c>
      <c r="AW3010">
        <v>0.35242096111747562</v>
      </c>
      <c r="AX3010">
        <v>1.7255834593961628</v>
      </c>
      <c r="AY3010">
        <v>338.10529800717387</v>
      </c>
      <c r="AZ3010">
        <v>0.10559264483340557</v>
      </c>
      <c r="BA3010">
        <v>478.72986383690323</v>
      </c>
      <c r="BB3010">
        <v>223.298777941716</v>
      </c>
      <c r="BC3010">
        <v>1</v>
      </c>
      <c r="BD3010">
        <v>45.14865239982565</v>
      </c>
      <c r="BE3010">
        <v>93.972439319578029</v>
      </c>
      <c r="BF3010">
        <v>21.567873085739631</v>
      </c>
      <c r="BG3010">
        <v>5.9374733321407556</v>
      </c>
      <c r="BH3010">
        <v>425.49322254326501</v>
      </c>
      <c r="BI3010">
        <v>0.20000000000000004</v>
      </c>
      <c r="BJ3010">
        <v>2354.226038484403</v>
      </c>
      <c r="BK3010">
        <v>675.54696817575064</v>
      </c>
      <c r="BL3010">
        <v>912.19614819778883</v>
      </c>
      <c r="BM3010">
        <v>928.460313358343</v>
      </c>
      <c r="BN3010">
        <v>99.87454150918262</v>
      </c>
      <c r="BO3010">
        <v>31.804344499521427</v>
      </c>
      <c r="BP3010">
        <v>5.9191978904726834E-2</v>
      </c>
      <c r="BQ3010">
        <v>100</v>
      </c>
      <c r="BR3010">
        <v>376.53298848045597</v>
      </c>
      <c r="BS3010">
        <v>4.8908183784657944E-2</v>
      </c>
      <c r="BT3010">
        <v>3.0236351527356198E-4</v>
      </c>
      <c r="BU3010">
        <v>0</v>
      </c>
      <c r="BV3010">
        <v>0.5557292008923147</v>
      </c>
      <c r="BW3010">
        <v>15.60677351857052</v>
      </c>
      <c r="BX3010">
        <v>34.721015756470166</v>
      </c>
      <c r="BY3010">
        <v>33.358783145287767</v>
      </c>
      <c r="BZ3010">
        <v>849.55161619070145</v>
      </c>
      <c r="CA3010">
        <v>289.44509307782562</v>
      </c>
      <c r="CB3010">
        <v>221.05757538570919</v>
      </c>
      <c r="CC3010" s="156">
        <v>0.9</v>
      </c>
      <c r="CD3010">
        <v>1530</v>
      </c>
      <c r="CE3010">
        <v>0.20667882091874223</v>
      </c>
      <c r="CF3010">
        <v>6.2129701042727774</v>
      </c>
      <c r="CG3010">
        <v>0.24440264592266844</v>
      </c>
      <c r="CH3010">
        <v>18.939742522147807</v>
      </c>
      <c r="CI3010">
        <v>7</v>
      </c>
    </row>
    <row r="3011" spans="47:87" x14ac:dyDescent="0.3">
      <c r="AU3011">
        <v>0.3</v>
      </c>
      <c r="AV3011">
        <v>20.450768376757694</v>
      </c>
      <c r="AW3011">
        <v>0.33615915847538652</v>
      </c>
      <c r="AX3011">
        <v>2.0519394653310377</v>
      </c>
      <c r="AY3011">
        <v>307.04462444275293</v>
      </c>
      <c r="AZ3011">
        <v>9.2909205832169148E-2</v>
      </c>
      <c r="BA3011">
        <v>479.82842772384009</v>
      </c>
      <c r="BB3011">
        <v>266.77528250830142</v>
      </c>
      <c r="BC3011">
        <v>1</v>
      </c>
      <c r="BD3011">
        <v>34.516035528424965</v>
      </c>
      <c r="BE3011">
        <v>108.27205860942624</v>
      </c>
      <c r="BF3011">
        <v>13.322154449753411</v>
      </c>
      <c r="BG3011">
        <v>5.5689739326088503</v>
      </c>
      <c r="BH3011">
        <v>414.29295310159938</v>
      </c>
      <c r="BI3011">
        <v>0.2</v>
      </c>
      <c r="BJ3011">
        <v>2381.2501166196239</v>
      </c>
      <c r="BK3011">
        <v>695.80961266710233</v>
      </c>
      <c r="BL3011">
        <v>876.53093166159488</v>
      </c>
      <c r="BM3011">
        <v>981.5091095455407</v>
      </c>
      <c r="BN3011">
        <v>179.58157105239812</v>
      </c>
      <c r="BO3011">
        <v>30.426293761363389</v>
      </c>
      <c r="BP3011">
        <v>4.5638178996901986E-2</v>
      </c>
      <c r="BQ3011">
        <v>100</v>
      </c>
      <c r="BR3011">
        <v>355.22116593060883</v>
      </c>
      <c r="BS3011">
        <v>5.5828838533275069E-2</v>
      </c>
      <c r="BT3011">
        <v>2.616326622590238E-4</v>
      </c>
      <c r="BU3011">
        <v>0</v>
      </c>
      <c r="BV3011">
        <v>0.54819637515845165</v>
      </c>
      <c r="BW3011">
        <v>15.597644259461813</v>
      </c>
      <c r="BX3011">
        <v>38.708530614696073</v>
      </c>
      <c r="BY3011">
        <v>40.488071243812598</v>
      </c>
      <c r="BZ3011">
        <v>1263.6535089522022</v>
      </c>
      <c r="CA3011">
        <v>341.67041034908175</v>
      </c>
      <c r="CB3011">
        <v>236.78856661271266</v>
      </c>
      <c r="CC3011" s="156">
        <v>0.94</v>
      </c>
      <c r="CD3011">
        <v>1950</v>
      </c>
      <c r="CE3011">
        <v>0.17186410545984354</v>
      </c>
      <c r="CF3011">
        <v>5.5950033173715967</v>
      </c>
      <c r="CG3011">
        <v>0.22296473060676528</v>
      </c>
      <c r="CH3011">
        <v>8.4318144974109881</v>
      </c>
      <c r="CI3011">
        <v>9</v>
      </c>
    </row>
    <row r="3012" spans="47:87" x14ac:dyDescent="0.3">
      <c r="AU3012">
        <v>0.3</v>
      </c>
      <c r="AV3012">
        <v>21.159773053016359</v>
      </c>
      <c r="AW3012">
        <v>0.2458174729106265</v>
      </c>
      <c r="AX3012">
        <v>0.41385096423297729</v>
      </c>
      <c r="AY3012">
        <v>330.05360442066524</v>
      </c>
      <c r="AZ3012">
        <v>0.10379815313643159</v>
      </c>
      <c r="BA3012">
        <v>354.52234049949186</v>
      </c>
      <c r="BB3012">
        <v>332.39156504040244</v>
      </c>
      <c r="BC3012">
        <v>1</v>
      </c>
      <c r="BD3012">
        <v>38.917444098367639</v>
      </c>
      <c r="BE3012">
        <v>83.666125489847218</v>
      </c>
      <c r="BF3012">
        <v>21.87313320542102</v>
      </c>
      <c r="BG3012">
        <v>4.8690946327339466</v>
      </c>
      <c r="BH3012">
        <v>423.50835530987166</v>
      </c>
      <c r="BI3012">
        <v>0.20000000000000004</v>
      </c>
      <c r="BJ3012">
        <v>2688.8943171889464</v>
      </c>
      <c r="BK3012">
        <v>710.85844958142627</v>
      </c>
      <c r="BL3012">
        <v>924.17219989595367</v>
      </c>
      <c r="BM3012">
        <v>1042.5801108799842</v>
      </c>
      <c r="BN3012">
        <v>122.18215563845101</v>
      </c>
      <c r="BO3012">
        <v>22.097715663961921</v>
      </c>
      <c r="BP3012">
        <v>5.1596027858278333E-2</v>
      </c>
      <c r="BQ3012">
        <v>100</v>
      </c>
      <c r="BR3012">
        <v>345.33887652590573</v>
      </c>
      <c r="BS3012">
        <v>5.3025839438057262E-2</v>
      </c>
      <c r="BT3012">
        <v>3.0458382335438449E-4</v>
      </c>
      <c r="BU3012">
        <v>34.563563258479881</v>
      </c>
      <c r="BV3012">
        <v>0.59926561542602141</v>
      </c>
      <c r="BW3012">
        <v>14.739935763112078</v>
      </c>
      <c r="BX3012">
        <v>37.4041509000009</v>
      </c>
      <c r="BY3012">
        <v>30.068371279639226</v>
      </c>
      <c r="BZ3012">
        <v>1153.0643922804184</v>
      </c>
      <c r="CA3012">
        <v>272.49213080074782</v>
      </c>
      <c r="CB3012">
        <v>234.78516853889539</v>
      </c>
      <c r="CC3012" s="156">
        <v>0.69</v>
      </c>
      <c r="CD3012">
        <v>1880</v>
      </c>
      <c r="CE3012">
        <v>0.19021766820569086</v>
      </c>
      <c r="CF3012">
        <v>7.1658522122670121</v>
      </c>
      <c r="CG3012">
        <v>0.24991081925739475</v>
      </c>
      <c r="CH3012">
        <v>19.986501787443281</v>
      </c>
      <c r="CI3012">
        <v>7</v>
      </c>
    </row>
    <row r="3013" spans="47:87" x14ac:dyDescent="0.3">
      <c r="AU3013">
        <v>0.3</v>
      </c>
      <c r="AV3013">
        <v>18.021717454753347</v>
      </c>
      <c r="AW3013">
        <v>0.34839317632172856</v>
      </c>
      <c r="AX3013">
        <v>0.22598312643487017</v>
      </c>
      <c r="AY3013">
        <v>313.70375035147697</v>
      </c>
      <c r="AZ3013">
        <v>0.10720296845859043</v>
      </c>
      <c r="BA3013">
        <v>388.08422039688594</v>
      </c>
      <c r="BB3013">
        <v>368.75880556419747</v>
      </c>
      <c r="BC3013">
        <v>1</v>
      </c>
      <c r="BD3013">
        <v>34.83969277951222</v>
      </c>
      <c r="BE3013">
        <v>109.86654941042721</v>
      </c>
      <c r="BF3013">
        <v>17.015579682809161</v>
      </c>
      <c r="BG3013">
        <v>4.8190422946041416</v>
      </c>
      <c r="BH3013">
        <v>413.51383327838636</v>
      </c>
      <c r="BI3013">
        <v>0.19999999999999996</v>
      </c>
      <c r="BJ3013">
        <v>2456.1370807270937</v>
      </c>
      <c r="BK3013">
        <v>664.13084228757134</v>
      </c>
      <c r="BL3013">
        <v>845.95184534229827</v>
      </c>
      <c r="BM3013">
        <v>888.21973552209761</v>
      </c>
      <c r="BN3013">
        <v>153.7614836331455</v>
      </c>
      <c r="BO3013">
        <v>31.282611225805116</v>
      </c>
      <c r="BP3013">
        <v>7.7703837723272745E-2</v>
      </c>
      <c r="BQ3013">
        <v>100</v>
      </c>
      <c r="BR3013">
        <v>369.5823586353406</v>
      </c>
      <c r="BS3013">
        <v>5.507508571576511E-2</v>
      </c>
      <c r="BT3013">
        <v>3.2974173805935971E-4</v>
      </c>
      <c r="BU3013">
        <v>33.136223588262048</v>
      </c>
      <c r="BV3013">
        <v>0.59009811502717957</v>
      </c>
      <c r="BW3013">
        <v>14.456050949395296</v>
      </c>
      <c r="BX3013">
        <v>36.881922251629803</v>
      </c>
      <c r="BY3013">
        <v>31.270260294491489</v>
      </c>
      <c r="BZ3013">
        <v>917.180782585477</v>
      </c>
      <c r="CA3013">
        <v>347.70728599136862</v>
      </c>
      <c r="CB3013">
        <v>226.06645552502002</v>
      </c>
      <c r="CC3013" s="156">
        <v>1.19</v>
      </c>
      <c r="CD3013">
        <v>1920</v>
      </c>
      <c r="CE3013">
        <v>-3.7639202999374954E-2</v>
      </c>
      <c r="CF3013">
        <v>1.1913611531910746</v>
      </c>
      <c r="CG3013">
        <v>3.4732373526531558E-2</v>
      </c>
      <c r="CH3013">
        <v>-24.610160744976778</v>
      </c>
      <c r="CI3013" t="s">
        <v>479</v>
      </c>
    </row>
    <row r="3014" spans="47:87" x14ac:dyDescent="0.3">
      <c r="AU3014">
        <v>0.3</v>
      </c>
      <c r="AV3014">
        <v>19.527881661691097</v>
      </c>
      <c r="AW3014">
        <v>0.35230562291576523</v>
      </c>
      <c r="AX3014">
        <v>1.2338030608940471</v>
      </c>
      <c r="AY3014">
        <v>356.66492762456124</v>
      </c>
      <c r="AZ3014">
        <v>0.10892819177899611</v>
      </c>
      <c r="BA3014">
        <v>466.59553522655904</v>
      </c>
      <c r="BB3014">
        <v>353.16481752317395</v>
      </c>
      <c r="BC3014">
        <v>1</v>
      </c>
      <c r="BD3014">
        <v>43.887334176269697</v>
      </c>
      <c r="BE3014">
        <v>103.92862827993787</v>
      </c>
      <c r="BF3014">
        <v>9.3796858439487849</v>
      </c>
      <c r="BG3014">
        <v>5.6204279696036208</v>
      </c>
      <c r="BH3014">
        <v>397.40593506826895</v>
      </c>
      <c r="BI3014">
        <v>0.2</v>
      </c>
      <c r="BJ3014">
        <v>2432.9675843000541</v>
      </c>
      <c r="BK3014">
        <v>681.31242097463041</v>
      </c>
      <c r="BL3014">
        <v>900.41592490466371</v>
      </c>
      <c r="BM3014">
        <v>814.01583199970446</v>
      </c>
      <c r="BN3014">
        <v>194.05233286227647</v>
      </c>
      <c r="BO3014">
        <v>31.737518625112227</v>
      </c>
      <c r="BP3014">
        <v>6.6002135070010681E-2</v>
      </c>
      <c r="BQ3014">
        <v>100</v>
      </c>
      <c r="BR3014">
        <v>347.95498802183721</v>
      </c>
      <c r="BS3014">
        <v>5.7655271176491961E-2</v>
      </c>
      <c r="BT3014">
        <v>3.1870524668670629E-4</v>
      </c>
      <c r="BU3014">
        <v>0</v>
      </c>
      <c r="BV3014">
        <v>0.53197554509419198</v>
      </c>
      <c r="BW3014">
        <v>16.115080561363552</v>
      </c>
      <c r="BX3014">
        <v>37.228774897767423</v>
      </c>
      <c r="BY3014">
        <v>37.98951283958889</v>
      </c>
      <c r="BZ3014">
        <v>1081.0886078375147</v>
      </c>
      <c r="CA3014">
        <v>250.51640509648348</v>
      </c>
      <c r="CB3014">
        <v>230.450173973239</v>
      </c>
      <c r="CC3014" s="156">
        <v>0.91</v>
      </c>
      <c r="CD3014">
        <v>2780</v>
      </c>
      <c r="CE3014">
        <v>-8.6261279997183693E-2</v>
      </c>
      <c r="CF3014">
        <v>0.48686984574109005</v>
      </c>
      <c r="CG3014">
        <v>1.4717573541655581E-2</v>
      </c>
      <c r="CH3014">
        <v>-27.386554878890884</v>
      </c>
      <c r="CI3014" t="s">
        <v>479</v>
      </c>
    </row>
    <row r="3015" spans="47:87" x14ac:dyDescent="0.3">
      <c r="AU3015">
        <v>0.3</v>
      </c>
      <c r="AV3015">
        <v>20.656954781436976</v>
      </c>
      <c r="AW3015">
        <v>0.30081116020541987</v>
      </c>
      <c r="AX3015">
        <v>1.0843855839678651</v>
      </c>
      <c r="AY3015">
        <v>313.49024808148101</v>
      </c>
      <c r="AZ3015">
        <v>9.5146190078537696E-2</v>
      </c>
      <c r="BA3015">
        <v>447.28661199989477</v>
      </c>
      <c r="BB3015">
        <v>286.40891889478559</v>
      </c>
      <c r="BC3015">
        <v>1</v>
      </c>
      <c r="BD3015">
        <v>26.506534191964537</v>
      </c>
      <c r="BE3015">
        <v>102.90791207129962</v>
      </c>
      <c r="BF3015">
        <v>11.158065805909905</v>
      </c>
      <c r="BG3015">
        <v>3.5340686389530438</v>
      </c>
      <c r="BH3015">
        <v>415.54511429598108</v>
      </c>
      <c r="BI3015">
        <v>0.20000000000000009</v>
      </c>
      <c r="BJ3015">
        <v>2884.6890588488277</v>
      </c>
      <c r="BK3015">
        <v>701.13980226815283</v>
      </c>
      <c r="BL3015">
        <v>901.56412722330242</v>
      </c>
      <c r="BM3015">
        <v>890.97932132298502</v>
      </c>
      <c r="BN3015">
        <v>174.66369283582529</v>
      </c>
      <c r="BO3015">
        <v>27.435013104386044</v>
      </c>
      <c r="BP3015">
        <v>1.5526544248474348E-2</v>
      </c>
      <c r="BQ3015">
        <v>100</v>
      </c>
      <c r="BR3015">
        <v>318.59629443502303</v>
      </c>
      <c r="BS3015">
        <v>5.6518888355741322E-2</v>
      </c>
      <c r="BT3015">
        <v>3.1414186664627426E-4</v>
      </c>
      <c r="BU3015">
        <v>34.476698789482775</v>
      </c>
      <c r="BV3015">
        <v>0.5339408371005645</v>
      </c>
      <c r="BW3015">
        <v>13.526897811128624</v>
      </c>
      <c r="BX3015">
        <v>34.56183863896441</v>
      </c>
      <c r="BY3015">
        <v>28.527130836395123</v>
      </c>
      <c r="BZ3015">
        <v>930.9503770211528</v>
      </c>
      <c r="CA3015">
        <v>309.06755081698998</v>
      </c>
      <c r="CB3015">
        <v>214.59596872912232</v>
      </c>
      <c r="CC3015" s="156">
        <v>1.03</v>
      </c>
      <c r="CD3015">
        <v>1230</v>
      </c>
      <c r="CE3015">
        <v>0.17283246657538132</v>
      </c>
      <c r="CF3015">
        <v>4.8927753733822916</v>
      </c>
      <c r="CG3015">
        <v>0.208399560370336</v>
      </c>
      <c r="CH3015">
        <v>11.125110760167143</v>
      </c>
      <c r="CI3015">
        <v>8</v>
      </c>
    </row>
    <row r="3016" spans="47:87" x14ac:dyDescent="0.3">
      <c r="AU3016">
        <v>0.3</v>
      </c>
      <c r="AV3016">
        <v>21.127805077175577</v>
      </c>
      <c r="AW3016">
        <v>0.2780289910506803</v>
      </c>
      <c r="AX3016">
        <v>0.96825280539196557</v>
      </c>
      <c r="AY3016">
        <v>314.2776881855529</v>
      </c>
      <c r="AZ3016">
        <v>9.0792685877256765E-2</v>
      </c>
      <c r="BA3016">
        <v>461.77113016770238</v>
      </c>
      <c r="BB3016">
        <v>385.15822810212916</v>
      </c>
      <c r="BC3016">
        <v>1</v>
      </c>
      <c r="BD3016">
        <v>45.133597220858675</v>
      </c>
      <c r="BE3016">
        <v>94.693833989123434</v>
      </c>
      <c r="BF3016">
        <v>18.130469536691287</v>
      </c>
      <c r="BG3016">
        <v>5.4566748779413308</v>
      </c>
      <c r="BH3016">
        <v>415.71068738785146</v>
      </c>
      <c r="BI3016">
        <v>0.19999999999999998</v>
      </c>
      <c r="BJ3016">
        <v>2731.3421749872346</v>
      </c>
      <c r="BK3016">
        <v>677.15368987643149</v>
      </c>
      <c r="BL3016">
        <v>853.75788111481756</v>
      </c>
      <c r="BM3016">
        <v>952.47513734610379</v>
      </c>
      <c r="BN3016">
        <v>107.94067244184832</v>
      </c>
      <c r="BO3016">
        <v>24.982242455418287</v>
      </c>
      <c r="BP3016">
        <v>5.9835756038027058E-2</v>
      </c>
      <c r="BQ3016">
        <v>100</v>
      </c>
      <c r="BR3016">
        <v>332.52644818876774</v>
      </c>
      <c r="BS3016">
        <v>5.7182958631700524E-2</v>
      </c>
      <c r="BT3016">
        <v>2.7265725937964443E-4</v>
      </c>
      <c r="BU3016">
        <v>66.345145928977573</v>
      </c>
      <c r="BV3016">
        <v>0.52071533401260262</v>
      </c>
      <c r="BW3016">
        <v>14.160732032799656</v>
      </c>
      <c r="BX3016">
        <v>35.778716814106389</v>
      </c>
      <c r="BY3016">
        <v>34.234635239314727</v>
      </c>
      <c r="BZ3016">
        <v>1109.9536270164103</v>
      </c>
      <c r="CA3016">
        <v>185.81796780345604</v>
      </c>
      <c r="CB3016">
        <v>230.85019897233383</v>
      </c>
      <c r="CC3016" s="156">
        <v>1.05</v>
      </c>
      <c r="CD3016">
        <v>2040</v>
      </c>
      <c r="CE3016">
        <v>4.5658014242232259E-2</v>
      </c>
      <c r="CF3016">
        <v>2.4641023388704451</v>
      </c>
      <c r="CG3016">
        <v>8.6937145846331124E-2</v>
      </c>
      <c r="CH3016">
        <v>-7.9273700946367942</v>
      </c>
      <c r="CI3016" t="s">
        <v>479</v>
      </c>
    </row>
    <row r="3017" spans="47:87" x14ac:dyDescent="0.3">
      <c r="AU3017">
        <v>0.3</v>
      </c>
      <c r="AV3017">
        <v>20.986602547449415</v>
      </c>
      <c r="AW3017">
        <v>0.30486078424580654</v>
      </c>
      <c r="AX3017">
        <v>1.7088638032237107</v>
      </c>
      <c r="AY3017">
        <v>359.44022888624238</v>
      </c>
      <c r="AZ3017">
        <v>0.10350105553292994</v>
      </c>
      <c r="BA3017">
        <v>353.96845443795098</v>
      </c>
      <c r="BB3017">
        <v>403.43146035756865</v>
      </c>
      <c r="BC3017">
        <v>1</v>
      </c>
      <c r="BD3017">
        <v>35.924174073569148</v>
      </c>
      <c r="BE3017">
        <v>97.972629607172024</v>
      </c>
      <c r="BF3017">
        <v>18.656072150645755</v>
      </c>
      <c r="BG3017">
        <v>4.8356959729376623</v>
      </c>
      <c r="BH3017">
        <v>390.81628205160825</v>
      </c>
      <c r="BI3017">
        <v>0.20000000000000007</v>
      </c>
      <c r="BJ3017">
        <v>2752.5127778788624</v>
      </c>
      <c r="BK3017">
        <v>685.29469182102741</v>
      </c>
      <c r="BL3017">
        <v>851.29669470036549</v>
      </c>
      <c r="BM3017">
        <v>899.56505779998588</v>
      </c>
      <c r="BN3017">
        <v>215.56817220952425</v>
      </c>
      <c r="BO3017">
        <v>27.699497604767327</v>
      </c>
      <c r="BP3017">
        <v>2.8424784289022679E-2</v>
      </c>
      <c r="BQ3017">
        <v>100</v>
      </c>
      <c r="BR3017">
        <v>328.74405875379523</v>
      </c>
      <c r="BS3017">
        <v>5.4898761414657833E-2</v>
      </c>
      <c r="BT3017">
        <v>2.8536069368491015E-4</v>
      </c>
      <c r="BU3017">
        <v>54.732484091555101</v>
      </c>
      <c r="BV3017">
        <v>0.51420452503303204</v>
      </c>
      <c r="BW3017">
        <v>13.960155653486504</v>
      </c>
      <c r="BX3017">
        <v>34.769071052655121</v>
      </c>
      <c r="BY3017">
        <v>29.464410506264088</v>
      </c>
      <c r="BZ3017">
        <v>930.75440356193315</v>
      </c>
      <c r="CA3017">
        <v>263.95679536970255</v>
      </c>
      <c r="CB3017">
        <v>241.25732384194049</v>
      </c>
      <c r="CC3017" s="156">
        <v>1.06</v>
      </c>
      <c r="CD3017">
        <v>750</v>
      </c>
      <c r="CE3017">
        <v>0.37794971710643099</v>
      </c>
      <c r="CF3017">
        <v>8.4297856000313356</v>
      </c>
      <c r="CG3017">
        <v>0.32845623247437949</v>
      </c>
      <c r="CH3017">
        <v>35.303129422165831</v>
      </c>
      <c r="CI3017">
        <v>4</v>
      </c>
    </row>
    <row r="3018" spans="47:87" x14ac:dyDescent="0.3">
      <c r="AU3018">
        <v>0.3</v>
      </c>
      <c r="AV3018">
        <v>18.828371279127218</v>
      </c>
      <c r="AW3018">
        <v>0.33453650061235091</v>
      </c>
      <c r="AX3018">
        <v>1.5006936337495707</v>
      </c>
      <c r="AY3018">
        <v>338.4777183378726</v>
      </c>
      <c r="AZ3018">
        <v>0.10763366127893939</v>
      </c>
      <c r="BA3018">
        <v>392.54109775261406</v>
      </c>
      <c r="BB3018">
        <v>287.05719485467711</v>
      </c>
      <c r="BC3018">
        <v>1</v>
      </c>
      <c r="BD3018">
        <v>43.07711513146733</v>
      </c>
      <c r="BE3018">
        <v>96.168816104556683</v>
      </c>
      <c r="BF3018">
        <v>2.7960845844855831</v>
      </c>
      <c r="BG3018">
        <v>3.9625358428245487</v>
      </c>
      <c r="BH3018">
        <v>384.35659155861725</v>
      </c>
      <c r="BI3018">
        <v>0.2</v>
      </c>
      <c r="BJ3018">
        <v>2940.5427276801311</v>
      </c>
      <c r="BK3018">
        <v>677.92309742049872</v>
      </c>
      <c r="BL3018">
        <v>895.34655419882756</v>
      </c>
      <c r="BM3018">
        <v>1045.1324139010203</v>
      </c>
      <c r="BN3018">
        <v>214.41865875551892</v>
      </c>
      <c r="BO3018">
        <v>30.135883055238871</v>
      </c>
      <c r="BP3018">
        <v>6.276213652736308E-2</v>
      </c>
      <c r="BQ3018">
        <v>100</v>
      </c>
      <c r="BR3018">
        <v>281.91441825630295</v>
      </c>
      <c r="BS3018">
        <v>5.7435930267217855E-2</v>
      </c>
      <c r="BT3018">
        <v>2.8862919172325331E-4</v>
      </c>
      <c r="BU3018">
        <v>114.22648473557207</v>
      </c>
      <c r="BV3018">
        <v>0.50546380947559888</v>
      </c>
      <c r="BW3018">
        <v>13.598002531617034</v>
      </c>
      <c r="BX3018">
        <v>34.435278582897034</v>
      </c>
      <c r="BY3018">
        <v>35.493167136995339</v>
      </c>
      <c r="BZ3018">
        <v>909.29224677090929</v>
      </c>
      <c r="CA3018">
        <v>362.51613802636314</v>
      </c>
      <c r="CB3018">
        <v>241.04212435921221</v>
      </c>
      <c r="CC3018" s="156">
        <v>1.1499999999999999</v>
      </c>
      <c r="CD3018">
        <v>1920</v>
      </c>
      <c r="CE3018">
        <v>9.7047572136650606E-2</v>
      </c>
      <c r="CF3018">
        <v>3.8144206567272945</v>
      </c>
      <c r="CG3018">
        <v>0.12712139003507963</v>
      </c>
      <c r="CH3018">
        <v>-1.1372941070509262</v>
      </c>
      <c r="CI3018" t="s">
        <v>479</v>
      </c>
    </row>
    <row r="3019" spans="47:87" x14ac:dyDescent="0.3">
      <c r="AU3019">
        <v>0.3</v>
      </c>
      <c r="AV3019">
        <v>20.817569229249873</v>
      </c>
      <c r="AW3019">
        <v>0.27362046317096822</v>
      </c>
      <c r="AX3019">
        <v>1.4703812409914865</v>
      </c>
      <c r="AY3019">
        <v>296.18938052872886</v>
      </c>
      <c r="AZ3019">
        <v>9.5546985485974428E-2</v>
      </c>
      <c r="BA3019">
        <v>417.47042728887419</v>
      </c>
      <c r="BB3019">
        <v>386.80574702149346</v>
      </c>
      <c r="BC3019">
        <v>1</v>
      </c>
      <c r="BD3019">
        <v>41.825790303799366</v>
      </c>
      <c r="BE3019">
        <v>101.18493442371255</v>
      </c>
      <c r="BF3019">
        <v>23.58795945531606</v>
      </c>
      <c r="BG3019">
        <v>5.4482892577971969</v>
      </c>
      <c r="BH3019">
        <v>405.70905870117321</v>
      </c>
      <c r="BI3019">
        <v>0.20000000000000004</v>
      </c>
      <c r="BJ3019">
        <v>2608.0133180886578</v>
      </c>
      <c r="BK3019">
        <v>670.38748147862316</v>
      </c>
      <c r="BL3019">
        <v>896.15906867244814</v>
      </c>
      <c r="BM3019">
        <v>889.96004839502575</v>
      </c>
      <c r="BN3019">
        <v>207.67176098066324</v>
      </c>
      <c r="BO3019">
        <v>24.810472611795539</v>
      </c>
      <c r="BP3019">
        <v>3.1632459923985064E-2</v>
      </c>
      <c r="BQ3019">
        <v>100</v>
      </c>
      <c r="BR3019">
        <v>288.40764020798628</v>
      </c>
      <c r="BS3019">
        <v>5.4622299728988584E-2</v>
      </c>
      <c r="BT3019">
        <v>3.2436673913142846E-4</v>
      </c>
      <c r="BU3019">
        <v>134.74819766989694</v>
      </c>
      <c r="BV3019">
        <v>0.53930726204129331</v>
      </c>
      <c r="BW3019">
        <v>13.953446655096387</v>
      </c>
      <c r="BX3019">
        <v>36.067488254445351</v>
      </c>
      <c r="BY3019">
        <v>32.876467084537566</v>
      </c>
      <c r="BZ3019">
        <v>833.75948392514692</v>
      </c>
      <c r="CA3019">
        <v>199.89041507723334</v>
      </c>
      <c r="CB3019">
        <v>235.49436983579892</v>
      </c>
      <c r="CC3019" s="156">
        <v>0.81</v>
      </c>
      <c r="CD3019">
        <v>2170</v>
      </c>
      <c r="CE3019">
        <v>0.21294366221137895</v>
      </c>
      <c r="CF3019">
        <v>6.3160504115904885</v>
      </c>
      <c r="CG3019">
        <v>0.25575437962373604</v>
      </c>
      <c r="CH3019">
        <v>27.610643120742569</v>
      </c>
      <c r="CI3019">
        <v>6</v>
      </c>
    </row>
    <row r="3020" spans="47:87" x14ac:dyDescent="0.3">
      <c r="AU3020">
        <v>0.3</v>
      </c>
      <c r="AV3020">
        <v>21.225662580017708</v>
      </c>
      <c r="AW3020">
        <v>0.34051968420004147</v>
      </c>
      <c r="AX3020">
        <v>1.31689055816269</v>
      </c>
      <c r="AY3020">
        <v>327.58766330629601</v>
      </c>
      <c r="AZ3020">
        <v>9.5079968863070088E-2</v>
      </c>
      <c r="BA3020">
        <v>440.48269128174172</v>
      </c>
      <c r="BB3020">
        <v>295.92800544269016</v>
      </c>
      <c r="BC3020">
        <v>1</v>
      </c>
      <c r="BD3020">
        <v>40.605757309747432</v>
      </c>
      <c r="BE3020">
        <v>88.534558219926481</v>
      </c>
      <c r="BF3020">
        <v>9.6529327062626518</v>
      </c>
      <c r="BG3020">
        <v>6.4858085894952193</v>
      </c>
      <c r="BH3020">
        <v>416.84824974336323</v>
      </c>
      <c r="BI3020">
        <v>0.2</v>
      </c>
      <c r="BJ3020">
        <v>2645.345978875177</v>
      </c>
      <c r="BK3020">
        <v>686.96868499229572</v>
      </c>
      <c r="BL3020">
        <v>900.73098198900266</v>
      </c>
      <c r="BM3020">
        <v>966.63445241514455</v>
      </c>
      <c r="BN3020">
        <v>115.74581780516903</v>
      </c>
      <c r="BO3020">
        <v>30.760882125956098</v>
      </c>
      <c r="BP3020">
        <v>5.3517017346864967E-2</v>
      </c>
      <c r="BQ3020">
        <v>100</v>
      </c>
      <c r="BR3020">
        <v>357.6502933773433</v>
      </c>
      <c r="BS3020">
        <v>5.4938063291938462E-2</v>
      </c>
      <c r="BT3020">
        <v>3.0027672306487759E-4</v>
      </c>
      <c r="BU3020">
        <v>0</v>
      </c>
      <c r="BV3020">
        <v>0.5905181658787324</v>
      </c>
      <c r="BW3020">
        <v>14.075881564739836</v>
      </c>
      <c r="BX3020">
        <v>38.302038003956767</v>
      </c>
      <c r="BY3020">
        <v>34.275313051861488</v>
      </c>
      <c r="BZ3020">
        <v>841.30069607524479</v>
      </c>
      <c r="CA3020">
        <v>294.07706116515243</v>
      </c>
      <c r="CB3020">
        <v>236.86748984984186</v>
      </c>
      <c r="CC3020" s="156">
        <v>1.1499999999999999</v>
      </c>
      <c r="CD3020">
        <v>1950</v>
      </c>
      <c r="CE3020">
        <v>5.918557833946414E-2</v>
      </c>
      <c r="CF3020">
        <v>2.563806605815536</v>
      </c>
      <c r="CG3020">
        <v>9.6854292362265781E-2</v>
      </c>
      <c r="CH3020">
        <v>-7.7900452940973777</v>
      </c>
      <c r="CI3020" t="s">
        <v>479</v>
      </c>
    </row>
    <row r="3021" spans="47:87" x14ac:dyDescent="0.3">
      <c r="AU3021">
        <v>0.3</v>
      </c>
      <c r="AV3021">
        <v>18.420579435307467</v>
      </c>
      <c r="AW3021">
        <v>0.30938019368395631</v>
      </c>
      <c r="AX3021">
        <v>1.6666811822187855</v>
      </c>
      <c r="AY3021">
        <v>315.8627849643089</v>
      </c>
      <c r="AZ3021">
        <v>9.7260016328681198E-2</v>
      </c>
      <c r="BA3021">
        <v>439.3254945207118</v>
      </c>
      <c r="BB3021">
        <v>399.49886746037583</v>
      </c>
      <c r="BC3021">
        <v>1</v>
      </c>
      <c r="BD3021">
        <v>46.249127346659499</v>
      </c>
      <c r="BE3021">
        <v>98.211933264405147</v>
      </c>
      <c r="BF3021">
        <v>20.001539519657925</v>
      </c>
      <c r="BG3021">
        <v>3.6251580250370066</v>
      </c>
      <c r="BH3021">
        <v>441.3254229461694</v>
      </c>
      <c r="BI3021">
        <v>0.2</v>
      </c>
      <c r="BJ3021">
        <v>2612.4938941089699</v>
      </c>
      <c r="BK3021">
        <v>698.21963125788932</v>
      </c>
      <c r="BL3021">
        <v>858.38978699557879</v>
      </c>
      <c r="BM3021">
        <v>1088.4209177964403</v>
      </c>
      <c r="BN3021">
        <v>205.60732296261349</v>
      </c>
      <c r="BO3021">
        <v>27.967661968038115</v>
      </c>
      <c r="BP3021">
        <v>4.6171414015279195E-2</v>
      </c>
      <c r="BQ3021">
        <v>100</v>
      </c>
      <c r="BR3021">
        <v>323.29546716193636</v>
      </c>
      <c r="BS3021">
        <v>5.2012766806428523E-2</v>
      </c>
      <c r="BT3021">
        <v>2.999420080877608E-4</v>
      </c>
      <c r="BU3021">
        <v>0</v>
      </c>
      <c r="BV3021">
        <v>0.49469771367712262</v>
      </c>
      <c r="BW3021">
        <v>15.205108452688176</v>
      </c>
      <c r="BX3021">
        <v>35.235235442726641</v>
      </c>
      <c r="BY3021">
        <v>26.914618576105561</v>
      </c>
      <c r="BZ3021">
        <v>1150.6411228026493</v>
      </c>
      <c r="CA3021">
        <v>342.16439803154157</v>
      </c>
      <c r="CB3021">
        <v>238.56477739458379</v>
      </c>
      <c r="CC3021" s="156">
        <v>0.92</v>
      </c>
      <c r="CD3021">
        <v>2520</v>
      </c>
      <c r="CE3021" t="s">
        <v>479</v>
      </c>
      <c r="CF3021">
        <v>-2.1112599173130491</v>
      </c>
      <c r="CG3021">
        <v>-7.8533222322561658E-2</v>
      </c>
      <c r="CH3021">
        <v>-43.391233966748189</v>
      </c>
      <c r="CI3021" t="s">
        <v>479</v>
      </c>
    </row>
    <row r="3022" spans="47:87" x14ac:dyDescent="0.3">
      <c r="AU3022">
        <v>0.3</v>
      </c>
      <c r="AV3022">
        <v>20.230569234470789</v>
      </c>
      <c r="AW3022">
        <v>0.27281884886395302</v>
      </c>
      <c r="AX3022">
        <v>1.0248463906756167</v>
      </c>
      <c r="AY3022">
        <v>335.1473053377228</v>
      </c>
      <c r="AZ3022">
        <v>9.9653896519157931E-2</v>
      </c>
      <c r="BA3022">
        <v>478.82628449814604</v>
      </c>
      <c r="BB3022">
        <v>410.20020068089218</v>
      </c>
      <c r="BC3022">
        <v>1</v>
      </c>
      <c r="BD3022">
        <v>34.639667864994507</v>
      </c>
      <c r="BE3022">
        <v>99.619927607934031</v>
      </c>
      <c r="BF3022">
        <v>24.384660189005213</v>
      </c>
      <c r="BG3022">
        <v>5.0257014248030858</v>
      </c>
      <c r="BH3022">
        <v>420.95314067020968</v>
      </c>
      <c r="BI3022">
        <v>0.19999999999999998</v>
      </c>
      <c r="BJ3022">
        <v>2535.622986924202</v>
      </c>
      <c r="BK3022">
        <v>703.76205716465699</v>
      </c>
      <c r="BL3022">
        <v>862.02161661409968</v>
      </c>
      <c r="BM3022">
        <v>1090.4212808424479</v>
      </c>
      <c r="BN3022">
        <v>167.67223612771377</v>
      </c>
      <c r="BO3022">
        <v>24.622731837229079</v>
      </c>
      <c r="BP3022">
        <v>4.547968562202219E-2</v>
      </c>
      <c r="BQ3022">
        <v>100</v>
      </c>
      <c r="BR3022">
        <v>272.97047825092613</v>
      </c>
      <c r="BS3022">
        <v>5.3206757430393867E-2</v>
      </c>
      <c r="BT3022">
        <v>3.0988190018482335E-4</v>
      </c>
      <c r="BU3022">
        <v>25.14990937805246</v>
      </c>
      <c r="BV3022">
        <v>0.57635844665816749</v>
      </c>
      <c r="BW3022">
        <v>14.478176973159689</v>
      </c>
      <c r="BX3022">
        <v>34.987052784913452</v>
      </c>
      <c r="BY3022">
        <v>27.764188115248327</v>
      </c>
      <c r="BZ3022">
        <v>736.91110434635129</v>
      </c>
      <c r="CA3022">
        <v>314.30765518535082</v>
      </c>
      <c r="CB3022">
        <v>217.54485179849902</v>
      </c>
      <c r="CC3022" s="156">
        <v>0.94</v>
      </c>
      <c r="CD3022">
        <v>1680</v>
      </c>
      <c r="CE3022">
        <v>0.12270070745100159</v>
      </c>
      <c r="CF3022">
        <v>4.5784693509447294</v>
      </c>
      <c r="CG3022">
        <v>0.15444296453729217</v>
      </c>
      <c r="CH3022">
        <v>4.5274056292160134</v>
      </c>
      <c r="CI3022">
        <v>13</v>
      </c>
    </row>
    <row r="3023" spans="47:87" x14ac:dyDescent="0.3">
      <c r="AU3023">
        <v>0.3</v>
      </c>
      <c r="AV3023">
        <v>19.648138011578023</v>
      </c>
      <c r="AW3023">
        <v>0.31971902922718126</v>
      </c>
      <c r="AX3023">
        <v>1.1435015863799212</v>
      </c>
      <c r="AY3023">
        <v>327.32168364549659</v>
      </c>
      <c r="AZ3023">
        <v>0.10740155256419068</v>
      </c>
      <c r="BA3023">
        <v>389.170149190377</v>
      </c>
      <c r="BB3023">
        <v>350.01852617796084</v>
      </c>
      <c r="BC3023">
        <v>1</v>
      </c>
      <c r="BD3023">
        <v>45.956671349207667</v>
      </c>
      <c r="BE3023">
        <v>94.527273081464656</v>
      </c>
      <c r="BF3023">
        <v>12.537035120981665</v>
      </c>
      <c r="BG3023">
        <v>4.2414426588969878</v>
      </c>
      <c r="BH3023">
        <v>428.18952919513657</v>
      </c>
      <c r="BI3023">
        <v>0.2</v>
      </c>
      <c r="BJ3023">
        <v>2470.3043606723845</v>
      </c>
      <c r="BK3023">
        <v>689.30068453317131</v>
      </c>
      <c r="BL3023">
        <v>860.9266388258327</v>
      </c>
      <c r="BM3023">
        <v>979.33684103072608</v>
      </c>
      <c r="BN3023">
        <v>206.7498669531119</v>
      </c>
      <c r="BO3023">
        <v>28.987627390188464</v>
      </c>
      <c r="BP3023">
        <v>3.7324817031524848E-2</v>
      </c>
      <c r="BQ3023">
        <v>100</v>
      </c>
      <c r="BR3023">
        <v>291.66679167569225</v>
      </c>
      <c r="BS3023">
        <v>5.4243516275809193E-2</v>
      </c>
      <c r="BT3023">
        <v>2.7638036640652123E-4</v>
      </c>
      <c r="BU3023">
        <v>73.356910219708766</v>
      </c>
      <c r="BV3023">
        <v>0.53682908501636684</v>
      </c>
      <c r="BW3023">
        <v>16.356096101933993</v>
      </c>
      <c r="BX3023">
        <v>37.570689632158782</v>
      </c>
      <c r="BY3023">
        <v>34.087419339682612</v>
      </c>
      <c r="BZ3023">
        <v>800.72057853194224</v>
      </c>
      <c r="CA3023">
        <v>209.59591421179425</v>
      </c>
      <c r="CB3023">
        <v>233.22470336610721</v>
      </c>
      <c r="CC3023" s="156">
        <v>0.95</v>
      </c>
      <c r="CD3023">
        <v>2250</v>
      </c>
      <c r="CE3023">
        <v>6.9864528172496554E-2</v>
      </c>
      <c r="CF3023">
        <v>2.8230875600579561</v>
      </c>
      <c r="CG3023">
        <v>9.9927956138381208E-2</v>
      </c>
      <c r="CH3023">
        <v>-4.7974170975983093</v>
      </c>
      <c r="CI3023" t="s">
        <v>479</v>
      </c>
    </row>
    <row r="3024" spans="47:87" x14ac:dyDescent="0.3">
      <c r="AU3024">
        <v>0.3</v>
      </c>
      <c r="AV3024">
        <v>20.706065093883968</v>
      </c>
      <c r="AW3024">
        <v>0.3156019304747561</v>
      </c>
      <c r="AX3024">
        <v>1.1690458184819625</v>
      </c>
      <c r="AY3024">
        <v>313.7030049553195</v>
      </c>
      <c r="AZ3024">
        <v>0.11874611183647525</v>
      </c>
      <c r="BA3024">
        <v>400.19063879174337</v>
      </c>
      <c r="BB3024">
        <v>401.4980628164015</v>
      </c>
      <c r="BC3024">
        <v>1</v>
      </c>
      <c r="BD3024">
        <v>37.840192273024712</v>
      </c>
      <c r="BE3024">
        <v>105.78894876677494</v>
      </c>
      <c r="BF3024">
        <v>18.340343870464231</v>
      </c>
      <c r="BG3024">
        <v>4.5143068551250281</v>
      </c>
      <c r="BH3024">
        <v>406.50381072512386</v>
      </c>
      <c r="BI3024">
        <v>0.19999999999999998</v>
      </c>
      <c r="BJ3024">
        <v>2814.0525357756414</v>
      </c>
      <c r="BK3024">
        <v>684.75579799552258</v>
      </c>
      <c r="BL3024">
        <v>893.89040201761316</v>
      </c>
      <c r="BM3024">
        <v>837.98697408718681</v>
      </c>
      <c r="BN3024">
        <v>153.79425962396652</v>
      </c>
      <c r="BO3024">
        <v>28.563896126295717</v>
      </c>
      <c r="BP3024">
        <v>4.2904288915526938E-2</v>
      </c>
      <c r="BQ3024">
        <v>100</v>
      </c>
      <c r="BR3024">
        <v>330.47580144465445</v>
      </c>
      <c r="BS3024">
        <v>5.0645136024495802E-2</v>
      </c>
      <c r="BT3024">
        <v>2.9955469931420821E-4</v>
      </c>
      <c r="BU3024">
        <v>82.183306445498644</v>
      </c>
      <c r="BV3024">
        <v>0.56877601637693986</v>
      </c>
      <c r="BW3024">
        <v>15.258211735884277</v>
      </c>
      <c r="BX3024">
        <v>34.63653584655367</v>
      </c>
      <c r="BY3024">
        <v>32.298585238929725</v>
      </c>
      <c r="BZ3024">
        <v>1078.3856724654281</v>
      </c>
      <c r="CA3024">
        <v>259.88766631918082</v>
      </c>
      <c r="CB3024">
        <v>221.12803236703149</v>
      </c>
      <c r="CC3024" s="156">
        <v>0.82</v>
      </c>
      <c r="CD3024">
        <v>1270</v>
      </c>
      <c r="CE3024">
        <v>0.24876816427294002</v>
      </c>
      <c r="CF3024">
        <v>8.5416533847171152</v>
      </c>
      <c r="CG3024">
        <v>0.30065690727951672</v>
      </c>
      <c r="CH3024">
        <v>35.652241497318187</v>
      </c>
      <c r="CI3024">
        <v>5</v>
      </c>
    </row>
    <row r="3025" spans="47:87" x14ac:dyDescent="0.3">
      <c r="AU3025">
        <v>0.3</v>
      </c>
      <c r="AV3025">
        <v>21.440122265588517</v>
      </c>
      <c r="AW3025">
        <v>0.35253509917459491</v>
      </c>
      <c r="AX3025">
        <v>0.61848156377269459</v>
      </c>
      <c r="AY3025">
        <v>320.84182618000125</v>
      </c>
      <c r="AZ3025">
        <v>8.6833260588340733E-2</v>
      </c>
      <c r="BA3025">
        <v>364.79845828769027</v>
      </c>
      <c r="BB3025">
        <v>283.9100842167353</v>
      </c>
      <c r="BC3025">
        <v>1</v>
      </c>
      <c r="BD3025">
        <v>38.337174292908067</v>
      </c>
      <c r="BE3025">
        <v>114.47529447523618</v>
      </c>
      <c r="BF3025">
        <v>18.633139627357775</v>
      </c>
      <c r="BG3025">
        <v>5.6342122121561458</v>
      </c>
      <c r="BH3025">
        <v>395.07555745347651</v>
      </c>
      <c r="BI3025">
        <v>0.19999999999999998</v>
      </c>
      <c r="BJ3025">
        <v>2349.5140848810074</v>
      </c>
      <c r="BK3025">
        <v>687.70368891804083</v>
      </c>
      <c r="BL3025">
        <v>910.47620061349687</v>
      </c>
      <c r="BM3025">
        <v>986.19368971814583</v>
      </c>
      <c r="BN3025">
        <v>199.30274779828233</v>
      </c>
      <c r="BO3025">
        <v>32.14310844281588</v>
      </c>
      <c r="BP3025">
        <v>1.9445267219220387E-2</v>
      </c>
      <c r="BQ3025">
        <v>100</v>
      </c>
      <c r="BR3025">
        <v>302.42814643899692</v>
      </c>
      <c r="BS3025">
        <v>5.4859655979412912E-2</v>
      </c>
      <c r="BT3025">
        <v>2.9991230047136832E-4</v>
      </c>
      <c r="BU3025">
        <v>0</v>
      </c>
      <c r="BV3025">
        <v>0.54897335351596888</v>
      </c>
      <c r="BW3025">
        <v>13.570735588033155</v>
      </c>
      <c r="BX3025">
        <v>37.503776857245853</v>
      </c>
      <c r="BY3025">
        <v>35.337866871943731</v>
      </c>
      <c r="BZ3025">
        <v>1040.3234726586793</v>
      </c>
      <c r="CA3025">
        <v>213.0150444387379</v>
      </c>
      <c r="CB3025">
        <v>239.17607323438355</v>
      </c>
      <c r="CC3025" s="156">
        <v>1</v>
      </c>
      <c r="CD3025">
        <v>2490</v>
      </c>
      <c r="CE3025" t="s">
        <v>479</v>
      </c>
      <c r="CF3025">
        <v>-9.319187182143196E-3</v>
      </c>
      <c r="CG3025">
        <v>-3.137427500374964E-4</v>
      </c>
      <c r="CH3025">
        <v>-27.578206705908535</v>
      </c>
      <c r="CI3025" t="s">
        <v>479</v>
      </c>
    </row>
    <row r="3026" spans="47:87" x14ac:dyDescent="0.3">
      <c r="AU3026">
        <v>0.3</v>
      </c>
      <c r="AV3026">
        <v>19.834433058323338</v>
      </c>
      <c r="AW3026">
        <v>0.29391842873036017</v>
      </c>
      <c r="AX3026">
        <v>1.1588091215609144</v>
      </c>
      <c r="AY3026">
        <v>319.52527017451564</v>
      </c>
      <c r="AZ3026">
        <v>0.1014246729288952</v>
      </c>
      <c r="BA3026">
        <v>352.71462988222288</v>
      </c>
      <c r="BB3026">
        <v>394.11592450186174</v>
      </c>
      <c r="BC3026">
        <v>1</v>
      </c>
      <c r="BD3026">
        <v>42.091569301256385</v>
      </c>
      <c r="BE3026">
        <v>109.00253819257469</v>
      </c>
      <c r="BF3026">
        <v>7.8810616723759512</v>
      </c>
      <c r="BG3026">
        <v>3.8126634020881105</v>
      </c>
      <c r="BH3026">
        <v>395.32569055315651</v>
      </c>
      <c r="BI3026">
        <v>0.20000000000000004</v>
      </c>
      <c r="BJ3026">
        <v>2297.5723871147634</v>
      </c>
      <c r="BK3026">
        <v>697.15429553127888</v>
      </c>
      <c r="BL3026">
        <v>940.25085896481937</v>
      </c>
      <c r="BM3026">
        <v>957.82533561169885</v>
      </c>
      <c r="BN3026">
        <v>76.947721626942979</v>
      </c>
      <c r="BO3026">
        <v>26.781197269666844</v>
      </c>
      <c r="BP3026">
        <v>1.8184556636268286E-2</v>
      </c>
      <c r="BQ3026">
        <v>100</v>
      </c>
      <c r="BR3026">
        <v>335.49166328354215</v>
      </c>
      <c r="BS3026">
        <v>5.4815228067785958E-2</v>
      </c>
      <c r="BT3026">
        <v>3.1258796654944543E-4</v>
      </c>
      <c r="BU3026">
        <v>17.005013436281779</v>
      </c>
      <c r="BV3026">
        <v>0.49063630135605624</v>
      </c>
      <c r="BW3026">
        <v>15.285277192318361</v>
      </c>
      <c r="BX3026">
        <v>36.061635393336381</v>
      </c>
      <c r="BY3026">
        <v>32.97776840407937</v>
      </c>
      <c r="BZ3026">
        <v>918.18436064145112</v>
      </c>
      <c r="CA3026">
        <v>298.09468296992605</v>
      </c>
      <c r="CB3026">
        <v>241.87398619703163</v>
      </c>
      <c r="CC3026" s="156">
        <v>1.07</v>
      </c>
      <c r="CD3026">
        <v>880</v>
      </c>
      <c r="CE3026">
        <v>0.21784994069760666</v>
      </c>
      <c r="CF3026">
        <v>7.6697313048338556</v>
      </c>
      <c r="CG3026">
        <v>0.29258278019989264</v>
      </c>
      <c r="CH3026">
        <v>29.062531029863294</v>
      </c>
      <c r="CI3026">
        <v>6</v>
      </c>
    </row>
    <row r="3027" spans="47:87" x14ac:dyDescent="0.3">
      <c r="AU3027">
        <v>0.3</v>
      </c>
      <c r="AV3027">
        <v>20.4819986450842</v>
      </c>
      <c r="AW3027">
        <v>0.34064920892264378</v>
      </c>
      <c r="AX3027">
        <v>0.85870378907836409</v>
      </c>
      <c r="AY3027">
        <v>330.63624002217409</v>
      </c>
      <c r="AZ3027">
        <v>0.10053052416821388</v>
      </c>
      <c r="BA3027">
        <v>492.72155799716899</v>
      </c>
      <c r="BB3027">
        <v>333.23305940729688</v>
      </c>
      <c r="BC3027">
        <v>1</v>
      </c>
      <c r="BD3027">
        <v>41.101271375044568</v>
      </c>
      <c r="BE3027">
        <v>103.40624954620041</v>
      </c>
      <c r="BF3027">
        <v>20.273731144966401</v>
      </c>
      <c r="BG3027">
        <v>5.494670682775463</v>
      </c>
      <c r="BH3027">
        <v>438.70689039497171</v>
      </c>
      <c r="BI3027">
        <v>0.19999999999999996</v>
      </c>
      <c r="BJ3027">
        <v>2613.5569641878037</v>
      </c>
      <c r="BK3027">
        <v>694.02409656870248</v>
      </c>
      <c r="BL3027">
        <v>892.2741230988911</v>
      </c>
      <c r="BM3027">
        <v>981.58207766767714</v>
      </c>
      <c r="BN3027">
        <v>144.5189896304008</v>
      </c>
      <c r="BO3027">
        <v>30.684509592498113</v>
      </c>
      <c r="BP3027">
        <v>6.4198250372367927E-2</v>
      </c>
      <c r="BQ3027">
        <v>100</v>
      </c>
      <c r="BR3027">
        <v>389.23265403942742</v>
      </c>
      <c r="BS3027">
        <v>5.6133419577134164E-2</v>
      </c>
      <c r="BT3027">
        <v>3.0037372895068702E-4</v>
      </c>
      <c r="BU3027">
        <v>0</v>
      </c>
      <c r="BV3027">
        <v>0.51334883457582703</v>
      </c>
      <c r="BW3027">
        <v>14.071962630144013</v>
      </c>
      <c r="BX3027">
        <v>37.101842546937867</v>
      </c>
      <c r="BY3027">
        <v>35.592868052798117</v>
      </c>
      <c r="BZ3027">
        <v>1003.0146652969084</v>
      </c>
      <c r="CA3027">
        <v>284.93244524189646</v>
      </c>
      <c r="CB3027">
        <v>216.70067281020044</v>
      </c>
      <c r="CC3027" s="156">
        <v>1.03</v>
      </c>
      <c r="CD3027">
        <v>2520</v>
      </c>
      <c r="CE3027" t="s">
        <v>479</v>
      </c>
      <c r="CF3027">
        <v>-0.62522196739172919</v>
      </c>
      <c r="CG3027">
        <v>-1.9956210393081254E-2</v>
      </c>
      <c r="CH3027">
        <v>-33.931580140002417</v>
      </c>
      <c r="CI3027" t="s">
        <v>479</v>
      </c>
    </row>
    <row r="3028" spans="47:87" x14ac:dyDescent="0.3">
      <c r="AU3028">
        <v>0.3</v>
      </c>
      <c r="AV3028">
        <v>20.595465267207427</v>
      </c>
      <c r="AW3028">
        <v>0.3321310427333598</v>
      </c>
      <c r="AX3028">
        <v>1.4013788560784619</v>
      </c>
      <c r="AY3028">
        <v>298.18360022708373</v>
      </c>
      <c r="AZ3028">
        <v>0.10911941221756441</v>
      </c>
      <c r="BA3028">
        <v>457.59725629661233</v>
      </c>
      <c r="BB3028">
        <v>313.65648966021081</v>
      </c>
      <c r="BC3028">
        <v>1</v>
      </c>
      <c r="BD3028">
        <v>42.804472069426197</v>
      </c>
      <c r="BE3028">
        <v>98.467027235909768</v>
      </c>
      <c r="BF3028">
        <v>11.296794432200951</v>
      </c>
      <c r="BG3028">
        <v>4.6539856359982181</v>
      </c>
      <c r="BH3028">
        <v>407.36718122531948</v>
      </c>
      <c r="BI3028">
        <v>0.2</v>
      </c>
      <c r="BJ3028">
        <v>2436.9204274990211</v>
      </c>
      <c r="BK3028">
        <v>684.3403233348497</v>
      </c>
      <c r="BL3028">
        <v>825.32757883462943</v>
      </c>
      <c r="BM3028">
        <v>883.95778014594066</v>
      </c>
      <c r="BN3028">
        <v>113.83681863493165</v>
      </c>
      <c r="BO3028">
        <v>29.90205633744559</v>
      </c>
      <c r="BP3028">
        <v>6.4379364738892095E-2</v>
      </c>
      <c r="BQ3028">
        <v>100</v>
      </c>
      <c r="BR3028">
        <v>396.61723739855159</v>
      </c>
      <c r="BS3028">
        <v>5.4558970284077454E-2</v>
      </c>
      <c r="BT3028">
        <v>2.9512583062712197E-4</v>
      </c>
      <c r="BU3028">
        <v>0</v>
      </c>
      <c r="BV3028">
        <v>0.58666068364232482</v>
      </c>
      <c r="BW3028">
        <v>15.931038024255797</v>
      </c>
      <c r="BX3028">
        <v>38.535091070802686</v>
      </c>
      <c r="BY3028">
        <v>43.244485468843543</v>
      </c>
      <c r="BZ3028">
        <v>863.59713074565855</v>
      </c>
      <c r="CA3028">
        <v>401.98059625714791</v>
      </c>
      <c r="CB3028">
        <v>231.91795196239295</v>
      </c>
      <c r="CC3028" s="156">
        <v>0.95</v>
      </c>
      <c r="CD3028">
        <v>1130</v>
      </c>
      <c r="CE3028">
        <v>0.19267879184811654</v>
      </c>
      <c r="CF3028">
        <v>5.3746129673802194</v>
      </c>
      <c r="CG3028">
        <v>0.23188828404439729</v>
      </c>
      <c r="CH3028">
        <v>14.782540005528977</v>
      </c>
      <c r="CI3028">
        <v>7</v>
      </c>
    </row>
    <row r="3029" spans="47:87" x14ac:dyDescent="0.3">
      <c r="AU3029">
        <v>0.3</v>
      </c>
      <c r="AV3029">
        <v>18.889950938556762</v>
      </c>
      <c r="AW3029">
        <v>0.2827410057454931</v>
      </c>
      <c r="AX3029">
        <v>1.1345842393282517</v>
      </c>
      <c r="AY3029">
        <v>336.05816112029612</v>
      </c>
      <c r="AZ3029">
        <v>9.4112224420817764E-2</v>
      </c>
      <c r="BA3029">
        <v>452.26522466944289</v>
      </c>
      <c r="BB3029">
        <v>360.01234014920897</v>
      </c>
      <c r="BC3029">
        <v>1</v>
      </c>
      <c r="BD3029">
        <v>35.971212406689069</v>
      </c>
      <c r="BE3029">
        <v>91.241355712657125</v>
      </c>
      <c r="BF3029">
        <v>18.555510019627135</v>
      </c>
      <c r="BG3029">
        <v>3.7581750427192842</v>
      </c>
      <c r="BH3029">
        <v>448.55625292440101</v>
      </c>
      <c r="BI3029">
        <v>0.20000000000000004</v>
      </c>
      <c r="BJ3029">
        <v>2500.8843507063002</v>
      </c>
      <c r="BK3029">
        <v>685.57253628330136</v>
      </c>
      <c r="BL3029">
        <v>836.42161631672025</v>
      </c>
      <c r="BM3029">
        <v>859.94849773825968</v>
      </c>
      <c r="BN3029">
        <v>154.76675495505694</v>
      </c>
      <c r="BO3029">
        <v>25.387299606877257</v>
      </c>
      <c r="BP3029">
        <v>6.3066659858637214E-2</v>
      </c>
      <c r="BQ3029">
        <v>100</v>
      </c>
      <c r="BR3029">
        <v>333.43333829312337</v>
      </c>
      <c r="BS3029">
        <v>5.2187567113112475E-2</v>
      </c>
      <c r="BT3029">
        <v>3.0474638264869138E-4</v>
      </c>
      <c r="BU3029">
        <v>39.484071855560885</v>
      </c>
      <c r="BV3029">
        <v>0.54806650966799231</v>
      </c>
      <c r="BW3029">
        <v>15.103766349673796</v>
      </c>
      <c r="BX3029">
        <v>38.988414783115722</v>
      </c>
      <c r="BY3029">
        <v>28.565107034510461</v>
      </c>
      <c r="BZ3029">
        <v>1116.8577234905042</v>
      </c>
      <c r="CA3029">
        <v>308.81098355995994</v>
      </c>
      <c r="CB3029">
        <v>219.90249691466508</v>
      </c>
      <c r="CC3029" s="156">
        <v>1.27</v>
      </c>
      <c r="CD3029">
        <v>1190</v>
      </c>
      <c r="CE3029">
        <v>0.11802152843184666</v>
      </c>
      <c r="CF3029">
        <v>3.6687910738474079</v>
      </c>
      <c r="CG3029">
        <v>0.13055617835695174</v>
      </c>
      <c r="CH3029">
        <v>3.9856404601732427</v>
      </c>
      <c r="CI3029">
        <v>15</v>
      </c>
    </row>
    <row r="3030" spans="47:87" x14ac:dyDescent="0.3">
      <c r="AU3030">
        <v>0.3</v>
      </c>
      <c r="AV3030">
        <v>18.894051292303679</v>
      </c>
      <c r="AW3030">
        <v>0.38364892610061807</v>
      </c>
      <c r="AX3030">
        <v>0.89573631630313655</v>
      </c>
      <c r="AY3030">
        <v>282.67673358490259</v>
      </c>
      <c r="AZ3030">
        <v>8.6581892188415124E-2</v>
      </c>
      <c r="BA3030">
        <v>498.98676708938109</v>
      </c>
      <c r="BB3030">
        <v>357.71066561383105</v>
      </c>
      <c r="BC3030">
        <v>1</v>
      </c>
      <c r="BD3030">
        <v>39.98432373789997</v>
      </c>
      <c r="BE3030">
        <v>105.91236003410943</v>
      </c>
      <c r="BF3030">
        <v>12.899607280491832</v>
      </c>
      <c r="BG3030">
        <v>5.043144436894039</v>
      </c>
      <c r="BH3030">
        <v>397.15655650054111</v>
      </c>
      <c r="BI3030">
        <v>0.20000000000000004</v>
      </c>
      <c r="BJ3030">
        <v>3067.139195948138</v>
      </c>
      <c r="BK3030">
        <v>688.89098512302951</v>
      </c>
      <c r="BL3030">
        <v>874.18004990268639</v>
      </c>
      <c r="BM3030">
        <v>930.30722688825529</v>
      </c>
      <c r="BN3030">
        <v>142.15205343985025</v>
      </c>
      <c r="BO3030">
        <v>34.496996086121712</v>
      </c>
      <c r="BP3030">
        <v>7.9806511691105725E-2</v>
      </c>
      <c r="BQ3030">
        <v>100</v>
      </c>
      <c r="BR3030">
        <v>341.0058817017848</v>
      </c>
      <c r="BS3030">
        <v>5.2768907705636657E-2</v>
      </c>
      <c r="BT3030">
        <v>3.1410778034212283E-4</v>
      </c>
      <c r="BU3030">
        <v>24.789711776984731</v>
      </c>
      <c r="BV3030">
        <v>0.58127911394225096</v>
      </c>
      <c r="BW3030">
        <v>15.104365937159429</v>
      </c>
      <c r="BX3030">
        <v>36.341466070613954</v>
      </c>
      <c r="BY3030">
        <v>30.425318740329701</v>
      </c>
      <c r="BZ3030">
        <v>960.03763637078555</v>
      </c>
      <c r="CA3030">
        <v>317.74238628607566</v>
      </c>
      <c r="CB3030">
        <v>242.77943337817729</v>
      </c>
      <c r="CC3030" s="156">
        <v>0.98</v>
      </c>
      <c r="CD3030">
        <v>1570</v>
      </c>
      <c r="CE3030">
        <v>0.13636693591972504</v>
      </c>
      <c r="CF3030">
        <v>4.755491578796545</v>
      </c>
      <c r="CG3030">
        <v>0.16496138092383622</v>
      </c>
      <c r="CH3030">
        <v>10.480624105380853</v>
      </c>
      <c r="CI3030">
        <v>11</v>
      </c>
    </row>
    <row r="3031" spans="47:87" x14ac:dyDescent="0.3">
      <c r="AU3031">
        <v>0.3</v>
      </c>
      <c r="AV3031">
        <v>20.625342518480416</v>
      </c>
      <c r="AW3031">
        <v>0.27155710574853825</v>
      </c>
      <c r="AX3031">
        <v>1.3516236404280653</v>
      </c>
      <c r="AY3031">
        <v>335.98197283057874</v>
      </c>
      <c r="AZ3031">
        <v>7.7406214533484091E-2</v>
      </c>
      <c r="BA3031">
        <v>380.30859233879841</v>
      </c>
      <c r="BB3031">
        <v>398.97979864941067</v>
      </c>
      <c r="BC3031">
        <v>1</v>
      </c>
      <c r="BD3031">
        <v>49.539465414792197</v>
      </c>
      <c r="BE3031">
        <v>122.49986971488022</v>
      </c>
      <c r="BF3031">
        <v>20.004594147160219</v>
      </c>
      <c r="BG3031">
        <v>5.0783006605667289</v>
      </c>
      <c r="BH3031">
        <v>409.96448070359799</v>
      </c>
      <c r="BI3031">
        <v>0.20000000000000007</v>
      </c>
      <c r="BJ3031">
        <v>3028.6122558676916</v>
      </c>
      <c r="BK3031">
        <v>693.04262430969288</v>
      </c>
      <c r="BL3031">
        <v>931.57119576632954</v>
      </c>
      <c r="BM3031">
        <v>947.47789062597258</v>
      </c>
      <c r="BN3031">
        <v>230.0562781698838</v>
      </c>
      <c r="BO3031">
        <v>24.535653912436327</v>
      </c>
      <c r="BP3031">
        <v>4.2123279785616426E-2</v>
      </c>
      <c r="BQ3031">
        <v>100</v>
      </c>
      <c r="BR3031">
        <v>286.29530486530979</v>
      </c>
      <c r="BS3031">
        <v>5.5343343465826512E-2</v>
      </c>
      <c r="BT3031">
        <v>3.3332024826805191E-4</v>
      </c>
      <c r="BU3031">
        <v>0</v>
      </c>
      <c r="BV3031">
        <v>0.57271972555942641</v>
      </c>
      <c r="BW3031">
        <v>15.223129150479259</v>
      </c>
      <c r="BX3031">
        <v>38.194571210656463</v>
      </c>
      <c r="BY3031">
        <v>34.904699455957349</v>
      </c>
      <c r="BZ3031">
        <v>1042.5299295584316</v>
      </c>
      <c r="CA3031">
        <v>242.48085744722559</v>
      </c>
      <c r="CB3031">
        <v>221.95897915268063</v>
      </c>
      <c r="CC3031" s="156">
        <v>0.88</v>
      </c>
      <c r="CD3031">
        <v>1590</v>
      </c>
      <c r="CE3031">
        <v>0.24262363366444029</v>
      </c>
      <c r="CF3031">
        <v>6.7364333764409974</v>
      </c>
      <c r="CG3031">
        <v>0.33331714663465123</v>
      </c>
      <c r="CH3031">
        <v>26.500091339857391</v>
      </c>
      <c r="CI3031">
        <v>5</v>
      </c>
    </row>
    <row r="3032" spans="47:87" x14ac:dyDescent="0.3">
      <c r="AU3032">
        <v>0.3</v>
      </c>
      <c r="AV3032">
        <v>19.563046484270007</v>
      </c>
      <c r="AW3032">
        <v>0.35191035426213391</v>
      </c>
      <c r="AX3032">
        <v>1.5099762822730971</v>
      </c>
      <c r="AY3032">
        <v>334.29811725346866</v>
      </c>
      <c r="AZ3032">
        <v>0.11217080258431843</v>
      </c>
      <c r="BA3032">
        <v>344.34783938359789</v>
      </c>
      <c r="BB3032">
        <v>324.10428416164132</v>
      </c>
      <c r="BC3032">
        <v>1</v>
      </c>
      <c r="BD3032">
        <v>49.503547372239503</v>
      </c>
      <c r="BE3032">
        <v>106.02294909049617</v>
      </c>
      <c r="BF3032">
        <v>18.345829694549039</v>
      </c>
      <c r="BG3032">
        <v>3.4667069156990213</v>
      </c>
      <c r="BH3032">
        <v>398.4533392099641</v>
      </c>
      <c r="BI3032">
        <v>0.2</v>
      </c>
      <c r="BJ3032">
        <v>2069.8752234229546</v>
      </c>
      <c r="BK3032">
        <v>697.39316417973464</v>
      </c>
      <c r="BL3032">
        <v>857.5341952378451</v>
      </c>
      <c r="BM3032">
        <v>946.79041548183409</v>
      </c>
      <c r="BN3032">
        <v>126.45962385067283</v>
      </c>
      <c r="BO3032">
        <v>31.938762297656769</v>
      </c>
      <c r="BP3032">
        <v>3.7171231912093067E-2</v>
      </c>
      <c r="BQ3032">
        <v>100</v>
      </c>
      <c r="BR3032">
        <v>323.7867678136397</v>
      </c>
      <c r="BS3032">
        <v>5.473995866318649E-2</v>
      </c>
      <c r="BT3032">
        <v>3.3055088613847411E-4</v>
      </c>
      <c r="BU3032">
        <v>0</v>
      </c>
      <c r="BV3032">
        <v>0.5224288286899742</v>
      </c>
      <c r="BW3032">
        <v>14.933569731921247</v>
      </c>
      <c r="BX3032">
        <v>37.46627567876623</v>
      </c>
      <c r="BY3032">
        <v>31.117519183739642</v>
      </c>
      <c r="BZ3032">
        <v>1060.9177467032139</v>
      </c>
      <c r="CA3032">
        <v>220.48629101329104</v>
      </c>
      <c r="CB3032">
        <v>232.50319441931796</v>
      </c>
      <c r="CC3032" s="156">
        <v>1.01</v>
      </c>
      <c r="CD3032">
        <v>2020</v>
      </c>
      <c r="CE3032">
        <v>-1.9058100540703116E-4</v>
      </c>
      <c r="CF3032">
        <v>1.4721377633992676</v>
      </c>
      <c r="CG3032">
        <v>5.4354273909080958E-2</v>
      </c>
      <c r="CH3032">
        <v>-15.321102910164047</v>
      </c>
      <c r="CI3032" t="s">
        <v>479</v>
      </c>
    </row>
    <row r="3033" spans="47:87" x14ac:dyDescent="0.3">
      <c r="AU3033">
        <v>0.3</v>
      </c>
      <c r="AV3033">
        <v>19.748675486736211</v>
      </c>
      <c r="AW3033">
        <v>0.35127180642115641</v>
      </c>
      <c r="AX3033">
        <v>0.5702836974488934</v>
      </c>
      <c r="AY3033">
        <v>299.57199389830873</v>
      </c>
      <c r="AZ3033">
        <v>9.4520191129490755E-2</v>
      </c>
      <c r="BA3033">
        <v>434.12734424122533</v>
      </c>
      <c r="BB3033">
        <v>428.62463511095257</v>
      </c>
      <c r="BC3033">
        <v>1</v>
      </c>
      <c r="BD3033">
        <v>37.08914200580471</v>
      </c>
      <c r="BE3033">
        <v>85.734546460317347</v>
      </c>
      <c r="BF3033">
        <v>14.687011483260347</v>
      </c>
      <c r="BG3033">
        <v>4.7937349111782419</v>
      </c>
      <c r="BH3033">
        <v>452.63844362376824</v>
      </c>
      <c r="BI3033">
        <v>0.19999999999999996</v>
      </c>
      <c r="BJ3033">
        <v>2722.3708751681011</v>
      </c>
      <c r="BK3033">
        <v>671.74519343763495</v>
      </c>
      <c r="BL3033">
        <v>867.91068586578695</v>
      </c>
      <c r="BM3033">
        <v>960.48662017020638</v>
      </c>
      <c r="BN3033">
        <v>161.50737032053135</v>
      </c>
      <c r="BO3033">
        <v>31.840670537273656</v>
      </c>
      <c r="BP3033">
        <v>4.2059000701953918E-2</v>
      </c>
      <c r="BQ3033">
        <v>100</v>
      </c>
      <c r="BR3033">
        <v>384.2414461119734</v>
      </c>
      <c r="BS3033">
        <v>6.2097406546305141E-2</v>
      </c>
      <c r="BT3033">
        <v>3.1496914482781935E-4</v>
      </c>
      <c r="BU3033">
        <v>0</v>
      </c>
      <c r="BV3033">
        <v>0.55722855207240363</v>
      </c>
      <c r="BW3033">
        <v>13.529807193917881</v>
      </c>
      <c r="BX3033">
        <v>33.790639636002162</v>
      </c>
      <c r="BY3033">
        <v>30.322920027724347</v>
      </c>
      <c r="BZ3033">
        <v>776.08861704017841</v>
      </c>
      <c r="CA3033">
        <v>238.10539580055303</v>
      </c>
      <c r="CB3033">
        <v>234.38529005984955</v>
      </c>
      <c r="CC3033" s="156">
        <v>1.28</v>
      </c>
      <c r="CD3033">
        <v>1380</v>
      </c>
      <c r="CE3033">
        <v>6.6218541022799116E-2</v>
      </c>
      <c r="CF3033">
        <v>3.566034895194317</v>
      </c>
      <c r="CG3033">
        <v>0.10561959184125126</v>
      </c>
      <c r="CH3033">
        <v>-5.8197843907171372</v>
      </c>
      <c r="CI3033" t="s">
        <v>479</v>
      </c>
    </row>
    <row r="3034" spans="47:87" x14ac:dyDescent="0.3">
      <c r="AU3034">
        <v>0.3</v>
      </c>
      <c r="AV3034">
        <v>19.571558300315001</v>
      </c>
      <c r="AW3034">
        <v>0.32789659780460712</v>
      </c>
      <c r="AX3034">
        <v>1.259173639021917</v>
      </c>
      <c r="AY3034">
        <v>334.02402166109124</v>
      </c>
      <c r="AZ3034">
        <v>9.7949877192059193E-2</v>
      </c>
      <c r="BA3034">
        <v>443.44323643216728</v>
      </c>
      <c r="BB3034">
        <v>405.51957862450979</v>
      </c>
      <c r="BC3034">
        <v>1</v>
      </c>
      <c r="BD3034">
        <v>37.743864538225075</v>
      </c>
      <c r="BE3034">
        <v>91.969167729336831</v>
      </c>
      <c r="BF3034">
        <v>18.338633053628737</v>
      </c>
      <c r="BG3034">
        <v>5.8449601884908757</v>
      </c>
      <c r="BH3034">
        <v>408.1982453424024</v>
      </c>
      <c r="BI3034">
        <v>0.2</v>
      </c>
      <c r="BJ3034">
        <v>2613.4937888569407</v>
      </c>
      <c r="BK3034">
        <v>689.18060835670406</v>
      </c>
      <c r="BL3034">
        <v>895.35409397358023</v>
      </c>
      <c r="BM3034">
        <v>962.21518229173944</v>
      </c>
      <c r="BN3034">
        <v>180.96643392899639</v>
      </c>
      <c r="BO3034">
        <v>29.424414002438922</v>
      </c>
      <c r="BP3034">
        <v>7.530498365915754E-2</v>
      </c>
      <c r="BQ3034">
        <v>100</v>
      </c>
      <c r="BR3034">
        <v>407.483966588859</v>
      </c>
      <c r="BS3034">
        <v>5.762754855425993E-2</v>
      </c>
      <c r="BT3034">
        <v>2.999684734342753E-4</v>
      </c>
      <c r="BU3034">
        <v>23.129921277761955</v>
      </c>
      <c r="BV3034">
        <v>0.55038722609472224</v>
      </c>
      <c r="BW3034">
        <v>15.38118934294773</v>
      </c>
      <c r="BX3034">
        <v>36.577305935247303</v>
      </c>
      <c r="BY3034">
        <v>31.287985062687966</v>
      </c>
      <c r="BZ3034">
        <v>1358.2020321627779</v>
      </c>
      <c r="CA3034">
        <v>331.94498641808883</v>
      </c>
      <c r="CB3034">
        <v>224.70073065251117</v>
      </c>
      <c r="CC3034" s="156">
        <v>0.84</v>
      </c>
      <c r="CD3034">
        <v>1310</v>
      </c>
      <c r="CE3034">
        <v>0.15798772675740325</v>
      </c>
      <c r="CF3034">
        <v>6.8054273404497323</v>
      </c>
      <c r="CG3034">
        <v>0.19486503293103827</v>
      </c>
      <c r="CH3034">
        <v>12.335913332590295</v>
      </c>
      <c r="CI3034">
        <v>10</v>
      </c>
    </row>
    <row r="3035" spans="47:87" x14ac:dyDescent="0.3">
      <c r="AU3035">
        <v>0.3</v>
      </c>
      <c r="AV3035">
        <v>19.109204564565722</v>
      </c>
      <c r="AW3035">
        <v>0.3473146173674363</v>
      </c>
      <c r="AX3035">
        <v>2.0170040770220901</v>
      </c>
      <c r="AY3035">
        <v>340.25021435993813</v>
      </c>
      <c r="AZ3035">
        <v>0.10597612826401202</v>
      </c>
      <c r="BA3035">
        <v>451.3841111224142</v>
      </c>
      <c r="BB3035">
        <v>358.18706121979949</v>
      </c>
      <c r="BC3035">
        <v>1</v>
      </c>
      <c r="BD3035">
        <v>45.568513350693905</v>
      </c>
      <c r="BE3035">
        <v>106.36768785216701</v>
      </c>
      <c r="BF3035">
        <v>25.008229246563847</v>
      </c>
      <c r="BG3035">
        <v>5.6463353206616347</v>
      </c>
      <c r="BH3035">
        <v>450.5450678601398</v>
      </c>
      <c r="BI3035">
        <v>0.20000000000000004</v>
      </c>
      <c r="BJ3035">
        <v>3140.4252024998686</v>
      </c>
      <c r="BK3035">
        <v>687.46753744000603</v>
      </c>
      <c r="BL3035">
        <v>861.74723273475968</v>
      </c>
      <c r="BM3035">
        <v>1089.6900390157516</v>
      </c>
      <c r="BN3035">
        <v>114.89855858252272</v>
      </c>
      <c r="BO3035">
        <v>31.311678954776021</v>
      </c>
      <c r="BP3035">
        <v>6.2188863917705457E-2</v>
      </c>
      <c r="BQ3035">
        <v>100</v>
      </c>
      <c r="BR3035">
        <v>312.31782888482553</v>
      </c>
      <c r="BS3035">
        <v>5.669742776094424E-2</v>
      </c>
      <c r="BT3035">
        <v>3.0133150362613922E-4</v>
      </c>
      <c r="BU3035">
        <v>33.363319709586698</v>
      </c>
      <c r="BV3035">
        <v>0.56351339042624415</v>
      </c>
      <c r="BW3035">
        <v>14.026539827637812</v>
      </c>
      <c r="BX3035">
        <v>37.480244237674313</v>
      </c>
      <c r="BY3035">
        <v>32.301301129259016</v>
      </c>
      <c r="BZ3035">
        <v>808.08190743586761</v>
      </c>
      <c r="CA3035">
        <v>242.79341515344962</v>
      </c>
      <c r="CB3035">
        <v>224.68368259961227</v>
      </c>
      <c r="CC3035" s="156">
        <v>0.78</v>
      </c>
      <c r="CD3035">
        <v>2450</v>
      </c>
      <c r="CE3035">
        <v>7.1206134302759683E-2</v>
      </c>
      <c r="CF3035">
        <v>2.7201631280548284</v>
      </c>
      <c r="CG3035">
        <v>9.9810671927055922E-2</v>
      </c>
      <c r="CH3035">
        <v>-6.6792886996491774</v>
      </c>
      <c r="CI3035" t="s">
        <v>479</v>
      </c>
    </row>
    <row r="3036" spans="47:87" x14ac:dyDescent="0.3">
      <c r="AU3036">
        <v>0.3</v>
      </c>
      <c r="AV3036">
        <v>19.381843620658039</v>
      </c>
      <c r="AW3036">
        <v>0.39063375684932339</v>
      </c>
      <c r="AX3036">
        <v>1.879660121974813</v>
      </c>
      <c r="AY3036">
        <v>329.04214194313181</v>
      </c>
      <c r="AZ3036">
        <v>9.6208975420163115E-2</v>
      </c>
      <c r="BA3036">
        <v>375.34772982097064</v>
      </c>
      <c r="BB3036">
        <v>428.60350408577352</v>
      </c>
      <c r="BC3036">
        <v>1</v>
      </c>
      <c r="BD3036">
        <v>42.314434411178219</v>
      </c>
      <c r="BE3036">
        <v>82.579740550046154</v>
      </c>
      <c r="BF3036">
        <v>12.304061815255722</v>
      </c>
      <c r="BG3036">
        <v>5.0241355857794945</v>
      </c>
      <c r="BH3036">
        <v>446.05032699792366</v>
      </c>
      <c r="BI3036">
        <v>0.2</v>
      </c>
      <c r="BJ3036">
        <v>2812.1549180579</v>
      </c>
      <c r="BK3036">
        <v>680.72140712956536</v>
      </c>
      <c r="BL3036">
        <v>901.36359606987844</v>
      </c>
      <c r="BM3036">
        <v>845.90437082618348</v>
      </c>
      <c r="BN3036">
        <v>119.46482349983253</v>
      </c>
      <c r="BO3036">
        <v>35.340610837940552</v>
      </c>
      <c r="BP3036">
        <v>5.5064494901033649E-2</v>
      </c>
      <c r="BQ3036">
        <v>100</v>
      </c>
      <c r="BR3036">
        <v>324.38331340163273</v>
      </c>
      <c r="BS3036">
        <v>5.8215531820294555E-2</v>
      </c>
      <c r="BT3036">
        <v>3.1538230569978922E-4</v>
      </c>
      <c r="BU3036">
        <v>94.458845782265414</v>
      </c>
      <c r="BV3036">
        <v>0.58171629006223402</v>
      </c>
      <c r="BW3036">
        <v>15.79202168049264</v>
      </c>
      <c r="BX3036">
        <v>34.059438839100793</v>
      </c>
      <c r="BY3036">
        <v>25.841893958297881</v>
      </c>
      <c r="BZ3036">
        <v>862.80230710648914</v>
      </c>
      <c r="CA3036">
        <v>318.03919972623146</v>
      </c>
      <c r="CB3036">
        <v>233.93708062324689</v>
      </c>
      <c r="CC3036" s="156">
        <v>1.02</v>
      </c>
      <c r="CD3036">
        <v>1860</v>
      </c>
      <c r="CE3036">
        <v>0.101845943800287</v>
      </c>
      <c r="CF3036">
        <v>4.249927814540893</v>
      </c>
      <c r="CG3036">
        <v>0.13686742009338576</v>
      </c>
      <c r="CH3036">
        <v>-1.2718506631991449</v>
      </c>
      <c r="CI3036" t="s">
        <v>479</v>
      </c>
    </row>
    <row r="3037" spans="47:87" x14ac:dyDescent="0.3">
      <c r="AU3037">
        <v>0.3</v>
      </c>
      <c r="AV3037">
        <v>18.712852512301517</v>
      </c>
      <c r="AW3037">
        <v>0.35148342547022238</v>
      </c>
      <c r="AX3037">
        <v>1.5996847400350498</v>
      </c>
      <c r="AY3037">
        <v>336.93250517892881</v>
      </c>
      <c r="AZ3037">
        <v>8.333324208787575E-2</v>
      </c>
      <c r="BA3037">
        <v>439.52722857073769</v>
      </c>
      <c r="BB3037">
        <v>345.18044359270539</v>
      </c>
      <c r="BC3037">
        <v>1</v>
      </c>
      <c r="BD3037">
        <v>43.51097707471574</v>
      </c>
      <c r="BE3037">
        <v>99.06375672178207</v>
      </c>
      <c r="BF3037">
        <v>7.8786218366997556</v>
      </c>
      <c r="BG3037">
        <v>4.4372615791740921</v>
      </c>
      <c r="BH3037">
        <v>404.57563386129215</v>
      </c>
      <c r="BI3037">
        <v>0.19999999999999998</v>
      </c>
      <c r="BJ3037">
        <v>2230.3299109219402</v>
      </c>
      <c r="BK3037">
        <v>687.76443796368255</v>
      </c>
      <c r="BL3037">
        <v>826.93320406594876</v>
      </c>
      <c r="BM3037">
        <v>811.82414948876419</v>
      </c>
      <c r="BN3037">
        <v>165.88176190787155</v>
      </c>
      <c r="BO3037">
        <v>31.865523189845586</v>
      </c>
      <c r="BP3037">
        <v>4.1450806721771948E-2</v>
      </c>
      <c r="BQ3037">
        <v>100</v>
      </c>
      <c r="BR3037">
        <v>322.35159825235462</v>
      </c>
      <c r="BS3037">
        <v>5.821966993768847E-2</v>
      </c>
      <c r="BT3037">
        <v>2.9053659013656888E-4</v>
      </c>
      <c r="BU3037">
        <v>0</v>
      </c>
      <c r="BV3037">
        <v>0.53928420909364094</v>
      </c>
      <c r="BW3037">
        <v>15.622702467798494</v>
      </c>
      <c r="BX3037">
        <v>35.725591275131514</v>
      </c>
      <c r="BY3037">
        <v>33.472276145873629</v>
      </c>
      <c r="BZ3037">
        <v>1056.6797235667302</v>
      </c>
      <c r="CA3037">
        <v>322.88227967931266</v>
      </c>
      <c r="CB3037">
        <v>235.07783727631318</v>
      </c>
      <c r="CC3037" s="156">
        <v>0.82</v>
      </c>
      <c r="CD3037">
        <v>2200</v>
      </c>
      <c r="CE3037">
        <v>7.368392393951817E-2</v>
      </c>
      <c r="CF3037">
        <v>2.930033629986986</v>
      </c>
      <c r="CG3037">
        <v>0.11016658946013551</v>
      </c>
      <c r="CH3037">
        <v>-6.9230596553610591</v>
      </c>
      <c r="CI3037" t="s">
        <v>479</v>
      </c>
    </row>
    <row r="3038" spans="47:87" x14ac:dyDescent="0.3">
      <c r="AU3038">
        <v>0.3</v>
      </c>
      <c r="AV3038">
        <v>20.044091549404893</v>
      </c>
      <c r="AW3038">
        <v>0.30463876222997727</v>
      </c>
      <c r="AX3038">
        <v>1.6667810385722848</v>
      </c>
      <c r="AY3038">
        <v>308.3824245234984</v>
      </c>
      <c r="AZ3038">
        <v>0.10172218445257661</v>
      </c>
      <c r="BA3038">
        <v>397.57423943217236</v>
      </c>
      <c r="BB3038">
        <v>191.0924049754567</v>
      </c>
      <c r="BC3038">
        <v>1</v>
      </c>
      <c r="BD3038">
        <v>32.210974884377777</v>
      </c>
      <c r="BE3038">
        <v>90.571809884710191</v>
      </c>
      <c r="BF3038">
        <v>20.393589637492113</v>
      </c>
      <c r="BG3038">
        <v>4.8914026322895072</v>
      </c>
      <c r="BH3038">
        <v>414.22268069478429</v>
      </c>
      <c r="BI3038">
        <v>0.19999999999999998</v>
      </c>
      <c r="BJ3038">
        <v>2607.5537913065327</v>
      </c>
      <c r="BK3038">
        <v>716.54605200045626</v>
      </c>
      <c r="BL3038">
        <v>891.30403055119643</v>
      </c>
      <c r="BM3038">
        <v>1243.0140693426617</v>
      </c>
      <c r="BN3038">
        <v>203.77612512838846</v>
      </c>
      <c r="BO3038">
        <v>27.438158874627735</v>
      </c>
      <c r="BP3038">
        <v>5.7676399083140741E-2</v>
      </c>
      <c r="BQ3038">
        <v>100</v>
      </c>
      <c r="BR3038">
        <v>271.60998016302256</v>
      </c>
      <c r="BS3038">
        <v>5.4439578776145359E-2</v>
      </c>
      <c r="BT3038">
        <v>3.1299049055779352E-4</v>
      </c>
      <c r="BU3038">
        <v>36.919393320295207</v>
      </c>
      <c r="BV3038">
        <v>0.55163204041782532</v>
      </c>
      <c r="BW3038">
        <v>15.295890877488592</v>
      </c>
      <c r="BX3038">
        <v>34.381295383521348</v>
      </c>
      <c r="BY3038">
        <v>28.646927295960332</v>
      </c>
      <c r="BZ3038">
        <v>1130.1830504771017</v>
      </c>
      <c r="CA3038">
        <v>280.21329763654694</v>
      </c>
      <c r="CB3038">
        <v>234.21232580506182</v>
      </c>
      <c r="CC3038" s="156">
        <v>1.0900000000000001</v>
      </c>
      <c r="CD3038">
        <v>860</v>
      </c>
      <c r="CE3038">
        <v>0.1816364350503219</v>
      </c>
      <c r="CF3038">
        <v>6.1477007052258443</v>
      </c>
      <c r="CG3038">
        <v>0.23637186690292092</v>
      </c>
      <c r="CH3038">
        <v>21.806624170767588</v>
      </c>
      <c r="CI3038">
        <v>7</v>
      </c>
    </row>
    <row r="3039" spans="47:87" x14ac:dyDescent="0.3">
      <c r="AU3039">
        <v>0.3</v>
      </c>
      <c r="AV3039">
        <v>20.81077261397207</v>
      </c>
      <c r="AW3039">
        <v>0.32085091641925728</v>
      </c>
      <c r="AX3039">
        <v>0.54577657478234154</v>
      </c>
      <c r="AY3039">
        <v>324.33674929669979</v>
      </c>
      <c r="AZ3039">
        <v>9.9725186751078221E-2</v>
      </c>
      <c r="BA3039">
        <v>390.02452056971327</v>
      </c>
      <c r="BB3039">
        <v>441.73699340119515</v>
      </c>
      <c r="BC3039">
        <v>1</v>
      </c>
      <c r="BD3039">
        <v>34.575277390334392</v>
      </c>
      <c r="BE3039">
        <v>123.41207177182909</v>
      </c>
      <c r="BF3039">
        <v>18.340489658544833</v>
      </c>
      <c r="BG3039">
        <v>4.6806043200875838</v>
      </c>
      <c r="BH3039">
        <v>383.67714584814229</v>
      </c>
      <c r="BI3039">
        <v>0.19999999999999998</v>
      </c>
      <c r="BJ3039">
        <v>2201.2319210430323</v>
      </c>
      <c r="BK3039">
        <v>655.60424862632351</v>
      </c>
      <c r="BL3039">
        <v>865.59355695433032</v>
      </c>
      <c r="BM3039">
        <v>716.53395855319184</v>
      </c>
      <c r="BN3039">
        <v>133.90941811994517</v>
      </c>
      <c r="BO3039">
        <v>29.052210574320426</v>
      </c>
      <c r="BP3039">
        <v>4.2112037317340728E-2</v>
      </c>
      <c r="BQ3039">
        <v>100</v>
      </c>
      <c r="BR3039">
        <v>391.74436418879634</v>
      </c>
      <c r="BS3039">
        <v>5.6703514846087572E-2</v>
      </c>
      <c r="BT3039">
        <v>3.064644585573175E-4</v>
      </c>
      <c r="BU3039">
        <v>33.451666616575686</v>
      </c>
      <c r="BV3039">
        <v>0.54531707967163767</v>
      </c>
      <c r="BW3039">
        <v>14.857983084028376</v>
      </c>
      <c r="BX3039">
        <v>35.542716612788297</v>
      </c>
      <c r="BY3039">
        <v>26.685181157489168</v>
      </c>
      <c r="BZ3039">
        <v>1038.6939917223003</v>
      </c>
      <c r="CA3039">
        <v>288.72375252471949</v>
      </c>
      <c r="CB3039">
        <v>232.63753476640966</v>
      </c>
      <c r="CC3039" s="156">
        <v>1.29</v>
      </c>
      <c r="CD3039">
        <v>1210</v>
      </c>
      <c r="CE3039">
        <v>9.2627779644146591E-2</v>
      </c>
      <c r="CF3039">
        <v>3.6368959586373739</v>
      </c>
      <c r="CG3039">
        <v>0.11882204846286212</v>
      </c>
      <c r="CH3039">
        <v>-1.5979450489313938</v>
      </c>
      <c r="CI3039" t="s">
        <v>479</v>
      </c>
    </row>
    <row r="3040" spans="47:87" x14ac:dyDescent="0.3">
      <c r="AU3040">
        <v>0.3</v>
      </c>
      <c r="AV3040">
        <v>19.57408416502453</v>
      </c>
      <c r="AW3040">
        <v>0.31381031140157828</v>
      </c>
      <c r="AX3040">
        <v>0.81309373404762186</v>
      </c>
      <c r="AY3040">
        <v>335.21162332705183</v>
      </c>
      <c r="AZ3040">
        <v>9.0416864822908449E-2</v>
      </c>
      <c r="BA3040">
        <v>461.52572809229326</v>
      </c>
      <c r="BB3040">
        <v>321.33746229887385</v>
      </c>
      <c r="BC3040">
        <v>1</v>
      </c>
      <c r="BD3040">
        <v>31.185949112434756</v>
      </c>
      <c r="BE3040">
        <v>90.003674613563661</v>
      </c>
      <c r="BF3040">
        <v>15.29940346755137</v>
      </c>
      <c r="BG3040">
        <v>4.2494021346755213</v>
      </c>
      <c r="BH3040">
        <v>435.58245875913144</v>
      </c>
      <c r="BI3040">
        <v>0.19999999999999998</v>
      </c>
      <c r="BJ3040">
        <v>2726.8609661889877</v>
      </c>
      <c r="BK3040">
        <v>691.04935633410219</v>
      </c>
      <c r="BL3040">
        <v>865.93621288105737</v>
      </c>
      <c r="BM3040">
        <v>965.37066268974252</v>
      </c>
      <c r="BN3040">
        <v>117.01119875391137</v>
      </c>
      <c r="BO3040">
        <v>28.311468478637625</v>
      </c>
      <c r="BP3040">
        <v>5.3749304927349979E-2</v>
      </c>
      <c r="BQ3040">
        <v>100</v>
      </c>
      <c r="BR3040">
        <v>331.02320940417167</v>
      </c>
      <c r="BS3040">
        <v>5.5669405517388477E-2</v>
      </c>
      <c r="BT3040">
        <v>3.0278438351206115E-4</v>
      </c>
      <c r="BU3040">
        <v>0</v>
      </c>
      <c r="BV3040">
        <v>0.53366419364353901</v>
      </c>
      <c r="BW3040">
        <v>15.981413122690805</v>
      </c>
      <c r="BX3040">
        <v>36.534469240484242</v>
      </c>
      <c r="BY3040">
        <v>34.805812824075403</v>
      </c>
      <c r="BZ3040">
        <v>1176.3401439464453</v>
      </c>
      <c r="CA3040">
        <v>379.59940600208267</v>
      </c>
      <c r="CB3040">
        <v>220.93535377115475</v>
      </c>
      <c r="CC3040" s="156">
        <v>1.2</v>
      </c>
      <c r="CD3040">
        <v>1600</v>
      </c>
      <c r="CE3040">
        <v>2.6932895911546684E-2</v>
      </c>
      <c r="CF3040">
        <v>2.5357142388780867</v>
      </c>
      <c r="CG3040">
        <v>7.0688554781054402E-2</v>
      </c>
      <c r="CH3040">
        <v>-12.458710378189407</v>
      </c>
      <c r="CI3040" t="s">
        <v>479</v>
      </c>
    </row>
    <row r="3041" spans="47:87" x14ac:dyDescent="0.3">
      <c r="AU3041">
        <v>0.3</v>
      </c>
      <c r="AV3041">
        <v>18.824112198051665</v>
      </c>
      <c r="AW3041">
        <v>0.34032510571309449</v>
      </c>
      <c r="AX3041">
        <v>1.5356297242388355</v>
      </c>
      <c r="AY3041">
        <v>310.91930059172188</v>
      </c>
      <c r="AZ3041">
        <v>0.11169541470770321</v>
      </c>
      <c r="BA3041">
        <v>466.89509728498086</v>
      </c>
      <c r="BB3041">
        <v>454.28408050727398</v>
      </c>
      <c r="BC3041">
        <v>1</v>
      </c>
      <c r="BD3041">
        <v>35.958934885173193</v>
      </c>
      <c r="BE3041">
        <v>113.16409297585494</v>
      </c>
      <c r="BF3041">
        <v>8.8823395078223477</v>
      </c>
      <c r="BG3041">
        <v>4.0370808062183245</v>
      </c>
      <c r="BH3041">
        <v>435.04036201791291</v>
      </c>
      <c r="BI3041">
        <v>0.2</v>
      </c>
      <c r="BJ3041">
        <v>2817.4966218983664</v>
      </c>
      <c r="BK3041">
        <v>688.20818979505384</v>
      </c>
      <c r="BL3041">
        <v>945.71391207435852</v>
      </c>
      <c r="BM3041">
        <v>923.01015684162292</v>
      </c>
      <c r="BN3041">
        <v>172.60716190085697</v>
      </c>
      <c r="BO3041">
        <v>30.814732499595099</v>
      </c>
      <c r="BP3041">
        <v>4.4738215561722888E-2</v>
      </c>
      <c r="BQ3041">
        <v>100</v>
      </c>
      <c r="BR3041">
        <v>388.77872846946633</v>
      </c>
      <c r="BS3041">
        <v>5.1496663914930102E-2</v>
      </c>
      <c r="BT3041">
        <v>2.9915287906919299E-4</v>
      </c>
      <c r="BU3041">
        <v>0</v>
      </c>
      <c r="BV3041">
        <v>0.55448434356525655</v>
      </c>
      <c r="BW3041">
        <v>14.311867921634738</v>
      </c>
      <c r="BX3041">
        <v>38.541086715162479</v>
      </c>
      <c r="BY3041">
        <v>35.627006318398188</v>
      </c>
      <c r="BZ3041">
        <v>927.06214761705587</v>
      </c>
      <c r="CA3041">
        <v>238.56644334137675</v>
      </c>
      <c r="CB3041">
        <v>230.86454452788473</v>
      </c>
      <c r="CC3041" s="156">
        <v>0.99</v>
      </c>
      <c r="CD3041">
        <v>880</v>
      </c>
      <c r="CE3041">
        <v>0.20953361447378227</v>
      </c>
      <c r="CF3041">
        <v>7.9385633300290763</v>
      </c>
      <c r="CG3041">
        <v>0.2539694441547104</v>
      </c>
      <c r="CH3041">
        <v>28.496680558654536</v>
      </c>
      <c r="CI3041">
        <v>6</v>
      </c>
    </row>
    <row r="3042" spans="47:87" x14ac:dyDescent="0.3">
      <c r="AU3042">
        <v>0.3</v>
      </c>
      <c r="AV3042">
        <v>20.238993980004711</v>
      </c>
      <c r="AW3042">
        <v>0.34078266776140864</v>
      </c>
      <c r="AX3042">
        <v>1.6563333671722205</v>
      </c>
      <c r="AY3042">
        <v>343.56448073357438</v>
      </c>
      <c r="AZ3042">
        <v>0.10144783047445835</v>
      </c>
      <c r="BA3042">
        <v>490.04040952022558</v>
      </c>
      <c r="BB3042">
        <v>438.17010807514276</v>
      </c>
      <c r="BC3042">
        <v>1</v>
      </c>
      <c r="BD3042">
        <v>35.797406944036162</v>
      </c>
      <c r="BE3042">
        <v>95.488379102929997</v>
      </c>
      <c r="BF3042">
        <v>6.8199202763563482</v>
      </c>
      <c r="BG3042">
        <v>4.9782624998513763</v>
      </c>
      <c r="BH3042">
        <v>410.64058076374562</v>
      </c>
      <c r="BI3042">
        <v>0.19999999999999996</v>
      </c>
      <c r="BJ3042">
        <v>2475.5471351883043</v>
      </c>
      <c r="BK3042">
        <v>659.36943970504626</v>
      </c>
      <c r="BL3042">
        <v>857.47252565919666</v>
      </c>
      <c r="BM3042">
        <v>933.66454591541799</v>
      </c>
      <c r="BN3042">
        <v>112.00860654895138</v>
      </c>
      <c r="BO3042">
        <v>31.033271241121319</v>
      </c>
      <c r="BP3042">
        <v>2.3357731033967585E-2</v>
      </c>
      <c r="BQ3042">
        <v>100</v>
      </c>
      <c r="BR3042">
        <v>321.79426296518676</v>
      </c>
      <c r="BS3042">
        <v>5.5513633048500509E-2</v>
      </c>
      <c r="BT3042">
        <v>3.0563886088005464E-4</v>
      </c>
      <c r="BU3042">
        <v>0</v>
      </c>
      <c r="BV3042">
        <v>0.54290341680455823</v>
      </c>
      <c r="BW3042">
        <v>14.598398844082405</v>
      </c>
      <c r="BX3042">
        <v>38.169228802226961</v>
      </c>
      <c r="BY3042">
        <v>28.933948673946755</v>
      </c>
      <c r="BZ3042">
        <v>1064.4773265874071</v>
      </c>
      <c r="CA3042">
        <v>211.05800440428072</v>
      </c>
      <c r="CB3042">
        <v>216.242910733537</v>
      </c>
      <c r="CC3042" s="156">
        <v>0.9</v>
      </c>
      <c r="CD3042">
        <v>1480</v>
      </c>
      <c r="CE3042">
        <v>0.135796614281668</v>
      </c>
      <c r="CF3042">
        <v>5.4426145571177678</v>
      </c>
      <c r="CG3042">
        <v>0.16538039032979523</v>
      </c>
      <c r="CH3042">
        <v>5.6683429134097443</v>
      </c>
      <c r="CI3042">
        <v>13</v>
      </c>
    </row>
    <row r="3043" spans="47:87" x14ac:dyDescent="0.3">
      <c r="AU3043">
        <v>0.3</v>
      </c>
      <c r="AV3043">
        <v>22.162643713779151</v>
      </c>
      <c r="AW3043">
        <v>0.26558128080171195</v>
      </c>
      <c r="AX3043">
        <v>1.2788841591393436</v>
      </c>
      <c r="AY3043">
        <v>359.61037876400087</v>
      </c>
      <c r="AZ3043">
        <v>0.11170247257137955</v>
      </c>
      <c r="BA3043">
        <v>353.21621979434701</v>
      </c>
      <c r="BB3043">
        <v>385.87217603576858</v>
      </c>
      <c r="BC3043">
        <v>1</v>
      </c>
      <c r="BD3043">
        <v>50.868383840062052</v>
      </c>
      <c r="BE3043">
        <v>120.79746066323659</v>
      </c>
      <c r="BF3043">
        <v>11.166501734324067</v>
      </c>
      <c r="BG3043">
        <v>3.2521598144935204</v>
      </c>
      <c r="BH3043">
        <v>390.15951513729726</v>
      </c>
      <c r="BI3043">
        <v>0.19999999999999996</v>
      </c>
      <c r="BJ3043">
        <v>2707.9798230847264</v>
      </c>
      <c r="BK3043">
        <v>695.27343561063185</v>
      </c>
      <c r="BL3043">
        <v>928.6007476401843</v>
      </c>
      <c r="BM3043">
        <v>965.77662452085212</v>
      </c>
      <c r="BN3043">
        <v>207.46659610661666</v>
      </c>
      <c r="BO3043">
        <v>23.822502727838383</v>
      </c>
      <c r="BP3043">
        <v>6.2041440454624223E-2</v>
      </c>
      <c r="BQ3043">
        <v>100</v>
      </c>
      <c r="BR3043">
        <v>266.24042193630731</v>
      </c>
      <c r="BS3043">
        <v>5.3560198467562728E-2</v>
      </c>
      <c r="BT3043">
        <v>2.9138853421190373E-4</v>
      </c>
      <c r="BU3043">
        <v>113.5992818972743</v>
      </c>
      <c r="BV3043">
        <v>0.57884765392287973</v>
      </c>
      <c r="BW3043">
        <v>13.708640479046572</v>
      </c>
      <c r="BX3043">
        <v>38.105737502047354</v>
      </c>
      <c r="BY3043">
        <v>35.335157582510632</v>
      </c>
      <c r="BZ3043">
        <v>1147.2018146704397</v>
      </c>
      <c r="CA3043">
        <v>344.94944643242445</v>
      </c>
      <c r="CB3043">
        <v>215.79000841984978</v>
      </c>
      <c r="CC3043" s="156">
        <v>0.94</v>
      </c>
      <c r="CD3043">
        <v>1170</v>
      </c>
      <c r="CE3043">
        <v>0.21823708001386621</v>
      </c>
      <c r="CF3043">
        <v>6.3040440793024981</v>
      </c>
      <c r="CG3043">
        <v>0.21376393805372956</v>
      </c>
      <c r="CH3043">
        <v>24.571370733384398</v>
      </c>
      <c r="CI3043">
        <v>6</v>
      </c>
    </row>
    <row r="3044" spans="47:87" x14ac:dyDescent="0.3">
      <c r="AU3044">
        <v>0.3</v>
      </c>
      <c r="AV3044">
        <v>20.246179132841334</v>
      </c>
      <c r="AW3044">
        <v>0.28809650860655389</v>
      </c>
      <c r="AX3044">
        <v>1.8254630007062986</v>
      </c>
      <c r="AY3044">
        <v>348.81687562570733</v>
      </c>
      <c r="AZ3044">
        <v>0.10259942483368348</v>
      </c>
      <c r="BA3044">
        <v>399.39371046792962</v>
      </c>
      <c r="BB3044">
        <v>344.97817706712084</v>
      </c>
      <c r="BC3044">
        <v>1</v>
      </c>
      <c r="BD3044">
        <v>32.781450548992574</v>
      </c>
      <c r="BE3044">
        <v>98.293509657840033</v>
      </c>
      <c r="BF3044">
        <v>17.309946829250162</v>
      </c>
      <c r="BG3044">
        <v>6.8768149571491808</v>
      </c>
      <c r="BH3044">
        <v>462.61715596376217</v>
      </c>
      <c r="BI3044">
        <v>0.20000000000000007</v>
      </c>
      <c r="BJ3044">
        <v>2460.9737999262197</v>
      </c>
      <c r="BK3044">
        <v>684.44367533074637</v>
      </c>
      <c r="BL3044">
        <v>926.18721935020096</v>
      </c>
      <c r="BM3044">
        <v>931.23878185060664</v>
      </c>
      <c r="BN3044">
        <v>96.611738282995105</v>
      </c>
      <c r="BO3044">
        <v>25.893365592581919</v>
      </c>
      <c r="BP3044">
        <v>6.1171345134143337E-2</v>
      </c>
      <c r="BQ3044">
        <v>100</v>
      </c>
      <c r="BR3044">
        <v>312.93954444645681</v>
      </c>
      <c r="BS3044">
        <v>5.3742011776569551E-2</v>
      </c>
      <c r="BT3044">
        <v>2.9252599474541356E-4</v>
      </c>
      <c r="BU3044">
        <v>0</v>
      </c>
      <c r="BV3044">
        <v>0.56668921751917356</v>
      </c>
      <c r="BW3044">
        <v>15.192281188038738</v>
      </c>
      <c r="BX3044">
        <v>34.751084921840814</v>
      </c>
      <c r="BY3044">
        <v>36.355636517751655</v>
      </c>
      <c r="BZ3044">
        <v>799.19422651715809</v>
      </c>
      <c r="CA3044">
        <v>279.63190915152683</v>
      </c>
      <c r="CB3044">
        <v>220.7643619873474</v>
      </c>
      <c r="CC3044" s="156">
        <v>1.1200000000000001</v>
      </c>
      <c r="CD3044">
        <v>1670</v>
      </c>
      <c r="CE3044">
        <v>0.11733034295822531</v>
      </c>
      <c r="CF3044">
        <v>3.2663919251077296</v>
      </c>
      <c r="CG3044">
        <v>0.15080112310937538</v>
      </c>
      <c r="CH3044">
        <v>0.25487083043887443</v>
      </c>
      <c r="CI3044">
        <v>19</v>
      </c>
    </row>
    <row r="3045" spans="47:87" x14ac:dyDescent="0.3">
      <c r="AU3045">
        <v>0.3</v>
      </c>
      <c r="AV3045">
        <v>20.288274992722357</v>
      </c>
      <c r="AW3045">
        <v>0.2746343835283932</v>
      </c>
      <c r="AX3045">
        <v>1.7414398389026262</v>
      </c>
      <c r="AY3045">
        <v>333.79914558748135</v>
      </c>
      <c r="AZ3045">
        <v>0.12651953622561024</v>
      </c>
      <c r="BA3045">
        <v>446.15631833112445</v>
      </c>
      <c r="BB3045">
        <v>328.87898837120741</v>
      </c>
      <c r="BC3045">
        <v>1</v>
      </c>
      <c r="BD3045">
        <v>38.499036083890012</v>
      </c>
      <c r="BE3045">
        <v>77.267139661382416</v>
      </c>
      <c r="BF3045">
        <v>14.081551859870265</v>
      </c>
      <c r="BG3045">
        <v>5.0678018707301096</v>
      </c>
      <c r="BH3045">
        <v>424.57019568632234</v>
      </c>
      <c r="BI3045">
        <v>0.2</v>
      </c>
      <c r="BJ3045">
        <v>3087.8784166711625</v>
      </c>
      <c r="BK3045">
        <v>702.96985626948833</v>
      </c>
      <c r="BL3045">
        <v>931.46238704726829</v>
      </c>
      <c r="BM3045">
        <v>922.80581210437629</v>
      </c>
      <c r="BN3045">
        <v>175.02304000901015</v>
      </c>
      <c r="BO3045">
        <v>25.059364350023728</v>
      </c>
      <c r="BP3045">
        <v>1.2555554283934194E-2</v>
      </c>
      <c r="BQ3045">
        <v>100</v>
      </c>
      <c r="BR3045">
        <v>317.67742902347277</v>
      </c>
      <c r="BS3045">
        <v>5.6485143018664863E-2</v>
      </c>
      <c r="BT3045">
        <v>3.1294051067763386E-4</v>
      </c>
      <c r="BU3045">
        <v>46.865635148696633</v>
      </c>
      <c r="BV3045">
        <v>0.5713537998604985</v>
      </c>
      <c r="BW3045">
        <v>15.831611681791637</v>
      </c>
      <c r="BX3045">
        <v>35.752313786506676</v>
      </c>
      <c r="BY3045">
        <v>37.353853443189472</v>
      </c>
      <c r="BZ3045">
        <v>844.01812112716016</v>
      </c>
      <c r="CA3045">
        <v>243.22920413024687</v>
      </c>
      <c r="CB3045">
        <v>240.39247645790113</v>
      </c>
      <c r="CC3045" s="156">
        <v>0.95</v>
      </c>
      <c r="CD3045">
        <v>3210</v>
      </c>
      <c r="CE3045" t="s">
        <v>479</v>
      </c>
      <c r="CF3045">
        <v>-1.4124010336660717</v>
      </c>
      <c r="CG3045">
        <v>-5.2384815790254807E-2</v>
      </c>
      <c r="CH3045">
        <v>-35.000670494694617</v>
      </c>
      <c r="CI3045" t="s">
        <v>479</v>
      </c>
    </row>
    <row r="3046" spans="47:87" x14ac:dyDescent="0.3">
      <c r="AU3046">
        <v>0.3</v>
      </c>
      <c r="AV3046">
        <v>19.77751395946143</v>
      </c>
      <c r="AW3046">
        <v>0.29459102174043011</v>
      </c>
      <c r="AX3046">
        <v>0.43733798693744702</v>
      </c>
      <c r="AY3046">
        <v>330.66078758307907</v>
      </c>
      <c r="AZ3046">
        <v>0.11448884536938608</v>
      </c>
      <c r="BA3046">
        <v>387.8743769789462</v>
      </c>
      <c r="BB3046">
        <v>288.38931371879119</v>
      </c>
      <c r="BC3046">
        <v>1</v>
      </c>
      <c r="BD3046">
        <v>38.154626810600533</v>
      </c>
      <c r="BE3046">
        <v>87.859729175422231</v>
      </c>
      <c r="BF3046">
        <v>15.82944119338983</v>
      </c>
      <c r="BG3046">
        <v>4.2023249848544317</v>
      </c>
      <c r="BH3046">
        <v>394.61832604048163</v>
      </c>
      <c r="BI3046">
        <v>0.19999999999999998</v>
      </c>
      <c r="BJ3046">
        <v>2709.9118165053824</v>
      </c>
      <c r="BK3046">
        <v>690.07124193939615</v>
      </c>
      <c r="BL3046">
        <v>852.23755369782339</v>
      </c>
      <c r="BM3046">
        <v>911.18414933299584</v>
      </c>
      <c r="BN3046">
        <v>138.94208589500602</v>
      </c>
      <c r="BO3046">
        <v>26.62549309702958</v>
      </c>
      <c r="BP3046">
        <v>4.4494259176526836E-2</v>
      </c>
      <c r="BQ3046">
        <v>100</v>
      </c>
      <c r="BR3046">
        <v>416.33430981791452</v>
      </c>
      <c r="BS3046">
        <v>5.3590471276809909E-2</v>
      </c>
      <c r="BT3046">
        <v>3.1153680024748433E-4</v>
      </c>
      <c r="BU3046">
        <v>0</v>
      </c>
      <c r="BV3046">
        <v>0.59052154649370114</v>
      </c>
      <c r="BW3046">
        <v>15.260597368548545</v>
      </c>
      <c r="BX3046">
        <v>34.734654608953718</v>
      </c>
      <c r="BY3046">
        <v>39.56874469584362</v>
      </c>
      <c r="BZ3046">
        <v>1010.6493821158573</v>
      </c>
      <c r="CA3046">
        <v>262.47964695619083</v>
      </c>
      <c r="CB3046">
        <v>236.97227068193573</v>
      </c>
      <c r="CC3046" s="156">
        <v>0.93</v>
      </c>
      <c r="CD3046">
        <v>2360</v>
      </c>
      <c r="CE3046">
        <v>0.13207564089767687</v>
      </c>
      <c r="CF3046">
        <v>4.0509807265854132</v>
      </c>
      <c r="CG3046">
        <v>0.16563746676070437</v>
      </c>
      <c r="CH3046">
        <v>5.3388468127832089</v>
      </c>
      <c r="CI3046">
        <v>12</v>
      </c>
    </row>
    <row r="3047" spans="47:87" x14ac:dyDescent="0.3">
      <c r="AU3047">
        <v>0.3</v>
      </c>
      <c r="AV3047">
        <v>18.376320262715875</v>
      </c>
      <c r="AW3047">
        <v>0.28397015172875434</v>
      </c>
      <c r="AX3047">
        <v>1.7397709089298321</v>
      </c>
      <c r="AY3047">
        <v>350.16424266649619</v>
      </c>
      <c r="AZ3047">
        <v>0.10353497951851685</v>
      </c>
      <c r="BA3047">
        <v>356.38175759922558</v>
      </c>
      <c r="BB3047">
        <v>326.49623931559262</v>
      </c>
      <c r="BC3047">
        <v>1</v>
      </c>
      <c r="BD3047">
        <v>34.709735816536352</v>
      </c>
      <c r="BE3047">
        <v>102.31934395971635</v>
      </c>
      <c r="BF3047">
        <v>16.288540863888961</v>
      </c>
      <c r="BG3047">
        <v>5.3747130383311266</v>
      </c>
      <c r="BH3047">
        <v>413.67464064112727</v>
      </c>
      <c r="BI3047">
        <v>0.19999999999999998</v>
      </c>
      <c r="BJ3047">
        <v>2391.5832757426442</v>
      </c>
      <c r="BK3047">
        <v>676.45382417011183</v>
      </c>
      <c r="BL3047">
        <v>805.03099694531818</v>
      </c>
      <c r="BM3047">
        <v>925.32522360715041</v>
      </c>
      <c r="BN3047">
        <v>205.02991797564331</v>
      </c>
      <c r="BO3047">
        <v>25.648669867085996</v>
      </c>
      <c r="BP3047">
        <v>4.4973486251899057E-2</v>
      </c>
      <c r="BQ3047">
        <v>100</v>
      </c>
      <c r="BR3047">
        <v>286.0728844606034</v>
      </c>
      <c r="BS3047">
        <v>5.7853680722006008E-2</v>
      </c>
      <c r="BT3047">
        <v>3.1370655820939876E-4</v>
      </c>
      <c r="BU3047">
        <v>0</v>
      </c>
      <c r="BV3047">
        <v>0.54747751945884338</v>
      </c>
      <c r="BW3047">
        <v>13.979325015156586</v>
      </c>
      <c r="BX3047">
        <v>35.747834344412269</v>
      </c>
      <c r="BY3047">
        <v>28.425526665350684</v>
      </c>
      <c r="BZ3047">
        <v>1097.584723787485</v>
      </c>
      <c r="CA3047">
        <v>339.59659454616485</v>
      </c>
      <c r="CB3047">
        <v>230.53799766178236</v>
      </c>
      <c r="CC3047" s="156">
        <v>1.01</v>
      </c>
      <c r="CD3047">
        <v>1230</v>
      </c>
      <c r="CE3047">
        <v>0.11684003852113145</v>
      </c>
      <c r="CF3047">
        <v>4.5577090439318777</v>
      </c>
      <c r="CG3047">
        <v>0.15199336918328438</v>
      </c>
      <c r="CH3047">
        <v>7.5401749681118231</v>
      </c>
      <c r="CI3047">
        <v>13</v>
      </c>
    </row>
    <row r="3048" spans="47:87" x14ac:dyDescent="0.3">
      <c r="AU3048">
        <v>0.3</v>
      </c>
      <c r="AV3048">
        <v>20.6142461864432</v>
      </c>
      <c r="AW3048">
        <v>0.29232609826565797</v>
      </c>
      <c r="AX3048">
        <v>1.9592039474199625</v>
      </c>
      <c r="AY3048">
        <v>333.60321757666793</v>
      </c>
      <c r="AZ3048">
        <v>0.10586679698938653</v>
      </c>
      <c r="BA3048">
        <v>466.63990400951639</v>
      </c>
      <c r="BB3048">
        <v>221.27820062817128</v>
      </c>
      <c r="BC3048">
        <v>1</v>
      </c>
      <c r="BD3048">
        <v>37.21726075435538</v>
      </c>
      <c r="BE3048">
        <v>103.32859996609439</v>
      </c>
      <c r="BF3048">
        <v>22.822758711839356</v>
      </c>
      <c r="BG3048">
        <v>3.3030412840151553</v>
      </c>
      <c r="BH3048">
        <v>413.3568263490593</v>
      </c>
      <c r="BI3048">
        <v>0.19999999999999996</v>
      </c>
      <c r="BJ3048">
        <v>2780.7028007495364</v>
      </c>
      <c r="BK3048">
        <v>680.84690579944697</v>
      </c>
      <c r="BL3048">
        <v>825.47028710134578</v>
      </c>
      <c r="BM3048">
        <v>903.56635682469334</v>
      </c>
      <c r="BN3048">
        <v>189.73755875254326</v>
      </c>
      <c r="BO3048">
        <v>26.263147298523023</v>
      </c>
      <c r="BP3048">
        <v>6.3318330941641174E-2</v>
      </c>
      <c r="BQ3048">
        <v>100</v>
      </c>
      <c r="BR3048">
        <v>372.59071313597946</v>
      </c>
      <c r="BS3048">
        <v>5.4981169155263639E-2</v>
      </c>
      <c r="BT3048">
        <v>3.1193497513945517E-4</v>
      </c>
      <c r="BU3048">
        <v>0</v>
      </c>
      <c r="BV3048">
        <v>0.55058180330577045</v>
      </c>
      <c r="BW3048">
        <v>15.585915851232611</v>
      </c>
      <c r="BX3048">
        <v>34.993837443392877</v>
      </c>
      <c r="BY3048">
        <v>28.826950369328905</v>
      </c>
      <c r="BZ3048">
        <v>1089.2000960656489</v>
      </c>
      <c r="CA3048">
        <v>363.84196174113856</v>
      </c>
      <c r="CB3048">
        <v>247.83067988179377</v>
      </c>
      <c r="CC3048" s="156">
        <v>1.33</v>
      </c>
      <c r="CD3048">
        <v>1000</v>
      </c>
      <c r="CE3048">
        <v>5.1541810891853279E-2</v>
      </c>
      <c r="CF3048">
        <v>2.4541275220040237</v>
      </c>
      <c r="CG3048">
        <v>8.7849364260270846E-2</v>
      </c>
      <c r="CH3048">
        <v>-9.7408473786576462</v>
      </c>
      <c r="CI3048" t="s">
        <v>479</v>
      </c>
    </row>
    <row r="3049" spans="47:87" x14ac:dyDescent="0.3">
      <c r="AU3049">
        <v>0.3</v>
      </c>
      <c r="AV3049">
        <v>19.528829585924569</v>
      </c>
      <c r="AW3049">
        <v>0.27432671473979997</v>
      </c>
      <c r="AX3049">
        <v>0.46525970587001908</v>
      </c>
      <c r="AY3049">
        <v>313.22343279978475</v>
      </c>
      <c r="AZ3049">
        <v>0.10120068475845014</v>
      </c>
      <c r="BA3049">
        <v>342.85999224701158</v>
      </c>
      <c r="BB3049">
        <v>375.14140494678247</v>
      </c>
      <c r="BC3049">
        <v>1</v>
      </c>
      <c r="BD3049">
        <v>43.840516006705322</v>
      </c>
      <c r="BE3049">
        <v>89.501677657553316</v>
      </c>
      <c r="BF3049">
        <v>19.615051835754784</v>
      </c>
      <c r="BG3049">
        <v>4.4211734614524794</v>
      </c>
      <c r="BH3049">
        <v>427.95244932844628</v>
      </c>
      <c r="BI3049">
        <v>0.20000000000000004</v>
      </c>
      <c r="BJ3049">
        <v>2765.881793616411</v>
      </c>
      <c r="BK3049">
        <v>691.64543498288617</v>
      </c>
      <c r="BL3049">
        <v>799.32658424216527</v>
      </c>
      <c r="BM3049">
        <v>920.40468578834964</v>
      </c>
      <c r="BN3049">
        <v>175.19695129670441</v>
      </c>
      <c r="BO3049">
        <v>24.713114142479611</v>
      </c>
      <c r="BP3049">
        <v>5.1272511635188325E-2</v>
      </c>
      <c r="BQ3049">
        <v>100</v>
      </c>
      <c r="BR3049">
        <v>387.91044501717107</v>
      </c>
      <c r="BS3049">
        <v>4.8485881054213004E-2</v>
      </c>
      <c r="BT3049">
        <v>3.0633520143301239E-4</v>
      </c>
      <c r="BU3049">
        <v>0</v>
      </c>
      <c r="BV3049">
        <v>0.57144274069867285</v>
      </c>
      <c r="BW3049">
        <v>14.700001050691325</v>
      </c>
      <c r="BX3049">
        <v>36.124411073194977</v>
      </c>
      <c r="BY3049">
        <v>33.989084421915599</v>
      </c>
      <c r="BZ3049">
        <v>932.23806154455463</v>
      </c>
      <c r="CA3049">
        <v>278.84180119968744</v>
      </c>
      <c r="CB3049">
        <v>242.0111980890087</v>
      </c>
      <c r="CC3049" s="156">
        <v>0.9</v>
      </c>
      <c r="CD3049">
        <v>2320</v>
      </c>
      <c r="CE3049">
        <v>2.3818594601825671E-2</v>
      </c>
      <c r="CF3049">
        <v>2.1453558475230157</v>
      </c>
      <c r="CG3049">
        <v>7.1259743397985492E-2</v>
      </c>
      <c r="CH3049">
        <v>-13.689838117457427</v>
      </c>
      <c r="CI3049" t="s">
        <v>479</v>
      </c>
    </row>
    <row r="3050" spans="47:87" x14ac:dyDescent="0.3">
      <c r="AU3050">
        <v>0.3</v>
      </c>
      <c r="AV3050">
        <v>20.167233609379139</v>
      </c>
      <c r="AW3050">
        <v>0.35848069309558978</v>
      </c>
      <c r="AX3050">
        <v>1.0392340086087701</v>
      </c>
      <c r="AY3050">
        <v>345.36662513215128</v>
      </c>
      <c r="AZ3050">
        <v>0.10421753629519655</v>
      </c>
      <c r="BA3050">
        <v>336.73998024056135</v>
      </c>
      <c r="BB3050">
        <v>394.49017131260263</v>
      </c>
      <c r="BC3050">
        <v>1</v>
      </c>
      <c r="BD3050">
        <v>43.018159131011558</v>
      </c>
      <c r="BE3050">
        <v>87.238489352197064</v>
      </c>
      <c r="BF3050">
        <v>10.140523682634427</v>
      </c>
      <c r="BG3050">
        <v>6.4024673039386331</v>
      </c>
      <c r="BH3050">
        <v>449.7773055727273</v>
      </c>
      <c r="BI3050">
        <v>0.2</v>
      </c>
      <c r="BJ3050">
        <v>2462.1138685362389</v>
      </c>
      <c r="BK3050">
        <v>686.09181430548051</v>
      </c>
      <c r="BL3050">
        <v>942.53763402699724</v>
      </c>
      <c r="BM3050">
        <v>846.68997604453148</v>
      </c>
      <c r="BN3050">
        <v>106.74729012278445</v>
      </c>
      <c r="BO3050">
        <v>32.551911137083977</v>
      </c>
      <c r="BP3050">
        <v>3.5870992359005142E-2</v>
      </c>
      <c r="BQ3050">
        <v>100</v>
      </c>
      <c r="BR3050">
        <v>333.70364069928831</v>
      </c>
      <c r="BS3050">
        <v>5.5048548520019475E-2</v>
      </c>
      <c r="BT3050">
        <v>3.1341978068982897E-4</v>
      </c>
      <c r="BU3050">
        <v>102.74100474353288</v>
      </c>
      <c r="BV3050">
        <v>0.54446764398384451</v>
      </c>
      <c r="BW3050">
        <v>13.481581389096224</v>
      </c>
      <c r="BX3050">
        <v>36.446587588271768</v>
      </c>
      <c r="BY3050">
        <v>26.561474002590757</v>
      </c>
      <c r="BZ3050">
        <v>1005.060220535543</v>
      </c>
      <c r="CA3050">
        <v>403.65683076023436</v>
      </c>
      <c r="CB3050">
        <v>234.75972707944047</v>
      </c>
      <c r="CC3050" s="156">
        <v>0.97</v>
      </c>
      <c r="CD3050">
        <v>1230</v>
      </c>
      <c r="CE3050">
        <v>0.1877421580870009</v>
      </c>
      <c r="CF3050">
        <v>6.5185872012536503</v>
      </c>
      <c r="CG3050">
        <v>0.22654505590550847</v>
      </c>
      <c r="CH3050">
        <v>21.27865609731241</v>
      </c>
      <c r="CI3050">
        <v>7</v>
      </c>
    </row>
    <row r="3051" spans="47:87" x14ac:dyDescent="0.3">
      <c r="AU3051">
        <v>0.3</v>
      </c>
      <c r="AV3051">
        <v>18.937930658575528</v>
      </c>
      <c r="AW3051">
        <v>0.28065324721578316</v>
      </c>
      <c r="AX3051">
        <v>0.69137574840805582</v>
      </c>
      <c r="AY3051">
        <v>349.21997299683221</v>
      </c>
      <c r="AZ3051">
        <v>8.9711911398774907E-2</v>
      </c>
      <c r="BA3051">
        <v>436.17237450467877</v>
      </c>
      <c r="BB3051">
        <v>367.79217631929276</v>
      </c>
      <c r="BC3051">
        <v>1</v>
      </c>
      <c r="BD3051">
        <v>39.468467349390309</v>
      </c>
      <c r="BE3051">
        <v>107.80495938038308</v>
      </c>
      <c r="BF3051">
        <v>6.0009921745608521</v>
      </c>
      <c r="BG3051">
        <v>4.6422564430181934</v>
      </c>
      <c r="BH3051">
        <v>388.2458615762186</v>
      </c>
      <c r="BI3051">
        <v>0.2</v>
      </c>
      <c r="BJ3051">
        <v>2331.6989687109858</v>
      </c>
      <c r="BK3051">
        <v>675.41107819762624</v>
      </c>
      <c r="BL3051">
        <v>857.16755571806243</v>
      </c>
      <c r="BM3051">
        <v>965.92500642807181</v>
      </c>
      <c r="BN3051">
        <v>294.6991817619168</v>
      </c>
      <c r="BO3051">
        <v>25.072986999694226</v>
      </c>
      <c r="BP3051">
        <v>7.8011800751753443E-2</v>
      </c>
      <c r="BQ3051">
        <v>100</v>
      </c>
      <c r="BR3051">
        <v>386.4200783391484</v>
      </c>
      <c r="BS3051">
        <v>4.9215150180347257E-2</v>
      </c>
      <c r="BT3051">
        <v>2.9919329925575012E-4</v>
      </c>
      <c r="BU3051">
        <v>47.389154107074376</v>
      </c>
      <c r="BV3051">
        <v>0.54399496196398478</v>
      </c>
      <c r="BW3051">
        <v>14.340974837088179</v>
      </c>
      <c r="BX3051">
        <v>35.791558055729894</v>
      </c>
      <c r="BY3051">
        <v>32.280250402534534</v>
      </c>
      <c r="BZ3051">
        <v>1045.2320870150627</v>
      </c>
      <c r="CA3051">
        <v>332.57661596748841</v>
      </c>
      <c r="CB3051">
        <v>228.57404672734364</v>
      </c>
      <c r="CC3051" s="156">
        <v>1.01</v>
      </c>
      <c r="CD3051">
        <v>1250</v>
      </c>
      <c r="CE3051">
        <v>0.17336761522604371</v>
      </c>
      <c r="CF3051">
        <v>6.5528907552881908</v>
      </c>
      <c r="CG3051">
        <v>0.22746991904221986</v>
      </c>
      <c r="CH3051">
        <v>19.269943989068363</v>
      </c>
      <c r="CI3051">
        <v>7</v>
      </c>
    </row>
    <row r="3052" spans="47:87" x14ac:dyDescent="0.3">
      <c r="AU3052">
        <v>0.3</v>
      </c>
      <c r="AV3052">
        <v>20.322684788323599</v>
      </c>
      <c r="AW3052">
        <v>0.2924260661130178</v>
      </c>
      <c r="AX3052">
        <v>1.3903684122830435</v>
      </c>
      <c r="AY3052">
        <v>311.13369876278659</v>
      </c>
      <c r="AZ3052">
        <v>9.673701372956614E-2</v>
      </c>
      <c r="BA3052">
        <v>413.65326661556031</v>
      </c>
      <c r="BB3052">
        <v>346.13938605667079</v>
      </c>
      <c r="BC3052">
        <v>1</v>
      </c>
      <c r="BD3052">
        <v>35.969634439373124</v>
      </c>
      <c r="BE3052">
        <v>94.376622154213933</v>
      </c>
      <c r="BF3052">
        <v>18.008542602566621</v>
      </c>
      <c r="BG3052">
        <v>4.8673338770799459</v>
      </c>
      <c r="BH3052">
        <v>401.85295246445241</v>
      </c>
      <c r="BI3052">
        <v>0.19999999999999993</v>
      </c>
      <c r="BJ3052">
        <v>2598.6907821180707</v>
      </c>
      <c r="BK3052">
        <v>674.74348939949869</v>
      </c>
      <c r="BL3052">
        <v>822.05582477925839</v>
      </c>
      <c r="BM3052">
        <v>963.29602421148559</v>
      </c>
      <c r="BN3052">
        <v>84.218845392238606</v>
      </c>
      <c r="BO3052">
        <v>26.523639531418393</v>
      </c>
      <c r="BP3052">
        <v>3.2865115707301371E-2</v>
      </c>
      <c r="BQ3052">
        <v>100</v>
      </c>
      <c r="BR3052">
        <v>357.67922014591397</v>
      </c>
      <c r="BS3052">
        <v>5.0727579291520726E-2</v>
      </c>
      <c r="BT3052">
        <v>3.0795843102458294E-4</v>
      </c>
      <c r="BU3052">
        <v>0</v>
      </c>
      <c r="BV3052">
        <v>0.53733992266795472</v>
      </c>
      <c r="BW3052">
        <v>15.294293383132931</v>
      </c>
      <c r="BX3052">
        <v>36.475628729605745</v>
      </c>
      <c r="BY3052">
        <v>29.666065116608898</v>
      </c>
      <c r="BZ3052">
        <v>1113.6030812974827</v>
      </c>
      <c r="CA3052">
        <v>278.56911411739384</v>
      </c>
      <c r="CB3052">
        <v>229.71969826845418</v>
      </c>
      <c r="CC3052" s="156">
        <v>1.1399999999999999</v>
      </c>
      <c r="CD3052">
        <v>1080</v>
      </c>
      <c r="CE3052">
        <v>0.18223786167820699</v>
      </c>
      <c r="CF3052">
        <v>5.2785123416470432</v>
      </c>
      <c r="CG3052">
        <v>0.21980759450578474</v>
      </c>
      <c r="CH3052">
        <v>17.770344152823213</v>
      </c>
      <c r="CI3052">
        <v>7</v>
      </c>
    </row>
    <row r="3053" spans="47:87" x14ac:dyDescent="0.3">
      <c r="AU3053">
        <v>0.3</v>
      </c>
      <c r="AV3053">
        <v>21.335181071580365</v>
      </c>
      <c r="AW3053">
        <v>0.3099456088539011</v>
      </c>
      <c r="AX3053">
        <v>0.56912689158579433</v>
      </c>
      <c r="AY3053">
        <v>314.9593526236402</v>
      </c>
      <c r="AZ3053">
        <v>9.4344194558455538E-2</v>
      </c>
      <c r="BA3053">
        <v>328.42484324194538</v>
      </c>
      <c r="BB3053">
        <v>340.36457692659485</v>
      </c>
      <c r="BC3053">
        <v>1</v>
      </c>
      <c r="BD3053">
        <v>37.056811675692821</v>
      </c>
      <c r="BE3053">
        <v>87.070873629016063</v>
      </c>
      <c r="BF3053">
        <v>18.404733183139335</v>
      </c>
      <c r="BG3053">
        <v>4.3956584932849943</v>
      </c>
      <c r="BH3053">
        <v>436.92990004664011</v>
      </c>
      <c r="BI3053">
        <v>0.19999999999999998</v>
      </c>
      <c r="BJ3053">
        <v>2673.0836996798098</v>
      </c>
      <c r="BK3053">
        <v>696.00449948351036</v>
      </c>
      <c r="BL3053">
        <v>918.7785232988906</v>
      </c>
      <c r="BM3053">
        <v>994.21704354410758</v>
      </c>
      <c r="BN3053">
        <v>179.7079686259973</v>
      </c>
      <c r="BO3053">
        <v>28.077005618620461</v>
      </c>
      <c r="BP3053">
        <v>3.9204863113724814E-2</v>
      </c>
      <c r="BQ3053">
        <v>100</v>
      </c>
      <c r="BR3053">
        <v>349.98206977069714</v>
      </c>
      <c r="BS3053">
        <v>5.2261706772495753E-2</v>
      </c>
      <c r="BT3053">
        <v>2.839518224182907E-4</v>
      </c>
      <c r="BU3053">
        <v>33.945253420709335</v>
      </c>
      <c r="BV3053">
        <v>0.54832930241839861</v>
      </c>
      <c r="BW3053">
        <v>15.678324556963016</v>
      </c>
      <c r="BX3053">
        <v>35.287194537685195</v>
      </c>
      <c r="BY3053">
        <v>35.668355104905189</v>
      </c>
      <c r="BZ3053">
        <v>1204.766686438971</v>
      </c>
      <c r="CA3053">
        <v>238.15330979446924</v>
      </c>
      <c r="CB3053">
        <v>224.13250236507298</v>
      </c>
      <c r="CC3053" s="156">
        <v>0.96</v>
      </c>
      <c r="CD3053">
        <v>1460</v>
      </c>
      <c r="CE3053">
        <v>0.19769702513477516</v>
      </c>
      <c r="CF3053">
        <v>7.6672326706494971</v>
      </c>
      <c r="CG3053">
        <v>0.23776395641895973</v>
      </c>
      <c r="CH3053">
        <v>26.631518479965486</v>
      </c>
      <c r="CI3053">
        <v>7</v>
      </c>
    </row>
    <row r="3054" spans="47:87" x14ac:dyDescent="0.3">
      <c r="AU3054">
        <v>0.3</v>
      </c>
      <c r="AV3054">
        <v>21.175673248111941</v>
      </c>
      <c r="AW3054">
        <v>0.21948070451775642</v>
      </c>
      <c r="AX3054">
        <v>1.1745285728426729</v>
      </c>
      <c r="AY3054">
        <v>306.94718299755044</v>
      </c>
      <c r="AZ3054">
        <v>0.11494906404239724</v>
      </c>
      <c r="BA3054">
        <v>438.23539845562732</v>
      </c>
      <c r="BB3054">
        <v>251.94832721508075</v>
      </c>
      <c r="BC3054">
        <v>1</v>
      </c>
      <c r="BD3054">
        <v>40.732189796814083</v>
      </c>
      <c r="BE3054">
        <v>88.233360048356687</v>
      </c>
      <c r="BF3054">
        <v>17.558297733808566</v>
      </c>
      <c r="BG3054">
        <v>4.1388314726452347</v>
      </c>
      <c r="BH3054">
        <v>395.77049240885515</v>
      </c>
      <c r="BI3054">
        <v>0.2</v>
      </c>
      <c r="BJ3054">
        <v>2640.6859266089168</v>
      </c>
      <c r="BK3054">
        <v>681.58195141483975</v>
      </c>
      <c r="BL3054">
        <v>859.91650023057571</v>
      </c>
      <c r="BM3054">
        <v>1015.8392558491566</v>
      </c>
      <c r="BN3054">
        <v>168.82956611393524</v>
      </c>
      <c r="BO3054">
        <v>19.560640583836829</v>
      </c>
      <c r="BP3054">
        <v>6.6532174258313162E-2</v>
      </c>
      <c r="BQ3054">
        <v>100</v>
      </c>
      <c r="BR3054">
        <v>332.39370068137947</v>
      </c>
      <c r="BS3054">
        <v>5.4316561703431951E-2</v>
      </c>
      <c r="BT3054">
        <v>2.9333601229226903E-4</v>
      </c>
      <c r="BU3054">
        <v>51.044718318202712</v>
      </c>
      <c r="BV3054">
        <v>0.52321888139182771</v>
      </c>
      <c r="BW3054">
        <v>15.013084558377404</v>
      </c>
      <c r="BX3054">
        <v>35.613279117520875</v>
      </c>
      <c r="BY3054">
        <v>37.494825565781269</v>
      </c>
      <c r="BZ3054">
        <v>943.40177851895453</v>
      </c>
      <c r="CA3054">
        <v>236.68422351747068</v>
      </c>
      <c r="CB3054">
        <v>228.20995541637456</v>
      </c>
      <c r="CC3054" s="156">
        <v>0.83</v>
      </c>
      <c r="CD3054">
        <v>2180</v>
      </c>
      <c r="CE3054">
        <v>0.23730766524839852</v>
      </c>
      <c r="CF3054">
        <v>7.3323596845389041</v>
      </c>
      <c r="CG3054">
        <v>0.28911308611988845</v>
      </c>
      <c r="CH3054">
        <v>23.192561967740382</v>
      </c>
      <c r="CI3054">
        <v>6</v>
      </c>
    </row>
    <row r="3055" spans="47:87" x14ac:dyDescent="0.3">
      <c r="AU3055">
        <v>0.3</v>
      </c>
      <c r="AV3055">
        <v>19.961307333882601</v>
      </c>
      <c r="AW3055">
        <v>0.29099344315108205</v>
      </c>
      <c r="AX3055">
        <v>0.82458624579233164</v>
      </c>
      <c r="AY3055">
        <v>329.60189066835881</v>
      </c>
      <c r="AZ3055">
        <v>9.837449994193509E-2</v>
      </c>
      <c r="BA3055">
        <v>395.04843704644162</v>
      </c>
      <c r="BB3055">
        <v>366.98876866827158</v>
      </c>
      <c r="BC3055">
        <v>1</v>
      </c>
      <c r="BD3055">
        <v>44.156634878845587</v>
      </c>
      <c r="BE3055">
        <v>99.889072288571882</v>
      </c>
      <c r="BF3055">
        <v>18.797794691322359</v>
      </c>
      <c r="BG3055">
        <v>5.2521794081240696</v>
      </c>
      <c r="BH3055">
        <v>424.67341436481473</v>
      </c>
      <c r="BI3055">
        <v>0.20000000000000004</v>
      </c>
      <c r="BJ3055">
        <v>2553.7368846633085</v>
      </c>
      <c r="BK3055">
        <v>696.06862957867429</v>
      </c>
      <c r="BL3055">
        <v>917.22781985244126</v>
      </c>
      <c r="BM3055">
        <v>974.97996960674266</v>
      </c>
      <c r="BN3055">
        <v>116.88321903992589</v>
      </c>
      <c r="BO3055">
        <v>26.210531488829169</v>
      </c>
      <c r="BP3055">
        <v>5.4919989635623313E-2</v>
      </c>
      <c r="BQ3055">
        <v>100</v>
      </c>
      <c r="BR3055">
        <v>372.44813968764032</v>
      </c>
      <c r="BS3055">
        <v>5.6688925784905773E-2</v>
      </c>
      <c r="BT3055">
        <v>3.3100876427058436E-4</v>
      </c>
      <c r="BU3055">
        <v>23.017987242553939</v>
      </c>
      <c r="BV3055">
        <v>0.52846388636130226</v>
      </c>
      <c r="BW3055">
        <v>15.52249846705428</v>
      </c>
      <c r="BX3055">
        <v>37.260186386580308</v>
      </c>
      <c r="BY3055">
        <v>34.354700357431014</v>
      </c>
      <c r="BZ3055">
        <v>749.49780684578559</v>
      </c>
      <c r="CA3055">
        <v>213.61737744231772</v>
      </c>
      <c r="CB3055">
        <v>223.23739742267469</v>
      </c>
      <c r="CC3055" s="156">
        <v>0.73</v>
      </c>
      <c r="CD3055">
        <v>2120</v>
      </c>
      <c r="CE3055">
        <v>0.2041069405101259</v>
      </c>
      <c r="CF3055">
        <v>7.0275299744016184</v>
      </c>
      <c r="CG3055">
        <v>0.24143200909317147</v>
      </c>
      <c r="CH3055">
        <v>18.63888201248653</v>
      </c>
      <c r="CI3055">
        <v>7</v>
      </c>
    </row>
    <row r="3056" spans="47:87" x14ac:dyDescent="0.3">
      <c r="AU3056">
        <v>0.3</v>
      </c>
      <c r="AV3056">
        <v>21.729484579698312</v>
      </c>
      <c r="AW3056">
        <v>0.29292579532509661</v>
      </c>
      <c r="AX3056">
        <v>1.9098096420983977</v>
      </c>
      <c r="AY3056">
        <v>320.68587543789124</v>
      </c>
      <c r="AZ3056">
        <v>0.10638352689788728</v>
      </c>
      <c r="BA3056">
        <v>442.15836095522752</v>
      </c>
      <c r="BB3056">
        <v>345.1929651237329</v>
      </c>
      <c r="BC3056">
        <v>1</v>
      </c>
      <c r="BD3056">
        <v>38.098149786714089</v>
      </c>
      <c r="BE3056">
        <v>104.54464799844867</v>
      </c>
      <c r="BF3056">
        <v>17.094828682385234</v>
      </c>
      <c r="BG3056">
        <v>5.2544770832091912</v>
      </c>
      <c r="BH3056">
        <v>406.96387160722543</v>
      </c>
      <c r="BI3056">
        <v>0.19999999999999996</v>
      </c>
      <c r="BJ3056">
        <v>2819.6012332373948</v>
      </c>
      <c r="BK3056">
        <v>690.84957314460451</v>
      </c>
      <c r="BL3056">
        <v>886.75502636482179</v>
      </c>
      <c r="BM3056">
        <v>958.60165441295726</v>
      </c>
      <c r="BN3056">
        <v>172.97244895897222</v>
      </c>
      <c r="BO3056">
        <v>26.514362779216729</v>
      </c>
      <c r="BP3056">
        <v>3.9501038955527396E-2</v>
      </c>
      <c r="BQ3056">
        <v>100</v>
      </c>
      <c r="BR3056">
        <v>351.83633353941076</v>
      </c>
      <c r="BS3056">
        <v>5.2012852548523197E-2</v>
      </c>
      <c r="BT3056">
        <v>3.177117625661736E-4</v>
      </c>
      <c r="BU3056">
        <v>0</v>
      </c>
      <c r="BV3056">
        <v>0.5427347739426247</v>
      </c>
      <c r="BW3056">
        <v>15.066833922965129</v>
      </c>
      <c r="BX3056">
        <v>36.610877162454976</v>
      </c>
      <c r="BY3056">
        <v>35.56908148623252</v>
      </c>
      <c r="BZ3056">
        <v>847.22291043890266</v>
      </c>
      <c r="CA3056">
        <v>243.22242794824683</v>
      </c>
      <c r="CB3056">
        <v>242.76765745560107</v>
      </c>
      <c r="CC3056" s="156">
        <v>0.99</v>
      </c>
      <c r="CD3056">
        <v>1870</v>
      </c>
      <c r="CE3056">
        <v>0.21186123973497661</v>
      </c>
      <c r="CF3056">
        <v>5.2373414162641438</v>
      </c>
      <c r="CG3056">
        <v>0.20603265520152506</v>
      </c>
      <c r="CH3056">
        <v>18.150746128718595</v>
      </c>
      <c r="CI3056">
        <v>7</v>
      </c>
    </row>
    <row r="3057" spans="47:87" x14ac:dyDescent="0.3">
      <c r="AU3057">
        <v>0.3</v>
      </c>
      <c r="AV3057">
        <v>21.716147040661291</v>
      </c>
      <c r="AW3057">
        <v>0.33170992597767868</v>
      </c>
      <c r="AX3057">
        <v>1.8394150322668903</v>
      </c>
      <c r="AY3057">
        <v>317.01009095169047</v>
      </c>
      <c r="AZ3057">
        <v>9.9712939006681309E-2</v>
      </c>
      <c r="BA3057">
        <v>469.21654014506538</v>
      </c>
      <c r="BB3057">
        <v>301.79891582659019</v>
      </c>
      <c r="BC3057">
        <v>1</v>
      </c>
      <c r="BD3057">
        <v>44.217848583612046</v>
      </c>
      <c r="BE3057">
        <v>89.368621436760932</v>
      </c>
      <c r="BF3057">
        <v>19.959057542682729</v>
      </c>
      <c r="BG3057">
        <v>6.4693006969067319</v>
      </c>
      <c r="BH3057">
        <v>353.40511958518812</v>
      </c>
      <c r="BI3057">
        <v>0.20000000000000004</v>
      </c>
      <c r="BJ3057">
        <v>2904.4905811716444</v>
      </c>
      <c r="BK3057">
        <v>672.47647295632544</v>
      </c>
      <c r="BL3057">
        <v>862.2099488037187</v>
      </c>
      <c r="BM3057">
        <v>979.14948244776247</v>
      </c>
      <c r="BN3057">
        <v>105.10412106720376</v>
      </c>
      <c r="BO3057">
        <v>29.903534924728842</v>
      </c>
      <c r="BP3057">
        <v>5.9562719320798763E-2</v>
      </c>
      <c r="BQ3057">
        <v>100</v>
      </c>
      <c r="BR3057">
        <v>369.97684633159452</v>
      </c>
      <c r="BS3057">
        <v>5.4729488189555989E-2</v>
      </c>
      <c r="BT3057">
        <v>2.8619327020808731E-4</v>
      </c>
      <c r="BU3057">
        <v>0</v>
      </c>
      <c r="BV3057">
        <v>0.56033288215594668</v>
      </c>
      <c r="BW3057">
        <v>14.61519858463636</v>
      </c>
      <c r="BX3057">
        <v>35.667699007272432</v>
      </c>
      <c r="BY3057">
        <v>28.130941851500022</v>
      </c>
      <c r="BZ3057">
        <v>1025.5487603750398</v>
      </c>
      <c r="CA3057">
        <v>351.54750333766026</v>
      </c>
      <c r="CB3057">
        <v>229.50765290246167</v>
      </c>
      <c r="CC3057" s="156">
        <v>0.84</v>
      </c>
      <c r="CD3057">
        <v>2490</v>
      </c>
      <c r="CE3057">
        <v>0.15303399566220088</v>
      </c>
      <c r="CF3057">
        <v>4.349903176660181</v>
      </c>
      <c r="CG3057">
        <v>0.16094097083105585</v>
      </c>
      <c r="CH3057">
        <v>10.953172897111418</v>
      </c>
      <c r="CI3057">
        <v>10</v>
      </c>
    </row>
    <row r="3058" spans="47:87" x14ac:dyDescent="0.3">
      <c r="AU3058">
        <v>0.3</v>
      </c>
      <c r="AV3058">
        <v>19.837274986301985</v>
      </c>
      <c r="AW3058">
        <v>0.31037854903315754</v>
      </c>
      <c r="AX3058">
        <v>1.8598680596315587</v>
      </c>
      <c r="AY3058">
        <v>349.7988468587572</v>
      </c>
      <c r="AZ3058">
        <v>7.9874017719523724E-2</v>
      </c>
      <c r="BA3058">
        <v>419.26170652805774</v>
      </c>
      <c r="BB3058">
        <v>331.58723561838673</v>
      </c>
      <c r="BC3058">
        <v>1</v>
      </c>
      <c r="BD3058">
        <v>43.825145997824357</v>
      </c>
      <c r="BE3058">
        <v>100.42687062078295</v>
      </c>
      <c r="BF3058">
        <v>12.492597356411327</v>
      </c>
      <c r="BG3058">
        <v>4.5314107370547756</v>
      </c>
      <c r="BH3058">
        <v>415.26356751677076</v>
      </c>
      <c r="BI3058">
        <v>0.19999999999999996</v>
      </c>
      <c r="BJ3058">
        <v>2569.1892682348112</v>
      </c>
      <c r="BK3058">
        <v>693.25774872114994</v>
      </c>
      <c r="BL3058">
        <v>979.16789602743711</v>
      </c>
      <c r="BM3058">
        <v>1138.4739686191244</v>
      </c>
      <c r="BN3058">
        <v>177.47386655505221</v>
      </c>
      <c r="BO3058">
        <v>28.338736670003382</v>
      </c>
      <c r="BP3058">
        <v>1.2329943469663806E-2</v>
      </c>
      <c r="BQ3058">
        <v>100</v>
      </c>
      <c r="BR3058">
        <v>352.45595912295425</v>
      </c>
      <c r="BS3058">
        <v>5.2506229057996338E-2</v>
      </c>
      <c r="BT3058">
        <v>3.0061112714355664E-4</v>
      </c>
      <c r="BU3058">
        <v>28.5984080466602</v>
      </c>
      <c r="BV3058">
        <v>0.53682169404036395</v>
      </c>
      <c r="BW3058">
        <v>16.361897491633943</v>
      </c>
      <c r="BX3058">
        <v>36.083464523152742</v>
      </c>
      <c r="BY3058">
        <v>39.001270738093844</v>
      </c>
      <c r="BZ3058">
        <v>913.26681272081339</v>
      </c>
      <c r="CA3058">
        <v>262.22652605904744</v>
      </c>
      <c r="CB3058">
        <v>226.35267772771132</v>
      </c>
      <c r="CC3058" s="156">
        <v>1.27</v>
      </c>
      <c r="CD3058">
        <v>2460</v>
      </c>
      <c r="CE3058" t="s">
        <v>479</v>
      </c>
      <c r="CF3058">
        <v>-2.0948885106323427</v>
      </c>
      <c r="CG3058">
        <v>-6.5120229389068141E-2</v>
      </c>
      <c r="CH3058">
        <v>-42.636426433741839</v>
      </c>
      <c r="CI3058" t="s">
        <v>479</v>
      </c>
    </row>
    <row r="3059" spans="47:87" x14ac:dyDescent="0.3">
      <c r="AU3059">
        <v>0.3</v>
      </c>
      <c r="AV3059">
        <v>22.403763300777289</v>
      </c>
      <c r="AW3059">
        <v>0.31186405158533437</v>
      </c>
      <c r="AX3059">
        <v>0.67423901586132851</v>
      </c>
      <c r="AY3059">
        <v>353.93942434013803</v>
      </c>
      <c r="AZ3059">
        <v>8.9032538646807158E-2</v>
      </c>
      <c r="BA3059">
        <v>415.31850865681838</v>
      </c>
      <c r="BB3059">
        <v>298.03013013893622</v>
      </c>
      <c r="BC3059">
        <v>1</v>
      </c>
      <c r="BD3059">
        <v>36.16923822714719</v>
      </c>
      <c r="BE3059">
        <v>96.735093216116894</v>
      </c>
      <c r="BF3059">
        <v>20.826635862634401</v>
      </c>
      <c r="BG3059">
        <v>2.8009641380334287</v>
      </c>
      <c r="BH3059">
        <v>399.73888685003647</v>
      </c>
      <c r="BI3059">
        <v>0.20000000000000009</v>
      </c>
      <c r="BJ3059">
        <v>2376.6546814797221</v>
      </c>
      <c r="BK3059">
        <v>671.07390392585012</v>
      </c>
      <c r="BL3059">
        <v>880.01961539176114</v>
      </c>
      <c r="BM3059">
        <v>940.5151996511313</v>
      </c>
      <c r="BN3059">
        <v>124.22942986892298</v>
      </c>
      <c r="BO3059">
        <v>28.262303438460389</v>
      </c>
      <c r="BP3059">
        <v>3.8079216533783877E-2</v>
      </c>
      <c r="BQ3059">
        <v>100</v>
      </c>
      <c r="BR3059">
        <v>305.51709679497276</v>
      </c>
      <c r="BS3059">
        <v>5.3471103901477773E-2</v>
      </c>
      <c r="BT3059">
        <v>2.7462118228755041E-4</v>
      </c>
      <c r="BU3059">
        <v>0</v>
      </c>
      <c r="BV3059">
        <v>0.60214623893479979</v>
      </c>
      <c r="BW3059">
        <v>14.518467304683082</v>
      </c>
      <c r="BX3059">
        <v>34.046467254453376</v>
      </c>
      <c r="BY3059">
        <v>34.392673739941614</v>
      </c>
      <c r="BZ3059">
        <v>620.02675322556638</v>
      </c>
      <c r="CA3059">
        <v>331.71674389139173</v>
      </c>
      <c r="CB3059">
        <v>213.52273436575672</v>
      </c>
      <c r="CC3059" s="156">
        <v>1</v>
      </c>
      <c r="CD3059">
        <v>2160</v>
      </c>
      <c r="CE3059">
        <v>5.4864288726709454E-2</v>
      </c>
      <c r="CF3059">
        <v>2.7017813795561647</v>
      </c>
      <c r="CG3059">
        <v>9.4220713246231713E-2</v>
      </c>
      <c r="CH3059">
        <v>-8.1472907084936228</v>
      </c>
      <c r="CI3059" t="s">
        <v>479</v>
      </c>
    </row>
    <row r="3060" spans="47:87" x14ac:dyDescent="0.3">
      <c r="AU3060">
        <v>0.3</v>
      </c>
      <c r="AV3060">
        <v>21.14454245969938</v>
      </c>
      <c r="AW3060">
        <v>0.24371592741798315</v>
      </c>
      <c r="AX3060">
        <v>1.231478552348461</v>
      </c>
      <c r="AY3060">
        <v>349.57391632103395</v>
      </c>
      <c r="AZ3060">
        <v>8.3979159193722425E-2</v>
      </c>
      <c r="BA3060">
        <v>452.17191817499736</v>
      </c>
      <c r="BB3060">
        <v>294.61103575095785</v>
      </c>
      <c r="BC3060">
        <v>1</v>
      </c>
      <c r="BD3060">
        <v>44.637130346006394</v>
      </c>
      <c r="BE3060">
        <v>98.423750693144683</v>
      </c>
      <c r="BF3060">
        <v>8.9333215344916468</v>
      </c>
      <c r="BG3060">
        <v>4.4600827771483855</v>
      </c>
      <c r="BH3060">
        <v>454.46717992197608</v>
      </c>
      <c r="BI3060">
        <v>0.19999999999999998</v>
      </c>
      <c r="BJ3060">
        <v>2214.5630322234033</v>
      </c>
      <c r="BK3060">
        <v>668.98271385754697</v>
      </c>
      <c r="BL3060">
        <v>859.30541625012597</v>
      </c>
      <c r="BM3060">
        <v>833.93962854965275</v>
      </c>
      <c r="BN3060">
        <v>171.8578394509413</v>
      </c>
      <c r="BO3060">
        <v>21.895764862866741</v>
      </c>
      <c r="BP3060">
        <v>5.2828250133301953E-2</v>
      </c>
      <c r="BQ3060">
        <v>100</v>
      </c>
      <c r="BR3060">
        <v>328.50900708438246</v>
      </c>
      <c r="BS3060">
        <v>5.3365422313159841E-2</v>
      </c>
      <c r="BT3060">
        <v>2.9683114806586247E-4</v>
      </c>
      <c r="BU3060">
        <v>41.231790176409433</v>
      </c>
      <c r="BV3060">
        <v>0.54290716174553377</v>
      </c>
      <c r="BW3060">
        <v>14.205744990352995</v>
      </c>
      <c r="BX3060">
        <v>36.947121860759367</v>
      </c>
      <c r="BY3060">
        <v>38.949775258279558</v>
      </c>
      <c r="BZ3060">
        <v>906.55897131668871</v>
      </c>
      <c r="CA3060">
        <v>209.84338279929881</v>
      </c>
      <c r="CB3060">
        <v>255.25200099573831</v>
      </c>
      <c r="CC3060" s="156">
        <v>0.99</v>
      </c>
      <c r="CD3060">
        <v>1210</v>
      </c>
      <c r="CE3060">
        <v>0.18033950965013323</v>
      </c>
      <c r="CF3060">
        <v>6.6724419998093261</v>
      </c>
      <c r="CG3060">
        <v>0.235471568164907</v>
      </c>
      <c r="CH3060">
        <v>16.49693468940584</v>
      </c>
      <c r="CI3060">
        <v>7</v>
      </c>
    </row>
    <row r="3061" spans="47:87" x14ac:dyDescent="0.3">
      <c r="AU3061">
        <v>0.3</v>
      </c>
      <c r="AV3061">
        <v>20.450482850065882</v>
      </c>
      <c r="AW3061">
        <v>0.32446929659040602</v>
      </c>
      <c r="AX3061">
        <v>1.033338558603067</v>
      </c>
      <c r="AY3061">
        <v>346.64888711973015</v>
      </c>
      <c r="AZ3061">
        <v>9.8197445157017157E-2</v>
      </c>
      <c r="BA3061">
        <v>455.26841298010214</v>
      </c>
      <c r="BB3061">
        <v>306.71784343984206</v>
      </c>
      <c r="BC3061">
        <v>1</v>
      </c>
      <c r="BD3061">
        <v>45.001978885872191</v>
      </c>
      <c r="BE3061">
        <v>106.30865759628114</v>
      </c>
      <c r="BF3061">
        <v>22.908971407003875</v>
      </c>
      <c r="BG3061">
        <v>5.1978159011036347</v>
      </c>
      <c r="BH3061">
        <v>453.38291971960717</v>
      </c>
      <c r="BI3061">
        <v>0.19999999999999998</v>
      </c>
      <c r="BJ3061">
        <v>2330.4412516976386</v>
      </c>
      <c r="BK3061">
        <v>710.93360338710863</v>
      </c>
      <c r="BL3061">
        <v>914.99107038434704</v>
      </c>
      <c r="BM3061">
        <v>991.64894727056333</v>
      </c>
      <c r="BN3061">
        <v>116.09484266126209</v>
      </c>
      <c r="BO3061">
        <v>29.229870080397227</v>
      </c>
      <c r="BP3061">
        <v>6.0798441510987594E-2</v>
      </c>
      <c r="BQ3061">
        <v>100</v>
      </c>
      <c r="BR3061">
        <v>352.880051691071</v>
      </c>
      <c r="BS3061">
        <v>5.4167128038936911E-2</v>
      </c>
      <c r="BT3061">
        <v>3.0533577451393351E-4</v>
      </c>
      <c r="BU3061">
        <v>0.76183313158548527</v>
      </c>
      <c r="BV3061">
        <v>0.54241654677805973</v>
      </c>
      <c r="BW3061">
        <v>15.149479687992221</v>
      </c>
      <c r="BX3061">
        <v>35.598572215839539</v>
      </c>
      <c r="BY3061">
        <v>28.230484447610586</v>
      </c>
      <c r="BZ3061">
        <v>1018.6315967630824</v>
      </c>
      <c r="CA3061">
        <v>367.34013972525719</v>
      </c>
      <c r="CB3061">
        <v>241.21592239018048</v>
      </c>
      <c r="CC3061" s="156">
        <v>0.96</v>
      </c>
      <c r="CD3061">
        <v>1940</v>
      </c>
      <c r="CE3061">
        <v>8.8074568035077849E-2</v>
      </c>
      <c r="CF3061">
        <v>3.2627940608557164</v>
      </c>
      <c r="CG3061">
        <v>0.10422404383043478</v>
      </c>
      <c r="CH3061">
        <v>-2.237660509950985</v>
      </c>
      <c r="CI3061" t="s">
        <v>479</v>
      </c>
    </row>
    <row r="3062" spans="47:87" x14ac:dyDescent="0.3">
      <c r="AU3062">
        <v>0.3</v>
      </c>
      <c r="AV3062">
        <v>21.444718574329155</v>
      </c>
      <c r="AW3062">
        <v>0.24265851130137447</v>
      </c>
      <c r="AX3062">
        <v>1.7872680449370542</v>
      </c>
      <c r="AY3062">
        <v>342.69483884910608</v>
      </c>
      <c r="AZ3062">
        <v>9.4411545764079105E-2</v>
      </c>
      <c r="BA3062">
        <v>431.08002224478878</v>
      </c>
      <c r="BB3062">
        <v>391.59439684523693</v>
      </c>
      <c r="BC3062">
        <v>1</v>
      </c>
      <c r="BD3062">
        <v>43.305612230901161</v>
      </c>
      <c r="BE3062">
        <v>96.236030870632149</v>
      </c>
      <c r="BF3062">
        <v>19.571557156573867</v>
      </c>
      <c r="BG3062">
        <v>5.7969982544435359</v>
      </c>
      <c r="BH3062">
        <v>433.13682133375409</v>
      </c>
      <c r="BI3062">
        <v>0.2</v>
      </c>
      <c r="BJ3062">
        <v>2340.1375707020397</v>
      </c>
      <c r="BK3062">
        <v>687.57505339000352</v>
      </c>
      <c r="BL3062">
        <v>809.94274524245293</v>
      </c>
      <c r="BM3062">
        <v>891.53279497688777</v>
      </c>
      <c r="BN3062">
        <v>140.49906058891304</v>
      </c>
      <c r="BO3062">
        <v>21.810904912395447</v>
      </c>
      <c r="BP3062">
        <v>5.131624825092411E-2</v>
      </c>
      <c r="BQ3062">
        <v>100</v>
      </c>
      <c r="BR3062">
        <v>310.06713460873431</v>
      </c>
      <c r="BS3062">
        <v>6.1841545238904699E-2</v>
      </c>
      <c r="BT3062">
        <v>3.3347889142081342E-4</v>
      </c>
      <c r="BU3062">
        <v>42.396417840490095</v>
      </c>
      <c r="BV3062">
        <v>0.57263385518417109</v>
      </c>
      <c r="BW3062">
        <v>14.757523675326857</v>
      </c>
      <c r="BX3062">
        <v>35.901521682694522</v>
      </c>
      <c r="BY3062">
        <v>32.183392407997971</v>
      </c>
      <c r="BZ3062">
        <v>761.19660725942003</v>
      </c>
      <c r="CA3062">
        <v>298.80224633164187</v>
      </c>
      <c r="CB3062">
        <v>229.85945209304992</v>
      </c>
      <c r="CC3062" s="156">
        <v>0.92</v>
      </c>
      <c r="CD3062">
        <v>2260</v>
      </c>
      <c r="CE3062">
        <v>-1.8230516378057171E-3</v>
      </c>
      <c r="CF3062">
        <v>1.1859096421995377</v>
      </c>
      <c r="CG3062">
        <v>5.2285736988200077E-2</v>
      </c>
      <c r="CH3062">
        <v>-12.810168089816065</v>
      </c>
      <c r="CI3062" t="s">
        <v>479</v>
      </c>
    </row>
    <row r="3063" spans="47:87" x14ac:dyDescent="0.3">
      <c r="AU3063">
        <v>0.3</v>
      </c>
      <c r="AV3063">
        <v>21.849548546881099</v>
      </c>
      <c r="AW3063">
        <v>0.30654751826207555</v>
      </c>
      <c r="AX3063">
        <v>0.77375688135470511</v>
      </c>
      <c r="AY3063">
        <v>337.69180265041666</v>
      </c>
      <c r="AZ3063">
        <v>9.4152286461563373E-2</v>
      </c>
      <c r="BA3063">
        <v>344.81038129294654</v>
      </c>
      <c r="BB3063">
        <v>225.64692285685277</v>
      </c>
      <c r="BC3063">
        <v>1</v>
      </c>
      <c r="BD3063">
        <v>43.117503326395109</v>
      </c>
      <c r="BE3063">
        <v>106.9899549286483</v>
      </c>
      <c r="BF3063">
        <v>28.016999537903114</v>
      </c>
      <c r="BG3063">
        <v>4.6757946728133613</v>
      </c>
      <c r="BH3063">
        <v>393.0924279365795</v>
      </c>
      <c r="BI3063">
        <v>0.2</v>
      </c>
      <c r="BJ3063">
        <v>2866.7569504532757</v>
      </c>
      <c r="BK3063">
        <v>693.78226646953328</v>
      </c>
      <c r="BL3063">
        <v>843.85693274423977</v>
      </c>
      <c r="BM3063">
        <v>1035.5885982613343</v>
      </c>
      <c r="BN3063">
        <v>193.87869263558127</v>
      </c>
      <c r="BO3063">
        <v>27.790270021881401</v>
      </c>
      <c r="BP3063">
        <v>3.6212190906377659E-2</v>
      </c>
      <c r="BQ3063">
        <v>100</v>
      </c>
      <c r="BR3063">
        <v>318.3862791482286</v>
      </c>
      <c r="BS3063">
        <v>5.730072831116096E-2</v>
      </c>
      <c r="BT3063">
        <v>3.0479468518536027E-4</v>
      </c>
      <c r="BU3063">
        <v>0</v>
      </c>
      <c r="BV3063">
        <v>0.55229141165283513</v>
      </c>
      <c r="BW3063">
        <v>14.522242251387773</v>
      </c>
      <c r="BX3063">
        <v>36.826394379346311</v>
      </c>
      <c r="BY3063">
        <v>33.42869635909635</v>
      </c>
      <c r="BZ3063">
        <v>631.07087345872844</v>
      </c>
      <c r="CA3063">
        <v>209.65192353643369</v>
      </c>
      <c r="CB3063">
        <v>216.28622628181608</v>
      </c>
      <c r="CC3063" s="156">
        <v>0.97</v>
      </c>
      <c r="CD3063">
        <v>1640</v>
      </c>
      <c r="CE3063">
        <v>0.17972960587279196</v>
      </c>
      <c r="CF3063">
        <v>5.8278839003524894</v>
      </c>
      <c r="CG3063">
        <v>0.21588191120020672</v>
      </c>
      <c r="CH3063">
        <v>20.127024683771587</v>
      </c>
      <c r="CI3063">
        <v>7</v>
      </c>
    </row>
    <row r="3064" spans="47:87" x14ac:dyDescent="0.3">
      <c r="AU3064">
        <v>0.3</v>
      </c>
      <c r="AV3064">
        <v>19.46571570081765</v>
      </c>
      <c r="AW3064">
        <v>0.29863218223074556</v>
      </c>
      <c r="AX3064">
        <v>2.2475608875675048</v>
      </c>
      <c r="AY3064">
        <v>364.82062252416506</v>
      </c>
      <c r="AZ3064">
        <v>9.1049374737085007E-2</v>
      </c>
      <c r="BA3064">
        <v>457.76330240685638</v>
      </c>
      <c r="BB3064">
        <v>304.46417289474624</v>
      </c>
      <c r="BC3064">
        <v>1</v>
      </c>
      <c r="BD3064">
        <v>40.110770712220742</v>
      </c>
      <c r="BE3064">
        <v>105.62380900982301</v>
      </c>
      <c r="BF3064">
        <v>22.473783838896946</v>
      </c>
      <c r="BG3064">
        <v>5.8618646847294356</v>
      </c>
      <c r="BH3064">
        <v>426.47576187103203</v>
      </c>
      <c r="BI3064">
        <v>0.19999999999999998</v>
      </c>
      <c r="BJ3064">
        <v>2228.0412123893184</v>
      </c>
      <c r="BK3064">
        <v>685.85404711378351</v>
      </c>
      <c r="BL3064">
        <v>910.06892007256863</v>
      </c>
      <c r="BM3064">
        <v>959.35957491807949</v>
      </c>
      <c r="BN3064">
        <v>134.29235806693171</v>
      </c>
      <c r="BO3064">
        <v>26.983799561835959</v>
      </c>
      <c r="BP3064">
        <v>4.6067951954901439E-2</v>
      </c>
      <c r="BQ3064">
        <v>100</v>
      </c>
      <c r="BR3064">
        <v>309.19258041029354</v>
      </c>
      <c r="BS3064">
        <v>5.1691432713310864E-2</v>
      </c>
      <c r="BT3064">
        <v>3.0119430412747198E-4</v>
      </c>
      <c r="BU3064">
        <v>0</v>
      </c>
      <c r="BV3064">
        <v>0.54201478175003881</v>
      </c>
      <c r="BW3064">
        <v>15.163920269857748</v>
      </c>
      <c r="BX3064">
        <v>38.465567126996881</v>
      </c>
      <c r="BY3064">
        <v>28.247395893035296</v>
      </c>
      <c r="BZ3064">
        <v>1150.3867371092892</v>
      </c>
      <c r="CA3064">
        <v>270.87282177054402</v>
      </c>
      <c r="CB3064">
        <v>214.04247270675469</v>
      </c>
      <c r="CC3064" s="156">
        <v>0.93</v>
      </c>
      <c r="CD3064">
        <v>1100</v>
      </c>
      <c r="CE3064">
        <v>0.2705674415386603</v>
      </c>
      <c r="CF3064">
        <v>9.8256102245526744</v>
      </c>
      <c r="CG3064">
        <v>0.36916094266967059</v>
      </c>
      <c r="CH3064">
        <v>47.041980181115946</v>
      </c>
      <c r="CI3064">
        <v>4</v>
      </c>
    </row>
    <row r="3065" spans="47:87" x14ac:dyDescent="0.3">
      <c r="AU3065">
        <v>0.3</v>
      </c>
      <c r="AV3065">
        <v>19.140942769253986</v>
      </c>
      <c r="AW3065">
        <v>0.28376792964690378</v>
      </c>
      <c r="AX3065">
        <v>1.5689593549495187</v>
      </c>
      <c r="AY3065">
        <v>332.201039117542</v>
      </c>
      <c r="AZ3065">
        <v>9.3581986991010627E-2</v>
      </c>
      <c r="BA3065">
        <v>453.88836358123569</v>
      </c>
      <c r="BB3065">
        <v>283.73925508535893</v>
      </c>
      <c r="BC3065">
        <v>1</v>
      </c>
      <c r="BD3065">
        <v>36.984627335262068</v>
      </c>
      <c r="BE3065">
        <v>83.295559729452833</v>
      </c>
      <c r="BF3065">
        <v>17.782681628880862</v>
      </c>
      <c r="BG3065">
        <v>4.116513511820945</v>
      </c>
      <c r="BH3065">
        <v>416.50346365286651</v>
      </c>
      <c r="BI3065">
        <v>0.19999999999999996</v>
      </c>
      <c r="BJ3065">
        <v>2675.353284207335</v>
      </c>
      <c r="BK3065">
        <v>684.60684490639483</v>
      </c>
      <c r="BL3065">
        <v>862.14582856814309</v>
      </c>
      <c r="BM3065">
        <v>952.83666020777548</v>
      </c>
      <c r="BN3065">
        <v>176.82417450766579</v>
      </c>
      <c r="BO3065">
        <v>25.473955814090882</v>
      </c>
      <c r="BP3065">
        <v>6.3973561394788381E-2</v>
      </c>
      <c r="BQ3065">
        <v>100</v>
      </c>
      <c r="BR3065">
        <v>288.85915005054147</v>
      </c>
      <c r="BS3065">
        <v>5.3207766579072689E-2</v>
      </c>
      <c r="BT3065">
        <v>3.1074080212081811E-4</v>
      </c>
      <c r="BU3065">
        <v>67.480591644852083</v>
      </c>
      <c r="BV3065">
        <v>0.52640181165261679</v>
      </c>
      <c r="BW3065">
        <v>14.71821077671539</v>
      </c>
      <c r="BX3065">
        <v>35.95544942083</v>
      </c>
      <c r="BY3065">
        <v>32.658703036914758</v>
      </c>
      <c r="BZ3065">
        <v>1076.8232274918423</v>
      </c>
      <c r="CA3065">
        <v>289.57759003492555</v>
      </c>
      <c r="CB3065">
        <v>247.27320518880481</v>
      </c>
      <c r="CC3065" s="156">
        <v>0.83</v>
      </c>
      <c r="CD3065">
        <v>1950</v>
      </c>
      <c r="CE3065">
        <v>0.14671493967915827</v>
      </c>
      <c r="CF3065">
        <v>5.3133059626504142</v>
      </c>
      <c r="CG3065">
        <v>0.18940371479126669</v>
      </c>
      <c r="CH3065">
        <v>7.4550343083120021</v>
      </c>
      <c r="CI3065">
        <v>11</v>
      </c>
    </row>
    <row r="3066" spans="47:87" x14ac:dyDescent="0.3">
      <c r="AU3066">
        <v>0.3</v>
      </c>
      <c r="AV3066">
        <v>19.881127719137066</v>
      </c>
      <c r="AW3066">
        <v>0.30312464139258305</v>
      </c>
      <c r="AX3066">
        <v>1.3539009257698531</v>
      </c>
      <c r="AY3066">
        <v>294.34264754201365</v>
      </c>
      <c r="AZ3066">
        <v>9.9047264677209715E-2</v>
      </c>
      <c r="BA3066">
        <v>391.58566967911395</v>
      </c>
      <c r="BB3066">
        <v>357.30338233619869</v>
      </c>
      <c r="BC3066">
        <v>1</v>
      </c>
      <c r="BD3066">
        <v>49.329633355553327</v>
      </c>
      <c r="BE3066">
        <v>114.55719835338493</v>
      </c>
      <c r="BF3066">
        <v>16.538876419377676</v>
      </c>
      <c r="BG3066">
        <v>7.4977772664268159</v>
      </c>
      <c r="BH3066">
        <v>461.42152271530017</v>
      </c>
      <c r="BI3066">
        <v>0.20000000000000004</v>
      </c>
      <c r="BJ3066">
        <v>2657.5715127771086</v>
      </c>
      <c r="BK3066">
        <v>677.19856034202962</v>
      </c>
      <c r="BL3066">
        <v>920.37265435481481</v>
      </c>
      <c r="BM3066">
        <v>953.07581372888285</v>
      </c>
      <c r="BN3066">
        <v>158.4208099404413</v>
      </c>
      <c r="BO3066">
        <v>27.173989331418891</v>
      </c>
      <c r="BP3066">
        <v>7.2907538454049417E-2</v>
      </c>
      <c r="BQ3066">
        <v>100</v>
      </c>
      <c r="BR3066">
        <v>370.47661911545515</v>
      </c>
      <c r="BS3066">
        <v>5.4101823039717063E-2</v>
      </c>
      <c r="BT3066">
        <v>2.9070012064983552E-4</v>
      </c>
      <c r="BU3066">
        <v>0</v>
      </c>
      <c r="BV3066">
        <v>0.52395546998839926</v>
      </c>
      <c r="BW3066">
        <v>13.868106698672607</v>
      </c>
      <c r="BX3066">
        <v>36.528142049122955</v>
      </c>
      <c r="BY3066">
        <v>34.898747944321812</v>
      </c>
      <c r="BZ3066">
        <v>1137.5864374590305</v>
      </c>
      <c r="CA3066">
        <v>281.59084057068327</v>
      </c>
      <c r="CB3066">
        <v>237.52774368393099</v>
      </c>
      <c r="CC3066" s="156">
        <v>1.1200000000000001</v>
      </c>
      <c r="CD3066">
        <v>1410</v>
      </c>
      <c r="CE3066">
        <v>9.4902660458890065E-2</v>
      </c>
      <c r="CF3066">
        <v>3.3593964634588143</v>
      </c>
      <c r="CG3066">
        <v>0.13246345471439733</v>
      </c>
      <c r="CH3066">
        <v>-3.9364720286847645</v>
      </c>
      <c r="CI3066" t="s">
        <v>479</v>
      </c>
    </row>
    <row r="3067" spans="47:87" x14ac:dyDescent="0.3">
      <c r="AU3067">
        <v>0.3</v>
      </c>
      <c r="AV3067">
        <v>17.061840368519853</v>
      </c>
      <c r="AW3067">
        <v>0.33423578110077429</v>
      </c>
      <c r="AX3067">
        <v>0.78612649908980758</v>
      </c>
      <c r="AY3067">
        <v>340.41210618770918</v>
      </c>
      <c r="AZ3067">
        <v>9.0195841650696135E-2</v>
      </c>
      <c r="BA3067">
        <v>416.96790337559014</v>
      </c>
      <c r="BB3067">
        <v>435.40503003413215</v>
      </c>
      <c r="BC3067">
        <v>1</v>
      </c>
      <c r="BD3067">
        <v>45.173624451325267</v>
      </c>
      <c r="BE3067">
        <v>94.831898955933653</v>
      </c>
      <c r="BF3067">
        <v>17.893830336898414</v>
      </c>
      <c r="BG3067">
        <v>3.2793173758523246</v>
      </c>
      <c r="BH3067">
        <v>471.49220748997669</v>
      </c>
      <c r="BI3067">
        <v>0.2</v>
      </c>
      <c r="BJ3067">
        <v>2416.6769247947936</v>
      </c>
      <c r="BK3067">
        <v>686.00987654205221</v>
      </c>
      <c r="BL3067">
        <v>859.65542225643026</v>
      </c>
      <c r="BM3067">
        <v>981.79254924445445</v>
      </c>
      <c r="BN3067">
        <v>95.217853688747823</v>
      </c>
      <c r="BO3067">
        <v>30.301093979526726</v>
      </c>
      <c r="BP3067">
        <v>3.9455359900636137E-2</v>
      </c>
      <c r="BQ3067">
        <v>100</v>
      </c>
      <c r="BR3067">
        <v>339.1226859800322</v>
      </c>
      <c r="BS3067">
        <v>5.738029978155304E-2</v>
      </c>
      <c r="BT3067">
        <v>2.9046070072062685E-4</v>
      </c>
      <c r="BU3067">
        <v>68.864567397740629</v>
      </c>
      <c r="BV3067">
        <v>0.52140960167222661</v>
      </c>
      <c r="BW3067">
        <v>15.167176132996415</v>
      </c>
      <c r="BX3067">
        <v>37.844093544419366</v>
      </c>
      <c r="BY3067">
        <v>38.448044612683319</v>
      </c>
      <c r="BZ3067">
        <v>928.48356358833178</v>
      </c>
      <c r="CA3067">
        <v>205.41206199705545</v>
      </c>
      <c r="CB3067">
        <v>224.49963923984424</v>
      </c>
      <c r="CC3067" s="156">
        <v>1.01</v>
      </c>
      <c r="CD3067">
        <v>1270</v>
      </c>
      <c r="CE3067">
        <v>0.1965678843355112</v>
      </c>
      <c r="CF3067">
        <v>7.8036960925062946</v>
      </c>
      <c r="CG3067">
        <v>0.23609088987971938</v>
      </c>
      <c r="CH3067">
        <v>27.218694907646384</v>
      </c>
      <c r="CI3067">
        <v>7</v>
      </c>
    </row>
    <row r="3068" spans="47:87" x14ac:dyDescent="0.3">
      <c r="AU3068">
        <v>0.3</v>
      </c>
      <c r="AV3068">
        <v>20.370701179882989</v>
      </c>
      <c r="AW3068">
        <v>0.31020281934071187</v>
      </c>
      <c r="AX3068">
        <v>0.46841280976386179</v>
      </c>
      <c r="AY3068">
        <v>334.61403375185171</v>
      </c>
      <c r="AZ3068">
        <v>0.11080757275679391</v>
      </c>
      <c r="BA3068">
        <v>432.72266614446102</v>
      </c>
      <c r="BB3068">
        <v>341.17120760554792</v>
      </c>
      <c r="BC3068">
        <v>1</v>
      </c>
      <c r="BD3068">
        <v>46.109947057381838</v>
      </c>
      <c r="BE3068">
        <v>109.30362796944939</v>
      </c>
      <c r="BF3068">
        <v>17.728413519710813</v>
      </c>
      <c r="BG3068">
        <v>5.6311007331280116</v>
      </c>
      <c r="BH3068">
        <v>436.64374423597178</v>
      </c>
      <c r="BI3068">
        <v>0.19999999999999998</v>
      </c>
      <c r="BJ3068">
        <v>2603.1640314028323</v>
      </c>
      <c r="BK3068">
        <v>684.13609284325139</v>
      </c>
      <c r="BL3068">
        <v>832.71234765421525</v>
      </c>
      <c r="BM3068">
        <v>959.23067443803109</v>
      </c>
      <c r="BN3068">
        <v>119.22965719264614</v>
      </c>
      <c r="BO3068">
        <v>28.26642546821423</v>
      </c>
      <c r="BP3068">
        <v>1.9000209762921126E-2</v>
      </c>
      <c r="BQ3068">
        <v>100</v>
      </c>
      <c r="BR3068">
        <v>364.24442703574192</v>
      </c>
      <c r="BS3068">
        <v>5.5811434731257804E-2</v>
      </c>
      <c r="BT3068">
        <v>3.0546381313261735E-4</v>
      </c>
      <c r="BU3068">
        <v>0</v>
      </c>
      <c r="BV3068">
        <v>0.55197772697905789</v>
      </c>
      <c r="BW3068">
        <v>14.295443011226725</v>
      </c>
      <c r="BX3068">
        <v>36.294959652843986</v>
      </c>
      <c r="BY3068">
        <v>35.334108767022293</v>
      </c>
      <c r="BZ3068">
        <v>1001.8880761371197</v>
      </c>
      <c r="CA3068">
        <v>300.3229322309719</v>
      </c>
      <c r="CB3068">
        <v>206.45621615762624</v>
      </c>
      <c r="CC3068" s="156">
        <v>0.83</v>
      </c>
      <c r="CD3068">
        <v>1450</v>
      </c>
      <c r="CE3068">
        <v>0.23329341028267447</v>
      </c>
      <c r="CF3068">
        <v>8.5974348723129808</v>
      </c>
      <c r="CG3068">
        <v>0.27845536235540486</v>
      </c>
      <c r="CH3068">
        <v>38.675957184750317</v>
      </c>
      <c r="CI3068">
        <v>5</v>
      </c>
    </row>
    <row r="3069" spans="47:87" x14ac:dyDescent="0.3">
      <c r="AU3069">
        <v>0.3</v>
      </c>
      <c r="AV3069">
        <v>18.304069350326639</v>
      </c>
      <c r="AW3069">
        <v>0.3043507218049159</v>
      </c>
      <c r="AX3069">
        <v>1.6885838180483033</v>
      </c>
      <c r="AY3069">
        <v>347.37132588317223</v>
      </c>
      <c r="AZ3069">
        <v>0.10854497182114398</v>
      </c>
      <c r="BA3069">
        <v>398.56946868086476</v>
      </c>
      <c r="BB3069">
        <v>310.50607108288966</v>
      </c>
      <c r="BC3069">
        <v>1</v>
      </c>
      <c r="BD3069">
        <v>51.56185770438168</v>
      </c>
      <c r="BE3069">
        <v>95.927469480092157</v>
      </c>
      <c r="BF3069">
        <v>9.8371295318201817</v>
      </c>
      <c r="BG3069">
        <v>6.0304830444702322</v>
      </c>
      <c r="BH3069">
        <v>447.93521851371167</v>
      </c>
      <c r="BI3069">
        <v>0.19999999999999998</v>
      </c>
      <c r="BJ3069">
        <v>2443.5307297619061</v>
      </c>
      <c r="BK3069">
        <v>686.94330836325048</v>
      </c>
      <c r="BL3069">
        <v>869.28656494400298</v>
      </c>
      <c r="BM3069">
        <v>1173.7741016112539</v>
      </c>
      <c r="BN3069">
        <v>131.15915432725637</v>
      </c>
      <c r="BO3069">
        <v>27.447831937930733</v>
      </c>
      <c r="BP3069">
        <v>5.3266466545920731E-2</v>
      </c>
      <c r="BQ3069">
        <v>100</v>
      </c>
      <c r="BR3069">
        <v>336.46879931255705</v>
      </c>
      <c r="BS3069">
        <v>5.05250633834671E-2</v>
      </c>
      <c r="BT3069">
        <v>2.8619888427020571E-4</v>
      </c>
      <c r="BU3069">
        <v>3.1772960538597026</v>
      </c>
      <c r="BV3069">
        <v>0.58665846032192626</v>
      </c>
      <c r="BW3069">
        <v>13.885987795487642</v>
      </c>
      <c r="BX3069">
        <v>36.204619668006714</v>
      </c>
      <c r="BY3069">
        <v>29.241238782854246</v>
      </c>
      <c r="BZ3069">
        <v>953.40312516891959</v>
      </c>
      <c r="CA3069">
        <v>228.37160423386044</v>
      </c>
      <c r="CB3069">
        <v>223.79947607643686</v>
      </c>
      <c r="CC3069" s="156">
        <v>0.97</v>
      </c>
      <c r="CD3069">
        <v>1290</v>
      </c>
      <c r="CE3069">
        <v>0.15675019426449599</v>
      </c>
      <c r="CF3069">
        <v>3.6114698228142381</v>
      </c>
      <c r="CG3069">
        <v>0.19275070137216455</v>
      </c>
      <c r="CH3069">
        <v>6.7291970937604146</v>
      </c>
      <c r="CI3069">
        <v>9</v>
      </c>
    </row>
    <row r="3070" spans="47:87" x14ac:dyDescent="0.3">
      <c r="AU3070">
        <v>0.3</v>
      </c>
      <c r="AV3070">
        <v>20.032959158426362</v>
      </c>
      <c r="AW3070">
        <v>0.2457440574213014</v>
      </c>
      <c r="AX3070">
        <v>0.57915831498267156</v>
      </c>
      <c r="AY3070">
        <v>323.23217408981577</v>
      </c>
      <c r="AZ3070">
        <v>9.247122008552372E-2</v>
      </c>
      <c r="BA3070">
        <v>508.57409630381125</v>
      </c>
      <c r="BB3070">
        <v>333.84611580897081</v>
      </c>
      <c r="BC3070">
        <v>1</v>
      </c>
      <c r="BD3070">
        <v>40.326753805552059</v>
      </c>
      <c r="BE3070">
        <v>109.31555636092513</v>
      </c>
      <c r="BF3070">
        <v>19.826114682125301</v>
      </c>
      <c r="BG3070">
        <v>4.2099657946256857</v>
      </c>
      <c r="BH3070">
        <v>397.15881510211443</v>
      </c>
      <c r="BI3070">
        <v>0.2</v>
      </c>
      <c r="BJ3070">
        <v>2422.3129829788904</v>
      </c>
      <c r="BK3070">
        <v>691.07891211214996</v>
      </c>
      <c r="BL3070">
        <v>885.21718265737331</v>
      </c>
      <c r="BM3070">
        <v>860.29590254552113</v>
      </c>
      <c r="BN3070">
        <v>163.93232022507925</v>
      </c>
      <c r="BO3070">
        <v>22.142768916336635</v>
      </c>
      <c r="BP3070">
        <v>4.5367665322547518E-2</v>
      </c>
      <c r="BQ3070">
        <v>100</v>
      </c>
      <c r="BR3070">
        <v>315.40890696472428</v>
      </c>
      <c r="BS3070">
        <v>5.3976224580583487E-2</v>
      </c>
      <c r="BT3070">
        <v>3.0412578450775691E-4</v>
      </c>
      <c r="BU3070">
        <v>0</v>
      </c>
      <c r="BV3070">
        <v>0.52179994925115147</v>
      </c>
      <c r="BW3070">
        <v>14.62630259132626</v>
      </c>
      <c r="BX3070">
        <v>36.372535987313313</v>
      </c>
      <c r="BY3070">
        <v>31.483678532358386</v>
      </c>
      <c r="BZ3070">
        <v>914.96846012378114</v>
      </c>
      <c r="CA3070">
        <v>352.11173919892207</v>
      </c>
      <c r="CB3070">
        <v>241.2714518411604</v>
      </c>
      <c r="CC3070" s="156">
        <v>0.84</v>
      </c>
      <c r="CD3070">
        <v>1940</v>
      </c>
      <c r="CE3070">
        <v>0.15325092454632494</v>
      </c>
      <c r="CF3070">
        <v>5.0117771955154815</v>
      </c>
      <c r="CG3070">
        <v>0.19729860464009413</v>
      </c>
      <c r="CH3070">
        <v>9.5492851734124571</v>
      </c>
      <c r="CI3070">
        <v>10</v>
      </c>
    </row>
    <row r="3071" spans="47:87" x14ac:dyDescent="0.3">
      <c r="AU3071">
        <v>0.3</v>
      </c>
      <c r="AV3071">
        <v>19.996936640952825</v>
      </c>
      <c r="AW3071">
        <v>0.34688129041263932</v>
      </c>
      <c r="AX3071">
        <v>1.4971473741114549</v>
      </c>
      <c r="AY3071">
        <v>324.76435383909535</v>
      </c>
      <c r="AZ3071">
        <v>8.8424706853983639E-2</v>
      </c>
      <c r="BA3071">
        <v>518.37700278295949</v>
      </c>
      <c r="BB3071">
        <v>392.68442244105506</v>
      </c>
      <c r="BC3071">
        <v>1</v>
      </c>
      <c r="BD3071">
        <v>33.412207547175704</v>
      </c>
      <c r="BE3071">
        <v>85.871188909380123</v>
      </c>
      <c r="BF3071">
        <v>22.213225590191612</v>
      </c>
      <c r="BG3071">
        <v>5.5513519223237893</v>
      </c>
      <c r="BH3071">
        <v>360.19735613612642</v>
      </c>
      <c r="BI3071">
        <v>0.19999999999999998</v>
      </c>
      <c r="BJ3071">
        <v>2802.9740097468052</v>
      </c>
      <c r="BK3071">
        <v>685.64181969116908</v>
      </c>
      <c r="BL3071">
        <v>845.46872941949619</v>
      </c>
      <c r="BM3071">
        <v>981.18501358708966</v>
      </c>
      <c r="BN3071">
        <v>169.20928764771</v>
      </c>
      <c r="BO3071">
        <v>31.497970860023482</v>
      </c>
      <c r="BP3071">
        <v>3.4849973111235902E-2</v>
      </c>
      <c r="BQ3071">
        <v>100</v>
      </c>
      <c r="BR3071">
        <v>313.18525726735766</v>
      </c>
      <c r="BS3071">
        <v>5.9492504666892071E-2</v>
      </c>
      <c r="BT3071">
        <v>2.8635949489886459E-4</v>
      </c>
      <c r="BU3071">
        <v>121.41911938259963</v>
      </c>
      <c r="BV3071">
        <v>0.53112340810010472</v>
      </c>
      <c r="BW3071">
        <v>14.28895659792177</v>
      </c>
      <c r="BX3071">
        <v>36.698078797742141</v>
      </c>
      <c r="BY3071">
        <v>32.477018428941868</v>
      </c>
      <c r="BZ3071">
        <v>890.25551575818872</v>
      </c>
      <c r="CA3071">
        <v>325.93483751579549</v>
      </c>
      <c r="CB3071">
        <v>228.3708353677431</v>
      </c>
      <c r="CC3071" s="156">
        <v>0.93</v>
      </c>
      <c r="CD3071">
        <v>1220</v>
      </c>
      <c r="CE3071">
        <v>0.22017405247916577</v>
      </c>
      <c r="CF3071">
        <v>7.24537344004818</v>
      </c>
      <c r="CG3071">
        <v>0.26884272551656391</v>
      </c>
      <c r="CH3071">
        <v>23.323561642325014</v>
      </c>
      <c r="CI3071">
        <v>6</v>
      </c>
    </row>
    <row r="3072" spans="47:87" x14ac:dyDescent="0.3">
      <c r="AU3072">
        <v>0.3</v>
      </c>
      <c r="AV3072">
        <v>19.262091790395548</v>
      </c>
      <c r="AW3072">
        <v>0.28833325287981376</v>
      </c>
      <c r="AX3072">
        <v>0.47329472853182308</v>
      </c>
      <c r="AY3072">
        <v>321.87937299982929</v>
      </c>
      <c r="AZ3072">
        <v>0.10418500715220411</v>
      </c>
      <c r="BA3072">
        <v>428.39514690410158</v>
      </c>
      <c r="BB3072">
        <v>281.35511850550375</v>
      </c>
      <c r="BC3072">
        <v>1</v>
      </c>
      <c r="BD3072">
        <v>37.919637698793274</v>
      </c>
      <c r="BE3072">
        <v>101.1430357633793</v>
      </c>
      <c r="BF3072">
        <v>24.376148759480284</v>
      </c>
      <c r="BG3072">
        <v>4.3466272727227366</v>
      </c>
      <c r="BH3072">
        <v>457.18103856231903</v>
      </c>
      <c r="BI3072">
        <v>0.19999999999999998</v>
      </c>
      <c r="BJ3072">
        <v>2629.3318120387535</v>
      </c>
      <c r="BK3072">
        <v>696.59174625976743</v>
      </c>
      <c r="BL3072">
        <v>968.16439540518877</v>
      </c>
      <c r="BM3072">
        <v>957.77329269260201</v>
      </c>
      <c r="BN3072">
        <v>114.99317635839347</v>
      </c>
      <c r="BO3072">
        <v>25.98155291599943</v>
      </c>
      <c r="BP3072">
        <v>5.3095274101325349E-2</v>
      </c>
      <c r="BQ3072">
        <v>100</v>
      </c>
      <c r="BR3072">
        <v>343.50949734672588</v>
      </c>
      <c r="BS3072">
        <v>5.5031998206007966E-2</v>
      </c>
      <c r="BT3072">
        <v>3.0155136940480476E-4</v>
      </c>
      <c r="BU3072">
        <v>1.7473073032599047</v>
      </c>
      <c r="BV3072">
        <v>0.54682996625368585</v>
      </c>
      <c r="BW3072">
        <v>14.171771876314274</v>
      </c>
      <c r="BX3072">
        <v>35.657023956080799</v>
      </c>
      <c r="BY3072">
        <v>33.98946549163589</v>
      </c>
      <c r="BZ3072">
        <v>1159.5700627544295</v>
      </c>
      <c r="CA3072">
        <v>274.99674374907357</v>
      </c>
      <c r="CB3072">
        <v>226.16156233395472</v>
      </c>
      <c r="CC3072" s="156">
        <v>0.78</v>
      </c>
      <c r="CD3072">
        <v>2660</v>
      </c>
      <c r="CE3072">
        <v>-7.1923740723217611E-3</v>
      </c>
      <c r="CF3072">
        <v>1.7934505111258017</v>
      </c>
      <c r="CG3072">
        <v>4.9906576086932213E-2</v>
      </c>
      <c r="CH3072">
        <v>-20.398696531605523</v>
      </c>
      <c r="CI3072" t="s">
        <v>479</v>
      </c>
    </row>
    <row r="3073" spans="47:87" x14ac:dyDescent="0.3">
      <c r="AU3073">
        <v>0.3</v>
      </c>
      <c r="AV3073">
        <v>20.214088170365105</v>
      </c>
      <c r="AW3073">
        <v>0.32462830427212475</v>
      </c>
      <c r="AX3073">
        <v>1.0052647162184141</v>
      </c>
      <c r="AY3073">
        <v>350.90239982752996</v>
      </c>
      <c r="AZ3073">
        <v>0.11038251141844697</v>
      </c>
      <c r="BA3073">
        <v>502.42179638842447</v>
      </c>
      <c r="BB3073">
        <v>369.05035357905615</v>
      </c>
      <c r="BC3073">
        <v>1</v>
      </c>
      <c r="BD3073">
        <v>31.113699423440629</v>
      </c>
      <c r="BE3073">
        <v>92.083811484067326</v>
      </c>
      <c r="BF3073">
        <v>18.408687262743019</v>
      </c>
      <c r="BG3073">
        <v>7.552107648606337</v>
      </c>
      <c r="BH3073">
        <v>382.76411894487075</v>
      </c>
      <c r="BI3073">
        <v>0.2</v>
      </c>
      <c r="BJ3073">
        <v>2685.9955212122459</v>
      </c>
      <c r="BK3073">
        <v>687.55693245925852</v>
      </c>
      <c r="BL3073">
        <v>845.30197371674922</v>
      </c>
      <c r="BM3073">
        <v>936.07791237607626</v>
      </c>
      <c r="BN3073">
        <v>181.30807043379406</v>
      </c>
      <c r="BO3073">
        <v>29.698962935741829</v>
      </c>
      <c r="BP3073">
        <v>5.5858686269087115E-3</v>
      </c>
      <c r="BQ3073">
        <v>100</v>
      </c>
      <c r="BR3073">
        <v>334.56513224104555</v>
      </c>
      <c r="BS3073">
        <v>5.5578897709383263E-2</v>
      </c>
      <c r="BT3073">
        <v>2.9957156225549086E-4</v>
      </c>
      <c r="BU3073">
        <v>3.6405111412066042</v>
      </c>
      <c r="BV3073">
        <v>0.55347559535430724</v>
      </c>
      <c r="BW3073">
        <v>14.374450654963326</v>
      </c>
      <c r="BX3073">
        <v>34.093785423916906</v>
      </c>
      <c r="BY3073">
        <v>34.23230019915075</v>
      </c>
      <c r="BZ3073">
        <v>983.05053652330241</v>
      </c>
      <c r="CA3073">
        <v>273.05807668811838</v>
      </c>
      <c r="CB3073">
        <v>224.48998439162403</v>
      </c>
      <c r="CC3073" s="156">
        <v>0.89</v>
      </c>
      <c r="CD3073">
        <v>1970</v>
      </c>
      <c r="CE3073">
        <v>0.11452466306596021</v>
      </c>
      <c r="CF3073">
        <v>4.1909785058578795</v>
      </c>
      <c r="CG3073">
        <v>0.15833212007475109</v>
      </c>
      <c r="CH3073">
        <v>5.6402087497859723</v>
      </c>
      <c r="CI3073">
        <v>12</v>
      </c>
    </row>
    <row r="3074" spans="47:87" x14ac:dyDescent="0.3">
      <c r="AU3074">
        <v>0.3</v>
      </c>
      <c r="AV3074">
        <v>20.008167005589822</v>
      </c>
      <c r="AW3074">
        <v>0.32144314469629626</v>
      </c>
      <c r="AX3074">
        <v>0.86968413886873952</v>
      </c>
      <c r="AY3074">
        <v>311.88398165935723</v>
      </c>
      <c r="AZ3074">
        <v>0.10561836820161914</v>
      </c>
      <c r="BA3074">
        <v>357.64145975534393</v>
      </c>
      <c r="BB3074">
        <v>265.90201418098388</v>
      </c>
      <c r="BC3074">
        <v>1</v>
      </c>
      <c r="BD3074">
        <v>39.832069123789388</v>
      </c>
      <c r="BE3074">
        <v>111.8284183187901</v>
      </c>
      <c r="BF3074">
        <v>16.603414453637999</v>
      </c>
      <c r="BG3074">
        <v>5.5564392687943087</v>
      </c>
      <c r="BH3074">
        <v>379.02016948503035</v>
      </c>
      <c r="BI3074">
        <v>0.2</v>
      </c>
      <c r="BJ3074">
        <v>2521.0679554575909</v>
      </c>
      <c r="BK3074">
        <v>686.68160930796785</v>
      </c>
      <c r="BL3074">
        <v>876.73486371899946</v>
      </c>
      <c r="BM3074">
        <v>951.36692475117309</v>
      </c>
      <c r="BN3074">
        <v>144.45533908077326</v>
      </c>
      <c r="BO3074">
        <v>29.290109810087987</v>
      </c>
      <c r="BP3074">
        <v>1.9801445239661979E-2</v>
      </c>
      <c r="BQ3074">
        <v>100</v>
      </c>
      <c r="BR3074">
        <v>353.71012416176006</v>
      </c>
      <c r="BS3074">
        <v>5.8006767446736628E-2</v>
      </c>
      <c r="BT3074">
        <v>3.1297802725465263E-4</v>
      </c>
      <c r="BU3074">
        <v>73.25302482633036</v>
      </c>
      <c r="BV3074">
        <v>0.56946534242929381</v>
      </c>
      <c r="BW3074">
        <v>14.361929641260957</v>
      </c>
      <c r="BX3074">
        <v>33.929102142146029</v>
      </c>
      <c r="BY3074">
        <v>35.957610053331308</v>
      </c>
      <c r="BZ3074">
        <v>1173.322821182544</v>
      </c>
      <c r="CA3074">
        <v>331.17146790142112</v>
      </c>
      <c r="CB3074">
        <v>249.04117902707915</v>
      </c>
      <c r="CC3074" s="156">
        <v>0.75</v>
      </c>
      <c r="CD3074">
        <v>1750</v>
      </c>
      <c r="CE3074">
        <v>0.17973844220272839</v>
      </c>
      <c r="CF3074">
        <v>6.9216819047211917</v>
      </c>
      <c r="CG3074">
        <v>0.21297341704528067</v>
      </c>
      <c r="CH3074">
        <v>17.151872847494204</v>
      </c>
      <c r="CI3074">
        <v>8</v>
      </c>
    </row>
    <row r="3075" spans="47:87" x14ac:dyDescent="0.3">
      <c r="AU3075">
        <v>0.3</v>
      </c>
      <c r="AV3075">
        <v>20.273488001133749</v>
      </c>
      <c r="AW3075">
        <v>0.34647478159005929</v>
      </c>
      <c r="AX3075">
        <v>0.21571608655560409</v>
      </c>
      <c r="AY3075">
        <v>301.09283856977311</v>
      </c>
      <c r="AZ3075">
        <v>0.10674890446220767</v>
      </c>
      <c r="BA3075">
        <v>458.57594696597027</v>
      </c>
      <c r="BB3075">
        <v>324.75508565276374</v>
      </c>
      <c r="BC3075">
        <v>1</v>
      </c>
      <c r="BD3075">
        <v>37.037696549669498</v>
      </c>
      <c r="BE3075">
        <v>106.70256676369394</v>
      </c>
      <c r="BF3075">
        <v>26.098635661602636</v>
      </c>
      <c r="BG3075">
        <v>2.6724476016247967</v>
      </c>
      <c r="BH3075">
        <v>434.80229939901864</v>
      </c>
      <c r="BI3075">
        <v>0.20000000000000007</v>
      </c>
      <c r="BJ3075">
        <v>2365.6743237846576</v>
      </c>
      <c r="BK3075">
        <v>704.65999094658594</v>
      </c>
      <c r="BL3075">
        <v>875.66997269234571</v>
      </c>
      <c r="BM3075">
        <v>1041.2451557250249</v>
      </c>
      <c r="BN3075">
        <v>141.04971588710563</v>
      </c>
      <c r="BO3075">
        <v>31.238774433755456</v>
      </c>
      <c r="BP3075">
        <v>6.1692547157670724E-2</v>
      </c>
      <c r="BQ3075">
        <v>100</v>
      </c>
      <c r="BR3075">
        <v>361.31577138790124</v>
      </c>
      <c r="BS3075">
        <v>5.829424958779042E-2</v>
      </c>
      <c r="BT3075">
        <v>3.2471987304288138E-4</v>
      </c>
      <c r="BU3075">
        <v>0</v>
      </c>
      <c r="BV3075">
        <v>0.58168836866247386</v>
      </c>
      <c r="BW3075">
        <v>13.956817966235469</v>
      </c>
      <c r="BX3075">
        <v>35.52780141914927</v>
      </c>
      <c r="BY3075">
        <v>32.997572863646667</v>
      </c>
      <c r="BZ3075">
        <v>980.0234025426555</v>
      </c>
      <c r="CA3075">
        <v>287.61796501186467</v>
      </c>
      <c r="CB3075">
        <v>248.3099056763906</v>
      </c>
      <c r="CC3075" s="156">
        <v>1.05</v>
      </c>
      <c r="CD3075">
        <v>1540</v>
      </c>
      <c r="CE3075">
        <v>0.10839848827649234</v>
      </c>
      <c r="CF3075">
        <v>3.7847820848235858</v>
      </c>
      <c r="CG3075">
        <v>0.1448247098864035</v>
      </c>
      <c r="CH3075">
        <v>1.2420287542270114</v>
      </c>
      <c r="CI3075">
        <v>17</v>
      </c>
    </row>
    <row r="3076" spans="47:87" x14ac:dyDescent="0.3">
      <c r="AU3076">
        <v>0.3</v>
      </c>
      <c r="AV3076">
        <v>18.062083555258017</v>
      </c>
      <c r="AW3076">
        <v>0.31213646690327407</v>
      </c>
      <c r="AX3076">
        <v>0</v>
      </c>
      <c r="AY3076">
        <v>333.00392834308059</v>
      </c>
      <c r="AZ3076">
        <v>9.2430360003313908E-2</v>
      </c>
      <c r="BA3076">
        <v>419.97359141822471</v>
      </c>
      <c r="BB3076">
        <v>313.01992363954065</v>
      </c>
      <c r="BC3076">
        <v>1</v>
      </c>
      <c r="BD3076">
        <v>35.807672003160093</v>
      </c>
      <c r="BE3076">
        <v>104.65779443976173</v>
      </c>
      <c r="BF3076">
        <v>11.005666831527691</v>
      </c>
      <c r="BG3076">
        <v>5.1265200311620882</v>
      </c>
      <c r="BH3076">
        <v>393.9473269148159</v>
      </c>
      <c r="BI3076">
        <v>0.20000000000000004</v>
      </c>
      <c r="BJ3076">
        <v>2556.0176071809319</v>
      </c>
      <c r="BK3076">
        <v>707.68463446226633</v>
      </c>
      <c r="BL3076">
        <v>913.13705693953511</v>
      </c>
      <c r="BM3076">
        <v>957.0663931657956</v>
      </c>
      <c r="BN3076">
        <v>190.45606786378389</v>
      </c>
      <c r="BO3076">
        <v>28.380688963023566</v>
      </c>
      <c r="BP3076">
        <v>2.6726645608005414E-2</v>
      </c>
      <c r="BQ3076">
        <v>100</v>
      </c>
      <c r="BR3076">
        <v>305.21675483943136</v>
      </c>
      <c r="BS3076">
        <v>5.7032881736800524E-2</v>
      </c>
      <c r="BT3076">
        <v>3.1889354652341794E-4</v>
      </c>
      <c r="BU3076">
        <v>77.490651429906421</v>
      </c>
      <c r="BV3076">
        <v>0.5545824616167363</v>
      </c>
      <c r="BW3076">
        <v>13.654783889740514</v>
      </c>
      <c r="BX3076">
        <v>35.464487671995705</v>
      </c>
      <c r="BY3076">
        <v>28.110860152617491</v>
      </c>
      <c r="BZ3076">
        <v>914.45503746882378</v>
      </c>
      <c r="CA3076">
        <v>298.92761368878638</v>
      </c>
      <c r="CB3076">
        <v>221.85304170754699</v>
      </c>
      <c r="CC3076" s="156">
        <v>1.25</v>
      </c>
      <c r="CD3076">
        <v>1630</v>
      </c>
      <c r="CE3076">
        <v>1.8175590285750554E-2</v>
      </c>
      <c r="CF3076">
        <v>2.2850871457358766</v>
      </c>
      <c r="CG3076">
        <v>7.3245638851920453E-2</v>
      </c>
      <c r="CH3076">
        <v>-15.75107603429454</v>
      </c>
      <c r="CI3076" t="s">
        <v>479</v>
      </c>
    </row>
    <row r="3077" spans="47:87" x14ac:dyDescent="0.3">
      <c r="AU3077">
        <v>0.3</v>
      </c>
      <c r="AV3077">
        <v>20.721399231203364</v>
      </c>
      <c r="AW3077">
        <v>0.23843082554609954</v>
      </c>
      <c r="AX3077">
        <v>1.4923458032470847</v>
      </c>
      <c r="AY3077">
        <v>330.03143277615527</v>
      </c>
      <c r="AZ3077">
        <v>0.10901942977886679</v>
      </c>
      <c r="BA3077">
        <v>534.32865638579676</v>
      </c>
      <c r="BB3077">
        <v>343.56739253673641</v>
      </c>
      <c r="BC3077">
        <v>1</v>
      </c>
      <c r="BD3077">
        <v>39.857158152145253</v>
      </c>
      <c r="BE3077">
        <v>92.188576994072207</v>
      </c>
      <c r="BF3077">
        <v>19.290909768617134</v>
      </c>
      <c r="BG3077">
        <v>5.3440999674377494</v>
      </c>
      <c r="BH3077">
        <v>462.20434863035098</v>
      </c>
      <c r="BI3077">
        <v>0.19999999999999996</v>
      </c>
      <c r="BJ3077">
        <v>2863.0758709571373</v>
      </c>
      <c r="BK3077">
        <v>702.75819176304969</v>
      </c>
      <c r="BL3077">
        <v>914.9969084337099</v>
      </c>
      <c r="BM3077">
        <v>966.20829837934025</v>
      </c>
      <c r="BN3077">
        <v>234.57133300279017</v>
      </c>
      <c r="BO3077">
        <v>21.348589319913085</v>
      </c>
      <c r="BP3077">
        <v>6.0332117432544859E-2</v>
      </c>
      <c r="BQ3077">
        <v>100</v>
      </c>
      <c r="BR3077">
        <v>315.31153841839443</v>
      </c>
      <c r="BS3077">
        <v>5.2979314389464932E-2</v>
      </c>
      <c r="BT3077">
        <v>3.0474933855668078E-4</v>
      </c>
      <c r="BU3077">
        <v>71.867273720059671</v>
      </c>
      <c r="BV3077">
        <v>0.53864781032884512</v>
      </c>
      <c r="BW3077">
        <v>15.185468873224494</v>
      </c>
      <c r="BX3077">
        <v>31.570263701176145</v>
      </c>
      <c r="BY3077">
        <v>37.48328567590697</v>
      </c>
      <c r="BZ3077">
        <v>1044.3276461535122</v>
      </c>
      <c r="CA3077">
        <v>315.73378202316661</v>
      </c>
      <c r="CB3077">
        <v>230.27294791950123</v>
      </c>
      <c r="CC3077" s="156">
        <v>0.8</v>
      </c>
      <c r="CD3077">
        <v>2050</v>
      </c>
      <c r="CE3077">
        <v>0.14302076948056208</v>
      </c>
      <c r="CF3077">
        <v>5.708040536571481</v>
      </c>
      <c r="CG3077">
        <v>0.18690522552441333</v>
      </c>
      <c r="CH3077">
        <v>11.97791466469921</v>
      </c>
      <c r="CI3077">
        <v>10</v>
      </c>
    </row>
    <row r="3078" spans="47:87" x14ac:dyDescent="0.3">
      <c r="AU3078">
        <v>0.3</v>
      </c>
      <c r="AV3078">
        <v>20.032725074286226</v>
      </c>
      <c r="AW3078">
        <v>0.29043461706134355</v>
      </c>
      <c r="AX3078">
        <v>1.5284043084505365</v>
      </c>
      <c r="AY3078">
        <v>335.05857715827409</v>
      </c>
      <c r="AZ3078">
        <v>9.4745372875728623E-2</v>
      </c>
      <c r="BA3078">
        <v>428.45782322913777</v>
      </c>
      <c r="BB3078">
        <v>341.86461827986085</v>
      </c>
      <c r="BC3078">
        <v>1</v>
      </c>
      <c r="BD3078">
        <v>37.431075357265158</v>
      </c>
      <c r="BE3078">
        <v>101.99335698123356</v>
      </c>
      <c r="BF3078">
        <v>13.387392005584339</v>
      </c>
      <c r="BG3078">
        <v>4.4549315561477982</v>
      </c>
      <c r="BH3078">
        <v>433.95256430209457</v>
      </c>
      <c r="BI3078">
        <v>0.20000000000000004</v>
      </c>
      <c r="BJ3078">
        <v>2694.8673818729776</v>
      </c>
      <c r="BK3078">
        <v>707.63770655021085</v>
      </c>
      <c r="BL3078">
        <v>883.00164260696681</v>
      </c>
      <c r="BM3078">
        <v>1028.3269355046198</v>
      </c>
      <c r="BN3078">
        <v>106.71852117148273</v>
      </c>
      <c r="BO3078">
        <v>26.278362661963357</v>
      </c>
      <c r="BP3078">
        <v>4.0492466483389937E-2</v>
      </c>
      <c r="BQ3078">
        <v>100</v>
      </c>
      <c r="BR3078">
        <v>291.44529975184417</v>
      </c>
      <c r="BS3078">
        <v>5.1658207413977586E-2</v>
      </c>
      <c r="BT3078">
        <v>3.2021633925850254E-4</v>
      </c>
      <c r="BU3078">
        <v>44.283925062569054</v>
      </c>
      <c r="BV3078">
        <v>0.57054044652248759</v>
      </c>
      <c r="BW3078">
        <v>14.362135759230043</v>
      </c>
      <c r="BX3078">
        <v>36.850910317475829</v>
      </c>
      <c r="BY3078">
        <v>27.473561135424955</v>
      </c>
      <c r="BZ3078">
        <v>942.14327661289394</v>
      </c>
      <c r="CA3078">
        <v>338.2713737906335</v>
      </c>
      <c r="CB3078">
        <v>230.62764333805745</v>
      </c>
      <c r="CC3078" s="156">
        <v>0.86</v>
      </c>
      <c r="CD3078">
        <v>1500</v>
      </c>
      <c r="CE3078">
        <v>0.17318923701153399</v>
      </c>
      <c r="CF3078">
        <v>5.8247608479534065</v>
      </c>
      <c r="CG3078">
        <v>0.22162725632125102</v>
      </c>
      <c r="CH3078">
        <v>12.853221141502591</v>
      </c>
      <c r="CI3078">
        <v>8</v>
      </c>
    </row>
    <row r="3079" spans="47:87" x14ac:dyDescent="0.3">
      <c r="AU3079">
        <v>0.3</v>
      </c>
      <c r="AV3079">
        <v>18.908080723136155</v>
      </c>
      <c r="AW3079">
        <v>0.2692753421104172</v>
      </c>
      <c r="AX3079">
        <v>0.73638061206069216</v>
      </c>
      <c r="AY3079">
        <v>323.81206406187897</v>
      </c>
      <c r="AZ3079">
        <v>0.11217420395136453</v>
      </c>
      <c r="BA3079">
        <v>410.46753956560411</v>
      </c>
      <c r="BB3079">
        <v>354.39512776818162</v>
      </c>
      <c r="BC3079">
        <v>1</v>
      </c>
      <c r="BD3079">
        <v>39.890209455075642</v>
      </c>
      <c r="BE3079">
        <v>103.23715525309152</v>
      </c>
      <c r="BF3079">
        <v>12.144663417583399</v>
      </c>
      <c r="BG3079">
        <v>4.2739264674768238</v>
      </c>
      <c r="BH3079">
        <v>397.72508444547242</v>
      </c>
      <c r="BI3079">
        <v>0.20000000000000004</v>
      </c>
      <c r="BJ3079">
        <v>2498.7840977776714</v>
      </c>
      <c r="BK3079">
        <v>698.94370410143461</v>
      </c>
      <c r="BL3079">
        <v>867.43441892584292</v>
      </c>
      <c r="BM3079">
        <v>1032.9279455194001</v>
      </c>
      <c r="BN3079">
        <v>111.90137874976257</v>
      </c>
      <c r="BO3079">
        <v>24.19088958186239</v>
      </c>
      <c r="BP3079">
        <v>5.8416098132801471E-2</v>
      </c>
      <c r="BQ3079">
        <v>100</v>
      </c>
      <c r="BR3079">
        <v>299.74169584000992</v>
      </c>
      <c r="BS3079">
        <v>5.8534617796208381E-2</v>
      </c>
      <c r="BT3079">
        <v>3.0878583200609667E-4</v>
      </c>
      <c r="BU3079">
        <v>59.441401014986525</v>
      </c>
      <c r="BV3079">
        <v>0.53501363793088785</v>
      </c>
      <c r="BW3079">
        <v>14.523723430956341</v>
      </c>
      <c r="BX3079">
        <v>36.988200202523103</v>
      </c>
      <c r="BY3079">
        <v>26.382106759754521</v>
      </c>
      <c r="BZ3079">
        <v>926.78964727133678</v>
      </c>
      <c r="CA3079">
        <v>235.57917518624228</v>
      </c>
      <c r="CB3079">
        <v>236.86669497798206</v>
      </c>
      <c r="CC3079" s="156">
        <v>0.93</v>
      </c>
      <c r="CD3079">
        <v>1480</v>
      </c>
      <c r="CE3079">
        <v>0.24195982867164911</v>
      </c>
      <c r="CF3079">
        <v>6.9018896907148024</v>
      </c>
      <c r="CG3079">
        <v>0.29531999572773754</v>
      </c>
      <c r="CH3079">
        <v>23.523820304153848</v>
      </c>
      <c r="CI3079">
        <v>5</v>
      </c>
    </row>
    <row r="3080" spans="47:87" x14ac:dyDescent="0.3">
      <c r="AU3080">
        <v>0.3</v>
      </c>
      <c r="AV3080">
        <v>20.431334395625807</v>
      </c>
      <c r="AW3080">
        <v>0.32187600626297674</v>
      </c>
      <c r="AX3080">
        <v>0.9106277369418263</v>
      </c>
      <c r="AY3080">
        <v>314.28339805309633</v>
      </c>
      <c r="AZ3080">
        <v>0.10046009283042849</v>
      </c>
      <c r="BA3080">
        <v>405.80552922813951</v>
      </c>
      <c r="BB3080">
        <v>291.47993946107829</v>
      </c>
      <c r="BC3080">
        <v>1</v>
      </c>
      <c r="BD3080">
        <v>35.891631401281103</v>
      </c>
      <c r="BE3080">
        <v>88.329770481941964</v>
      </c>
      <c r="BF3080">
        <v>22.391332409628983</v>
      </c>
      <c r="BG3080">
        <v>6.2461167946397911</v>
      </c>
      <c r="BH3080">
        <v>434.88943627153822</v>
      </c>
      <c r="BI3080">
        <v>0.20000000000000007</v>
      </c>
      <c r="BJ3080">
        <v>2965.5862559847637</v>
      </c>
      <c r="BK3080">
        <v>687.5317253368255</v>
      </c>
      <c r="BL3080">
        <v>874.90329889612178</v>
      </c>
      <c r="BM3080">
        <v>823.03161044970125</v>
      </c>
      <c r="BN3080">
        <v>131.64742587546974</v>
      </c>
      <c r="BO3080">
        <v>29.210762356908301</v>
      </c>
      <c r="BP3080">
        <v>3.4268303914867008E-2</v>
      </c>
      <c r="BQ3080">
        <v>100</v>
      </c>
      <c r="BR3080">
        <v>326.25587806058786</v>
      </c>
      <c r="BS3080">
        <v>5.4968542831571432E-2</v>
      </c>
      <c r="BT3080">
        <v>2.7558187923655498E-4</v>
      </c>
      <c r="BU3080">
        <v>7.1503340193063254</v>
      </c>
      <c r="BV3080">
        <v>0.51542787444714788</v>
      </c>
      <c r="BW3080">
        <v>16.832850572446116</v>
      </c>
      <c r="BX3080">
        <v>39.556304223118254</v>
      </c>
      <c r="BY3080">
        <v>38.435682331452298</v>
      </c>
      <c r="BZ3080">
        <v>879.11049016011702</v>
      </c>
      <c r="CA3080">
        <v>273.86530593630579</v>
      </c>
      <c r="CB3080">
        <v>249.47508039649503</v>
      </c>
      <c r="CC3080" s="156">
        <v>0.88</v>
      </c>
      <c r="CD3080">
        <v>2160</v>
      </c>
      <c r="CE3080">
        <v>0.16301234805773035</v>
      </c>
      <c r="CF3080">
        <v>5.4671149823770904</v>
      </c>
      <c r="CG3080">
        <v>0.19567862872965777</v>
      </c>
      <c r="CH3080">
        <v>12.328393082098636</v>
      </c>
      <c r="CI3080">
        <v>9</v>
      </c>
    </row>
    <row r="3081" spans="47:87" x14ac:dyDescent="0.3">
      <c r="AU3081">
        <v>0.3</v>
      </c>
      <c r="AV3081">
        <v>18.971202593304209</v>
      </c>
      <c r="AW3081">
        <v>0.30580191463467349</v>
      </c>
      <c r="AX3081">
        <v>2.2292283256393843</v>
      </c>
      <c r="AY3081">
        <v>330.76521128822338</v>
      </c>
      <c r="AZ3081">
        <v>8.1682377384697871E-2</v>
      </c>
      <c r="BA3081">
        <v>459.47479041377909</v>
      </c>
      <c r="BB3081">
        <v>279.56692718086765</v>
      </c>
      <c r="BC3081">
        <v>1</v>
      </c>
      <c r="BD3081">
        <v>36.022861276397009</v>
      </c>
      <c r="BE3081">
        <v>82.814660453651044</v>
      </c>
      <c r="BF3081">
        <v>16.512833716073501</v>
      </c>
      <c r="BG3081">
        <v>5.1402931428245324</v>
      </c>
      <c r="BH3081">
        <v>436.73105218072988</v>
      </c>
      <c r="BI3081">
        <v>0.20000000000000004</v>
      </c>
      <c r="BJ3081">
        <v>3081.4016267456736</v>
      </c>
      <c r="BK3081">
        <v>690.50753200695431</v>
      </c>
      <c r="BL3081">
        <v>914.21302871602995</v>
      </c>
      <c r="BM3081">
        <v>1075.6727217079701</v>
      </c>
      <c r="BN3081">
        <v>174.22076969826497</v>
      </c>
      <c r="BO3081">
        <v>27.424042898748606</v>
      </c>
      <c r="BP3081">
        <v>7.2420970116544137E-2</v>
      </c>
      <c r="BQ3081">
        <v>100</v>
      </c>
      <c r="BR3081">
        <v>339.89818202826683</v>
      </c>
      <c r="BS3081">
        <v>5.4897283508040545E-2</v>
      </c>
      <c r="BT3081">
        <v>2.7647326463152558E-4</v>
      </c>
      <c r="BU3081">
        <v>0</v>
      </c>
      <c r="BV3081">
        <v>0.52307811630820411</v>
      </c>
      <c r="BW3081">
        <v>14.69610892292731</v>
      </c>
      <c r="BX3081">
        <v>32.136993311076893</v>
      </c>
      <c r="BY3081">
        <v>36.709838130902838</v>
      </c>
      <c r="BZ3081">
        <v>1211.9942824404952</v>
      </c>
      <c r="CA3081">
        <v>255.87130262750244</v>
      </c>
      <c r="CB3081">
        <v>201.61302825789338</v>
      </c>
      <c r="CC3081" s="156">
        <v>0.77</v>
      </c>
      <c r="CD3081">
        <v>2130</v>
      </c>
      <c r="CE3081">
        <v>0.1615245697492611</v>
      </c>
      <c r="CF3081">
        <v>5.9696884477613716</v>
      </c>
      <c r="CG3081">
        <v>0.19183103487816733</v>
      </c>
      <c r="CH3081">
        <v>12.318397145394453</v>
      </c>
      <c r="CI3081">
        <v>9</v>
      </c>
    </row>
    <row r="3082" spans="47:87" x14ac:dyDescent="0.3">
      <c r="AU3082">
        <v>0.3</v>
      </c>
      <c r="AV3082">
        <v>20.414410726529866</v>
      </c>
      <c r="AW3082">
        <v>0.31025914728316845</v>
      </c>
      <c r="AX3082">
        <v>1.7685865319005649</v>
      </c>
      <c r="AY3082">
        <v>316.79877648672601</v>
      </c>
      <c r="AZ3082">
        <v>8.7818250813056969E-2</v>
      </c>
      <c r="BA3082">
        <v>413.69081094760503</v>
      </c>
      <c r="BB3082">
        <v>363.78774147260265</v>
      </c>
      <c r="BC3082">
        <v>1</v>
      </c>
      <c r="BD3082">
        <v>41.923485671896437</v>
      </c>
      <c r="BE3082">
        <v>107.78909072323012</v>
      </c>
      <c r="BF3082">
        <v>25.245673874425449</v>
      </c>
      <c r="BG3082">
        <v>3.8241116604087275</v>
      </c>
      <c r="BH3082">
        <v>417.28015493282675</v>
      </c>
      <c r="BI3082">
        <v>0.2</v>
      </c>
      <c r="BJ3082">
        <v>2863.8610256907145</v>
      </c>
      <c r="BK3082">
        <v>672.09024603132571</v>
      </c>
      <c r="BL3082">
        <v>893.32847131238975</v>
      </c>
      <c r="BM3082">
        <v>764.97803846062322</v>
      </c>
      <c r="BN3082">
        <v>101.87706076465126</v>
      </c>
      <c r="BO3082">
        <v>28.098670898784867</v>
      </c>
      <c r="BP3082">
        <v>4.0094175155938487E-2</v>
      </c>
      <c r="BQ3082">
        <v>100</v>
      </c>
      <c r="BR3082">
        <v>393.96811175252458</v>
      </c>
      <c r="BS3082">
        <v>5.7703070725692591E-2</v>
      </c>
      <c r="BT3082">
        <v>3.0205859048688884E-4</v>
      </c>
      <c r="BU3082">
        <v>45.452685672681817</v>
      </c>
      <c r="BV3082">
        <v>0.61097394493927615</v>
      </c>
      <c r="BW3082">
        <v>14.389834195718059</v>
      </c>
      <c r="BX3082">
        <v>36.987407747889023</v>
      </c>
      <c r="BY3082">
        <v>39.061512266035876</v>
      </c>
      <c r="BZ3082">
        <v>1096.6477979823339</v>
      </c>
      <c r="CA3082">
        <v>283.65685223489561</v>
      </c>
      <c r="CB3082">
        <v>220.21701123229744</v>
      </c>
      <c r="CC3082" s="156">
        <v>0.77</v>
      </c>
      <c r="CD3082">
        <v>2090</v>
      </c>
      <c r="CE3082">
        <v>0.14038020907442594</v>
      </c>
      <c r="CF3082">
        <v>5.657169797626235</v>
      </c>
      <c r="CG3082">
        <v>0.18721618622683053</v>
      </c>
      <c r="CH3082">
        <v>10.573789265098036</v>
      </c>
      <c r="CI3082">
        <v>10</v>
      </c>
    </row>
    <row r="3083" spans="47:87" x14ac:dyDescent="0.3">
      <c r="AU3083">
        <v>0.3</v>
      </c>
      <c r="AV3083">
        <v>22.26966963140454</v>
      </c>
      <c r="AW3083">
        <v>0.3670641595565563</v>
      </c>
      <c r="AX3083">
        <v>1.5832856220407889</v>
      </c>
      <c r="AY3083">
        <v>324.9030487111213</v>
      </c>
      <c r="AZ3083">
        <v>0.10088730243160472</v>
      </c>
      <c r="BA3083">
        <v>321.17218431075725</v>
      </c>
      <c r="BB3083">
        <v>325.09576701093664</v>
      </c>
      <c r="BC3083">
        <v>1</v>
      </c>
      <c r="BD3083">
        <v>48.224468328384127</v>
      </c>
      <c r="BE3083">
        <v>97.152700593042667</v>
      </c>
      <c r="BF3083">
        <v>15.419011054060077</v>
      </c>
      <c r="BG3083">
        <v>5.6786472533895944</v>
      </c>
      <c r="BH3083">
        <v>429.04642902268381</v>
      </c>
      <c r="BI3083">
        <v>0.20000000000000004</v>
      </c>
      <c r="BJ3083">
        <v>2452.1953211953582</v>
      </c>
      <c r="BK3083">
        <v>698.24667028239469</v>
      </c>
      <c r="BL3083">
        <v>940.58830263783932</v>
      </c>
      <c r="BM3083">
        <v>1079.7112777691345</v>
      </c>
      <c r="BN3083">
        <v>107.99238312641333</v>
      </c>
      <c r="BO3083">
        <v>32.939158768534455</v>
      </c>
      <c r="BP3083">
        <v>8.4346353900394702E-2</v>
      </c>
      <c r="BQ3083">
        <v>100</v>
      </c>
      <c r="BR3083">
        <v>395.91605897878458</v>
      </c>
      <c r="BS3083">
        <v>5.4747233693675776E-2</v>
      </c>
      <c r="BT3083">
        <v>3.1072214263467153E-4</v>
      </c>
      <c r="BU3083">
        <v>0</v>
      </c>
      <c r="BV3083">
        <v>0.57360524672917712</v>
      </c>
      <c r="BW3083">
        <v>14.697259128630835</v>
      </c>
      <c r="BX3083">
        <v>36.058016859672655</v>
      </c>
      <c r="BY3083">
        <v>29.340977379271976</v>
      </c>
      <c r="BZ3083">
        <v>1029.1799318167152</v>
      </c>
      <c r="CA3083">
        <v>295.64996408390448</v>
      </c>
      <c r="CB3083">
        <v>245.95154073554636</v>
      </c>
      <c r="CC3083" s="156">
        <v>0.97</v>
      </c>
      <c r="CD3083">
        <v>1720</v>
      </c>
      <c r="CE3083">
        <v>2.0991635487557225E-3</v>
      </c>
      <c r="CF3083">
        <v>1.637215079928434</v>
      </c>
      <c r="CG3083">
        <v>5.4135983829454802E-2</v>
      </c>
      <c r="CH3083">
        <v>-16.604487878937519</v>
      </c>
      <c r="CI3083" t="s">
        <v>479</v>
      </c>
    </row>
    <row r="3084" spans="47:87" x14ac:dyDescent="0.3">
      <c r="AU3084">
        <v>0.3</v>
      </c>
      <c r="AV3084">
        <v>20.542982019282697</v>
      </c>
      <c r="AW3084">
        <v>0.33474975580213145</v>
      </c>
      <c r="AX3084">
        <v>0.83324186267724998</v>
      </c>
      <c r="AY3084">
        <v>323.33954245374719</v>
      </c>
      <c r="AZ3084">
        <v>9.7118120620242748E-2</v>
      </c>
      <c r="BA3084">
        <v>378.96248602351028</v>
      </c>
      <c r="BB3084">
        <v>358.95219144279667</v>
      </c>
      <c r="BC3084">
        <v>1</v>
      </c>
      <c r="BD3084">
        <v>48.306158354420475</v>
      </c>
      <c r="BE3084">
        <v>102.21357438374905</v>
      </c>
      <c r="BF3084">
        <v>21.600886245727516</v>
      </c>
      <c r="BG3084">
        <v>4.3751688105282449</v>
      </c>
      <c r="BH3084">
        <v>431.13712901993551</v>
      </c>
      <c r="BI3084">
        <v>0.2</v>
      </c>
      <c r="BJ3084">
        <v>2564.9556135327834</v>
      </c>
      <c r="BK3084">
        <v>690.43794400406409</v>
      </c>
      <c r="BL3084">
        <v>941.19875973527155</v>
      </c>
      <c r="BM3084">
        <v>896.155123865311</v>
      </c>
      <c r="BN3084">
        <v>173.74282778086197</v>
      </c>
      <c r="BO3084">
        <v>30.31908803923276</v>
      </c>
      <c r="BP3084">
        <v>4.2953765777936657E-2</v>
      </c>
      <c r="BQ3084">
        <v>100</v>
      </c>
      <c r="BR3084">
        <v>318.3155903892814</v>
      </c>
      <c r="BS3084">
        <v>5.604770657274348E-2</v>
      </c>
      <c r="BT3084">
        <v>3.2063725810121409E-4</v>
      </c>
      <c r="BU3084">
        <v>0.93137622843578216</v>
      </c>
      <c r="BV3084">
        <v>0.56498827251824046</v>
      </c>
      <c r="BW3084">
        <v>15.618284877778695</v>
      </c>
      <c r="BX3084">
        <v>35.696528420147324</v>
      </c>
      <c r="BY3084">
        <v>32.391839762928747</v>
      </c>
      <c r="BZ3084">
        <v>997.22608435333177</v>
      </c>
      <c r="CA3084">
        <v>345.42426023681759</v>
      </c>
      <c r="CB3084">
        <v>257.64883728466174</v>
      </c>
      <c r="CC3084" s="156">
        <v>1.05</v>
      </c>
      <c r="CD3084">
        <v>1640</v>
      </c>
      <c r="CE3084">
        <v>0.14330169687009442</v>
      </c>
      <c r="CF3084">
        <v>4.821019217964615</v>
      </c>
      <c r="CG3084">
        <v>0.17750956735681142</v>
      </c>
      <c r="CH3084">
        <v>5.6740131686719693</v>
      </c>
      <c r="CI3084">
        <v>12</v>
      </c>
    </row>
    <row r="3085" spans="47:87" x14ac:dyDescent="0.3">
      <c r="AU3085">
        <v>0.3</v>
      </c>
      <c r="AV3085">
        <v>19.972393219347719</v>
      </c>
      <c r="AW3085">
        <v>0.24085687846668102</v>
      </c>
      <c r="AX3085">
        <v>1.5465964441871132</v>
      </c>
      <c r="AY3085">
        <v>311.85285842680588</v>
      </c>
      <c r="AZ3085">
        <v>9.3711936615284999E-2</v>
      </c>
      <c r="BA3085">
        <v>542.458790520712</v>
      </c>
      <c r="BB3085">
        <v>264.61761697328365</v>
      </c>
      <c r="BC3085">
        <v>1</v>
      </c>
      <c r="BD3085">
        <v>44.026570420401136</v>
      </c>
      <c r="BE3085">
        <v>98.340313250031102</v>
      </c>
      <c r="BF3085">
        <v>13.13030733286447</v>
      </c>
      <c r="BG3085">
        <v>3.7494560183738259</v>
      </c>
      <c r="BH3085">
        <v>397.48119542504611</v>
      </c>
      <c r="BI3085">
        <v>0.2</v>
      </c>
      <c r="BJ3085">
        <v>2486.0987174004899</v>
      </c>
      <c r="BK3085">
        <v>674.9369726200872</v>
      </c>
      <c r="BL3085">
        <v>872.56226581754481</v>
      </c>
      <c r="BM3085">
        <v>941.2920025717101</v>
      </c>
      <c r="BN3085">
        <v>170.61677497242138</v>
      </c>
      <c r="BO3085">
        <v>21.78529918307164</v>
      </c>
      <c r="BP3085">
        <v>3.4392327725755713E-2</v>
      </c>
      <c r="BQ3085">
        <v>100</v>
      </c>
      <c r="BR3085">
        <v>363.10479050887193</v>
      </c>
      <c r="BS3085">
        <v>5.8125050243855669E-2</v>
      </c>
      <c r="BT3085">
        <v>2.8515799609091724E-4</v>
      </c>
      <c r="BU3085">
        <v>87.417629516465539</v>
      </c>
      <c r="BV3085">
        <v>0.5652090631881227</v>
      </c>
      <c r="BW3085">
        <v>13.928270034574503</v>
      </c>
      <c r="BX3085">
        <v>36.974563138697633</v>
      </c>
      <c r="BY3085">
        <v>33.181099459996339</v>
      </c>
      <c r="BZ3085">
        <v>1017.7939717322926</v>
      </c>
      <c r="CA3085">
        <v>276.16737945767602</v>
      </c>
      <c r="CB3085">
        <v>250.58912818927851</v>
      </c>
      <c r="CC3085" s="156">
        <v>1.18</v>
      </c>
      <c r="CD3085">
        <v>1610</v>
      </c>
      <c r="CE3085">
        <v>0.10738785226491143</v>
      </c>
      <c r="CF3085">
        <v>4.3124022446381032</v>
      </c>
      <c r="CG3085">
        <v>0.13826022179130795</v>
      </c>
      <c r="CH3085">
        <v>1.9107118782142685</v>
      </c>
      <c r="CI3085">
        <v>17</v>
      </c>
    </row>
    <row r="3086" spans="47:87" x14ac:dyDescent="0.3">
      <c r="AU3086">
        <v>0.3</v>
      </c>
      <c r="AV3086">
        <v>20.534874501962872</v>
      </c>
      <c r="AW3086">
        <v>0.25755577590787659</v>
      </c>
      <c r="AX3086">
        <v>1.0192535450482363</v>
      </c>
      <c r="AY3086">
        <v>317.14857670546485</v>
      </c>
      <c r="AZ3086">
        <v>0.11554782088474928</v>
      </c>
      <c r="BA3086">
        <v>389.46429862128861</v>
      </c>
      <c r="BB3086">
        <v>338.25218704847714</v>
      </c>
      <c r="BC3086">
        <v>1</v>
      </c>
      <c r="BD3086">
        <v>39.660356269552707</v>
      </c>
      <c r="BE3086">
        <v>107.69736332251605</v>
      </c>
      <c r="BF3086">
        <v>9.1856441732148575</v>
      </c>
      <c r="BG3086">
        <v>3.8849433946208989</v>
      </c>
      <c r="BH3086">
        <v>399.48094778272366</v>
      </c>
      <c r="BI3086">
        <v>0.19999999999999998</v>
      </c>
      <c r="BJ3086">
        <v>2609.0306251918082</v>
      </c>
      <c r="BK3086">
        <v>672.94517539575349</v>
      </c>
      <c r="BL3086">
        <v>887.50122326289056</v>
      </c>
      <c r="BM3086">
        <v>997.27962181211694</v>
      </c>
      <c r="BN3086">
        <v>126.72351550312781</v>
      </c>
      <c r="BO3086">
        <v>23.538843346245361</v>
      </c>
      <c r="BP3086">
        <v>7.1983753396469832E-3</v>
      </c>
      <c r="BQ3086">
        <v>100</v>
      </c>
      <c r="BR3086">
        <v>381.41968675877615</v>
      </c>
      <c r="BS3086">
        <v>5.7272504303596525E-2</v>
      </c>
      <c r="BT3086">
        <v>3.255712286107353E-4</v>
      </c>
      <c r="BU3086">
        <v>64.617953926309752</v>
      </c>
      <c r="BV3086">
        <v>0.56304317712704122</v>
      </c>
      <c r="BW3086">
        <v>14.403310592542191</v>
      </c>
      <c r="BX3086">
        <v>34.987095577978295</v>
      </c>
      <c r="BY3086">
        <v>35.344786809008831</v>
      </c>
      <c r="BZ3086">
        <v>840.72988397819313</v>
      </c>
      <c r="CA3086">
        <v>224.073607789248</v>
      </c>
      <c r="CB3086">
        <v>218.24796961106307</v>
      </c>
      <c r="CC3086" s="156">
        <v>1.04</v>
      </c>
      <c r="CD3086">
        <v>1470</v>
      </c>
      <c r="CE3086">
        <v>8.8416799234954047E-2</v>
      </c>
      <c r="CF3086">
        <v>3.5216711013626179</v>
      </c>
      <c r="CG3086">
        <v>0.11807332997544022</v>
      </c>
      <c r="CH3086">
        <v>-2.7695497348591123</v>
      </c>
      <c r="CI3086" t="s">
        <v>479</v>
      </c>
    </row>
    <row r="3087" spans="47:87" x14ac:dyDescent="0.3">
      <c r="AU3087">
        <v>0.3</v>
      </c>
      <c r="AV3087">
        <v>20.267187407991575</v>
      </c>
      <c r="AW3087">
        <v>0.301871596916858</v>
      </c>
      <c r="AX3087">
        <v>1.0876209825773779</v>
      </c>
      <c r="AY3087">
        <v>344.99594302398646</v>
      </c>
      <c r="AZ3087">
        <v>9.4028170209028733E-2</v>
      </c>
      <c r="BA3087">
        <v>439.81172738111582</v>
      </c>
      <c r="BB3087">
        <v>318.76452481271576</v>
      </c>
      <c r="BC3087">
        <v>1</v>
      </c>
      <c r="BD3087">
        <v>34.58035170119696</v>
      </c>
      <c r="BE3087">
        <v>108.02316076386974</v>
      </c>
      <c r="BF3087">
        <v>11.311232175009355</v>
      </c>
      <c r="BG3087">
        <v>4.4046214171450506</v>
      </c>
      <c r="BH3087">
        <v>377.26533228998591</v>
      </c>
      <c r="BI3087">
        <v>0.2</v>
      </c>
      <c r="BJ3087">
        <v>2646.8355348844498</v>
      </c>
      <c r="BK3087">
        <v>703.03225875000271</v>
      </c>
      <c r="BL3087">
        <v>872.1599820068019</v>
      </c>
      <c r="BM3087">
        <v>1072.4735352130558</v>
      </c>
      <c r="BN3087">
        <v>229.62927075882934</v>
      </c>
      <c r="BO3087">
        <v>27.48544145770672</v>
      </c>
      <c r="BP3087">
        <v>2.1205000065717884E-2</v>
      </c>
      <c r="BQ3087">
        <v>100</v>
      </c>
      <c r="BR3087">
        <v>376.17980410859468</v>
      </c>
      <c r="BS3087">
        <v>5.354020603898018E-2</v>
      </c>
      <c r="BT3087">
        <v>3.0854386781725788E-4</v>
      </c>
      <c r="BU3087">
        <v>0</v>
      </c>
      <c r="BV3087">
        <v>0.54651413286501394</v>
      </c>
      <c r="BW3087">
        <v>14.430935277336626</v>
      </c>
      <c r="BX3087">
        <v>33.02721097608061</v>
      </c>
      <c r="BY3087">
        <v>35.493969929558567</v>
      </c>
      <c r="BZ3087">
        <v>1056.1057445718236</v>
      </c>
      <c r="CA3087">
        <v>392.87925375304178</v>
      </c>
      <c r="CB3087">
        <v>234.89119875710517</v>
      </c>
      <c r="CC3087" s="156">
        <v>0.93</v>
      </c>
      <c r="CD3087">
        <v>1940</v>
      </c>
      <c r="CE3087">
        <v>0.10069531697538281</v>
      </c>
      <c r="CF3087">
        <v>4.1294305625259717</v>
      </c>
      <c r="CG3087">
        <v>0.13292953767703813</v>
      </c>
      <c r="CH3087">
        <v>-0.64998256669975996</v>
      </c>
      <c r="CI3087" t="s">
        <v>479</v>
      </c>
    </row>
    <row r="3088" spans="47:87" x14ac:dyDescent="0.3">
      <c r="AU3088">
        <v>0.3</v>
      </c>
      <c r="AV3088">
        <v>19.475092690082317</v>
      </c>
      <c r="AW3088">
        <v>0.30586417916055708</v>
      </c>
      <c r="AX3088">
        <v>1.3089158303720043</v>
      </c>
      <c r="AY3088">
        <v>307.49941642671359</v>
      </c>
      <c r="AZ3088">
        <v>9.7581541336857133E-2</v>
      </c>
      <c r="BA3088">
        <v>472.66637530402812</v>
      </c>
      <c r="BB3088">
        <v>232.41194336230461</v>
      </c>
      <c r="BC3088">
        <v>1</v>
      </c>
      <c r="BD3088">
        <v>37.751313896045303</v>
      </c>
      <c r="BE3088">
        <v>95.576590105866487</v>
      </c>
      <c r="BF3088">
        <v>7.8338758875856573</v>
      </c>
      <c r="BG3088">
        <v>5.711218885248436</v>
      </c>
      <c r="BH3088">
        <v>405.79463520511393</v>
      </c>
      <c r="BI3088">
        <v>0.2</v>
      </c>
      <c r="BJ3088">
        <v>2695.4498969664019</v>
      </c>
      <c r="BK3088">
        <v>668.82477562530164</v>
      </c>
      <c r="BL3088">
        <v>860.34097033006071</v>
      </c>
      <c r="BM3088">
        <v>664.55484362988182</v>
      </c>
      <c r="BN3088">
        <v>216.29141856957622</v>
      </c>
      <c r="BO3088">
        <v>27.529430202424667</v>
      </c>
      <c r="BP3088">
        <v>6.0248076656137094E-2</v>
      </c>
      <c r="BQ3088">
        <v>100</v>
      </c>
      <c r="BR3088">
        <v>355.2385797047279</v>
      </c>
      <c r="BS3088">
        <v>5.6267730714900217E-2</v>
      </c>
      <c r="BT3088">
        <v>2.7681430338324811E-4</v>
      </c>
      <c r="BU3088">
        <v>0</v>
      </c>
      <c r="BV3088">
        <v>0.53770643437718335</v>
      </c>
      <c r="BW3088">
        <v>15.536052091386825</v>
      </c>
      <c r="BX3088">
        <v>37.085940366219226</v>
      </c>
      <c r="BY3088">
        <v>42.800201266655492</v>
      </c>
      <c r="BZ3088">
        <v>996.97443536528181</v>
      </c>
      <c r="CA3088">
        <v>293.96314882770224</v>
      </c>
      <c r="CB3088">
        <v>245.35190088737903</v>
      </c>
      <c r="CC3088" s="156">
        <v>0.95</v>
      </c>
      <c r="CD3088">
        <v>1130</v>
      </c>
      <c r="CE3088">
        <v>0.22380289150625932</v>
      </c>
      <c r="CF3088">
        <v>6.5983868071306837</v>
      </c>
      <c r="CG3088">
        <v>0.27259379221026786</v>
      </c>
      <c r="CH3088">
        <v>21.152678942446407</v>
      </c>
      <c r="CI3088">
        <v>6</v>
      </c>
    </row>
    <row r="3089" spans="47:87" x14ac:dyDescent="0.3">
      <c r="AU3089">
        <v>0.3</v>
      </c>
      <c r="AV3089">
        <v>18.757730605661813</v>
      </c>
      <c r="AW3089">
        <v>0.34813883191367412</v>
      </c>
      <c r="AX3089">
        <v>0.89558050549473922</v>
      </c>
      <c r="AY3089">
        <v>301.02240423677625</v>
      </c>
      <c r="AZ3089">
        <v>9.8123362050433788E-2</v>
      </c>
      <c r="BA3089">
        <v>330.04500275929422</v>
      </c>
      <c r="BB3089">
        <v>358.55720198100539</v>
      </c>
      <c r="BC3089">
        <v>1</v>
      </c>
      <c r="BD3089">
        <v>30.938696384289415</v>
      </c>
      <c r="BE3089">
        <v>98.22867566847701</v>
      </c>
      <c r="BF3089">
        <v>14.973614957946763</v>
      </c>
      <c r="BG3089">
        <v>4.060092884206858</v>
      </c>
      <c r="BH3089">
        <v>428.17810171870985</v>
      </c>
      <c r="BI3089">
        <v>0.2</v>
      </c>
      <c r="BJ3089">
        <v>2841.0830417700217</v>
      </c>
      <c r="BK3089">
        <v>698.2228291481274</v>
      </c>
      <c r="BL3089">
        <v>904.3680467310088</v>
      </c>
      <c r="BM3089">
        <v>1074.606363938924</v>
      </c>
      <c r="BN3089">
        <v>123.3255166739727</v>
      </c>
      <c r="BO3089">
        <v>31.473303734213268</v>
      </c>
      <c r="BP3089">
        <v>5.1780156146997672E-2</v>
      </c>
      <c r="BQ3089">
        <v>100</v>
      </c>
      <c r="BR3089">
        <v>328.17977953964947</v>
      </c>
      <c r="BS3089">
        <v>5.8905992405557522E-2</v>
      </c>
      <c r="BT3089">
        <v>3.1195157737395885E-4</v>
      </c>
      <c r="BU3089">
        <v>0</v>
      </c>
      <c r="BV3089">
        <v>0.54828465641022794</v>
      </c>
      <c r="BW3089">
        <v>14.945968496133812</v>
      </c>
      <c r="BX3089">
        <v>34.804896879073667</v>
      </c>
      <c r="BY3089">
        <v>26.425901525992117</v>
      </c>
      <c r="BZ3089">
        <v>1172.73740046681</v>
      </c>
      <c r="CA3089">
        <v>217.66902306860845</v>
      </c>
      <c r="CB3089">
        <v>215.76805394187099</v>
      </c>
      <c r="CC3089" s="156">
        <v>1.26</v>
      </c>
      <c r="CD3089">
        <v>710</v>
      </c>
      <c r="CE3089">
        <v>0.1407644172789122</v>
      </c>
      <c r="CF3089">
        <v>4.9474372598527196</v>
      </c>
      <c r="CG3089">
        <v>0.18416306371070101</v>
      </c>
      <c r="CH3089">
        <v>8.2711968337383119</v>
      </c>
      <c r="CI3089">
        <v>11</v>
      </c>
    </row>
    <row r="3090" spans="47:87" x14ac:dyDescent="0.3">
      <c r="AU3090">
        <v>0.3</v>
      </c>
      <c r="AV3090">
        <v>18.785623848915691</v>
      </c>
      <c r="AW3090">
        <v>0.2988314046901081</v>
      </c>
      <c r="AX3090">
        <v>1.2434682291700059</v>
      </c>
      <c r="AY3090">
        <v>338.0556477196896</v>
      </c>
      <c r="AZ3090">
        <v>9.5241315709199581E-2</v>
      </c>
      <c r="BA3090">
        <v>329.80442393816924</v>
      </c>
      <c r="BB3090">
        <v>445.0384350353329</v>
      </c>
      <c r="BC3090">
        <v>1</v>
      </c>
      <c r="BD3090">
        <v>34.757745626848667</v>
      </c>
      <c r="BE3090">
        <v>87.81562654254131</v>
      </c>
      <c r="BF3090">
        <v>9.0189196796291426</v>
      </c>
      <c r="BG3090">
        <v>4.8390076920213172</v>
      </c>
      <c r="BH3090">
        <v>433.83901525308119</v>
      </c>
      <c r="BI3090">
        <v>0.19999999999999998</v>
      </c>
      <c r="BJ3090">
        <v>2678.9956901416977</v>
      </c>
      <c r="BK3090">
        <v>684.87716442186468</v>
      </c>
      <c r="BL3090">
        <v>919.49533087532041</v>
      </c>
      <c r="BM3090">
        <v>1015.6850215784231</v>
      </c>
      <c r="BN3090">
        <v>175.12290599858045</v>
      </c>
      <c r="BO3090">
        <v>26.913840005186891</v>
      </c>
      <c r="BP3090">
        <v>5.6752165733459543E-2</v>
      </c>
      <c r="BQ3090">
        <v>100</v>
      </c>
      <c r="BR3090">
        <v>357.86701010614178</v>
      </c>
      <c r="BS3090">
        <v>5.4237596752279404E-2</v>
      </c>
      <c r="BT3090">
        <v>3.0233157170654411E-4</v>
      </c>
      <c r="BU3090">
        <v>81.481012144351538</v>
      </c>
      <c r="BV3090">
        <v>0.54132397642842023</v>
      </c>
      <c r="BW3090">
        <v>15.309357105681787</v>
      </c>
      <c r="BX3090">
        <v>36.100000378863633</v>
      </c>
      <c r="BY3090">
        <v>31.204297042941583</v>
      </c>
      <c r="BZ3090">
        <v>961.1703573038285</v>
      </c>
      <c r="CA3090">
        <v>295.88168101522695</v>
      </c>
      <c r="CB3090">
        <v>250.76038497766339</v>
      </c>
      <c r="CC3090" s="156">
        <v>0.96</v>
      </c>
      <c r="CD3090">
        <v>2420</v>
      </c>
      <c r="CE3090">
        <v>7.7121336385420403E-2</v>
      </c>
      <c r="CF3090">
        <v>2.8865420290792527</v>
      </c>
      <c r="CG3090">
        <v>0.11851204095403919</v>
      </c>
      <c r="CH3090">
        <v>-0.91628595531206847</v>
      </c>
      <c r="CI3090" t="s">
        <v>479</v>
      </c>
    </row>
    <row r="3091" spans="47:87" x14ac:dyDescent="0.3">
      <c r="AU3091">
        <v>0.3</v>
      </c>
      <c r="AV3091">
        <v>20.73999481071009</v>
      </c>
      <c r="AW3091">
        <v>0.34348257944024452</v>
      </c>
      <c r="AX3091">
        <v>1.016069652469608</v>
      </c>
      <c r="AY3091">
        <v>329.71913993315661</v>
      </c>
      <c r="AZ3091">
        <v>0.11078994285080845</v>
      </c>
      <c r="BA3091">
        <v>459.55669290909549</v>
      </c>
      <c r="BB3091">
        <v>389.87389545039025</v>
      </c>
      <c r="BC3091">
        <v>1</v>
      </c>
      <c r="BD3091">
        <v>40.339950192791733</v>
      </c>
      <c r="BE3091">
        <v>116.3721885692333</v>
      </c>
      <c r="BF3091">
        <v>19.247681641951456</v>
      </c>
      <c r="BG3091">
        <v>5.1769104184244714</v>
      </c>
      <c r="BH3091">
        <v>401.17069193364813</v>
      </c>
      <c r="BI3091">
        <v>0.20000000000000007</v>
      </c>
      <c r="BJ3091">
        <v>2622.788533647612</v>
      </c>
      <c r="BK3091">
        <v>680.65240895411284</v>
      </c>
      <c r="BL3091">
        <v>844.35469154698478</v>
      </c>
      <c r="BM3091">
        <v>995.64346491992774</v>
      </c>
      <c r="BN3091">
        <v>153.65132849786764</v>
      </c>
      <c r="BO3091">
        <v>31.104460016446343</v>
      </c>
      <c r="BP3091">
        <v>4.4697467456392033E-2</v>
      </c>
      <c r="BQ3091">
        <v>100</v>
      </c>
      <c r="BR3091">
        <v>362.97103453766596</v>
      </c>
      <c r="BS3091">
        <v>5.5747836192212977E-2</v>
      </c>
      <c r="BT3091">
        <v>2.9445359129971006E-4</v>
      </c>
      <c r="BU3091">
        <v>0</v>
      </c>
      <c r="BV3091">
        <v>0.55447892251010011</v>
      </c>
      <c r="BW3091">
        <v>16.539610469815329</v>
      </c>
      <c r="BX3091">
        <v>36.285899657421837</v>
      </c>
      <c r="BY3091">
        <v>31.160673047673612</v>
      </c>
      <c r="BZ3091">
        <v>907.59134393218324</v>
      </c>
      <c r="CA3091">
        <v>341.40591627599196</v>
      </c>
      <c r="CB3091">
        <v>239.08575589590947</v>
      </c>
      <c r="CC3091" s="156">
        <v>0.84</v>
      </c>
      <c r="CD3091">
        <v>2900</v>
      </c>
      <c r="CE3091">
        <v>7.2905043709613704E-2</v>
      </c>
      <c r="CF3091">
        <v>3.1674805911356869</v>
      </c>
      <c r="CG3091">
        <v>0.10399282487096186</v>
      </c>
      <c r="CH3091">
        <v>-7.3975782849772163</v>
      </c>
      <c r="CI3091" t="s">
        <v>479</v>
      </c>
    </row>
    <row r="3092" spans="47:87" x14ac:dyDescent="0.3">
      <c r="AU3092">
        <v>0.3</v>
      </c>
      <c r="AV3092">
        <v>20.372148435771912</v>
      </c>
      <c r="AW3092">
        <v>0.34727337522326113</v>
      </c>
      <c r="AX3092">
        <v>1.2892487389126677</v>
      </c>
      <c r="AY3092">
        <v>325.27367699906682</v>
      </c>
      <c r="AZ3092">
        <v>9.3443537644632244E-2</v>
      </c>
      <c r="BA3092">
        <v>409.13826619354569</v>
      </c>
      <c r="BB3092">
        <v>349.54140335174463</v>
      </c>
      <c r="BC3092">
        <v>1</v>
      </c>
      <c r="BD3092">
        <v>37.005545651967715</v>
      </c>
      <c r="BE3092">
        <v>86.084373172011354</v>
      </c>
      <c r="BF3092">
        <v>20.610323366478067</v>
      </c>
      <c r="BG3092">
        <v>4.9800907668037659</v>
      </c>
      <c r="BH3092">
        <v>343.09546935382912</v>
      </c>
      <c r="BI3092">
        <v>0.19999999999999998</v>
      </c>
      <c r="BJ3092">
        <v>2686.8722338554271</v>
      </c>
      <c r="BK3092">
        <v>676.41237882874748</v>
      </c>
      <c r="BL3092">
        <v>905.35020231398562</v>
      </c>
      <c r="BM3092">
        <v>877.35812747192972</v>
      </c>
      <c r="BN3092">
        <v>152.13262608888732</v>
      </c>
      <c r="BO3092">
        <v>31.511335962048026</v>
      </c>
      <c r="BP3092">
        <v>3.7563880033323636E-2</v>
      </c>
      <c r="BQ3092">
        <v>100</v>
      </c>
      <c r="BR3092">
        <v>298.19710960974953</v>
      </c>
      <c r="BS3092">
        <v>5.203649537110619E-2</v>
      </c>
      <c r="BT3092">
        <v>3.1092957708088789E-4</v>
      </c>
      <c r="BU3092">
        <v>1.0377727499330562</v>
      </c>
      <c r="BV3092">
        <v>0.53799435141562968</v>
      </c>
      <c r="BW3092">
        <v>15.31500392848476</v>
      </c>
      <c r="BX3092">
        <v>37.819556341087569</v>
      </c>
      <c r="BY3092">
        <v>26.417799576845713</v>
      </c>
      <c r="BZ3092">
        <v>851.77425703950485</v>
      </c>
      <c r="CA3092">
        <v>309.76167742164904</v>
      </c>
      <c r="CB3092">
        <v>233.85789478806436</v>
      </c>
      <c r="CC3092" s="156">
        <v>1.17</v>
      </c>
      <c r="CD3092">
        <v>720</v>
      </c>
      <c r="CE3092">
        <v>0.1754447470810534</v>
      </c>
      <c r="CF3092">
        <v>5.9137031799762942</v>
      </c>
      <c r="CG3092">
        <v>0.21321077107750291</v>
      </c>
      <c r="CH3092">
        <v>12.011224734899526</v>
      </c>
      <c r="CI3092">
        <v>9</v>
      </c>
    </row>
    <row r="3093" spans="47:87" x14ac:dyDescent="0.3">
      <c r="AU3093">
        <v>0.3</v>
      </c>
      <c r="AV3093">
        <v>20.454819387882125</v>
      </c>
      <c r="AW3093">
        <v>0.32168147620313392</v>
      </c>
      <c r="AX3093">
        <v>1.3889584612917396</v>
      </c>
      <c r="AY3093">
        <v>323.17496968531401</v>
      </c>
      <c r="AZ3093">
        <v>9.1200836069817368E-2</v>
      </c>
      <c r="BA3093">
        <v>377.11529453452238</v>
      </c>
      <c r="BB3093">
        <v>245.48083242061389</v>
      </c>
      <c r="BC3093">
        <v>1</v>
      </c>
      <c r="BD3093">
        <v>42.470806729927347</v>
      </c>
      <c r="BE3093">
        <v>98.077055021466137</v>
      </c>
      <c r="BF3093">
        <v>9.1254904030407271</v>
      </c>
      <c r="BG3093">
        <v>4.4646948682548411</v>
      </c>
      <c r="BH3093">
        <v>417.87827602864792</v>
      </c>
      <c r="BI3093">
        <v>0.19999999999999998</v>
      </c>
      <c r="BJ3093">
        <v>2730.8998225380487</v>
      </c>
      <c r="BK3093">
        <v>695.92830308451107</v>
      </c>
      <c r="BL3093">
        <v>926.79270324546121</v>
      </c>
      <c r="BM3093">
        <v>1243.6302120146104</v>
      </c>
      <c r="BN3093">
        <v>116.3895264810849</v>
      </c>
      <c r="BO3093">
        <v>29.203611740551196</v>
      </c>
      <c r="BP3093">
        <v>3.3017723444056075E-2</v>
      </c>
      <c r="BQ3093">
        <v>100</v>
      </c>
      <c r="BR3093">
        <v>322.92291867745308</v>
      </c>
      <c r="BS3093">
        <v>5.6232261210829783E-2</v>
      </c>
      <c r="BT3093">
        <v>2.8529692649027077E-4</v>
      </c>
      <c r="BU3093">
        <v>110.39332813933504</v>
      </c>
      <c r="BV3093">
        <v>0.46000114886304105</v>
      </c>
      <c r="BW3093">
        <v>15.636067752305376</v>
      </c>
      <c r="BX3093">
        <v>34.700431322826176</v>
      </c>
      <c r="BY3093">
        <v>30.559805326911615</v>
      </c>
      <c r="BZ3093">
        <v>795.37146162075214</v>
      </c>
      <c r="CA3093">
        <v>269.27818604463459</v>
      </c>
      <c r="CB3093">
        <v>260.92440103084095</v>
      </c>
      <c r="CC3093" s="156">
        <v>0.98</v>
      </c>
      <c r="CD3093">
        <v>1810</v>
      </c>
      <c r="CE3093">
        <v>0.20922143858405673</v>
      </c>
      <c r="CF3093">
        <v>6.2434016743504852</v>
      </c>
      <c r="CG3093">
        <v>0.27740529386632945</v>
      </c>
      <c r="CH3093">
        <v>17.146598905375765</v>
      </c>
      <c r="CI3093">
        <v>6</v>
      </c>
    </row>
    <row r="3094" spans="47:87" x14ac:dyDescent="0.3">
      <c r="AU3094">
        <v>0.3</v>
      </c>
      <c r="AV3094">
        <v>18.473412486456784</v>
      </c>
      <c r="AW3094">
        <v>0.36124165772036687</v>
      </c>
      <c r="AX3094">
        <v>0.54601262765313585</v>
      </c>
      <c r="AY3094">
        <v>327.57787202190656</v>
      </c>
      <c r="AZ3094">
        <v>0.11239434838647562</v>
      </c>
      <c r="BA3094">
        <v>383.50677172239801</v>
      </c>
      <c r="BB3094">
        <v>292.84152543543166</v>
      </c>
      <c r="BC3094">
        <v>1</v>
      </c>
      <c r="BD3094">
        <v>40.283664700926906</v>
      </c>
      <c r="BE3094">
        <v>98.630354866679482</v>
      </c>
      <c r="BF3094">
        <v>16.813970998541283</v>
      </c>
      <c r="BG3094">
        <v>2.1198421891915178</v>
      </c>
      <c r="BH3094">
        <v>419.50885592228241</v>
      </c>
      <c r="BI3094">
        <v>0.2</v>
      </c>
      <c r="BJ3094">
        <v>2839.2201887202154</v>
      </c>
      <c r="BK3094">
        <v>698.09063266298563</v>
      </c>
      <c r="BL3094">
        <v>989.65400766155517</v>
      </c>
      <c r="BM3094">
        <v>1017.4840974782661</v>
      </c>
      <c r="BN3094">
        <v>168.21539385210528</v>
      </c>
      <c r="BO3094">
        <v>32.692904583995166</v>
      </c>
      <c r="BP3094">
        <v>4.9424920682917213E-2</v>
      </c>
      <c r="BQ3094">
        <v>100</v>
      </c>
      <c r="BR3094">
        <v>394.23456382613108</v>
      </c>
      <c r="BS3094">
        <v>5.3740431375676384E-2</v>
      </c>
      <c r="BT3094">
        <v>3.1622359407982583E-4</v>
      </c>
      <c r="BU3094">
        <v>0</v>
      </c>
      <c r="BV3094">
        <v>0.54704718215967718</v>
      </c>
      <c r="BW3094">
        <v>14.996327877495533</v>
      </c>
      <c r="BX3094">
        <v>36.623700555898708</v>
      </c>
      <c r="BY3094">
        <v>31.589588770596688</v>
      </c>
      <c r="BZ3094">
        <v>801.04856935454893</v>
      </c>
      <c r="CA3094">
        <v>317.21953595741024</v>
      </c>
      <c r="CB3094">
        <v>219.50800812523721</v>
      </c>
      <c r="CC3094" s="156">
        <v>0.71</v>
      </c>
      <c r="CD3094">
        <v>2420</v>
      </c>
      <c r="CE3094">
        <v>0.22126372296166541</v>
      </c>
      <c r="CF3094">
        <v>6.3327968319813301</v>
      </c>
      <c r="CG3094">
        <v>0.26325089144023461</v>
      </c>
      <c r="CH3094">
        <v>26.164407113468659</v>
      </c>
      <c r="CI3094">
        <v>6</v>
      </c>
    </row>
    <row r="3095" spans="47:87" x14ac:dyDescent="0.3">
      <c r="AU3095">
        <v>0.3</v>
      </c>
      <c r="AV3095">
        <v>19.473470371994402</v>
      </c>
      <c r="AW3095">
        <v>0.27908494786479227</v>
      </c>
      <c r="AX3095">
        <v>1.7981055803918768</v>
      </c>
      <c r="AY3095">
        <v>317.90165498406895</v>
      </c>
      <c r="AZ3095">
        <v>0.10563089386167461</v>
      </c>
      <c r="BA3095">
        <v>411.23638072176379</v>
      </c>
      <c r="BB3095">
        <v>198.62628525465729</v>
      </c>
      <c r="BC3095">
        <v>1</v>
      </c>
      <c r="BD3095">
        <v>43.766557709999404</v>
      </c>
      <c r="BE3095">
        <v>109.98903100685733</v>
      </c>
      <c r="BF3095">
        <v>15.014170166418712</v>
      </c>
      <c r="BG3095">
        <v>5.3436243230185978</v>
      </c>
      <c r="BH3095">
        <v>429.80919278883039</v>
      </c>
      <c r="BI3095">
        <v>0.2</v>
      </c>
      <c r="BJ3095">
        <v>2220.9931380779972</v>
      </c>
      <c r="BK3095">
        <v>674.40471044871128</v>
      </c>
      <c r="BL3095">
        <v>897.59040392241548</v>
      </c>
      <c r="BM3095">
        <v>847.38283817480146</v>
      </c>
      <c r="BN3095">
        <v>214.88649057013782</v>
      </c>
      <c r="BO3095">
        <v>25.372237720487398</v>
      </c>
      <c r="BP3095">
        <v>2.4182532933339742E-2</v>
      </c>
      <c r="BQ3095">
        <v>100</v>
      </c>
      <c r="BR3095">
        <v>306.53416446962262</v>
      </c>
      <c r="BS3095">
        <v>5.4860153283363723E-2</v>
      </c>
      <c r="BT3095">
        <v>2.9349845498995218E-4</v>
      </c>
      <c r="BU3095">
        <v>73.259368433326017</v>
      </c>
      <c r="BV3095">
        <v>0.53193123751948501</v>
      </c>
      <c r="BW3095">
        <v>15.153941249368582</v>
      </c>
      <c r="BX3095">
        <v>37.344230038775521</v>
      </c>
      <c r="BY3095">
        <v>38.071636020876305</v>
      </c>
      <c r="BZ3095">
        <v>717.35499787013532</v>
      </c>
      <c r="CA3095">
        <v>310.69288014021208</v>
      </c>
      <c r="CB3095">
        <v>209.40217230158274</v>
      </c>
      <c r="CC3095" s="156">
        <v>1.28</v>
      </c>
      <c r="CD3095">
        <v>60</v>
      </c>
      <c r="CE3095">
        <v>0.38578481441252621</v>
      </c>
      <c r="CF3095">
        <v>8.915595303709555</v>
      </c>
      <c r="CG3095">
        <v>0.33533224124511796</v>
      </c>
      <c r="CH3095">
        <v>52.111185586354658</v>
      </c>
      <c r="CI3095">
        <v>4</v>
      </c>
    </row>
    <row r="3096" spans="47:87" x14ac:dyDescent="0.3">
      <c r="AU3096">
        <v>0.3</v>
      </c>
      <c r="AV3096">
        <v>20.284432042184115</v>
      </c>
      <c r="AW3096">
        <v>0.29082151801359013</v>
      </c>
      <c r="AX3096">
        <v>0.9377864560459187</v>
      </c>
      <c r="AY3096">
        <v>327.28239666267115</v>
      </c>
      <c r="AZ3096">
        <v>0.10555703961315728</v>
      </c>
      <c r="BA3096">
        <v>472.84079535432915</v>
      </c>
      <c r="BB3096">
        <v>298.86680837802146</v>
      </c>
      <c r="BC3096">
        <v>1</v>
      </c>
      <c r="BD3096">
        <v>39.482501834459981</v>
      </c>
      <c r="BE3096">
        <v>86.126571457983303</v>
      </c>
      <c r="BF3096">
        <v>15.828535374301717</v>
      </c>
      <c r="BG3096">
        <v>5.3546918684818525</v>
      </c>
      <c r="BH3096">
        <v>440.29912883239911</v>
      </c>
      <c r="BI3096">
        <v>0.19999999999999998</v>
      </c>
      <c r="BJ3096">
        <v>2781.2249475909998</v>
      </c>
      <c r="BK3096">
        <v>684.2304825074101</v>
      </c>
      <c r="BL3096">
        <v>802.28668192127725</v>
      </c>
      <c r="BM3096">
        <v>898.63512310551596</v>
      </c>
      <c r="BN3096">
        <v>181.21081836849845</v>
      </c>
      <c r="BO3096">
        <v>26.246946391850607</v>
      </c>
      <c r="BP3096">
        <v>4.8554566995049411E-2</v>
      </c>
      <c r="BQ3096">
        <v>100</v>
      </c>
      <c r="BR3096">
        <v>327.52626790560146</v>
      </c>
      <c r="BS3096">
        <v>5.6038029419861274E-2</v>
      </c>
      <c r="BT3096">
        <v>3.2509666520708612E-4</v>
      </c>
      <c r="BU3096">
        <v>98.085420984158219</v>
      </c>
      <c r="BV3096">
        <v>0.52736389458399158</v>
      </c>
      <c r="BW3096">
        <v>13.400204947319523</v>
      </c>
      <c r="BX3096">
        <v>35.810225748854677</v>
      </c>
      <c r="BY3096">
        <v>45.976753217448781</v>
      </c>
      <c r="BZ3096">
        <v>968.8582907548282</v>
      </c>
      <c r="CA3096">
        <v>346.00652117870499</v>
      </c>
      <c r="CB3096">
        <v>232.42591509414041</v>
      </c>
      <c r="CC3096" s="156">
        <v>0.64</v>
      </c>
      <c r="CD3096">
        <v>2510</v>
      </c>
      <c r="CE3096">
        <v>0.16561397699368574</v>
      </c>
      <c r="CF3096">
        <v>5.9088075886951517</v>
      </c>
      <c r="CG3096">
        <v>0.213030727623432</v>
      </c>
      <c r="CH3096">
        <v>11.218220767296526</v>
      </c>
      <c r="CI3096">
        <v>9</v>
      </c>
    </row>
    <row r="3097" spans="47:87" x14ac:dyDescent="0.3">
      <c r="AU3097">
        <v>0.3</v>
      </c>
      <c r="AV3097">
        <v>18.285777827686378</v>
      </c>
      <c r="AW3097">
        <v>0.33145643867309116</v>
      </c>
      <c r="AX3097">
        <v>1.4710640280484135</v>
      </c>
      <c r="AY3097">
        <v>341.94316429145823</v>
      </c>
      <c r="AZ3097">
        <v>8.9371497626371602E-2</v>
      </c>
      <c r="BA3097">
        <v>470.60614846041096</v>
      </c>
      <c r="BB3097">
        <v>320.36424745850968</v>
      </c>
      <c r="BC3097">
        <v>1</v>
      </c>
      <c r="BD3097">
        <v>32.668810258805664</v>
      </c>
      <c r="BE3097">
        <v>71.636883926023657</v>
      </c>
      <c r="BF3097">
        <v>13.344911042690928</v>
      </c>
      <c r="BG3097">
        <v>3.3216628972326188</v>
      </c>
      <c r="BH3097">
        <v>421.48395383782145</v>
      </c>
      <c r="BI3097">
        <v>0.2</v>
      </c>
      <c r="BJ3097">
        <v>2358.910578750385</v>
      </c>
      <c r="BK3097">
        <v>676.97914742806063</v>
      </c>
      <c r="BL3097">
        <v>887.82145271765876</v>
      </c>
      <c r="BM3097">
        <v>1004.0288463715891</v>
      </c>
      <c r="BN3097">
        <v>137.72869644532221</v>
      </c>
      <c r="BO3097">
        <v>29.962568957407832</v>
      </c>
      <c r="BP3097">
        <v>4.9630664808478241E-2</v>
      </c>
      <c r="BQ3097">
        <v>100</v>
      </c>
      <c r="BR3097">
        <v>340.9652411031654</v>
      </c>
      <c r="BS3097">
        <v>5.4628264042527262E-2</v>
      </c>
      <c r="BT3097">
        <v>2.9784075222308011E-4</v>
      </c>
      <c r="BU3097">
        <v>45.666690112593884</v>
      </c>
      <c r="BV3097">
        <v>0.55580777246363278</v>
      </c>
      <c r="BW3097">
        <v>15.314155874795773</v>
      </c>
      <c r="BX3097">
        <v>35.342286663753953</v>
      </c>
      <c r="BY3097">
        <v>21.496742493997957</v>
      </c>
      <c r="BZ3097">
        <v>1131.3929493634053</v>
      </c>
      <c r="CA3097">
        <v>263.23073355943944</v>
      </c>
      <c r="CB3097">
        <v>236.30146075605694</v>
      </c>
      <c r="CC3097" s="156">
        <v>0.98</v>
      </c>
      <c r="CD3097">
        <v>1480</v>
      </c>
      <c r="CE3097">
        <v>0.17344593497240157</v>
      </c>
      <c r="CF3097">
        <v>6.0744957068371548</v>
      </c>
      <c r="CG3097">
        <v>0.22491795658908351</v>
      </c>
      <c r="CH3097">
        <v>17.105972560835593</v>
      </c>
      <c r="CI3097">
        <v>8</v>
      </c>
    </row>
    <row r="3098" spans="47:87" x14ac:dyDescent="0.3">
      <c r="AU3098">
        <v>0.3</v>
      </c>
      <c r="AV3098">
        <v>18.505812842850858</v>
      </c>
      <c r="AW3098">
        <v>0.31978668142768363</v>
      </c>
      <c r="AX3098">
        <v>0.61897014366154379</v>
      </c>
      <c r="AY3098">
        <v>336.2932535447552</v>
      </c>
      <c r="AZ3098">
        <v>7.8547380949748294E-2</v>
      </c>
      <c r="BA3098">
        <v>459.31655412209375</v>
      </c>
      <c r="BB3098">
        <v>367.47844581737621</v>
      </c>
      <c r="BC3098">
        <v>1</v>
      </c>
      <c r="BD3098">
        <v>39.887243534194781</v>
      </c>
      <c r="BE3098">
        <v>96.331221565823142</v>
      </c>
      <c r="BF3098">
        <v>10.794702812452183</v>
      </c>
      <c r="BG3098">
        <v>5.137305611986771</v>
      </c>
      <c r="BH3098">
        <v>379.6013196228418</v>
      </c>
      <c r="BI3098">
        <v>0.20000000000000007</v>
      </c>
      <c r="BJ3098">
        <v>2650.4932619637057</v>
      </c>
      <c r="BK3098">
        <v>666.87039184979847</v>
      </c>
      <c r="BL3098">
        <v>827.14297133148807</v>
      </c>
      <c r="BM3098">
        <v>1016.6909751443892</v>
      </c>
      <c r="BN3098">
        <v>159.6792768647376</v>
      </c>
      <c r="BO3098">
        <v>28.794786109444967</v>
      </c>
      <c r="BP3098">
        <v>6.161729631511622E-2</v>
      </c>
      <c r="BQ3098">
        <v>100</v>
      </c>
      <c r="BR3098">
        <v>350.19460349795065</v>
      </c>
      <c r="BS3098">
        <v>5.6755269179847107E-2</v>
      </c>
      <c r="BT3098">
        <v>3.0584430688608154E-4</v>
      </c>
      <c r="BU3098">
        <v>0</v>
      </c>
      <c r="BV3098">
        <v>0.53441167560831315</v>
      </c>
      <c r="BW3098">
        <v>14.981672121142287</v>
      </c>
      <c r="BX3098">
        <v>37.540922253452656</v>
      </c>
      <c r="BY3098">
        <v>36.188622198219576</v>
      </c>
      <c r="BZ3098">
        <v>1147.3878754470336</v>
      </c>
      <c r="CA3098">
        <v>258.19416116910071</v>
      </c>
      <c r="CB3098">
        <v>241.32783888125903</v>
      </c>
      <c r="CC3098" s="156">
        <v>0.92</v>
      </c>
      <c r="CD3098">
        <v>1850</v>
      </c>
      <c r="CE3098">
        <v>0.11183696154176936</v>
      </c>
      <c r="CF3098">
        <v>4.3947754935006795</v>
      </c>
      <c r="CG3098">
        <v>0.14500128121230405</v>
      </c>
      <c r="CH3098">
        <v>-0.51968491564134189</v>
      </c>
      <c r="CI3098" t="s">
        <v>479</v>
      </c>
    </row>
    <row r="3099" spans="47:87" x14ac:dyDescent="0.3">
      <c r="AU3099">
        <v>0.3</v>
      </c>
      <c r="AV3099">
        <v>20.736791577636172</v>
      </c>
      <c r="AW3099">
        <v>0.35341220236090204</v>
      </c>
      <c r="AX3099">
        <v>1.0049670551854013</v>
      </c>
      <c r="AY3099">
        <v>310.42006369962104</v>
      </c>
      <c r="AZ3099">
        <v>0.10917417212610568</v>
      </c>
      <c r="BA3099">
        <v>452.74095176382491</v>
      </c>
      <c r="BB3099">
        <v>326.35260317711993</v>
      </c>
      <c r="BC3099">
        <v>1</v>
      </c>
      <c r="BD3099">
        <v>32.843005557398975</v>
      </c>
      <c r="BE3099">
        <v>105.22814557594214</v>
      </c>
      <c r="BF3099">
        <v>17.78068759852739</v>
      </c>
      <c r="BG3099">
        <v>5.0035412669578854</v>
      </c>
      <c r="BH3099">
        <v>436.59190414361859</v>
      </c>
      <c r="BI3099">
        <v>0.19999999999999998</v>
      </c>
      <c r="BJ3099">
        <v>2993.6591778090683</v>
      </c>
      <c r="BK3099">
        <v>687.50510190593218</v>
      </c>
      <c r="BL3099">
        <v>920.01046140071242</v>
      </c>
      <c r="BM3099">
        <v>892.52720773904412</v>
      </c>
      <c r="BN3099">
        <v>126.94345952693618</v>
      </c>
      <c r="BO3099">
        <v>32.112409413696753</v>
      </c>
      <c r="BP3099">
        <v>3.2815500709376826E-2</v>
      </c>
      <c r="BQ3099">
        <v>100</v>
      </c>
      <c r="BR3099">
        <v>340.24289293893372</v>
      </c>
      <c r="BS3099">
        <v>4.8745978419661738E-2</v>
      </c>
      <c r="BT3099">
        <v>3.2493330125798586E-4</v>
      </c>
      <c r="BU3099">
        <v>0</v>
      </c>
      <c r="BV3099">
        <v>0.51802393311591433</v>
      </c>
      <c r="BW3099">
        <v>14.511528826453858</v>
      </c>
      <c r="BX3099">
        <v>37.07311996759762</v>
      </c>
      <c r="BY3099">
        <v>32.624846147670233</v>
      </c>
      <c r="BZ3099">
        <v>1010.2918640816862</v>
      </c>
      <c r="CA3099">
        <v>270.85214883574707</v>
      </c>
      <c r="CB3099">
        <v>215.02210871803388</v>
      </c>
      <c r="CC3099" s="156">
        <v>0.84</v>
      </c>
      <c r="CD3099">
        <v>1190</v>
      </c>
      <c r="CE3099">
        <v>0.1751409385009417</v>
      </c>
      <c r="CF3099">
        <v>7.320628326261259</v>
      </c>
      <c r="CG3099">
        <v>0.2277052468696362</v>
      </c>
      <c r="CH3099">
        <v>20.495327408151546</v>
      </c>
      <c r="CI3099">
        <v>8</v>
      </c>
    </row>
    <row r="3100" spans="47:87" x14ac:dyDescent="0.3">
      <c r="AU3100">
        <v>0.3</v>
      </c>
      <c r="AV3100">
        <v>20.636677829281865</v>
      </c>
      <c r="AW3100">
        <v>0.33783930955286451</v>
      </c>
      <c r="AX3100">
        <v>1.251039525512559</v>
      </c>
      <c r="AY3100">
        <v>338.76479734338039</v>
      </c>
      <c r="AZ3100">
        <v>0.11503253436505748</v>
      </c>
      <c r="BA3100">
        <v>352.84594815751791</v>
      </c>
      <c r="BB3100">
        <v>322.21578857928654</v>
      </c>
      <c r="BC3100">
        <v>1</v>
      </c>
      <c r="BD3100">
        <v>28.0401928096354</v>
      </c>
      <c r="BE3100">
        <v>93.377378281175396</v>
      </c>
      <c r="BF3100">
        <v>22.242940664166909</v>
      </c>
      <c r="BG3100">
        <v>5.6595901302701836</v>
      </c>
      <c r="BH3100">
        <v>392.11838604793127</v>
      </c>
      <c r="BI3100">
        <v>0.20000000000000007</v>
      </c>
      <c r="BJ3100">
        <v>2782.6068542988237</v>
      </c>
      <c r="BK3100">
        <v>695.61197944604487</v>
      </c>
      <c r="BL3100">
        <v>896.26341027735498</v>
      </c>
      <c r="BM3100">
        <v>1073.3693109407941</v>
      </c>
      <c r="BN3100">
        <v>140.92336560000527</v>
      </c>
      <c r="BO3100">
        <v>30.402908471856907</v>
      </c>
      <c r="BP3100">
        <v>6.7051998845260391E-2</v>
      </c>
      <c r="BQ3100">
        <v>100</v>
      </c>
      <c r="BR3100">
        <v>320.82976364416811</v>
      </c>
      <c r="BS3100">
        <v>5.2876927540946958E-2</v>
      </c>
      <c r="BT3100">
        <v>3.1443810038883369E-4</v>
      </c>
      <c r="BU3100">
        <v>34.535226093635181</v>
      </c>
      <c r="BV3100">
        <v>0.56700433004766759</v>
      </c>
      <c r="BW3100">
        <v>13.171531832099893</v>
      </c>
      <c r="BX3100">
        <v>35.474577174237645</v>
      </c>
      <c r="BY3100">
        <v>34.099932080050408</v>
      </c>
      <c r="BZ3100">
        <v>826.95675095346098</v>
      </c>
      <c r="CA3100">
        <v>286.31433091517772</v>
      </c>
      <c r="CB3100">
        <v>229.7366872793543</v>
      </c>
      <c r="CC3100" s="156">
        <v>1.23</v>
      </c>
      <c r="CD3100">
        <v>1900</v>
      </c>
      <c r="CE3100">
        <v>0.11412173300818185</v>
      </c>
      <c r="CF3100">
        <v>4.4042707126563672</v>
      </c>
      <c r="CG3100">
        <v>0.15764017968976293</v>
      </c>
      <c r="CH3100">
        <v>5.6201946336372526</v>
      </c>
      <c r="CI3100">
        <v>13</v>
      </c>
    </row>
    <row r="3101" spans="47:87" x14ac:dyDescent="0.3">
      <c r="AU3101">
        <v>0.3</v>
      </c>
      <c r="AV3101">
        <v>19.892736686671032</v>
      </c>
      <c r="AW3101">
        <v>0.32052038533858468</v>
      </c>
      <c r="AX3101">
        <v>1.7974722351075929</v>
      </c>
      <c r="AY3101">
        <v>331.18328280746385</v>
      </c>
      <c r="AZ3101">
        <v>8.7112077407375962E-2</v>
      </c>
      <c r="BA3101">
        <v>473.94879745105175</v>
      </c>
      <c r="BB3101">
        <v>419.63240707040734</v>
      </c>
      <c r="BC3101">
        <v>1</v>
      </c>
      <c r="BD3101">
        <v>44.974494064515476</v>
      </c>
      <c r="BE3101">
        <v>104.79434924886112</v>
      </c>
      <c r="BF3101">
        <v>15.663232849880425</v>
      </c>
      <c r="BG3101">
        <v>5.7943124871412417</v>
      </c>
      <c r="BH3101">
        <v>437.34219272696185</v>
      </c>
      <c r="BI3101">
        <v>0.20000000000000004</v>
      </c>
      <c r="BJ3101">
        <v>2855.6217600139685</v>
      </c>
      <c r="BK3101">
        <v>690.23680720068921</v>
      </c>
      <c r="BL3101">
        <v>912.43215397681195</v>
      </c>
      <c r="BM3101">
        <v>901.64176544841666</v>
      </c>
      <c r="BN3101">
        <v>215.46776768430652</v>
      </c>
      <c r="BO3101">
        <v>28.915576925386397</v>
      </c>
      <c r="BP3101">
        <v>5.5077377677147883E-2</v>
      </c>
      <c r="BQ3101">
        <v>100</v>
      </c>
      <c r="BR3101">
        <v>346.76087254165725</v>
      </c>
      <c r="BS3101">
        <v>5.6310518049403423E-2</v>
      </c>
      <c r="BT3101">
        <v>3.1090969267717641E-4</v>
      </c>
      <c r="BU3101">
        <v>0</v>
      </c>
      <c r="BV3101">
        <v>0.61219634525663291</v>
      </c>
      <c r="BW3101">
        <v>15.03185140664489</v>
      </c>
      <c r="BX3101">
        <v>35.220080174726874</v>
      </c>
      <c r="BY3101">
        <v>26.39041685903738</v>
      </c>
      <c r="BZ3101">
        <v>1057.3061819254879</v>
      </c>
      <c r="CA3101">
        <v>262.90120773302476</v>
      </c>
      <c r="CB3101">
        <v>243.73138704951145</v>
      </c>
      <c r="CC3101" s="156">
        <v>0.86</v>
      </c>
      <c r="CD3101">
        <v>2000</v>
      </c>
      <c r="CE3101">
        <v>0.11906111150891796</v>
      </c>
      <c r="CF3101">
        <v>4.1245808847950398</v>
      </c>
      <c r="CG3101">
        <v>0.13190462086333091</v>
      </c>
      <c r="CH3101">
        <v>5.3951097341800143</v>
      </c>
      <c r="CI3101">
        <v>14</v>
      </c>
    </row>
    <row r="3102" spans="47:87" x14ac:dyDescent="0.3">
      <c r="AU3102">
        <v>0.3</v>
      </c>
      <c r="AV3102">
        <v>19.30058870394264</v>
      </c>
      <c r="AW3102">
        <v>0.32249845992169512</v>
      </c>
      <c r="AX3102">
        <v>1.1524601852266254</v>
      </c>
      <c r="AY3102">
        <v>305.68735780444086</v>
      </c>
      <c r="AZ3102">
        <v>0.10118774700165319</v>
      </c>
      <c r="BA3102">
        <v>462.25020059062894</v>
      </c>
      <c r="BB3102">
        <v>357.66446429483943</v>
      </c>
      <c r="BC3102">
        <v>1</v>
      </c>
      <c r="BD3102">
        <v>37.417570531681463</v>
      </c>
      <c r="BE3102">
        <v>87.734662231612305</v>
      </c>
      <c r="BF3102">
        <v>16.474451940360524</v>
      </c>
      <c r="BG3102">
        <v>6.3229855048947918</v>
      </c>
      <c r="BH3102">
        <v>416.16629700355696</v>
      </c>
      <c r="BI3102">
        <v>0.20000000000000004</v>
      </c>
      <c r="BJ3102">
        <v>2397.238855399472</v>
      </c>
      <c r="BK3102">
        <v>691.9676175792473</v>
      </c>
      <c r="BL3102">
        <v>845.42304175804827</v>
      </c>
      <c r="BM3102">
        <v>788.13240459823885</v>
      </c>
      <c r="BN3102">
        <v>215.99820919321979</v>
      </c>
      <c r="BO3102">
        <v>29.167982873947402</v>
      </c>
      <c r="BP3102">
        <v>4.6377582978588239E-2</v>
      </c>
      <c r="BQ3102">
        <v>100</v>
      </c>
      <c r="BR3102">
        <v>357.81701832711678</v>
      </c>
      <c r="BS3102">
        <v>5.3702269214376E-2</v>
      </c>
      <c r="BT3102">
        <v>3.1465249649117907E-4</v>
      </c>
      <c r="BU3102">
        <v>72.255587000450447</v>
      </c>
      <c r="BV3102">
        <v>0.56054139824081339</v>
      </c>
      <c r="BW3102">
        <v>14.042947008378384</v>
      </c>
      <c r="BX3102">
        <v>36.110485752870517</v>
      </c>
      <c r="BY3102">
        <v>33.320009612871459</v>
      </c>
      <c r="BZ3102">
        <v>1090.8140777556907</v>
      </c>
      <c r="CA3102">
        <v>260.86105656202335</v>
      </c>
      <c r="CB3102">
        <v>236.49784655947298</v>
      </c>
      <c r="CC3102" s="156">
        <v>0.94</v>
      </c>
      <c r="CD3102">
        <v>2320</v>
      </c>
      <c r="CE3102">
        <v>9.060541812800138E-2</v>
      </c>
      <c r="CF3102">
        <v>3.9195669030095619</v>
      </c>
      <c r="CG3102">
        <v>0.12338977406287668</v>
      </c>
      <c r="CH3102">
        <v>-5.3521084621742512</v>
      </c>
      <c r="CI3102" t="s">
        <v>479</v>
      </c>
    </row>
    <row r="3103" spans="47:87" x14ac:dyDescent="0.3">
      <c r="AU3103">
        <v>0.3</v>
      </c>
      <c r="AV3103">
        <v>20.462794768428669</v>
      </c>
      <c r="AW3103">
        <v>0.26970794053764247</v>
      </c>
      <c r="AX3103">
        <v>2.0728828468331177</v>
      </c>
      <c r="AY3103">
        <v>338.32885228830162</v>
      </c>
      <c r="AZ3103">
        <v>0.10406751463486841</v>
      </c>
      <c r="BA3103">
        <v>480.84191116289281</v>
      </c>
      <c r="BB3103">
        <v>323.29062071489443</v>
      </c>
      <c r="BC3103">
        <v>1</v>
      </c>
      <c r="BD3103">
        <v>38.822314431447722</v>
      </c>
      <c r="BE3103">
        <v>102.36820692492309</v>
      </c>
      <c r="BF3103">
        <v>16.491262172783632</v>
      </c>
      <c r="BG3103">
        <v>6.446799366645882</v>
      </c>
      <c r="BH3103">
        <v>414.98640640660841</v>
      </c>
      <c r="BI3103">
        <v>0.2</v>
      </c>
      <c r="BJ3103">
        <v>2645.0744133382723</v>
      </c>
      <c r="BK3103">
        <v>667.08124516552039</v>
      </c>
      <c r="BL3103">
        <v>815.81972101194197</v>
      </c>
      <c r="BM3103">
        <v>821.99876809052773</v>
      </c>
      <c r="BN3103">
        <v>197.49189899142146</v>
      </c>
      <c r="BO3103">
        <v>24.519040488913387</v>
      </c>
      <c r="BP3103">
        <v>2.3446840735827906E-2</v>
      </c>
      <c r="BQ3103">
        <v>100</v>
      </c>
      <c r="BR3103">
        <v>322.12491666390628</v>
      </c>
      <c r="BS3103">
        <v>5.7743313028883261E-2</v>
      </c>
      <c r="BT3103">
        <v>3.1945535388733899E-4</v>
      </c>
      <c r="BU3103">
        <v>0</v>
      </c>
      <c r="BV3103">
        <v>0.53478295390464925</v>
      </c>
      <c r="BW3103">
        <v>13.884360250608037</v>
      </c>
      <c r="BX3103">
        <v>33.589285407048429</v>
      </c>
      <c r="BY3103">
        <v>33.791726957261211</v>
      </c>
      <c r="BZ3103">
        <v>841.67308001301171</v>
      </c>
      <c r="CA3103">
        <v>303.89919183766375</v>
      </c>
      <c r="CB3103">
        <v>251.84996458510037</v>
      </c>
      <c r="CC3103" s="156">
        <v>1.07</v>
      </c>
      <c r="CD3103">
        <v>1460</v>
      </c>
      <c r="CE3103">
        <v>0.12160078828144982</v>
      </c>
      <c r="CF3103">
        <v>3.84442879212255</v>
      </c>
      <c r="CG3103">
        <v>0.14811944776157793</v>
      </c>
      <c r="CH3103">
        <v>5.8126858811555433</v>
      </c>
      <c r="CI3103">
        <v>13</v>
      </c>
    </row>
    <row r="3104" spans="47:87" x14ac:dyDescent="0.3">
      <c r="AU3104">
        <v>0.3</v>
      </c>
      <c r="AV3104">
        <v>22.815831569522821</v>
      </c>
      <c r="AW3104">
        <v>0.3815618500623848</v>
      </c>
      <c r="AX3104">
        <v>0.65529779161142154</v>
      </c>
      <c r="AY3104">
        <v>305.20720267135312</v>
      </c>
      <c r="AZ3104">
        <v>8.9650644237882188E-2</v>
      </c>
      <c r="BA3104">
        <v>434.07487121981552</v>
      </c>
      <c r="BB3104">
        <v>340.62010227103985</v>
      </c>
      <c r="BC3104">
        <v>1</v>
      </c>
      <c r="BD3104">
        <v>43.929751050353893</v>
      </c>
      <c r="BE3104">
        <v>104.40949559050061</v>
      </c>
      <c r="BF3104">
        <v>12.366316757238746</v>
      </c>
      <c r="BG3104">
        <v>5.4133670891257921</v>
      </c>
      <c r="BH3104">
        <v>455.46106625280618</v>
      </c>
      <c r="BI3104">
        <v>0.20000000000000004</v>
      </c>
      <c r="BJ3104">
        <v>2300.4322762939428</v>
      </c>
      <c r="BK3104">
        <v>699.41182669055638</v>
      </c>
      <c r="BL3104">
        <v>918.58692639742083</v>
      </c>
      <c r="BM3104">
        <v>1104.6557009495637</v>
      </c>
      <c r="BN3104">
        <v>190.81279558207655</v>
      </c>
      <c r="BO3104">
        <v>34.724071698010249</v>
      </c>
      <c r="BP3104">
        <v>2.9028756598346316E-2</v>
      </c>
      <c r="BQ3104">
        <v>100</v>
      </c>
      <c r="BR3104">
        <v>346.49465036054221</v>
      </c>
      <c r="BS3104">
        <v>5.6322823909305091E-2</v>
      </c>
      <c r="BT3104">
        <v>2.9889630038164994E-4</v>
      </c>
      <c r="BU3104">
        <v>0.72070646880466382</v>
      </c>
      <c r="BV3104">
        <v>0.53480182656196928</v>
      </c>
      <c r="BW3104">
        <v>13.933138445012469</v>
      </c>
      <c r="BX3104">
        <v>33.33023464241063</v>
      </c>
      <c r="BY3104">
        <v>32.556540498096162</v>
      </c>
      <c r="BZ3104">
        <v>1169.1060405348055</v>
      </c>
      <c r="CA3104">
        <v>308.58879109696301</v>
      </c>
      <c r="CB3104">
        <v>243.60494764234713</v>
      </c>
      <c r="CC3104" s="156">
        <v>0.84</v>
      </c>
      <c r="CD3104">
        <v>1990</v>
      </c>
      <c r="CE3104">
        <v>0.13560941307519792</v>
      </c>
      <c r="CF3104">
        <v>4.9197573040549498</v>
      </c>
      <c r="CG3104">
        <v>0.181989055007032</v>
      </c>
      <c r="CH3104">
        <v>6.9548778169282963</v>
      </c>
      <c r="CI3104">
        <v>11</v>
      </c>
    </row>
    <row r="3105" spans="47:87" x14ac:dyDescent="0.3">
      <c r="AU3105">
        <v>0.3</v>
      </c>
      <c r="AV3105">
        <v>20.654150080839408</v>
      </c>
      <c r="AW3105">
        <v>0.33585743724588374</v>
      </c>
      <c r="AX3105">
        <v>0.4379699096611484</v>
      </c>
      <c r="AY3105">
        <v>330.26017365408796</v>
      </c>
      <c r="AZ3105">
        <v>0.10478794735512112</v>
      </c>
      <c r="BA3105">
        <v>442.36162399160941</v>
      </c>
      <c r="BB3105">
        <v>390.20639282748721</v>
      </c>
      <c r="BC3105">
        <v>1</v>
      </c>
      <c r="BD3105">
        <v>40.076741900410084</v>
      </c>
      <c r="BE3105">
        <v>107.72638944429744</v>
      </c>
      <c r="BF3105">
        <v>19.140893487124856</v>
      </c>
      <c r="BG3105">
        <v>5.2036353455034678</v>
      </c>
      <c r="BH3105">
        <v>430.94280615991568</v>
      </c>
      <c r="BI3105">
        <v>0.20000000000000004</v>
      </c>
      <c r="BJ3105">
        <v>2467.6262819107787</v>
      </c>
      <c r="BK3105">
        <v>698.82277247347974</v>
      </c>
      <c r="BL3105">
        <v>976.0258976856818</v>
      </c>
      <c r="BM3105">
        <v>1083.6277633285631</v>
      </c>
      <c r="BN3105">
        <v>155.62045034239117</v>
      </c>
      <c r="BO3105">
        <v>30.272451695901722</v>
      </c>
      <c r="BP3105">
        <v>6.0893163311779283E-2</v>
      </c>
      <c r="BQ3105">
        <v>100</v>
      </c>
      <c r="BR3105">
        <v>324.92761458507425</v>
      </c>
      <c r="BS3105">
        <v>5.2171335481275401E-2</v>
      </c>
      <c r="BT3105">
        <v>3.2358822363225327E-4</v>
      </c>
      <c r="BU3105">
        <v>32.742576112750037</v>
      </c>
      <c r="BV3105">
        <v>0.48616732775429422</v>
      </c>
      <c r="BW3105">
        <v>14.478908813435064</v>
      </c>
      <c r="BX3105">
        <v>39.229135831336365</v>
      </c>
      <c r="BY3105">
        <v>30.107838149444696</v>
      </c>
      <c r="BZ3105">
        <v>1240.9969363459877</v>
      </c>
      <c r="CA3105">
        <v>235.58097775174767</v>
      </c>
      <c r="CB3105">
        <v>242.37861399829706</v>
      </c>
      <c r="CC3105" s="156">
        <v>1.04</v>
      </c>
      <c r="CD3105">
        <v>1690</v>
      </c>
      <c r="CE3105">
        <v>0.18185862439218803</v>
      </c>
      <c r="CF3105">
        <v>5.4181301592692375</v>
      </c>
      <c r="CG3105">
        <v>0.1829088861400211</v>
      </c>
      <c r="CH3105">
        <v>20.716507006705918</v>
      </c>
      <c r="CI3105">
        <v>8</v>
      </c>
    </row>
    <row r="3106" spans="47:87" x14ac:dyDescent="0.3">
      <c r="AU3106">
        <v>0.3</v>
      </c>
      <c r="AV3106">
        <v>18.761760760666689</v>
      </c>
      <c r="AW3106">
        <v>0.31496384202740813</v>
      </c>
      <c r="AX3106">
        <v>0.80905292622076797</v>
      </c>
      <c r="AY3106">
        <v>339.89278216427181</v>
      </c>
      <c r="AZ3106">
        <v>0.11364383167564003</v>
      </c>
      <c r="BA3106">
        <v>463.13035141543287</v>
      </c>
      <c r="BB3106">
        <v>380.47037719604822</v>
      </c>
      <c r="BC3106">
        <v>1</v>
      </c>
      <c r="BD3106">
        <v>43.666298827602148</v>
      </c>
      <c r="BE3106">
        <v>109.29003649861927</v>
      </c>
      <c r="BF3106">
        <v>12.15798097768621</v>
      </c>
      <c r="BG3106">
        <v>5.132965965707621</v>
      </c>
      <c r="BH3106">
        <v>421.41339375362242</v>
      </c>
      <c r="BI3106">
        <v>0.19999999999999998</v>
      </c>
      <c r="BJ3106">
        <v>2517.8847038510398</v>
      </c>
      <c r="BK3106">
        <v>684.14948052443083</v>
      </c>
      <c r="BL3106">
        <v>842.18246452570327</v>
      </c>
      <c r="BM3106">
        <v>906.2393879653448</v>
      </c>
      <c r="BN3106">
        <v>200.58621872718618</v>
      </c>
      <c r="BO3106">
        <v>28.789206574337026</v>
      </c>
      <c r="BP3106">
        <v>8.4933342125172173E-3</v>
      </c>
      <c r="BQ3106">
        <v>100</v>
      </c>
      <c r="BR3106">
        <v>353.52165224787575</v>
      </c>
      <c r="BS3106">
        <v>5.3810938739326165E-2</v>
      </c>
      <c r="BT3106">
        <v>2.9770577738438191E-4</v>
      </c>
      <c r="BU3106">
        <v>0</v>
      </c>
      <c r="BV3106">
        <v>0.53546080932792572</v>
      </c>
      <c r="BW3106">
        <v>15.128077054921661</v>
      </c>
      <c r="BX3106">
        <v>37.38122877357803</v>
      </c>
      <c r="BY3106">
        <v>30.584947008894098</v>
      </c>
      <c r="BZ3106">
        <v>1146.1461218930724</v>
      </c>
      <c r="CA3106">
        <v>251.10743760401843</v>
      </c>
      <c r="CB3106">
        <v>224.83988030662945</v>
      </c>
      <c r="CC3106" s="156">
        <v>0.92</v>
      </c>
      <c r="CD3106">
        <v>2590</v>
      </c>
      <c r="CE3106">
        <v>0.10486451695045784</v>
      </c>
      <c r="CF3106">
        <v>3.3861621430982027</v>
      </c>
      <c r="CG3106">
        <v>0.14580380976526461</v>
      </c>
      <c r="CH3106">
        <v>-0.23442220472628983</v>
      </c>
      <c r="CI3106" t="s">
        <v>479</v>
      </c>
    </row>
    <row r="3107" spans="47:87" x14ac:dyDescent="0.3">
      <c r="AU3107">
        <v>0.3</v>
      </c>
      <c r="AV3107">
        <v>20.311957212907167</v>
      </c>
      <c r="AW3107">
        <v>0.30560729632353428</v>
      </c>
      <c r="AX3107">
        <v>1.1560530532904478</v>
      </c>
      <c r="AY3107">
        <v>325.69141898480302</v>
      </c>
      <c r="AZ3107">
        <v>8.8202695613173565E-2</v>
      </c>
      <c r="BA3107">
        <v>401.1793824604685</v>
      </c>
      <c r="BB3107">
        <v>394.44467891170223</v>
      </c>
      <c r="BC3107">
        <v>1</v>
      </c>
      <c r="BD3107">
        <v>36.471826359726435</v>
      </c>
      <c r="BE3107">
        <v>104.15337300123626</v>
      </c>
      <c r="BF3107">
        <v>23.779928830686899</v>
      </c>
      <c r="BG3107">
        <v>4.7872847588734997</v>
      </c>
      <c r="BH3107">
        <v>416.73646294070159</v>
      </c>
      <c r="BI3107">
        <v>0.19999999999999998</v>
      </c>
      <c r="BJ3107">
        <v>2530.2421112695856</v>
      </c>
      <c r="BK3107">
        <v>689.16493182084969</v>
      </c>
      <c r="BL3107">
        <v>867.8709074526588</v>
      </c>
      <c r="BM3107">
        <v>952.01944819725406</v>
      </c>
      <c r="BN3107">
        <v>215.9694342627925</v>
      </c>
      <c r="BO3107">
        <v>27.516637486927593</v>
      </c>
      <c r="BP3107">
        <v>5.8989339775183849E-2</v>
      </c>
      <c r="BQ3107">
        <v>100</v>
      </c>
      <c r="BR3107">
        <v>367.72903423752439</v>
      </c>
      <c r="BS3107">
        <v>5.7110171788749664E-2</v>
      </c>
      <c r="BT3107">
        <v>2.9248517574953172E-4</v>
      </c>
      <c r="BU3107">
        <v>0</v>
      </c>
      <c r="BV3107">
        <v>0.59247971667603272</v>
      </c>
      <c r="BW3107">
        <v>14.686647412965426</v>
      </c>
      <c r="BX3107">
        <v>32.948069195324457</v>
      </c>
      <c r="BY3107">
        <v>33.414136085124312</v>
      </c>
      <c r="BZ3107">
        <v>1176.9729543996341</v>
      </c>
      <c r="CA3107">
        <v>301.36044981017562</v>
      </c>
      <c r="CB3107">
        <v>228.48466477744824</v>
      </c>
      <c r="CC3107" s="156">
        <v>0.91</v>
      </c>
      <c r="CD3107">
        <v>1660</v>
      </c>
      <c r="CE3107">
        <v>0.16291464649766785</v>
      </c>
      <c r="CF3107">
        <v>6.3664043156917955</v>
      </c>
      <c r="CG3107">
        <v>0.19800386956121635</v>
      </c>
      <c r="CH3107">
        <v>14.775801140654616</v>
      </c>
      <c r="CI3107">
        <v>9</v>
      </c>
    </row>
    <row r="3108" spans="47:87" x14ac:dyDescent="0.3">
      <c r="AU3108">
        <v>0.3</v>
      </c>
      <c r="AV3108">
        <v>20.779360234059226</v>
      </c>
      <c r="AW3108">
        <v>0.34650368844291951</v>
      </c>
      <c r="AX3108">
        <v>1.6350467203055215</v>
      </c>
      <c r="AY3108">
        <v>357.82069555306526</v>
      </c>
      <c r="AZ3108">
        <v>9.3695648528010267E-2</v>
      </c>
      <c r="BA3108">
        <v>516.88540486534669</v>
      </c>
      <c r="BB3108">
        <v>353.73582926259928</v>
      </c>
      <c r="BC3108">
        <v>1</v>
      </c>
      <c r="BD3108">
        <v>38.348430662294703</v>
      </c>
      <c r="BE3108">
        <v>82.1352397097139</v>
      </c>
      <c r="BF3108">
        <v>19.89888648868649</v>
      </c>
      <c r="BG3108">
        <v>5.1018778097711142</v>
      </c>
      <c r="BH3108">
        <v>366.13339993038943</v>
      </c>
      <c r="BI3108">
        <v>0.19999999999999998</v>
      </c>
      <c r="BJ3108">
        <v>3014.4330869850132</v>
      </c>
      <c r="BK3108">
        <v>675.19534422504682</v>
      </c>
      <c r="BL3108">
        <v>963.85334634511912</v>
      </c>
      <c r="BM3108">
        <v>874.58759169096868</v>
      </c>
      <c r="BN3108">
        <v>181.24919443519596</v>
      </c>
      <c r="BO3108">
        <v>31.359274101541537</v>
      </c>
      <c r="BP3108">
        <v>4.7455428958219727E-2</v>
      </c>
      <c r="BQ3108">
        <v>100</v>
      </c>
      <c r="BR3108">
        <v>363.38193365376367</v>
      </c>
      <c r="BS3108">
        <v>5.5799479910636662E-2</v>
      </c>
      <c r="BT3108">
        <v>3.4282681895626165E-4</v>
      </c>
      <c r="BU3108">
        <v>26.480891700495331</v>
      </c>
      <c r="BV3108">
        <v>0.55337535724868692</v>
      </c>
      <c r="BW3108">
        <v>15.515846939990229</v>
      </c>
      <c r="BX3108">
        <v>33.779471800319058</v>
      </c>
      <c r="BY3108">
        <v>29.127729765385634</v>
      </c>
      <c r="BZ3108">
        <v>845.30833605642829</v>
      </c>
      <c r="CA3108">
        <v>325.8417021517464</v>
      </c>
      <c r="CB3108">
        <v>234.09462298105467</v>
      </c>
      <c r="CC3108" s="156">
        <v>1.05</v>
      </c>
      <c r="CD3108">
        <v>1430</v>
      </c>
      <c r="CE3108">
        <v>0.18793123195805195</v>
      </c>
      <c r="CF3108">
        <v>6.9028713130438923</v>
      </c>
      <c r="CG3108">
        <v>0.22626364430069787</v>
      </c>
      <c r="CH3108">
        <v>21.276709537669632</v>
      </c>
      <c r="CI3108">
        <v>7</v>
      </c>
    </row>
    <row r="3109" spans="47:87" x14ac:dyDescent="0.3">
      <c r="AU3109">
        <v>0.3</v>
      </c>
      <c r="AV3109">
        <v>18.329559967180888</v>
      </c>
      <c r="AW3109">
        <v>0.29597799004568792</v>
      </c>
      <c r="AX3109">
        <v>1.3360783252075747</v>
      </c>
      <c r="AY3109">
        <v>322.93899322192124</v>
      </c>
      <c r="AZ3109">
        <v>0.10391333825974886</v>
      </c>
      <c r="BA3109">
        <v>401.39016370550843</v>
      </c>
      <c r="BB3109">
        <v>370.64878348302847</v>
      </c>
      <c r="BC3109">
        <v>1</v>
      </c>
      <c r="BD3109">
        <v>35.543342428488366</v>
      </c>
      <c r="BE3109">
        <v>91.871041010310208</v>
      </c>
      <c r="BF3109">
        <v>13.016340103601978</v>
      </c>
      <c r="BG3109">
        <v>3.9859194434106056</v>
      </c>
      <c r="BH3109">
        <v>397.02540047659505</v>
      </c>
      <c r="BI3109">
        <v>0.2</v>
      </c>
      <c r="BJ3109">
        <v>2467.8917646335303</v>
      </c>
      <c r="BK3109">
        <v>667.14066465067344</v>
      </c>
      <c r="BL3109">
        <v>895.1732992557038</v>
      </c>
      <c r="BM3109">
        <v>899.63840100138304</v>
      </c>
      <c r="BN3109">
        <v>144.77456078437626</v>
      </c>
      <c r="BO3109">
        <v>26.512470873871653</v>
      </c>
      <c r="BP3109">
        <v>7.3683447165951585E-2</v>
      </c>
      <c r="BQ3109">
        <v>100</v>
      </c>
      <c r="BR3109">
        <v>351.10084899243412</v>
      </c>
      <c r="BS3109">
        <v>5.0985290897707328E-2</v>
      </c>
      <c r="BT3109">
        <v>3.2756690301922499E-4</v>
      </c>
      <c r="BU3109">
        <v>17.682471851390179</v>
      </c>
      <c r="BV3109">
        <v>0.54984873745752072</v>
      </c>
      <c r="BW3109">
        <v>15.057572050676081</v>
      </c>
      <c r="BX3109">
        <v>34.524046448129617</v>
      </c>
      <c r="BY3109">
        <v>27.096809005916391</v>
      </c>
      <c r="BZ3109">
        <v>1022.1898123481652</v>
      </c>
      <c r="CA3109">
        <v>237.76024296878006</v>
      </c>
      <c r="CB3109">
        <v>208.27145389180583</v>
      </c>
      <c r="CC3109" s="156">
        <v>1.02</v>
      </c>
      <c r="CD3109">
        <v>630</v>
      </c>
      <c r="CE3109">
        <v>0.19466989000700896</v>
      </c>
      <c r="CF3109">
        <v>8.6282648526471668</v>
      </c>
      <c r="CG3109">
        <v>0.28236592981901099</v>
      </c>
      <c r="CH3109">
        <v>28.360053785690386</v>
      </c>
      <c r="CI3109">
        <v>6</v>
      </c>
    </row>
    <row r="3110" spans="47:87" x14ac:dyDescent="0.3">
      <c r="AU3110">
        <v>0.3</v>
      </c>
      <c r="AV3110">
        <v>20.725398322735909</v>
      </c>
      <c r="AW3110">
        <v>0.31942405470093538</v>
      </c>
      <c r="AX3110">
        <v>1.3964561520903491</v>
      </c>
      <c r="AY3110">
        <v>340.42918647141209</v>
      </c>
      <c r="AZ3110">
        <v>0.10571946775142431</v>
      </c>
      <c r="BA3110">
        <v>437.25938980765523</v>
      </c>
      <c r="BB3110">
        <v>352.79489638273026</v>
      </c>
      <c r="BC3110">
        <v>1</v>
      </c>
      <c r="BD3110">
        <v>42.477659903971741</v>
      </c>
      <c r="BE3110">
        <v>97.903668111233344</v>
      </c>
      <c r="BF3110">
        <v>17.061857978462744</v>
      </c>
      <c r="BG3110">
        <v>3.4419472953024002</v>
      </c>
      <c r="BH3110">
        <v>390.02038550165236</v>
      </c>
      <c r="BI3110">
        <v>0.20000000000000004</v>
      </c>
      <c r="BJ3110">
        <v>2726.6401205814445</v>
      </c>
      <c r="BK3110">
        <v>688.85981688896527</v>
      </c>
      <c r="BL3110">
        <v>904.46691192568278</v>
      </c>
      <c r="BM3110">
        <v>947.59786811424351</v>
      </c>
      <c r="BN3110">
        <v>173.62539313402749</v>
      </c>
      <c r="BO3110">
        <v>28.878516620149298</v>
      </c>
      <c r="BP3110">
        <v>4.7292763190390441E-2</v>
      </c>
      <c r="BQ3110">
        <v>100</v>
      </c>
      <c r="BR3110">
        <v>310.87673314910023</v>
      </c>
      <c r="BS3110">
        <v>5.2817176713589979E-2</v>
      </c>
      <c r="BT3110">
        <v>2.9315013756640905E-4</v>
      </c>
      <c r="BU3110">
        <v>0</v>
      </c>
      <c r="BV3110">
        <v>0.51028397685019145</v>
      </c>
      <c r="BW3110">
        <v>15.672066025434969</v>
      </c>
      <c r="BX3110">
        <v>35.262770886854312</v>
      </c>
      <c r="BY3110">
        <v>32.257263302676712</v>
      </c>
      <c r="BZ3110">
        <v>1265.5019017246152</v>
      </c>
      <c r="CA3110">
        <v>266.07042089176684</v>
      </c>
      <c r="CB3110">
        <v>249.06550100392678</v>
      </c>
      <c r="CC3110" s="156">
        <v>0.86</v>
      </c>
      <c r="CD3110">
        <v>1450</v>
      </c>
      <c r="CE3110">
        <v>0.24269062675997954</v>
      </c>
      <c r="CF3110">
        <v>7.6309243996055525</v>
      </c>
      <c r="CG3110">
        <v>0.33337821220299685</v>
      </c>
      <c r="CH3110">
        <v>26.408452174744536</v>
      </c>
      <c r="CI3110">
        <v>5</v>
      </c>
    </row>
    <row r="3111" spans="47:87" x14ac:dyDescent="0.3">
      <c r="AU3111">
        <v>0.3</v>
      </c>
      <c r="AV3111">
        <v>18.181160977600161</v>
      </c>
      <c r="AW3111">
        <v>0.3028220405931602</v>
      </c>
      <c r="AX3111">
        <v>0.74199427823216357</v>
      </c>
      <c r="AY3111">
        <v>320.15007530258964</v>
      </c>
      <c r="AZ3111">
        <v>8.2867398241485229E-2</v>
      </c>
      <c r="BA3111">
        <v>434.42311824464264</v>
      </c>
      <c r="BB3111">
        <v>346.5125540082563</v>
      </c>
      <c r="BC3111">
        <v>1</v>
      </c>
      <c r="BD3111">
        <v>44.075183981387262</v>
      </c>
      <c r="BE3111">
        <v>96.997827207105274</v>
      </c>
      <c r="BF3111">
        <v>16.001769348538094</v>
      </c>
      <c r="BG3111">
        <v>5.748563404379861</v>
      </c>
      <c r="BH3111">
        <v>454.57098503766025</v>
      </c>
      <c r="BI3111">
        <v>0.2</v>
      </c>
      <c r="BJ3111">
        <v>2977.0332031927574</v>
      </c>
      <c r="BK3111">
        <v>672.65350744338195</v>
      </c>
      <c r="BL3111">
        <v>879.31906727004946</v>
      </c>
      <c r="BM3111">
        <v>830.56136625496606</v>
      </c>
      <c r="BN3111">
        <v>157.60916099211812</v>
      </c>
      <c r="BO3111">
        <v>27.439550577156428</v>
      </c>
      <c r="BP3111">
        <v>3.7396822597587524E-2</v>
      </c>
      <c r="BQ3111">
        <v>100</v>
      </c>
      <c r="BR3111">
        <v>310.85788399066308</v>
      </c>
      <c r="BS3111">
        <v>5.6167289715424153E-2</v>
      </c>
      <c r="BT3111">
        <v>2.9798503028955392E-4</v>
      </c>
      <c r="BU3111">
        <v>0</v>
      </c>
      <c r="BV3111">
        <v>0.51281834217136046</v>
      </c>
      <c r="BW3111">
        <v>15.542292801373661</v>
      </c>
      <c r="BX3111">
        <v>35.894283234648299</v>
      </c>
      <c r="BY3111">
        <v>26.601993028035089</v>
      </c>
      <c r="BZ3111">
        <v>958.45441380143131</v>
      </c>
      <c r="CA3111">
        <v>370.2686506202777</v>
      </c>
      <c r="CB3111">
        <v>238.02546493468671</v>
      </c>
      <c r="CC3111" s="156">
        <v>0.86</v>
      </c>
      <c r="CD3111">
        <v>2050</v>
      </c>
      <c r="CE3111">
        <v>0.14654441015105468</v>
      </c>
      <c r="CF3111">
        <v>5.0891104268108087</v>
      </c>
      <c r="CG3111">
        <v>0.19296475428635809</v>
      </c>
      <c r="CH3111">
        <v>8.0762788023645982</v>
      </c>
      <c r="CI3111">
        <v>10</v>
      </c>
    </row>
    <row r="3112" spans="47:87" x14ac:dyDescent="0.3">
      <c r="AU3112">
        <v>0.3</v>
      </c>
      <c r="AV3112">
        <v>20.181639086277983</v>
      </c>
      <c r="AW3112">
        <v>0.31679504128225372</v>
      </c>
      <c r="AX3112">
        <v>1.5852379097360769</v>
      </c>
      <c r="AY3112">
        <v>318.9971389722686</v>
      </c>
      <c r="AZ3112">
        <v>0.11760958560836719</v>
      </c>
      <c r="BA3112">
        <v>419.51730579669118</v>
      </c>
      <c r="BB3112">
        <v>261.23752041028121</v>
      </c>
      <c r="BC3112">
        <v>1</v>
      </c>
      <c r="BD3112">
        <v>38.868899672196889</v>
      </c>
      <c r="BE3112">
        <v>90.409236916756058</v>
      </c>
      <c r="BF3112">
        <v>15.753003827795979</v>
      </c>
      <c r="BG3112">
        <v>5.8038232896712456</v>
      </c>
      <c r="BH3112">
        <v>394.83775122574457</v>
      </c>
      <c r="BI3112">
        <v>0.19999999999999998</v>
      </c>
      <c r="BJ3112">
        <v>2441.2808278262119</v>
      </c>
      <c r="BK3112">
        <v>685.41367405948824</v>
      </c>
      <c r="BL3112">
        <v>864.99773125672448</v>
      </c>
      <c r="BM3112">
        <v>1075.6122290044548</v>
      </c>
      <c r="BN3112">
        <v>130.25034744954769</v>
      </c>
      <c r="BO3112">
        <v>28.701967755416561</v>
      </c>
      <c r="BP3112">
        <v>3.9423200175260735E-2</v>
      </c>
      <c r="BQ3112">
        <v>100</v>
      </c>
      <c r="BR3112">
        <v>342.72966429423889</v>
      </c>
      <c r="BS3112">
        <v>5.0715832128802645E-2</v>
      </c>
      <c r="BT3112">
        <v>3.2805448452173625E-4</v>
      </c>
      <c r="BU3112">
        <v>0</v>
      </c>
      <c r="BV3112">
        <v>0.50774637224229369</v>
      </c>
      <c r="BW3112">
        <v>15.386595765157834</v>
      </c>
      <c r="BX3112">
        <v>38.056073068948422</v>
      </c>
      <c r="BY3112">
        <v>34.91070704771689</v>
      </c>
      <c r="BZ3112">
        <v>942.03909804426075</v>
      </c>
      <c r="CA3112">
        <v>265.42706289251652</v>
      </c>
      <c r="CB3112">
        <v>229.32694724396347</v>
      </c>
      <c r="CC3112" s="156">
        <v>0.99</v>
      </c>
      <c r="CD3112">
        <v>2060</v>
      </c>
      <c r="CE3112">
        <v>3.4301579754715483E-2</v>
      </c>
      <c r="CF3112">
        <v>2.1327868629972127</v>
      </c>
      <c r="CG3112">
        <v>8.0363933928581863E-2</v>
      </c>
      <c r="CH3112">
        <v>-9.852568682286643</v>
      </c>
      <c r="CI3112" t="s">
        <v>479</v>
      </c>
    </row>
    <row r="3113" spans="47:87" x14ac:dyDescent="0.3">
      <c r="AU3113">
        <v>0.3</v>
      </c>
      <c r="AV3113">
        <v>20.024707464132145</v>
      </c>
      <c r="AW3113">
        <v>0.30487367590967651</v>
      </c>
      <c r="AX3113">
        <v>0.75290245342109618</v>
      </c>
      <c r="AY3113">
        <v>286.62575108644597</v>
      </c>
      <c r="AZ3113">
        <v>9.931739789626795E-2</v>
      </c>
      <c r="BA3113">
        <v>385.5999937150246</v>
      </c>
      <c r="BB3113">
        <v>319.61516222952883</v>
      </c>
      <c r="BC3113">
        <v>1</v>
      </c>
      <c r="BD3113">
        <v>43.602022576837214</v>
      </c>
      <c r="BE3113">
        <v>103.83447257459096</v>
      </c>
      <c r="BF3113">
        <v>19.455278662895903</v>
      </c>
      <c r="BG3113">
        <v>4.8926258493539914</v>
      </c>
      <c r="BH3113">
        <v>393.11003960067097</v>
      </c>
      <c r="BI3113">
        <v>0.19999999999999996</v>
      </c>
      <c r="BJ3113">
        <v>2805.1728206968892</v>
      </c>
      <c r="BK3113">
        <v>702.26415786145685</v>
      </c>
      <c r="BL3113">
        <v>876.10477429235652</v>
      </c>
      <c r="BM3113">
        <v>971.68649627906211</v>
      </c>
      <c r="BN3113">
        <v>144.55483989707446</v>
      </c>
      <c r="BO3113">
        <v>27.956423644417455</v>
      </c>
      <c r="BP3113">
        <v>0</v>
      </c>
      <c r="BQ3113">
        <v>100</v>
      </c>
      <c r="BR3113">
        <v>267.18221491854393</v>
      </c>
      <c r="BS3113">
        <v>5.7423745966953772E-2</v>
      </c>
      <c r="BT3113">
        <v>3.2010873263726161E-4</v>
      </c>
      <c r="BU3113">
        <v>0</v>
      </c>
      <c r="BV3113">
        <v>0.53926973379328635</v>
      </c>
      <c r="BW3113">
        <v>14.092901031049324</v>
      </c>
      <c r="BX3113">
        <v>35.885800556179433</v>
      </c>
      <c r="BY3113">
        <v>33.432592402782305</v>
      </c>
      <c r="BZ3113">
        <v>927.92882303016859</v>
      </c>
      <c r="CA3113">
        <v>234.91361139365517</v>
      </c>
      <c r="CB3113">
        <v>216.44713920187144</v>
      </c>
      <c r="CC3113" s="156">
        <v>0.94</v>
      </c>
      <c r="CD3113">
        <v>1020</v>
      </c>
      <c r="CE3113">
        <v>0.26740308596071083</v>
      </c>
      <c r="CF3113">
        <v>7.7866812677309047</v>
      </c>
      <c r="CG3113">
        <v>0.32148228449819821</v>
      </c>
      <c r="CH3113">
        <v>30.542353930778368</v>
      </c>
      <c r="CI3113">
        <v>5</v>
      </c>
    </row>
    <row r="3114" spans="47:87" x14ac:dyDescent="0.3">
      <c r="AU3114">
        <v>0.3</v>
      </c>
      <c r="AV3114">
        <v>22.940972217571719</v>
      </c>
      <c r="AW3114">
        <v>0.267979431955786</v>
      </c>
      <c r="AX3114">
        <v>1.7005902031253373</v>
      </c>
      <c r="AY3114">
        <v>305.93730083728684</v>
      </c>
      <c r="AZ3114">
        <v>0.10085990699611609</v>
      </c>
      <c r="BA3114">
        <v>494.26265117538526</v>
      </c>
      <c r="BB3114">
        <v>356.78948904165276</v>
      </c>
      <c r="BC3114">
        <v>1</v>
      </c>
      <c r="BD3114">
        <v>31.326031091451352</v>
      </c>
      <c r="BE3114">
        <v>85.453003990350481</v>
      </c>
      <c r="BF3114">
        <v>18.596158823396696</v>
      </c>
      <c r="BG3114">
        <v>5.5323229630632307</v>
      </c>
      <c r="BH3114">
        <v>430.14791291559993</v>
      </c>
      <c r="BI3114">
        <v>0.2</v>
      </c>
      <c r="BJ3114">
        <v>2622.77912549343</v>
      </c>
      <c r="BK3114">
        <v>678.75819130800278</v>
      </c>
      <c r="BL3114">
        <v>813.3924328652746</v>
      </c>
      <c r="BM3114">
        <v>776.63876691304097</v>
      </c>
      <c r="BN3114">
        <v>134.58395303872359</v>
      </c>
      <c r="BO3114">
        <v>23.856810672637344</v>
      </c>
      <c r="BP3114">
        <v>8.4598786113939034E-2</v>
      </c>
      <c r="BQ3114">
        <v>100</v>
      </c>
      <c r="BR3114">
        <v>335.39519511329001</v>
      </c>
      <c r="BS3114">
        <v>5.2680380862883673E-2</v>
      </c>
      <c r="BT3114">
        <v>3.2009836811492336E-4</v>
      </c>
      <c r="BU3114">
        <v>0</v>
      </c>
      <c r="BV3114">
        <v>0.5070801444687304</v>
      </c>
      <c r="BW3114">
        <v>15.58455642078723</v>
      </c>
      <c r="BX3114">
        <v>37.084778311412428</v>
      </c>
      <c r="BY3114">
        <v>35.473913229762083</v>
      </c>
      <c r="BZ3114">
        <v>862.67933948693985</v>
      </c>
      <c r="CA3114">
        <v>244.87533687014133</v>
      </c>
      <c r="CB3114">
        <v>231.83222031953483</v>
      </c>
      <c r="CC3114" s="156">
        <v>0.79</v>
      </c>
      <c r="CD3114">
        <v>3010</v>
      </c>
      <c r="CE3114">
        <v>6.9695758879884995E-2</v>
      </c>
      <c r="CF3114">
        <v>2.5941108207938042</v>
      </c>
      <c r="CG3114">
        <v>0.1065160920843829</v>
      </c>
      <c r="CH3114">
        <v>-5.0235132978173835</v>
      </c>
      <c r="CI3114" t="s">
        <v>479</v>
      </c>
    </row>
    <row r="3115" spans="47:87" x14ac:dyDescent="0.3">
      <c r="AU3115">
        <v>0.3</v>
      </c>
      <c r="AV3115">
        <v>19.288162355683113</v>
      </c>
      <c r="AW3115">
        <v>0.33490558714383684</v>
      </c>
      <c r="AX3115">
        <v>1.1427130858164138</v>
      </c>
      <c r="AY3115">
        <v>376.47484018964133</v>
      </c>
      <c r="AZ3115">
        <v>0.11185418665893325</v>
      </c>
      <c r="BA3115">
        <v>413.75791884188646</v>
      </c>
      <c r="BB3115">
        <v>327.63233054122958</v>
      </c>
      <c r="BC3115">
        <v>1</v>
      </c>
      <c r="BD3115">
        <v>42.431223202506345</v>
      </c>
      <c r="BE3115">
        <v>91.24355008237923</v>
      </c>
      <c r="BF3115">
        <v>22.7075655279579</v>
      </c>
      <c r="BG3115">
        <v>4.034858622695916</v>
      </c>
      <c r="BH3115">
        <v>382.15293041488064</v>
      </c>
      <c r="BI3115">
        <v>0.20000000000000007</v>
      </c>
      <c r="BJ3115">
        <v>2714.2423452700132</v>
      </c>
      <c r="BK3115">
        <v>694.18907766569953</v>
      </c>
      <c r="BL3115">
        <v>881.83833349769259</v>
      </c>
      <c r="BM3115">
        <v>1081.0932959159343</v>
      </c>
      <c r="BN3115">
        <v>125.93414853590701</v>
      </c>
      <c r="BO3115">
        <v>30.21915428784142</v>
      </c>
      <c r="BP3115">
        <v>5.6741480971029122E-2</v>
      </c>
      <c r="BQ3115">
        <v>100</v>
      </c>
      <c r="BR3115">
        <v>354.06269125632502</v>
      </c>
      <c r="BS3115">
        <v>5.3397868976877955E-2</v>
      </c>
      <c r="BT3115">
        <v>3.2689972202046107E-4</v>
      </c>
      <c r="BU3115">
        <v>96.962070878856807</v>
      </c>
      <c r="BV3115">
        <v>0.55004667457759859</v>
      </c>
      <c r="BW3115">
        <v>14.561013669880284</v>
      </c>
      <c r="BX3115">
        <v>36.99700929595685</v>
      </c>
      <c r="BY3115">
        <v>30.914987718122145</v>
      </c>
      <c r="BZ3115">
        <v>912.59553203011046</v>
      </c>
      <c r="CA3115">
        <v>330.73757517862413</v>
      </c>
      <c r="CB3115">
        <v>223.75690407969631</v>
      </c>
      <c r="CC3115" s="156">
        <v>1.25</v>
      </c>
      <c r="CD3115">
        <v>1280</v>
      </c>
      <c r="CE3115">
        <v>3.0677412415311966E-2</v>
      </c>
      <c r="CF3115">
        <v>2.1905820018670581</v>
      </c>
      <c r="CG3115">
        <v>7.4209537465934505E-2</v>
      </c>
      <c r="CH3115">
        <v>-11.884737670642448</v>
      </c>
      <c r="CI3115" t="s">
        <v>479</v>
      </c>
    </row>
    <row r="3116" spans="47:87" x14ac:dyDescent="0.3">
      <c r="AU3116">
        <v>0.3</v>
      </c>
      <c r="AV3116">
        <v>19.917360027847817</v>
      </c>
      <c r="AW3116">
        <v>0.29799106979925671</v>
      </c>
      <c r="AX3116">
        <v>1.0609950198714044</v>
      </c>
      <c r="AY3116">
        <v>333.65199081123211</v>
      </c>
      <c r="AZ3116">
        <v>0.10310950147779485</v>
      </c>
      <c r="BA3116">
        <v>448.10376204659002</v>
      </c>
      <c r="BB3116">
        <v>333.32226002256363</v>
      </c>
      <c r="BC3116">
        <v>1</v>
      </c>
      <c r="BD3116">
        <v>38.371362248075584</v>
      </c>
      <c r="BE3116">
        <v>105.06211409617417</v>
      </c>
      <c r="BF3116">
        <v>6.4550135949880181</v>
      </c>
      <c r="BG3116">
        <v>3.5057533441286957</v>
      </c>
      <c r="BH3116">
        <v>440.19229587874645</v>
      </c>
      <c r="BI3116">
        <v>0.20000000000000004</v>
      </c>
      <c r="BJ3116">
        <v>2181.0889518588683</v>
      </c>
      <c r="BK3116">
        <v>689.88777346289351</v>
      </c>
      <c r="BL3116">
        <v>842.31697044325529</v>
      </c>
      <c r="BM3116">
        <v>974.77983972767515</v>
      </c>
      <c r="BN3116">
        <v>123.20946157860594</v>
      </c>
      <c r="BO3116">
        <v>26.968127293827205</v>
      </c>
      <c r="BP3116">
        <v>4.078189444581011E-2</v>
      </c>
      <c r="BQ3116">
        <v>100</v>
      </c>
      <c r="BR3116">
        <v>358.53922950789831</v>
      </c>
      <c r="BS3116">
        <v>5.3455836443445627E-2</v>
      </c>
      <c r="BT3116">
        <v>3.2663664013992376E-4</v>
      </c>
      <c r="BU3116">
        <v>0</v>
      </c>
      <c r="BV3116">
        <v>0.56580604208083085</v>
      </c>
      <c r="BW3116">
        <v>15.225276965582808</v>
      </c>
      <c r="BX3116">
        <v>36.805491050582141</v>
      </c>
      <c r="BY3116">
        <v>37.292919156862553</v>
      </c>
      <c r="BZ3116">
        <v>933.62886451212057</v>
      </c>
      <c r="CA3116">
        <v>316.17068188401288</v>
      </c>
      <c r="CB3116">
        <v>242.10887546474973</v>
      </c>
      <c r="CC3116" s="156">
        <v>1.07</v>
      </c>
      <c r="CD3116">
        <v>880</v>
      </c>
      <c r="CE3116">
        <v>0.18483063689425383</v>
      </c>
      <c r="CF3116">
        <v>5.9989278483115402</v>
      </c>
      <c r="CG3116">
        <v>0.22413551065068477</v>
      </c>
      <c r="CH3116">
        <v>16.658992722367937</v>
      </c>
      <c r="CI3116">
        <v>8</v>
      </c>
    </row>
    <row r="3117" spans="47:87" x14ac:dyDescent="0.3">
      <c r="AU3117">
        <v>0.3</v>
      </c>
      <c r="AV3117">
        <v>19.809500596625874</v>
      </c>
      <c r="AW3117">
        <v>0.31164372778691585</v>
      </c>
      <c r="AX3117">
        <v>1.0707020332569885</v>
      </c>
      <c r="AY3117">
        <v>338.70670631807252</v>
      </c>
      <c r="AZ3117">
        <v>9.9909511400821174E-2</v>
      </c>
      <c r="BA3117">
        <v>509.40739532124923</v>
      </c>
      <c r="BB3117">
        <v>292.08259359827156</v>
      </c>
      <c r="BC3117">
        <v>1</v>
      </c>
      <c r="BD3117">
        <v>39.773389274978541</v>
      </c>
      <c r="BE3117">
        <v>104.24974600276514</v>
      </c>
      <c r="BF3117">
        <v>18.01676131010392</v>
      </c>
      <c r="BG3117">
        <v>4.1167983249260285</v>
      </c>
      <c r="BH3117">
        <v>444.87446579095166</v>
      </c>
      <c r="BI3117">
        <v>0.2</v>
      </c>
      <c r="BJ3117">
        <v>2991.7130969160257</v>
      </c>
      <c r="BK3117">
        <v>688.20188115166752</v>
      </c>
      <c r="BL3117">
        <v>921.68443925816325</v>
      </c>
      <c r="BM3117">
        <v>958.05019788049776</v>
      </c>
      <c r="BN3117">
        <v>151.13312107048401</v>
      </c>
      <c r="BO3117">
        <v>27.99094054983582</v>
      </c>
      <c r="BP3117">
        <v>6.8504665940002832E-2</v>
      </c>
      <c r="BQ3117">
        <v>100</v>
      </c>
      <c r="BR3117">
        <v>337.94480587040249</v>
      </c>
      <c r="BS3117">
        <v>5.6536420667280214E-2</v>
      </c>
      <c r="BT3117">
        <v>3.0408522460327982E-4</v>
      </c>
      <c r="BU3117">
        <v>0</v>
      </c>
      <c r="BV3117">
        <v>0.57859922929009999</v>
      </c>
      <c r="BW3117">
        <v>14.840226028740627</v>
      </c>
      <c r="BX3117">
        <v>36.461322919023644</v>
      </c>
      <c r="BY3117">
        <v>28.553675626733728</v>
      </c>
      <c r="BZ3117">
        <v>788.2446456956211</v>
      </c>
      <c r="CA3117">
        <v>381.67734452875754</v>
      </c>
      <c r="CB3117">
        <v>246.53526129896784</v>
      </c>
      <c r="CC3117" s="156">
        <v>0.82</v>
      </c>
      <c r="CD3117">
        <v>1470</v>
      </c>
      <c r="CE3117">
        <v>0.17808006823806055</v>
      </c>
      <c r="CF3117">
        <v>6.2758492948547886</v>
      </c>
      <c r="CG3117">
        <v>0.21993432471472454</v>
      </c>
      <c r="CH3117">
        <v>13.826375071980618</v>
      </c>
      <c r="CI3117">
        <v>8</v>
      </c>
    </row>
    <row r="3118" spans="47:87" x14ac:dyDescent="0.3">
      <c r="AU3118">
        <v>0.3</v>
      </c>
      <c r="AV3118">
        <v>19.000549005927702</v>
      </c>
      <c r="AW3118">
        <v>0.32831717109722425</v>
      </c>
      <c r="AX3118">
        <v>1.3185184436924549</v>
      </c>
      <c r="AY3118">
        <v>312.71248951564394</v>
      </c>
      <c r="AZ3118">
        <v>9.1089807760065103E-2</v>
      </c>
      <c r="BA3118">
        <v>501.90192958247309</v>
      </c>
      <c r="BB3118">
        <v>373.43553678295456</v>
      </c>
      <c r="BC3118">
        <v>1</v>
      </c>
      <c r="BD3118">
        <v>50.062536123106085</v>
      </c>
      <c r="BE3118">
        <v>85.718942579207322</v>
      </c>
      <c r="BF3118">
        <v>21.91885111861891</v>
      </c>
      <c r="BG3118">
        <v>5.0056296781446505</v>
      </c>
      <c r="BH3118">
        <v>410.87212332506601</v>
      </c>
      <c r="BI3118">
        <v>0.20000000000000004</v>
      </c>
      <c r="BJ3118">
        <v>2916.2707370978419</v>
      </c>
      <c r="BK3118">
        <v>698.7562843316183</v>
      </c>
      <c r="BL3118">
        <v>895.09264265832121</v>
      </c>
      <c r="BM3118">
        <v>960.38284182271218</v>
      </c>
      <c r="BN3118">
        <v>219.43252511291882</v>
      </c>
      <c r="BO3118">
        <v>29.832964434737502</v>
      </c>
      <c r="BP3118">
        <v>3.0439951294302107E-2</v>
      </c>
      <c r="BQ3118">
        <v>100</v>
      </c>
      <c r="BR3118">
        <v>347.29201314247268</v>
      </c>
      <c r="BS3118">
        <v>5.2035162575302232E-2</v>
      </c>
      <c r="BT3118">
        <v>3.1437005469604843E-4</v>
      </c>
      <c r="BU3118">
        <v>0</v>
      </c>
      <c r="BV3118">
        <v>0.54716415936063501</v>
      </c>
      <c r="BW3118">
        <v>14.965479156933988</v>
      </c>
      <c r="BX3118">
        <v>34.814647609521657</v>
      </c>
      <c r="BY3118">
        <v>37.184036433929009</v>
      </c>
      <c r="BZ3118">
        <v>874.98150300171017</v>
      </c>
      <c r="CA3118">
        <v>229.67703515971036</v>
      </c>
      <c r="CB3118">
        <v>246.42260944693368</v>
      </c>
      <c r="CC3118" s="156">
        <v>1.07</v>
      </c>
      <c r="CD3118">
        <v>1060</v>
      </c>
      <c r="CE3118">
        <v>0.18660732868170271</v>
      </c>
      <c r="CF3118">
        <v>7.3873584325872166</v>
      </c>
      <c r="CG3118">
        <v>0.24478580515724352</v>
      </c>
      <c r="CH3118">
        <v>24.884561575482891</v>
      </c>
      <c r="CI3118">
        <v>7</v>
      </c>
    </row>
    <row r="3119" spans="47:87" x14ac:dyDescent="0.3">
      <c r="AU3119">
        <v>0.3</v>
      </c>
      <c r="AV3119">
        <v>19.008966519748299</v>
      </c>
      <c r="AW3119">
        <v>0.3292494306346474</v>
      </c>
      <c r="AX3119">
        <v>1.4874722977282731</v>
      </c>
      <c r="AY3119">
        <v>336.55218487245156</v>
      </c>
      <c r="AZ3119">
        <v>7.9872109480308914E-2</v>
      </c>
      <c r="BA3119">
        <v>402.92096960888921</v>
      </c>
      <c r="BB3119">
        <v>325.37568649716241</v>
      </c>
      <c r="BC3119">
        <v>1</v>
      </c>
      <c r="BD3119">
        <v>48.914371151026394</v>
      </c>
      <c r="BE3119">
        <v>111.1082836924991</v>
      </c>
      <c r="BF3119">
        <v>24.867730314096278</v>
      </c>
      <c r="BG3119">
        <v>5.1352021432809813</v>
      </c>
      <c r="BH3119">
        <v>423.29085127523831</v>
      </c>
      <c r="BI3119">
        <v>0.19999999999999998</v>
      </c>
      <c r="BJ3119">
        <v>2708.2336173092026</v>
      </c>
      <c r="BK3119">
        <v>704.15214952487486</v>
      </c>
      <c r="BL3119">
        <v>917.15223056606601</v>
      </c>
      <c r="BM3119">
        <v>973.76321900160963</v>
      </c>
      <c r="BN3119">
        <v>113.74462720445038</v>
      </c>
      <c r="BO3119">
        <v>29.840304773923929</v>
      </c>
      <c r="BP3119">
        <v>3.9970548328767903E-2</v>
      </c>
      <c r="BQ3119">
        <v>100</v>
      </c>
      <c r="BR3119">
        <v>318.0002499287877</v>
      </c>
      <c r="BS3119">
        <v>5.5634905927765863E-2</v>
      </c>
      <c r="BT3119">
        <v>2.8906392170449695E-4</v>
      </c>
      <c r="BU3119">
        <v>0</v>
      </c>
      <c r="BV3119">
        <v>0.53673826287327175</v>
      </c>
      <c r="BW3119">
        <v>14.164923437507698</v>
      </c>
      <c r="BX3119">
        <v>36.809498519448724</v>
      </c>
      <c r="BY3119">
        <v>39.430807354985077</v>
      </c>
      <c r="BZ3119">
        <v>1069.9871332623386</v>
      </c>
      <c r="CA3119">
        <v>375.69646122868483</v>
      </c>
      <c r="CB3119">
        <v>242.1288276813797</v>
      </c>
      <c r="CC3119" s="156">
        <v>0.99</v>
      </c>
      <c r="CD3119">
        <v>1860</v>
      </c>
      <c r="CE3119">
        <v>0.1282984859443439</v>
      </c>
      <c r="CF3119">
        <v>5.3981557230990846</v>
      </c>
      <c r="CG3119">
        <v>0.16862937832649236</v>
      </c>
      <c r="CH3119">
        <v>9.057669982394458</v>
      </c>
      <c r="CI3119">
        <v>12</v>
      </c>
    </row>
    <row r="3120" spans="47:87" x14ac:dyDescent="0.3">
      <c r="AU3120">
        <v>0.3</v>
      </c>
      <c r="AV3120">
        <v>18.567611953381238</v>
      </c>
      <c r="AW3120">
        <v>0.3356432889879451</v>
      </c>
      <c r="AX3120">
        <v>0.98394274643992996</v>
      </c>
      <c r="AY3120">
        <v>329.55043555281844</v>
      </c>
      <c r="AZ3120">
        <v>8.2066279243902945E-2</v>
      </c>
      <c r="BA3120">
        <v>376.10616424121059</v>
      </c>
      <c r="BB3120">
        <v>403.3265793071003</v>
      </c>
      <c r="BC3120">
        <v>1</v>
      </c>
      <c r="BD3120">
        <v>36.17405725259308</v>
      </c>
      <c r="BE3120">
        <v>95.21418229630018</v>
      </c>
      <c r="BF3120">
        <v>9.2283164640571496</v>
      </c>
      <c r="BG3120">
        <v>5.6968387407794969</v>
      </c>
      <c r="BH3120">
        <v>415.36081358841722</v>
      </c>
      <c r="BI3120">
        <v>0.2</v>
      </c>
      <c r="BJ3120">
        <v>2541.2806458426753</v>
      </c>
      <c r="BK3120">
        <v>681.22363781604554</v>
      </c>
      <c r="BL3120">
        <v>884.43950094051013</v>
      </c>
      <c r="BM3120">
        <v>887.25508758939441</v>
      </c>
      <c r="BN3120">
        <v>106.15670431961335</v>
      </c>
      <c r="BO3120">
        <v>30.202665354527948</v>
      </c>
      <c r="BP3120">
        <v>6.7090234057030615E-2</v>
      </c>
      <c r="BQ3120">
        <v>100</v>
      </c>
      <c r="BR3120">
        <v>308.92359502094109</v>
      </c>
      <c r="BS3120">
        <v>5.5840018325244885E-2</v>
      </c>
      <c r="BT3120">
        <v>2.9009122283297481E-4</v>
      </c>
      <c r="BU3120">
        <v>0</v>
      </c>
      <c r="BV3120">
        <v>0.55677966020029823</v>
      </c>
      <c r="BW3120">
        <v>14.061303552379572</v>
      </c>
      <c r="BX3120">
        <v>34.32467491851429</v>
      </c>
      <c r="BY3120">
        <v>34.088391225723235</v>
      </c>
      <c r="BZ3120">
        <v>1051.1321120120801</v>
      </c>
      <c r="CA3120">
        <v>222.1907865194616</v>
      </c>
      <c r="CB3120">
        <v>231.06263378052242</v>
      </c>
      <c r="CC3120" s="156">
        <v>0.93</v>
      </c>
      <c r="CD3120">
        <v>1920</v>
      </c>
      <c r="CE3120">
        <v>0.14397985540252378</v>
      </c>
      <c r="CF3120">
        <v>4.051845830349194</v>
      </c>
      <c r="CG3120">
        <v>0.17293355526437901</v>
      </c>
      <c r="CH3120">
        <v>2.800333525449922</v>
      </c>
      <c r="CI3120">
        <v>14</v>
      </c>
    </row>
    <row r="3121" spans="47:87" x14ac:dyDescent="0.3">
      <c r="AU3121">
        <v>0.3</v>
      </c>
      <c r="AV3121">
        <v>17.34347460522422</v>
      </c>
      <c r="AW3121">
        <v>0.2877232232134353</v>
      </c>
      <c r="AX3121">
        <v>2.3626651612282807</v>
      </c>
      <c r="AY3121">
        <v>309.91139426550836</v>
      </c>
      <c r="AZ3121">
        <v>9.4427852091826164E-2</v>
      </c>
      <c r="BA3121">
        <v>463.50531297893781</v>
      </c>
      <c r="BB3121">
        <v>344.9388495753891</v>
      </c>
      <c r="BC3121">
        <v>1</v>
      </c>
      <c r="BD3121">
        <v>43.014767718912161</v>
      </c>
      <c r="BE3121">
        <v>100.57438300392633</v>
      </c>
      <c r="BF3121">
        <v>11.644488422873955</v>
      </c>
      <c r="BG3121">
        <v>5.490147318040389</v>
      </c>
      <c r="BH3121">
        <v>388.24662908304202</v>
      </c>
      <c r="BI3121">
        <v>0.2</v>
      </c>
      <c r="BJ3121">
        <v>2536.5757285529935</v>
      </c>
      <c r="BK3121">
        <v>700.99049515550325</v>
      </c>
      <c r="BL3121">
        <v>928.71927578551117</v>
      </c>
      <c r="BM3121">
        <v>1103.0300390252255</v>
      </c>
      <c r="BN3121">
        <v>153.75969246079262</v>
      </c>
      <c r="BO3121">
        <v>26.126383390800971</v>
      </c>
      <c r="BP3121">
        <v>2.8784693778746383E-2</v>
      </c>
      <c r="BQ3121">
        <v>100</v>
      </c>
      <c r="BR3121">
        <v>371.38242045215412</v>
      </c>
      <c r="BS3121">
        <v>5.5838226815350681E-2</v>
      </c>
      <c r="BT3121">
        <v>3.1023130603160485E-4</v>
      </c>
      <c r="BU3121">
        <v>154.78559014997307</v>
      </c>
      <c r="BV3121">
        <v>0.54830165440640877</v>
      </c>
      <c r="BW3121">
        <v>15.821913750499188</v>
      </c>
      <c r="BX3121">
        <v>35.373568982980125</v>
      </c>
      <c r="BY3121">
        <v>34.17198179723939</v>
      </c>
      <c r="BZ3121">
        <v>977.67015881177008</v>
      </c>
      <c r="CA3121">
        <v>259.34361563029165</v>
      </c>
      <c r="CB3121">
        <v>230.19198783053116</v>
      </c>
      <c r="CC3121" s="156">
        <v>0.98</v>
      </c>
      <c r="CD3121">
        <v>1370</v>
      </c>
      <c r="CE3121">
        <v>0.2220939018422563</v>
      </c>
      <c r="CF3121">
        <v>7.490619957519268</v>
      </c>
      <c r="CG3121">
        <v>0.30024602407974554</v>
      </c>
      <c r="CH3121">
        <v>30.05558978089454</v>
      </c>
      <c r="CI3121">
        <v>5</v>
      </c>
    </row>
    <row r="3122" spans="47:87" x14ac:dyDescent="0.3">
      <c r="AU3122">
        <v>0.3</v>
      </c>
      <c r="AV3122">
        <v>18.96344488689143</v>
      </c>
      <c r="AW3122">
        <v>0.32321315300666081</v>
      </c>
      <c r="AX3122">
        <v>0.18892655013092802</v>
      </c>
      <c r="AY3122">
        <v>323.86710413181567</v>
      </c>
      <c r="AZ3122">
        <v>9.0549913639473317E-2</v>
      </c>
      <c r="BA3122">
        <v>406.12470726829116</v>
      </c>
      <c r="BB3122">
        <v>362.60174830741977</v>
      </c>
      <c r="BC3122">
        <v>1</v>
      </c>
      <c r="BD3122">
        <v>40.494298613710477</v>
      </c>
      <c r="BE3122">
        <v>105.79577369310786</v>
      </c>
      <c r="BF3122">
        <v>7.4592731080734183</v>
      </c>
      <c r="BG3122">
        <v>4.5665735370182556</v>
      </c>
      <c r="BH3122">
        <v>393.57275747298331</v>
      </c>
      <c r="BI3122">
        <v>0.2</v>
      </c>
      <c r="BJ3122">
        <v>3020.5163811140487</v>
      </c>
      <c r="BK3122">
        <v>706.54811437431567</v>
      </c>
      <c r="BL3122">
        <v>948.96032639648433</v>
      </c>
      <c r="BM3122">
        <v>1040.970749465959</v>
      </c>
      <c r="BN3122">
        <v>128.29204647435509</v>
      </c>
      <c r="BO3122">
        <v>29.251298163820117</v>
      </c>
      <c r="BP3122">
        <v>4.4266887443490124E-2</v>
      </c>
      <c r="BQ3122">
        <v>100</v>
      </c>
      <c r="BR3122">
        <v>352.69115615027806</v>
      </c>
      <c r="BS3122">
        <v>5.0781918259943458E-2</v>
      </c>
      <c r="BT3122">
        <v>3.0582944963798351E-4</v>
      </c>
      <c r="BU3122">
        <v>0</v>
      </c>
      <c r="BV3122">
        <v>0.5429482168022568</v>
      </c>
      <c r="BW3122">
        <v>16.012270159491898</v>
      </c>
      <c r="BX3122">
        <v>33.489602104682881</v>
      </c>
      <c r="BY3122">
        <v>36.725853600339633</v>
      </c>
      <c r="BZ3122">
        <v>959.02139903961086</v>
      </c>
      <c r="CA3122">
        <v>279.78928243337873</v>
      </c>
      <c r="CB3122">
        <v>228.11879045574435</v>
      </c>
      <c r="CC3122" s="156">
        <v>1.04</v>
      </c>
      <c r="CD3122">
        <v>1920</v>
      </c>
      <c r="CE3122">
        <v>0.15373909074384473</v>
      </c>
      <c r="CF3122">
        <v>5.2377815645316685</v>
      </c>
      <c r="CG3122">
        <v>0.18973140796203883</v>
      </c>
      <c r="CH3122">
        <v>9.6306728492573654</v>
      </c>
      <c r="CI3122">
        <v>10</v>
      </c>
    </row>
    <row r="3123" spans="47:87" x14ac:dyDescent="0.3">
      <c r="AU3123">
        <v>0.3</v>
      </c>
      <c r="AV3123">
        <v>17.644721858917677</v>
      </c>
      <c r="AW3123">
        <v>0.3118284070353971</v>
      </c>
      <c r="AX3123">
        <v>1.5144458074982274</v>
      </c>
      <c r="AY3123">
        <v>356.78171071478783</v>
      </c>
      <c r="AZ3123">
        <v>0.10223524389001748</v>
      </c>
      <c r="BA3123">
        <v>533.92233081858694</v>
      </c>
      <c r="BB3123">
        <v>300.89897025822836</v>
      </c>
      <c r="BC3123">
        <v>1</v>
      </c>
      <c r="BD3123">
        <v>40.703112957465983</v>
      </c>
      <c r="BE3123">
        <v>97.289699422601728</v>
      </c>
      <c r="BF3123">
        <v>18.347122162624789</v>
      </c>
      <c r="BG3123">
        <v>5.3163149476668927</v>
      </c>
      <c r="BH3123">
        <v>437.59155721703837</v>
      </c>
      <c r="BI3123">
        <v>0.19999999999999998</v>
      </c>
      <c r="BJ3123">
        <v>2777.0661576970433</v>
      </c>
      <c r="BK3123">
        <v>691.30145463267581</v>
      </c>
      <c r="BL3123">
        <v>908.00394950095858</v>
      </c>
      <c r="BM3123">
        <v>834.73534681196031</v>
      </c>
      <c r="BN3123">
        <v>154.45684265584603</v>
      </c>
      <c r="BO3123">
        <v>28.254183674266269</v>
      </c>
      <c r="BP3123">
        <v>3.8604053200699609E-2</v>
      </c>
      <c r="BQ3123">
        <v>100</v>
      </c>
      <c r="BR3123">
        <v>346.65600252043089</v>
      </c>
      <c r="BS3123">
        <v>5.5471465947910942E-2</v>
      </c>
      <c r="BT3123">
        <v>3.0897087297670247E-4</v>
      </c>
      <c r="BU3123">
        <v>0</v>
      </c>
      <c r="BV3123">
        <v>0.53954103773353523</v>
      </c>
      <c r="BW3123">
        <v>15.117166258765009</v>
      </c>
      <c r="BX3123">
        <v>35.283713875778702</v>
      </c>
      <c r="BY3123">
        <v>39.664405759424241</v>
      </c>
      <c r="BZ3123">
        <v>954.08016318807665</v>
      </c>
      <c r="CA3123">
        <v>216.7257752529583</v>
      </c>
      <c r="CB3123">
        <v>221.55407897990938</v>
      </c>
      <c r="CC3123" s="156">
        <v>1.1499999999999999</v>
      </c>
      <c r="CD3123">
        <v>1560</v>
      </c>
      <c r="CE3123">
        <v>0.1418783376129773</v>
      </c>
      <c r="CF3123">
        <v>4.2747705893543468</v>
      </c>
      <c r="CG3123">
        <v>0.1856320521169755</v>
      </c>
      <c r="CH3123">
        <v>6.6697899505885463</v>
      </c>
      <c r="CI3123">
        <v>11</v>
      </c>
    </row>
    <row r="3124" spans="47:87" x14ac:dyDescent="0.3">
      <c r="AU3124">
        <v>0.3</v>
      </c>
      <c r="AV3124">
        <v>19.883578956793002</v>
      </c>
      <c r="AW3124">
        <v>0.2809344600304301</v>
      </c>
      <c r="AX3124">
        <v>0.5886595346808301</v>
      </c>
      <c r="AY3124">
        <v>316.59882567758126</v>
      </c>
      <c r="AZ3124">
        <v>0.1221627300615617</v>
      </c>
      <c r="BA3124">
        <v>413.17314939070422</v>
      </c>
      <c r="BB3124">
        <v>372.98483973529972</v>
      </c>
      <c r="BC3124">
        <v>1</v>
      </c>
      <c r="BD3124">
        <v>37.77669460900141</v>
      </c>
      <c r="BE3124">
        <v>92.622676018829281</v>
      </c>
      <c r="BF3124">
        <v>17.898989306924712</v>
      </c>
      <c r="BG3124">
        <v>5.26547702680136</v>
      </c>
      <c r="BH3124">
        <v>357.37814399361508</v>
      </c>
      <c r="BI3124">
        <v>0.19999999999999996</v>
      </c>
      <c r="BJ3124">
        <v>2772.2595835663342</v>
      </c>
      <c r="BK3124">
        <v>701.61911313225153</v>
      </c>
      <c r="BL3124">
        <v>962.19470948482933</v>
      </c>
      <c r="BM3124">
        <v>887.64369944463795</v>
      </c>
      <c r="BN3124">
        <v>183.94914323880741</v>
      </c>
      <c r="BO3124">
        <v>25.364040881958346</v>
      </c>
      <c r="BP3124">
        <v>4.5663781402406026E-2</v>
      </c>
      <c r="BQ3124">
        <v>100</v>
      </c>
      <c r="BR3124">
        <v>320.03198259781084</v>
      </c>
      <c r="BS3124">
        <v>5.7221893806082759E-2</v>
      </c>
      <c r="BT3124">
        <v>3.2764070633512697E-4</v>
      </c>
      <c r="BU3124">
        <v>0</v>
      </c>
      <c r="BV3124">
        <v>0.50761591995989952</v>
      </c>
      <c r="BW3124">
        <v>15.166194542951803</v>
      </c>
      <c r="BX3124">
        <v>34.064995847827781</v>
      </c>
      <c r="BY3124">
        <v>33.376858014228233</v>
      </c>
      <c r="BZ3124">
        <v>1044.9582086283951</v>
      </c>
      <c r="CA3124">
        <v>297.51519213418561</v>
      </c>
      <c r="CB3124">
        <v>243.41892956863791</v>
      </c>
      <c r="CC3124" s="156">
        <v>1</v>
      </c>
      <c r="CD3124">
        <v>850</v>
      </c>
      <c r="CE3124">
        <v>0.18146049695459587</v>
      </c>
      <c r="CF3124">
        <v>6.4715595616166386</v>
      </c>
      <c r="CG3124">
        <v>0.21503761971267904</v>
      </c>
      <c r="CH3124">
        <v>17.391828365352477</v>
      </c>
      <c r="CI3124">
        <v>8</v>
      </c>
    </row>
    <row r="3125" spans="47:87" x14ac:dyDescent="0.3">
      <c r="AU3125">
        <v>0.3</v>
      </c>
      <c r="AV3125">
        <v>20.058549547663787</v>
      </c>
      <c r="AW3125">
        <v>0.30551738179350496</v>
      </c>
      <c r="AX3125">
        <v>1.1915136514716358</v>
      </c>
      <c r="AY3125">
        <v>306.82099125769895</v>
      </c>
      <c r="AZ3125">
        <v>8.3563826775449379E-2</v>
      </c>
      <c r="BA3125">
        <v>415.37838516030814</v>
      </c>
      <c r="BB3125">
        <v>357.13470229938508</v>
      </c>
      <c r="BC3125">
        <v>1</v>
      </c>
      <c r="BD3125">
        <v>39.31613486661314</v>
      </c>
      <c r="BE3125">
        <v>112.87092367090231</v>
      </c>
      <c r="BF3125">
        <v>11.052061349002686</v>
      </c>
      <c r="BG3125">
        <v>4.9943622539628736</v>
      </c>
      <c r="BH3125">
        <v>397.07525328881786</v>
      </c>
      <c r="BI3125">
        <v>0.20000000000000004</v>
      </c>
      <c r="BJ3125">
        <v>2515.970870074671</v>
      </c>
      <c r="BK3125">
        <v>670.3967302846919</v>
      </c>
      <c r="BL3125">
        <v>848.2389116187976</v>
      </c>
      <c r="BM3125">
        <v>972.90355350890604</v>
      </c>
      <c r="BN3125">
        <v>122.28067152885272</v>
      </c>
      <c r="BO3125">
        <v>27.542289533878947</v>
      </c>
      <c r="BP3125">
        <v>5.4899267522809915E-2</v>
      </c>
      <c r="BQ3125">
        <v>100</v>
      </c>
      <c r="BR3125">
        <v>444.33363518182523</v>
      </c>
      <c r="BS3125">
        <v>5.7076995717522866E-2</v>
      </c>
      <c r="BT3125">
        <v>3.0940192016239122E-4</v>
      </c>
      <c r="BU3125">
        <v>0</v>
      </c>
      <c r="BV3125">
        <v>0.56028144092943311</v>
      </c>
      <c r="BW3125">
        <v>14.199485721419164</v>
      </c>
      <c r="BX3125">
        <v>34.492874887475601</v>
      </c>
      <c r="BY3125">
        <v>40.61921932416427</v>
      </c>
      <c r="BZ3125">
        <v>904.1563943252911</v>
      </c>
      <c r="CA3125">
        <v>266.38845502137917</v>
      </c>
      <c r="CB3125">
        <v>223.64032136417418</v>
      </c>
      <c r="CC3125" s="156">
        <v>1.04</v>
      </c>
      <c r="CD3125">
        <v>1400</v>
      </c>
      <c r="CE3125">
        <v>0.11716431314131048</v>
      </c>
      <c r="CF3125">
        <v>4.2613880453799808</v>
      </c>
      <c r="CG3125">
        <v>0.14626479878841986</v>
      </c>
      <c r="CH3125">
        <v>4.0114632046500631</v>
      </c>
      <c r="CI3125">
        <v>15</v>
      </c>
    </row>
    <row r="3126" spans="47:87" x14ac:dyDescent="0.3">
      <c r="AU3126">
        <v>0.3</v>
      </c>
      <c r="AV3126">
        <v>19.021404577049086</v>
      </c>
      <c r="AW3126">
        <v>0.33207338392306696</v>
      </c>
      <c r="AX3126">
        <v>1.0912173139951962</v>
      </c>
      <c r="AY3126">
        <v>343.4840037944881</v>
      </c>
      <c r="AZ3126">
        <v>0.10429103078801075</v>
      </c>
      <c r="BA3126">
        <v>416.65959584154388</v>
      </c>
      <c r="BB3126">
        <v>319.9698694231775</v>
      </c>
      <c r="BC3126">
        <v>1</v>
      </c>
      <c r="BD3126">
        <v>37.746923051679637</v>
      </c>
      <c r="BE3126">
        <v>104.74373122850234</v>
      </c>
      <c r="BF3126">
        <v>14.73848601932715</v>
      </c>
      <c r="BG3126">
        <v>5.1546207079566608</v>
      </c>
      <c r="BH3126">
        <v>455.22323952807506</v>
      </c>
      <c r="BI3126">
        <v>0.20000000000000007</v>
      </c>
      <c r="BJ3126">
        <v>2737.9141549564652</v>
      </c>
      <c r="BK3126">
        <v>670.27883384247752</v>
      </c>
      <c r="BL3126">
        <v>858.07479150332233</v>
      </c>
      <c r="BM3126">
        <v>845.25142873116067</v>
      </c>
      <c r="BN3126">
        <v>143.17780614171119</v>
      </c>
      <c r="BO3126">
        <v>29.806825832549446</v>
      </c>
      <c r="BP3126">
        <v>7.5317278302197185E-2</v>
      </c>
      <c r="BQ3126">
        <v>100</v>
      </c>
      <c r="BR3126">
        <v>346.98673540157449</v>
      </c>
      <c r="BS3126">
        <v>5.2200282550446273E-2</v>
      </c>
      <c r="BT3126">
        <v>3.3658945504652594E-4</v>
      </c>
      <c r="BU3126">
        <v>0</v>
      </c>
      <c r="BV3126">
        <v>0.53961425647502992</v>
      </c>
      <c r="BW3126">
        <v>15.936372040825511</v>
      </c>
      <c r="BX3126">
        <v>34.613180563387409</v>
      </c>
      <c r="BY3126">
        <v>29.767332967418035</v>
      </c>
      <c r="BZ3126">
        <v>1106.0026906607293</v>
      </c>
      <c r="CA3126">
        <v>342.78521306775792</v>
      </c>
      <c r="CB3126">
        <v>248.4120751509854</v>
      </c>
      <c r="CC3126" s="156">
        <v>1.1100000000000001</v>
      </c>
      <c r="CD3126">
        <v>1500</v>
      </c>
      <c r="CE3126">
        <v>0.15579776147025881</v>
      </c>
      <c r="CF3126">
        <v>5.0244320939006242</v>
      </c>
      <c r="CG3126">
        <v>0.19228381827096605</v>
      </c>
      <c r="CH3126">
        <v>11.143155766657129</v>
      </c>
      <c r="CI3126">
        <v>9</v>
      </c>
    </row>
    <row r="3127" spans="47:87" x14ac:dyDescent="0.3">
      <c r="AU3127">
        <v>0.3</v>
      </c>
      <c r="AV3127">
        <v>20.426106861832274</v>
      </c>
      <c r="AW3127">
        <v>0.37459698412949238</v>
      </c>
      <c r="AX3127">
        <v>0.45637821264448875</v>
      </c>
      <c r="AY3127">
        <v>311.127454580196</v>
      </c>
      <c r="AZ3127">
        <v>0.10637933237138895</v>
      </c>
      <c r="BA3127">
        <v>439.09171926231323</v>
      </c>
      <c r="BB3127">
        <v>306.85887947460799</v>
      </c>
      <c r="BC3127">
        <v>1</v>
      </c>
      <c r="BD3127">
        <v>36.87412643521656</v>
      </c>
      <c r="BE3127">
        <v>111.6431427469148</v>
      </c>
      <c r="BF3127">
        <v>10.49616024932998</v>
      </c>
      <c r="BG3127">
        <v>5.3086524088394063</v>
      </c>
      <c r="BH3127">
        <v>444.42889073448657</v>
      </c>
      <c r="BI3127">
        <v>0.2</v>
      </c>
      <c r="BJ3127">
        <v>2523.3805458159072</v>
      </c>
      <c r="BK3127">
        <v>678.73533532081615</v>
      </c>
      <c r="BL3127">
        <v>869.21377396049979</v>
      </c>
      <c r="BM3127">
        <v>788.86927826136684</v>
      </c>
      <c r="BN3127">
        <v>167.43881508497876</v>
      </c>
      <c r="BO3127">
        <v>33.883822320105551</v>
      </c>
      <c r="BP3127">
        <v>5.3456506279388229E-2</v>
      </c>
      <c r="BQ3127">
        <v>100</v>
      </c>
      <c r="BR3127">
        <v>323.68399232081526</v>
      </c>
      <c r="BS3127">
        <v>5.3136482448022666E-2</v>
      </c>
      <c r="BT3127">
        <v>3.3278190272537957E-4</v>
      </c>
      <c r="BU3127">
        <v>0</v>
      </c>
      <c r="BV3127">
        <v>0.56786290699879305</v>
      </c>
      <c r="BW3127">
        <v>15.263874605867029</v>
      </c>
      <c r="BX3127">
        <v>36.623087114921766</v>
      </c>
      <c r="BY3127">
        <v>33.222899778234321</v>
      </c>
      <c r="BZ3127">
        <v>786.27321976356552</v>
      </c>
      <c r="CA3127">
        <v>243.12051193561567</v>
      </c>
      <c r="CB3127">
        <v>225.15354925675871</v>
      </c>
      <c r="CC3127" s="156">
        <v>0.83</v>
      </c>
      <c r="CD3127">
        <v>1170</v>
      </c>
      <c r="CE3127">
        <v>0.24115517642992335</v>
      </c>
      <c r="CF3127">
        <v>8.0370671452549605</v>
      </c>
      <c r="CG3127">
        <v>0.29514528592302702</v>
      </c>
      <c r="CH3127">
        <v>35.403933778491485</v>
      </c>
      <c r="CI3127">
        <v>5</v>
      </c>
    </row>
    <row r="3128" spans="47:87" x14ac:dyDescent="0.3">
      <c r="AU3128">
        <v>0.3</v>
      </c>
      <c r="AV3128">
        <v>19.02293227144645</v>
      </c>
      <c r="AW3128">
        <v>0.30067568322211241</v>
      </c>
      <c r="AX3128">
        <v>1.4956890547827779</v>
      </c>
      <c r="AY3128">
        <v>318.03268836641246</v>
      </c>
      <c r="AZ3128">
        <v>9.9410540346926507E-2</v>
      </c>
      <c r="BA3128">
        <v>423.560627112156</v>
      </c>
      <c r="BB3128">
        <v>320.16384885244355</v>
      </c>
      <c r="BC3128">
        <v>1</v>
      </c>
      <c r="BD3128">
        <v>38.794769591718719</v>
      </c>
      <c r="BE3128">
        <v>112.75619781343073</v>
      </c>
      <c r="BF3128">
        <v>6.9968324305580154</v>
      </c>
      <c r="BG3128">
        <v>2.9588073337062193</v>
      </c>
      <c r="BH3128">
        <v>396.46041560993444</v>
      </c>
      <c r="BI3128">
        <v>0.2</v>
      </c>
      <c r="BJ3128">
        <v>2857.7183380617821</v>
      </c>
      <c r="BK3128">
        <v>677.866262709902</v>
      </c>
      <c r="BL3128">
        <v>908.75503032159577</v>
      </c>
      <c r="BM3128">
        <v>795.21920418514537</v>
      </c>
      <c r="BN3128">
        <v>120.70578371869136</v>
      </c>
      <c r="BO3128">
        <v>26.996040089111403</v>
      </c>
      <c r="BP3128">
        <v>6.7266085856619653E-2</v>
      </c>
      <c r="BQ3128">
        <v>100</v>
      </c>
      <c r="BR3128">
        <v>322.31666258904772</v>
      </c>
      <c r="BS3128">
        <v>5.7519830608031883E-2</v>
      </c>
      <c r="BT3128">
        <v>3.070396920145514E-4</v>
      </c>
      <c r="BU3128">
        <v>5.1174833451618715</v>
      </c>
      <c r="BV3128">
        <v>0.58366933715339764</v>
      </c>
      <c r="BW3128">
        <v>14.266231469373606</v>
      </c>
      <c r="BX3128">
        <v>36.178448734465086</v>
      </c>
      <c r="BY3128">
        <v>41.155027593867743</v>
      </c>
      <c r="BZ3128">
        <v>1259.407633270414</v>
      </c>
      <c r="CA3128">
        <v>283.03336664944749</v>
      </c>
      <c r="CB3128">
        <v>236.46147231306458</v>
      </c>
      <c r="CC3128" s="156">
        <v>1.08</v>
      </c>
      <c r="CD3128">
        <v>1580</v>
      </c>
      <c r="CE3128">
        <v>0.15321176252869506</v>
      </c>
      <c r="CF3128">
        <v>6.0020865680233886</v>
      </c>
      <c r="CG3128">
        <v>0.20450055502851244</v>
      </c>
      <c r="CH3128">
        <v>6.5745953114091522</v>
      </c>
      <c r="CI3128">
        <v>11</v>
      </c>
    </row>
    <row r="3129" spans="47:87" x14ac:dyDescent="0.3">
      <c r="AU3129">
        <v>0.3</v>
      </c>
      <c r="AV3129">
        <v>20.660562687154748</v>
      </c>
      <c r="AW3129">
        <v>0.3561849399248696</v>
      </c>
      <c r="AX3129">
        <v>1.4500119030225975</v>
      </c>
      <c r="AY3129">
        <v>311.08084361287746</v>
      </c>
      <c r="AZ3129">
        <v>8.8687091125287984E-2</v>
      </c>
      <c r="BA3129">
        <v>407.40498196431633</v>
      </c>
      <c r="BB3129">
        <v>392.37521310088027</v>
      </c>
      <c r="BC3129">
        <v>1</v>
      </c>
      <c r="BD3129">
        <v>43.383856602883235</v>
      </c>
      <c r="BE3129">
        <v>110.95720834892948</v>
      </c>
      <c r="BF3129">
        <v>6.4639022623117572</v>
      </c>
      <c r="BG3129">
        <v>4.6567766734679958</v>
      </c>
      <c r="BH3129">
        <v>437.57522688001347</v>
      </c>
      <c r="BI3129">
        <v>0.19999999999999998</v>
      </c>
      <c r="BJ3129">
        <v>2225.8867596875825</v>
      </c>
      <c r="BK3129">
        <v>685.1480589260359</v>
      </c>
      <c r="BL3129">
        <v>891.53775511751974</v>
      </c>
      <c r="BM3129">
        <v>952.09263978064621</v>
      </c>
      <c r="BN3129">
        <v>144.71674144179406</v>
      </c>
      <c r="BO3129">
        <v>32.526340630855337</v>
      </c>
      <c r="BP3129">
        <v>1.3520085345208672E-2</v>
      </c>
      <c r="BQ3129">
        <v>100</v>
      </c>
      <c r="BR3129">
        <v>304.35212628517149</v>
      </c>
      <c r="BS3129">
        <v>5.1470068154387066E-2</v>
      </c>
      <c r="BT3129">
        <v>3.2345176289607481E-4</v>
      </c>
      <c r="BU3129">
        <v>84.649277316157637</v>
      </c>
      <c r="BV3129">
        <v>0.52517388839791579</v>
      </c>
      <c r="BW3129">
        <v>14.761400508991233</v>
      </c>
      <c r="BX3129">
        <v>39.250034459461482</v>
      </c>
      <c r="BY3129">
        <v>42.197372977118647</v>
      </c>
      <c r="BZ3129">
        <v>986.24330256716189</v>
      </c>
      <c r="CA3129">
        <v>178.30779932248873</v>
      </c>
      <c r="CB3129">
        <v>235.63935829695069</v>
      </c>
      <c r="CC3129" s="156">
        <v>0.93</v>
      </c>
      <c r="CD3129">
        <v>1900</v>
      </c>
      <c r="CE3129">
        <v>0.14110999943437186</v>
      </c>
      <c r="CF3129">
        <v>4.4881534254146054</v>
      </c>
      <c r="CG3129">
        <v>0.17262775387319554</v>
      </c>
      <c r="CH3129">
        <v>9.6926309773513584</v>
      </c>
      <c r="CI3129">
        <v>11</v>
      </c>
    </row>
    <row r="3130" spans="47:87" x14ac:dyDescent="0.3">
      <c r="AU3130">
        <v>0.3</v>
      </c>
      <c r="AV3130">
        <v>20.637756117969531</v>
      </c>
      <c r="AW3130">
        <v>0.33513186126048161</v>
      </c>
      <c r="AX3130">
        <v>0.72873639914479438</v>
      </c>
      <c r="AY3130">
        <v>344.68399776361025</v>
      </c>
      <c r="AZ3130">
        <v>8.9734309106605084E-2</v>
      </c>
      <c r="BA3130">
        <v>359.86291327405024</v>
      </c>
      <c r="BB3130">
        <v>432.65541535051671</v>
      </c>
      <c r="BC3130">
        <v>1</v>
      </c>
      <c r="BD3130">
        <v>41.08834782586608</v>
      </c>
      <c r="BE3130">
        <v>94.265068065860845</v>
      </c>
      <c r="BF3130">
        <v>11.176193593929344</v>
      </c>
      <c r="BG3130">
        <v>5.1532011658452594</v>
      </c>
      <c r="BH3130">
        <v>384.00801034498841</v>
      </c>
      <c r="BI3130">
        <v>0.2</v>
      </c>
      <c r="BJ3130">
        <v>2521.8334194811569</v>
      </c>
      <c r="BK3130">
        <v>691.49603591937091</v>
      </c>
      <c r="BL3130">
        <v>935.07587087807269</v>
      </c>
      <c r="BM3130">
        <v>1007.5614799000316</v>
      </c>
      <c r="BN3130">
        <v>157.42341459338107</v>
      </c>
      <c r="BO3130">
        <v>30.30320700439168</v>
      </c>
      <c r="BP3130">
        <v>4.9165738296818473E-2</v>
      </c>
      <c r="BQ3130">
        <v>100</v>
      </c>
      <c r="BR3130">
        <v>289.75168826684592</v>
      </c>
      <c r="BS3130">
        <v>5.8418756101930071E-2</v>
      </c>
      <c r="BT3130">
        <v>2.910687495871563E-4</v>
      </c>
      <c r="BU3130">
        <v>0</v>
      </c>
      <c r="BV3130">
        <v>0.54599703449879866</v>
      </c>
      <c r="BW3130">
        <v>14.844375601782025</v>
      </c>
      <c r="BX3130">
        <v>35.339044460117641</v>
      </c>
      <c r="BY3130">
        <v>31.266982475727957</v>
      </c>
      <c r="BZ3130">
        <v>1133.5418894430816</v>
      </c>
      <c r="CA3130">
        <v>261.99030404126501</v>
      </c>
      <c r="CB3130">
        <v>219.69258759826059</v>
      </c>
      <c r="CC3130" s="156">
        <v>0.63</v>
      </c>
      <c r="CD3130">
        <v>2230</v>
      </c>
      <c r="CE3130">
        <v>0.25851935251739211</v>
      </c>
      <c r="CF3130">
        <v>8.1354289458762103</v>
      </c>
      <c r="CG3130">
        <v>0.31571712672967495</v>
      </c>
      <c r="CH3130">
        <v>34.246635006509649</v>
      </c>
      <c r="CI3130">
        <v>5</v>
      </c>
    </row>
    <row r="3131" spans="47:87" x14ac:dyDescent="0.3">
      <c r="AU3131">
        <v>0.3</v>
      </c>
      <c r="AV3131">
        <v>19.844834940315248</v>
      </c>
      <c r="AW3131">
        <v>0.29701528805521937</v>
      </c>
      <c r="AX3131">
        <v>1.5013313970618649</v>
      </c>
      <c r="AY3131">
        <v>334.76235893452048</v>
      </c>
      <c r="AZ3131">
        <v>0.10191571262726465</v>
      </c>
      <c r="BA3131">
        <v>488.41486929782798</v>
      </c>
      <c r="BB3131">
        <v>342.82174119130525</v>
      </c>
      <c r="BC3131">
        <v>1</v>
      </c>
      <c r="BD3131">
        <v>36.049039836598787</v>
      </c>
      <c r="BE3131">
        <v>89.054496538834087</v>
      </c>
      <c r="BF3131">
        <v>21.786212565791143</v>
      </c>
      <c r="BG3131">
        <v>4.0680580079176432</v>
      </c>
      <c r="BH3131">
        <v>388.3312530618316</v>
      </c>
      <c r="BI3131">
        <v>0.20000000000000007</v>
      </c>
      <c r="BJ3131">
        <v>2811.2982916668279</v>
      </c>
      <c r="BK3131">
        <v>702.46177539492817</v>
      </c>
      <c r="BL3131">
        <v>833.70452982551899</v>
      </c>
      <c r="BM3131">
        <v>972.74840885145954</v>
      </c>
      <c r="BN3131">
        <v>111.13653545749274</v>
      </c>
      <c r="BO3131">
        <v>26.639679102664541</v>
      </c>
      <c r="BP3131">
        <v>6.9792085544594942E-2</v>
      </c>
      <c r="BQ3131">
        <v>100</v>
      </c>
      <c r="BR3131">
        <v>394.75568270033114</v>
      </c>
      <c r="BS3131">
        <v>5.5490915086464268E-2</v>
      </c>
      <c r="BT3131">
        <v>3.0591352904903852E-4</v>
      </c>
      <c r="BU3131">
        <v>44.099695115020467</v>
      </c>
      <c r="BV3131">
        <v>0.55588516044336744</v>
      </c>
      <c r="BW3131">
        <v>14.821487252570003</v>
      </c>
      <c r="BX3131">
        <v>35.291770393648974</v>
      </c>
      <c r="BY3131">
        <v>38.414186869172816</v>
      </c>
      <c r="BZ3131">
        <v>1160.7916131226275</v>
      </c>
      <c r="CA3131">
        <v>255.80003593748393</v>
      </c>
      <c r="CB3131">
        <v>233.51784835861437</v>
      </c>
      <c r="CC3131" s="156">
        <v>0.88</v>
      </c>
      <c r="CD3131">
        <v>1810</v>
      </c>
      <c r="CE3131">
        <v>0.22613072595934725</v>
      </c>
      <c r="CF3131">
        <v>6.6047097852776124</v>
      </c>
      <c r="CG3131">
        <v>0.27288587442146195</v>
      </c>
      <c r="CH3131">
        <v>29.305754185407473</v>
      </c>
      <c r="CI3131">
        <v>5</v>
      </c>
    </row>
    <row r="3132" spans="47:87" x14ac:dyDescent="0.3">
      <c r="AU3132">
        <v>0.3</v>
      </c>
      <c r="AV3132">
        <v>18.496374952938037</v>
      </c>
      <c r="AW3132">
        <v>0.36545791397919947</v>
      </c>
      <c r="AX3132">
        <v>1.9427019946917923</v>
      </c>
      <c r="AY3132">
        <v>322.43413540289055</v>
      </c>
      <c r="AZ3132">
        <v>9.7811068108943286E-2</v>
      </c>
      <c r="BA3132">
        <v>331.40889468785588</v>
      </c>
      <c r="BB3132">
        <v>249.2058720735958</v>
      </c>
      <c r="BC3132">
        <v>1</v>
      </c>
      <c r="BD3132">
        <v>45.155447860771744</v>
      </c>
      <c r="BE3132">
        <v>96.911704370434578</v>
      </c>
      <c r="BF3132">
        <v>10.711882944351931</v>
      </c>
      <c r="BG3132">
        <v>4.8664929653348672</v>
      </c>
      <c r="BH3132">
        <v>388.56683734806114</v>
      </c>
      <c r="BI3132">
        <v>0.20000000000000004</v>
      </c>
      <c r="BJ3132">
        <v>2740.365732165646</v>
      </c>
      <c r="BK3132">
        <v>684.85073001637716</v>
      </c>
      <c r="BL3132">
        <v>865.05876587809246</v>
      </c>
      <c r="BM3132">
        <v>812.06435489257933</v>
      </c>
      <c r="BN3132">
        <v>195.63728918288959</v>
      </c>
      <c r="BO3132">
        <v>33.08592285713847</v>
      </c>
      <c r="BP3132">
        <v>4.8690651453172716E-2</v>
      </c>
      <c r="BQ3132">
        <v>100</v>
      </c>
      <c r="BR3132">
        <v>338.75484068124553</v>
      </c>
      <c r="BS3132">
        <v>5.5259932792840659E-2</v>
      </c>
      <c r="BT3132">
        <v>2.829003254989919E-4</v>
      </c>
      <c r="BU3132">
        <v>0</v>
      </c>
      <c r="BV3132">
        <v>0.54580346042130512</v>
      </c>
      <c r="BW3132">
        <v>14.476803893082835</v>
      </c>
      <c r="BX3132">
        <v>37.001701604483948</v>
      </c>
      <c r="BY3132">
        <v>33.667691520889491</v>
      </c>
      <c r="BZ3132">
        <v>1098.1997357736316</v>
      </c>
      <c r="CA3132">
        <v>223.81441770931627</v>
      </c>
      <c r="CB3132">
        <v>234.61844682196187</v>
      </c>
      <c r="CC3132" s="156">
        <v>0.87</v>
      </c>
      <c r="CD3132">
        <v>1600</v>
      </c>
      <c r="CE3132">
        <v>0.1977687958506118</v>
      </c>
      <c r="CF3132">
        <v>5.9554530910537711</v>
      </c>
      <c r="CG3132">
        <v>0.23727929607162224</v>
      </c>
      <c r="CH3132">
        <v>21.08304267610751</v>
      </c>
      <c r="CI3132">
        <v>7</v>
      </c>
    </row>
    <row r="3133" spans="47:87" x14ac:dyDescent="0.3">
      <c r="AU3133">
        <v>0.3</v>
      </c>
      <c r="AV3133">
        <v>19.623462131518743</v>
      </c>
      <c r="AW3133">
        <v>0.32415904141980068</v>
      </c>
      <c r="AX3133">
        <v>2.161255164010353</v>
      </c>
      <c r="AY3133">
        <v>331.67563093539434</v>
      </c>
      <c r="AZ3133">
        <v>0.10123745759879459</v>
      </c>
      <c r="BA3133">
        <v>397.20122820091507</v>
      </c>
      <c r="BB3133">
        <v>369.42560237438897</v>
      </c>
      <c r="BC3133">
        <v>1</v>
      </c>
      <c r="BD3133">
        <v>46.438964448362505</v>
      </c>
      <c r="BE3133">
        <v>109.0377353916044</v>
      </c>
      <c r="BF3133">
        <v>15.578705113737119</v>
      </c>
      <c r="BG3133">
        <v>6.0328510884890347</v>
      </c>
      <c r="BH3133">
        <v>388.32477549021405</v>
      </c>
      <c r="BI3133">
        <v>0.19999999999999998</v>
      </c>
      <c r="BJ3133">
        <v>2030.7731869775273</v>
      </c>
      <c r="BK3133">
        <v>682.3372423776151</v>
      </c>
      <c r="BL3133">
        <v>946.85637451140849</v>
      </c>
      <c r="BM3133">
        <v>879.60328802855793</v>
      </c>
      <c r="BN3133">
        <v>57.552121574207462</v>
      </c>
      <c r="BO3133">
        <v>29.358510127109078</v>
      </c>
      <c r="BP3133">
        <v>4.1723901504438443E-2</v>
      </c>
      <c r="BQ3133">
        <v>100</v>
      </c>
      <c r="BR3133">
        <v>389.54708228864359</v>
      </c>
      <c r="BS3133">
        <v>5.9600577666162259E-2</v>
      </c>
      <c r="BT3133">
        <v>3.3316658685332893E-4</v>
      </c>
      <c r="BU3133">
        <v>0</v>
      </c>
      <c r="BV3133">
        <v>0.54212385536341445</v>
      </c>
      <c r="BW3133">
        <v>15.052752748941391</v>
      </c>
      <c r="BX3133">
        <v>38.571637499964766</v>
      </c>
      <c r="BY3133">
        <v>34.088494172105989</v>
      </c>
      <c r="BZ3133">
        <v>855.55073104474593</v>
      </c>
      <c r="CA3133">
        <v>237.39309672449866</v>
      </c>
      <c r="CB3133">
        <v>234.63342980889439</v>
      </c>
      <c r="CC3133" s="156">
        <v>1.06</v>
      </c>
      <c r="CD3133">
        <v>1990</v>
      </c>
      <c r="CE3133">
        <v>3.2778209718768991E-3</v>
      </c>
      <c r="CF3133">
        <v>1.7465396785945866</v>
      </c>
      <c r="CG3133">
        <v>5.889980736258385E-2</v>
      </c>
      <c r="CH3133">
        <v>-15.950601805507043</v>
      </c>
      <c r="CI3133" t="s">
        <v>479</v>
      </c>
    </row>
    <row r="3134" spans="47:87" x14ac:dyDescent="0.3">
      <c r="AU3134">
        <v>0.3</v>
      </c>
      <c r="AV3134">
        <v>21.010207251838416</v>
      </c>
      <c r="AW3134">
        <v>0.3104283870411586</v>
      </c>
      <c r="AX3134">
        <v>1.6582772577066542</v>
      </c>
      <c r="AY3134">
        <v>316.27695977111762</v>
      </c>
      <c r="AZ3134">
        <v>9.8073876821586164E-2</v>
      </c>
      <c r="BA3134">
        <v>419.23658673055303</v>
      </c>
      <c r="BB3134">
        <v>367.50671616668211</v>
      </c>
      <c r="BC3134">
        <v>1</v>
      </c>
      <c r="BD3134">
        <v>37.031223982845525</v>
      </c>
      <c r="BE3134">
        <v>91.22117482303112</v>
      </c>
      <c r="BF3134">
        <v>23.379647910274656</v>
      </c>
      <c r="BG3134">
        <v>5.7933293412198124</v>
      </c>
      <c r="BH3134">
        <v>402.92977361717408</v>
      </c>
      <c r="BI3134">
        <v>0.20000000000000007</v>
      </c>
      <c r="BJ3134">
        <v>2915.4309753060265</v>
      </c>
      <c r="BK3134">
        <v>682.10222786618942</v>
      </c>
      <c r="BL3134">
        <v>903.05225120421073</v>
      </c>
      <c r="BM3134">
        <v>963.90116532572085</v>
      </c>
      <c r="BN3134">
        <v>155.62974809916699</v>
      </c>
      <c r="BO3134">
        <v>28.19589435504939</v>
      </c>
      <c r="BP3134">
        <v>3.0128885470907581E-2</v>
      </c>
      <c r="BQ3134">
        <v>100</v>
      </c>
      <c r="BR3134">
        <v>316.38968804569384</v>
      </c>
      <c r="BS3134">
        <v>5.6730799320815969E-2</v>
      </c>
      <c r="BT3134">
        <v>2.7791778160621977E-4</v>
      </c>
      <c r="BU3134">
        <v>167.0305084238652</v>
      </c>
      <c r="BV3134">
        <v>0.52298198897716619</v>
      </c>
      <c r="BW3134">
        <v>15.676288187174375</v>
      </c>
      <c r="BX3134">
        <v>36.108350075017412</v>
      </c>
      <c r="BY3134">
        <v>33.016794416322774</v>
      </c>
      <c r="BZ3134">
        <v>1079.5154854218952</v>
      </c>
      <c r="CA3134">
        <v>309.83850933030845</v>
      </c>
      <c r="CB3134">
        <v>221.68739841163713</v>
      </c>
      <c r="CC3134" s="156">
        <v>0.89</v>
      </c>
      <c r="CD3134">
        <v>1480</v>
      </c>
      <c r="CE3134">
        <v>0.3240372082087839</v>
      </c>
      <c r="CF3134">
        <v>7.9359678899004926</v>
      </c>
      <c r="CG3134">
        <v>0.29652458324675629</v>
      </c>
      <c r="CH3134">
        <v>46.313066993986787</v>
      </c>
      <c r="CI3134">
        <v>4</v>
      </c>
    </row>
    <row r="3135" spans="47:87" x14ac:dyDescent="0.3">
      <c r="AU3135">
        <v>0.3</v>
      </c>
      <c r="AV3135">
        <v>20.052592914423204</v>
      </c>
      <c r="AW3135">
        <v>0.31393821223072604</v>
      </c>
      <c r="AX3135">
        <v>1.1241619713478879</v>
      </c>
      <c r="AY3135">
        <v>318.22070626514699</v>
      </c>
      <c r="AZ3135">
        <v>0.11084337418626204</v>
      </c>
      <c r="BA3135">
        <v>399.08161472010954</v>
      </c>
      <c r="BB3135">
        <v>333.26464619223179</v>
      </c>
      <c r="BC3135">
        <v>1</v>
      </c>
      <c r="BD3135">
        <v>37.62833194916702</v>
      </c>
      <c r="BE3135">
        <v>82.544630489009009</v>
      </c>
      <c r="BF3135">
        <v>18.781095297051635</v>
      </c>
      <c r="BG3135">
        <v>3.9148305232485652</v>
      </c>
      <c r="BH3135">
        <v>431.4594123231368</v>
      </c>
      <c r="BI3135">
        <v>0.2</v>
      </c>
      <c r="BJ3135">
        <v>2765.864779045924</v>
      </c>
      <c r="BK3135">
        <v>682.79414290986028</v>
      </c>
      <c r="BL3135">
        <v>912.92370163109047</v>
      </c>
      <c r="BM3135">
        <v>912.35708984282451</v>
      </c>
      <c r="BN3135">
        <v>157.02384874375926</v>
      </c>
      <c r="BO3135">
        <v>28.541444208479543</v>
      </c>
      <c r="BP3135">
        <v>2.7166260868805435E-2</v>
      </c>
      <c r="BQ3135">
        <v>100</v>
      </c>
      <c r="BR3135">
        <v>349.01238849878416</v>
      </c>
      <c r="BS3135">
        <v>5.5623971450111616E-2</v>
      </c>
      <c r="BT3135">
        <v>3.0200140894909495E-4</v>
      </c>
      <c r="BU3135">
        <v>18.070169255424215</v>
      </c>
      <c r="BV3135">
        <v>0.51131431547810791</v>
      </c>
      <c r="BW3135">
        <v>15.185252628636508</v>
      </c>
      <c r="BX3135">
        <v>37.980448015992351</v>
      </c>
      <c r="BY3135">
        <v>36.929068160759549</v>
      </c>
      <c r="BZ3135">
        <v>1039.6939309070694</v>
      </c>
      <c r="CA3135">
        <v>230.28306397787884</v>
      </c>
      <c r="CB3135">
        <v>220.45550142633329</v>
      </c>
      <c r="CC3135" s="156">
        <v>0.85</v>
      </c>
      <c r="CD3135">
        <v>2160</v>
      </c>
      <c r="CE3135">
        <v>0.13195786175818958</v>
      </c>
      <c r="CF3135">
        <v>5.3776162784899215</v>
      </c>
      <c r="CG3135">
        <v>0.16795311927344278</v>
      </c>
      <c r="CH3135">
        <v>9.8209904474624814</v>
      </c>
      <c r="CI3135">
        <v>11</v>
      </c>
    </row>
    <row r="3136" spans="47:87" x14ac:dyDescent="0.3">
      <c r="AU3136">
        <v>0.3</v>
      </c>
      <c r="AV3136">
        <v>20.695903707146091</v>
      </c>
      <c r="AW3136">
        <v>0.2817719541952024</v>
      </c>
      <c r="AX3136">
        <v>1.693402729622131</v>
      </c>
      <c r="AY3136">
        <v>330.27279511235878</v>
      </c>
      <c r="AZ3136">
        <v>8.0815262053577433E-2</v>
      </c>
      <c r="BA3136">
        <v>469.27860964139046</v>
      </c>
      <c r="BB3136">
        <v>223.26295910279302</v>
      </c>
      <c r="BC3136">
        <v>1</v>
      </c>
      <c r="BD3136">
        <v>37.122894457203273</v>
      </c>
      <c r="BE3136">
        <v>99.490130006750661</v>
      </c>
      <c r="BF3136">
        <v>8.5078247145536849</v>
      </c>
      <c r="BG3136">
        <v>4.2283928476137342</v>
      </c>
      <c r="BH3136">
        <v>404.57337910160425</v>
      </c>
      <c r="BI3136">
        <v>0.2</v>
      </c>
      <c r="BJ3136">
        <v>2537.9924528562615</v>
      </c>
      <c r="BK3136">
        <v>672.13017818733238</v>
      </c>
      <c r="BL3136">
        <v>828.39454595974757</v>
      </c>
      <c r="BM3136">
        <v>933.3138687821845</v>
      </c>
      <c r="BN3136">
        <v>183.11552527154899</v>
      </c>
      <c r="BO3136">
        <v>25.50061903377993</v>
      </c>
      <c r="BP3136">
        <v>3.8604561582532573E-2</v>
      </c>
      <c r="BQ3136">
        <v>100</v>
      </c>
      <c r="BR3136">
        <v>283.3870932417197</v>
      </c>
      <c r="BS3136">
        <v>5.7105007605513278E-2</v>
      </c>
      <c r="BT3136">
        <v>3.1131865625065651E-4</v>
      </c>
      <c r="BU3136">
        <v>55.445410657357968</v>
      </c>
      <c r="BV3136">
        <v>0.59538981713056605</v>
      </c>
      <c r="BW3136">
        <v>14.652928953848766</v>
      </c>
      <c r="BX3136">
        <v>36.794305710893141</v>
      </c>
      <c r="BY3136">
        <v>39.833279155723879</v>
      </c>
      <c r="BZ3136">
        <v>1036.5837742138156</v>
      </c>
      <c r="CA3136">
        <v>326.67709565228682</v>
      </c>
      <c r="CB3136">
        <v>231.26864014493117</v>
      </c>
      <c r="CC3136" s="156">
        <v>1.1599999999999999</v>
      </c>
      <c r="CD3136">
        <v>2140</v>
      </c>
      <c r="CE3136" t="s">
        <v>479</v>
      </c>
      <c r="CF3136">
        <v>-1.0722656379903093</v>
      </c>
      <c r="CG3136">
        <v>-4.0298141315032024E-2</v>
      </c>
      <c r="CH3136">
        <v>-33.418445180740946</v>
      </c>
      <c r="CI3136" t="s">
        <v>479</v>
      </c>
    </row>
    <row r="3137" spans="47:87" x14ac:dyDescent="0.3">
      <c r="AU3137">
        <v>0.3</v>
      </c>
      <c r="AV3137">
        <v>20.618292770918153</v>
      </c>
      <c r="AW3137">
        <v>0.28997999039128947</v>
      </c>
      <c r="AX3137">
        <v>1.2624532152396437</v>
      </c>
      <c r="AY3137">
        <v>329.87942939074736</v>
      </c>
      <c r="AZ3137">
        <v>9.6747669853225859E-2</v>
      </c>
      <c r="BA3137">
        <v>373.69225986599884</v>
      </c>
      <c r="BB3137">
        <v>344.98163467779256</v>
      </c>
      <c r="BC3137">
        <v>1</v>
      </c>
      <c r="BD3137">
        <v>30.714492151724315</v>
      </c>
      <c r="BE3137">
        <v>95.970357178405024</v>
      </c>
      <c r="BF3137">
        <v>19.374893447759419</v>
      </c>
      <c r="BG3137">
        <v>6.0576539415578763</v>
      </c>
      <c r="BH3137">
        <v>399.27631122452959</v>
      </c>
      <c r="BI3137">
        <v>0.19999999999999996</v>
      </c>
      <c r="BJ3137">
        <v>2733.8192004273642</v>
      </c>
      <c r="BK3137">
        <v>681.96722323399467</v>
      </c>
      <c r="BL3137">
        <v>928.57352034339181</v>
      </c>
      <c r="BM3137">
        <v>991.22480342178289</v>
      </c>
      <c r="BN3137">
        <v>203.76494225613072</v>
      </c>
      <c r="BO3137">
        <v>26.044806707110659</v>
      </c>
      <c r="BP3137">
        <v>6.3767858542432762E-2</v>
      </c>
      <c r="BQ3137">
        <v>100</v>
      </c>
      <c r="BR3137">
        <v>368.17565093392841</v>
      </c>
      <c r="BS3137">
        <v>5.3372532037676626E-2</v>
      </c>
      <c r="BT3137">
        <v>3.0029539349563415E-4</v>
      </c>
      <c r="BU3137">
        <v>36.859545189188978</v>
      </c>
      <c r="BV3137">
        <v>0.57739266680222301</v>
      </c>
      <c r="BW3137">
        <v>14.699389477703198</v>
      </c>
      <c r="BX3137">
        <v>36.861176911529014</v>
      </c>
      <c r="BY3137">
        <v>37.199364408730275</v>
      </c>
      <c r="BZ3137">
        <v>950.27234312062353</v>
      </c>
      <c r="CA3137">
        <v>276.41218006329268</v>
      </c>
      <c r="CB3137">
        <v>212.32911623920944</v>
      </c>
      <c r="CC3137" s="156">
        <v>0.75</v>
      </c>
      <c r="CD3137">
        <v>1400</v>
      </c>
      <c r="CE3137">
        <v>0.2441531278130582</v>
      </c>
      <c r="CF3137">
        <v>8.5838820205699875</v>
      </c>
      <c r="CG3137">
        <v>0.37209048674316575</v>
      </c>
      <c r="CH3137">
        <v>30.433457711013332</v>
      </c>
      <c r="CI3137">
        <v>4</v>
      </c>
    </row>
    <row r="3138" spans="47:87" x14ac:dyDescent="0.3">
      <c r="AU3138">
        <v>0.3</v>
      </c>
      <c r="AV3138">
        <v>20.664399524068074</v>
      </c>
      <c r="AW3138">
        <v>0.31371021850950259</v>
      </c>
      <c r="AX3138">
        <v>0.50859388906298497</v>
      </c>
      <c r="AY3138">
        <v>308.96526289674836</v>
      </c>
      <c r="AZ3138">
        <v>0.10626765590956755</v>
      </c>
      <c r="BA3138">
        <v>427.70863138460169</v>
      </c>
      <c r="BB3138">
        <v>270.61244662472001</v>
      </c>
      <c r="BC3138">
        <v>1</v>
      </c>
      <c r="BD3138">
        <v>39.18227341511929</v>
      </c>
      <c r="BE3138">
        <v>102.40548698463736</v>
      </c>
      <c r="BF3138">
        <v>19.361654673278924</v>
      </c>
      <c r="BG3138">
        <v>6.3762201317200402</v>
      </c>
      <c r="BH3138">
        <v>464.68963881375498</v>
      </c>
      <c r="BI3138">
        <v>0.2</v>
      </c>
      <c r="BJ3138">
        <v>2552.1835733414032</v>
      </c>
      <c r="BK3138">
        <v>690.33339938172105</v>
      </c>
      <c r="BL3138">
        <v>852.97156715747235</v>
      </c>
      <c r="BM3138">
        <v>1005.8305926502522</v>
      </c>
      <c r="BN3138">
        <v>143.57637532484185</v>
      </c>
      <c r="BO3138">
        <v>28.45418203663181</v>
      </c>
      <c r="BP3138">
        <v>3.5241889500941453E-2</v>
      </c>
      <c r="BQ3138">
        <v>100</v>
      </c>
      <c r="BR3138">
        <v>297.97318484333249</v>
      </c>
      <c r="BS3138">
        <v>6.0357099377040986E-2</v>
      </c>
      <c r="BT3138">
        <v>3.0286094716537685E-4</v>
      </c>
      <c r="BU3138">
        <v>0</v>
      </c>
      <c r="BV3138">
        <v>0.54672208067606709</v>
      </c>
      <c r="BW3138">
        <v>15.953146593692159</v>
      </c>
      <c r="BX3138">
        <v>38.064966119182984</v>
      </c>
      <c r="BY3138">
        <v>36.072301237959863</v>
      </c>
      <c r="BZ3138">
        <v>945.94287773291489</v>
      </c>
      <c r="CA3138">
        <v>280.69694051069928</v>
      </c>
      <c r="CB3138">
        <v>227.29036993818653</v>
      </c>
      <c r="CC3138" s="156">
        <v>0.85</v>
      </c>
      <c r="CD3138">
        <v>2400</v>
      </c>
      <c r="CE3138">
        <v>8.7450483990044514E-2</v>
      </c>
      <c r="CF3138">
        <v>3.4270753823447184</v>
      </c>
      <c r="CG3138">
        <v>0.11699640824764618</v>
      </c>
      <c r="CH3138">
        <v>-0.99304043139499554</v>
      </c>
      <c r="CI3138" t="s">
        <v>479</v>
      </c>
    </row>
    <row r="3139" spans="47:87" x14ac:dyDescent="0.3">
      <c r="AU3139">
        <v>0.3</v>
      </c>
      <c r="AV3139">
        <v>19.714905057111274</v>
      </c>
      <c r="AW3139">
        <v>0.33026747180259275</v>
      </c>
      <c r="AX3139">
        <v>1.8111602813864582</v>
      </c>
      <c r="AY3139">
        <v>312.50379645056711</v>
      </c>
      <c r="AZ3139">
        <v>8.6774723039822962E-2</v>
      </c>
      <c r="BA3139">
        <v>438.82118295797363</v>
      </c>
      <c r="BB3139">
        <v>352.41325563049077</v>
      </c>
      <c r="BC3139">
        <v>1</v>
      </c>
      <c r="BD3139">
        <v>31.115441974506183</v>
      </c>
      <c r="BE3139">
        <v>94.42930691578934</v>
      </c>
      <c r="BF3139">
        <v>18.349771014702817</v>
      </c>
      <c r="BG3139">
        <v>5.1636093938610976</v>
      </c>
      <c r="BH3139">
        <v>383.22347654428154</v>
      </c>
      <c r="BI3139">
        <v>0.2</v>
      </c>
      <c r="BJ3139">
        <v>2472.3076266015673</v>
      </c>
      <c r="BK3139">
        <v>700.23199736303548</v>
      </c>
      <c r="BL3139">
        <v>876.20629112349002</v>
      </c>
      <c r="BM3139">
        <v>966.21694927063641</v>
      </c>
      <c r="BN3139">
        <v>112.10953384879014</v>
      </c>
      <c r="BO3139">
        <v>29.912264090604662</v>
      </c>
      <c r="BP3139">
        <v>4.2525979370686105E-2</v>
      </c>
      <c r="BQ3139">
        <v>100</v>
      </c>
      <c r="BR3139">
        <v>313.31021968994332</v>
      </c>
      <c r="BS3139">
        <v>5.6102840919853562E-2</v>
      </c>
      <c r="BT3139">
        <v>2.7773964318733753E-4</v>
      </c>
      <c r="BU3139">
        <v>11.776580158890269</v>
      </c>
      <c r="BV3139">
        <v>0.53587430639012845</v>
      </c>
      <c r="BW3139">
        <v>13.732966220346043</v>
      </c>
      <c r="BX3139">
        <v>35.390775495421885</v>
      </c>
      <c r="BY3139">
        <v>34.405035709681407</v>
      </c>
      <c r="BZ3139">
        <v>751.93071805122599</v>
      </c>
      <c r="CA3139">
        <v>317.65317208225855</v>
      </c>
      <c r="CB3139">
        <v>228.74271749694668</v>
      </c>
      <c r="CC3139" s="156">
        <v>0.95</v>
      </c>
      <c r="CD3139">
        <v>2480</v>
      </c>
      <c r="CE3139">
        <v>1.7426407936860677E-2</v>
      </c>
      <c r="CF3139">
        <v>1.9190410011605781</v>
      </c>
      <c r="CG3139">
        <v>6.7665866073281025E-2</v>
      </c>
      <c r="CH3139">
        <v>-12.675172031627234</v>
      </c>
      <c r="CI3139" t="s">
        <v>479</v>
      </c>
    </row>
    <row r="3140" spans="47:87" x14ac:dyDescent="0.3">
      <c r="AU3140">
        <v>0.3</v>
      </c>
      <c r="AV3140">
        <v>20.173593434659736</v>
      </c>
      <c r="AW3140">
        <v>0.38132508976985818</v>
      </c>
      <c r="AX3140">
        <v>1.3821797917538912</v>
      </c>
      <c r="AY3140">
        <v>301.48995039612845</v>
      </c>
      <c r="AZ3140">
        <v>8.5820976724046469E-2</v>
      </c>
      <c r="BA3140">
        <v>463.44375648141397</v>
      </c>
      <c r="BB3140">
        <v>283.14462274062174</v>
      </c>
      <c r="BC3140">
        <v>1</v>
      </c>
      <c r="BD3140">
        <v>42.657880334091722</v>
      </c>
      <c r="BE3140">
        <v>86.25414906559125</v>
      </c>
      <c r="BF3140">
        <v>11.780466595708967</v>
      </c>
      <c r="BG3140">
        <v>4.0825465631790809</v>
      </c>
      <c r="BH3140">
        <v>458.40987819581835</v>
      </c>
      <c r="BI3140">
        <v>0.20000000000000004</v>
      </c>
      <c r="BJ3140">
        <v>2672.4424185664452</v>
      </c>
      <c r="BK3140">
        <v>685.23510400506768</v>
      </c>
      <c r="BL3140">
        <v>896.55796268015229</v>
      </c>
      <c r="BM3140">
        <v>946.51786827698493</v>
      </c>
      <c r="BN3140">
        <v>127.8935357227208</v>
      </c>
      <c r="BO3140">
        <v>34.541170799431711</v>
      </c>
      <c r="BP3140">
        <v>4.8608468863981805E-2</v>
      </c>
      <c r="BQ3140">
        <v>100</v>
      </c>
      <c r="BR3140">
        <v>347.12564545702315</v>
      </c>
      <c r="BS3140">
        <v>5.5878657941020204E-2</v>
      </c>
      <c r="BT3140">
        <v>2.7615281011180988E-4</v>
      </c>
      <c r="BU3140">
        <v>0</v>
      </c>
      <c r="BV3140">
        <v>0.51199404535696313</v>
      </c>
      <c r="BW3140">
        <v>14.108512105595604</v>
      </c>
      <c r="BX3140">
        <v>37.277388129337474</v>
      </c>
      <c r="BY3140">
        <v>32.307234675682103</v>
      </c>
      <c r="BZ3140">
        <v>915.65529973560422</v>
      </c>
      <c r="CA3140">
        <v>292.794234261425</v>
      </c>
      <c r="CB3140">
        <v>244.36029865559303</v>
      </c>
      <c r="CC3140" s="156">
        <v>0.94</v>
      </c>
      <c r="CD3140">
        <v>2070</v>
      </c>
      <c r="CE3140">
        <v>5.7931080777803734E-2</v>
      </c>
      <c r="CF3140">
        <v>2.701371927836262</v>
      </c>
      <c r="CG3140">
        <v>8.9367309473108072E-2</v>
      </c>
      <c r="CH3140">
        <v>-5.7297585222504601</v>
      </c>
      <c r="CI3140" t="s">
        <v>479</v>
      </c>
    </row>
    <row r="3141" spans="47:87" x14ac:dyDescent="0.3">
      <c r="AU3141">
        <v>0.3</v>
      </c>
      <c r="AV3141">
        <v>20.713411838034972</v>
      </c>
      <c r="AW3141">
        <v>0.33411189498492921</v>
      </c>
      <c r="AX3141">
        <v>0.88693125889203439</v>
      </c>
      <c r="AY3141">
        <v>331.60743484891287</v>
      </c>
      <c r="AZ3141">
        <v>9.052211594128462E-2</v>
      </c>
      <c r="BA3141">
        <v>496.11402410683598</v>
      </c>
      <c r="BB3141">
        <v>388.96389909739355</v>
      </c>
      <c r="BC3141">
        <v>1</v>
      </c>
      <c r="BD3141">
        <v>42.840012795501181</v>
      </c>
      <c r="BE3141">
        <v>86.827448964258522</v>
      </c>
      <c r="BF3141">
        <v>24.299764144933921</v>
      </c>
      <c r="BG3141">
        <v>4.5369651666748814</v>
      </c>
      <c r="BH3141">
        <v>433.68126217588036</v>
      </c>
      <c r="BI3141">
        <v>0.2</v>
      </c>
      <c r="BJ3141">
        <v>2675.5025580161678</v>
      </c>
      <c r="BK3141">
        <v>684.53972683224833</v>
      </c>
      <c r="BL3141">
        <v>944.40961024794319</v>
      </c>
      <c r="BM3141">
        <v>811.65820544949361</v>
      </c>
      <c r="BN3141">
        <v>163.18152189748963</v>
      </c>
      <c r="BO3141">
        <v>30.021077600303986</v>
      </c>
      <c r="BP3141">
        <v>7.2054464875557583E-2</v>
      </c>
      <c r="BQ3141">
        <v>100</v>
      </c>
      <c r="BR3141">
        <v>381.09332770889517</v>
      </c>
      <c r="BS3141">
        <v>5.3143565856390268E-2</v>
      </c>
      <c r="BT3141">
        <v>3.0653698122302259E-4</v>
      </c>
      <c r="BU3141">
        <v>17.532331749372126</v>
      </c>
      <c r="BV3141">
        <v>0.54693222803566732</v>
      </c>
      <c r="BW3141">
        <v>14.088427341577207</v>
      </c>
      <c r="BX3141">
        <v>34.366363965183069</v>
      </c>
      <c r="BY3141">
        <v>28.370824510154915</v>
      </c>
      <c r="BZ3141">
        <v>1102.3806216539019</v>
      </c>
      <c r="CA3141">
        <v>228.67266349147502</v>
      </c>
      <c r="CB3141">
        <v>213.96560346311907</v>
      </c>
      <c r="CC3141" s="156">
        <v>0.87</v>
      </c>
      <c r="CD3141">
        <v>1310</v>
      </c>
      <c r="CE3141">
        <v>0.24456268756979238</v>
      </c>
      <c r="CF3141">
        <v>9.703493478050575</v>
      </c>
      <c r="CG3141">
        <v>0.33003204749893367</v>
      </c>
      <c r="CH3141">
        <v>33.832673796735406</v>
      </c>
      <c r="CI3141">
        <v>5</v>
      </c>
    </row>
    <row r="3142" spans="47:87" x14ac:dyDescent="0.3">
      <c r="AU3142">
        <v>0.3</v>
      </c>
      <c r="AV3142">
        <v>19.10677350875936</v>
      </c>
      <c r="AW3142">
        <v>0.2785150702666308</v>
      </c>
      <c r="AX3142">
        <v>2.3431427557500797</v>
      </c>
      <c r="AY3142">
        <v>323.53919167382361</v>
      </c>
      <c r="AZ3142">
        <v>9.135529849092866E-2</v>
      </c>
      <c r="BA3142">
        <v>448.32102374529518</v>
      </c>
      <c r="BB3142">
        <v>291.47843026430024</v>
      </c>
      <c r="BC3142">
        <v>1</v>
      </c>
      <c r="BD3142">
        <v>43.65165941553628</v>
      </c>
      <c r="BE3142">
        <v>103.1457640230667</v>
      </c>
      <c r="BF3142">
        <v>18.201387689210637</v>
      </c>
      <c r="BG3142">
        <v>5.7331415853378527</v>
      </c>
      <c r="BH3142">
        <v>410.75901078711365</v>
      </c>
      <c r="BI3142">
        <v>0.2</v>
      </c>
      <c r="BJ3142">
        <v>2881.9813629851506</v>
      </c>
      <c r="BK3142">
        <v>715.61855281244561</v>
      </c>
      <c r="BL3142">
        <v>1008.9677303094936</v>
      </c>
      <c r="BM3142">
        <v>1179.6877162920298</v>
      </c>
      <c r="BN3142">
        <v>146.74364893247383</v>
      </c>
      <c r="BO3142">
        <v>25.275359479999583</v>
      </c>
      <c r="BP3142">
        <v>2.9670291642871396E-2</v>
      </c>
      <c r="BQ3142">
        <v>100</v>
      </c>
      <c r="BR3142">
        <v>359.0153010802369</v>
      </c>
      <c r="BS3142">
        <v>5.3843540222590532E-2</v>
      </c>
      <c r="BT3142">
        <v>3.0591477055400712E-4</v>
      </c>
      <c r="BU3142">
        <v>0</v>
      </c>
      <c r="BV3142">
        <v>0.57081724594191163</v>
      </c>
      <c r="BW3142">
        <v>15.441825463648563</v>
      </c>
      <c r="BX3142">
        <v>33.328696275166891</v>
      </c>
      <c r="BY3142">
        <v>40.312288737285201</v>
      </c>
      <c r="BZ3142">
        <v>1258.9025375488081</v>
      </c>
      <c r="CA3142">
        <v>296.78902213296254</v>
      </c>
      <c r="CB3142">
        <v>218.96961003041059</v>
      </c>
      <c r="CC3142" s="156">
        <v>1.1200000000000001</v>
      </c>
      <c r="CD3142">
        <v>840</v>
      </c>
      <c r="CE3142">
        <v>0.13539587542183429</v>
      </c>
      <c r="CF3142">
        <v>4.9329933599308946</v>
      </c>
      <c r="CG3142">
        <v>0.16420667627554367</v>
      </c>
      <c r="CH3142">
        <v>9.0871647143472494</v>
      </c>
      <c r="CI3142">
        <v>12</v>
      </c>
    </row>
    <row r="3143" spans="47:87" x14ac:dyDescent="0.3">
      <c r="AU3143">
        <v>0.3</v>
      </c>
      <c r="AV3143">
        <v>20.36544916170439</v>
      </c>
      <c r="AW3143">
        <v>0.30152859036033253</v>
      </c>
      <c r="AX3143">
        <v>0.39786433314507963</v>
      </c>
      <c r="AY3143">
        <v>336.39677532574075</v>
      </c>
      <c r="AZ3143">
        <v>9.7313527169160627E-2</v>
      </c>
      <c r="BA3143">
        <v>459.25595474124873</v>
      </c>
      <c r="BB3143">
        <v>333.6663942472934</v>
      </c>
      <c r="BC3143">
        <v>1</v>
      </c>
      <c r="BD3143">
        <v>42.05939384557071</v>
      </c>
      <c r="BE3143">
        <v>90.134628587761426</v>
      </c>
      <c r="BF3143">
        <v>22.824931672104128</v>
      </c>
      <c r="BG3143">
        <v>3.3986613453917074</v>
      </c>
      <c r="BH3143">
        <v>374.2217874786362</v>
      </c>
      <c r="BI3143">
        <v>0.2</v>
      </c>
      <c r="BJ3143">
        <v>2890.4872381399532</v>
      </c>
      <c r="BK3143">
        <v>671.19438769066619</v>
      </c>
      <c r="BL3143">
        <v>789.01953374059201</v>
      </c>
      <c r="BM3143">
        <v>846.39687788914694</v>
      </c>
      <c r="BN3143">
        <v>207.34220679102069</v>
      </c>
      <c r="BO3143">
        <v>27.193068574295335</v>
      </c>
      <c r="BP3143">
        <v>5.2852481013850421E-2</v>
      </c>
      <c r="BQ3143">
        <v>100</v>
      </c>
      <c r="BR3143">
        <v>311.07713686461278</v>
      </c>
      <c r="BS3143">
        <v>5.0821578607746672E-2</v>
      </c>
      <c r="BT3143">
        <v>2.9689347051065404E-4</v>
      </c>
      <c r="BU3143">
        <v>0</v>
      </c>
      <c r="BV3143">
        <v>0.60907100986538343</v>
      </c>
      <c r="BW3143">
        <v>14.663978370170144</v>
      </c>
      <c r="BX3143">
        <v>33.336717402298653</v>
      </c>
      <c r="BY3143">
        <v>29.446527821538066</v>
      </c>
      <c r="BZ3143">
        <v>903.89592263384793</v>
      </c>
      <c r="CA3143">
        <v>312.42432275106773</v>
      </c>
      <c r="CB3143">
        <v>231.9743509090776</v>
      </c>
      <c r="CC3143" s="156">
        <v>0.87</v>
      </c>
      <c r="CD3143">
        <v>1320</v>
      </c>
      <c r="CE3143">
        <v>0.13843134974120552</v>
      </c>
      <c r="CF3143">
        <v>5.2261493110590092</v>
      </c>
      <c r="CG3143">
        <v>0.18155699826900551</v>
      </c>
      <c r="CH3143">
        <v>5.6108372058751481</v>
      </c>
      <c r="CI3143">
        <v>12</v>
      </c>
    </row>
    <row r="3144" spans="47:87" x14ac:dyDescent="0.3">
      <c r="AU3144">
        <v>0.3</v>
      </c>
      <c r="AV3144">
        <v>21.344398234596586</v>
      </c>
      <c r="AW3144">
        <v>0.29962581742621919</v>
      </c>
      <c r="AX3144">
        <v>2.0496384560520857</v>
      </c>
      <c r="AY3144">
        <v>309.39994518302962</v>
      </c>
      <c r="AZ3144">
        <v>0.10014318634577457</v>
      </c>
      <c r="BA3144">
        <v>456.62309114066881</v>
      </c>
      <c r="BB3144">
        <v>380.55413652822654</v>
      </c>
      <c r="BC3144">
        <v>1</v>
      </c>
      <c r="BD3144">
        <v>42.436080161899952</v>
      </c>
      <c r="BE3144">
        <v>103.19144298967595</v>
      </c>
      <c r="BF3144">
        <v>7.2373010746074531</v>
      </c>
      <c r="BG3144">
        <v>5.3282373593989663</v>
      </c>
      <c r="BH3144">
        <v>358.02571230686186</v>
      </c>
      <c r="BI3144">
        <v>0.19999999999999998</v>
      </c>
      <c r="BJ3144">
        <v>2416.842758999775</v>
      </c>
      <c r="BK3144">
        <v>680.92059884610308</v>
      </c>
      <c r="BL3144">
        <v>910.66832887866053</v>
      </c>
      <c r="BM3144">
        <v>997.80381642132249</v>
      </c>
      <c r="BN3144">
        <v>192.62937260883731</v>
      </c>
      <c r="BO3144">
        <v>27.216954106842703</v>
      </c>
      <c r="BP3144">
        <v>2.8781269647359893E-2</v>
      </c>
      <c r="BQ3144">
        <v>100</v>
      </c>
      <c r="BR3144">
        <v>364.48251647328635</v>
      </c>
      <c r="BS3144">
        <v>5.8674395845884145E-2</v>
      </c>
      <c r="BT3144">
        <v>3.0072451674333539E-4</v>
      </c>
      <c r="BU3144">
        <v>0</v>
      </c>
      <c r="BV3144">
        <v>0.55042277284893759</v>
      </c>
      <c r="BW3144">
        <v>16.108089197371282</v>
      </c>
      <c r="BX3144">
        <v>36.17382080842151</v>
      </c>
      <c r="BY3144">
        <v>33.188849712708787</v>
      </c>
      <c r="BZ3144">
        <v>899.85905776383186</v>
      </c>
      <c r="CA3144">
        <v>342.53750842786155</v>
      </c>
      <c r="CB3144">
        <v>243.96782056193058</v>
      </c>
      <c r="CC3144" s="156">
        <v>1.17</v>
      </c>
      <c r="CD3144">
        <v>1210</v>
      </c>
      <c r="CE3144">
        <v>0.15372163684009177</v>
      </c>
      <c r="CF3144">
        <v>5.1813284639500488</v>
      </c>
      <c r="CG3144">
        <v>0.18501144032663114</v>
      </c>
      <c r="CH3144">
        <v>9.1047015719077979</v>
      </c>
      <c r="CI3144">
        <v>11</v>
      </c>
    </row>
    <row r="3145" spans="47:87" x14ac:dyDescent="0.3">
      <c r="AU3145">
        <v>0.3</v>
      </c>
      <c r="AV3145">
        <v>19.269428387373299</v>
      </c>
      <c r="AW3145">
        <v>0.40111874973910588</v>
      </c>
      <c r="AX3145">
        <v>2.0648808127452019</v>
      </c>
      <c r="AY3145">
        <v>309.52074221103777</v>
      </c>
      <c r="AZ3145">
        <v>0.10458484887591461</v>
      </c>
      <c r="BA3145">
        <v>435.19145044227974</v>
      </c>
      <c r="BB3145">
        <v>255.19358853283353</v>
      </c>
      <c r="BC3145">
        <v>1</v>
      </c>
      <c r="BD3145">
        <v>42.370132569621134</v>
      </c>
      <c r="BE3145">
        <v>94.837668927159527</v>
      </c>
      <c r="BF3145">
        <v>17.072469831193274</v>
      </c>
      <c r="BG3145">
        <v>4.4716913186538827</v>
      </c>
      <c r="BH3145">
        <v>446.51665828651761</v>
      </c>
      <c r="BI3145">
        <v>0.19999999999999998</v>
      </c>
      <c r="BJ3145">
        <v>2157.0073249694669</v>
      </c>
      <c r="BK3145">
        <v>672.27075250164364</v>
      </c>
      <c r="BL3145">
        <v>895.58920988081343</v>
      </c>
      <c r="BM3145">
        <v>892.21302610032819</v>
      </c>
      <c r="BN3145">
        <v>150.40407712022957</v>
      </c>
      <c r="BO3145">
        <v>36.367525850038724</v>
      </c>
      <c r="BP3145">
        <v>4.7008466645604069E-2</v>
      </c>
      <c r="BQ3145">
        <v>100</v>
      </c>
      <c r="BR3145">
        <v>326.54500370441963</v>
      </c>
      <c r="BS3145">
        <v>5.2290858866328595E-2</v>
      </c>
      <c r="BT3145">
        <v>2.9941438676228573E-4</v>
      </c>
      <c r="BU3145">
        <v>0</v>
      </c>
      <c r="BV3145">
        <v>0.55160986771141474</v>
      </c>
      <c r="BW3145">
        <v>15.354873173698754</v>
      </c>
      <c r="BX3145">
        <v>37.029370223564577</v>
      </c>
      <c r="BY3145">
        <v>29.523907276382079</v>
      </c>
      <c r="BZ3145">
        <v>828.56752625192848</v>
      </c>
      <c r="CA3145">
        <v>285.72799220321895</v>
      </c>
      <c r="CB3145">
        <v>250.73551598092146</v>
      </c>
      <c r="CC3145" s="156">
        <v>0.99</v>
      </c>
      <c r="CD3145">
        <v>1210</v>
      </c>
      <c r="CE3145">
        <v>0.18224200495419041</v>
      </c>
      <c r="CF3145">
        <v>7.2624329757764245</v>
      </c>
      <c r="CG3145">
        <v>0.24151266960333162</v>
      </c>
      <c r="CH3145">
        <v>21.237153575676491</v>
      </c>
      <c r="CI3145">
        <v>7</v>
      </c>
    </row>
    <row r="3146" spans="47:87" x14ac:dyDescent="0.3">
      <c r="AU3146">
        <v>0.3</v>
      </c>
      <c r="AV3146">
        <v>20.357270352912966</v>
      </c>
      <c r="AW3146">
        <v>0.36960073442922342</v>
      </c>
      <c r="AX3146">
        <v>1.2287058661007204</v>
      </c>
      <c r="AY3146">
        <v>301.55784789098203</v>
      </c>
      <c r="AZ3146">
        <v>9.831381135313548E-2</v>
      </c>
      <c r="BA3146">
        <v>464.89389571220005</v>
      </c>
      <c r="BB3146">
        <v>396.28636748381115</v>
      </c>
      <c r="BC3146">
        <v>1</v>
      </c>
      <c r="BD3146">
        <v>34.065404347921486</v>
      </c>
      <c r="BE3146">
        <v>74.634835679325334</v>
      </c>
      <c r="BF3146">
        <v>21.930093066544799</v>
      </c>
      <c r="BG3146">
        <v>5.8806207224583362</v>
      </c>
      <c r="BH3146">
        <v>389.98942759856072</v>
      </c>
      <c r="BI3146">
        <v>0.2</v>
      </c>
      <c r="BJ3146">
        <v>3043.1816480145644</v>
      </c>
      <c r="BK3146">
        <v>687.68444009550444</v>
      </c>
      <c r="BL3146">
        <v>890.87073425759343</v>
      </c>
      <c r="BM3146">
        <v>958.50972919400795</v>
      </c>
      <c r="BN3146">
        <v>120.76680565795944</v>
      </c>
      <c r="BO3146">
        <v>33.489897286827073</v>
      </c>
      <c r="BP3146">
        <v>4.5737085045055685E-2</v>
      </c>
      <c r="BQ3146">
        <v>100</v>
      </c>
      <c r="BR3146">
        <v>401.70833994418348</v>
      </c>
      <c r="BS3146">
        <v>5.2188469919140099E-2</v>
      </c>
      <c r="BT3146">
        <v>2.9127941026412706E-4</v>
      </c>
      <c r="BU3146">
        <v>0</v>
      </c>
      <c r="BV3146">
        <v>0.55766149500248485</v>
      </c>
      <c r="BW3146">
        <v>15.211586393684463</v>
      </c>
      <c r="BX3146">
        <v>37.343316659264111</v>
      </c>
      <c r="BY3146">
        <v>34.690090140310907</v>
      </c>
      <c r="BZ3146">
        <v>982.54940551572645</v>
      </c>
      <c r="CA3146">
        <v>266.77941666427239</v>
      </c>
      <c r="CB3146">
        <v>213.63919847238424</v>
      </c>
      <c r="CC3146" s="156">
        <v>0.99</v>
      </c>
      <c r="CD3146">
        <v>1380</v>
      </c>
      <c r="CE3146">
        <v>0.14430348065766929</v>
      </c>
      <c r="CF3146">
        <v>5.078697040625805</v>
      </c>
      <c r="CG3146">
        <v>0.17838551971946995</v>
      </c>
      <c r="CH3146">
        <v>11.553172686207507</v>
      </c>
      <c r="CI3146">
        <v>10</v>
      </c>
    </row>
    <row r="3147" spans="47:87" x14ac:dyDescent="0.3">
      <c r="AU3147">
        <v>0.3</v>
      </c>
      <c r="AV3147">
        <v>19.744796102352655</v>
      </c>
      <c r="AW3147">
        <v>0.27317808383409159</v>
      </c>
      <c r="AX3147">
        <v>1.2663863621754556</v>
      </c>
      <c r="AY3147">
        <v>305.86800894557564</v>
      </c>
      <c r="AZ3147">
        <v>8.477587068367369E-2</v>
      </c>
      <c r="BA3147">
        <v>452.21753738843171</v>
      </c>
      <c r="BB3147">
        <v>326.61876630310269</v>
      </c>
      <c r="BC3147">
        <v>1</v>
      </c>
      <c r="BD3147">
        <v>41.155286833949972</v>
      </c>
      <c r="BE3147">
        <v>99.027819257566804</v>
      </c>
      <c r="BF3147">
        <v>20.535303342041388</v>
      </c>
      <c r="BG3147">
        <v>4.8377693045617969</v>
      </c>
      <c r="BH3147">
        <v>397.99100513993483</v>
      </c>
      <c r="BI3147">
        <v>0.2</v>
      </c>
      <c r="BJ3147">
        <v>2888.9001367123856</v>
      </c>
      <c r="BK3147">
        <v>689.96529578900436</v>
      </c>
      <c r="BL3147">
        <v>928.40324229836835</v>
      </c>
      <c r="BM3147">
        <v>970.35481920264556</v>
      </c>
      <c r="BN3147">
        <v>126.42513447415247</v>
      </c>
      <c r="BO3147">
        <v>24.904484968089402</v>
      </c>
      <c r="BP3147">
        <v>1.5357572630858787E-2</v>
      </c>
      <c r="BQ3147">
        <v>100</v>
      </c>
      <c r="BR3147">
        <v>387.86918247515348</v>
      </c>
      <c r="BS3147">
        <v>5.5041450288105344E-2</v>
      </c>
      <c r="BT3147">
        <v>2.9215454112129803E-4</v>
      </c>
      <c r="BU3147">
        <v>0</v>
      </c>
      <c r="BV3147">
        <v>0.57799810658760875</v>
      </c>
      <c r="BW3147">
        <v>14.625131099535007</v>
      </c>
      <c r="BX3147">
        <v>35.881647237952492</v>
      </c>
      <c r="BY3147">
        <v>34.578980166992253</v>
      </c>
      <c r="BZ3147">
        <v>1051.7125733510197</v>
      </c>
      <c r="CA3147">
        <v>269.76751688257104</v>
      </c>
      <c r="CB3147">
        <v>234.5669141778437</v>
      </c>
      <c r="CC3147" s="156">
        <v>0.84</v>
      </c>
      <c r="CD3147">
        <v>1460</v>
      </c>
      <c r="CE3147">
        <v>0.24625650792193343</v>
      </c>
      <c r="CF3147">
        <v>7.6484804512164848</v>
      </c>
      <c r="CG3147">
        <v>0.30038017746588674</v>
      </c>
      <c r="CH3147">
        <v>29.186385597638001</v>
      </c>
      <c r="CI3147">
        <v>5</v>
      </c>
    </row>
    <row r="3148" spans="47:87" x14ac:dyDescent="0.3">
      <c r="AU3148">
        <v>0.3</v>
      </c>
      <c r="AV3148">
        <v>19.537663054063902</v>
      </c>
      <c r="AW3148">
        <v>0.3350958037566254</v>
      </c>
      <c r="AX3148">
        <v>1.4293198732784136</v>
      </c>
      <c r="AY3148">
        <v>330.21635186609393</v>
      </c>
      <c r="AZ3148">
        <v>0.10179967725546096</v>
      </c>
      <c r="BA3148">
        <v>370.7120840312266</v>
      </c>
      <c r="BB3148">
        <v>354.03526258465769</v>
      </c>
      <c r="BC3148">
        <v>1</v>
      </c>
      <c r="BD3148">
        <v>44.168506521229084</v>
      </c>
      <c r="BE3148">
        <v>115.37133639874963</v>
      </c>
      <c r="BF3148">
        <v>15.091190511810307</v>
      </c>
      <c r="BG3148">
        <v>5.8192330409142867</v>
      </c>
      <c r="BH3148">
        <v>420.35978922420634</v>
      </c>
      <c r="BI3148">
        <v>0.2</v>
      </c>
      <c r="BJ3148">
        <v>2337.6599634392242</v>
      </c>
      <c r="BK3148">
        <v>658.84006127826024</v>
      </c>
      <c r="BL3148">
        <v>901.69665422532296</v>
      </c>
      <c r="BM3148">
        <v>970.90337029441787</v>
      </c>
      <c r="BN3148">
        <v>113.06284331769433</v>
      </c>
      <c r="BO3148">
        <v>30.352580234362389</v>
      </c>
      <c r="BP3148">
        <v>4.2715070160223412E-2</v>
      </c>
      <c r="BQ3148">
        <v>100</v>
      </c>
      <c r="BR3148">
        <v>280.30336692437061</v>
      </c>
      <c r="BS3148">
        <v>5.288115196799701E-2</v>
      </c>
      <c r="BT3148">
        <v>3.0763509789492866E-4</v>
      </c>
      <c r="BU3148">
        <v>0</v>
      </c>
      <c r="BV3148">
        <v>0.57439273354862519</v>
      </c>
      <c r="BW3148">
        <v>15.181257342398903</v>
      </c>
      <c r="BX3148">
        <v>33.968520965049748</v>
      </c>
      <c r="BY3148">
        <v>35.155684253122963</v>
      </c>
      <c r="BZ3148">
        <v>940.80017541573557</v>
      </c>
      <c r="CA3148">
        <v>286.59364706025599</v>
      </c>
      <c r="CB3148">
        <v>233.67134008812741</v>
      </c>
      <c r="CC3148" s="156">
        <v>1.05</v>
      </c>
      <c r="CD3148">
        <v>1780</v>
      </c>
      <c r="CE3148">
        <v>9.5011779138851393E-2</v>
      </c>
      <c r="CF3148">
        <v>3.9367645248313585</v>
      </c>
      <c r="CG3148">
        <v>0.12419087657605134</v>
      </c>
      <c r="CH3148">
        <v>-0.80947928312537731</v>
      </c>
      <c r="CI3148" t="s">
        <v>479</v>
      </c>
    </row>
    <row r="3149" spans="47:87" x14ac:dyDescent="0.3">
      <c r="AU3149">
        <v>0.3</v>
      </c>
      <c r="AV3149">
        <v>19.149445130586773</v>
      </c>
      <c r="AW3149">
        <v>0.37730198613206689</v>
      </c>
      <c r="AX3149">
        <v>0.4772795719008367</v>
      </c>
      <c r="AY3149">
        <v>326.12395306147289</v>
      </c>
      <c r="AZ3149">
        <v>0.10028380340648935</v>
      </c>
      <c r="BA3149">
        <v>442.0999887763071</v>
      </c>
      <c r="BB3149">
        <v>380.83611486167626</v>
      </c>
      <c r="BC3149">
        <v>1</v>
      </c>
      <c r="BD3149">
        <v>35.071476726945143</v>
      </c>
      <c r="BE3149">
        <v>110.2108825901724</v>
      </c>
      <c r="BF3149">
        <v>11.715532803716002</v>
      </c>
      <c r="BG3149">
        <v>5.4157034381483484</v>
      </c>
      <c r="BH3149">
        <v>433.59265413067959</v>
      </c>
      <c r="BI3149">
        <v>0.20000000000000007</v>
      </c>
      <c r="BJ3149">
        <v>2489.0061336976387</v>
      </c>
      <c r="BK3149">
        <v>703.59980853968432</v>
      </c>
      <c r="BL3149">
        <v>840.05391516889063</v>
      </c>
      <c r="BM3149">
        <v>922.79276320132601</v>
      </c>
      <c r="BN3149">
        <v>159.67061636363553</v>
      </c>
      <c r="BO3149">
        <v>34.04308701396463</v>
      </c>
      <c r="BP3149">
        <v>6.4240282097345197E-2</v>
      </c>
      <c r="BQ3149">
        <v>100</v>
      </c>
      <c r="BR3149">
        <v>377.39025599114012</v>
      </c>
      <c r="BS3149">
        <v>5.8675262768805185E-2</v>
      </c>
      <c r="BT3149">
        <v>2.9799821273676701E-4</v>
      </c>
      <c r="BU3149">
        <v>17.699684102439079</v>
      </c>
      <c r="BV3149">
        <v>0.52891736715630733</v>
      </c>
      <c r="BW3149">
        <v>13.899572393457667</v>
      </c>
      <c r="BX3149">
        <v>35.691895802413214</v>
      </c>
      <c r="BY3149">
        <v>34.229541919833274</v>
      </c>
      <c r="BZ3149">
        <v>691.21855749499719</v>
      </c>
      <c r="CA3149">
        <v>380.97256045898803</v>
      </c>
      <c r="CB3149">
        <v>239.75714484602878</v>
      </c>
      <c r="CC3149" s="156">
        <v>1.2</v>
      </c>
      <c r="CD3149">
        <v>1370</v>
      </c>
      <c r="CE3149">
        <v>0.12601345953826182</v>
      </c>
      <c r="CF3149">
        <v>4.8532530219182242</v>
      </c>
      <c r="CG3149">
        <v>0.16795465433651788</v>
      </c>
      <c r="CH3149">
        <v>7.4749859026516265</v>
      </c>
      <c r="CI3149">
        <v>12</v>
      </c>
    </row>
    <row r="3150" spans="47:87" x14ac:dyDescent="0.3">
      <c r="AU3150">
        <v>0.3</v>
      </c>
      <c r="AV3150">
        <v>19.792009838870033</v>
      </c>
      <c r="AW3150">
        <v>0.32303461747416418</v>
      </c>
      <c r="AX3150">
        <v>1.4777285350404084</v>
      </c>
      <c r="AY3150">
        <v>321.65840452162206</v>
      </c>
      <c r="AZ3150">
        <v>0.10410976546568976</v>
      </c>
      <c r="BA3150">
        <v>390.51092271937239</v>
      </c>
      <c r="BB3150">
        <v>251.35865153490781</v>
      </c>
      <c r="BC3150">
        <v>1</v>
      </c>
      <c r="BD3150">
        <v>36.175919274070573</v>
      </c>
      <c r="BE3150">
        <v>88.221725794744501</v>
      </c>
      <c r="BF3150">
        <v>13.777470167278587</v>
      </c>
      <c r="BG3150">
        <v>4.7341205512619249</v>
      </c>
      <c r="BH3150">
        <v>401.32790479037362</v>
      </c>
      <c r="BI3150">
        <v>0.2</v>
      </c>
      <c r="BJ3150">
        <v>2046.6025339409125</v>
      </c>
      <c r="BK3150">
        <v>686.84760970580908</v>
      </c>
      <c r="BL3150">
        <v>905.24856829542227</v>
      </c>
      <c r="BM3150">
        <v>996.95689706216956</v>
      </c>
      <c r="BN3150">
        <v>156.8238543207602</v>
      </c>
      <c r="BO3150">
        <v>29.339295719871135</v>
      </c>
      <c r="BP3150">
        <v>3.153775791697129E-2</v>
      </c>
      <c r="BQ3150">
        <v>100</v>
      </c>
      <c r="BR3150">
        <v>406.54479701162904</v>
      </c>
      <c r="BS3150">
        <v>5.6840029204834185E-2</v>
      </c>
      <c r="BT3150">
        <v>3.2892635630054636E-4</v>
      </c>
      <c r="BU3150">
        <v>0</v>
      </c>
      <c r="BV3150">
        <v>0.55441233239256305</v>
      </c>
      <c r="BW3150">
        <v>15.139155189705848</v>
      </c>
      <c r="BX3150">
        <v>34.584107243361181</v>
      </c>
      <c r="BY3150">
        <v>36.469611560432</v>
      </c>
      <c r="BZ3150">
        <v>1146.0276688045562</v>
      </c>
      <c r="CA3150">
        <v>295.48027593729404</v>
      </c>
      <c r="CB3150">
        <v>236.24924098762506</v>
      </c>
      <c r="CC3150" s="156">
        <v>1.02</v>
      </c>
      <c r="CD3150">
        <v>2070</v>
      </c>
      <c r="CE3150">
        <v>6.2814428757454577E-2</v>
      </c>
      <c r="CF3150">
        <v>3.4997011826732276</v>
      </c>
      <c r="CG3150">
        <v>0.10189864188545381</v>
      </c>
      <c r="CH3150">
        <v>-9.0023639877698152</v>
      </c>
      <c r="CI3150" t="s">
        <v>479</v>
      </c>
    </row>
    <row r="3151" spans="47:87" x14ac:dyDescent="0.3">
      <c r="AU3151">
        <v>0.3</v>
      </c>
      <c r="AV3151">
        <v>18.668706990469801</v>
      </c>
      <c r="AW3151">
        <v>0.28080646324145753</v>
      </c>
      <c r="AX3151">
        <v>1.1650704470186743</v>
      </c>
      <c r="AY3151">
        <v>347.78050031793134</v>
      </c>
      <c r="AZ3151">
        <v>9.9219789672207764E-2</v>
      </c>
      <c r="BA3151">
        <v>490.85787835536399</v>
      </c>
      <c r="BB3151">
        <v>377.82386233589267</v>
      </c>
      <c r="BC3151">
        <v>1</v>
      </c>
      <c r="BD3151">
        <v>40.855136087241775</v>
      </c>
      <c r="BE3151">
        <v>98.036805379894972</v>
      </c>
      <c r="BF3151">
        <v>13.468149597219673</v>
      </c>
      <c r="BG3151">
        <v>6.295874912069114</v>
      </c>
      <c r="BH3151">
        <v>435.53478667010808</v>
      </c>
      <c r="BI3151">
        <v>0.20000000000000004</v>
      </c>
      <c r="BJ3151">
        <v>2347.8509851607719</v>
      </c>
      <c r="BK3151">
        <v>692.51637757150149</v>
      </c>
      <c r="BL3151">
        <v>906.66335863397842</v>
      </c>
      <c r="BM3151">
        <v>932.53885211328577</v>
      </c>
      <c r="BN3151">
        <v>186.84200621621608</v>
      </c>
      <c r="BO3151">
        <v>25.443503611949595</v>
      </c>
      <c r="BP3151">
        <v>3.4709456879436745E-2</v>
      </c>
      <c r="BQ3151">
        <v>100</v>
      </c>
      <c r="BR3151">
        <v>296.32404948756584</v>
      </c>
      <c r="BS3151">
        <v>5.6290587307765212E-2</v>
      </c>
      <c r="BT3151">
        <v>3.0812130576025572E-4</v>
      </c>
      <c r="BU3151">
        <v>0</v>
      </c>
      <c r="BV3151">
        <v>0.54994045936515534</v>
      </c>
      <c r="BW3151">
        <v>14.009065117618785</v>
      </c>
      <c r="BX3151">
        <v>35.442205994716083</v>
      </c>
      <c r="BY3151">
        <v>34.74282805437015</v>
      </c>
      <c r="BZ3151">
        <v>1054.0966847044101</v>
      </c>
      <c r="CA3151">
        <v>307.83745467612795</v>
      </c>
      <c r="CB3151">
        <v>231.67143682118598</v>
      </c>
      <c r="CC3151" s="156">
        <v>1.03</v>
      </c>
      <c r="CD3151">
        <v>2140</v>
      </c>
      <c r="CE3151">
        <v>-9.9996751318209842E-3</v>
      </c>
      <c r="CF3151">
        <v>1.2357885869578809</v>
      </c>
      <c r="CG3151">
        <v>4.5380910150690519E-2</v>
      </c>
      <c r="CH3151">
        <v>-15.350274737132981</v>
      </c>
      <c r="CI3151" t="s">
        <v>479</v>
      </c>
    </row>
    <row r="3152" spans="47:87" x14ac:dyDescent="0.3">
      <c r="AU3152">
        <v>0.3</v>
      </c>
      <c r="AV3152">
        <v>21.028449364734669</v>
      </c>
      <c r="AW3152">
        <v>0.33120529685070155</v>
      </c>
      <c r="AX3152">
        <v>1.0289911839691444</v>
      </c>
      <c r="AY3152">
        <v>321.69803661205412</v>
      </c>
      <c r="AZ3152">
        <v>9.9278285877952954E-2</v>
      </c>
      <c r="BA3152">
        <v>416.28649213753243</v>
      </c>
      <c r="BB3152">
        <v>269.82145915241779</v>
      </c>
      <c r="BC3152">
        <v>1</v>
      </c>
      <c r="BD3152">
        <v>42.592777007297485</v>
      </c>
      <c r="BE3152">
        <v>101.00081699544361</v>
      </c>
      <c r="BF3152">
        <v>17.777485029744838</v>
      </c>
      <c r="BG3152">
        <v>5.9047081297412927</v>
      </c>
      <c r="BH3152">
        <v>400.43926228746017</v>
      </c>
      <c r="BI3152">
        <v>0.2</v>
      </c>
      <c r="BJ3152">
        <v>3272.5188231108368</v>
      </c>
      <c r="BK3152">
        <v>690.4227433046276</v>
      </c>
      <c r="BL3152">
        <v>877.20132329627938</v>
      </c>
      <c r="BM3152">
        <v>963.31142354649194</v>
      </c>
      <c r="BN3152">
        <v>170.80252544993661</v>
      </c>
      <c r="BO3152">
        <v>30.151391114488256</v>
      </c>
      <c r="BP3152">
        <v>2.3877407064454789E-2</v>
      </c>
      <c r="BQ3152">
        <v>100</v>
      </c>
      <c r="BR3152">
        <v>262.84512261951778</v>
      </c>
      <c r="BS3152">
        <v>5.64822594849686E-2</v>
      </c>
      <c r="BT3152">
        <v>2.8917374660009044E-4</v>
      </c>
      <c r="BU3152">
        <v>0</v>
      </c>
      <c r="BV3152">
        <v>0.56729513560494993</v>
      </c>
      <c r="BW3152">
        <v>15.101056792669427</v>
      </c>
      <c r="BX3152">
        <v>37.407775300867371</v>
      </c>
      <c r="BY3152">
        <v>35.598426226931359</v>
      </c>
      <c r="BZ3152">
        <v>761.82034027623149</v>
      </c>
      <c r="CA3152">
        <v>265.10775447865097</v>
      </c>
      <c r="CB3152">
        <v>238.51476222970931</v>
      </c>
      <c r="CC3152" s="156">
        <v>0.94</v>
      </c>
      <c r="CD3152">
        <v>1140</v>
      </c>
      <c r="CE3152">
        <v>0.18883802284480344</v>
      </c>
      <c r="CF3152">
        <v>7.1447314496329053</v>
      </c>
      <c r="CG3152">
        <v>0.22494831372119503</v>
      </c>
      <c r="CH3152">
        <v>17.358822115693375</v>
      </c>
      <c r="CI3152">
        <v>8</v>
      </c>
    </row>
    <row r="3153" spans="47:87" x14ac:dyDescent="0.3">
      <c r="AU3153">
        <v>0.3</v>
      </c>
      <c r="AV3153">
        <v>17.899954899669662</v>
      </c>
      <c r="AW3153">
        <v>0.29263813380812986</v>
      </c>
      <c r="AX3153">
        <v>1.0004520186294505</v>
      </c>
      <c r="AY3153">
        <v>338.02943040104634</v>
      </c>
      <c r="AZ3153">
        <v>0.10204951725185132</v>
      </c>
      <c r="BA3153">
        <v>428.96289074767071</v>
      </c>
      <c r="BB3153">
        <v>420.058613209702</v>
      </c>
      <c r="BC3153">
        <v>1</v>
      </c>
      <c r="BD3153">
        <v>42.759511145964261</v>
      </c>
      <c r="BE3153">
        <v>99.791590378249609</v>
      </c>
      <c r="BF3153">
        <v>13.303067383508063</v>
      </c>
      <c r="BG3153">
        <v>3.4751594501970486</v>
      </c>
      <c r="BH3153">
        <v>453.8994195447936</v>
      </c>
      <c r="BI3153">
        <v>0.19999999999999998</v>
      </c>
      <c r="BJ3153">
        <v>2579.5549566987024</v>
      </c>
      <c r="BK3153">
        <v>683.08807159596904</v>
      </c>
      <c r="BL3153">
        <v>868.8458466227421</v>
      </c>
      <c r="BM3153">
        <v>990.76940589252547</v>
      </c>
      <c r="BN3153">
        <v>55.216865065344855</v>
      </c>
      <c r="BO3153">
        <v>26.397618395218089</v>
      </c>
      <c r="BP3153">
        <v>5.0489470839882325E-2</v>
      </c>
      <c r="BQ3153">
        <v>100</v>
      </c>
      <c r="BR3153">
        <v>385.36269827106491</v>
      </c>
      <c r="BS3153">
        <v>5.920795031098651E-2</v>
      </c>
      <c r="BT3153">
        <v>3.0622464803226849E-4</v>
      </c>
      <c r="BU3153">
        <v>0</v>
      </c>
      <c r="BV3153">
        <v>0.51741768332431748</v>
      </c>
      <c r="BW3153">
        <v>14.421941790397263</v>
      </c>
      <c r="BX3153">
        <v>35.440872026891881</v>
      </c>
      <c r="BY3153">
        <v>36.471444506180028</v>
      </c>
      <c r="BZ3153">
        <v>1351.0431234652447</v>
      </c>
      <c r="CA3153">
        <v>314.98743877704396</v>
      </c>
      <c r="CB3153">
        <v>225.97226071525046</v>
      </c>
      <c r="CC3153" s="156">
        <v>0.91</v>
      </c>
      <c r="CD3153">
        <v>1330</v>
      </c>
      <c r="CE3153">
        <v>0.15930634577053815</v>
      </c>
      <c r="CF3153">
        <v>5.2742967674467458</v>
      </c>
      <c r="CG3153">
        <v>0.18867970038288762</v>
      </c>
      <c r="CH3153">
        <v>12.02291429657105</v>
      </c>
      <c r="CI3153">
        <v>9</v>
      </c>
    </row>
    <row r="3154" spans="47:87" x14ac:dyDescent="0.3">
      <c r="AU3154">
        <v>0.3</v>
      </c>
      <c r="AV3154">
        <v>20.728818781883604</v>
      </c>
      <c r="AW3154">
        <v>0.33049416818989458</v>
      </c>
      <c r="AX3154">
        <v>0.7274379448548749</v>
      </c>
      <c r="AY3154">
        <v>314.69726660594165</v>
      </c>
      <c r="AZ3154">
        <v>0.11747806081175165</v>
      </c>
      <c r="BA3154">
        <v>454.29749326400423</v>
      </c>
      <c r="BB3154">
        <v>280.28194209374516</v>
      </c>
      <c r="BC3154">
        <v>1</v>
      </c>
      <c r="BD3154">
        <v>32.35833300468223</v>
      </c>
      <c r="BE3154">
        <v>109.20449053896154</v>
      </c>
      <c r="BF3154">
        <v>16.091423122040943</v>
      </c>
      <c r="BG3154">
        <v>5.8753290194763812</v>
      </c>
      <c r="BH3154">
        <v>448.79939740442313</v>
      </c>
      <c r="BI3154">
        <v>0.2</v>
      </c>
      <c r="BJ3154">
        <v>2884.2566064095736</v>
      </c>
      <c r="BK3154">
        <v>684.22303259893556</v>
      </c>
      <c r="BL3154">
        <v>843.58198936377335</v>
      </c>
      <c r="BM3154">
        <v>893.41837233874105</v>
      </c>
      <c r="BN3154">
        <v>156.35756188464117</v>
      </c>
      <c r="BO3154">
        <v>29.818461615544226</v>
      </c>
      <c r="BP3154">
        <v>5.6280237412355959E-2</v>
      </c>
      <c r="BQ3154">
        <v>100</v>
      </c>
      <c r="BR3154">
        <v>392.90284433374802</v>
      </c>
      <c r="BS3154">
        <v>5.5924637722053999E-2</v>
      </c>
      <c r="BT3154">
        <v>2.8747359900261439E-4</v>
      </c>
      <c r="BU3154">
        <v>0</v>
      </c>
      <c r="BV3154">
        <v>0.60952505847349991</v>
      </c>
      <c r="BW3154">
        <v>15.270646921650387</v>
      </c>
      <c r="BX3154">
        <v>35.153141825088589</v>
      </c>
      <c r="BY3154">
        <v>33.38577674510713</v>
      </c>
      <c r="BZ3154">
        <v>834.32708220464474</v>
      </c>
      <c r="CA3154">
        <v>308.47257946874544</v>
      </c>
      <c r="CB3154">
        <v>230.21638018810307</v>
      </c>
      <c r="CC3154" s="156">
        <v>0.88</v>
      </c>
      <c r="CD3154">
        <v>1280</v>
      </c>
      <c r="CE3154">
        <v>0.21633759594033486</v>
      </c>
      <c r="CF3154">
        <v>7.773809083882175</v>
      </c>
      <c r="CG3154">
        <v>0.28946333794085805</v>
      </c>
      <c r="CH3154">
        <v>20.013770867541716</v>
      </c>
      <c r="CI3154">
        <v>6</v>
      </c>
    </row>
    <row r="3155" spans="47:87" x14ac:dyDescent="0.3">
      <c r="AU3155">
        <v>0.3</v>
      </c>
      <c r="AV3155">
        <v>20.092687940673212</v>
      </c>
      <c r="AW3155">
        <v>0.30438945970779607</v>
      </c>
      <c r="AX3155">
        <v>2.5162201450604607</v>
      </c>
      <c r="AY3155">
        <v>320.40552878835069</v>
      </c>
      <c r="AZ3155">
        <v>8.8630039488357848E-2</v>
      </c>
      <c r="BA3155">
        <v>427.68930730023834</v>
      </c>
      <c r="BB3155">
        <v>392.25948878931138</v>
      </c>
      <c r="BC3155">
        <v>1</v>
      </c>
      <c r="BD3155">
        <v>38.291258870961101</v>
      </c>
      <c r="BE3155">
        <v>94.869822944282419</v>
      </c>
      <c r="BF3155">
        <v>20.600450470627248</v>
      </c>
      <c r="BG3155">
        <v>4.910781969486103</v>
      </c>
      <c r="BH3155">
        <v>464.88107368927984</v>
      </c>
      <c r="BI3155">
        <v>0.2</v>
      </c>
      <c r="BJ3155">
        <v>2577.1102693491571</v>
      </c>
      <c r="BK3155">
        <v>700.58918259819643</v>
      </c>
      <c r="BL3155">
        <v>899.28182824343025</v>
      </c>
      <c r="BM3155">
        <v>883.33478318759217</v>
      </c>
      <c r="BN3155">
        <v>133.72678884836847</v>
      </c>
      <c r="BO3155">
        <v>27.473136519247213</v>
      </c>
      <c r="BP3155">
        <v>5.0723329190940206E-2</v>
      </c>
      <c r="BQ3155">
        <v>100</v>
      </c>
      <c r="BR3155">
        <v>329.59505714794631</v>
      </c>
      <c r="BS3155">
        <v>5.9048809232211022E-2</v>
      </c>
      <c r="BT3155">
        <v>3.0131007915229046E-4</v>
      </c>
      <c r="BU3155">
        <v>21.148764865725422</v>
      </c>
      <c r="BV3155">
        <v>0.55994911422312554</v>
      </c>
      <c r="BW3155">
        <v>14.848567620111501</v>
      </c>
      <c r="BX3155">
        <v>35.850263690211214</v>
      </c>
      <c r="BY3155">
        <v>33.639140252880964</v>
      </c>
      <c r="BZ3155">
        <v>1040.3149697916381</v>
      </c>
      <c r="CA3155">
        <v>344.52100373856149</v>
      </c>
      <c r="CB3155">
        <v>212.4638133835725</v>
      </c>
      <c r="CC3155" s="156">
        <v>1.1200000000000001</v>
      </c>
      <c r="CD3155">
        <v>940</v>
      </c>
      <c r="CE3155">
        <v>0.20298758509523585</v>
      </c>
      <c r="CF3155">
        <v>6.9614312710396291</v>
      </c>
      <c r="CG3155">
        <v>0.24104918356399019</v>
      </c>
      <c r="CH3155">
        <v>23.348083419036413</v>
      </c>
      <c r="CI3155">
        <v>7</v>
      </c>
    </row>
    <row r="3156" spans="47:87" x14ac:dyDescent="0.3">
      <c r="AU3156">
        <v>0.3</v>
      </c>
      <c r="AV3156">
        <v>21.228273516639685</v>
      </c>
      <c r="AW3156">
        <v>0.36095684220218871</v>
      </c>
      <c r="AX3156">
        <v>1.3697775639617189</v>
      </c>
      <c r="AY3156">
        <v>341.61653012239333</v>
      </c>
      <c r="AZ3156">
        <v>0.10369457421201207</v>
      </c>
      <c r="BA3156">
        <v>424.09138854487952</v>
      </c>
      <c r="BB3156">
        <v>356.82058765220683</v>
      </c>
      <c r="BC3156">
        <v>1</v>
      </c>
      <c r="BD3156">
        <v>33.083755708262345</v>
      </c>
      <c r="BE3156">
        <v>114.32972694822978</v>
      </c>
      <c r="BF3156">
        <v>19.318981541097568</v>
      </c>
      <c r="BG3156">
        <v>7.2844511633237801</v>
      </c>
      <c r="BH3156">
        <v>413.52258275140798</v>
      </c>
      <c r="BI3156">
        <v>0.2</v>
      </c>
      <c r="BJ3156">
        <v>2310.351620574671</v>
      </c>
      <c r="BK3156">
        <v>700.31283971894891</v>
      </c>
      <c r="BL3156">
        <v>924.38968262706589</v>
      </c>
      <c r="BM3156">
        <v>901.19609626881413</v>
      </c>
      <c r="BN3156">
        <v>95.763973630651478</v>
      </c>
      <c r="BO3156">
        <v>32.676142660099664</v>
      </c>
      <c r="BP3156">
        <v>4.833391244234455E-2</v>
      </c>
      <c r="BQ3156">
        <v>100</v>
      </c>
      <c r="BR3156">
        <v>334.80821577522016</v>
      </c>
      <c r="BS3156">
        <v>5.2532314818085624E-2</v>
      </c>
      <c r="BT3156">
        <v>3.0231369309206358E-4</v>
      </c>
      <c r="BU3156">
        <v>0</v>
      </c>
      <c r="BV3156">
        <v>0.56047700785206456</v>
      </c>
      <c r="BW3156">
        <v>14.730118572126873</v>
      </c>
      <c r="BX3156">
        <v>38.463698198403435</v>
      </c>
      <c r="BY3156">
        <v>28.635106059495218</v>
      </c>
      <c r="BZ3156">
        <v>901.24768353674767</v>
      </c>
      <c r="CA3156">
        <v>241.16745620723378</v>
      </c>
      <c r="CB3156">
        <v>246.67435370753998</v>
      </c>
      <c r="CC3156" s="156">
        <v>1.23</v>
      </c>
      <c r="CD3156">
        <v>990</v>
      </c>
      <c r="CE3156">
        <v>8.5413966770481187E-2</v>
      </c>
      <c r="CF3156">
        <v>3.2738307146221621</v>
      </c>
      <c r="CG3156">
        <v>0.1211279545544181</v>
      </c>
      <c r="CH3156">
        <v>-0.83505618208172605</v>
      </c>
      <c r="CI3156" t="s">
        <v>479</v>
      </c>
    </row>
    <row r="3157" spans="47:87" x14ac:dyDescent="0.3">
      <c r="AU3157">
        <v>0.3</v>
      </c>
      <c r="AV3157">
        <v>18.892105211696311</v>
      </c>
      <c r="AW3157">
        <v>0.34822279345679313</v>
      </c>
      <c r="AX3157">
        <v>1.727716926198215</v>
      </c>
      <c r="AY3157">
        <v>292.35668579705492</v>
      </c>
      <c r="AZ3157">
        <v>0.11641417079222048</v>
      </c>
      <c r="BA3157">
        <v>525.43831827853364</v>
      </c>
      <c r="BB3157">
        <v>311.92785775658325</v>
      </c>
      <c r="BC3157">
        <v>1</v>
      </c>
      <c r="BD3157">
        <v>43.479336339778612</v>
      </c>
      <c r="BE3157">
        <v>95.838130128442657</v>
      </c>
      <c r="BF3157">
        <v>9.9171955036670933</v>
      </c>
      <c r="BG3157">
        <v>5.1517651643480553</v>
      </c>
      <c r="BH3157">
        <v>435.52151738822579</v>
      </c>
      <c r="BI3157">
        <v>0.19999999999999998</v>
      </c>
      <c r="BJ3157">
        <v>2879.25841970991</v>
      </c>
      <c r="BK3157">
        <v>689.28608996796311</v>
      </c>
      <c r="BL3157">
        <v>931.92789858239996</v>
      </c>
      <c r="BM3157">
        <v>990.52356734098555</v>
      </c>
      <c r="BN3157">
        <v>191.89081102949569</v>
      </c>
      <c r="BO3157">
        <v>31.635245027013809</v>
      </c>
      <c r="BP3157">
        <v>3.297443967330884E-2</v>
      </c>
      <c r="BQ3157">
        <v>100</v>
      </c>
      <c r="BR3157">
        <v>359.52790640247849</v>
      </c>
      <c r="BS3157">
        <v>5.5967015200916133E-2</v>
      </c>
      <c r="BT3157">
        <v>3.0142154692141187E-4</v>
      </c>
      <c r="BU3157">
        <v>0</v>
      </c>
      <c r="BV3157">
        <v>0.5498343148728011</v>
      </c>
      <c r="BW3157">
        <v>13.732222084207336</v>
      </c>
      <c r="BX3157">
        <v>36.080379169540223</v>
      </c>
      <c r="BY3157">
        <v>28.966890770578608</v>
      </c>
      <c r="BZ3157">
        <v>857.05380510739997</v>
      </c>
      <c r="CA3157">
        <v>297.54612327123891</v>
      </c>
      <c r="CB3157">
        <v>231.63859796651667</v>
      </c>
      <c r="CC3157" s="156">
        <v>1.07</v>
      </c>
      <c r="CD3157">
        <v>1290</v>
      </c>
      <c r="CE3157">
        <v>0.11950060415019781</v>
      </c>
      <c r="CF3157">
        <v>4.5562793965453867</v>
      </c>
      <c r="CG3157">
        <v>0.15743535585433366</v>
      </c>
      <c r="CH3157">
        <v>3.0383596553017265</v>
      </c>
      <c r="CI3157">
        <v>15</v>
      </c>
    </row>
    <row r="3158" spans="47:87" x14ac:dyDescent="0.3">
      <c r="AU3158">
        <v>0.3</v>
      </c>
      <c r="AV3158">
        <v>18.406647836776596</v>
      </c>
      <c r="AW3158">
        <v>0.29020723117936176</v>
      </c>
      <c r="AX3158">
        <v>1.3206946656785212</v>
      </c>
      <c r="AY3158">
        <v>302.15549683433653</v>
      </c>
      <c r="AZ3158">
        <v>0.1033272794737139</v>
      </c>
      <c r="BA3158">
        <v>477.93638764274948</v>
      </c>
      <c r="BB3158">
        <v>412.46169867219555</v>
      </c>
      <c r="BC3158">
        <v>1</v>
      </c>
      <c r="BD3158">
        <v>38.558783749389015</v>
      </c>
      <c r="BE3158">
        <v>111.47003552898799</v>
      </c>
      <c r="BF3158">
        <v>17.608294758118127</v>
      </c>
      <c r="BG3158">
        <v>3.6016863246483495</v>
      </c>
      <c r="BH3158">
        <v>428.4379128809278</v>
      </c>
      <c r="BI3158">
        <v>0.20000000000000004</v>
      </c>
      <c r="BJ3158">
        <v>2850.5605476625592</v>
      </c>
      <c r="BK3158">
        <v>690.6286384113713</v>
      </c>
      <c r="BL3158">
        <v>972.04500676843986</v>
      </c>
      <c r="BM3158">
        <v>915.13022267665758</v>
      </c>
      <c r="BN3158">
        <v>125.28554157544359</v>
      </c>
      <c r="BO3158">
        <v>26.261801071638057</v>
      </c>
      <c r="BP3158">
        <v>3.9931902840122359E-2</v>
      </c>
      <c r="BQ3158">
        <v>100</v>
      </c>
      <c r="BR3158">
        <v>355.12357008517779</v>
      </c>
      <c r="BS3158">
        <v>4.8386288601475647E-2</v>
      </c>
      <c r="BT3158">
        <v>3.2949444039754157E-4</v>
      </c>
      <c r="BU3158">
        <v>0</v>
      </c>
      <c r="BV3158">
        <v>0.47753311267219489</v>
      </c>
      <c r="BW3158">
        <v>13.993496207799646</v>
      </c>
      <c r="BX3158">
        <v>34.545240731259</v>
      </c>
      <c r="BY3158">
        <v>27.045418934971657</v>
      </c>
      <c r="BZ3158">
        <v>814.98975219483168</v>
      </c>
      <c r="CA3158">
        <v>231.337311881711</v>
      </c>
      <c r="CB3158">
        <v>240.01301240686456</v>
      </c>
      <c r="CC3158" s="156">
        <v>0.82</v>
      </c>
      <c r="CD3158">
        <v>1970</v>
      </c>
      <c r="CE3158">
        <v>0.16258597246083006</v>
      </c>
      <c r="CF3158">
        <v>6.589870995395426</v>
      </c>
      <c r="CG3158">
        <v>0.21230337654079939</v>
      </c>
      <c r="CH3158">
        <v>15.641323802364255</v>
      </c>
      <c r="CI3158">
        <v>8</v>
      </c>
    </row>
    <row r="3159" spans="47:87" x14ac:dyDescent="0.3">
      <c r="AU3159">
        <v>0.3</v>
      </c>
      <c r="AV3159">
        <v>20.083368866362481</v>
      </c>
      <c r="AW3159">
        <v>0.31542844323354391</v>
      </c>
      <c r="AX3159">
        <v>0.99539819672507612</v>
      </c>
      <c r="AY3159">
        <v>338.52037648911767</v>
      </c>
      <c r="AZ3159">
        <v>9.2200935067004608E-2</v>
      </c>
      <c r="BA3159">
        <v>449.06620399243042</v>
      </c>
      <c r="BB3159">
        <v>257.47629463144222</v>
      </c>
      <c r="BC3159">
        <v>1</v>
      </c>
      <c r="BD3159">
        <v>35.828373051203101</v>
      </c>
      <c r="BE3159">
        <v>95.801431480526588</v>
      </c>
      <c r="BF3159">
        <v>20.165945560827797</v>
      </c>
      <c r="BG3159">
        <v>5.2206251785982793</v>
      </c>
      <c r="BH3159">
        <v>447.64031590528737</v>
      </c>
      <c r="BI3159">
        <v>0.20000000000000012</v>
      </c>
      <c r="BJ3159">
        <v>2627.2641517520474</v>
      </c>
      <c r="BK3159">
        <v>686.54250614809064</v>
      </c>
      <c r="BL3159">
        <v>855.18529885176667</v>
      </c>
      <c r="BM3159">
        <v>902.34405955992372</v>
      </c>
      <c r="BN3159">
        <v>168.00485179370418</v>
      </c>
      <c r="BO3159">
        <v>28.77572677190274</v>
      </c>
      <c r="BP3159">
        <v>1.5399528173037679E-2</v>
      </c>
      <c r="BQ3159">
        <v>100</v>
      </c>
      <c r="BR3159">
        <v>324.27713031990743</v>
      </c>
      <c r="BS3159">
        <v>5.6457967112523794E-2</v>
      </c>
      <c r="BT3159">
        <v>3.0411504945508574E-4</v>
      </c>
      <c r="BU3159">
        <v>6.778879949541281</v>
      </c>
      <c r="BV3159">
        <v>0.56714758521222752</v>
      </c>
      <c r="BW3159">
        <v>14.754882580849198</v>
      </c>
      <c r="BX3159">
        <v>34.591452604264674</v>
      </c>
      <c r="BY3159">
        <v>30.516519294909859</v>
      </c>
      <c r="BZ3159">
        <v>1016.6229964813084</v>
      </c>
      <c r="CA3159">
        <v>197.22883918284498</v>
      </c>
      <c r="CB3159">
        <v>247.34945850949603</v>
      </c>
      <c r="CC3159" s="156">
        <v>0.79</v>
      </c>
      <c r="CD3159">
        <v>1510</v>
      </c>
      <c r="CE3159">
        <v>0.27279618433499642</v>
      </c>
      <c r="CF3159">
        <v>7.9307651046695451</v>
      </c>
      <c r="CG3159">
        <v>0.33041555612378326</v>
      </c>
      <c r="CH3159">
        <v>31.10621066625124</v>
      </c>
      <c r="CI3159">
        <v>5</v>
      </c>
    </row>
    <row r="3160" spans="47:87" x14ac:dyDescent="0.3">
      <c r="AU3160">
        <v>0.3</v>
      </c>
      <c r="AV3160">
        <v>20.507353003547301</v>
      </c>
      <c r="AW3160">
        <v>0.30421966868494238</v>
      </c>
      <c r="AX3160">
        <v>1.6515583822081394</v>
      </c>
      <c r="AY3160">
        <v>355.29664974050434</v>
      </c>
      <c r="AZ3160">
        <v>9.0298137516358221E-2</v>
      </c>
      <c r="BA3160">
        <v>380.23213332137215</v>
      </c>
      <c r="BB3160">
        <v>328.00737038773389</v>
      </c>
      <c r="BC3160">
        <v>1</v>
      </c>
      <c r="BD3160">
        <v>39.639630181651334</v>
      </c>
      <c r="BE3160">
        <v>81.690927646250273</v>
      </c>
      <c r="BF3160">
        <v>11.805735463168018</v>
      </c>
      <c r="BG3160">
        <v>4.444755425544435</v>
      </c>
      <c r="BH3160">
        <v>428.1607629695049</v>
      </c>
      <c r="BI3160">
        <v>0.20000000000000004</v>
      </c>
      <c r="BJ3160">
        <v>2841.8532730725997</v>
      </c>
      <c r="BK3160">
        <v>720.87065808021396</v>
      </c>
      <c r="BL3160">
        <v>882.2125473095615</v>
      </c>
      <c r="BM3160">
        <v>1022.9497234532865</v>
      </c>
      <c r="BN3160">
        <v>212.07664243975177</v>
      </c>
      <c r="BO3160">
        <v>27.450867056591584</v>
      </c>
      <c r="BP3160">
        <v>5.1529399375269611E-2</v>
      </c>
      <c r="BQ3160">
        <v>100</v>
      </c>
      <c r="BR3160">
        <v>317.06969704854635</v>
      </c>
      <c r="BS3160">
        <v>5.0882160380144877E-2</v>
      </c>
      <c r="BT3160">
        <v>3.203832200072856E-4</v>
      </c>
      <c r="BU3160">
        <v>0</v>
      </c>
      <c r="BV3160">
        <v>0.55126861780345038</v>
      </c>
      <c r="BW3160">
        <v>15.737130049897337</v>
      </c>
      <c r="BX3160">
        <v>34.914365228504813</v>
      </c>
      <c r="BY3160">
        <v>29.901115921513437</v>
      </c>
      <c r="BZ3160">
        <v>989.21463739847013</v>
      </c>
      <c r="CA3160">
        <v>308.76341731509075</v>
      </c>
      <c r="CB3160">
        <v>239.26034599343848</v>
      </c>
      <c r="CC3160" s="156">
        <v>0.66</v>
      </c>
      <c r="CD3160">
        <v>1190</v>
      </c>
      <c r="CE3160">
        <v>0.17316191215878174</v>
      </c>
      <c r="CF3160">
        <v>7.6617275481273488</v>
      </c>
      <c r="CG3160">
        <v>0.22660520318678784</v>
      </c>
      <c r="CH3160">
        <v>17.240128426653825</v>
      </c>
      <c r="CI3160">
        <v>8</v>
      </c>
    </row>
    <row r="3161" spans="47:87" x14ac:dyDescent="0.3">
      <c r="AU3161">
        <v>0.3</v>
      </c>
      <c r="AV3161">
        <v>19.462908512972113</v>
      </c>
      <c r="AW3161">
        <v>0.23654904700371368</v>
      </c>
      <c r="AX3161">
        <v>0.88202864173163464</v>
      </c>
      <c r="AY3161">
        <v>352.22515509776991</v>
      </c>
      <c r="AZ3161">
        <v>8.4906571559658695E-2</v>
      </c>
      <c r="BA3161">
        <v>351.94543066788356</v>
      </c>
      <c r="BB3161">
        <v>403.60346348221185</v>
      </c>
      <c r="BC3161">
        <v>1</v>
      </c>
      <c r="BD3161">
        <v>32.62528109105677</v>
      </c>
      <c r="BE3161">
        <v>92.328631121118505</v>
      </c>
      <c r="BF3161">
        <v>24.918289987781037</v>
      </c>
      <c r="BG3161">
        <v>4.7225619985628464</v>
      </c>
      <c r="BH3161">
        <v>442.54258254945069</v>
      </c>
      <c r="BI3161">
        <v>0.20000000000000004</v>
      </c>
      <c r="BJ3161">
        <v>2656.3712079716461</v>
      </c>
      <c r="BK3161">
        <v>694.84985240889341</v>
      </c>
      <c r="BL3161">
        <v>883.33300738921457</v>
      </c>
      <c r="BM3161">
        <v>1052.3185799720547</v>
      </c>
      <c r="BN3161">
        <v>127.39444906322638</v>
      </c>
      <c r="BO3161">
        <v>21.179795440074155</v>
      </c>
      <c r="BP3161">
        <v>6.0005624280148946E-2</v>
      </c>
      <c r="BQ3161">
        <v>100</v>
      </c>
      <c r="BR3161">
        <v>372.31191382596717</v>
      </c>
      <c r="BS3161">
        <v>5.8219807920656778E-2</v>
      </c>
      <c r="BT3161">
        <v>3.1685217856413983E-4</v>
      </c>
      <c r="BU3161">
        <v>36.190174284083874</v>
      </c>
      <c r="BV3161">
        <v>0.55314934657121106</v>
      </c>
      <c r="BW3161">
        <v>14.695957741968273</v>
      </c>
      <c r="BX3161">
        <v>38.061453512691514</v>
      </c>
      <c r="BY3161">
        <v>35.449167503802201</v>
      </c>
      <c r="BZ3161">
        <v>895.91879801976347</v>
      </c>
      <c r="CA3161">
        <v>370.09859082444615</v>
      </c>
      <c r="CB3161">
        <v>218.67190859663381</v>
      </c>
      <c r="CC3161" s="156">
        <v>0.94</v>
      </c>
      <c r="CD3161">
        <v>2050</v>
      </c>
      <c r="CE3161">
        <v>5.3940933731898788E-2</v>
      </c>
      <c r="CF3161">
        <v>2.765256999568813</v>
      </c>
      <c r="CG3161">
        <v>9.0543331026195883E-2</v>
      </c>
      <c r="CH3161">
        <v>-10.126383663070822</v>
      </c>
      <c r="CI3161" t="s">
        <v>479</v>
      </c>
    </row>
    <row r="3162" spans="47:87" x14ac:dyDescent="0.3">
      <c r="AU3162">
        <v>0.3</v>
      </c>
      <c r="AV3162">
        <v>21.059788084807021</v>
      </c>
      <c r="AW3162">
        <v>0.37313902594975434</v>
      </c>
      <c r="AX3162">
        <v>1.1147534698703847</v>
      </c>
      <c r="AY3162">
        <v>339.99554868674682</v>
      </c>
      <c r="AZ3162">
        <v>0.10667307505676189</v>
      </c>
      <c r="BA3162">
        <v>337.37722665507272</v>
      </c>
      <c r="BB3162">
        <v>266.66851728595083</v>
      </c>
      <c r="BC3162">
        <v>1</v>
      </c>
      <c r="BD3162">
        <v>42.457171368525756</v>
      </c>
      <c r="BE3162">
        <v>105.82160815387516</v>
      </c>
      <c r="BF3162">
        <v>13.84742429916944</v>
      </c>
      <c r="BG3162">
        <v>5.2942774713823368</v>
      </c>
      <c r="BH3162">
        <v>399.6929618335098</v>
      </c>
      <c r="BI3162">
        <v>0.19999999999999998</v>
      </c>
      <c r="BJ3162">
        <v>3001.4416691264887</v>
      </c>
      <c r="BK3162">
        <v>675.79492742066532</v>
      </c>
      <c r="BL3162">
        <v>905.00821001073803</v>
      </c>
      <c r="BM3162">
        <v>935.16981369583755</v>
      </c>
      <c r="BN3162">
        <v>131.35271657663492</v>
      </c>
      <c r="BO3162">
        <v>33.846988274714434</v>
      </c>
      <c r="BP3162">
        <v>4.1711966127182414E-2</v>
      </c>
      <c r="BQ3162">
        <v>100</v>
      </c>
      <c r="BR3162">
        <v>367.40052952389073</v>
      </c>
      <c r="BS3162">
        <v>5.2547174798801291E-2</v>
      </c>
      <c r="BT3162">
        <v>2.9903023268983278E-4</v>
      </c>
      <c r="BU3162">
        <v>4.4057701834491825</v>
      </c>
      <c r="BV3162">
        <v>0.55243909259578772</v>
      </c>
      <c r="BW3162">
        <v>14.292346530774626</v>
      </c>
      <c r="BX3162">
        <v>35.865354417241385</v>
      </c>
      <c r="BY3162">
        <v>34.56248426474825</v>
      </c>
      <c r="BZ3162">
        <v>1253.245994163964</v>
      </c>
      <c r="CA3162">
        <v>367.7535578811258</v>
      </c>
      <c r="CB3162">
        <v>240.53285499765755</v>
      </c>
      <c r="CC3162" s="156">
        <v>0.84</v>
      </c>
      <c r="CD3162">
        <v>1360</v>
      </c>
      <c r="CE3162">
        <v>0.16241104408426077</v>
      </c>
      <c r="CF3162">
        <v>6.1432061737059787</v>
      </c>
      <c r="CG3162">
        <v>0.19663637575319906</v>
      </c>
      <c r="CH3162">
        <v>17.697417493988457</v>
      </c>
      <c r="CI3162">
        <v>8</v>
      </c>
    </row>
    <row r="3163" spans="47:87" x14ac:dyDescent="0.3">
      <c r="AU3163">
        <v>0.3</v>
      </c>
      <c r="AV3163">
        <v>16.217964513820338</v>
      </c>
      <c r="AW3163">
        <v>0.34366050064601966</v>
      </c>
      <c r="AX3163">
        <v>0.39055667609343869</v>
      </c>
      <c r="AY3163">
        <v>303.08408823678405</v>
      </c>
      <c r="AZ3163">
        <v>0.10216917376926864</v>
      </c>
      <c r="BA3163">
        <v>414.9865393868148</v>
      </c>
      <c r="BB3163">
        <v>342.37316823714247</v>
      </c>
      <c r="BC3163">
        <v>1</v>
      </c>
      <c r="BD3163">
        <v>35.446603180315357</v>
      </c>
      <c r="BE3163">
        <v>117.9339120003409</v>
      </c>
      <c r="BF3163">
        <v>26.435670525545753</v>
      </c>
      <c r="BG3163">
        <v>3.6241149066869385</v>
      </c>
      <c r="BH3163">
        <v>387.79148228887613</v>
      </c>
      <c r="BI3163">
        <v>0.20000000000000004</v>
      </c>
      <c r="BJ3163">
        <v>2529.8662585100133</v>
      </c>
      <c r="BK3163">
        <v>699.38353960707809</v>
      </c>
      <c r="BL3163">
        <v>805.12615663249755</v>
      </c>
      <c r="BM3163">
        <v>981.61337103127823</v>
      </c>
      <c r="BN3163">
        <v>133.05508918547253</v>
      </c>
      <c r="BO3163">
        <v>31.072017038465283</v>
      </c>
      <c r="BP3163">
        <v>5.065457785801402E-2</v>
      </c>
      <c r="BQ3163">
        <v>100</v>
      </c>
      <c r="BR3163">
        <v>329.6561964362723</v>
      </c>
      <c r="BS3163">
        <v>6.1428936813414978E-2</v>
      </c>
      <c r="BT3163">
        <v>3.0587100134288998E-4</v>
      </c>
      <c r="BU3163">
        <v>3.5874213456167547</v>
      </c>
      <c r="BV3163">
        <v>0.55473806250715063</v>
      </c>
      <c r="BW3163">
        <v>14.064601510235843</v>
      </c>
      <c r="BX3163">
        <v>36.895700463630476</v>
      </c>
      <c r="BY3163">
        <v>36.318881431934436</v>
      </c>
      <c r="BZ3163">
        <v>867.07686525650388</v>
      </c>
      <c r="CA3163">
        <v>172.45993497875128</v>
      </c>
      <c r="CB3163">
        <v>228.97314213491947</v>
      </c>
      <c r="CC3163" s="156">
        <v>0.88</v>
      </c>
      <c r="CD3163">
        <v>2050</v>
      </c>
      <c r="CE3163">
        <v>0.18158730867231498</v>
      </c>
      <c r="CF3163">
        <v>7.1696987937476422</v>
      </c>
      <c r="CG3163">
        <v>0.2363172765245895</v>
      </c>
      <c r="CH3163">
        <v>13.118294384433103</v>
      </c>
      <c r="CI3163">
        <v>8</v>
      </c>
    </row>
    <row r="3164" spans="47:87" x14ac:dyDescent="0.3">
      <c r="AU3164">
        <v>0.3</v>
      </c>
      <c r="AV3164">
        <v>19.076808602682419</v>
      </c>
      <c r="AW3164">
        <v>0.34439903670748412</v>
      </c>
      <c r="AX3164">
        <v>1.6557261067836369</v>
      </c>
      <c r="AY3164">
        <v>332.18304077021907</v>
      </c>
      <c r="AZ3164">
        <v>9.3225394114042653E-2</v>
      </c>
      <c r="BA3164">
        <v>423.30697562576592</v>
      </c>
      <c r="BB3164">
        <v>368.24505694060042</v>
      </c>
      <c r="BC3164">
        <v>1</v>
      </c>
      <c r="BD3164">
        <v>35.376845241451086</v>
      </c>
      <c r="BE3164">
        <v>99.089791232739785</v>
      </c>
      <c r="BF3164">
        <v>22.003595645158107</v>
      </c>
      <c r="BG3164">
        <v>4.7285805109920362</v>
      </c>
      <c r="BH3164">
        <v>433.00783040183057</v>
      </c>
      <c r="BI3164">
        <v>0.2</v>
      </c>
      <c r="BJ3164">
        <v>2744.3500231860103</v>
      </c>
      <c r="BK3164">
        <v>696.04064953090062</v>
      </c>
      <c r="BL3164">
        <v>908.36485503747622</v>
      </c>
      <c r="BM3164">
        <v>1016.0699606480775</v>
      </c>
      <c r="BN3164">
        <v>137.37386053251788</v>
      </c>
      <c r="BO3164">
        <v>31.469714202537467</v>
      </c>
      <c r="BP3164">
        <v>1.0652429834561316E-2</v>
      </c>
      <c r="BQ3164">
        <v>100</v>
      </c>
      <c r="BR3164">
        <v>332.42712176131818</v>
      </c>
      <c r="BS3164">
        <v>5.2297649351384576E-2</v>
      </c>
      <c r="BT3164">
        <v>3.2649234769836598E-4</v>
      </c>
      <c r="BU3164">
        <v>14.599310168450232</v>
      </c>
      <c r="BV3164">
        <v>0.56950371959782919</v>
      </c>
      <c r="BW3164">
        <v>15.207784499376292</v>
      </c>
      <c r="BX3164">
        <v>36.511664114536643</v>
      </c>
      <c r="BY3164">
        <v>33.344641219936882</v>
      </c>
      <c r="BZ3164">
        <v>1162.9285515872068</v>
      </c>
      <c r="CA3164">
        <v>263.15139523558287</v>
      </c>
      <c r="CB3164">
        <v>237.82711656592014</v>
      </c>
      <c r="CC3164" s="156">
        <v>0.94</v>
      </c>
      <c r="CD3164">
        <v>340</v>
      </c>
      <c r="CE3164">
        <v>0.20506917038765393</v>
      </c>
      <c r="CF3164">
        <v>8.5010675886006091</v>
      </c>
      <c r="CG3164">
        <v>0.24400561673542601</v>
      </c>
      <c r="CH3164">
        <v>23.890899607361632</v>
      </c>
      <c r="CI3164">
        <v>7</v>
      </c>
    </row>
    <row r="3165" spans="47:87" x14ac:dyDescent="0.3">
      <c r="AU3165">
        <v>0.3</v>
      </c>
      <c r="AV3165">
        <v>19.863171949311976</v>
      </c>
      <c r="AW3165">
        <v>0.28733299202294088</v>
      </c>
      <c r="AX3165">
        <v>0.75867204376195896</v>
      </c>
      <c r="AY3165">
        <v>326.68294930083977</v>
      </c>
      <c r="AZ3165">
        <v>9.0913381564625223E-2</v>
      </c>
      <c r="BA3165">
        <v>419.1405830343864</v>
      </c>
      <c r="BB3165">
        <v>324.76316702907991</v>
      </c>
      <c r="BC3165">
        <v>1</v>
      </c>
      <c r="BD3165">
        <v>35.152145866434665</v>
      </c>
      <c r="BE3165">
        <v>87.349546479022251</v>
      </c>
      <c r="BF3165">
        <v>11.087679353081171</v>
      </c>
      <c r="BG3165">
        <v>3.7340447606665461</v>
      </c>
      <c r="BH3165">
        <v>445.44018811439241</v>
      </c>
      <c r="BI3165">
        <v>0.2</v>
      </c>
      <c r="BJ3165">
        <v>2700.7640181276342</v>
      </c>
      <c r="BK3165">
        <v>687.93875120451344</v>
      </c>
      <c r="BL3165">
        <v>935.77055595296088</v>
      </c>
      <c r="BM3165">
        <v>962.51037282747382</v>
      </c>
      <c r="BN3165">
        <v>180.79259907086748</v>
      </c>
      <c r="BO3165">
        <v>26.024697459202553</v>
      </c>
      <c r="BP3165">
        <v>3.6801305068413281E-2</v>
      </c>
      <c r="BQ3165">
        <v>100</v>
      </c>
      <c r="BR3165">
        <v>373.49545227370305</v>
      </c>
      <c r="BS3165">
        <v>5.631290750144393E-2</v>
      </c>
      <c r="BT3165">
        <v>3.0477904024047158E-4</v>
      </c>
      <c r="BU3165">
        <v>0</v>
      </c>
      <c r="BV3165">
        <v>0.54198011790705536</v>
      </c>
      <c r="BW3165">
        <v>14.263008680683482</v>
      </c>
      <c r="BX3165">
        <v>35.107056604572769</v>
      </c>
      <c r="BY3165">
        <v>29.775422774133887</v>
      </c>
      <c r="BZ3165">
        <v>986.05953221962443</v>
      </c>
      <c r="CA3165">
        <v>198.31393071985622</v>
      </c>
      <c r="CB3165">
        <v>208.42583524835524</v>
      </c>
      <c r="CC3165" s="156">
        <v>1.01</v>
      </c>
      <c r="CD3165">
        <v>1330</v>
      </c>
      <c r="CE3165">
        <v>0.16134477207110454</v>
      </c>
      <c r="CF3165">
        <v>5.6358403873211227</v>
      </c>
      <c r="CG3165">
        <v>0.20724459284595392</v>
      </c>
      <c r="CH3165">
        <v>13.972827413597654</v>
      </c>
      <c r="CI3165">
        <v>9</v>
      </c>
    </row>
    <row r="3166" spans="47:87" x14ac:dyDescent="0.3">
      <c r="AU3166">
        <v>0.3</v>
      </c>
      <c r="AV3166">
        <v>21.176733223231114</v>
      </c>
      <c r="AW3166">
        <v>0.33219507807091853</v>
      </c>
      <c r="AX3166">
        <v>1.4133543271340669</v>
      </c>
      <c r="AY3166">
        <v>313.9042485348254</v>
      </c>
      <c r="AZ3166">
        <v>0.1040404582206723</v>
      </c>
      <c r="BA3166">
        <v>374.65819269977453</v>
      </c>
      <c r="BB3166">
        <v>410.33394905386899</v>
      </c>
      <c r="BC3166">
        <v>1</v>
      </c>
      <c r="BD3166">
        <v>42.714733454885376</v>
      </c>
      <c r="BE3166">
        <v>95.296450666541944</v>
      </c>
      <c r="BF3166">
        <v>15.19530447743473</v>
      </c>
      <c r="BG3166">
        <v>3.9956474992681446</v>
      </c>
      <c r="BH3166">
        <v>362.5380420967108</v>
      </c>
      <c r="BI3166">
        <v>0.20000000000000004</v>
      </c>
      <c r="BJ3166">
        <v>2484.5564300756164</v>
      </c>
      <c r="BK3166">
        <v>700.36962473131825</v>
      </c>
      <c r="BL3166">
        <v>948.85390904197357</v>
      </c>
      <c r="BM3166">
        <v>976.08048429514326</v>
      </c>
      <c r="BN3166">
        <v>160.20076285171615</v>
      </c>
      <c r="BO3166">
        <v>29.974710659411006</v>
      </c>
      <c r="BP3166">
        <v>5.6299927034867858E-2</v>
      </c>
      <c r="BQ3166">
        <v>100</v>
      </c>
      <c r="BR3166">
        <v>363.66916473022832</v>
      </c>
      <c r="BS3166">
        <v>5.3346409594726502E-2</v>
      </c>
      <c r="BT3166">
        <v>3.1139725539923484E-4</v>
      </c>
      <c r="BU3166">
        <v>120.04598651793667</v>
      </c>
      <c r="BV3166">
        <v>0.55820534798388888</v>
      </c>
      <c r="BW3166">
        <v>14.383620777869462</v>
      </c>
      <c r="BX3166">
        <v>37.324774572106435</v>
      </c>
      <c r="BY3166">
        <v>32.945421775696659</v>
      </c>
      <c r="BZ3166">
        <v>1106.5760785423972</v>
      </c>
      <c r="CA3166">
        <v>216.25695717113013</v>
      </c>
      <c r="CB3166">
        <v>210.31911142800013</v>
      </c>
      <c r="CC3166" s="156">
        <v>1.01</v>
      </c>
      <c r="CD3166">
        <v>1830</v>
      </c>
      <c r="CE3166">
        <v>0.15645191227257826</v>
      </c>
      <c r="CF3166">
        <v>5.1966282892923807</v>
      </c>
      <c r="CG3166">
        <v>0.1918407887672155</v>
      </c>
      <c r="CH3166">
        <v>11.576047668108568</v>
      </c>
      <c r="CI3166">
        <v>9</v>
      </c>
    </row>
    <row r="3167" spans="47:87" x14ac:dyDescent="0.3">
      <c r="AU3167">
        <v>0.3</v>
      </c>
      <c r="AV3167">
        <v>19.79123354128631</v>
      </c>
      <c r="AW3167">
        <v>0.28478940006126707</v>
      </c>
      <c r="AX3167">
        <v>1.6631540329777423</v>
      </c>
      <c r="AY3167">
        <v>322.50988279266289</v>
      </c>
      <c r="AZ3167">
        <v>9.6767198685353759E-2</v>
      </c>
      <c r="BA3167">
        <v>427.84917120143479</v>
      </c>
      <c r="BB3167">
        <v>402.76610177025816</v>
      </c>
      <c r="BC3167">
        <v>1</v>
      </c>
      <c r="BD3167">
        <v>41.366764779984457</v>
      </c>
      <c r="BE3167">
        <v>89.310432226864222</v>
      </c>
      <c r="BF3167">
        <v>21.192976443395317</v>
      </c>
      <c r="BG3167">
        <v>5.7692823349931031</v>
      </c>
      <c r="BH3167">
        <v>441.17067409191066</v>
      </c>
      <c r="BI3167">
        <v>0.19999999999999996</v>
      </c>
      <c r="BJ3167">
        <v>2410.9535164888453</v>
      </c>
      <c r="BK3167">
        <v>687.79225322925652</v>
      </c>
      <c r="BL3167">
        <v>909.14012586199965</v>
      </c>
      <c r="BM3167">
        <v>873.8788815392254</v>
      </c>
      <c r="BN3167">
        <v>194.34925048470845</v>
      </c>
      <c r="BO3167">
        <v>25.849899512421743</v>
      </c>
      <c r="BP3167">
        <v>2.9698473157733187E-2</v>
      </c>
      <c r="BQ3167">
        <v>100</v>
      </c>
      <c r="BR3167">
        <v>371.55459043507864</v>
      </c>
      <c r="BS3167">
        <v>5.673255732283277E-2</v>
      </c>
      <c r="BT3167">
        <v>2.9453894350482733E-4</v>
      </c>
      <c r="BU3167">
        <v>146.09656066274562</v>
      </c>
      <c r="BV3167">
        <v>0.54393460464986898</v>
      </c>
      <c r="BW3167">
        <v>12.357191631876029</v>
      </c>
      <c r="BX3167">
        <v>36.470485829261293</v>
      </c>
      <c r="BY3167">
        <v>35.133419156319107</v>
      </c>
      <c r="BZ3167">
        <v>1057.0203861749301</v>
      </c>
      <c r="CA3167">
        <v>246.45829038768483</v>
      </c>
      <c r="CB3167">
        <v>219.09662083233894</v>
      </c>
      <c r="CC3167" s="156">
        <v>0.76</v>
      </c>
      <c r="CD3167">
        <v>1510</v>
      </c>
      <c r="CE3167">
        <v>0.14422333284547562</v>
      </c>
      <c r="CF3167">
        <v>5.6468772502943754</v>
      </c>
      <c r="CG3167">
        <v>0.18079752393849102</v>
      </c>
      <c r="CH3167">
        <v>8.4772698861032634</v>
      </c>
      <c r="CI3167">
        <v>10</v>
      </c>
    </row>
    <row r="3168" spans="47:87" x14ac:dyDescent="0.3">
      <c r="AU3168">
        <v>0.3</v>
      </c>
      <c r="AV3168">
        <v>21.236812995770631</v>
      </c>
      <c r="AW3168">
        <v>0.25641750445737238</v>
      </c>
      <c r="AX3168">
        <v>0.41012668091706361</v>
      </c>
      <c r="AY3168">
        <v>340.59749722956161</v>
      </c>
      <c r="AZ3168">
        <v>9.9410398997543392E-2</v>
      </c>
      <c r="BA3168">
        <v>430.64810503701335</v>
      </c>
      <c r="BB3168">
        <v>303.14710697701327</v>
      </c>
      <c r="BC3168">
        <v>1</v>
      </c>
      <c r="BD3168">
        <v>36.072418038585312</v>
      </c>
      <c r="BE3168">
        <v>100.26646177516548</v>
      </c>
      <c r="BF3168">
        <v>9.1398230508531917</v>
      </c>
      <c r="BG3168">
        <v>4.3976733769191467</v>
      </c>
      <c r="BH3168">
        <v>388.82198166003269</v>
      </c>
      <c r="BI3168">
        <v>0.2</v>
      </c>
      <c r="BJ3168">
        <v>2505.5728582574907</v>
      </c>
      <c r="BK3168">
        <v>691.13866345300914</v>
      </c>
      <c r="BL3168">
        <v>864.30719789162845</v>
      </c>
      <c r="BM3168">
        <v>909.92764394347842</v>
      </c>
      <c r="BN3168">
        <v>142.38625509183268</v>
      </c>
      <c r="BO3168">
        <v>22.877115021079206</v>
      </c>
      <c r="BP3168">
        <v>7.4915741730319563E-2</v>
      </c>
      <c r="BQ3168">
        <v>100</v>
      </c>
      <c r="BR3168">
        <v>390.71585411474513</v>
      </c>
      <c r="BS3168">
        <v>5.5717678202051056E-2</v>
      </c>
      <c r="BT3168">
        <v>3.0405320379491436E-4</v>
      </c>
      <c r="BU3168">
        <v>0</v>
      </c>
      <c r="BV3168">
        <v>0.57040501602977467</v>
      </c>
      <c r="BW3168">
        <v>15.271069940123112</v>
      </c>
      <c r="BX3168">
        <v>36.352075114505567</v>
      </c>
      <c r="BY3168">
        <v>35.231394337029421</v>
      </c>
      <c r="BZ3168">
        <v>1174.7676505507047</v>
      </c>
      <c r="CA3168">
        <v>258.75212511028639</v>
      </c>
      <c r="CB3168">
        <v>243.55432923386951</v>
      </c>
      <c r="CC3168" s="156">
        <v>0.93</v>
      </c>
      <c r="CD3168">
        <v>1950</v>
      </c>
      <c r="CE3168">
        <v>0.10064178706529026</v>
      </c>
      <c r="CF3168">
        <v>3.6765315544698502</v>
      </c>
      <c r="CG3168">
        <v>0.13235814295051884</v>
      </c>
      <c r="CH3168">
        <v>9.4542299092662985E-2</v>
      </c>
      <c r="CI3168">
        <v>18</v>
      </c>
    </row>
    <row r="3169" spans="47:87" x14ac:dyDescent="0.3">
      <c r="AU3169">
        <v>0.3</v>
      </c>
      <c r="AV3169">
        <v>19.67071600680157</v>
      </c>
      <c r="AW3169">
        <v>0.30463347182678358</v>
      </c>
      <c r="AX3169">
        <v>1.8331649370361451</v>
      </c>
      <c r="AY3169">
        <v>324.80271965361254</v>
      </c>
      <c r="AZ3169">
        <v>9.2083611881007124E-2</v>
      </c>
      <c r="BA3169">
        <v>384.23945155492169</v>
      </c>
      <c r="BB3169">
        <v>321.67619970467746</v>
      </c>
      <c r="BC3169">
        <v>1</v>
      </c>
      <c r="BD3169">
        <v>42.636847098147157</v>
      </c>
      <c r="BE3169">
        <v>111.90986955486055</v>
      </c>
      <c r="BF3169">
        <v>17.847685183329212</v>
      </c>
      <c r="BG3169">
        <v>6.9494753296239766</v>
      </c>
      <c r="BH3169">
        <v>393.06056720753008</v>
      </c>
      <c r="BI3169">
        <v>0.20000000000000004</v>
      </c>
      <c r="BJ3169">
        <v>2584.0755813505671</v>
      </c>
      <c r="BK3169">
        <v>678.97012051931802</v>
      </c>
      <c r="BL3169">
        <v>891.76241708456803</v>
      </c>
      <c r="BM3169">
        <v>962.84457350105095</v>
      </c>
      <c r="BN3169">
        <v>221.71084215809407</v>
      </c>
      <c r="BO3169">
        <v>27.54092533287621</v>
      </c>
      <c r="BP3169">
        <v>4.5194249552882766E-2</v>
      </c>
      <c r="BQ3169">
        <v>100</v>
      </c>
      <c r="BR3169">
        <v>332.92160720514448</v>
      </c>
      <c r="BS3169">
        <v>5.8046590113041523E-2</v>
      </c>
      <c r="BT3169">
        <v>3.0285439167511169E-4</v>
      </c>
      <c r="BU3169">
        <v>0</v>
      </c>
      <c r="BV3169">
        <v>0.56809124579693326</v>
      </c>
      <c r="BW3169">
        <v>15.449305242961181</v>
      </c>
      <c r="BX3169">
        <v>35.499526903722234</v>
      </c>
      <c r="BY3169">
        <v>33.797138275973595</v>
      </c>
      <c r="BZ3169">
        <v>1113.5793858299444</v>
      </c>
      <c r="CA3169">
        <v>223.75298684057296</v>
      </c>
      <c r="CB3169">
        <v>241.6220599103485</v>
      </c>
      <c r="CC3169" s="156">
        <v>0.9</v>
      </c>
      <c r="CD3169">
        <v>2800</v>
      </c>
      <c r="CE3169" t="s">
        <v>479</v>
      </c>
      <c r="CF3169">
        <v>-1.3614693118574177</v>
      </c>
      <c r="CG3169">
        <v>-6.143162962763498E-2</v>
      </c>
      <c r="CH3169">
        <v>-29.583387445265739</v>
      </c>
      <c r="CI3169" t="s">
        <v>479</v>
      </c>
    </row>
    <row r="3170" spans="47:87" x14ac:dyDescent="0.3">
      <c r="AU3170">
        <v>0.3</v>
      </c>
      <c r="AV3170">
        <v>20.994820293818112</v>
      </c>
      <c r="AW3170">
        <v>0.30558333008625527</v>
      </c>
      <c r="AX3170">
        <v>0.82313573927433548</v>
      </c>
      <c r="AY3170">
        <v>325.22310453117575</v>
      </c>
      <c r="AZ3170">
        <v>0.1151461133251402</v>
      </c>
      <c r="BA3170">
        <v>448.22497175550888</v>
      </c>
      <c r="BB3170">
        <v>451.82276677084326</v>
      </c>
      <c r="BC3170">
        <v>1</v>
      </c>
      <c r="BD3170">
        <v>44.908138197148112</v>
      </c>
      <c r="BE3170">
        <v>89.564004181621698</v>
      </c>
      <c r="BF3170">
        <v>14.408936939473556</v>
      </c>
      <c r="BG3170">
        <v>5.9847393314295028</v>
      </c>
      <c r="BH3170">
        <v>432.76180238422273</v>
      </c>
      <c r="BI3170">
        <v>0.20000000000000004</v>
      </c>
      <c r="BJ3170">
        <v>2620.8005232614883</v>
      </c>
      <c r="BK3170">
        <v>697.56683521798277</v>
      </c>
      <c r="BL3170">
        <v>909.54129613800058</v>
      </c>
      <c r="BM3170">
        <v>982.26321018348563</v>
      </c>
      <c r="BN3170">
        <v>169.85234517975422</v>
      </c>
      <c r="BO3170">
        <v>27.844881987152863</v>
      </c>
      <c r="BP3170">
        <v>1.8761553752061007E-2</v>
      </c>
      <c r="BQ3170">
        <v>100</v>
      </c>
      <c r="BR3170">
        <v>354.42220467487687</v>
      </c>
      <c r="BS3170">
        <v>5.6910004302334311E-2</v>
      </c>
      <c r="BT3170">
        <v>3.0258092170153638E-4</v>
      </c>
      <c r="BU3170">
        <v>34.795489777647582</v>
      </c>
      <c r="BV3170">
        <v>0.54164208198926633</v>
      </c>
      <c r="BW3170">
        <v>14.693387485274446</v>
      </c>
      <c r="BX3170">
        <v>36.205292400170833</v>
      </c>
      <c r="BY3170">
        <v>41.82981203287693</v>
      </c>
      <c r="BZ3170">
        <v>971.20143149625778</v>
      </c>
      <c r="CA3170">
        <v>287.75269781405416</v>
      </c>
      <c r="CB3170">
        <v>247.88339190849163</v>
      </c>
      <c r="CC3170" s="156">
        <v>1</v>
      </c>
      <c r="CD3170">
        <v>2220</v>
      </c>
      <c r="CE3170">
        <v>0.13553807625865311</v>
      </c>
      <c r="CF3170">
        <v>5.1259293712759835</v>
      </c>
      <c r="CG3170">
        <v>0.16806825281369236</v>
      </c>
      <c r="CH3170">
        <v>12.181099186439328</v>
      </c>
      <c r="CI3170">
        <v>10</v>
      </c>
    </row>
    <row r="3171" spans="47:87" x14ac:dyDescent="0.3">
      <c r="AU3171">
        <v>0.3</v>
      </c>
      <c r="AV3171">
        <v>19.726120311892444</v>
      </c>
      <c r="AW3171">
        <v>0.32603356469593603</v>
      </c>
      <c r="AX3171">
        <v>1.6707442686549965</v>
      </c>
      <c r="AY3171">
        <v>315.52333813303215</v>
      </c>
      <c r="AZ3171">
        <v>0.10592197193128342</v>
      </c>
      <c r="BA3171">
        <v>375.76612030022494</v>
      </c>
      <c r="BB3171">
        <v>322.80532569907621</v>
      </c>
      <c r="BC3171">
        <v>1</v>
      </c>
      <c r="BD3171">
        <v>29.018720874266272</v>
      </c>
      <c r="BE3171">
        <v>100.36300766530069</v>
      </c>
      <c r="BF3171">
        <v>19.951643606334297</v>
      </c>
      <c r="BG3171">
        <v>3.493461256614228</v>
      </c>
      <c r="BH3171">
        <v>424.81191708482822</v>
      </c>
      <c r="BI3171">
        <v>0.2</v>
      </c>
      <c r="BJ3171">
        <v>2694.8967598008758</v>
      </c>
      <c r="BK3171">
        <v>673.00793078375159</v>
      </c>
      <c r="BL3171">
        <v>862.62347393145842</v>
      </c>
      <c r="BM3171">
        <v>906.83166834312317</v>
      </c>
      <c r="BN3171">
        <v>156.90202507079562</v>
      </c>
      <c r="BO3171">
        <v>29.535295746733258</v>
      </c>
      <c r="BP3171">
        <v>4.1094255275409081E-2</v>
      </c>
      <c r="BQ3171">
        <v>100</v>
      </c>
      <c r="BR3171">
        <v>404.2764153257217</v>
      </c>
      <c r="BS3171">
        <v>5.1905660790240407E-2</v>
      </c>
      <c r="BT3171">
        <v>3.0861562885729597E-4</v>
      </c>
      <c r="BU3171">
        <v>0</v>
      </c>
      <c r="BV3171">
        <v>0.58133023706417208</v>
      </c>
      <c r="BW3171">
        <v>15.156190854768079</v>
      </c>
      <c r="BX3171">
        <v>36.128527966955289</v>
      </c>
      <c r="BY3171">
        <v>33.958494327474526</v>
      </c>
      <c r="BZ3171">
        <v>976.56085793360421</v>
      </c>
      <c r="CA3171">
        <v>341.42534334603647</v>
      </c>
      <c r="CB3171">
        <v>229.11159151702162</v>
      </c>
      <c r="CC3171" s="156">
        <v>1.1200000000000001</v>
      </c>
      <c r="CD3171">
        <v>930</v>
      </c>
      <c r="CE3171">
        <v>0.20556294242949424</v>
      </c>
      <c r="CF3171">
        <v>7.5427496623935051</v>
      </c>
      <c r="CG3171">
        <v>0.24919255337647536</v>
      </c>
      <c r="CH3171">
        <v>17.041251564097394</v>
      </c>
      <c r="CI3171">
        <v>7</v>
      </c>
    </row>
    <row r="3172" spans="47:87" x14ac:dyDescent="0.3">
      <c r="AU3172">
        <v>0.3</v>
      </c>
      <c r="AV3172">
        <v>18.178191636227286</v>
      </c>
      <c r="AW3172">
        <v>0.26599832739422791</v>
      </c>
      <c r="AX3172">
        <v>2.5356671637527239</v>
      </c>
      <c r="AY3172">
        <v>303.15214420697731</v>
      </c>
      <c r="AZ3172">
        <v>8.9194121346223912E-2</v>
      </c>
      <c r="BA3172">
        <v>453.0498796333215</v>
      </c>
      <c r="BB3172">
        <v>472.26241313421752</v>
      </c>
      <c r="BC3172">
        <v>1</v>
      </c>
      <c r="BD3172">
        <v>46.841256266895073</v>
      </c>
      <c r="BE3172">
        <v>74.779252395740812</v>
      </c>
      <c r="BF3172">
        <v>21.65777596898587</v>
      </c>
      <c r="BG3172">
        <v>5.0651364329229924</v>
      </c>
      <c r="BH3172">
        <v>452.77695532226818</v>
      </c>
      <c r="BI3172">
        <v>0.19999999999999998</v>
      </c>
      <c r="BJ3172">
        <v>2610.1060722417856</v>
      </c>
      <c r="BK3172">
        <v>690.84480799249275</v>
      </c>
      <c r="BL3172">
        <v>932.58243334073859</v>
      </c>
      <c r="BM3172">
        <v>970.43365802581866</v>
      </c>
      <c r="BN3172">
        <v>219.66910961148886</v>
      </c>
      <c r="BO3172">
        <v>23.958719060544198</v>
      </c>
      <c r="BP3172">
        <v>5.0259256585243016E-2</v>
      </c>
      <c r="BQ3172">
        <v>100</v>
      </c>
      <c r="BR3172">
        <v>429.30622425908302</v>
      </c>
      <c r="BS3172">
        <v>4.9527409656527903E-2</v>
      </c>
      <c r="BT3172">
        <v>2.9065693079259743E-4</v>
      </c>
      <c r="BU3172">
        <v>0</v>
      </c>
      <c r="BV3172">
        <v>0.57159171797849029</v>
      </c>
      <c r="BW3172">
        <v>15.128143178423526</v>
      </c>
      <c r="BX3172">
        <v>35.595258292362644</v>
      </c>
      <c r="BY3172">
        <v>32.903413737632711</v>
      </c>
      <c r="BZ3172">
        <v>1029.7009220553628</v>
      </c>
      <c r="CA3172">
        <v>348.60651409063541</v>
      </c>
      <c r="CB3172">
        <v>232.74367080718886</v>
      </c>
      <c r="CC3172" s="156">
        <v>1.27</v>
      </c>
      <c r="CD3172">
        <v>50</v>
      </c>
      <c r="CE3172">
        <v>0.20191126142753135</v>
      </c>
      <c r="CF3172">
        <v>7.7595323137163099</v>
      </c>
      <c r="CG3172">
        <v>0.26596109968133352</v>
      </c>
      <c r="CH3172">
        <v>25.474503975138333</v>
      </c>
      <c r="CI3172">
        <v>6</v>
      </c>
    </row>
    <row r="3173" spans="47:87" x14ac:dyDescent="0.3">
      <c r="AU3173">
        <v>0.3</v>
      </c>
      <c r="AV3173">
        <v>19.087848690627069</v>
      </c>
      <c r="AW3173">
        <v>0.30256182450604435</v>
      </c>
      <c r="AX3173">
        <v>0.55895892821570015</v>
      </c>
      <c r="AY3173">
        <v>330.46715234607785</v>
      </c>
      <c r="AZ3173">
        <v>0.10448712126634783</v>
      </c>
      <c r="BA3173">
        <v>452.89026184293357</v>
      </c>
      <c r="BB3173">
        <v>376.48240732445663</v>
      </c>
      <c r="BC3173">
        <v>1</v>
      </c>
      <c r="BD3173">
        <v>37.927235239900725</v>
      </c>
      <c r="BE3173">
        <v>93.976936331987915</v>
      </c>
      <c r="BF3173">
        <v>14.705448293580343</v>
      </c>
      <c r="BG3173">
        <v>6.1778813673105644</v>
      </c>
      <c r="BH3173">
        <v>392.81620253148367</v>
      </c>
      <c r="BI3173">
        <v>0.19999999999999998</v>
      </c>
      <c r="BJ3173">
        <v>2544.8753926298041</v>
      </c>
      <c r="BK3173">
        <v>702.5490924315759</v>
      </c>
      <c r="BL3173">
        <v>864.67921462916024</v>
      </c>
      <c r="BM3173">
        <v>961.91027665111108</v>
      </c>
      <c r="BN3173">
        <v>135.88147023750739</v>
      </c>
      <c r="BO3173">
        <v>27.259454799319137</v>
      </c>
      <c r="BP3173">
        <v>5.6251806525999912E-2</v>
      </c>
      <c r="BQ3173">
        <v>100</v>
      </c>
      <c r="BR3173">
        <v>387.4121319759256</v>
      </c>
      <c r="BS3173">
        <v>5.8692192539949506E-2</v>
      </c>
      <c r="BT3173">
        <v>2.9248811989137605E-4</v>
      </c>
      <c r="BU3173">
        <v>0</v>
      </c>
      <c r="BV3173">
        <v>0.54322832483798966</v>
      </c>
      <c r="BW3173">
        <v>15.384303742766317</v>
      </c>
      <c r="BX3173">
        <v>36.392563093802956</v>
      </c>
      <c r="BY3173">
        <v>34.022361323098217</v>
      </c>
      <c r="BZ3173">
        <v>1224.1697949564968</v>
      </c>
      <c r="CA3173">
        <v>383.89836879229006</v>
      </c>
      <c r="CB3173">
        <v>225.84415347560522</v>
      </c>
      <c r="CC3173" s="156">
        <v>0.83</v>
      </c>
      <c r="CD3173">
        <v>1820</v>
      </c>
      <c r="CE3173">
        <v>0.22297934238359773</v>
      </c>
      <c r="CF3173">
        <v>7.9498291700833423</v>
      </c>
      <c r="CG3173">
        <v>0.26611794795548455</v>
      </c>
      <c r="CH3173">
        <v>31.437390069742676</v>
      </c>
      <c r="CI3173">
        <v>6</v>
      </c>
    </row>
    <row r="3174" spans="47:87" x14ac:dyDescent="0.3">
      <c r="AU3174">
        <v>0.3</v>
      </c>
      <c r="AV3174">
        <v>18.763799035209438</v>
      </c>
      <c r="AW3174">
        <v>0.29838844042390988</v>
      </c>
      <c r="AX3174">
        <v>1.9890439034385889</v>
      </c>
      <c r="AY3174">
        <v>334.97838756627471</v>
      </c>
      <c r="AZ3174">
        <v>0.10097130292439455</v>
      </c>
      <c r="BA3174">
        <v>356.87469190119327</v>
      </c>
      <c r="BB3174">
        <v>265.97413132740559</v>
      </c>
      <c r="BC3174">
        <v>1</v>
      </c>
      <c r="BD3174">
        <v>34.555171008879711</v>
      </c>
      <c r="BE3174">
        <v>103.56301253862146</v>
      </c>
      <c r="BF3174">
        <v>18.019124017739749</v>
      </c>
      <c r="BG3174">
        <v>4.4422095829375774</v>
      </c>
      <c r="BH3174">
        <v>438.29545630732412</v>
      </c>
      <c r="BI3174">
        <v>0.2</v>
      </c>
      <c r="BJ3174">
        <v>2348.1966048985578</v>
      </c>
      <c r="BK3174">
        <v>709.70564357398916</v>
      </c>
      <c r="BL3174">
        <v>895.13508663096979</v>
      </c>
      <c r="BM3174">
        <v>975.38413102201162</v>
      </c>
      <c r="BN3174">
        <v>236.35927899624693</v>
      </c>
      <c r="BO3174">
        <v>26.913380490631706</v>
      </c>
      <c r="BP3174">
        <v>5.1854289187174669E-2</v>
      </c>
      <c r="BQ3174">
        <v>100</v>
      </c>
      <c r="BR3174">
        <v>348.19755379049087</v>
      </c>
      <c r="BS3174">
        <v>5.4455852938341855E-2</v>
      </c>
      <c r="BT3174">
        <v>3.041002213412187E-4</v>
      </c>
      <c r="BU3174">
        <v>0</v>
      </c>
      <c r="BV3174">
        <v>0.5668420414688865</v>
      </c>
      <c r="BW3174">
        <v>16.085561817778476</v>
      </c>
      <c r="BX3174">
        <v>35.430961399024206</v>
      </c>
      <c r="BY3174">
        <v>24.43494208848799</v>
      </c>
      <c r="BZ3174">
        <v>1246.8754793438361</v>
      </c>
      <c r="CA3174">
        <v>353.55898892549845</v>
      </c>
      <c r="CB3174">
        <v>242.92918292208049</v>
      </c>
      <c r="CC3174" s="156">
        <v>1.04</v>
      </c>
      <c r="CD3174">
        <v>1100</v>
      </c>
      <c r="CE3174">
        <v>0.17064699886717083</v>
      </c>
      <c r="CF3174">
        <v>6.5051277767757334</v>
      </c>
      <c r="CG3174">
        <v>0.20485821742092139</v>
      </c>
      <c r="CH3174">
        <v>16.17572370907758</v>
      </c>
      <c r="CI3174">
        <v>8</v>
      </c>
    </row>
    <row r="3175" spans="47:87" x14ac:dyDescent="0.3">
      <c r="AU3175">
        <v>0.3</v>
      </c>
      <c r="AV3175">
        <v>20.015585743986431</v>
      </c>
      <c r="AW3175">
        <v>0.30790063109993615</v>
      </c>
      <c r="AX3175">
        <v>1.8970052239808437</v>
      </c>
      <c r="AY3175">
        <v>326.6293870473159</v>
      </c>
      <c r="AZ3175">
        <v>0.10541263410628399</v>
      </c>
      <c r="BA3175">
        <v>474.39350794541048</v>
      </c>
      <c r="BB3175">
        <v>354.72707406843773</v>
      </c>
      <c r="BC3175">
        <v>1</v>
      </c>
      <c r="BD3175">
        <v>40.219646547973937</v>
      </c>
      <c r="BE3175">
        <v>115.04270886976218</v>
      </c>
      <c r="BF3175">
        <v>21.483635193166691</v>
      </c>
      <c r="BG3175">
        <v>5.280231069144933</v>
      </c>
      <c r="BH3175">
        <v>416.93628540935458</v>
      </c>
      <c r="BI3175">
        <v>0.19999999999999996</v>
      </c>
      <c r="BJ3175">
        <v>2504.414293374417</v>
      </c>
      <c r="BK3175">
        <v>662.58947100968385</v>
      </c>
      <c r="BL3175">
        <v>838.39485048335155</v>
      </c>
      <c r="BM3175">
        <v>861.62532826680831</v>
      </c>
      <c r="BN3175">
        <v>102.55327046845547</v>
      </c>
      <c r="BO3175">
        <v>27.491365562788879</v>
      </c>
      <c r="BP3175">
        <v>8.7474629067983992E-2</v>
      </c>
      <c r="BQ3175">
        <v>100</v>
      </c>
      <c r="BR3175">
        <v>343.40662961285932</v>
      </c>
      <c r="BS3175">
        <v>5.4817435262856054E-2</v>
      </c>
      <c r="BT3175">
        <v>3.0182304937913148E-4</v>
      </c>
      <c r="BU3175">
        <v>0</v>
      </c>
      <c r="BV3175">
        <v>0.53836223421319729</v>
      </c>
      <c r="BW3175">
        <v>13.88561345068616</v>
      </c>
      <c r="BX3175">
        <v>38.971732973976664</v>
      </c>
      <c r="BY3175">
        <v>32.838100922404493</v>
      </c>
      <c r="BZ3175">
        <v>911.84651530402948</v>
      </c>
      <c r="CA3175">
        <v>209.86278240670123</v>
      </c>
      <c r="CB3175">
        <v>227.98107387823475</v>
      </c>
      <c r="CC3175" s="156">
        <v>0.99</v>
      </c>
      <c r="CD3175">
        <v>1650</v>
      </c>
      <c r="CE3175">
        <v>0.17724496905341836</v>
      </c>
      <c r="CF3175">
        <v>5.8591177505792977</v>
      </c>
      <c r="CG3175">
        <v>0.17852846297079647</v>
      </c>
      <c r="CH3175">
        <v>15.698297028226838</v>
      </c>
      <c r="CI3175">
        <v>9</v>
      </c>
    </row>
    <row r="3176" spans="47:87" x14ac:dyDescent="0.3">
      <c r="AU3176">
        <v>0.3</v>
      </c>
      <c r="AV3176">
        <v>20.925005355989338</v>
      </c>
      <c r="AW3176">
        <v>0.30030325326367302</v>
      </c>
      <c r="AX3176">
        <v>0.2096153375204351</v>
      </c>
      <c r="AY3176">
        <v>341.01033078914327</v>
      </c>
      <c r="AZ3176">
        <v>9.3401020145077479E-2</v>
      </c>
      <c r="BA3176">
        <v>535.74750099052142</v>
      </c>
      <c r="BB3176">
        <v>395.58315721718179</v>
      </c>
      <c r="BC3176">
        <v>1</v>
      </c>
      <c r="BD3176">
        <v>34.027495232974296</v>
      </c>
      <c r="BE3176">
        <v>86.842813183750465</v>
      </c>
      <c r="BF3176">
        <v>11.57124892167224</v>
      </c>
      <c r="BG3176">
        <v>5.1056874710672639</v>
      </c>
      <c r="BH3176">
        <v>443.5967073584697</v>
      </c>
      <c r="BI3176">
        <v>0.2</v>
      </c>
      <c r="BJ3176">
        <v>2799.3393204037998</v>
      </c>
      <c r="BK3176">
        <v>674.27220981019207</v>
      </c>
      <c r="BL3176">
        <v>912.09591679484197</v>
      </c>
      <c r="BM3176">
        <v>786.03717270897607</v>
      </c>
      <c r="BN3176">
        <v>215.92312553679648</v>
      </c>
      <c r="BO3176">
        <v>27.426183512417481</v>
      </c>
      <c r="BP3176">
        <v>1.0958433443720021E-2</v>
      </c>
      <c r="BQ3176">
        <v>100</v>
      </c>
      <c r="BR3176">
        <v>303.90080508276435</v>
      </c>
      <c r="BS3176">
        <v>5.8752896152107853E-2</v>
      </c>
      <c r="BT3176">
        <v>3.0608309139402707E-4</v>
      </c>
      <c r="BU3176">
        <v>34.707754774147325</v>
      </c>
      <c r="BV3176">
        <v>0.52886824830792234</v>
      </c>
      <c r="BW3176">
        <v>14.45289204519055</v>
      </c>
      <c r="BX3176">
        <v>35.168061972578556</v>
      </c>
      <c r="BY3176">
        <v>38.942103364863954</v>
      </c>
      <c r="BZ3176">
        <v>1121.0761472514073</v>
      </c>
      <c r="CA3176">
        <v>307.04735567211367</v>
      </c>
      <c r="CB3176">
        <v>213.24669066128496</v>
      </c>
      <c r="CC3176" s="156">
        <v>1</v>
      </c>
      <c r="CD3176">
        <v>2350</v>
      </c>
      <c r="CE3176">
        <v>-9.7333553314893351E-4</v>
      </c>
      <c r="CF3176">
        <v>1.8667118562335567</v>
      </c>
      <c r="CG3176">
        <v>5.918028558821125E-2</v>
      </c>
      <c r="CH3176">
        <v>-17.293092991567324</v>
      </c>
      <c r="CI3176" t="s">
        <v>479</v>
      </c>
    </row>
    <row r="3177" spans="47:87" x14ac:dyDescent="0.3">
      <c r="AU3177">
        <v>0.3</v>
      </c>
      <c r="AV3177">
        <v>17.805893921248646</v>
      </c>
      <c r="AW3177">
        <v>0.26420846798203601</v>
      </c>
      <c r="AX3177">
        <v>0.97821862214455901</v>
      </c>
      <c r="AY3177">
        <v>331.09744809523164</v>
      </c>
      <c r="AZ3177">
        <v>9.9384344797727328E-2</v>
      </c>
      <c r="BA3177">
        <v>436.47038109133189</v>
      </c>
      <c r="BB3177">
        <v>288.50110744966054</v>
      </c>
      <c r="BC3177">
        <v>1</v>
      </c>
      <c r="BD3177">
        <v>47.195717712617935</v>
      </c>
      <c r="BE3177">
        <v>111.57236858720341</v>
      </c>
      <c r="BF3177">
        <v>18.644559304455722</v>
      </c>
      <c r="BG3177">
        <v>5.238389904119269</v>
      </c>
      <c r="BH3177">
        <v>446.7834433713615</v>
      </c>
      <c r="BI3177">
        <v>0.19999999999999998</v>
      </c>
      <c r="BJ3177">
        <v>2302.3694036156235</v>
      </c>
      <c r="BK3177">
        <v>687.17779273891813</v>
      </c>
      <c r="BL3177">
        <v>849.92512906594436</v>
      </c>
      <c r="BM3177">
        <v>901.55161582829805</v>
      </c>
      <c r="BN3177">
        <v>131.0466083427053</v>
      </c>
      <c r="BO3177">
        <v>23.813954126617549</v>
      </c>
      <c r="BP3177">
        <v>4.787266719802219E-2</v>
      </c>
      <c r="BQ3177">
        <v>100</v>
      </c>
      <c r="BR3177">
        <v>309.84916233020778</v>
      </c>
      <c r="BS3177">
        <v>5.7708936757543218E-2</v>
      </c>
      <c r="BT3177">
        <v>3.1629584097743143E-4</v>
      </c>
      <c r="BU3177">
        <v>0</v>
      </c>
      <c r="BV3177">
        <v>0.49314135355601102</v>
      </c>
      <c r="BW3177">
        <v>14.147458774183688</v>
      </c>
      <c r="BX3177">
        <v>33.667972957435879</v>
      </c>
      <c r="BY3177">
        <v>36.650910540769573</v>
      </c>
      <c r="BZ3177">
        <v>1101.5619015192276</v>
      </c>
      <c r="CA3177">
        <v>299.23593696006492</v>
      </c>
      <c r="CB3177">
        <v>224.91776441201887</v>
      </c>
      <c r="CC3177" s="156">
        <v>0.95</v>
      </c>
      <c r="CD3177">
        <v>1260</v>
      </c>
      <c r="CE3177">
        <v>0.17340074685915874</v>
      </c>
      <c r="CF3177">
        <v>6.0879094767883242</v>
      </c>
      <c r="CG3177">
        <v>0.2077084744430395</v>
      </c>
      <c r="CH3177">
        <v>14.273657509637246</v>
      </c>
      <c r="CI3177">
        <v>9</v>
      </c>
    </row>
    <row r="3178" spans="47:87" x14ac:dyDescent="0.3">
      <c r="AU3178">
        <v>0.3</v>
      </c>
      <c r="AV3178">
        <v>18.753673980090547</v>
      </c>
      <c r="AW3178">
        <v>0.30189794516308066</v>
      </c>
      <c r="AX3178">
        <v>1.5851339238573472</v>
      </c>
      <c r="AY3178">
        <v>331.78121933749003</v>
      </c>
      <c r="AZ3178">
        <v>9.7570293092754376E-2</v>
      </c>
      <c r="BA3178">
        <v>528.86758833968827</v>
      </c>
      <c r="BB3178">
        <v>403.47874525540851</v>
      </c>
      <c r="BC3178">
        <v>1</v>
      </c>
      <c r="BD3178">
        <v>26.766836495937319</v>
      </c>
      <c r="BE3178">
        <v>83.656095202503025</v>
      </c>
      <c r="BF3178">
        <v>23.860208395176475</v>
      </c>
      <c r="BG3178">
        <v>4.9305227167897652</v>
      </c>
      <c r="BH3178">
        <v>430.95573041501478</v>
      </c>
      <c r="BI3178">
        <v>0.20000000000000007</v>
      </c>
      <c r="BJ3178">
        <v>2698.3658857124783</v>
      </c>
      <c r="BK3178">
        <v>694.19478125933267</v>
      </c>
      <c r="BL3178">
        <v>811.84011886080202</v>
      </c>
      <c r="BM3178">
        <v>842.28022781081393</v>
      </c>
      <c r="BN3178">
        <v>204.27479159381991</v>
      </c>
      <c r="BO3178">
        <v>27.294125634112394</v>
      </c>
      <c r="BP3178">
        <v>4.4695841504133464E-2</v>
      </c>
      <c r="BQ3178">
        <v>100</v>
      </c>
      <c r="BR3178">
        <v>304.39255303600811</v>
      </c>
      <c r="BS3178">
        <v>5.3119710728468925E-2</v>
      </c>
      <c r="BT3178">
        <v>3.0747168099173026E-4</v>
      </c>
      <c r="BU3178">
        <v>0</v>
      </c>
      <c r="BV3178">
        <v>0.55843966044112858</v>
      </c>
      <c r="BW3178">
        <v>13.770575814912025</v>
      </c>
      <c r="BX3178">
        <v>38.831975926412923</v>
      </c>
      <c r="BY3178">
        <v>28.201522747496767</v>
      </c>
      <c r="BZ3178">
        <v>1019.0234954478528</v>
      </c>
      <c r="CA3178">
        <v>227.68742173193678</v>
      </c>
      <c r="CB3178">
        <v>238.84995436209479</v>
      </c>
      <c r="CC3178" s="156">
        <v>1.1200000000000001</v>
      </c>
      <c r="CD3178">
        <v>1750</v>
      </c>
      <c r="CE3178">
        <v>5.6205973066359105E-2</v>
      </c>
      <c r="CF3178">
        <v>1.8247113696119279</v>
      </c>
      <c r="CG3178">
        <v>8.9652674488523043E-2</v>
      </c>
      <c r="CH3178">
        <v>-6.8401946416075452</v>
      </c>
      <c r="CI3178" t="s">
        <v>479</v>
      </c>
    </row>
    <row r="3179" spans="47:87" x14ac:dyDescent="0.3">
      <c r="AU3179">
        <v>0.3</v>
      </c>
      <c r="AV3179">
        <v>17.854792817576193</v>
      </c>
      <c r="AW3179">
        <v>0.26757940812791425</v>
      </c>
      <c r="AX3179">
        <v>0.92653788014491967</v>
      </c>
      <c r="AY3179">
        <v>368.01085464120894</v>
      </c>
      <c r="AZ3179">
        <v>8.8159876512359001E-2</v>
      </c>
      <c r="BA3179">
        <v>477.81245866229494</v>
      </c>
      <c r="BB3179">
        <v>363.87228682171991</v>
      </c>
      <c r="BC3179">
        <v>1</v>
      </c>
      <c r="BD3179">
        <v>42.214434709253325</v>
      </c>
      <c r="BE3179">
        <v>100.83061131494242</v>
      </c>
      <c r="BF3179">
        <v>8.7118249787277939</v>
      </c>
      <c r="BG3179">
        <v>4.8171482577186397</v>
      </c>
      <c r="BH3179">
        <v>427.17247879366778</v>
      </c>
      <c r="BI3179">
        <v>0.2</v>
      </c>
      <c r="BJ3179">
        <v>2768.4403758820745</v>
      </c>
      <c r="BK3179">
        <v>701.13902352038724</v>
      </c>
      <c r="BL3179">
        <v>931.75503512027149</v>
      </c>
      <c r="BM3179">
        <v>1033.4404937241441</v>
      </c>
      <c r="BN3179">
        <v>214.47440130377737</v>
      </c>
      <c r="BO3179">
        <v>24.180275002024491</v>
      </c>
      <c r="BP3179">
        <v>4.0961629213390416E-2</v>
      </c>
      <c r="BQ3179">
        <v>100</v>
      </c>
      <c r="BR3179">
        <v>338.90251768288294</v>
      </c>
      <c r="BS3179">
        <v>5.6787005921780459E-2</v>
      </c>
      <c r="BT3179">
        <v>3.0350487660971593E-4</v>
      </c>
      <c r="BU3179">
        <v>11.877833814817754</v>
      </c>
      <c r="BV3179">
        <v>0.57703027918828409</v>
      </c>
      <c r="BW3179">
        <v>14.266689004989598</v>
      </c>
      <c r="BX3179">
        <v>34.314275212530539</v>
      </c>
      <c r="BY3179">
        <v>35.959584375543756</v>
      </c>
      <c r="BZ3179">
        <v>1035.3819664538246</v>
      </c>
      <c r="CA3179">
        <v>157.39628821446149</v>
      </c>
      <c r="CB3179">
        <v>227.91831173425018</v>
      </c>
      <c r="CC3179" s="156">
        <v>1.08</v>
      </c>
      <c r="CD3179">
        <v>1400</v>
      </c>
      <c r="CE3179">
        <v>0.13542670971487336</v>
      </c>
      <c r="CF3179">
        <v>4.4443725671382053</v>
      </c>
      <c r="CG3179">
        <v>0.1633205507802743</v>
      </c>
      <c r="CH3179">
        <v>9.1083155996639054</v>
      </c>
      <c r="CI3179">
        <v>11</v>
      </c>
    </row>
    <row r="3180" spans="47:87" x14ac:dyDescent="0.3">
      <c r="AU3180">
        <v>0.3</v>
      </c>
      <c r="AV3180">
        <v>19.130072886648541</v>
      </c>
      <c r="AW3180">
        <v>0.32004592938062892</v>
      </c>
      <c r="AX3180">
        <v>1.5026690218255219</v>
      </c>
      <c r="AY3180">
        <v>343.42563127504269</v>
      </c>
      <c r="AZ3180">
        <v>0.10204566856435508</v>
      </c>
      <c r="BA3180">
        <v>449.28269686655324</v>
      </c>
      <c r="BB3180">
        <v>371.63678030477661</v>
      </c>
      <c r="BC3180">
        <v>1</v>
      </c>
      <c r="BD3180">
        <v>44.542340592813716</v>
      </c>
      <c r="BE3180">
        <v>105.57205023506211</v>
      </c>
      <c r="BF3180">
        <v>19.559943279037736</v>
      </c>
      <c r="BG3180">
        <v>5.2763900511756647</v>
      </c>
      <c r="BH3180">
        <v>414.75007115856147</v>
      </c>
      <c r="BI3180">
        <v>0.20000000000000004</v>
      </c>
      <c r="BJ3180">
        <v>2406.2220569456085</v>
      </c>
      <c r="BK3180">
        <v>678.39983511311436</v>
      </c>
      <c r="BL3180">
        <v>908.99369445870911</v>
      </c>
      <c r="BM3180">
        <v>967.66780511718366</v>
      </c>
      <c r="BN3180">
        <v>60.482559119076036</v>
      </c>
      <c r="BO3180">
        <v>28.756392849756857</v>
      </c>
      <c r="BP3180">
        <v>6.9044921963102801E-2</v>
      </c>
      <c r="BQ3180">
        <v>100</v>
      </c>
      <c r="BR3180">
        <v>299.28154123854131</v>
      </c>
      <c r="BS3180">
        <v>5.5308255435561497E-2</v>
      </c>
      <c r="BT3180">
        <v>2.8647164265838414E-4</v>
      </c>
      <c r="BU3180">
        <v>0</v>
      </c>
      <c r="BV3180">
        <v>0.52751346319376502</v>
      </c>
      <c r="BW3180">
        <v>15.012482057327359</v>
      </c>
      <c r="BX3180">
        <v>34.533175181418969</v>
      </c>
      <c r="BY3180">
        <v>38.078718926228703</v>
      </c>
      <c r="BZ3180">
        <v>892.49518147723836</v>
      </c>
      <c r="CA3180">
        <v>199.31561592987856</v>
      </c>
      <c r="CB3180">
        <v>229.83284455622569</v>
      </c>
      <c r="CC3180" s="156">
        <v>1.1100000000000001</v>
      </c>
      <c r="CD3180">
        <v>1580</v>
      </c>
      <c r="CE3180">
        <v>0.13760097857757336</v>
      </c>
      <c r="CF3180">
        <v>3.9794529439605792</v>
      </c>
      <c r="CG3180">
        <v>0.16954930561744835</v>
      </c>
      <c r="CH3180">
        <v>2.7102296966703481</v>
      </c>
      <c r="CI3180">
        <v>14</v>
      </c>
    </row>
    <row r="3181" spans="47:87" x14ac:dyDescent="0.3">
      <c r="AU3181">
        <v>0.3</v>
      </c>
      <c r="AV3181">
        <v>16.804033100370727</v>
      </c>
      <c r="AW3181">
        <v>0.40296406803008306</v>
      </c>
      <c r="AX3181">
        <v>1.1843879955200887</v>
      </c>
      <c r="AY3181">
        <v>313.94389275427392</v>
      </c>
      <c r="AZ3181">
        <v>9.724745938553131E-2</v>
      </c>
      <c r="BA3181">
        <v>430.39305343790238</v>
      </c>
      <c r="BB3181">
        <v>250.67299680517874</v>
      </c>
      <c r="BC3181">
        <v>1</v>
      </c>
      <c r="BD3181">
        <v>40.097215837070308</v>
      </c>
      <c r="BE3181">
        <v>93.398761866575299</v>
      </c>
      <c r="BF3181">
        <v>14.846360799137603</v>
      </c>
      <c r="BG3181">
        <v>5.1778559316694253</v>
      </c>
      <c r="BH3181">
        <v>402.4848548243142</v>
      </c>
      <c r="BI3181">
        <v>0.19999999999999996</v>
      </c>
      <c r="BJ3181">
        <v>2165.0953505971497</v>
      </c>
      <c r="BK3181">
        <v>690.50515752433296</v>
      </c>
      <c r="BL3181">
        <v>883.59658805881782</v>
      </c>
      <c r="BM3181">
        <v>1002.7441870848763</v>
      </c>
      <c r="BN3181">
        <v>138.51221047988798</v>
      </c>
      <c r="BO3181">
        <v>36.519151392367732</v>
      </c>
      <c r="BP3181">
        <v>4.9165427377173769E-2</v>
      </c>
      <c r="BQ3181">
        <v>100</v>
      </c>
      <c r="BR3181">
        <v>324.71047073321938</v>
      </c>
      <c r="BS3181">
        <v>5.273201332481784E-2</v>
      </c>
      <c r="BT3181">
        <v>2.9450957996660776E-4</v>
      </c>
      <c r="BU3181">
        <v>34.359327507951718</v>
      </c>
      <c r="BV3181">
        <v>0.55850598184502132</v>
      </c>
      <c r="BW3181">
        <v>14.165645119599564</v>
      </c>
      <c r="BX3181">
        <v>34.115361372457372</v>
      </c>
      <c r="BY3181">
        <v>33.604739892458547</v>
      </c>
      <c r="BZ3181">
        <v>1153.7501743836556</v>
      </c>
      <c r="CA3181">
        <v>240.73377138935007</v>
      </c>
      <c r="CB3181">
        <v>232.19484430856289</v>
      </c>
      <c r="CC3181" s="156">
        <v>1.1200000000000001</v>
      </c>
      <c r="CD3181">
        <v>1870</v>
      </c>
      <c r="CE3181">
        <v>-1.7067107942405513E-2</v>
      </c>
      <c r="CF3181">
        <v>1.3377404770064274</v>
      </c>
      <c r="CG3181">
        <v>4.60326824081531E-2</v>
      </c>
      <c r="CH3181">
        <v>-17.164754034657122</v>
      </c>
      <c r="CI3181" t="s">
        <v>479</v>
      </c>
    </row>
    <row r="3182" spans="47:87" x14ac:dyDescent="0.3">
      <c r="AU3182">
        <v>0.3</v>
      </c>
      <c r="AV3182">
        <v>20.316110504699214</v>
      </c>
      <c r="AW3182">
        <v>0.32001580792203471</v>
      </c>
      <c r="AX3182">
        <v>1.5342777284945814</v>
      </c>
      <c r="AY3182">
        <v>313.22787247143168</v>
      </c>
      <c r="AZ3182">
        <v>0.11151735821982899</v>
      </c>
      <c r="BA3182">
        <v>361.55620459829726</v>
      </c>
      <c r="BB3182">
        <v>331.07478460094075</v>
      </c>
      <c r="BC3182">
        <v>1</v>
      </c>
      <c r="BD3182">
        <v>50.226398644722401</v>
      </c>
      <c r="BE3182">
        <v>111.73265406535512</v>
      </c>
      <c r="BF3182">
        <v>10.983632791873699</v>
      </c>
      <c r="BG3182">
        <v>3.5994816270274868</v>
      </c>
      <c r="BH3182">
        <v>424.33462092215194</v>
      </c>
      <c r="BI3182">
        <v>0.20000000000000004</v>
      </c>
      <c r="BJ3182">
        <v>2145.4580692673444</v>
      </c>
      <c r="BK3182">
        <v>686.74593579522548</v>
      </c>
      <c r="BL3182">
        <v>882.19978543414379</v>
      </c>
      <c r="BM3182">
        <v>971.16048920193907</v>
      </c>
      <c r="BN3182">
        <v>143.49934907006298</v>
      </c>
      <c r="BO3182">
        <v>29.144057429155666</v>
      </c>
      <c r="BP3182">
        <v>2.1623210590831977E-2</v>
      </c>
      <c r="BQ3182">
        <v>100</v>
      </c>
      <c r="BR3182">
        <v>317.83020942075501</v>
      </c>
      <c r="BS3182">
        <v>5.6902635527636886E-2</v>
      </c>
      <c r="BT3182">
        <v>3.1465450331145516E-4</v>
      </c>
      <c r="BU3182">
        <v>0</v>
      </c>
      <c r="BV3182">
        <v>0.53203921504562646</v>
      </c>
      <c r="BW3182">
        <v>15.099020043688316</v>
      </c>
      <c r="BX3182">
        <v>33.419713369670269</v>
      </c>
      <c r="BY3182">
        <v>30.304917732433172</v>
      </c>
      <c r="BZ3182">
        <v>1104.8400669066607</v>
      </c>
      <c r="CA3182">
        <v>368.41437989862845</v>
      </c>
      <c r="CB3182">
        <v>238.85221911373762</v>
      </c>
      <c r="CC3182" s="156">
        <v>1.01</v>
      </c>
      <c r="CD3182">
        <v>1870</v>
      </c>
      <c r="CE3182">
        <v>0.17811498138861781</v>
      </c>
      <c r="CF3182">
        <v>5.1757780435118494</v>
      </c>
      <c r="CG3182">
        <v>0.18019461373583703</v>
      </c>
      <c r="CH3182">
        <v>16.013962324626842</v>
      </c>
      <c r="CI3182">
        <v>8</v>
      </c>
    </row>
    <row r="3183" spans="47:87" x14ac:dyDescent="0.3">
      <c r="AU3183">
        <v>0.3</v>
      </c>
      <c r="AV3183">
        <v>20.592995260498665</v>
      </c>
      <c r="AW3183">
        <v>0.23622118222725369</v>
      </c>
      <c r="AX3183">
        <v>1.6972614696303674</v>
      </c>
      <c r="AY3183">
        <v>353.23401073095573</v>
      </c>
      <c r="AZ3183">
        <v>0.10377188775734039</v>
      </c>
      <c r="BA3183">
        <v>466.02117816591345</v>
      </c>
      <c r="BB3183">
        <v>348.87489944207584</v>
      </c>
      <c r="BC3183">
        <v>1</v>
      </c>
      <c r="BD3183">
        <v>34.571472119441346</v>
      </c>
      <c r="BE3183">
        <v>103.97728138290877</v>
      </c>
      <c r="BF3183">
        <v>17.409685590475689</v>
      </c>
      <c r="BG3183">
        <v>5.7782823968729122</v>
      </c>
      <c r="BH3183">
        <v>446.18742027243979</v>
      </c>
      <c r="BI3183">
        <v>0.2</v>
      </c>
      <c r="BJ3183">
        <v>2719.7123986457796</v>
      </c>
      <c r="BK3183">
        <v>689.54386579600714</v>
      </c>
      <c r="BL3183">
        <v>944.9643400423621</v>
      </c>
      <c r="BM3183">
        <v>1006.4020840360348</v>
      </c>
      <c r="BN3183">
        <v>153.17275621337129</v>
      </c>
      <c r="BO3183">
        <v>21.109553929673496</v>
      </c>
      <c r="BP3183">
        <v>6.4791551594415936E-2</v>
      </c>
      <c r="BQ3183">
        <v>100</v>
      </c>
      <c r="BR3183">
        <v>379.09186920117048</v>
      </c>
      <c r="BS3183">
        <v>5.7908222991480456E-2</v>
      </c>
      <c r="BT3183">
        <v>3.114446266643514E-4</v>
      </c>
      <c r="BU3183">
        <v>36.449600422208555</v>
      </c>
      <c r="BV3183">
        <v>0.51416714374669525</v>
      </c>
      <c r="BW3183">
        <v>15.022840173835499</v>
      </c>
      <c r="BX3183">
        <v>35.985695167206103</v>
      </c>
      <c r="BY3183">
        <v>34.504913206947798</v>
      </c>
      <c r="BZ3183">
        <v>918.73450410930468</v>
      </c>
      <c r="CA3183">
        <v>332.80284280888765</v>
      </c>
      <c r="CB3183">
        <v>220.71255983774267</v>
      </c>
      <c r="CC3183" s="156">
        <v>1.01</v>
      </c>
      <c r="CD3183">
        <v>1820</v>
      </c>
      <c r="CE3183">
        <v>0.10774477135761629</v>
      </c>
      <c r="CF3183">
        <v>4.0495180592793343</v>
      </c>
      <c r="CG3183">
        <v>0.13025072575802529</v>
      </c>
      <c r="CH3183">
        <v>-0.67270318306570753</v>
      </c>
      <c r="CI3183" t="s">
        <v>479</v>
      </c>
    </row>
    <row r="3184" spans="47:87" x14ac:dyDescent="0.3">
      <c r="AU3184">
        <v>0.3</v>
      </c>
      <c r="AV3184">
        <v>19.223061604121099</v>
      </c>
      <c r="AW3184">
        <v>0.23567234698863138</v>
      </c>
      <c r="AX3184">
        <v>1.1741118758672773</v>
      </c>
      <c r="AY3184">
        <v>364.03409253780507</v>
      </c>
      <c r="AZ3184">
        <v>0.10265408181107653</v>
      </c>
      <c r="BA3184">
        <v>373.45876322598792</v>
      </c>
      <c r="BB3184">
        <v>374.85258313221465</v>
      </c>
      <c r="BC3184">
        <v>1</v>
      </c>
      <c r="BD3184">
        <v>48.981617263622873</v>
      </c>
      <c r="BE3184">
        <v>89.005059897732366</v>
      </c>
      <c r="BF3184">
        <v>14.329909009407837</v>
      </c>
      <c r="BG3184">
        <v>5.408081464241131</v>
      </c>
      <c r="BH3184">
        <v>407.47001873000568</v>
      </c>
      <c r="BI3184">
        <v>0.19999999999999998</v>
      </c>
      <c r="BJ3184">
        <v>2528.3171848648835</v>
      </c>
      <c r="BK3184">
        <v>681.98985437189936</v>
      </c>
      <c r="BL3184">
        <v>861.61540898915757</v>
      </c>
      <c r="BM3184">
        <v>1076.7170542444885</v>
      </c>
      <c r="BN3184">
        <v>143.40863990595324</v>
      </c>
      <c r="BO3184">
        <v>21.444199114480462</v>
      </c>
      <c r="BP3184">
        <v>1.8086648759500699E-2</v>
      </c>
      <c r="BQ3184">
        <v>100</v>
      </c>
      <c r="BR3184">
        <v>289.5727656551274</v>
      </c>
      <c r="BS3184">
        <v>5.7212738629045953E-2</v>
      </c>
      <c r="BT3184">
        <v>2.9325422003467674E-4</v>
      </c>
      <c r="BU3184">
        <v>0</v>
      </c>
      <c r="BV3184">
        <v>0.50822166801252855</v>
      </c>
      <c r="BW3184">
        <v>15.619451349504445</v>
      </c>
      <c r="BX3184">
        <v>33.984101378802734</v>
      </c>
      <c r="BY3184">
        <v>40.520946250798595</v>
      </c>
      <c r="BZ3184">
        <v>719.77264511547685</v>
      </c>
      <c r="CA3184">
        <v>170.66564148152099</v>
      </c>
      <c r="CB3184">
        <v>225.87237724387859</v>
      </c>
      <c r="CC3184" s="156">
        <v>0.86</v>
      </c>
      <c r="CD3184">
        <v>2310</v>
      </c>
      <c r="CE3184">
        <v>0.10871834721461737</v>
      </c>
      <c r="CF3184">
        <v>4.7758813254224339</v>
      </c>
      <c r="CG3184">
        <v>0.13949441005073807</v>
      </c>
      <c r="CH3184">
        <v>5.6125971298273294</v>
      </c>
      <c r="CI3184">
        <v>14</v>
      </c>
    </row>
    <row r="3185" spans="47:87" x14ac:dyDescent="0.3">
      <c r="AU3185">
        <v>0.3</v>
      </c>
      <c r="AV3185">
        <v>20.721078023831243</v>
      </c>
      <c r="AW3185">
        <v>0.31209857490478393</v>
      </c>
      <c r="AX3185">
        <v>1.1798390003546393</v>
      </c>
      <c r="AY3185">
        <v>322.61578780282213</v>
      </c>
      <c r="AZ3185">
        <v>0.10547104990021505</v>
      </c>
      <c r="BA3185">
        <v>385.75837902737783</v>
      </c>
      <c r="BB3185">
        <v>310.97829923531265</v>
      </c>
      <c r="BC3185">
        <v>1</v>
      </c>
      <c r="BD3185">
        <v>38.681245594359275</v>
      </c>
      <c r="BE3185">
        <v>117.39191741715972</v>
      </c>
      <c r="BF3185">
        <v>11.238740112561276</v>
      </c>
      <c r="BG3185">
        <v>5.2098007220280698</v>
      </c>
      <c r="BH3185">
        <v>430.5617716154818</v>
      </c>
      <c r="BI3185">
        <v>0.2</v>
      </c>
      <c r="BJ3185">
        <v>2698.6449556416183</v>
      </c>
      <c r="BK3185">
        <v>685.44892943629759</v>
      </c>
      <c r="BL3185">
        <v>923.61407342745338</v>
      </c>
      <c r="BM3185">
        <v>930.82205254174255</v>
      </c>
      <c r="BN3185">
        <v>125.47505191404872</v>
      </c>
      <c r="BO3185">
        <v>27.99347078768772</v>
      </c>
      <c r="BP3185">
        <v>7.3228611186128001E-2</v>
      </c>
      <c r="BQ3185">
        <v>100</v>
      </c>
      <c r="BR3185">
        <v>406.68292783230874</v>
      </c>
      <c r="BS3185">
        <v>5.3926670470194345E-2</v>
      </c>
      <c r="BT3185">
        <v>2.8078428497935003E-4</v>
      </c>
      <c r="BU3185">
        <v>69.746615203930148</v>
      </c>
      <c r="BV3185">
        <v>0.52355877452567601</v>
      </c>
      <c r="BW3185">
        <v>14.9891906315905</v>
      </c>
      <c r="BX3185">
        <v>36.477583900136423</v>
      </c>
      <c r="BY3185">
        <v>26.266435711568477</v>
      </c>
      <c r="BZ3185">
        <v>784.00126256426279</v>
      </c>
      <c r="CA3185">
        <v>253.72360751554663</v>
      </c>
      <c r="CB3185">
        <v>211.54143403904266</v>
      </c>
      <c r="CC3185" s="156">
        <v>1.07</v>
      </c>
      <c r="CD3185">
        <v>840</v>
      </c>
      <c r="CE3185">
        <v>0.27332208305819217</v>
      </c>
      <c r="CF3185">
        <v>9.8067857735994401</v>
      </c>
      <c r="CG3185">
        <v>0.33301848504257409</v>
      </c>
      <c r="CH3185">
        <v>54.455424007354338</v>
      </c>
      <c r="CI3185">
        <v>4</v>
      </c>
    </row>
    <row r="3186" spans="47:87" x14ac:dyDescent="0.3">
      <c r="AU3186">
        <v>0.3</v>
      </c>
      <c r="AV3186">
        <v>21.059051105207597</v>
      </c>
      <c r="AW3186">
        <v>0.38158051990982367</v>
      </c>
      <c r="AX3186">
        <v>0.80841700872995015</v>
      </c>
      <c r="AY3186">
        <v>338.87396901964343</v>
      </c>
      <c r="AZ3186">
        <v>0.10373711606719802</v>
      </c>
      <c r="BA3186">
        <v>415.47411346946592</v>
      </c>
      <c r="BB3186">
        <v>299.74957872534304</v>
      </c>
      <c r="BC3186">
        <v>1</v>
      </c>
      <c r="BD3186">
        <v>41.233422336672284</v>
      </c>
      <c r="BE3186">
        <v>88.667829332642256</v>
      </c>
      <c r="BF3186">
        <v>24.727783588188068</v>
      </c>
      <c r="BG3186">
        <v>3.0450681540489577</v>
      </c>
      <c r="BH3186">
        <v>407.41740318875844</v>
      </c>
      <c r="BI3186">
        <v>0.2</v>
      </c>
      <c r="BJ3186">
        <v>2628.9047137839307</v>
      </c>
      <c r="BK3186">
        <v>689.04196205531809</v>
      </c>
      <c r="BL3186">
        <v>879.93647039236055</v>
      </c>
      <c r="BM3186">
        <v>900.21114565970004</v>
      </c>
      <c r="BN3186">
        <v>98.118858042675186</v>
      </c>
      <c r="BO3186">
        <v>34.463536059846625</v>
      </c>
      <c r="BP3186">
        <v>6.0782451231508758E-2</v>
      </c>
      <c r="BQ3186">
        <v>100</v>
      </c>
      <c r="BR3186">
        <v>355.61085465703849</v>
      </c>
      <c r="BS3186">
        <v>6.0712128575960013E-2</v>
      </c>
      <c r="BT3186">
        <v>2.9284200603509758E-4</v>
      </c>
      <c r="BU3186">
        <v>44.080069695612757</v>
      </c>
      <c r="BV3186">
        <v>0.55631320552872088</v>
      </c>
      <c r="BW3186">
        <v>15.390694578799362</v>
      </c>
      <c r="BX3186">
        <v>36.332042368050736</v>
      </c>
      <c r="BY3186">
        <v>34.433650599366132</v>
      </c>
      <c r="BZ3186">
        <v>1037.7865541191231</v>
      </c>
      <c r="CA3186">
        <v>304.78076222253617</v>
      </c>
      <c r="CB3186">
        <v>220.06612870483838</v>
      </c>
      <c r="CC3186" s="156">
        <v>0.83</v>
      </c>
      <c r="CD3186">
        <v>2060</v>
      </c>
      <c r="CE3186">
        <v>0.16239409981071296</v>
      </c>
      <c r="CF3186">
        <v>4.540504445543835</v>
      </c>
      <c r="CG3186">
        <v>0.19500365374754916</v>
      </c>
      <c r="CH3186">
        <v>9.3163538768903322</v>
      </c>
      <c r="CI3186">
        <v>9</v>
      </c>
    </row>
    <row r="3187" spans="47:87" x14ac:dyDescent="0.3">
      <c r="AU3187">
        <v>0.3</v>
      </c>
      <c r="AV3187">
        <v>21.062250571556714</v>
      </c>
      <c r="AW3187">
        <v>0.34167510301843684</v>
      </c>
      <c r="AX3187">
        <v>1.1328558125799657</v>
      </c>
      <c r="AY3187">
        <v>362.04189676825445</v>
      </c>
      <c r="AZ3187">
        <v>0.10052563793279266</v>
      </c>
      <c r="BA3187">
        <v>427.12608912392335</v>
      </c>
      <c r="BB3187">
        <v>350.14427115545192</v>
      </c>
      <c r="BC3187">
        <v>1</v>
      </c>
      <c r="BD3187">
        <v>42.518217856860169</v>
      </c>
      <c r="BE3187">
        <v>92.031624541513239</v>
      </c>
      <c r="BF3187">
        <v>13.567641625362114</v>
      </c>
      <c r="BG3187">
        <v>6.7270919184384601</v>
      </c>
      <c r="BH3187">
        <v>430.03326090909383</v>
      </c>
      <c r="BI3187">
        <v>0.2</v>
      </c>
      <c r="BJ3187">
        <v>2412.4981913351367</v>
      </c>
      <c r="BK3187">
        <v>702.14300630853768</v>
      </c>
      <c r="BL3187">
        <v>830.15470107581973</v>
      </c>
      <c r="BM3187">
        <v>836.72560610860296</v>
      </c>
      <c r="BN3187">
        <v>158.62335012917504</v>
      </c>
      <c r="BO3187">
        <v>30.860930799131374</v>
      </c>
      <c r="BP3187">
        <v>5.4198702562459768E-2</v>
      </c>
      <c r="BQ3187">
        <v>100</v>
      </c>
      <c r="BR3187">
        <v>348.97181485760336</v>
      </c>
      <c r="BS3187">
        <v>6.0416654236603216E-2</v>
      </c>
      <c r="BT3187">
        <v>2.9013759434914075E-4</v>
      </c>
      <c r="BU3187">
        <v>12.668279060451779</v>
      </c>
      <c r="BV3187">
        <v>0.55176438133102101</v>
      </c>
      <c r="BW3187">
        <v>14.366377119592416</v>
      </c>
      <c r="BX3187">
        <v>34.764332828288794</v>
      </c>
      <c r="BY3187">
        <v>34.604381954678381</v>
      </c>
      <c r="BZ3187">
        <v>970.39817233166116</v>
      </c>
      <c r="CA3187">
        <v>264.53174409513042</v>
      </c>
      <c r="CB3187">
        <v>223.90397592228769</v>
      </c>
      <c r="CC3187" s="156">
        <v>1.07</v>
      </c>
      <c r="CD3187">
        <v>1150</v>
      </c>
      <c r="CE3187">
        <v>0.16326504236982564</v>
      </c>
      <c r="CF3187">
        <v>4.8288764643500475</v>
      </c>
      <c r="CG3187">
        <v>0.19709669157565021</v>
      </c>
      <c r="CH3187">
        <v>10.509421194538083</v>
      </c>
      <c r="CI3187">
        <v>9</v>
      </c>
    </row>
    <row r="3188" spans="47:87" x14ac:dyDescent="0.3">
      <c r="AU3188">
        <v>0.3</v>
      </c>
      <c r="AV3188">
        <v>19.018693100199421</v>
      </c>
      <c r="AW3188">
        <v>0.32878092318773988</v>
      </c>
      <c r="AX3188">
        <v>0.15030612394144116</v>
      </c>
      <c r="AY3188">
        <v>340.50636534004082</v>
      </c>
      <c r="AZ3188">
        <v>0.11858975726375197</v>
      </c>
      <c r="BA3188">
        <v>391.84560629775768</v>
      </c>
      <c r="BB3188">
        <v>409.41444671667432</v>
      </c>
      <c r="BC3188">
        <v>1</v>
      </c>
      <c r="BD3188">
        <v>33.517952628625025</v>
      </c>
      <c r="BE3188">
        <v>116.5324272068551</v>
      </c>
      <c r="BF3188">
        <v>18.645252631465475</v>
      </c>
      <c r="BG3188">
        <v>5.8388206244254972</v>
      </c>
      <c r="BH3188">
        <v>405.66446401450855</v>
      </c>
      <c r="BI3188">
        <v>0.19999999999999998</v>
      </c>
      <c r="BJ3188">
        <v>2659.8745090653229</v>
      </c>
      <c r="BK3188">
        <v>662.46947848622403</v>
      </c>
      <c r="BL3188">
        <v>833.59700811665493</v>
      </c>
      <c r="BM3188">
        <v>764.78364216683542</v>
      </c>
      <c r="BN3188">
        <v>157.24848032413513</v>
      </c>
      <c r="BO3188">
        <v>29.577495243559891</v>
      </c>
      <c r="BP3188">
        <v>6.6463143190290702E-2</v>
      </c>
      <c r="BQ3188">
        <v>100</v>
      </c>
      <c r="BR3188">
        <v>370.8657947476317</v>
      </c>
      <c r="BS3188">
        <v>5.1446479380058356E-2</v>
      </c>
      <c r="BT3188">
        <v>3.0136204448870141E-4</v>
      </c>
      <c r="BU3188">
        <v>1.0958914647300717</v>
      </c>
      <c r="BV3188">
        <v>0.48311530387629231</v>
      </c>
      <c r="BW3188">
        <v>14.026022182153842</v>
      </c>
      <c r="BX3188">
        <v>31.807448336539103</v>
      </c>
      <c r="BY3188">
        <v>32.199408744926743</v>
      </c>
      <c r="BZ3188">
        <v>1062.5724793949109</v>
      </c>
      <c r="CA3188">
        <v>258.62917570488128</v>
      </c>
      <c r="CB3188">
        <v>241.7050498379941</v>
      </c>
      <c r="CC3188" s="156">
        <v>0.98</v>
      </c>
      <c r="CD3188">
        <v>1560</v>
      </c>
      <c r="CE3188">
        <v>0.17208658212185091</v>
      </c>
      <c r="CF3188">
        <v>6.0419642161562166</v>
      </c>
      <c r="CG3188">
        <v>0.21301561364796509</v>
      </c>
      <c r="CH3188">
        <v>18.40528308984879</v>
      </c>
      <c r="CI3188">
        <v>8</v>
      </c>
    </row>
    <row r="3189" spans="47:87" x14ac:dyDescent="0.3">
      <c r="AU3189">
        <v>0.3</v>
      </c>
      <c r="AV3189">
        <v>20.31997496738181</v>
      </c>
      <c r="AW3189">
        <v>0.28638434490292647</v>
      </c>
      <c r="AX3189">
        <v>1.2798012544146149</v>
      </c>
      <c r="AY3189">
        <v>330.46993484127216</v>
      </c>
      <c r="AZ3189">
        <v>8.9924605002071736E-2</v>
      </c>
      <c r="BA3189">
        <v>472.11829709124862</v>
      </c>
      <c r="BB3189">
        <v>292.86934504887807</v>
      </c>
      <c r="BC3189">
        <v>1</v>
      </c>
      <c r="BD3189">
        <v>36.576959254739116</v>
      </c>
      <c r="BE3189">
        <v>83.6120085461705</v>
      </c>
      <c r="BF3189">
        <v>14.350855514828899</v>
      </c>
      <c r="BG3189">
        <v>3.1354807486671534</v>
      </c>
      <c r="BH3189">
        <v>424.29442520089475</v>
      </c>
      <c r="BI3189">
        <v>0.20000000000000007</v>
      </c>
      <c r="BJ3189">
        <v>2589.7158961487157</v>
      </c>
      <c r="BK3189">
        <v>676.74842784685211</v>
      </c>
      <c r="BL3189">
        <v>888.13058154404905</v>
      </c>
      <c r="BM3189">
        <v>877.59792854314423</v>
      </c>
      <c r="BN3189">
        <v>156.97002888738984</v>
      </c>
      <c r="BO3189">
        <v>26.044390155941468</v>
      </c>
      <c r="BP3189">
        <v>2.3867418671313829E-2</v>
      </c>
      <c r="BQ3189">
        <v>100</v>
      </c>
      <c r="BR3189">
        <v>300.20202649542165</v>
      </c>
      <c r="BS3189">
        <v>5.6384576434488638E-2</v>
      </c>
      <c r="BT3189">
        <v>3.1300651119007736E-4</v>
      </c>
      <c r="BU3189">
        <v>0</v>
      </c>
      <c r="BV3189">
        <v>0.54907784616496802</v>
      </c>
      <c r="BW3189">
        <v>16.781988623242878</v>
      </c>
      <c r="BX3189">
        <v>35.957141922154285</v>
      </c>
      <c r="BY3189">
        <v>39.3089753650533</v>
      </c>
      <c r="BZ3189">
        <v>851.59379753343626</v>
      </c>
      <c r="CA3189">
        <v>284.16550172435763</v>
      </c>
      <c r="CB3189">
        <v>257.58439233348741</v>
      </c>
      <c r="CC3189" s="156">
        <v>1.1599999999999999</v>
      </c>
      <c r="CD3189">
        <v>1520</v>
      </c>
      <c r="CE3189">
        <v>0.11691513667361519</v>
      </c>
      <c r="CF3189">
        <v>4.2670265977213013</v>
      </c>
      <c r="CG3189">
        <v>0.15244660559816578</v>
      </c>
      <c r="CH3189">
        <v>3.3749250661500603</v>
      </c>
      <c r="CI3189">
        <v>16</v>
      </c>
    </row>
    <row r="3190" spans="47:87" x14ac:dyDescent="0.3">
      <c r="AU3190">
        <v>0.3</v>
      </c>
      <c r="AV3190">
        <v>19.830450603246511</v>
      </c>
      <c r="AW3190">
        <v>0.30752197127987529</v>
      </c>
      <c r="AX3190">
        <v>1.8865491193488326</v>
      </c>
      <c r="AY3190">
        <v>329.37181532434658</v>
      </c>
      <c r="AZ3190">
        <v>8.4820325278754202E-2</v>
      </c>
      <c r="BA3190">
        <v>479.69120051513005</v>
      </c>
      <c r="BB3190">
        <v>437.57870727796598</v>
      </c>
      <c r="BC3190">
        <v>1</v>
      </c>
      <c r="BD3190">
        <v>42.270245395011315</v>
      </c>
      <c r="BE3190">
        <v>107.00696101131783</v>
      </c>
      <c r="BF3190">
        <v>13.735090289703132</v>
      </c>
      <c r="BG3190">
        <v>4.7363963226398953</v>
      </c>
      <c r="BH3190">
        <v>416.96802730138859</v>
      </c>
      <c r="BI3190">
        <v>0.20000000000000004</v>
      </c>
      <c r="BJ3190">
        <v>2520.7888997692985</v>
      </c>
      <c r="BK3190">
        <v>682.35653478922029</v>
      </c>
      <c r="BL3190">
        <v>883.5799300652144</v>
      </c>
      <c r="BM3190">
        <v>959.83696806231114</v>
      </c>
      <c r="BN3190">
        <v>165.63829463193665</v>
      </c>
      <c r="BO3190">
        <v>27.909481918038786</v>
      </c>
      <c r="BP3190">
        <v>3.2627886432147278E-2</v>
      </c>
      <c r="BQ3190">
        <v>100</v>
      </c>
      <c r="BR3190">
        <v>338.72721940902676</v>
      </c>
      <c r="BS3190">
        <v>5.557178893056372E-2</v>
      </c>
      <c r="BT3190">
        <v>2.8721143722636725E-4</v>
      </c>
      <c r="BU3190">
        <v>0</v>
      </c>
      <c r="BV3190">
        <v>0.53964785066434506</v>
      </c>
      <c r="BW3190">
        <v>14.426159201285168</v>
      </c>
      <c r="BX3190">
        <v>34.880994169026536</v>
      </c>
      <c r="BY3190">
        <v>35.285372465850301</v>
      </c>
      <c r="BZ3190">
        <v>1033.080187694834</v>
      </c>
      <c r="CA3190">
        <v>236.96681485977734</v>
      </c>
      <c r="CB3190">
        <v>207.48656144259681</v>
      </c>
      <c r="CC3190" s="156">
        <v>0.95</v>
      </c>
      <c r="CD3190">
        <v>860</v>
      </c>
      <c r="CE3190">
        <v>0.18052712670177651</v>
      </c>
      <c r="CF3190">
        <v>6.4352226776416597</v>
      </c>
      <c r="CG3190">
        <v>0.21714535141903915</v>
      </c>
      <c r="CH3190">
        <v>15.494689277126334</v>
      </c>
      <c r="CI3190">
        <v>8</v>
      </c>
    </row>
    <row r="3191" spans="47:87" x14ac:dyDescent="0.3">
      <c r="AU3191">
        <v>0.3</v>
      </c>
      <c r="AV3191">
        <v>20.896682432896522</v>
      </c>
      <c r="AW3191">
        <v>0.2783852339538786</v>
      </c>
      <c r="AX3191">
        <v>1.4935796112294983</v>
      </c>
      <c r="AY3191">
        <v>350.70971169472756</v>
      </c>
      <c r="AZ3191">
        <v>9.4361066106465927E-2</v>
      </c>
      <c r="BA3191">
        <v>341.97068852579241</v>
      </c>
      <c r="BB3191">
        <v>346.21306961495611</v>
      </c>
      <c r="BC3191">
        <v>1</v>
      </c>
      <c r="BD3191">
        <v>39.876247870122128</v>
      </c>
      <c r="BE3191">
        <v>106.59250769140048</v>
      </c>
      <c r="BF3191">
        <v>9.6744625852389312</v>
      </c>
      <c r="BG3191">
        <v>7.5640473490343538</v>
      </c>
      <c r="BH3191">
        <v>432.99654187124884</v>
      </c>
      <c r="BI3191">
        <v>0.19999999999999998</v>
      </c>
      <c r="BJ3191">
        <v>2716.9868521272897</v>
      </c>
      <c r="BK3191">
        <v>658.11015643589451</v>
      </c>
      <c r="BL3191">
        <v>823.82908280032052</v>
      </c>
      <c r="BM3191">
        <v>829.80528088691915</v>
      </c>
      <c r="BN3191">
        <v>120.21317975250555</v>
      </c>
      <c r="BO3191">
        <v>25.212387240381695</v>
      </c>
      <c r="BP3191">
        <v>3.5853211571811393E-2</v>
      </c>
      <c r="BQ3191">
        <v>100</v>
      </c>
      <c r="BR3191">
        <v>337.94304021569405</v>
      </c>
      <c r="BS3191">
        <v>5.4855259508581541E-2</v>
      </c>
      <c r="BT3191">
        <v>3.3589911041371476E-4</v>
      </c>
      <c r="BU3191">
        <v>0</v>
      </c>
      <c r="BV3191">
        <v>0.55397410346209663</v>
      </c>
      <c r="BW3191">
        <v>15.158365800456775</v>
      </c>
      <c r="BX3191">
        <v>35.985565209497743</v>
      </c>
      <c r="BY3191">
        <v>36.871932766351037</v>
      </c>
      <c r="BZ3191">
        <v>1008.5325626184144</v>
      </c>
      <c r="CA3191">
        <v>208.46389170408281</v>
      </c>
      <c r="CB3191">
        <v>226.95482971614999</v>
      </c>
      <c r="CC3191" s="156">
        <v>1</v>
      </c>
      <c r="CD3191">
        <v>1190</v>
      </c>
      <c r="CE3191">
        <v>0.15467749811431197</v>
      </c>
      <c r="CF3191">
        <v>6.2391782939423255</v>
      </c>
      <c r="CG3191">
        <v>0.18588987914235261</v>
      </c>
      <c r="CH3191">
        <v>12.475682699050326</v>
      </c>
      <c r="CI3191">
        <v>10</v>
      </c>
    </row>
    <row r="3192" spans="47:87" x14ac:dyDescent="0.3">
      <c r="AU3192">
        <v>0.3</v>
      </c>
      <c r="AV3192">
        <v>19.683207768454505</v>
      </c>
      <c r="AW3192">
        <v>0.33697561356596784</v>
      </c>
      <c r="AX3192">
        <v>1.9173277050377662</v>
      </c>
      <c r="AY3192">
        <v>358.93347044752846</v>
      </c>
      <c r="AZ3192">
        <v>9.79965753912002E-2</v>
      </c>
      <c r="BA3192">
        <v>434.8439136099903</v>
      </c>
      <c r="BB3192">
        <v>296.17489725344018</v>
      </c>
      <c r="BC3192">
        <v>1</v>
      </c>
      <c r="BD3192">
        <v>44.747224878931029</v>
      </c>
      <c r="BE3192">
        <v>94.856522961322014</v>
      </c>
      <c r="BF3192">
        <v>21.910046988211917</v>
      </c>
      <c r="BG3192">
        <v>4.8293738657084324</v>
      </c>
      <c r="BH3192">
        <v>434.48419120130222</v>
      </c>
      <c r="BI3192">
        <v>0.20000000000000007</v>
      </c>
      <c r="BJ3192">
        <v>2349.663271527198</v>
      </c>
      <c r="BK3192">
        <v>691.32416532092043</v>
      </c>
      <c r="BL3192">
        <v>915.09040560981794</v>
      </c>
      <c r="BM3192">
        <v>929.16281234369808</v>
      </c>
      <c r="BN3192">
        <v>142.02107538274606</v>
      </c>
      <c r="BO3192">
        <v>30.699372323620679</v>
      </c>
      <c r="BP3192">
        <v>2.155613065990818E-2</v>
      </c>
      <c r="BQ3192">
        <v>100</v>
      </c>
      <c r="BR3192">
        <v>333.36153196053664</v>
      </c>
      <c r="BS3192">
        <v>5.8235480030982105E-2</v>
      </c>
      <c r="BT3192">
        <v>3.1650632255167025E-4</v>
      </c>
      <c r="BU3192">
        <v>19.627915072259952</v>
      </c>
      <c r="BV3192">
        <v>0.56811106888155349</v>
      </c>
      <c r="BW3192">
        <v>14.811979003798838</v>
      </c>
      <c r="BX3192">
        <v>38.622600402658335</v>
      </c>
      <c r="BY3192">
        <v>29.167150783150106</v>
      </c>
      <c r="BZ3192">
        <v>1131.032474129903</v>
      </c>
      <c r="CA3192">
        <v>250.49427437703457</v>
      </c>
      <c r="CB3192">
        <v>248.82284069827688</v>
      </c>
      <c r="CC3192" s="156">
        <v>0.89</v>
      </c>
      <c r="CD3192">
        <v>550</v>
      </c>
      <c r="CE3192">
        <v>0.31892630072603301</v>
      </c>
      <c r="CF3192">
        <v>11.215752460647243</v>
      </c>
      <c r="CG3192">
        <v>0.39514566906745358</v>
      </c>
      <c r="CH3192">
        <v>47.305771748612862</v>
      </c>
      <c r="CI3192">
        <v>4</v>
      </c>
    </row>
    <row r="3193" spans="47:87" x14ac:dyDescent="0.3">
      <c r="AU3193">
        <v>0.3</v>
      </c>
      <c r="AV3193">
        <v>17.484780277754208</v>
      </c>
      <c r="AW3193">
        <v>0.3748097423934077</v>
      </c>
      <c r="AX3193">
        <v>0.54596641160158088</v>
      </c>
      <c r="AY3193">
        <v>346.26337012133513</v>
      </c>
      <c r="AZ3193">
        <v>9.7972894227547527E-2</v>
      </c>
      <c r="BA3193">
        <v>454.03831371067037</v>
      </c>
      <c r="BB3193">
        <v>363.79761431657766</v>
      </c>
      <c r="BC3193">
        <v>1</v>
      </c>
      <c r="BD3193">
        <v>43.82463467079063</v>
      </c>
      <c r="BE3193">
        <v>87.100243219723694</v>
      </c>
      <c r="BF3193">
        <v>16.350569596757882</v>
      </c>
      <c r="BG3193">
        <v>6.3102249734811586</v>
      </c>
      <c r="BH3193">
        <v>389.58414704608828</v>
      </c>
      <c r="BI3193">
        <v>0.2</v>
      </c>
      <c r="BJ3193">
        <v>3055.3455349261903</v>
      </c>
      <c r="BK3193">
        <v>676.42214828109832</v>
      </c>
      <c r="BL3193">
        <v>852.71648684586557</v>
      </c>
      <c r="BM3193">
        <v>903.23109303680553</v>
      </c>
      <c r="BN3193">
        <v>116.02786699588015</v>
      </c>
      <c r="BO3193">
        <v>34.033427452957454</v>
      </c>
      <c r="BP3193">
        <v>3.7709515518788143E-2</v>
      </c>
      <c r="BQ3193">
        <v>100</v>
      </c>
      <c r="BR3193">
        <v>328.37389039545798</v>
      </c>
      <c r="BS3193">
        <v>5.2629514164848561E-2</v>
      </c>
      <c r="BT3193">
        <v>2.6797365131764307E-4</v>
      </c>
      <c r="BU3193">
        <v>0</v>
      </c>
      <c r="BV3193">
        <v>0.51955558693597581</v>
      </c>
      <c r="BW3193">
        <v>13.047797293089996</v>
      </c>
      <c r="BX3193">
        <v>35.71454063546495</v>
      </c>
      <c r="BY3193">
        <v>30.870853715886089</v>
      </c>
      <c r="BZ3193">
        <v>880.46111364779722</v>
      </c>
      <c r="CA3193">
        <v>256.8506234289074</v>
      </c>
      <c r="CB3193">
        <v>225.63811180893882</v>
      </c>
      <c r="CC3193" s="156">
        <v>1.24</v>
      </c>
      <c r="CD3193">
        <v>1000</v>
      </c>
      <c r="CE3193">
        <v>1.62468897705903E-3</v>
      </c>
      <c r="CF3193">
        <v>1.1192597554238821</v>
      </c>
      <c r="CG3193">
        <v>5.4068142293935494E-2</v>
      </c>
      <c r="CH3193">
        <v>-11.188355117334098</v>
      </c>
      <c r="CI3193" t="s">
        <v>479</v>
      </c>
    </row>
    <row r="3194" spans="47:87" x14ac:dyDescent="0.3">
      <c r="AU3194">
        <v>0.3</v>
      </c>
      <c r="AV3194">
        <v>20.264103436110947</v>
      </c>
      <c r="AW3194">
        <v>0.38364208784259124</v>
      </c>
      <c r="AX3194">
        <v>1.4206349683000501</v>
      </c>
      <c r="AY3194">
        <v>345.02068863768022</v>
      </c>
      <c r="AZ3194">
        <v>9.5097730597364441E-2</v>
      </c>
      <c r="BA3194">
        <v>374.4001390104749</v>
      </c>
      <c r="BB3194">
        <v>342.98472531100919</v>
      </c>
      <c r="BC3194">
        <v>1</v>
      </c>
      <c r="BD3194">
        <v>40.513070127216515</v>
      </c>
      <c r="BE3194">
        <v>98.589116134582767</v>
      </c>
      <c r="BF3194">
        <v>9.4602326028821651</v>
      </c>
      <c r="BG3194">
        <v>5.3720951685768741</v>
      </c>
      <c r="BH3194">
        <v>407.23614834490127</v>
      </c>
      <c r="BI3194">
        <v>0.20000000000000004</v>
      </c>
      <c r="BJ3194">
        <v>2369.4671313872082</v>
      </c>
      <c r="BK3194">
        <v>669.61296245937774</v>
      </c>
      <c r="BL3194">
        <v>870.66403786467015</v>
      </c>
      <c r="BM3194">
        <v>911.40475710511578</v>
      </c>
      <c r="BN3194">
        <v>167.84773269412472</v>
      </c>
      <c r="BO3194">
        <v>34.905879239167049</v>
      </c>
      <c r="BP3194">
        <v>3.0073604306869624E-2</v>
      </c>
      <c r="BQ3194">
        <v>100</v>
      </c>
      <c r="BR3194">
        <v>329.18968645362872</v>
      </c>
      <c r="BS3194">
        <v>5.3715564049202247E-2</v>
      </c>
      <c r="BT3194">
        <v>2.9464673426660208E-4</v>
      </c>
      <c r="BU3194">
        <v>40.376744909900601</v>
      </c>
      <c r="BV3194">
        <v>0.54175298209986067</v>
      </c>
      <c r="BW3194">
        <v>15.202220437985115</v>
      </c>
      <c r="BX3194">
        <v>36.233176883522681</v>
      </c>
      <c r="BY3194">
        <v>31.721708517168317</v>
      </c>
      <c r="BZ3194">
        <v>886.47336710415846</v>
      </c>
      <c r="CA3194">
        <v>287.29006850156844</v>
      </c>
      <c r="CB3194">
        <v>238.62484614625254</v>
      </c>
      <c r="CC3194" s="156">
        <v>0.54</v>
      </c>
      <c r="CD3194">
        <v>2610</v>
      </c>
      <c r="CE3194">
        <v>0.12497311305956593</v>
      </c>
      <c r="CF3194">
        <v>4.6819136953421436</v>
      </c>
      <c r="CG3194">
        <v>0.15684994106359473</v>
      </c>
      <c r="CH3194">
        <v>6.3316305238342743</v>
      </c>
      <c r="CI3194">
        <v>12</v>
      </c>
    </row>
    <row r="3195" spans="47:87" x14ac:dyDescent="0.3">
      <c r="AU3195">
        <v>0.3</v>
      </c>
      <c r="AV3195">
        <v>19.789482895276642</v>
      </c>
      <c r="AW3195">
        <v>0.42340515421567193</v>
      </c>
      <c r="AX3195">
        <v>1.4749060450368825</v>
      </c>
      <c r="AY3195">
        <v>347.07560761397701</v>
      </c>
      <c r="AZ3195">
        <v>0.10066179433810539</v>
      </c>
      <c r="BA3195">
        <v>392.58485412736303</v>
      </c>
      <c r="BB3195">
        <v>391.15824609030676</v>
      </c>
      <c r="BC3195">
        <v>1</v>
      </c>
      <c r="BD3195">
        <v>41.33547840629619</v>
      </c>
      <c r="BE3195">
        <v>82.355178896007502</v>
      </c>
      <c r="BF3195">
        <v>17.348579794455528</v>
      </c>
      <c r="BG3195">
        <v>6.639561922176461</v>
      </c>
      <c r="BH3195">
        <v>394.04580302262906</v>
      </c>
      <c r="BI3195">
        <v>0.2</v>
      </c>
      <c r="BJ3195">
        <v>2232.1335343069404</v>
      </c>
      <c r="BK3195">
        <v>690.8709558262218</v>
      </c>
      <c r="BL3195">
        <v>874.39541923449485</v>
      </c>
      <c r="BM3195">
        <v>789.74751323946225</v>
      </c>
      <c r="BN3195">
        <v>89.646732476196618</v>
      </c>
      <c r="BO3195">
        <v>38.448958699213975</v>
      </c>
      <c r="BP3195">
        <v>4.2286078324251859E-2</v>
      </c>
      <c r="BQ3195">
        <v>100</v>
      </c>
      <c r="BR3195">
        <v>292.64197265822611</v>
      </c>
      <c r="BS3195">
        <v>5.9328901927362107E-2</v>
      </c>
      <c r="BT3195">
        <v>3.1961802516016711E-4</v>
      </c>
      <c r="BU3195">
        <v>0</v>
      </c>
      <c r="BV3195">
        <v>0.58759995910294516</v>
      </c>
      <c r="BW3195">
        <v>14.512080255925854</v>
      </c>
      <c r="BX3195">
        <v>35.274689380453793</v>
      </c>
      <c r="BY3195">
        <v>40.442201022027014</v>
      </c>
      <c r="BZ3195">
        <v>793.06641960931779</v>
      </c>
      <c r="CA3195">
        <v>287.66620852997437</v>
      </c>
      <c r="CB3195">
        <v>241.40298900286908</v>
      </c>
      <c r="CC3195" s="156">
        <v>1.0900000000000001</v>
      </c>
      <c r="CD3195">
        <v>1560</v>
      </c>
      <c r="CE3195">
        <v>7.1781034813750644E-2</v>
      </c>
      <c r="CF3195">
        <v>3.3012366212566469</v>
      </c>
      <c r="CG3195">
        <v>0.10051984155565165</v>
      </c>
      <c r="CH3195">
        <v>-8.4989866193388224</v>
      </c>
      <c r="CI3195" t="s">
        <v>479</v>
      </c>
    </row>
    <row r="3196" spans="47:87" x14ac:dyDescent="0.3">
      <c r="AU3196">
        <v>0.3</v>
      </c>
      <c r="AV3196">
        <v>18.441226379372537</v>
      </c>
      <c r="AW3196">
        <v>0.38101262126533264</v>
      </c>
      <c r="AX3196">
        <v>1.2149672999371972</v>
      </c>
      <c r="AY3196">
        <v>343.60247684817688</v>
      </c>
      <c r="AZ3196">
        <v>0.11297612295444277</v>
      </c>
      <c r="BA3196">
        <v>406.88946904190999</v>
      </c>
      <c r="BB3196">
        <v>366.97887843376049</v>
      </c>
      <c r="BC3196">
        <v>1</v>
      </c>
      <c r="BD3196">
        <v>42.088777961159572</v>
      </c>
      <c r="BE3196">
        <v>103.95832281235538</v>
      </c>
      <c r="BF3196">
        <v>13.895647970386268</v>
      </c>
      <c r="BG3196">
        <v>4.6204834828121975</v>
      </c>
      <c r="BH3196">
        <v>379.21429995769643</v>
      </c>
      <c r="BI3196">
        <v>0.20000000000000004</v>
      </c>
      <c r="BJ3196">
        <v>2543.6546618532129</v>
      </c>
      <c r="BK3196">
        <v>683.16292815249369</v>
      </c>
      <c r="BL3196">
        <v>872.50368453127112</v>
      </c>
      <c r="BM3196">
        <v>949.03216306196509</v>
      </c>
      <c r="BN3196">
        <v>57.056703889375136</v>
      </c>
      <c r="BO3196">
        <v>34.31060743216365</v>
      </c>
      <c r="BP3196">
        <v>7.2979475062315835E-2</v>
      </c>
      <c r="BQ3196">
        <v>100</v>
      </c>
      <c r="BR3196">
        <v>324.21424853406108</v>
      </c>
      <c r="BS3196">
        <v>5.9214932897020504E-2</v>
      </c>
      <c r="BT3196">
        <v>2.8353761842301797E-4</v>
      </c>
      <c r="BU3196">
        <v>0</v>
      </c>
      <c r="BV3196">
        <v>0.57091652836967766</v>
      </c>
      <c r="BW3196">
        <v>15.133374637003042</v>
      </c>
      <c r="BX3196">
        <v>35.910911709017647</v>
      </c>
      <c r="BY3196">
        <v>34.251862866261916</v>
      </c>
      <c r="BZ3196">
        <v>1140.8634595792892</v>
      </c>
      <c r="CA3196">
        <v>251.42513623376746</v>
      </c>
      <c r="CB3196">
        <v>229.80262753210604</v>
      </c>
      <c r="CC3196" s="156">
        <v>0.88</v>
      </c>
      <c r="CD3196">
        <v>1380</v>
      </c>
      <c r="CE3196">
        <v>0.24566601708758062</v>
      </c>
      <c r="CF3196">
        <v>8.9493539397230126</v>
      </c>
      <c r="CG3196">
        <v>0.29797303389979718</v>
      </c>
      <c r="CH3196">
        <v>28.440078059689469</v>
      </c>
      <c r="CI3196">
        <v>5</v>
      </c>
    </row>
    <row r="3197" spans="47:87" x14ac:dyDescent="0.3">
      <c r="AU3197">
        <v>0.3</v>
      </c>
      <c r="AV3197">
        <v>22.045471003828517</v>
      </c>
      <c r="AW3197">
        <v>0.26156019950015585</v>
      </c>
      <c r="AX3197">
        <v>1.7732869727796474</v>
      </c>
      <c r="AY3197">
        <v>316.54959392930863</v>
      </c>
      <c r="AZ3197">
        <v>9.4929321506232817E-2</v>
      </c>
      <c r="BA3197">
        <v>389.93696338098977</v>
      </c>
      <c r="BB3197">
        <v>379.94760039623435</v>
      </c>
      <c r="BC3197">
        <v>1</v>
      </c>
      <c r="BD3197">
        <v>50.665029430537686</v>
      </c>
      <c r="BE3197">
        <v>104.75926520267137</v>
      </c>
      <c r="BF3197">
        <v>14.35555047209785</v>
      </c>
      <c r="BG3197">
        <v>4.4201258981028415</v>
      </c>
      <c r="BH3197">
        <v>423.03879883509529</v>
      </c>
      <c r="BI3197">
        <v>0.19999999999999998</v>
      </c>
      <c r="BJ3197">
        <v>2481.0914348370688</v>
      </c>
      <c r="BK3197">
        <v>693.04702796462948</v>
      </c>
      <c r="BL3197">
        <v>947.54089683836912</v>
      </c>
      <c r="BM3197">
        <v>909.86283744319724</v>
      </c>
      <c r="BN3197">
        <v>114.86322746670513</v>
      </c>
      <c r="BO3197">
        <v>23.655818464690402</v>
      </c>
      <c r="BP3197">
        <v>3.7633979343756216E-2</v>
      </c>
      <c r="BQ3197">
        <v>100</v>
      </c>
      <c r="BR3197">
        <v>354.38897457431551</v>
      </c>
      <c r="BS3197">
        <v>5.407717373977404E-2</v>
      </c>
      <c r="BT3197">
        <v>3.3886127232090599E-4</v>
      </c>
      <c r="BU3197">
        <v>8.2479783147806245</v>
      </c>
      <c r="BV3197">
        <v>0.5770439685393125</v>
      </c>
      <c r="BW3197">
        <v>14.536830465902284</v>
      </c>
      <c r="BX3197">
        <v>36.896682377718484</v>
      </c>
      <c r="BY3197">
        <v>37.134374211563426</v>
      </c>
      <c r="BZ3197">
        <v>1119.0376271626269</v>
      </c>
      <c r="CA3197">
        <v>259.21320330170209</v>
      </c>
      <c r="CB3197">
        <v>221.08164515528608</v>
      </c>
      <c r="CC3197" s="156">
        <v>1.03</v>
      </c>
      <c r="CD3197">
        <v>1400</v>
      </c>
      <c r="CE3197">
        <v>0.13648382058431818</v>
      </c>
      <c r="CF3197">
        <v>5.885846640909322</v>
      </c>
      <c r="CG3197">
        <v>0.17230858993820747</v>
      </c>
      <c r="CH3197">
        <v>9.3741663729932778</v>
      </c>
      <c r="CI3197">
        <v>11</v>
      </c>
    </row>
    <row r="3198" spans="47:87" x14ac:dyDescent="0.3">
      <c r="AU3198">
        <v>0.3</v>
      </c>
      <c r="AV3198">
        <v>21.728636788597175</v>
      </c>
      <c r="AW3198">
        <v>0.38406247524510051</v>
      </c>
      <c r="AX3198">
        <v>0.99410427406512292</v>
      </c>
      <c r="AY3198">
        <v>304.43339594432393</v>
      </c>
      <c r="AZ3198">
        <v>0.10309991847121094</v>
      </c>
      <c r="BA3198">
        <v>533.0120111659262</v>
      </c>
      <c r="BB3198">
        <v>373.38214304553583</v>
      </c>
      <c r="BC3198">
        <v>1</v>
      </c>
      <c r="BD3198">
        <v>44.31917443512809</v>
      </c>
      <c r="BE3198">
        <v>115.08055946305437</v>
      </c>
      <c r="BF3198">
        <v>9.2769442159437485</v>
      </c>
      <c r="BG3198">
        <v>5.2632046601998379</v>
      </c>
      <c r="BH3198">
        <v>456.8802239754603</v>
      </c>
      <c r="BI3198">
        <v>0.19999999999999998</v>
      </c>
      <c r="BJ3198">
        <v>2462.8058915755378</v>
      </c>
      <c r="BK3198">
        <v>672.8400506088467</v>
      </c>
      <c r="BL3198">
        <v>978.11648569743681</v>
      </c>
      <c r="BM3198">
        <v>934.31067066494393</v>
      </c>
      <c r="BN3198">
        <v>104.2210805196443</v>
      </c>
      <c r="BO3198">
        <v>34.785622475171714</v>
      </c>
      <c r="BP3198">
        <v>4.9301978925124529E-2</v>
      </c>
      <c r="BQ3198">
        <v>100</v>
      </c>
      <c r="BR3198">
        <v>335.28067305343183</v>
      </c>
      <c r="BS3198">
        <v>5.4688691005297066E-2</v>
      </c>
      <c r="BT3198">
        <v>3.0124572240840236E-4</v>
      </c>
      <c r="BU3198">
        <v>0</v>
      </c>
      <c r="BV3198">
        <v>0.52651691871779394</v>
      </c>
      <c r="BW3198">
        <v>15.069714032578588</v>
      </c>
      <c r="BX3198">
        <v>35.243309598920192</v>
      </c>
      <c r="BY3198">
        <v>31.947324146569834</v>
      </c>
      <c r="BZ3198">
        <v>1235.1148671094541</v>
      </c>
      <c r="CA3198">
        <v>258.33463496036285</v>
      </c>
      <c r="CB3198">
        <v>232.24967397854465</v>
      </c>
      <c r="CC3198" s="156">
        <v>0.95</v>
      </c>
      <c r="CD3198">
        <v>2150</v>
      </c>
      <c r="CE3198">
        <v>5.8100165639449752E-2</v>
      </c>
      <c r="CF3198">
        <v>2.6170836930692376</v>
      </c>
      <c r="CG3198">
        <v>9.193991453526898E-2</v>
      </c>
      <c r="CH3198">
        <v>-7.4818605818789505</v>
      </c>
      <c r="CI3198" t="s">
        <v>479</v>
      </c>
    </row>
    <row r="3199" spans="47:87" x14ac:dyDescent="0.3">
      <c r="AU3199">
        <v>0.3</v>
      </c>
      <c r="AV3199">
        <v>19.490625295319429</v>
      </c>
      <c r="AW3199">
        <v>0.28552625808253773</v>
      </c>
      <c r="AX3199">
        <v>1.8121816676391282</v>
      </c>
      <c r="AY3199">
        <v>332.38828176319146</v>
      </c>
      <c r="AZ3199">
        <v>0.11503571127427849</v>
      </c>
      <c r="BA3199">
        <v>436.43379476344489</v>
      </c>
      <c r="BB3199">
        <v>409.09162483524199</v>
      </c>
      <c r="BC3199">
        <v>1</v>
      </c>
      <c r="BD3199">
        <v>45.926887886689386</v>
      </c>
      <c r="BE3199">
        <v>131.57550972820314</v>
      </c>
      <c r="BF3199">
        <v>18.606746025823206</v>
      </c>
      <c r="BG3199">
        <v>5.3361091192075731</v>
      </c>
      <c r="BH3199">
        <v>439.28142570032315</v>
      </c>
      <c r="BI3199">
        <v>0.20000000000000004</v>
      </c>
      <c r="BJ3199">
        <v>2734.8464197322346</v>
      </c>
      <c r="BK3199">
        <v>683.0123797431645</v>
      </c>
      <c r="BL3199">
        <v>804.92060482936472</v>
      </c>
      <c r="BM3199">
        <v>809.54441812318714</v>
      </c>
      <c r="BN3199">
        <v>82.326130869958035</v>
      </c>
      <c r="BO3199">
        <v>26.002432482572591</v>
      </c>
      <c r="BP3199">
        <v>1.9294812431842709E-2</v>
      </c>
      <c r="BQ3199">
        <v>100</v>
      </c>
      <c r="BR3199">
        <v>360.42133495621113</v>
      </c>
      <c r="BS3199">
        <v>5.5965762371861918E-2</v>
      </c>
      <c r="BT3199">
        <v>2.8503628140191285E-4</v>
      </c>
      <c r="BU3199">
        <v>0</v>
      </c>
      <c r="BV3199">
        <v>0.53588171124335526</v>
      </c>
      <c r="BW3199">
        <v>14.538218933843513</v>
      </c>
      <c r="BX3199">
        <v>36.266650945897098</v>
      </c>
      <c r="BY3199">
        <v>35.190469516179604</v>
      </c>
      <c r="BZ3199">
        <v>1114.8716306489814</v>
      </c>
      <c r="CA3199">
        <v>306.19677057800953</v>
      </c>
      <c r="CB3199">
        <v>236.62522681445347</v>
      </c>
      <c r="CC3199" s="156">
        <v>1.04</v>
      </c>
      <c r="CD3199">
        <v>1860</v>
      </c>
      <c r="CE3199">
        <v>0.13170044078679766</v>
      </c>
      <c r="CF3199">
        <v>4.2100652664561018</v>
      </c>
      <c r="CG3199">
        <v>0.16189667651253645</v>
      </c>
      <c r="CH3199">
        <v>8.7895302906156569</v>
      </c>
      <c r="CI3199">
        <v>11</v>
      </c>
    </row>
    <row r="3200" spans="47:87" x14ac:dyDescent="0.3">
      <c r="AU3200">
        <v>0.3</v>
      </c>
      <c r="AV3200">
        <v>18.092634479509503</v>
      </c>
      <c r="AW3200">
        <v>0.27626978120730983</v>
      </c>
      <c r="AX3200">
        <v>1.1062254744444322</v>
      </c>
      <c r="AY3200">
        <v>336.61699208720995</v>
      </c>
      <c r="AZ3200">
        <v>7.6354392881289548E-2</v>
      </c>
      <c r="BA3200">
        <v>450.73540050293076</v>
      </c>
      <c r="BB3200">
        <v>349.58269947949111</v>
      </c>
      <c r="BC3200">
        <v>1</v>
      </c>
      <c r="BD3200">
        <v>35.467811942266898</v>
      </c>
      <c r="BE3200">
        <v>75.000245860381085</v>
      </c>
      <c r="BF3200">
        <v>12.969733482787793</v>
      </c>
      <c r="BG3200">
        <v>4.3554511893114212</v>
      </c>
      <c r="BH3200">
        <v>438.5127300978769</v>
      </c>
      <c r="BI3200">
        <v>0.2</v>
      </c>
      <c r="BJ3200">
        <v>2517.679693313899</v>
      </c>
      <c r="BK3200">
        <v>689.49417550360772</v>
      </c>
      <c r="BL3200">
        <v>940.93759884993483</v>
      </c>
      <c r="BM3200">
        <v>1069.3090924855444</v>
      </c>
      <c r="BN3200">
        <v>204.71522073675123</v>
      </c>
      <c r="BO3200">
        <v>24.615114457260532</v>
      </c>
      <c r="BP3200">
        <v>8.4891955829926077E-2</v>
      </c>
      <c r="BQ3200">
        <v>100</v>
      </c>
      <c r="BR3200">
        <v>348.50813331389048</v>
      </c>
      <c r="BS3200">
        <v>5.8050805154945789E-2</v>
      </c>
      <c r="BT3200">
        <v>2.7485417439875303E-4</v>
      </c>
      <c r="BU3200">
        <v>49.827815864815399</v>
      </c>
      <c r="BV3200">
        <v>0.52409483803126633</v>
      </c>
      <c r="BW3200">
        <v>14.138739571137865</v>
      </c>
      <c r="BX3200">
        <v>35.522020754051823</v>
      </c>
      <c r="BY3200">
        <v>37.225373367880273</v>
      </c>
      <c r="BZ3200">
        <v>928.78221627326138</v>
      </c>
      <c r="CA3200">
        <v>232.40402889663432</v>
      </c>
      <c r="CB3200">
        <v>234.28423862699842</v>
      </c>
      <c r="CC3200" s="156">
        <v>1.01</v>
      </c>
      <c r="CD3200">
        <v>1450</v>
      </c>
      <c r="CE3200">
        <v>0.18236804098843762</v>
      </c>
      <c r="CF3200">
        <v>6.1166510333285196</v>
      </c>
      <c r="CG3200">
        <v>0.24011546632121067</v>
      </c>
      <c r="CH3200">
        <v>15.880080327827082</v>
      </c>
      <c r="CI3200">
        <v>7</v>
      </c>
    </row>
    <row r="3201" spans="47:87" x14ac:dyDescent="0.3">
      <c r="AU3201">
        <v>0.3</v>
      </c>
      <c r="AV3201">
        <v>21.714579262344984</v>
      </c>
      <c r="AW3201">
        <v>0.3548017234001441</v>
      </c>
      <c r="AX3201">
        <v>2.209151191089346</v>
      </c>
      <c r="AY3201">
        <v>329.14685559314864</v>
      </c>
      <c r="AZ3201">
        <v>0.11526157420441575</v>
      </c>
      <c r="BA3201">
        <v>450.79639362691796</v>
      </c>
      <c r="BB3201">
        <v>249.87009077061873</v>
      </c>
      <c r="BC3201">
        <v>1</v>
      </c>
      <c r="BD3201">
        <v>43.795460180928352</v>
      </c>
      <c r="BE3201">
        <v>110.02236491636162</v>
      </c>
      <c r="BF3201">
        <v>11.82988405312584</v>
      </c>
      <c r="BG3201">
        <v>3.2790856155977384</v>
      </c>
      <c r="BH3201">
        <v>375.67771806738017</v>
      </c>
      <c r="BI3201">
        <v>0.2</v>
      </c>
      <c r="BJ3201">
        <v>2361.1648507896666</v>
      </c>
      <c r="BK3201">
        <v>668.88949276767482</v>
      </c>
      <c r="BL3201">
        <v>870.50644152078235</v>
      </c>
      <c r="BM3201">
        <v>882.17659617178015</v>
      </c>
      <c r="BN3201">
        <v>104.29781194529311</v>
      </c>
      <c r="BO3201">
        <v>32.141795206916569</v>
      </c>
      <c r="BP3201">
        <v>4.4671841792649131E-2</v>
      </c>
      <c r="BQ3201">
        <v>100</v>
      </c>
      <c r="BR3201">
        <v>376.41607452073742</v>
      </c>
      <c r="BS3201">
        <v>5.0891964118808114E-2</v>
      </c>
      <c r="BT3201">
        <v>3.1462385442212977E-4</v>
      </c>
      <c r="BU3201">
        <v>35.107775013219431</v>
      </c>
      <c r="BV3201">
        <v>0.53870820705990174</v>
      </c>
      <c r="BW3201">
        <v>14.703544814765767</v>
      </c>
      <c r="BX3201">
        <v>37.081651609432825</v>
      </c>
      <c r="BY3201">
        <v>29.593060745637473</v>
      </c>
      <c r="BZ3201">
        <v>982.91286796908901</v>
      </c>
      <c r="CA3201">
        <v>258.16112306601246</v>
      </c>
      <c r="CB3201">
        <v>241.12474335406336</v>
      </c>
      <c r="CC3201" s="156">
        <v>0.99</v>
      </c>
      <c r="CD3201">
        <v>1730</v>
      </c>
      <c r="CE3201">
        <v>0.11421675410269883</v>
      </c>
      <c r="CF3201">
        <v>3.9604909014113314</v>
      </c>
      <c r="CG3201">
        <v>0.14423723428002017</v>
      </c>
      <c r="CH3201">
        <v>3.7450160432565798</v>
      </c>
      <c r="CI3201">
        <v>15</v>
      </c>
    </row>
    <row r="3202" spans="47:87" x14ac:dyDescent="0.3">
      <c r="AU3202">
        <v>0.3</v>
      </c>
      <c r="AV3202">
        <v>21.74083041288338</v>
      </c>
      <c r="AW3202">
        <v>0.31980568306202772</v>
      </c>
      <c r="AX3202">
        <v>1.0944050101707894</v>
      </c>
      <c r="AY3202">
        <v>338.59713808381537</v>
      </c>
      <c r="AZ3202">
        <v>0.11145074136799211</v>
      </c>
      <c r="BA3202">
        <v>502.39583094076437</v>
      </c>
      <c r="BB3202">
        <v>330.21627420678271</v>
      </c>
      <c r="BC3202">
        <v>1</v>
      </c>
      <c r="BD3202">
        <v>39.555501980742378</v>
      </c>
      <c r="BE3202">
        <v>99.474434951251752</v>
      </c>
      <c r="BF3202">
        <v>10.74265369022107</v>
      </c>
      <c r="BG3202">
        <v>4.3935070223966513</v>
      </c>
      <c r="BH3202">
        <v>407.17125991863395</v>
      </c>
      <c r="BI3202">
        <v>0.19999999999999998</v>
      </c>
      <c r="BJ3202">
        <v>2702.993582267668</v>
      </c>
      <c r="BK3202">
        <v>682.78622530899588</v>
      </c>
      <c r="BL3202">
        <v>901.52266648619468</v>
      </c>
      <c r="BM3202">
        <v>719.75352701796032</v>
      </c>
      <c r="BN3202">
        <v>100.38468163843392</v>
      </c>
      <c r="BO3202">
        <v>28.582316176660001</v>
      </c>
      <c r="BP3202">
        <v>8.7450870634136993E-2</v>
      </c>
      <c r="BQ3202">
        <v>100</v>
      </c>
      <c r="BR3202">
        <v>379.60520298847337</v>
      </c>
      <c r="BS3202">
        <v>4.8623389381108509E-2</v>
      </c>
      <c r="BT3202">
        <v>2.9679534014815295E-4</v>
      </c>
      <c r="BU3202">
        <v>0</v>
      </c>
      <c r="BV3202">
        <v>0.59554124945206555</v>
      </c>
      <c r="BW3202">
        <v>16.084418494999813</v>
      </c>
      <c r="BX3202">
        <v>37.154090637813688</v>
      </c>
      <c r="BY3202">
        <v>30.344057159279142</v>
      </c>
      <c r="BZ3202">
        <v>969.71955370608578</v>
      </c>
      <c r="CA3202">
        <v>208.4361510296568</v>
      </c>
      <c r="CB3202">
        <v>218.69851296590929</v>
      </c>
      <c r="CC3202" s="156">
        <v>0.88</v>
      </c>
      <c r="CD3202">
        <v>1420</v>
      </c>
      <c r="CE3202">
        <v>0.2744844391819854</v>
      </c>
      <c r="CF3202">
        <v>6.77874673361897</v>
      </c>
      <c r="CG3202">
        <v>0.3336500994119016</v>
      </c>
      <c r="CH3202">
        <v>26.054654737187047</v>
      </c>
      <c r="CI3202">
        <v>5</v>
      </c>
    </row>
    <row r="3203" spans="47:87" x14ac:dyDescent="0.3">
      <c r="AU3203">
        <v>0.3</v>
      </c>
      <c r="AV3203">
        <v>21.174708518738164</v>
      </c>
      <c r="AW3203">
        <v>0.27719498121983516</v>
      </c>
      <c r="AX3203">
        <v>2.3200079171253654</v>
      </c>
      <c r="AY3203">
        <v>335.17522513252982</v>
      </c>
      <c r="AZ3203">
        <v>0.11897613140631154</v>
      </c>
      <c r="BA3203">
        <v>526.13787781219196</v>
      </c>
      <c r="BB3203">
        <v>309.54669343301464</v>
      </c>
      <c r="BC3203">
        <v>1</v>
      </c>
      <c r="BD3203">
        <v>44.464311563176551</v>
      </c>
      <c r="BE3203">
        <v>105.85686131595625</v>
      </c>
      <c r="BF3203">
        <v>20.505549494124107</v>
      </c>
      <c r="BG3203">
        <v>2.8448762025762773</v>
      </c>
      <c r="BH3203">
        <v>433.17431345920232</v>
      </c>
      <c r="BI3203">
        <v>0.19999999999999998</v>
      </c>
      <c r="BJ3203">
        <v>2482.5644852431906</v>
      </c>
      <c r="BK3203">
        <v>691.59339202532647</v>
      </c>
      <c r="BL3203">
        <v>916.59454991966948</v>
      </c>
      <c r="BM3203">
        <v>1062.8054482556079</v>
      </c>
      <c r="BN3203">
        <v>100.99223750336166</v>
      </c>
      <c r="BO3203">
        <v>25.19860551955129</v>
      </c>
      <c r="BP3203">
        <v>2.4170295509847561E-2</v>
      </c>
      <c r="BQ3203">
        <v>100</v>
      </c>
      <c r="BR3203">
        <v>332.61633331712699</v>
      </c>
      <c r="BS3203">
        <v>5.7643283846446187E-2</v>
      </c>
      <c r="BT3203">
        <v>3.0141729810015362E-4</v>
      </c>
      <c r="BU3203">
        <v>0</v>
      </c>
      <c r="BV3203">
        <v>0.55044490924733069</v>
      </c>
      <c r="BW3203">
        <v>15.690620591859632</v>
      </c>
      <c r="BX3203">
        <v>35.884591700434385</v>
      </c>
      <c r="BY3203">
        <v>34.086561862525507</v>
      </c>
      <c r="BZ3203">
        <v>1121.3866101604212</v>
      </c>
      <c r="CA3203">
        <v>282.98044875067222</v>
      </c>
      <c r="CB3203">
        <v>231.08503677812601</v>
      </c>
      <c r="CC3203" s="156">
        <v>1.1399999999999999</v>
      </c>
      <c r="CD3203">
        <v>540</v>
      </c>
      <c r="CE3203">
        <v>0.20309029063652861</v>
      </c>
      <c r="CF3203">
        <v>6.9538874114378428</v>
      </c>
      <c r="CG3203">
        <v>0.24710411418335401</v>
      </c>
      <c r="CH3203">
        <v>15.776592937114684</v>
      </c>
      <c r="CI3203">
        <v>7</v>
      </c>
    </row>
    <row r="3204" spans="47:87" x14ac:dyDescent="0.3">
      <c r="AU3204">
        <v>0.3</v>
      </c>
      <c r="AV3204">
        <v>21.29753651474012</v>
      </c>
      <c r="AW3204">
        <v>0.34923636100369165</v>
      </c>
      <c r="AX3204">
        <v>1.9844216242935251</v>
      </c>
      <c r="AY3204">
        <v>330.81893746588412</v>
      </c>
      <c r="AZ3204">
        <v>9.6149288480915751E-2</v>
      </c>
      <c r="BA3204">
        <v>414.39123876621176</v>
      </c>
      <c r="BB3204">
        <v>362.74443664964286</v>
      </c>
      <c r="BC3204">
        <v>1</v>
      </c>
      <c r="BD3204">
        <v>43.189453539795736</v>
      </c>
      <c r="BE3204">
        <v>92.205339416343563</v>
      </c>
      <c r="BF3204">
        <v>13.815593902589985</v>
      </c>
      <c r="BG3204">
        <v>2.1873707007372674</v>
      </c>
      <c r="BH3204">
        <v>398.26388162523335</v>
      </c>
      <c r="BI3204">
        <v>0.19999999999999998</v>
      </c>
      <c r="BJ3204">
        <v>2528.2631536428494</v>
      </c>
      <c r="BK3204">
        <v>683.61137890380951</v>
      </c>
      <c r="BL3204">
        <v>900.31817595303687</v>
      </c>
      <c r="BM3204">
        <v>1134.4217301883282</v>
      </c>
      <c r="BN3204">
        <v>164.51343485760177</v>
      </c>
      <c r="BO3204">
        <v>31.671852395672051</v>
      </c>
      <c r="BP3204">
        <v>3.9901721926370176E-2</v>
      </c>
      <c r="BQ3204">
        <v>100</v>
      </c>
      <c r="BR3204">
        <v>352.21750309815684</v>
      </c>
      <c r="BS3204">
        <v>4.9382073460742269E-2</v>
      </c>
      <c r="BT3204">
        <v>3.0549965865462822E-4</v>
      </c>
      <c r="BU3204">
        <v>12.260639221403203</v>
      </c>
      <c r="BV3204">
        <v>0.54494666720527007</v>
      </c>
      <c r="BW3204">
        <v>14.735244253264911</v>
      </c>
      <c r="BX3204">
        <v>35.596739932429642</v>
      </c>
      <c r="BY3204">
        <v>33.157285183767172</v>
      </c>
      <c r="BZ3204">
        <v>1201.3384565911438</v>
      </c>
      <c r="CA3204">
        <v>302.95946786082237</v>
      </c>
      <c r="CB3204">
        <v>233.04645440182478</v>
      </c>
      <c r="CC3204" s="156">
        <v>0.9</v>
      </c>
      <c r="CD3204">
        <v>2360</v>
      </c>
      <c r="CE3204">
        <v>6.0891522807086318E-2</v>
      </c>
      <c r="CF3204">
        <v>2.6134408015276831</v>
      </c>
      <c r="CG3204">
        <v>9.4942295298508186E-2</v>
      </c>
      <c r="CH3204">
        <v>-3.3630247417400518</v>
      </c>
      <c r="CI3204" t="s">
        <v>479</v>
      </c>
    </row>
    <row r="3205" spans="47:87" x14ac:dyDescent="0.3">
      <c r="AU3205">
        <v>0.3</v>
      </c>
      <c r="AV3205">
        <v>19.756177625987842</v>
      </c>
      <c r="AW3205">
        <v>0.28817868330457369</v>
      </c>
      <c r="AX3205">
        <v>1.3414420357433638</v>
      </c>
      <c r="AY3205">
        <v>319.7795265038929</v>
      </c>
      <c r="AZ3205">
        <v>8.2255495617645807E-2</v>
      </c>
      <c r="BA3205">
        <v>445.01345778423365</v>
      </c>
      <c r="BB3205">
        <v>297.98878008752843</v>
      </c>
      <c r="BC3205">
        <v>1</v>
      </c>
      <c r="BD3205">
        <v>38.717037756279183</v>
      </c>
      <c r="BE3205">
        <v>105.38477604804326</v>
      </c>
      <c r="BF3205">
        <v>16.906541887633146</v>
      </c>
      <c r="BG3205">
        <v>6.2520158410177213</v>
      </c>
      <c r="BH3205">
        <v>426.49705026273028</v>
      </c>
      <c r="BI3205">
        <v>0.19999999999999998</v>
      </c>
      <c r="BJ3205">
        <v>2350.1726290146407</v>
      </c>
      <c r="BK3205">
        <v>672.81929634573453</v>
      </c>
      <c r="BL3205">
        <v>910.52411491880025</v>
      </c>
      <c r="BM3205">
        <v>987.28805128049748</v>
      </c>
      <c r="BN3205">
        <v>177.39918552204549</v>
      </c>
      <c r="BO3205">
        <v>25.922605919902793</v>
      </c>
      <c r="BP3205">
        <v>5.8635733928777321E-2</v>
      </c>
      <c r="BQ3205">
        <v>100</v>
      </c>
      <c r="BR3205">
        <v>342.85306642747327</v>
      </c>
      <c r="BS3205">
        <v>5.6162388840134789E-2</v>
      </c>
      <c r="BT3205">
        <v>3.1625459771509923E-4</v>
      </c>
      <c r="BU3205">
        <v>9.5164211397936374</v>
      </c>
      <c r="BV3205">
        <v>0.52760128392673067</v>
      </c>
      <c r="BW3205">
        <v>15.712098420383235</v>
      </c>
      <c r="BX3205">
        <v>34.39667655159483</v>
      </c>
      <c r="BY3205">
        <v>32.235271314972053</v>
      </c>
      <c r="BZ3205">
        <v>1010.6408139634731</v>
      </c>
      <c r="CA3205">
        <v>279.54451048693591</v>
      </c>
      <c r="CB3205">
        <v>242.46810005371793</v>
      </c>
      <c r="CC3205" s="156">
        <v>0.9</v>
      </c>
      <c r="CD3205">
        <v>1690</v>
      </c>
      <c r="CE3205">
        <v>0.14638527125008061</v>
      </c>
      <c r="CF3205">
        <v>5.4178146064973705</v>
      </c>
      <c r="CG3205">
        <v>0.19407434977302046</v>
      </c>
      <c r="CH3205">
        <v>11.724597443664843</v>
      </c>
      <c r="CI3205">
        <v>9</v>
      </c>
    </row>
    <row r="3206" spans="47:87" x14ac:dyDescent="0.3">
      <c r="AU3206">
        <v>0.3</v>
      </c>
      <c r="AV3206">
        <v>17.994626336935504</v>
      </c>
      <c r="AW3206">
        <v>0.24792233366741548</v>
      </c>
      <c r="AX3206">
        <v>2.2164956165648024</v>
      </c>
      <c r="AY3206">
        <v>338.74480985422548</v>
      </c>
      <c r="AZ3206">
        <v>0.10002640713836874</v>
      </c>
      <c r="BA3206">
        <v>421.80114696449533</v>
      </c>
      <c r="BB3206">
        <v>296.33482282932198</v>
      </c>
      <c r="BC3206">
        <v>1</v>
      </c>
      <c r="BD3206">
        <v>30.184009358882754</v>
      </c>
      <c r="BE3206">
        <v>93.92910284195581</v>
      </c>
      <c r="BF3206">
        <v>10.992620602108142</v>
      </c>
      <c r="BG3206">
        <v>7.2178291463206605</v>
      </c>
      <c r="BH3206">
        <v>420.29030505217059</v>
      </c>
      <c r="BI3206">
        <v>0.2</v>
      </c>
      <c r="BJ3206">
        <v>2569.0713284892768</v>
      </c>
      <c r="BK3206">
        <v>690.15859507325877</v>
      </c>
      <c r="BL3206">
        <v>840.06132069171372</v>
      </c>
      <c r="BM3206">
        <v>1059.4099524349101</v>
      </c>
      <c r="BN3206">
        <v>162.37158048058151</v>
      </c>
      <c r="BO3206">
        <v>22.332599786427132</v>
      </c>
      <c r="BP3206">
        <v>4.6518900716514912E-2</v>
      </c>
      <c r="BQ3206">
        <v>100</v>
      </c>
      <c r="BR3206">
        <v>391.44672849079569</v>
      </c>
      <c r="BS3206">
        <v>5.9281267180843339E-2</v>
      </c>
      <c r="BT3206">
        <v>3.2741787077170451E-4</v>
      </c>
      <c r="BU3206">
        <v>69.590840522897579</v>
      </c>
      <c r="BV3206">
        <v>0.54823208572445858</v>
      </c>
      <c r="BW3206">
        <v>16.372929382876045</v>
      </c>
      <c r="BX3206">
        <v>38.671587017900379</v>
      </c>
      <c r="BY3206">
        <v>31.508563150150511</v>
      </c>
      <c r="BZ3206">
        <v>773.52581232357284</v>
      </c>
      <c r="CA3206">
        <v>346.27143049354186</v>
      </c>
      <c r="CB3206">
        <v>219.15486233549476</v>
      </c>
      <c r="CC3206" s="156">
        <v>1.18</v>
      </c>
      <c r="CD3206">
        <v>270</v>
      </c>
      <c r="CE3206">
        <v>0.26824533348478563</v>
      </c>
      <c r="CF3206">
        <v>9.1149156413611614</v>
      </c>
      <c r="CG3206">
        <v>0.37423019770437138</v>
      </c>
      <c r="CH3206">
        <v>34.881085256536259</v>
      </c>
      <c r="CI3206">
        <v>4</v>
      </c>
    </row>
    <row r="3207" spans="47:87" x14ac:dyDescent="0.3">
      <c r="AU3207">
        <v>0.3</v>
      </c>
      <c r="AV3207">
        <v>18.407525145451977</v>
      </c>
      <c r="AW3207">
        <v>0.31856346642919187</v>
      </c>
      <c r="AX3207">
        <v>1.1965045597323616</v>
      </c>
      <c r="AY3207">
        <v>331.90168125127832</v>
      </c>
      <c r="AZ3207">
        <v>0.10230571265976851</v>
      </c>
      <c r="BA3207">
        <v>475.08811996352972</v>
      </c>
      <c r="BB3207">
        <v>340.80279513491678</v>
      </c>
      <c r="BC3207">
        <v>1</v>
      </c>
      <c r="BD3207">
        <v>40.727697595706573</v>
      </c>
      <c r="BE3207">
        <v>112.07926789474233</v>
      </c>
      <c r="BF3207">
        <v>16.888832590342581</v>
      </c>
      <c r="BG3207">
        <v>5.2372995347084963</v>
      </c>
      <c r="BH3207">
        <v>373.68752026970378</v>
      </c>
      <c r="BI3207">
        <v>0.2</v>
      </c>
      <c r="BJ3207">
        <v>3189.3324379724922</v>
      </c>
      <c r="BK3207">
        <v>673.78928329656333</v>
      </c>
      <c r="BL3207">
        <v>869.96545054895444</v>
      </c>
      <c r="BM3207">
        <v>925.75357071541396</v>
      </c>
      <c r="BN3207">
        <v>156.82573799483623</v>
      </c>
      <c r="BO3207">
        <v>29.049479901670953</v>
      </c>
      <c r="BP3207">
        <v>1.6994088343164751E-2</v>
      </c>
      <c r="BQ3207">
        <v>100</v>
      </c>
      <c r="BR3207">
        <v>255.87622243199428</v>
      </c>
      <c r="BS3207">
        <v>5.2317268243222373E-2</v>
      </c>
      <c r="BT3207">
        <v>3.0387665932246871E-4</v>
      </c>
      <c r="BU3207">
        <v>39.440955317723407</v>
      </c>
      <c r="BV3207">
        <v>0.55072413535219833</v>
      </c>
      <c r="BW3207">
        <v>15.624525027569769</v>
      </c>
      <c r="BX3207">
        <v>36.766458210339508</v>
      </c>
      <c r="BY3207">
        <v>37.516941932919728</v>
      </c>
      <c r="BZ3207">
        <v>1041.0196376693059</v>
      </c>
      <c r="CA3207">
        <v>262.15529010881744</v>
      </c>
      <c r="CB3207">
        <v>226.13014322366575</v>
      </c>
      <c r="CC3207" s="156">
        <v>0.92</v>
      </c>
      <c r="CD3207">
        <v>1420</v>
      </c>
      <c r="CE3207">
        <v>0.18754410403862387</v>
      </c>
      <c r="CF3207">
        <v>4.9065756472803272</v>
      </c>
      <c r="CG3207">
        <v>0.22363320801012768</v>
      </c>
      <c r="CH3207">
        <v>14.843823263927876</v>
      </c>
      <c r="CI3207">
        <v>7</v>
      </c>
    </row>
    <row r="3208" spans="47:87" x14ac:dyDescent="0.3">
      <c r="AU3208">
        <v>0.3</v>
      </c>
      <c r="AV3208">
        <v>21.364461660366874</v>
      </c>
      <c r="AW3208">
        <v>0.28385090876015506</v>
      </c>
      <c r="AX3208">
        <v>1.8113432405223611</v>
      </c>
      <c r="AY3208">
        <v>307.94121575519239</v>
      </c>
      <c r="AZ3208">
        <v>0.10733356191370201</v>
      </c>
      <c r="BA3208">
        <v>453.57444363496194</v>
      </c>
      <c r="BB3208">
        <v>357.65973179903432</v>
      </c>
      <c r="BC3208">
        <v>1</v>
      </c>
      <c r="BD3208">
        <v>42.177345138861796</v>
      </c>
      <c r="BE3208">
        <v>101.34191586797159</v>
      </c>
      <c r="BF3208">
        <v>14.216776777659819</v>
      </c>
      <c r="BG3208">
        <v>4.427199952842428</v>
      </c>
      <c r="BH3208">
        <v>409.34318976704645</v>
      </c>
      <c r="BI3208">
        <v>0.19999999999999998</v>
      </c>
      <c r="BJ3208">
        <v>2825.9669587821118</v>
      </c>
      <c r="BK3208">
        <v>691.78680866770128</v>
      </c>
      <c r="BL3208">
        <v>963.13140135935737</v>
      </c>
      <c r="BM3208">
        <v>882.87974838555829</v>
      </c>
      <c r="BN3208">
        <v>152.7296961119261</v>
      </c>
      <c r="BO3208">
        <v>25.729888256511128</v>
      </c>
      <c r="BP3208">
        <v>3.3773683847922453E-2</v>
      </c>
      <c r="BQ3208">
        <v>100</v>
      </c>
      <c r="BR3208">
        <v>345.40379522280085</v>
      </c>
      <c r="BS3208">
        <v>5.3492476357406206E-2</v>
      </c>
      <c r="BT3208">
        <v>3.33638116971648E-4</v>
      </c>
      <c r="BU3208">
        <v>126.19407278474895</v>
      </c>
      <c r="BV3208">
        <v>0.51501206129534638</v>
      </c>
      <c r="BW3208">
        <v>14.501159453038856</v>
      </c>
      <c r="BX3208">
        <v>35.277653071799143</v>
      </c>
      <c r="BY3208">
        <v>34.951533808891043</v>
      </c>
      <c r="BZ3208">
        <v>937.56157541619564</v>
      </c>
      <c r="CA3208">
        <v>279.04667588255177</v>
      </c>
      <c r="CB3208">
        <v>238.86934033014546</v>
      </c>
      <c r="CC3208" s="156">
        <v>0.95</v>
      </c>
      <c r="CD3208">
        <v>1630</v>
      </c>
      <c r="CE3208">
        <v>0.23061240017207307</v>
      </c>
      <c r="CF3208">
        <v>7.0785479730395204</v>
      </c>
      <c r="CG3208">
        <v>0.27944084205638348</v>
      </c>
      <c r="CH3208">
        <v>22.326919071639526</v>
      </c>
      <c r="CI3208">
        <v>6</v>
      </c>
    </row>
    <row r="3209" spans="47:87" x14ac:dyDescent="0.3">
      <c r="AU3209">
        <v>0.3</v>
      </c>
      <c r="AV3209">
        <v>20.14949014787214</v>
      </c>
      <c r="AW3209">
        <v>0.31055170916074265</v>
      </c>
      <c r="AX3209">
        <v>1.6085414931580908</v>
      </c>
      <c r="AY3209">
        <v>308.50521174287667</v>
      </c>
      <c r="AZ3209">
        <v>0.10259055546974161</v>
      </c>
      <c r="BA3209">
        <v>470.63178084325006</v>
      </c>
      <c r="BB3209">
        <v>365.96496596253201</v>
      </c>
      <c r="BC3209">
        <v>1</v>
      </c>
      <c r="BD3209">
        <v>45.031265660362386</v>
      </c>
      <c r="BE3209">
        <v>112.77704309693829</v>
      </c>
      <c r="BF3209">
        <v>17.514259763980849</v>
      </c>
      <c r="BG3209">
        <v>3.3417240590897475</v>
      </c>
      <c r="BH3209">
        <v>414.65719283001948</v>
      </c>
      <c r="BI3209">
        <v>0.19999999999999998</v>
      </c>
      <c r="BJ3209">
        <v>2330.4731953183668</v>
      </c>
      <c r="BK3209">
        <v>676.74693668538009</v>
      </c>
      <c r="BL3209">
        <v>923.8254765476479</v>
      </c>
      <c r="BM3209">
        <v>930.95803167929103</v>
      </c>
      <c r="BN3209">
        <v>85.015771827383034</v>
      </c>
      <c r="BO3209">
        <v>28.042210326592219</v>
      </c>
      <c r="BP3209">
        <v>5.0126966479720703E-2</v>
      </c>
      <c r="BQ3209">
        <v>100</v>
      </c>
      <c r="BR3209">
        <v>345.57504700304059</v>
      </c>
      <c r="BS3209">
        <v>5.5596824018855705E-2</v>
      </c>
      <c r="BT3209">
        <v>2.9411698986594982E-4</v>
      </c>
      <c r="BU3209">
        <v>0</v>
      </c>
      <c r="BV3209">
        <v>0.54522881978650994</v>
      </c>
      <c r="BW3209">
        <v>14.825146202320791</v>
      </c>
      <c r="BX3209">
        <v>38.9614759037688</v>
      </c>
      <c r="BY3209">
        <v>30.304254806490391</v>
      </c>
      <c r="BZ3209">
        <v>927.50007742770163</v>
      </c>
      <c r="CA3209">
        <v>281.14555355239696</v>
      </c>
      <c r="CB3209">
        <v>219.85482462765117</v>
      </c>
      <c r="CC3209" s="156">
        <v>0.93</v>
      </c>
      <c r="CD3209">
        <v>1840</v>
      </c>
      <c r="CE3209">
        <v>0.15720036701324269</v>
      </c>
      <c r="CF3209">
        <v>4.5889553470369506</v>
      </c>
      <c r="CG3209">
        <v>0.18960116380927144</v>
      </c>
      <c r="CH3209">
        <v>11.724853169353681</v>
      </c>
      <c r="CI3209">
        <v>9</v>
      </c>
    </row>
    <row r="3210" spans="47:87" x14ac:dyDescent="0.3">
      <c r="AU3210">
        <v>0.3</v>
      </c>
      <c r="AV3210">
        <v>22.13584578306687</v>
      </c>
      <c r="AW3210">
        <v>0.31334643653126593</v>
      </c>
      <c r="AX3210">
        <v>0.17682032160633088</v>
      </c>
      <c r="AY3210">
        <v>321.79064628249512</v>
      </c>
      <c r="AZ3210">
        <v>9.5198244550049188E-2</v>
      </c>
      <c r="BA3210">
        <v>413.37499237922606</v>
      </c>
      <c r="BB3210">
        <v>381.33921905579251</v>
      </c>
      <c r="BC3210">
        <v>1</v>
      </c>
      <c r="BD3210">
        <v>40.016351259778368</v>
      </c>
      <c r="BE3210">
        <v>82.224731523482319</v>
      </c>
      <c r="BF3210">
        <v>23.121100003303955</v>
      </c>
      <c r="BG3210">
        <v>5.0582132523371071</v>
      </c>
      <c r="BH3210">
        <v>394.5869893106364</v>
      </c>
      <c r="BI3210">
        <v>0.2</v>
      </c>
      <c r="BJ3210">
        <v>2358.3958666087924</v>
      </c>
      <c r="BK3210">
        <v>663.25868121268184</v>
      </c>
      <c r="BL3210">
        <v>829.98090695693247</v>
      </c>
      <c r="BM3210">
        <v>832.61491032666925</v>
      </c>
      <c r="BN3210">
        <v>164.55340893213395</v>
      </c>
      <c r="BO3210">
        <v>28.404546609582944</v>
      </c>
      <c r="BP3210">
        <v>3.7273266998482386E-2</v>
      </c>
      <c r="BQ3210">
        <v>100</v>
      </c>
      <c r="BR3210">
        <v>347.5393071269296</v>
      </c>
      <c r="BS3210">
        <v>5.3390890596255167E-2</v>
      </c>
      <c r="BT3210">
        <v>2.9529197213036984E-4</v>
      </c>
      <c r="BU3210">
        <v>0</v>
      </c>
      <c r="BV3210">
        <v>0.52136739715619573</v>
      </c>
      <c r="BW3210">
        <v>14.287916280373171</v>
      </c>
      <c r="BX3210">
        <v>35.103258710826033</v>
      </c>
      <c r="BY3210">
        <v>34.800980247010322</v>
      </c>
      <c r="BZ3210">
        <v>1044.7345205445226</v>
      </c>
      <c r="CA3210">
        <v>242.17193529116832</v>
      </c>
      <c r="CB3210">
        <v>235.119901998155</v>
      </c>
      <c r="CC3210" s="156">
        <v>0.92</v>
      </c>
      <c r="CD3210">
        <v>1450</v>
      </c>
      <c r="CE3210">
        <v>0.17818134256118867</v>
      </c>
      <c r="CF3210">
        <v>7.6080181963482421</v>
      </c>
      <c r="CG3210">
        <v>0.23061602404778353</v>
      </c>
      <c r="CH3210">
        <v>12.831423678774344</v>
      </c>
      <c r="CI3210">
        <v>9</v>
      </c>
    </row>
    <row r="3211" spans="47:87" x14ac:dyDescent="0.3">
      <c r="AU3211">
        <v>0.3</v>
      </c>
      <c r="AV3211">
        <v>21.300025964419756</v>
      </c>
      <c r="AW3211">
        <v>0.24131437603607156</v>
      </c>
      <c r="AX3211">
        <v>1.6524974573887465</v>
      </c>
      <c r="AY3211">
        <v>330.71790068888703</v>
      </c>
      <c r="AZ3211">
        <v>9.9418965349742747E-2</v>
      </c>
      <c r="BA3211">
        <v>419.53178115580653</v>
      </c>
      <c r="BB3211">
        <v>287.84372921979542</v>
      </c>
      <c r="BC3211">
        <v>1</v>
      </c>
      <c r="BD3211">
        <v>42.029312009165182</v>
      </c>
      <c r="BE3211">
        <v>89.573919529009117</v>
      </c>
      <c r="BF3211">
        <v>17.720217700916852</v>
      </c>
      <c r="BG3211">
        <v>3.9794122398317624</v>
      </c>
      <c r="BH3211">
        <v>421.37088364482076</v>
      </c>
      <c r="BI3211">
        <v>0.20000000000000007</v>
      </c>
      <c r="BJ3211">
        <v>2474.793937301476</v>
      </c>
      <c r="BK3211">
        <v>705.69424781909527</v>
      </c>
      <c r="BL3211">
        <v>887.03817170802586</v>
      </c>
      <c r="BM3211">
        <v>1085.8104287870733</v>
      </c>
      <c r="BN3211">
        <v>168.02215867549529</v>
      </c>
      <c r="BO3211">
        <v>21.630094033844124</v>
      </c>
      <c r="BP3211">
        <v>5.8285290148539649E-2</v>
      </c>
      <c r="BQ3211">
        <v>100</v>
      </c>
      <c r="BR3211">
        <v>349.27091602363731</v>
      </c>
      <c r="BS3211">
        <v>5.7241174768065888E-2</v>
      </c>
      <c r="BT3211">
        <v>2.9222118724168977E-4</v>
      </c>
      <c r="BU3211">
        <v>0</v>
      </c>
      <c r="BV3211">
        <v>0.48782677259489038</v>
      </c>
      <c r="BW3211">
        <v>13.878931846061047</v>
      </c>
      <c r="BX3211">
        <v>38.598705054524352</v>
      </c>
      <c r="BY3211">
        <v>35.65476102149858</v>
      </c>
      <c r="BZ3211">
        <v>1198.8901560986094</v>
      </c>
      <c r="CA3211">
        <v>309.76903313756827</v>
      </c>
      <c r="CB3211">
        <v>222.35464045017773</v>
      </c>
      <c r="CC3211" s="156">
        <v>0.95</v>
      </c>
      <c r="CD3211">
        <v>1740</v>
      </c>
      <c r="CE3211">
        <v>0.17952126699836524</v>
      </c>
      <c r="CF3211">
        <v>5.0085600746116761</v>
      </c>
      <c r="CG3211">
        <v>0.18382859321369055</v>
      </c>
      <c r="CH3211">
        <v>14.410699844439268</v>
      </c>
      <c r="CI3211">
        <v>9</v>
      </c>
    </row>
    <row r="3212" spans="47:87" x14ac:dyDescent="0.3">
      <c r="AU3212">
        <v>0.3</v>
      </c>
      <c r="AV3212">
        <v>19.901340517303229</v>
      </c>
      <c r="AW3212">
        <v>0.39524908219395805</v>
      </c>
      <c r="AX3212">
        <v>1.687736562529035</v>
      </c>
      <c r="AY3212">
        <v>317.98700320802686</v>
      </c>
      <c r="AZ3212">
        <v>8.0768596745731058E-2</v>
      </c>
      <c r="BA3212">
        <v>476.58442862683034</v>
      </c>
      <c r="BB3212">
        <v>345.44509221339905</v>
      </c>
      <c r="BC3212">
        <v>1</v>
      </c>
      <c r="BD3212">
        <v>44.932695185028457</v>
      </c>
      <c r="BE3212">
        <v>103.35461590222657</v>
      </c>
      <c r="BF3212">
        <v>10.498452735197876</v>
      </c>
      <c r="BG3212">
        <v>4.2033101977159824</v>
      </c>
      <c r="BH3212">
        <v>411.58423390053622</v>
      </c>
      <c r="BI3212">
        <v>0.2</v>
      </c>
      <c r="BJ3212">
        <v>2702.4741519234394</v>
      </c>
      <c r="BK3212">
        <v>704.47698612849547</v>
      </c>
      <c r="BL3212">
        <v>940.12901258894965</v>
      </c>
      <c r="BM3212">
        <v>1077.8610726668157</v>
      </c>
      <c r="BN3212">
        <v>95.652170314638568</v>
      </c>
      <c r="BO3212">
        <v>35.827298517424055</v>
      </c>
      <c r="BP3212">
        <v>4.7405866898820759E-2</v>
      </c>
      <c r="BQ3212">
        <v>100</v>
      </c>
      <c r="BR3212">
        <v>335.22513750496711</v>
      </c>
      <c r="BS3212">
        <v>5.3025215378847322E-2</v>
      </c>
      <c r="BT3212">
        <v>2.789272455677456E-4</v>
      </c>
      <c r="BU3212">
        <v>67.278099487650024</v>
      </c>
      <c r="BV3212">
        <v>0.56539789906380422</v>
      </c>
      <c r="BW3212">
        <v>14.495616103618053</v>
      </c>
      <c r="BX3212">
        <v>37.282985544714947</v>
      </c>
      <c r="BY3212">
        <v>40.463504923855353</v>
      </c>
      <c r="BZ3212">
        <v>1159.7838855928294</v>
      </c>
      <c r="CA3212">
        <v>261.58734325117928</v>
      </c>
      <c r="CB3212">
        <v>239.307958695438</v>
      </c>
      <c r="CC3212" s="156">
        <v>1.07</v>
      </c>
      <c r="CD3212">
        <v>1140</v>
      </c>
      <c r="CE3212">
        <v>0.11142332235578878</v>
      </c>
      <c r="CF3212">
        <v>4.4526083129128313</v>
      </c>
      <c r="CG3212">
        <v>0.15557749044462765</v>
      </c>
      <c r="CH3212">
        <v>1.4476797399602961</v>
      </c>
      <c r="CI3212">
        <v>15</v>
      </c>
    </row>
    <row r="3213" spans="47:87" x14ac:dyDescent="0.3">
      <c r="AU3213">
        <v>0.3</v>
      </c>
      <c r="AV3213">
        <v>20.011078204959777</v>
      </c>
      <c r="AW3213">
        <v>0.23723921056820665</v>
      </c>
      <c r="AX3213">
        <v>1.1298035469210548</v>
      </c>
      <c r="AY3213">
        <v>328.47296744193267</v>
      </c>
      <c r="AZ3213">
        <v>9.9631241140539034E-2</v>
      </c>
      <c r="BA3213">
        <v>433.87270509968545</v>
      </c>
      <c r="BB3213">
        <v>287.79640740373628</v>
      </c>
      <c r="BC3213">
        <v>1</v>
      </c>
      <c r="BD3213">
        <v>38.036639558783563</v>
      </c>
      <c r="BE3213">
        <v>92.909679908387616</v>
      </c>
      <c r="BF3213">
        <v>17.710414962042464</v>
      </c>
      <c r="BG3213">
        <v>4.2599780399939675</v>
      </c>
      <c r="BH3213">
        <v>447.12129584991601</v>
      </c>
      <c r="BI3213">
        <v>0.2</v>
      </c>
      <c r="BJ3213">
        <v>2160.1804188277665</v>
      </c>
      <c r="BK3213">
        <v>689.37573133361707</v>
      </c>
      <c r="BL3213">
        <v>929.47963191273061</v>
      </c>
      <c r="BM3213">
        <v>886.78572358484769</v>
      </c>
      <c r="BN3213">
        <v>202.76052286289377</v>
      </c>
      <c r="BO3213">
        <v>21.45257447436282</v>
      </c>
      <c r="BP3213">
        <v>3.4508769721133065E-2</v>
      </c>
      <c r="BQ3213">
        <v>100</v>
      </c>
      <c r="BR3213">
        <v>374.67559194190596</v>
      </c>
      <c r="BS3213">
        <v>5.9879595057866233E-2</v>
      </c>
      <c r="BT3213">
        <v>2.8326558195293044E-4</v>
      </c>
      <c r="BU3213">
        <v>0.297470356758198</v>
      </c>
      <c r="BV3213">
        <v>0.56029721349775197</v>
      </c>
      <c r="BW3213">
        <v>14.192504451625497</v>
      </c>
      <c r="BX3213">
        <v>36.407149640685653</v>
      </c>
      <c r="BY3213">
        <v>34.739487721292676</v>
      </c>
      <c r="BZ3213">
        <v>1340.5264738480482</v>
      </c>
      <c r="CA3213">
        <v>267.62242705784354</v>
      </c>
      <c r="CB3213">
        <v>232.13836729270147</v>
      </c>
      <c r="CC3213" s="156">
        <v>0.82</v>
      </c>
      <c r="CD3213">
        <v>2490</v>
      </c>
      <c r="CE3213">
        <v>9.7916624955693976E-2</v>
      </c>
      <c r="CF3213">
        <v>4.5396151951816979</v>
      </c>
      <c r="CG3213">
        <v>0.12783958783203081</v>
      </c>
      <c r="CH3213">
        <v>-4.3436634269467174</v>
      </c>
      <c r="CI3213" t="s">
        <v>479</v>
      </c>
    </row>
    <row r="3214" spans="47:87" x14ac:dyDescent="0.3">
      <c r="AU3214">
        <v>0.3</v>
      </c>
      <c r="AV3214">
        <v>19.17207035312903</v>
      </c>
      <c r="AW3214">
        <v>0.25161319594395792</v>
      </c>
      <c r="AX3214">
        <v>1.4962393925563064</v>
      </c>
      <c r="AY3214">
        <v>315.74480699033955</v>
      </c>
      <c r="AZ3214">
        <v>9.0247186286577297E-2</v>
      </c>
      <c r="BA3214">
        <v>395.08848098171029</v>
      </c>
      <c r="BB3214">
        <v>305.27036945515721</v>
      </c>
      <c r="BC3214">
        <v>1</v>
      </c>
      <c r="BD3214">
        <v>35.903616029079195</v>
      </c>
      <c r="BE3214">
        <v>102.30831106369031</v>
      </c>
      <c r="BF3214">
        <v>15.251843468625735</v>
      </c>
      <c r="BG3214">
        <v>5.6440500129616593</v>
      </c>
      <c r="BH3214">
        <v>430.95704047052959</v>
      </c>
      <c r="BI3214">
        <v>0.2</v>
      </c>
      <c r="BJ3214">
        <v>2523.9055835982531</v>
      </c>
      <c r="BK3214">
        <v>679.73270532656738</v>
      </c>
      <c r="BL3214">
        <v>880.24107778863129</v>
      </c>
      <c r="BM3214">
        <v>818.97204508016193</v>
      </c>
      <c r="BN3214">
        <v>141.03395695956968</v>
      </c>
      <c r="BO3214">
        <v>22.711464666772596</v>
      </c>
      <c r="BP3214">
        <v>4.1636288848444003E-2</v>
      </c>
      <c r="BQ3214">
        <v>100</v>
      </c>
      <c r="BR3214">
        <v>331.05849855511036</v>
      </c>
      <c r="BS3214">
        <v>5.6284323913466786E-2</v>
      </c>
      <c r="BT3214">
        <v>3.2093339062314155E-4</v>
      </c>
      <c r="BU3214">
        <v>41.477822676295801</v>
      </c>
      <c r="BV3214">
        <v>0.57338341057423003</v>
      </c>
      <c r="BW3214">
        <v>15.868055306916521</v>
      </c>
      <c r="BX3214">
        <v>38.325613423634174</v>
      </c>
      <c r="BY3214">
        <v>28.563843111885362</v>
      </c>
      <c r="BZ3214">
        <v>945.21939446137844</v>
      </c>
      <c r="CA3214">
        <v>221.70430403436097</v>
      </c>
      <c r="CB3214">
        <v>227.39061123470137</v>
      </c>
      <c r="CC3214" s="156">
        <v>1.07</v>
      </c>
      <c r="CD3214">
        <v>1940</v>
      </c>
      <c r="CE3214">
        <v>4.5862581368410815E-2</v>
      </c>
      <c r="CF3214">
        <v>2.5552118697231494</v>
      </c>
      <c r="CG3214">
        <v>8.3681732075004428E-2</v>
      </c>
      <c r="CH3214">
        <v>-10.327026987412667</v>
      </c>
      <c r="CI3214" t="s">
        <v>479</v>
      </c>
    </row>
    <row r="3215" spans="47:87" x14ac:dyDescent="0.3">
      <c r="AU3215">
        <v>0.3</v>
      </c>
      <c r="AV3215">
        <v>19.53742398458958</v>
      </c>
      <c r="AW3215">
        <v>0.35910105405188264</v>
      </c>
      <c r="AX3215">
        <v>1.1490718391266885</v>
      </c>
      <c r="AY3215">
        <v>315.94091494157539</v>
      </c>
      <c r="AZ3215">
        <v>0.10243267275923544</v>
      </c>
      <c r="BA3215">
        <v>399.38661397483003</v>
      </c>
      <c r="BB3215">
        <v>449.21106135435707</v>
      </c>
      <c r="BC3215">
        <v>1</v>
      </c>
      <c r="BD3215">
        <v>44.629839625928923</v>
      </c>
      <c r="BE3215">
        <v>103.184751398572</v>
      </c>
      <c r="BF3215">
        <v>11.088761687147594</v>
      </c>
      <c r="BG3215">
        <v>5.0303953342601888</v>
      </c>
      <c r="BH3215">
        <v>416.64517884371179</v>
      </c>
      <c r="BI3215">
        <v>0.2</v>
      </c>
      <c r="BJ3215">
        <v>2240.2310569053438</v>
      </c>
      <c r="BK3215">
        <v>691.77749593325802</v>
      </c>
      <c r="BL3215">
        <v>963.32755349567242</v>
      </c>
      <c r="BM3215">
        <v>963.22489064955539</v>
      </c>
      <c r="BN3215">
        <v>183.70433243808759</v>
      </c>
      <c r="BO3215">
        <v>32.336503874026363</v>
      </c>
      <c r="BP3215">
        <v>6.8916547173237988E-2</v>
      </c>
      <c r="BQ3215">
        <v>100</v>
      </c>
      <c r="BR3215">
        <v>324.95045454002712</v>
      </c>
      <c r="BS3215">
        <v>5.7240491459000828E-2</v>
      </c>
      <c r="BT3215">
        <v>3.1096637082035666E-4</v>
      </c>
      <c r="BU3215">
        <v>39.41859119328943</v>
      </c>
      <c r="BV3215">
        <v>0.53792369451830646</v>
      </c>
      <c r="BW3215">
        <v>14.608850063708246</v>
      </c>
      <c r="BX3215">
        <v>35.855080720415337</v>
      </c>
      <c r="BY3215">
        <v>31.903995858398275</v>
      </c>
      <c r="BZ3215">
        <v>1245.8460408670039</v>
      </c>
      <c r="CA3215">
        <v>259.89139458974404</v>
      </c>
      <c r="CB3215">
        <v>248.42467167100318</v>
      </c>
      <c r="CC3215" s="156">
        <v>0.93</v>
      </c>
      <c r="CD3215">
        <v>3120</v>
      </c>
      <c r="CE3215" t="s">
        <v>479</v>
      </c>
      <c r="CF3215">
        <v>-1.1531049845399366</v>
      </c>
      <c r="CG3215">
        <v>-3.5692395351836749E-2</v>
      </c>
      <c r="CH3215">
        <v>-37.391349325538989</v>
      </c>
      <c r="CI3215" t="s">
        <v>479</v>
      </c>
    </row>
    <row r="3216" spans="47:87" x14ac:dyDescent="0.3">
      <c r="AU3216">
        <v>0.3</v>
      </c>
      <c r="AV3216">
        <v>20.851686236420726</v>
      </c>
      <c r="AW3216">
        <v>0.30771666589513175</v>
      </c>
      <c r="AX3216">
        <v>0</v>
      </c>
      <c r="AY3216">
        <v>334.43223853665245</v>
      </c>
      <c r="AZ3216">
        <v>0.10980953381122208</v>
      </c>
      <c r="BA3216">
        <v>420.29890094490793</v>
      </c>
      <c r="BB3216">
        <v>338.1575833047936</v>
      </c>
      <c r="BC3216">
        <v>1</v>
      </c>
      <c r="BD3216">
        <v>39.724592878551746</v>
      </c>
      <c r="BE3216">
        <v>96.195416738580036</v>
      </c>
      <c r="BF3216">
        <v>17.190403610011511</v>
      </c>
      <c r="BG3216">
        <v>5.330751738820509</v>
      </c>
      <c r="BH3216">
        <v>397.76554701151434</v>
      </c>
      <c r="BI3216">
        <v>0.19999999999999998</v>
      </c>
      <c r="BJ3216">
        <v>2259.8020378550596</v>
      </c>
      <c r="BK3216">
        <v>696.49605168224696</v>
      </c>
      <c r="BL3216">
        <v>876.85529671842869</v>
      </c>
      <c r="BM3216">
        <v>915.05480094682878</v>
      </c>
      <c r="BN3216">
        <v>149.59634183938269</v>
      </c>
      <c r="BO3216">
        <v>27.617702324946393</v>
      </c>
      <c r="BP3216">
        <v>7.0077356389206744E-2</v>
      </c>
      <c r="BQ3216">
        <v>100</v>
      </c>
      <c r="BR3216">
        <v>253.72082192090841</v>
      </c>
      <c r="BS3216">
        <v>5.7097917584076084E-2</v>
      </c>
      <c r="BT3216">
        <v>3.0057405804792564E-4</v>
      </c>
      <c r="BU3216">
        <v>0</v>
      </c>
      <c r="BV3216">
        <v>0.53636091656890028</v>
      </c>
      <c r="BW3216">
        <v>14.746054962060628</v>
      </c>
      <c r="BX3216">
        <v>34.001760497812839</v>
      </c>
      <c r="BY3216">
        <v>26.381829175721069</v>
      </c>
      <c r="BZ3216">
        <v>818.40484644826154</v>
      </c>
      <c r="CA3216">
        <v>243.49214497705725</v>
      </c>
      <c r="CB3216">
        <v>250.23985733270894</v>
      </c>
      <c r="CC3216" s="156">
        <v>0.93</v>
      </c>
      <c r="CD3216">
        <v>1820</v>
      </c>
      <c r="CE3216">
        <v>0.10752776540608977</v>
      </c>
      <c r="CF3216">
        <v>4.159604645668737</v>
      </c>
      <c r="CG3216">
        <v>0.13797827701535056</v>
      </c>
      <c r="CH3216">
        <v>2.0141410476054924</v>
      </c>
      <c r="CI3216">
        <v>16</v>
      </c>
    </row>
    <row r="3217" spans="47:87" x14ac:dyDescent="0.3">
      <c r="AU3217">
        <v>0.3</v>
      </c>
      <c r="AV3217">
        <v>21.975485718562393</v>
      </c>
      <c r="AW3217">
        <v>0.27928500563669628</v>
      </c>
      <c r="AX3217">
        <v>1.9307571372608334</v>
      </c>
      <c r="AY3217">
        <v>349.70483981130377</v>
      </c>
      <c r="AZ3217">
        <v>9.4206468855960859E-2</v>
      </c>
      <c r="BA3217">
        <v>444.24034314314139</v>
      </c>
      <c r="BB3217">
        <v>339.85254491241619</v>
      </c>
      <c r="BC3217">
        <v>1</v>
      </c>
      <c r="BD3217">
        <v>43.983209135266428</v>
      </c>
      <c r="BE3217">
        <v>101.70557877617756</v>
      </c>
      <c r="BF3217">
        <v>7.587080221527537</v>
      </c>
      <c r="BG3217">
        <v>5.3246187116754067</v>
      </c>
      <c r="BH3217">
        <v>443.69647630822908</v>
      </c>
      <c r="BI3217">
        <v>0.19999999999999998</v>
      </c>
      <c r="BJ3217">
        <v>2575.9201221365711</v>
      </c>
      <c r="BK3217">
        <v>694.75133858378967</v>
      </c>
      <c r="BL3217">
        <v>921.31723451808739</v>
      </c>
      <c r="BM3217">
        <v>1014.0715148483979</v>
      </c>
      <c r="BN3217">
        <v>69.06116460766296</v>
      </c>
      <c r="BO3217">
        <v>25.202001394075776</v>
      </c>
      <c r="BP3217">
        <v>4.7119814195352175E-2</v>
      </c>
      <c r="BQ3217">
        <v>100</v>
      </c>
      <c r="BR3217">
        <v>345.76585952733615</v>
      </c>
      <c r="BS3217">
        <v>5.3124491377986922E-2</v>
      </c>
      <c r="BT3217">
        <v>2.8496535006020715E-4</v>
      </c>
      <c r="BU3217">
        <v>78.1787609997169</v>
      </c>
      <c r="BV3217">
        <v>0.53809803872832351</v>
      </c>
      <c r="BW3217">
        <v>14.660175917251703</v>
      </c>
      <c r="BX3217">
        <v>35.255503678905932</v>
      </c>
      <c r="BY3217">
        <v>38.990720143886776</v>
      </c>
      <c r="BZ3217">
        <v>1167.6714389759372</v>
      </c>
      <c r="CA3217">
        <v>340.96256046309935</v>
      </c>
      <c r="CB3217">
        <v>256.88866991690651</v>
      </c>
      <c r="CC3217" s="156">
        <v>1.04</v>
      </c>
      <c r="CD3217">
        <v>840</v>
      </c>
      <c r="CE3217">
        <v>0.22546795854665058</v>
      </c>
      <c r="CF3217">
        <v>6.8014459541235581</v>
      </c>
      <c r="CG3217">
        <v>0.27224646470720248</v>
      </c>
      <c r="CH3217">
        <v>19.968289756541068</v>
      </c>
      <c r="CI3217">
        <v>6</v>
      </c>
    </row>
    <row r="3218" spans="47:87" x14ac:dyDescent="0.3">
      <c r="AU3218">
        <v>0.3</v>
      </c>
      <c r="AV3218">
        <v>19.328152763053815</v>
      </c>
      <c r="AW3218">
        <v>0.31533887750608186</v>
      </c>
      <c r="AX3218">
        <v>0.63023136800207125</v>
      </c>
      <c r="AY3218">
        <v>339.10898752587161</v>
      </c>
      <c r="AZ3218">
        <v>9.611631686841085E-2</v>
      </c>
      <c r="BA3218">
        <v>496.2733150446299</v>
      </c>
      <c r="BB3218">
        <v>364.3258976299183</v>
      </c>
      <c r="BC3218">
        <v>1</v>
      </c>
      <c r="BD3218">
        <v>38.290615845705425</v>
      </c>
      <c r="BE3218">
        <v>113.51679180269704</v>
      </c>
      <c r="BF3218">
        <v>12.284198715920084</v>
      </c>
      <c r="BG3218">
        <v>4.1064152939743899</v>
      </c>
      <c r="BH3218">
        <v>407.78341804168082</v>
      </c>
      <c r="BI3218">
        <v>0.19999999999999998</v>
      </c>
      <c r="BJ3218">
        <v>3224.7202269003615</v>
      </c>
      <c r="BK3218">
        <v>706.61814366772808</v>
      </c>
      <c r="BL3218">
        <v>901.67660813960072</v>
      </c>
      <c r="BM3218">
        <v>877.43935332189699</v>
      </c>
      <c r="BN3218">
        <v>127.48301393452478</v>
      </c>
      <c r="BO3218">
        <v>28.65986765881965</v>
      </c>
      <c r="BP3218">
        <v>2.8443355428092031E-2</v>
      </c>
      <c r="BQ3218">
        <v>100</v>
      </c>
      <c r="BR3218">
        <v>311.19105551793086</v>
      </c>
      <c r="BS3218">
        <v>5.6850970903332819E-2</v>
      </c>
      <c r="BT3218">
        <v>2.9241825978974768E-4</v>
      </c>
      <c r="BU3218">
        <v>0</v>
      </c>
      <c r="BV3218">
        <v>0.51104068829661531</v>
      </c>
      <c r="BW3218">
        <v>14.881035834365617</v>
      </c>
      <c r="BX3218">
        <v>33.874201555817315</v>
      </c>
      <c r="BY3218">
        <v>35.592661411493808</v>
      </c>
      <c r="BZ3218">
        <v>973.29418803416627</v>
      </c>
      <c r="CA3218">
        <v>384.63154993969908</v>
      </c>
      <c r="CB3218">
        <v>253.7520409293322</v>
      </c>
      <c r="CC3218" s="156">
        <v>1.03</v>
      </c>
      <c r="CD3218">
        <v>1210</v>
      </c>
      <c r="CE3218">
        <v>0.20572756455433394</v>
      </c>
      <c r="CF3218">
        <v>5.6138499355160025</v>
      </c>
      <c r="CG3218">
        <v>0.24793926151036474</v>
      </c>
      <c r="CH3218">
        <v>18.453427998835561</v>
      </c>
      <c r="CI3218">
        <v>7</v>
      </c>
    </row>
    <row r="3219" spans="47:87" x14ac:dyDescent="0.3">
      <c r="AU3219">
        <v>0.3</v>
      </c>
      <c r="AV3219">
        <v>19.691553273079727</v>
      </c>
      <c r="AW3219">
        <v>0.34126958117154382</v>
      </c>
      <c r="AX3219">
        <v>1.2391419201340479</v>
      </c>
      <c r="AY3219">
        <v>335.25680712802244</v>
      </c>
      <c r="AZ3219">
        <v>0.10488968294837606</v>
      </c>
      <c r="BA3219">
        <v>345.85265633717756</v>
      </c>
      <c r="BB3219">
        <v>352.60764347363528</v>
      </c>
      <c r="BC3219">
        <v>1</v>
      </c>
      <c r="BD3219">
        <v>42.470741558095597</v>
      </c>
      <c r="BE3219">
        <v>105.10333449309952</v>
      </c>
      <c r="BF3219">
        <v>17.482289437534835</v>
      </c>
      <c r="BG3219">
        <v>5.2639234879898167</v>
      </c>
      <c r="BH3219">
        <v>423.02987299187316</v>
      </c>
      <c r="BI3219">
        <v>0.19999999999999998</v>
      </c>
      <c r="BJ3219">
        <v>1937.1441547801503</v>
      </c>
      <c r="BK3219">
        <v>674.50165282862781</v>
      </c>
      <c r="BL3219">
        <v>893.77869044766715</v>
      </c>
      <c r="BM3219">
        <v>949.36239044207423</v>
      </c>
      <c r="BN3219">
        <v>147.73564160341684</v>
      </c>
      <c r="BO3219">
        <v>30.640344954510422</v>
      </c>
      <c r="BP3219">
        <v>7.6434839635499338E-2</v>
      </c>
      <c r="BQ3219">
        <v>100</v>
      </c>
      <c r="BR3219">
        <v>354.77204465629188</v>
      </c>
      <c r="BS3219">
        <v>5.491867986099138E-2</v>
      </c>
      <c r="BT3219">
        <v>3.139944455101289E-4</v>
      </c>
      <c r="BU3219">
        <v>68.786424871409764</v>
      </c>
      <c r="BV3219">
        <v>0.54077110864011646</v>
      </c>
      <c r="BW3219">
        <v>14.604923559924123</v>
      </c>
      <c r="BX3219">
        <v>37.227750407043523</v>
      </c>
      <c r="BY3219">
        <v>26.909591635461879</v>
      </c>
      <c r="BZ3219">
        <v>958.02426507491043</v>
      </c>
      <c r="CA3219">
        <v>298.32554678655521</v>
      </c>
      <c r="CB3219">
        <v>239.51280323278129</v>
      </c>
      <c r="CC3219" s="156">
        <v>1.01</v>
      </c>
      <c r="CD3219">
        <v>1690</v>
      </c>
      <c r="CE3219">
        <v>0.13091715466134479</v>
      </c>
      <c r="CF3219">
        <v>4.6134013742776858</v>
      </c>
      <c r="CG3219">
        <v>0.1575919655860773</v>
      </c>
      <c r="CH3219">
        <v>6.4375471114197236</v>
      </c>
      <c r="CI3219">
        <v>13</v>
      </c>
    </row>
    <row r="3220" spans="47:87" x14ac:dyDescent="0.3">
      <c r="AU3220">
        <v>0.3</v>
      </c>
      <c r="AV3220">
        <v>19.244656343038791</v>
      </c>
      <c r="AW3220">
        <v>0.32966031206734409</v>
      </c>
      <c r="AX3220">
        <v>1.023476567413264</v>
      </c>
      <c r="AY3220">
        <v>308.92795678062288</v>
      </c>
      <c r="AZ3220">
        <v>9.7613531054912731E-2</v>
      </c>
      <c r="BA3220">
        <v>397.41488644826461</v>
      </c>
      <c r="BB3220">
        <v>417.85709702271066</v>
      </c>
      <c r="BC3220">
        <v>1</v>
      </c>
      <c r="BD3220">
        <v>46.133135086284653</v>
      </c>
      <c r="BE3220">
        <v>112.32225869658444</v>
      </c>
      <c r="BF3220">
        <v>10.755048763936641</v>
      </c>
      <c r="BG3220">
        <v>4.2181363706415267</v>
      </c>
      <c r="BH3220">
        <v>457.81341790143921</v>
      </c>
      <c r="BI3220">
        <v>0.2</v>
      </c>
      <c r="BJ3220">
        <v>2780.0936250247491</v>
      </c>
      <c r="BK3220">
        <v>689.11752466619191</v>
      </c>
      <c r="BL3220">
        <v>872.57523595623707</v>
      </c>
      <c r="BM3220">
        <v>855.90324616736621</v>
      </c>
      <c r="BN3220">
        <v>128.001033379825</v>
      </c>
      <c r="BO3220">
        <v>29.799577097875929</v>
      </c>
      <c r="BP3220">
        <v>4.9395567213896617E-2</v>
      </c>
      <c r="BQ3220">
        <v>100</v>
      </c>
      <c r="BR3220">
        <v>345.13111299889948</v>
      </c>
      <c r="BS3220">
        <v>5.57956937806715E-2</v>
      </c>
      <c r="BT3220">
        <v>2.8907276150689462E-4</v>
      </c>
      <c r="BU3220">
        <v>49.517451900454382</v>
      </c>
      <c r="BV3220">
        <v>0.59664894969331828</v>
      </c>
      <c r="BW3220">
        <v>15.51743094727618</v>
      </c>
      <c r="BX3220">
        <v>35.346178929081255</v>
      </c>
      <c r="BY3220">
        <v>30.716423970746643</v>
      </c>
      <c r="BZ3220">
        <v>883.61238654486453</v>
      </c>
      <c r="CA3220">
        <v>377.45503484294846</v>
      </c>
      <c r="CB3220">
        <v>239.35731097078641</v>
      </c>
      <c r="CC3220" s="156">
        <v>0.85</v>
      </c>
      <c r="CD3220">
        <v>1380</v>
      </c>
      <c r="CE3220">
        <v>0.23263391145737411</v>
      </c>
      <c r="CF3220">
        <v>7.7166924325614854</v>
      </c>
      <c r="CG3220">
        <v>0.31739193039703234</v>
      </c>
      <c r="CH3220">
        <v>33.684739764321868</v>
      </c>
      <c r="CI3220">
        <v>5</v>
      </c>
    </row>
    <row r="3221" spans="47:87" x14ac:dyDescent="0.3">
      <c r="AU3221">
        <v>0.3</v>
      </c>
      <c r="AV3221">
        <v>18.513305004033626</v>
      </c>
      <c r="AW3221">
        <v>0.34865166173235379</v>
      </c>
      <c r="AX3221">
        <v>1.2019168663852939</v>
      </c>
      <c r="AY3221">
        <v>331.63013855495706</v>
      </c>
      <c r="AZ3221">
        <v>8.7745600097624582E-2</v>
      </c>
      <c r="BA3221">
        <v>442.07158277948378</v>
      </c>
      <c r="BB3221">
        <v>429.36519419730581</v>
      </c>
      <c r="BC3221">
        <v>1</v>
      </c>
      <c r="BD3221">
        <v>36.828813121720522</v>
      </c>
      <c r="BE3221">
        <v>98.143333967321425</v>
      </c>
      <c r="BF3221">
        <v>21.118333393646846</v>
      </c>
      <c r="BG3221">
        <v>5.1725569696749973</v>
      </c>
      <c r="BH3221">
        <v>413.23655555151072</v>
      </c>
      <c r="BI3221">
        <v>0.2</v>
      </c>
      <c r="BJ3221">
        <v>2426.9820883696557</v>
      </c>
      <c r="BK3221">
        <v>679.50981182204873</v>
      </c>
      <c r="BL3221">
        <v>932.49539498862271</v>
      </c>
      <c r="BM3221">
        <v>855.21897017013976</v>
      </c>
      <c r="BN3221">
        <v>189.74121387984769</v>
      </c>
      <c r="BO3221">
        <v>31.612713579438399</v>
      </c>
      <c r="BP3221">
        <v>4.0616709365338885E-2</v>
      </c>
      <c r="BQ3221">
        <v>100</v>
      </c>
      <c r="BR3221">
        <v>357.80349863971429</v>
      </c>
      <c r="BS3221">
        <v>5.2428243560420071E-2</v>
      </c>
      <c r="BT3221">
        <v>3.2940030462063881E-4</v>
      </c>
      <c r="BU3221">
        <v>35.27674958907977</v>
      </c>
      <c r="BV3221">
        <v>0.53780823819479062</v>
      </c>
      <c r="BW3221">
        <v>13.566464602631674</v>
      </c>
      <c r="BX3221">
        <v>34.340678615032395</v>
      </c>
      <c r="BY3221">
        <v>38.849485862174724</v>
      </c>
      <c r="BZ3221">
        <v>801.47923248515815</v>
      </c>
      <c r="CA3221">
        <v>268.75426178310101</v>
      </c>
      <c r="CB3221">
        <v>254.67104329054766</v>
      </c>
      <c r="CC3221" s="156">
        <v>1.17</v>
      </c>
      <c r="CD3221">
        <v>220</v>
      </c>
      <c r="CE3221">
        <v>0.22671294524676888</v>
      </c>
      <c r="CF3221">
        <v>7.3966065060553152</v>
      </c>
      <c r="CG3221">
        <v>0.27023429165733137</v>
      </c>
      <c r="CH3221">
        <v>26.100827730906438</v>
      </c>
      <c r="CI3221">
        <v>6</v>
      </c>
    </row>
    <row r="3222" spans="47:87" x14ac:dyDescent="0.3">
      <c r="AU3222">
        <v>0.3</v>
      </c>
      <c r="AV3222">
        <v>20.477690151748288</v>
      </c>
      <c r="AW3222">
        <v>0.35786546958737719</v>
      </c>
      <c r="AX3222">
        <v>1.2719959630029223</v>
      </c>
      <c r="AY3222">
        <v>324.33867892672259</v>
      </c>
      <c r="AZ3222">
        <v>9.7993325485204091E-2</v>
      </c>
      <c r="BA3222">
        <v>516.57737436289722</v>
      </c>
      <c r="BB3222">
        <v>417.73540882807526</v>
      </c>
      <c r="BC3222">
        <v>1</v>
      </c>
      <c r="BD3222">
        <v>46.98212423124653</v>
      </c>
      <c r="BE3222">
        <v>111.71050362414745</v>
      </c>
      <c r="BF3222">
        <v>17.892449105131032</v>
      </c>
      <c r="BG3222">
        <v>5.1309086112556868</v>
      </c>
      <c r="BH3222">
        <v>437.77707671420899</v>
      </c>
      <c r="BI3222">
        <v>0.19999999999999996</v>
      </c>
      <c r="BJ3222">
        <v>2287.9565460472404</v>
      </c>
      <c r="BK3222">
        <v>678.3779790302965</v>
      </c>
      <c r="BL3222">
        <v>824.3226348144226</v>
      </c>
      <c r="BM3222">
        <v>879.34485390866917</v>
      </c>
      <c r="BN3222">
        <v>71.865927070571843</v>
      </c>
      <c r="BO3222">
        <v>32.358938204985023</v>
      </c>
      <c r="BP3222">
        <v>5.2475941287311118E-2</v>
      </c>
      <c r="BQ3222">
        <v>100</v>
      </c>
      <c r="BR3222">
        <v>395.15392491531333</v>
      </c>
      <c r="BS3222">
        <v>5.5925652977728967E-2</v>
      </c>
      <c r="BT3222">
        <v>3.1814148466568419E-4</v>
      </c>
      <c r="BU3222">
        <v>78.435065178317387</v>
      </c>
      <c r="BV3222">
        <v>0.50794685222612179</v>
      </c>
      <c r="BW3222">
        <v>14.566417063478687</v>
      </c>
      <c r="BX3222">
        <v>38.512769371554505</v>
      </c>
      <c r="BY3222">
        <v>28.0702101636439</v>
      </c>
      <c r="BZ3222">
        <v>1000.3590450711013</v>
      </c>
      <c r="CA3222">
        <v>256.30461625571809</v>
      </c>
      <c r="CB3222">
        <v>255.7462338735308</v>
      </c>
      <c r="CC3222" s="156">
        <v>1.07</v>
      </c>
      <c r="CD3222">
        <v>730</v>
      </c>
      <c r="CE3222">
        <v>0.20510660391742963</v>
      </c>
      <c r="CF3222">
        <v>7.8625175362200919</v>
      </c>
      <c r="CG3222">
        <v>0.27384282530951043</v>
      </c>
      <c r="CH3222">
        <v>26.277389970295495</v>
      </c>
      <c r="CI3222">
        <v>6</v>
      </c>
    </row>
    <row r="3223" spans="47:87" x14ac:dyDescent="0.3">
      <c r="AU3223">
        <v>0.3</v>
      </c>
      <c r="AV3223">
        <v>20.07610774819095</v>
      </c>
      <c r="AW3223">
        <v>0.2626269924639027</v>
      </c>
      <c r="AX3223">
        <v>0.54853250339035353</v>
      </c>
      <c r="AY3223">
        <v>353.73180622017452</v>
      </c>
      <c r="AZ3223">
        <v>8.5091954010198895E-2</v>
      </c>
      <c r="BA3223">
        <v>325.72070345734591</v>
      </c>
      <c r="BB3223">
        <v>343.40440294692837</v>
      </c>
      <c r="BC3223">
        <v>1</v>
      </c>
      <c r="BD3223">
        <v>35.059890306898367</v>
      </c>
      <c r="BE3223">
        <v>90.65229405549016</v>
      </c>
      <c r="BF3223">
        <v>18.620823548762061</v>
      </c>
      <c r="BG3223">
        <v>4.2145381172259437</v>
      </c>
      <c r="BH3223">
        <v>405.79430503966512</v>
      </c>
      <c r="BI3223">
        <v>0.20000000000000004</v>
      </c>
      <c r="BJ3223">
        <v>2222.3356872401555</v>
      </c>
      <c r="BK3223">
        <v>681.49014188970568</v>
      </c>
      <c r="BL3223">
        <v>912.94199671745037</v>
      </c>
      <c r="BM3223">
        <v>1038.4169915449545</v>
      </c>
      <c r="BN3223">
        <v>122.89624975317346</v>
      </c>
      <c r="BO3223">
        <v>24.068223300889095</v>
      </c>
      <c r="BP3223">
        <v>0</v>
      </c>
      <c r="BQ3223">
        <v>100</v>
      </c>
      <c r="BR3223">
        <v>374.46526159813027</v>
      </c>
      <c r="BS3223">
        <v>5.8144236758713823E-2</v>
      </c>
      <c r="BT3223">
        <v>3.3040462010112086E-4</v>
      </c>
      <c r="BU3223">
        <v>0</v>
      </c>
      <c r="BV3223">
        <v>0.54824335385447043</v>
      </c>
      <c r="BW3223">
        <v>14.222835635579537</v>
      </c>
      <c r="BX3223">
        <v>37.673385080780307</v>
      </c>
      <c r="BY3223">
        <v>29.196668640231</v>
      </c>
      <c r="BZ3223">
        <v>928.10486087893537</v>
      </c>
      <c r="CA3223">
        <v>264.46576880015976</v>
      </c>
      <c r="CB3223">
        <v>237.00288693703973</v>
      </c>
      <c r="CC3223" s="156">
        <v>1.03</v>
      </c>
      <c r="CD3223">
        <v>1100</v>
      </c>
      <c r="CE3223">
        <v>0.22206970483875255</v>
      </c>
      <c r="CF3223">
        <v>5.9805332115274101</v>
      </c>
      <c r="CG3223">
        <v>0.26732208689483861</v>
      </c>
      <c r="CH3223">
        <v>23.471164724410567</v>
      </c>
      <c r="CI3223">
        <v>6</v>
      </c>
    </row>
    <row r="3224" spans="47:87" x14ac:dyDescent="0.3">
      <c r="AU3224">
        <v>0.3</v>
      </c>
      <c r="AV3224">
        <v>20.419949577910529</v>
      </c>
      <c r="AW3224">
        <v>0.27291302219813146</v>
      </c>
      <c r="AX3224">
        <v>2.613974285483541</v>
      </c>
      <c r="AY3224">
        <v>351.34850574758912</v>
      </c>
      <c r="AZ3224">
        <v>8.406434082779099E-2</v>
      </c>
      <c r="BA3224">
        <v>456.45630870271282</v>
      </c>
      <c r="BB3224">
        <v>323.75987834348217</v>
      </c>
      <c r="BC3224">
        <v>1</v>
      </c>
      <c r="BD3224">
        <v>38.858670630038816</v>
      </c>
      <c r="BE3224">
        <v>92.972825227929036</v>
      </c>
      <c r="BF3224">
        <v>10.314642927932663</v>
      </c>
      <c r="BG3224">
        <v>5.3648113271422222</v>
      </c>
      <c r="BH3224">
        <v>429.46309799737691</v>
      </c>
      <c r="BI3224">
        <v>0.20000000000000004</v>
      </c>
      <c r="BJ3224">
        <v>2875.1813929932878</v>
      </c>
      <c r="BK3224">
        <v>706.04796853039011</v>
      </c>
      <c r="BL3224">
        <v>943.0411998394444</v>
      </c>
      <c r="BM3224">
        <v>930.16964214204029</v>
      </c>
      <c r="BN3224">
        <v>134.66813124681903</v>
      </c>
      <c r="BO3224">
        <v>24.621655495645793</v>
      </c>
      <c r="BP3224">
        <v>4.6733174142469622E-2</v>
      </c>
      <c r="BQ3224">
        <v>100</v>
      </c>
      <c r="BR3224">
        <v>383.13909447771931</v>
      </c>
      <c r="BS3224">
        <v>5.5585669535303667E-2</v>
      </c>
      <c r="BT3224">
        <v>2.9195074223777441E-4</v>
      </c>
      <c r="BU3224">
        <v>86.197289984458706</v>
      </c>
      <c r="BV3224">
        <v>0.55066049244301551</v>
      </c>
      <c r="BW3224">
        <v>14.527757207540697</v>
      </c>
      <c r="BX3224">
        <v>37.729316501644348</v>
      </c>
      <c r="BY3224">
        <v>34.750270240611613</v>
      </c>
      <c r="BZ3224">
        <v>1022.7514216715016</v>
      </c>
      <c r="CA3224">
        <v>174.00487701458604</v>
      </c>
      <c r="CB3224">
        <v>206.04975158111048</v>
      </c>
      <c r="CC3224" s="156">
        <v>1.17</v>
      </c>
      <c r="CD3224">
        <v>1530</v>
      </c>
      <c r="CE3224">
        <v>7.5936891656717131E-2</v>
      </c>
      <c r="CF3224">
        <v>3.5099927883207949</v>
      </c>
      <c r="CG3224">
        <v>0.11529519493281018</v>
      </c>
      <c r="CH3224">
        <v>-3.197083034807783</v>
      </c>
      <c r="CI3224" t="s">
        <v>479</v>
      </c>
    </row>
    <row r="3225" spans="47:87" x14ac:dyDescent="0.3">
      <c r="AU3225">
        <v>0.3</v>
      </c>
      <c r="AV3225">
        <v>19.20327140913604</v>
      </c>
      <c r="AW3225">
        <v>0.34101508404531006</v>
      </c>
      <c r="AX3225">
        <v>0</v>
      </c>
      <c r="AY3225">
        <v>317.51211533763097</v>
      </c>
      <c r="AZ3225">
        <v>9.9126551181355493E-2</v>
      </c>
      <c r="BA3225">
        <v>479.3238959854009</v>
      </c>
      <c r="BB3225">
        <v>294.82201619225867</v>
      </c>
      <c r="BC3225">
        <v>1</v>
      </c>
      <c r="BD3225">
        <v>42.704358685909575</v>
      </c>
      <c r="BE3225">
        <v>97.28682550275748</v>
      </c>
      <c r="BF3225">
        <v>15.517823403381783</v>
      </c>
      <c r="BG3225">
        <v>5.68665846219894</v>
      </c>
      <c r="BH3225">
        <v>422.02510113944652</v>
      </c>
      <c r="BI3225">
        <v>0.2</v>
      </c>
      <c r="BJ3225">
        <v>2535.468427429973</v>
      </c>
      <c r="BK3225">
        <v>682.69772165785878</v>
      </c>
      <c r="BL3225">
        <v>922.01880837433578</v>
      </c>
      <c r="BM3225">
        <v>1024.4072249182921</v>
      </c>
      <c r="BN3225">
        <v>146.9670344211369</v>
      </c>
      <c r="BO3225">
        <v>30.647942338542425</v>
      </c>
      <c r="BP3225">
        <v>7.2710867155949613E-2</v>
      </c>
      <c r="BQ3225">
        <v>100</v>
      </c>
      <c r="BR3225">
        <v>386.42241395148835</v>
      </c>
      <c r="BS3225">
        <v>5.2210658228586539E-2</v>
      </c>
      <c r="BT3225">
        <v>2.9421073783464797E-4</v>
      </c>
      <c r="BU3225">
        <v>0</v>
      </c>
      <c r="BV3225">
        <v>0.56241342907219549</v>
      </c>
      <c r="BW3225">
        <v>15.812644836758487</v>
      </c>
      <c r="BX3225">
        <v>36.28709025204612</v>
      </c>
      <c r="BY3225">
        <v>26.312709145644082</v>
      </c>
      <c r="BZ3225">
        <v>1050.003229897761</v>
      </c>
      <c r="CA3225">
        <v>312.44295539504463</v>
      </c>
      <c r="CB3225">
        <v>228.37188962544772</v>
      </c>
      <c r="CC3225" s="156">
        <v>1.24</v>
      </c>
      <c r="CD3225">
        <v>1410</v>
      </c>
      <c r="CE3225">
        <v>-1.5089850079969436E-2</v>
      </c>
      <c r="CF3225">
        <v>1.6427771187232914</v>
      </c>
      <c r="CG3225">
        <v>5.5140302535415749E-2</v>
      </c>
      <c r="CH3225">
        <v>-17.553382251583226</v>
      </c>
      <c r="CI3225" t="s">
        <v>479</v>
      </c>
    </row>
    <row r="3226" spans="47:87" x14ac:dyDescent="0.3">
      <c r="AU3226">
        <v>0.3</v>
      </c>
      <c r="AV3226">
        <v>19.312357056058776</v>
      </c>
      <c r="AW3226">
        <v>0.29754886270841202</v>
      </c>
      <c r="AX3226">
        <v>1.5721167442703221</v>
      </c>
      <c r="AY3226">
        <v>348.21608300065367</v>
      </c>
      <c r="AZ3226">
        <v>0.10140012481998205</v>
      </c>
      <c r="BA3226">
        <v>506.31885765423658</v>
      </c>
      <c r="BB3226">
        <v>349.39615576358631</v>
      </c>
      <c r="BC3226">
        <v>1</v>
      </c>
      <c r="BD3226">
        <v>41.544576059469506</v>
      </c>
      <c r="BE3226">
        <v>102.7049963016233</v>
      </c>
      <c r="BF3226">
        <v>10.323615779029858</v>
      </c>
      <c r="BG3226">
        <v>3.8389953196074424</v>
      </c>
      <c r="BH3226">
        <v>416.9636239108969</v>
      </c>
      <c r="BI3226">
        <v>0.20000000000000004</v>
      </c>
      <c r="BJ3226">
        <v>2685.9307965812609</v>
      </c>
      <c r="BK3226">
        <v>700.6273434668957</v>
      </c>
      <c r="BL3226">
        <v>931.47731771461213</v>
      </c>
      <c r="BM3226">
        <v>1136.444539593866</v>
      </c>
      <c r="BN3226">
        <v>167.99454800788615</v>
      </c>
      <c r="BO3226">
        <v>27.1404410100319</v>
      </c>
      <c r="BP3226">
        <v>1.4963540113688844E-2</v>
      </c>
      <c r="BQ3226">
        <v>100</v>
      </c>
      <c r="BR3226">
        <v>354.83703126068764</v>
      </c>
      <c r="BS3226">
        <v>5.3375051643195809E-2</v>
      </c>
      <c r="BT3226">
        <v>2.8824234268909533E-4</v>
      </c>
      <c r="BU3226">
        <v>18.062646237594368</v>
      </c>
      <c r="BV3226">
        <v>0.56047158402251207</v>
      </c>
      <c r="BW3226">
        <v>15.624763885047871</v>
      </c>
      <c r="BX3226">
        <v>33.355699744159971</v>
      </c>
      <c r="BY3226">
        <v>30.66977356084718</v>
      </c>
      <c r="BZ3226">
        <v>902.85646104790931</v>
      </c>
      <c r="CA3226">
        <v>231.72683415363505</v>
      </c>
      <c r="CB3226">
        <v>233.25672086853999</v>
      </c>
      <c r="CC3226" s="156">
        <v>0.98</v>
      </c>
      <c r="CD3226">
        <v>1420</v>
      </c>
      <c r="CE3226">
        <v>0.17363234860719778</v>
      </c>
      <c r="CF3226">
        <v>6.4932633667900097</v>
      </c>
      <c r="CG3226">
        <v>0.22116571424366002</v>
      </c>
      <c r="CH3226">
        <v>16.074862310656847</v>
      </c>
      <c r="CI3226">
        <v>8</v>
      </c>
    </row>
    <row r="3227" spans="47:87" x14ac:dyDescent="0.3">
      <c r="AU3227">
        <v>0.3</v>
      </c>
      <c r="AV3227">
        <v>21.230568580779845</v>
      </c>
      <c r="AW3227">
        <v>0.28045256023683401</v>
      </c>
      <c r="AX3227">
        <v>1.1126186235883935</v>
      </c>
      <c r="AY3227">
        <v>352.24378919465437</v>
      </c>
      <c r="AZ3227">
        <v>7.9683758017717501E-2</v>
      </c>
      <c r="BA3227">
        <v>395.29658301472705</v>
      </c>
      <c r="BB3227">
        <v>389.3755362679284</v>
      </c>
      <c r="BC3227">
        <v>1</v>
      </c>
      <c r="BD3227">
        <v>38.10173409113203</v>
      </c>
      <c r="BE3227">
        <v>108.57822212617215</v>
      </c>
      <c r="BF3227">
        <v>10.446642084718754</v>
      </c>
      <c r="BG3227">
        <v>4.2798487351160546</v>
      </c>
      <c r="BH3227">
        <v>407.80438307797812</v>
      </c>
      <c r="BI3227">
        <v>0.20000000000000004</v>
      </c>
      <c r="BJ3227">
        <v>2144.5820658615517</v>
      </c>
      <c r="BK3227">
        <v>689.47865267631687</v>
      </c>
      <c r="BL3227">
        <v>936.28376102067773</v>
      </c>
      <c r="BM3227">
        <v>881.55746164733648</v>
      </c>
      <c r="BN3227">
        <v>141.96814281705636</v>
      </c>
      <c r="BO3227">
        <v>25.354848933605663</v>
      </c>
      <c r="BP3227">
        <v>4.1626534246593544E-2</v>
      </c>
      <c r="BQ3227">
        <v>100</v>
      </c>
      <c r="BR3227">
        <v>321.35971879902598</v>
      </c>
      <c r="BS3227">
        <v>5.7124240988102606E-2</v>
      </c>
      <c r="BT3227">
        <v>3.0680782778292297E-4</v>
      </c>
      <c r="BU3227">
        <v>64.485065565126263</v>
      </c>
      <c r="BV3227">
        <v>0.58349698917425696</v>
      </c>
      <c r="BW3227">
        <v>14.07594178597701</v>
      </c>
      <c r="BX3227">
        <v>33.89543405893945</v>
      </c>
      <c r="BY3227">
        <v>31.645469183878799</v>
      </c>
      <c r="BZ3227">
        <v>1167.3326676920094</v>
      </c>
      <c r="CA3227">
        <v>166.63487620860451</v>
      </c>
      <c r="CB3227">
        <v>230.38143517113889</v>
      </c>
      <c r="CC3227" s="156">
        <v>0.82</v>
      </c>
      <c r="CD3227">
        <v>1880</v>
      </c>
      <c r="CE3227">
        <v>0.17405754615813263</v>
      </c>
      <c r="CF3227">
        <v>5.5415942616002978</v>
      </c>
      <c r="CG3227">
        <v>0.21512841360585705</v>
      </c>
      <c r="CH3227">
        <v>12.424886850938012</v>
      </c>
      <c r="CI3227">
        <v>8</v>
      </c>
    </row>
    <row r="3228" spans="47:87" x14ac:dyDescent="0.3">
      <c r="AU3228">
        <v>0.3</v>
      </c>
      <c r="AV3228">
        <v>19.91622948476703</v>
      </c>
      <c r="AW3228">
        <v>0.34927098800343453</v>
      </c>
      <c r="AX3228">
        <v>1.1698972335229683</v>
      </c>
      <c r="AY3228">
        <v>320.06234498851109</v>
      </c>
      <c r="AZ3228">
        <v>0.11112590061363369</v>
      </c>
      <c r="BA3228">
        <v>529.92363214850388</v>
      </c>
      <c r="BB3228">
        <v>260.29998064937917</v>
      </c>
      <c r="BC3228">
        <v>1</v>
      </c>
      <c r="BD3228">
        <v>45.469115453056325</v>
      </c>
      <c r="BE3228">
        <v>93.705444914544103</v>
      </c>
      <c r="BF3228">
        <v>4.7369881760793575</v>
      </c>
      <c r="BG3228">
        <v>4.4536739827329823</v>
      </c>
      <c r="BH3228">
        <v>425.65355592441324</v>
      </c>
      <c r="BI3228">
        <v>0.2</v>
      </c>
      <c r="BJ3228">
        <v>2305.7853456681351</v>
      </c>
      <c r="BK3228">
        <v>687.77806054981193</v>
      </c>
      <c r="BL3228">
        <v>852.82081079356374</v>
      </c>
      <c r="BM3228">
        <v>1012.1571173529819</v>
      </c>
      <c r="BN3228">
        <v>131.27268014571015</v>
      </c>
      <c r="BO3228">
        <v>31.439470375624659</v>
      </c>
      <c r="BP3228">
        <v>6.841226845541129E-2</v>
      </c>
      <c r="BQ3228">
        <v>100</v>
      </c>
      <c r="BR3228">
        <v>356.90476057587045</v>
      </c>
      <c r="BS3228">
        <v>5.3159090542452873E-2</v>
      </c>
      <c r="BT3228">
        <v>3.1471293049975746E-4</v>
      </c>
      <c r="BU3228">
        <v>0</v>
      </c>
      <c r="BV3228">
        <v>0.55913466656913535</v>
      </c>
      <c r="BW3228">
        <v>14.678125718898695</v>
      </c>
      <c r="BX3228">
        <v>35.926676815574929</v>
      </c>
      <c r="BY3228">
        <v>33.413026694173475</v>
      </c>
      <c r="BZ3228">
        <v>1356.0467323484729</v>
      </c>
      <c r="CA3228">
        <v>343.29608743839776</v>
      </c>
      <c r="CB3228">
        <v>213.96580759864804</v>
      </c>
      <c r="CC3228" s="156">
        <v>1.22</v>
      </c>
      <c r="CD3228">
        <v>720</v>
      </c>
      <c r="CE3228">
        <v>0.1895299543525335</v>
      </c>
      <c r="CF3228">
        <v>6.231395637273712</v>
      </c>
      <c r="CG3228">
        <v>0.22769856148020209</v>
      </c>
      <c r="CH3228">
        <v>16.078622630571623</v>
      </c>
      <c r="CI3228">
        <v>7</v>
      </c>
    </row>
    <row r="3229" spans="47:87" x14ac:dyDescent="0.3">
      <c r="AU3229">
        <v>0.3</v>
      </c>
      <c r="AV3229">
        <v>20.387062521189819</v>
      </c>
      <c r="AW3229">
        <v>0.34917614071916647</v>
      </c>
      <c r="AX3229">
        <v>1.5515265173173549</v>
      </c>
      <c r="AY3229">
        <v>348.08187846853014</v>
      </c>
      <c r="AZ3229">
        <v>7.5174977720325151E-2</v>
      </c>
      <c r="BA3229">
        <v>445.72596851543022</v>
      </c>
      <c r="BB3229">
        <v>200.59580814524327</v>
      </c>
      <c r="BC3229">
        <v>1</v>
      </c>
      <c r="BD3229">
        <v>38.749551393370844</v>
      </c>
      <c r="BE3229">
        <v>78.75738258133903</v>
      </c>
      <c r="BF3229">
        <v>15.410300902525854</v>
      </c>
      <c r="BG3229">
        <v>5.1908533995824016</v>
      </c>
      <c r="BH3229">
        <v>425.11847941891438</v>
      </c>
      <c r="BI3229">
        <v>0.19999999999999996</v>
      </c>
      <c r="BJ3229">
        <v>2290.9079070364578</v>
      </c>
      <c r="BK3229">
        <v>682.30145614013998</v>
      </c>
      <c r="BL3229">
        <v>816.36816903818715</v>
      </c>
      <c r="BM3229">
        <v>973.78639970687141</v>
      </c>
      <c r="BN3229">
        <v>179.2265035659085</v>
      </c>
      <c r="BO3229">
        <v>31.563708125341392</v>
      </c>
      <c r="BP3229">
        <v>5.245651999807014E-2</v>
      </c>
      <c r="BQ3229">
        <v>100</v>
      </c>
      <c r="BR3229">
        <v>299.59635456078234</v>
      </c>
      <c r="BS3229">
        <v>5.6443817533882876E-2</v>
      </c>
      <c r="BT3229">
        <v>3.1432028004206141E-4</v>
      </c>
      <c r="BU3229">
        <v>0</v>
      </c>
      <c r="BV3229">
        <v>0.54046141345383858</v>
      </c>
      <c r="BW3229">
        <v>15.225949200079329</v>
      </c>
      <c r="BX3229">
        <v>35.923982398978531</v>
      </c>
      <c r="BY3229">
        <v>33.006357685546106</v>
      </c>
      <c r="BZ3229">
        <v>994.06306383198375</v>
      </c>
      <c r="CA3229">
        <v>337.30142633562855</v>
      </c>
      <c r="CB3229">
        <v>233.01863225789847</v>
      </c>
      <c r="CC3229" s="156">
        <v>0.86</v>
      </c>
      <c r="CD3229">
        <v>1670</v>
      </c>
      <c r="CE3229">
        <v>0.18228221867833039</v>
      </c>
      <c r="CF3229">
        <v>6.1564998285635602</v>
      </c>
      <c r="CG3229">
        <v>0.21967521646044957</v>
      </c>
      <c r="CH3229">
        <v>13.838609722593269</v>
      </c>
      <c r="CI3229">
        <v>8</v>
      </c>
    </row>
    <row r="3230" spans="47:87" x14ac:dyDescent="0.3">
      <c r="AU3230">
        <v>0.3</v>
      </c>
      <c r="AV3230">
        <v>18.604218024910612</v>
      </c>
      <c r="AW3230">
        <v>0.37348494248389463</v>
      </c>
      <c r="AX3230">
        <v>2.0668584604242373</v>
      </c>
      <c r="AY3230">
        <v>304.34644864636368</v>
      </c>
      <c r="AZ3230">
        <v>9.0575186301041499E-2</v>
      </c>
      <c r="BA3230">
        <v>416.82550260224446</v>
      </c>
      <c r="BB3230">
        <v>277.92690774247467</v>
      </c>
      <c r="BC3230">
        <v>1</v>
      </c>
      <c r="BD3230">
        <v>39.922930418597474</v>
      </c>
      <c r="BE3230">
        <v>79.955848823328182</v>
      </c>
      <c r="BF3230">
        <v>20.906572688857352</v>
      </c>
      <c r="BG3230">
        <v>5.7605282000437255</v>
      </c>
      <c r="BH3230">
        <v>403.23078812758354</v>
      </c>
      <c r="BI3230">
        <v>0.2</v>
      </c>
      <c r="BJ3230">
        <v>2834.3848275606642</v>
      </c>
      <c r="BK3230">
        <v>677.32260046309057</v>
      </c>
      <c r="BL3230">
        <v>836.42696584080534</v>
      </c>
      <c r="BM3230">
        <v>905.45289302153071</v>
      </c>
      <c r="BN3230">
        <v>83.732207281510568</v>
      </c>
      <c r="BO3230">
        <v>33.765641920690172</v>
      </c>
      <c r="BP3230">
        <v>5.5507630615797568E-2</v>
      </c>
      <c r="BQ3230">
        <v>100</v>
      </c>
      <c r="BR3230">
        <v>459.48908512928762</v>
      </c>
      <c r="BS3230">
        <v>5.1450503112777421E-2</v>
      </c>
      <c r="BT3230">
        <v>2.7341089015513301E-4</v>
      </c>
      <c r="BU3230">
        <v>16.591315227641097</v>
      </c>
      <c r="BV3230">
        <v>0.53221838298313318</v>
      </c>
      <c r="BW3230">
        <v>13.727089678719869</v>
      </c>
      <c r="BX3230">
        <v>35.027096955755781</v>
      </c>
      <c r="BY3230">
        <v>34.120211228246283</v>
      </c>
      <c r="BZ3230">
        <v>1125.7915217502423</v>
      </c>
      <c r="CA3230">
        <v>348.84998714370022</v>
      </c>
      <c r="CB3230">
        <v>233.74514879822675</v>
      </c>
      <c r="CC3230" s="156">
        <v>0.97</v>
      </c>
      <c r="CD3230">
        <v>2040</v>
      </c>
      <c r="CE3230">
        <v>0.16611986660887634</v>
      </c>
      <c r="CF3230">
        <v>4.9035849931756772</v>
      </c>
      <c r="CG3230">
        <v>0.20642678809950946</v>
      </c>
      <c r="CH3230">
        <v>9.2042382861909964</v>
      </c>
      <c r="CI3230">
        <v>9</v>
      </c>
    </row>
    <row r="3231" spans="47:87" x14ac:dyDescent="0.3">
      <c r="AU3231">
        <v>0.3</v>
      </c>
      <c r="AV3231">
        <v>19.989909906765849</v>
      </c>
      <c r="AW3231">
        <v>0.28264152181739521</v>
      </c>
      <c r="AX3231">
        <v>0.54142549590925015</v>
      </c>
      <c r="AY3231">
        <v>301.7685555764611</v>
      </c>
      <c r="AZ3231">
        <v>8.7450832539130136E-2</v>
      </c>
      <c r="BA3231">
        <v>424.38911091192097</v>
      </c>
      <c r="BB3231">
        <v>271.33015040641135</v>
      </c>
      <c r="BC3231">
        <v>1</v>
      </c>
      <c r="BD3231">
        <v>35.30570543926796</v>
      </c>
      <c r="BE3231">
        <v>105.50367457211901</v>
      </c>
      <c r="BF3231">
        <v>9.5886828566563835</v>
      </c>
      <c r="BG3231">
        <v>4.6641874755815387</v>
      </c>
      <c r="BH3231">
        <v>390.10397145716684</v>
      </c>
      <c r="BI3231">
        <v>0.2</v>
      </c>
      <c r="BJ3231">
        <v>2415.6669427185889</v>
      </c>
      <c r="BK3231">
        <v>673.35711870279124</v>
      </c>
      <c r="BL3231">
        <v>844.97866080813776</v>
      </c>
      <c r="BM3231">
        <v>908.88292116897173</v>
      </c>
      <c r="BN3231">
        <v>115.75087264678244</v>
      </c>
      <c r="BO3231">
        <v>25.497315698323387</v>
      </c>
      <c r="BP3231">
        <v>4.8642915893707485E-2</v>
      </c>
      <c r="BQ3231">
        <v>100</v>
      </c>
      <c r="BR3231">
        <v>317.96782136735987</v>
      </c>
      <c r="BS3231">
        <v>5.6382668392852713E-2</v>
      </c>
      <c r="BT3231">
        <v>3.0791022536568499E-4</v>
      </c>
      <c r="BU3231">
        <v>0</v>
      </c>
      <c r="BV3231">
        <v>0.52071606451529584</v>
      </c>
      <c r="BW3231">
        <v>14.508298949547548</v>
      </c>
      <c r="BX3231">
        <v>37.258674986195842</v>
      </c>
      <c r="BY3231">
        <v>35.65850818966689</v>
      </c>
      <c r="BZ3231">
        <v>889.32718172134742</v>
      </c>
      <c r="CA3231">
        <v>317.4720456614466</v>
      </c>
      <c r="CB3231">
        <v>217.83211941814659</v>
      </c>
      <c r="CC3231" s="156">
        <v>0.9</v>
      </c>
      <c r="CD3231">
        <v>1420</v>
      </c>
      <c r="CE3231">
        <v>0.20964348116521614</v>
      </c>
      <c r="CF3231">
        <v>8.1983838846458656</v>
      </c>
      <c r="CG3231">
        <v>0.28111964332591</v>
      </c>
      <c r="CH3231">
        <v>30.470248493382663</v>
      </c>
      <c r="CI3231">
        <v>6</v>
      </c>
    </row>
    <row r="3232" spans="47:87" x14ac:dyDescent="0.3">
      <c r="AU3232">
        <v>0.3</v>
      </c>
      <c r="AV3232">
        <v>21.437538305496705</v>
      </c>
      <c r="AW3232">
        <v>0.26050410089062909</v>
      </c>
      <c r="AX3232">
        <v>0.22986956766243583</v>
      </c>
      <c r="AY3232">
        <v>353.27076431188055</v>
      </c>
      <c r="AZ3232">
        <v>8.8758814846751785E-2</v>
      </c>
      <c r="BA3232">
        <v>434.65878177279916</v>
      </c>
      <c r="BB3232">
        <v>269.51125474954313</v>
      </c>
      <c r="BC3232">
        <v>1</v>
      </c>
      <c r="BD3232">
        <v>43.708910940539788</v>
      </c>
      <c r="BE3232">
        <v>112.42012766909097</v>
      </c>
      <c r="BF3232">
        <v>16.179450248559753</v>
      </c>
      <c r="BG3232">
        <v>3.1706823941450422</v>
      </c>
      <c r="BH3232">
        <v>436.29517902718914</v>
      </c>
      <c r="BI3232">
        <v>0.2</v>
      </c>
      <c r="BJ3232">
        <v>2405.9319297673774</v>
      </c>
      <c r="BK3232">
        <v>690.37059264606637</v>
      </c>
      <c r="BL3232">
        <v>948.46740166575557</v>
      </c>
      <c r="BM3232">
        <v>964.26938598334698</v>
      </c>
      <c r="BN3232">
        <v>185.43016212075023</v>
      </c>
      <c r="BO3232">
        <v>23.496696402446531</v>
      </c>
      <c r="BP3232">
        <v>4.5228471040507055E-2</v>
      </c>
      <c r="BQ3232">
        <v>100</v>
      </c>
      <c r="BR3232">
        <v>353.33102926882259</v>
      </c>
      <c r="BS3232">
        <v>5.5889204003435791E-2</v>
      </c>
      <c r="BT3232">
        <v>3.0482313320182334E-4</v>
      </c>
      <c r="BU3232">
        <v>0</v>
      </c>
      <c r="BV3232">
        <v>0.53494309216872682</v>
      </c>
      <c r="BW3232">
        <v>16.545109769043059</v>
      </c>
      <c r="BX3232">
        <v>33.276910756147018</v>
      </c>
      <c r="BY3232">
        <v>35.633431356304911</v>
      </c>
      <c r="BZ3232">
        <v>1015.6353465084227</v>
      </c>
      <c r="CA3232">
        <v>260.02252057542029</v>
      </c>
      <c r="CB3232">
        <v>223.42689514287861</v>
      </c>
      <c r="CC3232" s="156">
        <v>1.17</v>
      </c>
      <c r="CD3232">
        <v>1670</v>
      </c>
      <c r="CE3232">
        <v>0.1174158973254833</v>
      </c>
      <c r="CF3232">
        <v>4.7604505460822235</v>
      </c>
      <c r="CG3232">
        <v>0.14699621985605135</v>
      </c>
      <c r="CH3232">
        <v>9.5238520814310004</v>
      </c>
      <c r="CI3232">
        <v>12</v>
      </c>
    </row>
    <row r="3233" spans="47:87" x14ac:dyDescent="0.3">
      <c r="AU3233">
        <v>0.3</v>
      </c>
      <c r="AV3233">
        <v>19.228681477917974</v>
      </c>
      <c r="AW3233">
        <v>0.32940827099493974</v>
      </c>
      <c r="AX3233">
        <v>2.1030212754623228</v>
      </c>
      <c r="AY3233">
        <v>340.04721122597232</v>
      </c>
      <c r="AZ3233">
        <v>9.9517602016189852E-2</v>
      </c>
      <c r="BA3233">
        <v>458.96110986492835</v>
      </c>
      <c r="BB3233">
        <v>389.52503596486855</v>
      </c>
      <c r="BC3233">
        <v>1</v>
      </c>
      <c r="BD3233">
        <v>37.775253403857704</v>
      </c>
      <c r="BE3233">
        <v>86.242999256372258</v>
      </c>
      <c r="BF3233">
        <v>12.45041975834642</v>
      </c>
      <c r="BG3233">
        <v>5.789189047620205</v>
      </c>
      <c r="BH3233">
        <v>403.29348392401181</v>
      </c>
      <c r="BI3233">
        <v>0.19999999999999998</v>
      </c>
      <c r="BJ3233">
        <v>2762.8692998254728</v>
      </c>
      <c r="BK3233">
        <v>689.76578432877022</v>
      </c>
      <c r="BL3233">
        <v>899.49572790804609</v>
      </c>
      <c r="BM3233">
        <v>967.26094464752794</v>
      </c>
      <c r="BN3233">
        <v>174.84171649436888</v>
      </c>
      <c r="BO3233">
        <v>29.913316475860267</v>
      </c>
      <c r="BP3233">
        <v>3.2781996830591298E-2</v>
      </c>
      <c r="BQ3233">
        <v>100</v>
      </c>
      <c r="BR3233">
        <v>352.39306865161302</v>
      </c>
      <c r="BS3233">
        <v>5.613175505989406E-2</v>
      </c>
      <c r="BT3233">
        <v>3.0269118486257263E-4</v>
      </c>
      <c r="BU3233">
        <v>9.955827451056809</v>
      </c>
      <c r="BV3233">
        <v>0.53545879237858118</v>
      </c>
      <c r="BW3233">
        <v>15.308445967829682</v>
      </c>
      <c r="BX3233">
        <v>34.424703326854804</v>
      </c>
      <c r="BY3233">
        <v>31.627186614234198</v>
      </c>
      <c r="BZ3233">
        <v>812.35380036280253</v>
      </c>
      <c r="CA3233">
        <v>206.62195804472577</v>
      </c>
      <c r="CB3233">
        <v>227.58555627064976</v>
      </c>
      <c r="CC3233" s="156">
        <v>0.81</v>
      </c>
      <c r="CD3233">
        <v>2520</v>
      </c>
      <c r="CE3233">
        <v>0.15272411947404341</v>
      </c>
      <c r="CF3233">
        <v>4.4380321462116488</v>
      </c>
      <c r="CG3233">
        <v>0.18690024101047625</v>
      </c>
      <c r="CH3233">
        <v>8.9948016146694787</v>
      </c>
      <c r="CI3233">
        <v>10</v>
      </c>
    </row>
    <row r="3234" spans="47:87" x14ac:dyDescent="0.3">
      <c r="AU3234">
        <v>0.3</v>
      </c>
      <c r="AV3234">
        <v>20.561686881522178</v>
      </c>
      <c r="AW3234">
        <v>0.28558235263760051</v>
      </c>
      <c r="AX3234">
        <v>2.1058353511840067</v>
      </c>
      <c r="AY3234">
        <v>327.10555976896046</v>
      </c>
      <c r="AZ3234">
        <v>9.8347195176362548E-2</v>
      </c>
      <c r="BA3234">
        <v>464.74395886630015</v>
      </c>
      <c r="BB3234">
        <v>437.62463513898047</v>
      </c>
      <c r="BC3234">
        <v>1</v>
      </c>
      <c r="BD3234">
        <v>36.322150053068235</v>
      </c>
      <c r="BE3234">
        <v>96.492739097502266</v>
      </c>
      <c r="BF3234">
        <v>17.072694809684791</v>
      </c>
      <c r="BG3234">
        <v>4.3411686107046208</v>
      </c>
      <c r="BH3234">
        <v>417.55781189956178</v>
      </c>
      <c r="BI3234">
        <v>0.20000000000000007</v>
      </c>
      <c r="BJ3234">
        <v>2500.2555317226906</v>
      </c>
      <c r="BK3234">
        <v>692.02558539194399</v>
      </c>
      <c r="BL3234">
        <v>911.55073200491211</v>
      </c>
      <c r="BM3234">
        <v>992.28303703970744</v>
      </c>
      <c r="BN3234">
        <v>147.97530849104146</v>
      </c>
      <c r="BO3234">
        <v>26.035519453597704</v>
      </c>
      <c r="BP3234">
        <v>1.598467837670926E-2</v>
      </c>
      <c r="BQ3234">
        <v>100</v>
      </c>
      <c r="BR3234">
        <v>371.05530099561463</v>
      </c>
      <c r="BS3234">
        <v>5.3952693578164894E-2</v>
      </c>
      <c r="BT3234">
        <v>2.8739494910146442E-4</v>
      </c>
      <c r="BU3234">
        <v>35.20865625076857</v>
      </c>
      <c r="BV3234">
        <v>0.5618865665437528</v>
      </c>
      <c r="BW3234">
        <v>15.624046406425125</v>
      </c>
      <c r="BX3234">
        <v>36.902732675186655</v>
      </c>
      <c r="BY3234">
        <v>31.605822133091156</v>
      </c>
      <c r="BZ3234">
        <v>826.89436969515577</v>
      </c>
      <c r="CA3234">
        <v>210.82291248737585</v>
      </c>
      <c r="CB3234">
        <v>242.91445357819586</v>
      </c>
      <c r="CC3234" s="156">
        <v>0.95</v>
      </c>
      <c r="CD3234">
        <v>1110</v>
      </c>
      <c r="CE3234">
        <v>0.23439265057528647</v>
      </c>
      <c r="CF3234">
        <v>7.2269655696291428</v>
      </c>
      <c r="CG3234">
        <v>0.27836973889782807</v>
      </c>
      <c r="CH3234">
        <v>21.801972972023854</v>
      </c>
      <c r="CI3234">
        <v>6</v>
      </c>
    </row>
    <row r="3235" spans="47:87" x14ac:dyDescent="0.3">
      <c r="AU3235">
        <v>0.3</v>
      </c>
      <c r="AV3235">
        <v>20.252253427222783</v>
      </c>
      <c r="AW3235">
        <v>0.33173622129600394</v>
      </c>
      <c r="AX3235">
        <v>1.4613673973166008</v>
      </c>
      <c r="AY3235">
        <v>337.46652972023128</v>
      </c>
      <c r="AZ3235">
        <v>9.8193870022956514E-2</v>
      </c>
      <c r="BA3235">
        <v>366.14007001776389</v>
      </c>
      <c r="BB3235">
        <v>299.28617806271632</v>
      </c>
      <c r="BC3235">
        <v>1</v>
      </c>
      <c r="BD3235">
        <v>45.385135339358598</v>
      </c>
      <c r="BE3235">
        <v>94.448489411686609</v>
      </c>
      <c r="BF3235">
        <v>17.860456140634181</v>
      </c>
      <c r="BG3235">
        <v>5.5130723672194391</v>
      </c>
      <c r="BH3235">
        <v>458.46354822449939</v>
      </c>
      <c r="BI3235">
        <v>0.19999999999999998</v>
      </c>
      <c r="BJ3235">
        <v>2602.9122700832063</v>
      </c>
      <c r="BK3235">
        <v>700.29950864611101</v>
      </c>
      <c r="BL3235">
        <v>844.96417630596557</v>
      </c>
      <c r="BM3235">
        <v>991.43017822651325</v>
      </c>
      <c r="BN3235">
        <v>148.03047421631956</v>
      </c>
      <c r="BO3235">
        <v>29.935586109070613</v>
      </c>
      <c r="BP3235">
        <v>5.5973279124976051E-2</v>
      </c>
      <c r="BQ3235">
        <v>100</v>
      </c>
      <c r="BR3235">
        <v>331.19909541528472</v>
      </c>
      <c r="BS3235">
        <v>5.1870699425650854E-2</v>
      </c>
      <c r="BT3235">
        <v>3.1534153868321301E-4</v>
      </c>
      <c r="BU3235">
        <v>0</v>
      </c>
      <c r="BV3235">
        <v>0.56892899170303601</v>
      </c>
      <c r="BW3235">
        <v>15.252415098151941</v>
      </c>
      <c r="BX3235">
        <v>36.652496306195218</v>
      </c>
      <c r="BY3235">
        <v>38.430882328080742</v>
      </c>
      <c r="BZ3235">
        <v>1144.9309451804229</v>
      </c>
      <c r="CA3235">
        <v>229.72966661996864</v>
      </c>
      <c r="CB3235">
        <v>240.90578967032837</v>
      </c>
      <c r="CC3235" s="156">
        <v>1.1299999999999999</v>
      </c>
      <c r="CD3235">
        <v>1970</v>
      </c>
      <c r="CE3235">
        <v>6.1170876405604924E-2</v>
      </c>
      <c r="CF3235">
        <v>2.7884215891942059</v>
      </c>
      <c r="CG3235">
        <v>9.7992455885095364E-2</v>
      </c>
      <c r="CH3235">
        <v>-7.000776935966047</v>
      </c>
      <c r="CI3235" t="s">
        <v>479</v>
      </c>
    </row>
    <row r="3236" spans="47:87" x14ac:dyDescent="0.3">
      <c r="AU3236">
        <v>0.3</v>
      </c>
      <c r="AV3236">
        <v>19.264354694395937</v>
      </c>
      <c r="AW3236">
        <v>0.32993887794203447</v>
      </c>
      <c r="AX3236">
        <v>2.1848052057803908</v>
      </c>
      <c r="AY3236">
        <v>310.19795810628835</v>
      </c>
      <c r="AZ3236">
        <v>0.10186046661300945</v>
      </c>
      <c r="BA3236">
        <v>423.28726820832401</v>
      </c>
      <c r="BB3236">
        <v>351.73586279115557</v>
      </c>
      <c r="BC3236">
        <v>1</v>
      </c>
      <c r="BD3236">
        <v>41.184850195754535</v>
      </c>
      <c r="BE3236">
        <v>99.647558959564279</v>
      </c>
      <c r="BF3236">
        <v>12.988953554813252</v>
      </c>
      <c r="BG3236">
        <v>4.7488303973333812</v>
      </c>
      <c r="BH3236">
        <v>396.07251598146314</v>
      </c>
      <c r="BI3236">
        <v>0.19999999999999998</v>
      </c>
      <c r="BJ3236">
        <v>2467.5954279063862</v>
      </c>
      <c r="BK3236">
        <v>684.29516332050252</v>
      </c>
      <c r="BL3236">
        <v>944.03217120606848</v>
      </c>
      <c r="BM3236">
        <v>831.20379475942025</v>
      </c>
      <c r="BN3236">
        <v>228.53031469242583</v>
      </c>
      <c r="BO3236">
        <v>29.743602370790544</v>
      </c>
      <c r="BP3236">
        <v>5.9264848602857613E-2</v>
      </c>
      <c r="BQ3236">
        <v>100</v>
      </c>
      <c r="BR3236">
        <v>367.22821910357646</v>
      </c>
      <c r="BS3236">
        <v>4.9239412279544356E-2</v>
      </c>
      <c r="BT3236">
        <v>3.0671460462994922E-4</v>
      </c>
      <c r="BU3236">
        <v>0</v>
      </c>
      <c r="BV3236">
        <v>0.55478611374257414</v>
      </c>
      <c r="BW3236">
        <v>15.575847391067816</v>
      </c>
      <c r="BX3236">
        <v>34.270464565485582</v>
      </c>
      <c r="BY3236">
        <v>33.804435762950206</v>
      </c>
      <c r="BZ3236">
        <v>987.16587659562811</v>
      </c>
      <c r="CA3236">
        <v>261.71376280170142</v>
      </c>
      <c r="CB3236">
        <v>247.56087698077235</v>
      </c>
      <c r="CC3236" s="156">
        <v>1.1000000000000001</v>
      </c>
      <c r="CD3236">
        <v>780</v>
      </c>
      <c r="CE3236">
        <v>0.28498246891099277</v>
      </c>
      <c r="CF3236">
        <v>8.4563015339507839</v>
      </c>
      <c r="CG3236">
        <v>0.35340481034155158</v>
      </c>
      <c r="CH3236">
        <v>36.923314897725746</v>
      </c>
      <c r="CI3236">
        <v>4</v>
      </c>
    </row>
    <row r="3237" spans="47:87" x14ac:dyDescent="0.3">
      <c r="AU3237">
        <v>0.3</v>
      </c>
      <c r="AV3237">
        <v>19.803718472700446</v>
      </c>
      <c r="AW3237">
        <v>0.31490095460618095</v>
      </c>
      <c r="AX3237">
        <v>1.6979955099523165</v>
      </c>
      <c r="AY3237">
        <v>324.69917684419289</v>
      </c>
      <c r="AZ3237">
        <v>7.7028789282465926E-2</v>
      </c>
      <c r="BA3237">
        <v>425.57047721346925</v>
      </c>
      <c r="BB3237">
        <v>384.3980222958366</v>
      </c>
      <c r="BC3237">
        <v>1</v>
      </c>
      <c r="BD3237">
        <v>35.267901414030732</v>
      </c>
      <c r="BE3237">
        <v>99.333760108157378</v>
      </c>
      <c r="BF3237">
        <v>14.528114027569407</v>
      </c>
      <c r="BG3237">
        <v>5.2032144575401205</v>
      </c>
      <c r="BH3237">
        <v>436.70499004945628</v>
      </c>
      <c r="BI3237">
        <v>0.19999999999999998</v>
      </c>
      <c r="BJ3237">
        <v>2789.8692926917734</v>
      </c>
      <c r="BK3237">
        <v>677.00722484011158</v>
      </c>
      <c r="BL3237">
        <v>874.86734564678886</v>
      </c>
      <c r="BM3237">
        <v>823.45402175799586</v>
      </c>
      <c r="BN3237">
        <v>108.53163713278342</v>
      </c>
      <c r="BO3237">
        <v>28.333907310225555</v>
      </c>
      <c r="BP3237">
        <v>6.3219572539584504E-2</v>
      </c>
      <c r="BQ3237">
        <v>100</v>
      </c>
      <c r="BR3237">
        <v>384.43094011283091</v>
      </c>
      <c r="BS3237">
        <v>5.0616129900903181E-2</v>
      </c>
      <c r="BT3237">
        <v>2.9352968795915059E-4</v>
      </c>
      <c r="BU3237">
        <v>0</v>
      </c>
      <c r="BV3237">
        <v>0.53651330483886872</v>
      </c>
      <c r="BW3237">
        <v>15.847592252120968</v>
      </c>
      <c r="BX3237">
        <v>37.302039921410554</v>
      </c>
      <c r="BY3237">
        <v>34.508313031613135</v>
      </c>
      <c r="BZ3237">
        <v>965.78743534499324</v>
      </c>
      <c r="CA3237">
        <v>171.05805348265335</v>
      </c>
      <c r="CB3237">
        <v>229.61937018845165</v>
      </c>
      <c r="CC3237" s="156">
        <v>0.93</v>
      </c>
      <c r="CD3237">
        <v>1540</v>
      </c>
      <c r="CE3237">
        <v>0.14501169627251498</v>
      </c>
      <c r="CF3237">
        <v>4.2289904351858336</v>
      </c>
      <c r="CG3237">
        <v>0.18819177467585707</v>
      </c>
      <c r="CH3237">
        <v>2.3357353606477824</v>
      </c>
      <c r="CI3237">
        <v>15</v>
      </c>
    </row>
    <row r="3238" spans="47:87" x14ac:dyDescent="0.3">
      <c r="AU3238">
        <v>0.3</v>
      </c>
      <c r="AV3238">
        <v>19.421247495400209</v>
      </c>
      <c r="AW3238">
        <v>0.24756813030792837</v>
      </c>
      <c r="AX3238">
        <v>2.0732587929553565</v>
      </c>
      <c r="AY3238">
        <v>341.92092115654555</v>
      </c>
      <c r="AZ3238">
        <v>0.10894121332254832</v>
      </c>
      <c r="BA3238">
        <v>409.30795990335412</v>
      </c>
      <c r="BB3238">
        <v>359.31967542948968</v>
      </c>
      <c r="BC3238">
        <v>1</v>
      </c>
      <c r="BD3238">
        <v>39.268869422098724</v>
      </c>
      <c r="BE3238">
        <v>94.741849875457447</v>
      </c>
      <c r="BF3238">
        <v>9.9237779345131738</v>
      </c>
      <c r="BG3238">
        <v>4.4040009540903577</v>
      </c>
      <c r="BH3238">
        <v>398.91098948599688</v>
      </c>
      <c r="BI3238">
        <v>0.2</v>
      </c>
      <c r="BJ3238">
        <v>2645.9799748318483</v>
      </c>
      <c r="BK3238">
        <v>683.05245392629399</v>
      </c>
      <c r="BL3238">
        <v>863.27548072688728</v>
      </c>
      <c r="BM3238">
        <v>756.77011211551837</v>
      </c>
      <c r="BN3238">
        <v>243.81560634307235</v>
      </c>
      <c r="BO3238">
        <v>22.607612188438058</v>
      </c>
      <c r="BP3238">
        <v>9.1657251001797582E-3</v>
      </c>
      <c r="BQ3238">
        <v>100</v>
      </c>
      <c r="BR3238">
        <v>325.43160271793278</v>
      </c>
      <c r="BS3238">
        <v>5.6886969515239728E-2</v>
      </c>
      <c r="BT3238">
        <v>2.9880193186039279E-4</v>
      </c>
      <c r="BU3238">
        <v>9.8795966984445585</v>
      </c>
      <c r="BV3238">
        <v>0.5034876043507055</v>
      </c>
      <c r="BW3238">
        <v>15.177925430500652</v>
      </c>
      <c r="BX3238">
        <v>35.465282548487444</v>
      </c>
      <c r="BY3238">
        <v>32.313832989905841</v>
      </c>
      <c r="BZ3238">
        <v>1012.7363372582505</v>
      </c>
      <c r="CA3238">
        <v>283.86270717437526</v>
      </c>
      <c r="CB3238">
        <v>215.97333213919771</v>
      </c>
      <c r="CC3238" s="156">
        <v>0.93</v>
      </c>
      <c r="CD3238">
        <v>1330</v>
      </c>
      <c r="CE3238">
        <v>0.26375244810970089</v>
      </c>
      <c r="CF3238">
        <v>6.1131632449509983</v>
      </c>
      <c r="CG3238">
        <v>0.32613938577206703</v>
      </c>
      <c r="CH3238">
        <v>25.550497288991938</v>
      </c>
      <c r="CI3238">
        <v>5</v>
      </c>
    </row>
    <row r="3239" spans="47:87" x14ac:dyDescent="0.3">
      <c r="AU3239">
        <v>0.3</v>
      </c>
      <c r="AV3239">
        <v>19.138842231752943</v>
      </c>
      <c r="AW3239">
        <v>0.31293488370603634</v>
      </c>
      <c r="AX3239">
        <v>1.9210626385769596</v>
      </c>
      <c r="AY3239">
        <v>325.39512364220309</v>
      </c>
      <c r="AZ3239">
        <v>8.3108428490646341E-2</v>
      </c>
      <c r="BA3239">
        <v>444.17370236185218</v>
      </c>
      <c r="BB3239">
        <v>315.62705007491405</v>
      </c>
      <c r="BC3239">
        <v>1</v>
      </c>
      <c r="BD3239">
        <v>31.910603271910027</v>
      </c>
      <c r="BE3239">
        <v>81.405471470343755</v>
      </c>
      <c r="BF3239">
        <v>15.953445215849991</v>
      </c>
      <c r="BG3239">
        <v>5.0346824255272473</v>
      </c>
      <c r="BH3239">
        <v>415.4934690117795</v>
      </c>
      <c r="BI3239">
        <v>0.2</v>
      </c>
      <c r="BJ3239">
        <v>2742.1816610277101</v>
      </c>
      <c r="BK3239">
        <v>690.51118652608488</v>
      </c>
      <c r="BL3239">
        <v>915.97132437765868</v>
      </c>
      <c r="BM3239">
        <v>1064.3340099020722</v>
      </c>
      <c r="BN3239">
        <v>124.70254101383124</v>
      </c>
      <c r="BO3239">
        <v>28.125669465234161</v>
      </c>
      <c r="BP3239">
        <v>6.659549520691771E-2</v>
      </c>
      <c r="BQ3239">
        <v>100</v>
      </c>
      <c r="BR3239">
        <v>307.0831916793602</v>
      </c>
      <c r="BS3239">
        <v>5.3627074527681833E-2</v>
      </c>
      <c r="BT3239">
        <v>3.3106842007934437E-4</v>
      </c>
      <c r="BU3239">
        <v>0</v>
      </c>
      <c r="BV3239">
        <v>0.57942270888189806</v>
      </c>
      <c r="BW3239">
        <v>14.581176770830892</v>
      </c>
      <c r="BX3239">
        <v>36.033065050121465</v>
      </c>
      <c r="BY3239">
        <v>31.856137676083943</v>
      </c>
      <c r="BZ3239">
        <v>886.91867411333646</v>
      </c>
      <c r="CA3239">
        <v>310.37199605621782</v>
      </c>
      <c r="CB3239">
        <v>244.52272720115894</v>
      </c>
      <c r="CC3239" s="156">
        <v>0.85</v>
      </c>
      <c r="CD3239">
        <v>1680</v>
      </c>
      <c r="CE3239">
        <v>0.13929226047306775</v>
      </c>
      <c r="CF3239">
        <v>5.869502947778777</v>
      </c>
      <c r="CG3239">
        <v>0.17912435025747825</v>
      </c>
      <c r="CH3239">
        <v>8.9944940350458076</v>
      </c>
      <c r="CI3239">
        <v>12</v>
      </c>
    </row>
    <row r="3240" spans="47:87" x14ac:dyDescent="0.3">
      <c r="AU3240">
        <v>0.3</v>
      </c>
      <c r="AV3240">
        <v>20.930316787385031</v>
      </c>
      <c r="AW3240">
        <v>0.35928895574402869</v>
      </c>
      <c r="AX3240">
        <v>1.957854216543405</v>
      </c>
      <c r="AY3240">
        <v>333.32232893672295</v>
      </c>
      <c r="AZ3240">
        <v>8.494159646641436E-2</v>
      </c>
      <c r="BA3240">
        <v>445.84246420104876</v>
      </c>
      <c r="BB3240">
        <v>253.65905468046361</v>
      </c>
      <c r="BC3240">
        <v>1</v>
      </c>
      <c r="BD3240">
        <v>36.136487958172452</v>
      </c>
      <c r="BE3240">
        <v>90.292591594570311</v>
      </c>
      <c r="BF3240">
        <v>11.369025300182054</v>
      </c>
      <c r="BG3240">
        <v>3.8675923610975835</v>
      </c>
      <c r="BH3240">
        <v>456.11977217123956</v>
      </c>
      <c r="BI3240">
        <v>0.2</v>
      </c>
      <c r="BJ3240">
        <v>2915.2639857973331</v>
      </c>
      <c r="BK3240">
        <v>672.21508134222267</v>
      </c>
      <c r="BL3240">
        <v>824.97584043649363</v>
      </c>
      <c r="BM3240">
        <v>873.72811870286318</v>
      </c>
      <c r="BN3240">
        <v>142.52175465309264</v>
      </c>
      <c r="BO3240">
        <v>32.431358370747475</v>
      </c>
      <c r="BP3240">
        <v>5.9580901224845197E-2</v>
      </c>
      <c r="BQ3240">
        <v>100</v>
      </c>
      <c r="BR3240">
        <v>382.88496722196925</v>
      </c>
      <c r="BS3240">
        <v>5.5930268241686003E-2</v>
      </c>
      <c r="BT3240">
        <v>3.235376238935998E-4</v>
      </c>
      <c r="BU3240">
        <v>56.057259253947322</v>
      </c>
      <c r="BV3240">
        <v>0.52777971330198681</v>
      </c>
      <c r="BW3240">
        <v>13.801359253532329</v>
      </c>
      <c r="BX3240">
        <v>33.40205362417985</v>
      </c>
      <c r="BY3240">
        <v>31.675532681110774</v>
      </c>
      <c r="BZ3240">
        <v>1020.690231867776</v>
      </c>
      <c r="CA3240">
        <v>218.57539989310666</v>
      </c>
      <c r="CB3240">
        <v>220.44308666865044</v>
      </c>
      <c r="CC3240" s="156">
        <v>1.01</v>
      </c>
      <c r="CD3240">
        <v>1070</v>
      </c>
      <c r="CE3240">
        <v>0.2523482716931218</v>
      </c>
      <c r="CF3240">
        <v>7.2993432075876958</v>
      </c>
      <c r="CG3240">
        <v>0.23464552187800677</v>
      </c>
      <c r="CH3240">
        <v>29.237490076244367</v>
      </c>
      <c r="CI3240">
        <v>6</v>
      </c>
    </row>
    <row r="3241" spans="47:87" x14ac:dyDescent="0.3">
      <c r="AU3241">
        <v>0.3</v>
      </c>
      <c r="AV3241">
        <v>20.895177645908973</v>
      </c>
      <c r="AW3241">
        <v>0.30044437642029287</v>
      </c>
      <c r="AX3241">
        <v>2.3227464366910464</v>
      </c>
      <c r="AY3241">
        <v>328.74812012571158</v>
      </c>
      <c r="AZ3241">
        <v>0.10399473585495987</v>
      </c>
      <c r="BA3241">
        <v>433.18614750379726</v>
      </c>
      <c r="BB3241">
        <v>380.65444499551279</v>
      </c>
      <c r="BC3241">
        <v>1</v>
      </c>
      <c r="BD3241">
        <v>38.20932729913136</v>
      </c>
      <c r="BE3241">
        <v>100.21048974315622</v>
      </c>
      <c r="BF3241">
        <v>14.562604780328007</v>
      </c>
      <c r="BG3241">
        <v>3.829170473487491</v>
      </c>
      <c r="BH3241">
        <v>381.27358781404661</v>
      </c>
      <c r="BI3241">
        <v>0.19999999999999998</v>
      </c>
      <c r="BJ3241">
        <v>2657.372495949257</v>
      </c>
      <c r="BK3241">
        <v>672.64752958993745</v>
      </c>
      <c r="BL3241">
        <v>848.14295572989408</v>
      </c>
      <c r="BM3241">
        <v>951.45559698730005</v>
      </c>
      <c r="BN3241">
        <v>176.39062427442926</v>
      </c>
      <c r="BO3241">
        <v>27.350253786684739</v>
      </c>
      <c r="BP3241">
        <v>2.1689949707465982E-2</v>
      </c>
      <c r="BQ3241">
        <v>100</v>
      </c>
      <c r="BR3241">
        <v>345.50803029807719</v>
      </c>
      <c r="BS3241">
        <v>5.4733969063071874E-2</v>
      </c>
      <c r="BT3241">
        <v>2.954064071089516E-4</v>
      </c>
      <c r="BU3241">
        <v>11.007565638228179</v>
      </c>
      <c r="BV3241">
        <v>0.5422287714764058</v>
      </c>
      <c r="BW3241">
        <v>14.901423732755132</v>
      </c>
      <c r="BX3241">
        <v>36.881367621559662</v>
      </c>
      <c r="BY3241">
        <v>37.561588676757331</v>
      </c>
      <c r="BZ3241">
        <v>918.75729644950695</v>
      </c>
      <c r="CA3241">
        <v>334.23744976533345</v>
      </c>
      <c r="CB3241">
        <v>210.4399968453597</v>
      </c>
      <c r="CC3241" s="156">
        <v>0.87</v>
      </c>
      <c r="CD3241">
        <v>2740</v>
      </c>
      <c r="CE3241">
        <v>4.7899086154340242E-2</v>
      </c>
      <c r="CF3241">
        <v>2.6668710192936826</v>
      </c>
      <c r="CG3241">
        <v>8.2525621715343972E-2</v>
      </c>
      <c r="CH3241">
        <v>-8.9212060574487282</v>
      </c>
      <c r="CI3241" t="s">
        <v>479</v>
      </c>
    </row>
    <row r="3242" spans="47:87" x14ac:dyDescent="0.3">
      <c r="AU3242">
        <v>0.3</v>
      </c>
      <c r="AV3242">
        <v>20.176212112736156</v>
      </c>
      <c r="AW3242">
        <v>0.40015726417020786</v>
      </c>
      <c r="AX3242">
        <v>0.99717341319404396</v>
      </c>
      <c r="AY3242">
        <v>323.42399836403501</v>
      </c>
      <c r="AZ3242">
        <v>0.1152865057666857</v>
      </c>
      <c r="BA3242">
        <v>395.50574404939221</v>
      </c>
      <c r="BB3242">
        <v>332.61772230047029</v>
      </c>
      <c r="BC3242">
        <v>1</v>
      </c>
      <c r="BD3242">
        <v>37.895348886842307</v>
      </c>
      <c r="BE3242">
        <v>88.846451594427833</v>
      </c>
      <c r="BF3242">
        <v>11.223043977024803</v>
      </c>
      <c r="BG3242">
        <v>4.4482569521667008</v>
      </c>
      <c r="BH3242">
        <v>415.71952376791455</v>
      </c>
      <c r="BI3242">
        <v>0.19999999999999998</v>
      </c>
      <c r="BJ3242">
        <v>2411.1943601575908</v>
      </c>
      <c r="BK3242">
        <v>666.98426449566364</v>
      </c>
      <c r="BL3242">
        <v>927.99894758522419</v>
      </c>
      <c r="BM3242">
        <v>930.01758048227828</v>
      </c>
      <c r="BN3242">
        <v>112.94365977786981</v>
      </c>
      <c r="BO3242">
        <v>36.190313909499729</v>
      </c>
      <c r="BP3242">
        <v>5.7768283563936373E-2</v>
      </c>
      <c r="BQ3242">
        <v>100</v>
      </c>
      <c r="BR3242">
        <v>362.25931777603847</v>
      </c>
      <c r="BS3242">
        <v>4.9178447559931213E-2</v>
      </c>
      <c r="BT3242">
        <v>2.8687551438258196E-4</v>
      </c>
      <c r="BU3242">
        <v>35.0163581498797</v>
      </c>
      <c r="BV3242">
        <v>0.57251139761950665</v>
      </c>
      <c r="BW3242">
        <v>14.055256733533952</v>
      </c>
      <c r="BX3242">
        <v>35.460168338288995</v>
      </c>
      <c r="BY3242">
        <v>32.004898012391138</v>
      </c>
      <c r="BZ3242">
        <v>1117.5897510511275</v>
      </c>
      <c r="CA3242">
        <v>209.69081787171388</v>
      </c>
      <c r="CB3242">
        <v>242.17034647360052</v>
      </c>
      <c r="CC3242" s="156">
        <v>1.02</v>
      </c>
      <c r="CD3242">
        <v>1380</v>
      </c>
      <c r="CE3242">
        <v>0.11976383886795783</v>
      </c>
      <c r="CF3242">
        <v>3.8724517839139714</v>
      </c>
      <c r="CG3242">
        <v>0.15093237342369845</v>
      </c>
      <c r="CH3242">
        <v>1.3549824672990147</v>
      </c>
      <c r="CI3242">
        <v>17</v>
      </c>
    </row>
    <row r="3243" spans="47:87" x14ac:dyDescent="0.3">
      <c r="AU3243">
        <v>0.3</v>
      </c>
      <c r="AV3243">
        <v>21.658661619091198</v>
      </c>
      <c r="AW3243">
        <v>0.37630681195766102</v>
      </c>
      <c r="AX3243">
        <v>2.1243772139371586</v>
      </c>
      <c r="AY3243">
        <v>347.41575077636537</v>
      </c>
      <c r="AZ3243">
        <v>8.5793951287119044E-2</v>
      </c>
      <c r="BA3243">
        <v>431.89969657918272</v>
      </c>
      <c r="BB3243">
        <v>226.36059903907687</v>
      </c>
      <c r="BC3243">
        <v>1</v>
      </c>
      <c r="BD3243">
        <v>40.857789933417301</v>
      </c>
      <c r="BE3243">
        <v>87.94867430319195</v>
      </c>
      <c r="BF3243">
        <v>18.841240823787043</v>
      </c>
      <c r="BG3243">
        <v>5.0268812109490222</v>
      </c>
      <c r="BH3243">
        <v>458.22491793402025</v>
      </c>
      <c r="BI3243">
        <v>0.20000000000000004</v>
      </c>
      <c r="BJ3243">
        <v>3012.0440479702797</v>
      </c>
      <c r="BK3243">
        <v>685.55262972908008</v>
      </c>
      <c r="BL3243">
        <v>1004.5788860216222</v>
      </c>
      <c r="BM3243">
        <v>1017.6866561392413</v>
      </c>
      <c r="BN3243">
        <v>193.48654727149611</v>
      </c>
      <c r="BO3243">
        <v>34.016916202034167</v>
      </c>
      <c r="BP3243">
        <v>5.6419795603394857E-2</v>
      </c>
      <c r="BQ3243">
        <v>100</v>
      </c>
      <c r="BR3243">
        <v>280.41596372971043</v>
      </c>
      <c r="BS3243">
        <v>5.6061677004578717E-2</v>
      </c>
      <c r="BT3243">
        <v>3.1799383569660835E-4</v>
      </c>
      <c r="BU3243">
        <v>0</v>
      </c>
      <c r="BV3243">
        <v>0.56079999069263942</v>
      </c>
      <c r="BW3243">
        <v>14.97745022676035</v>
      </c>
      <c r="BX3243">
        <v>38.45581868817429</v>
      </c>
      <c r="BY3243">
        <v>34.430108703956684</v>
      </c>
      <c r="BZ3243">
        <v>921.93191501347292</v>
      </c>
      <c r="CA3243">
        <v>266.0508362212982</v>
      </c>
      <c r="CB3243">
        <v>229.77745165044968</v>
      </c>
      <c r="CC3243" s="156">
        <v>0.86</v>
      </c>
      <c r="CD3243">
        <v>2250</v>
      </c>
      <c r="CE3243">
        <v>0.14366666336198319</v>
      </c>
      <c r="CF3243">
        <v>5.1947184095522534</v>
      </c>
      <c r="CG3243">
        <v>0.17689633556693712</v>
      </c>
      <c r="CH3243">
        <v>9.9907357505606118</v>
      </c>
      <c r="CI3243">
        <v>11</v>
      </c>
    </row>
    <row r="3244" spans="47:87" x14ac:dyDescent="0.3">
      <c r="AU3244">
        <v>0.3</v>
      </c>
      <c r="AV3244">
        <v>20.83234590532544</v>
      </c>
      <c r="AW3244">
        <v>0.25099470893174713</v>
      </c>
      <c r="AX3244">
        <v>0.13801690511574005</v>
      </c>
      <c r="AY3244">
        <v>291.02093626361722</v>
      </c>
      <c r="AZ3244">
        <v>8.5112363628642274E-2</v>
      </c>
      <c r="BA3244">
        <v>378.38401985218945</v>
      </c>
      <c r="BB3244">
        <v>261.76072026856713</v>
      </c>
      <c r="BC3244">
        <v>1</v>
      </c>
      <c r="BD3244">
        <v>33.222965850873017</v>
      </c>
      <c r="BE3244">
        <v>80.702377948809996</v>
      </c>
      <c r="BF3244">
        <v>21.212386384990968</v>
      </c>
      <c r="BG3244">
        <v>4.5963941028155304</v>
      </c>
      <c r="BH3244">
        <v>419.39070478859094</v>
      </c>
      <c r="BI3244">
        <v>0.20000000000000004</v>
      </c>
      <c r="BJ3244">
        <v>2499.3772300307146</v>
      </c>
      <c r="BK3244">
        <v>683.28786145242077</v>
      </c>
      <c r="BL3244">
        <v>959.51780285466623</v>
      </c>
      <c r="BM3244">
        <v>783.52532536914487</v>
      </c>
      <c r="BN3244">
        <v>168.95485093603688</v>
      </c>
      <c r="BO3244">
        <v>22.609484196857551</v>
      </c>
      <c r="BP3244">
        <v>4.7158266681561908E-2</v>
      </c>
      <c r="BQ3244">
        <v>100</v>
      </c>
      <c r="BR3244">
        <v>301.27984561197223</v>
      </c>
      <c r="BS3244">
        <v>5.3109409455503354E-2</v>
      </c>
      <c r="BT3244">
        <v>3.1269122980979064E-4</v>
      </c>
      <c r="BU3244">
        <v>0</v>
      </c>
      <c r="BV3244">
        <v>0.55826796958104985</v>
      </c>
      <c r="BW3244">
        <v>15.470134168728206</v>
      </c>
      <c r="BX3244">
        <v>34.22811142284327</v>
      </c>
      <c r="BY3244">
        <v>30.380447096615203</v>
      </c>
      <c r="BZ3244">
        <v>703.26671359851207</v>
      </c>
      <c r="CA3244">
        <v>231.42986491766055</v>
      </c>
      <c r="CB3244">
        <v>230.88335373310431</v>
      </c>
      <c r="CC3244" s="156">
        <v>0.79</v>
      </c>
      <c r="CD3244">
        <v>1560</v>
      </c>
      <c r="CE3244">
        <v>0.23349863772120649</v>
      </c>
      <c r="CF3244">
        <v>7.3818751279369046</v>
      </c>
      <c r="CG3244">
        <v>0.27945888968349253</v>
      </c>
      <c r="CH3244">
        <v>37.98945368606099</v>
      </c>
      <c r="CI3244">
        <v>5</v>
      </c>
    </row>
    <row r="3245" spans="47:87" x14ac:dyDescent="0.3">
      <c r="AU3245">
        <v>0.3</v>
      </c>
      <c r="AV3245">
        <v>20.016905961998521</v>
      </c>
      <c r="AW3245">
        <v>0.37186038439915209</v>
      </c>
      <c r="AX3245">
        <v>0.80815872804207978</v>
      </c>
      <c r="AY3245">
        <v>321.14198292291155</v>
      </c>
      <c r="AZ3245">
        <v>9.9709878609257271E-2</v>
      </c>
      <c r="BA3245">
        <v>407.62641651589558</v>
      </c>
      <c r="BB3245">
        <v>404.51689302260229</v>
      </c>
      <c r="BC3245">
        <v>1</v>
      </c>
      <c r="BD3245">
        <v>43.051606029626754</v>
      </c>
      <c r="BE3245">
        <v>114.0723541070216</v>
      </c>
      <c r="BF3245">
        <v>15.158993370954404</v>
      </c>
      <c r="BG3245">
        <v>3.7083510140776133</v>
      </c>
      <c r="BH3245">
        <v>436.22414766229161</v>
      </c>
      <c r="BI3245">
        <v>0.2</v>
      </c>
      <c r="BJ3245">
        <v>2879.7055789089382</v>
      </c>
      <c r="BK3245">
        <v>691.12282488728442</v>
      </c>
      <c r="BL3245">
        <v>890.59924917154012</v>
      </c>
      <c r="BM3245">
        <v>922.89857819564315</v>
      </c>
      <c r="BN3245">
        <v>141.65597201095463</v>
      </c>
      <c r="BO3245">
        <v>33.711835421787804</v>
      </c>
      <c r="BP3245">
        <v>4.3927074313199241E-2</v>
      </c>
      <c r="BQ3245">
        <v>100</v>
      </c>
      <c r="BR3245">
        <v>323.52550674481017</v>
      </c>
      <c r="BS3245">
        <v>5.7017877296728116E-2</v>
      </c>
      <c r="BT3245">
        <v>3.1924521674585012E-4</v>
      </c>
      <c r="BU3245">
        <v>13.122624126877632</v>
      </c>
      <c r="BV3245">
        <v>0.52955194615390222</v>
      </c>
      <c r="BW3245">
        <v>14.911353172741453</v>
      </c>
      <c r="BX3245">
        <v>39.7805270268491</v>
      </c>
      <c r="BY3245">
        <v>32.190677861679703</v>
      </c>
      <c r="BZ3245">
        <v>1003.2764076769438</v>
      </c>
      <c r="CA3245">
        <v>303.35139417769199</v>
      </c>
      <c r="CB3245">
        <v>231.5772962555765</v>
      </c>
      <c r="CC3245" s="156">
        <v>1.07</v>
      </c>
      <c r="CD3245">
        <v>1280</v>
      </c>
      <c r="CE3245">
        <v>0.25146381198221768</v>
      </c>
      <c r="CF3245">
        <v>7.1042805813855292</v>
      </c>
      <c r="CG3245">
        <v>0.30433473990671756</v>
      </c>
      <c r="CH3245">
        <v>31.992138477170357</v>
      </c>
      <c r="CI3245">
        <v>5</v>
      </c>
    </row>
    <row r="3246" spans="47:87" x14ac:dyDescent="0.3">
      <c r="AU3246">
        <v>0.3</v>
      </c>
      <c r="AV3246">
        <v>20.711851593351287</v>
      </c>
      <c r="AW3246">
        <v>0.27999125265041225</v>
      </c>
      <c r="AX3246">
        <v>1.0600499931293956</v>
      </c>
      <c r="AY3246">
        <v>337.48566524872291</v>
      </c>
      <c r="AZ3246">
        <v>8.7621582196854134E-2</v>
      </c>
      <c r="BA3246">
        <v>442.43955132620641</v>
      </c>
      <c r="BB3246">
        <v>295.32480216690743</v>
      </c>
      <c r="BC3246">
        <v>1</v>
      </c>
      <c r="BD3246">
        <v>36.745579057684054</v>
      </c>
      <c r="BE3246">
        <v>89.733105149383874</v>
      </c>
      <c r="BF3246">
        <v>15.012527709720272</v>
      </c>
      <c r="BG3246">
        <v>6.1633063980161946</v>
      </c>
      <c r="BH3246">
        <v>417.78691226281131</v>
      </c>
      <c r="BI3246">
        <v>0.19999999999999998</v>
      </c>
      <c r="BJ3246">
        <v>2179.0147407728973</v>
      </c>
      <c r="BK3246">
        <v>700.51084800179171</v>
      </c>
      <c r="BL3246">
        <v>930.65444566010797</v>
      </c>
      <c r="BM3246">
        <v>983.8618414411967</v>
      </c>
      <c r="BN3246">
        <v>107.76892048021875</v>
      </c>
      <c r="BO3246">
        <v>25.181790134046562</v>
      </c>
      <c r="BP3246">
        <v>5.7457857535150599E-2</v>
      </c>
      <c r="BQ3246">
        <v>100</v>
      </c>
      <c r="BR3246">
        <v>392.47337387980684</v>
      </c>
      <c r="BS3246">
        <v>5.1831271671638347E-2</v>
      </c>
      <c r="BT3246">
        <v>2.7986037135485664E-4</v>
      </c>
      <c r="BU3246">
        <v>0</v>
      </c>
      <c r="BV3246">
        <v>0.59784207590881633</v>
      </c>
      <c r="BW3246">
        <v>15.556987437528365</v>
      </c>
      <c r="BX3246">
        <v>34.39640060729662</v>
      </c>
      <c r="BY3246">
        <v>33.152951905240187</v>
      </c>
      <c r="BZ3246">
        <v>895.91692131229263</v>
      </c>
      <c r="CA3246">
        <v>265.21371696351815</v>
      </c>
      <c r="CB3246">
        <v>251.33917027781712</v>
      </c>
      <c r="CC3246" s="156">
        <v>1.03</v>
      </c>
      <c r="CD3246">
        <v>1150</v>
      </c>
      <c r="CE3246">
        <v>0.18070143439424124</v>
      </c>
      <c r="CF3246">
        <v>6.0436669181987499</v>
      </c>
      <c r="CG3246">
        <v>0.21874826789788154</v>
      </c>
      <c r="CH3246">
        <v>12.853678588068716</v>
      </c>
      <c r="CI3246">
        <v>8</v>
      </c>
    </row>
    <row r="3247" spans="47:87" x14ac:dyDescent="0.3">
      <c r="AU3247">
        <v>0.3</v>
      </c>
      <c r="AV3247">
        <v>19.969191085134234</v>
      </c>
      <c r="AW3247">
        <v>0.32724095810299347</v>
      </c>
      <c r="AX3247">
        <v>1.8558039780780722</v>
      </c>
      <c r="AY3247">
        <v>321.21200376370683</v>
      </c>
      <c r="AZ3247">
        <v>0.11230252862687155</v>
      </c>
      <c r="BA3247">
        <v>428.6738752773536</v>
      </c>
      <c r="BB3247">
        <v>359.86648515813891</v>
      </c>
      <c r="BC3247">
        <v>1</v>
      </c>
      <c r="BD3247">
        <v>36.766695485853958</v>
      </c>
      <c r="BE3247">
        <v>92.249623289047861</v>
      </c>
      <c r="BF3247">
        <v>12.308408174248187</v>
      </c>
      <c r="BG3247">
        <v>4.6526847532551674</v>
      </c>
      <c r="BH3247">
        <v>424.76377389912153</v>
      </c>
      <c r="BI3247">
        <v>0.19999999999999998</v>
      </c>
      <c r="BJ3247">
        <v>2673.0205700120323</v>
      </c>
      <c r="BK3247">
        <v>681.38700673667722</v>
      </c>
      <c r="BL3247">
        <v>905.2508653391659</v>
      </c>
      <c r="BM3247">
        <v>920.07538187152159</v>
      </c>
      <c r="BN3247">
        <v>143.02724845446923</v>
      </c>
      <c r="BO3247">
        <v>29.492575034202957</v>
      </c>
      <c r="BP3247">
        <v>5.9673582963539432E-2</v>
      </c>
      <c r="BQ3247">
        <v>100</v>
      </c>
      <c r="BR3247">
        <v>401.06037866228775</v>
      </c>
      <c r="BS3247">
        <v>5.7245589247858067E-2</v>
      </c>
      <c r="BT3247">
        <v>3.182105795454684E-4</v>
      </c>
      <c r="BU3247">
        <v>57.606570176970415</v>
      </c>
      <c r="BV3247">
        <v>0.60708654628504544</v>
      </c>
      <c r="BW3247">
        <v>15.432820911835448</v>
      </c>
      <c r="BX3247">
        <v>35.722739579308417</v>
      </c>
      <c r="BY3247">
        <v>31.987116558107115</v>
      </c>
      <c r="BZ3247">
        <v>1352.5844615541796</v>
      </c>
      <c r="CA3247">
        <v>318.6602819779319</v>
      </c>
      <c r="CB3247">
        <v>220.33928379436122</v>
      </c>
      <c r="CC3247" s="156">
        <v>1.22</v>
      </c>
      <c r="CD3247">
        <v>750</v>
      </c>
      <c r="CE3247">
        <v>0.15777099152205687</v>
      </c>
      <c r="CF3247">
        <v>5.3545567958696889</v>
      </c>
      <c r="CG3247">
        <v>0.2083545799647176</v>
      </c>
      <c r="CH3247">
        <v>11.447484690343394</v>
      </c>
      <c r="CI3247">
        <v>9</v>
      </c>
    </row>
    <row r="3248" spans="47:87" x14ac:dyDescent="0.3">
      <c r="AU3248">
        <v>0.3</v>
      </c>
      <c r="AV3248">
        <v>20.721623091951873</v>
      </c>
      <c r="AW3248">
        <v>0.38710403641662883</v>
      </c>
      <c r="AX3248">
        <v>1.9644149221276865</v>
      </c>
      <c r="AY3248">
        <v>320.92550596912366</v>
      </c>
      <c r="AZ3248">
        <v>0.10217083240265329</v>
      </c>
      <c r="BA3248">
        <v>460.15469597477892</v>
      </c>
      <c r="BB3248">
        <v>394.00941480074601</v>
      </c>
      <c r="BC3248">
        <v>1</v>
      </c>
      <c r="BD3248">
        <v>44.688949395048716</v>
      </c>
      <c r="BE3248">
        <v>106.0835647153225</v>
      </c>
      <c r="BF3248">
        <v>20.678108809549524</v>
      </c>
      <c r="BG3248">
        <v>2.9571025127983712</v>
      </c>
      <c r="BH3248">
        <v>378.2305725190048</v>
      </c>
      <c r="BI3248">
        <v>0.2</v>
      </c>
      <c r="BJ3248">
        <v>2716.4787069635822</v>
      </c>
      <c r="BK3248">
        <v>694.24222874953261</v>
      </c>
      <c r="BL3248">
        <v>827.60260964570818</v>
      </c>
      <c r="BM3248">
        <v>1001.8719981608519</v>
      </c>
      <c r="BN3248">
        <v>131.69166310786014</v>
      </c>
      <c r="BO3248">
        <v>35.15252295641762</v>
      </c>
      <c r="BP3248">
        <v>3.8607901334879506E-2</v>
      </c>
      <c r="BQ3248">
        <v>100</v>
      </c>
      <c r="BR3248">
        <v>318.98825193708228</v>
      </c>
      <c r="BS3248">
        <v>4.9579515450062873E-2</v>
      </c>
      <c r="BT3248">
        <v>2.8196967990557192E-4</v>
      </c>
      <c r="BU3248">
        <v>0</v>
      </c>
      <c r="BV3248">
        <v>0.50984833646261396</v>
      </c>
      <c r="BW3248">
        <v>16.000497108455896</v>
      </c>
      <c r="BX3248">
        <v>33.952333910268415</v>
      </c>
      <c r="BY3248">
        <v>31.251490804678021</v>
      </c>
      <c r="BZ3248">
        <v>1192.3335724232707</v>
      </c>
      <c r="CA3248">
        <v>248.41871973428249</v>
      </c>
      <c r="CB3248">
        <v>213.7131203468914</v>
      </c>
      <c r="CC3248" s="156">
        <v>0.92</v>
      </c>
      <c r="CD3248">
        <v>2250</v>
      </c>
      <c r="CE3248">
        <v>8.2072609529358909E-2</v>
      </c>
      <c r="CF3248">
        <v>3.0968285682713006</v>
      </c>
      <c r="CG3248">
        <v>0.10694536175940446</v>
      </c>
      <c r="CH3248">
        <v>-2.3806868065137583</v>
      </c>
      <c r="CI3248" t="s">
        <v>479</v>
      </c>
    </row>
    <row r="3249" spans="47:87" x14ac:dyDescent="0.3">
      <c r="AU3249">
        <v>0.3</v>
      </c>
      <c r="AV3249">
        <v>18.25863365109268</v>
      </c>
      <c r="AW3249">
        <v>0.26987861773260491</v>
      </c>
      <c r="AX3249">
        <v>0.61728504020116992</v>
      </c>
      <c r="AY3249">
        <v>347.51602873088905</v>
      </c>
      <c r="AZ3249">
        <v>0.10654864458660714</v>
      </c>
      <c r="BA3249">
        <v>390.06709924847326</v>
      </c>
      <c r="BB3249">
        <v>248.47059009394422</v>
      </c>
      <c r="BC3249">
        <v>1</v>
      </c>
      <c r="BD3249">
        <v>42.136937697481855</v>
      </c>
      <c r="BE3249">
        <v>103.06648364976211</v>
      </c>
      <c r="BF3249">
        <v>9.3185222236380447</v>
      </c>
      <c r="BG3249">
        <v>6.2822906715060798</v>
      </c>
      <c r="BH3249">
        <v>390.24519166561811</v>
      </c>
      <c r="BI3249">
        <v>0.20000000000000004</v>
      </c>
      <c r="BJ3249">
        <v>2391.4828621817355</v>
      </c>
      <c r="BK3249">
        <v>662.25606704952122</v>
      </c>
      <c r="BL3249">
        <v>801.03727338865031</v>
      </c>
      <c r="BM3249">
        <v>856.54053821099558</v>
      </c>
      <c r="BN3249">
        <v>209.50861106839085</v>
      </c>
      <c r="BO3249">
        <v>24.324053846253946</v>
      </c>
      <c r="BP3249">
        <v>4.8993222313635058E-2</v>
      </c>
      <c r="BQ3249">
        <v>100</v>
      </c>
      <c r="BR3249">
        <v>349.41976779795573</v>
      </c>
      <c r="BS3249">
        <v>6.0356126520710887E-2</v>
      </c>
      <c r="BT3249">
        <v>3.0858871285468023E-4</v>
      </c>
      <c r="BU3249">
        <v>13.115350421790723</v>
      </c>
      <c r="BV3249">
        <v>0.56152714209748245</v>
      </c>
      <c r="BW3249">
        <v>16.014250537199874</v>
      </c>
      <c r="BX3249">
        <v>34.220583771553613</v>
      </c>
      <c r="BY3249">
        <v>35.709569045356915</v>
      </c>
      <c r="BZ3249">
        <v>882.02030176063602</v>
      </c>
      <c r="CA3249">
        <v>191.66712465104015</v>
      </c>
      <c r="CB3249">
        <v>238.43661393668904</v>
      </c>
      <c r="CC3249" s="156">
        <v>1.05</v>
      </c>
      <c r="CD3249">
        <v>1610</v>
      </c>
      <c r="CE3249">
        <v>0.12538027711458422</v>
      </c>
      <c r="CF3249">
        <v>4.5461611585019011</v>
      </c>
      <c r="CG3249">
        <v>0.1514765817099604</v>
      </c>
      <c r="CH3249">
        <v>4.0927953144222649</v>
      </c>
      <c r="CI3249">
        <v>14</v>
      </c>
    </row>
    <row r="3250" spans="47:87" x14ac:dyDescent="0.3">
      <c r="AU3250">
        <v>0.3</v>
      </c>
      <c r="AV3250">
        <v>19.403169237879425</v>
      </c>
      <c r="AW3250">
        <v>0.30964466512796157</v>
      </c>
      <c r="AX3250">
        <v>1.4825950182551935</v>
      </c>
      <c r="AY3250">
        <v>313.80660148062645</v>
      </c>
      <c r="AZ3250">
        <v>9.1786290702160184E-2</v>
      </c>
      <c r="BA3250">
        <v>343.0887454973373</v>
      </c>
      <c r="BB3250">
        <v>419.42099246990938</v>
      </c>
      <c r="BC3250">
        <v>1</v>
      </c>
      <c r="BD3250">
        <v>37.544757320943624</v>
      </c>
      <c r="BE3250">
        <v>101.51563511698225</v>
      </c>
      <c r="BF3250">
        <v>14.193208532842544</v>
      </c>
      <c r="BG3250">
        <v>4.914404098211123</v>
      </c>
      <c r="BH3250">
        <v>437.2941835092214</v>
      </c>
      <c r="BI3250">
        <v>0.2</v>
      </c>
      <c r="BJ3250">
        <v>2546.4590419828464</v>
      </c>
      <c r="BK3250">
        <v>701.99306093802181</v>
      </c>
      <c r="BL3250">
        <v>902.20161649334432</v>
      </c>
      <c r="BM3250">
        <v>1007.2518522384227</v>
      </c>
      <c r="BN3250">
        <v>159.25741829519879</v>
      </c>
      <c r="BO3250">
        <v>28.13753351117024</v>
      </c>
      <c r="BP3250">
        <v>2.8526039993602949E-2</v>
      </c>
      <c r="BQ3250">
        <v>100</v>
      </c>
      <c r="BR3250">
        <v>368.84365996387407</v>
      </c>
      <c r="BS3250">
        <v>5.40856283099755E-2</v>
      </c>
      <c r="BT3250">
        <v>3.2292004406056214E-4</v>
      </c>
      <c r="BU3250">
        <v>3.1622609722278955E-2</v>
      </c>
      <c r="BV3250">
        <v>0.59460095437202454</v>
      </c>
      <c r="BW3250">
        <v>15.644934596726305</v>
      </c>
      <c r="BX3250">
        <v>35.344797409565679</v>
      </c>
      <c r="BY3250">
        <v>30.081948559252137</v>
      </c>
      <c r="BZ3250">
        <v>1001.6434004093156</v>
      </c>
      <c r="CA3250">
        <v>251.83219101738911</v>
      </c>
      <c r="CB3250">
        <v>233.10324140478934</v>
      </c>
      <c r="CC3250" s="156">
        <v>0.98</v>
      </c>
      <c r="CD3250">
        <v>2220</v>
      </c>
      <c r="CE3250">
        <v>9.5214506987801872E-3</v>
      </c>
      <c r="CF3250">
        <v>1.3775213555463821</v>
      </c>
      <c r="CG3250">
        <v>5.6994575717640335E-2</v>
      </c>
      <c r="CH3250">
        <v>-12.844682860605616</v>
      </c>
      <c r="CI3250" t="s">
        <v>479</v>
      </c>
    </row>
    <row r="3251" spans="47:87" x14ac:dyDescent="0.3">
      <c r="AU3251">
        <v>0.3</v>
      </c>
      <c r="AV3251">
        <v>21.669604540539225</v>
      </c>
      <c r="AW3251">
        <v>0.26196743546495188</v>
      </c>
      <c r="AX3251">
        <v>2.0417772152781692</v>
      </c>
      <c r="AY3251">
        <v>324.38705945999982</v>
      </c>
      <c r="AZ3251">
        <v>0.10157435185448356</v>
      </c>
      <c r="BA3251">
        <v>464.93923784011361</v>
      </c>
      <c r="BB3251">
        <v>314.55743943239719</v>
      </c>
      <c r="BC3251">
        <v>1</v>
      </c>
      <c r="BD3251">
        <v>34.133893617313355</v>
      </c>
      <c r="BE3251">
        <v>94.181623562003992</v>
      </c>
      <c r="BF3251">
        <v>22.156426864093248</v>
      </c>
      <c r="BG3251">
        <v>3.3772647867578178</v>
      </c>
      <c r="BH3251">
        <v>436.254029027439</v>
      </c>
      <c r="BI3251">
        <v>0.20000000000000004</v>
      </c>
      <c r="BJ3251">
        <v>2859.1600703599661</v>
      </c>
      <c r="BK3251">
        <v>676.11571009216618</v>
      </c>
      <c r="BL3251">
        <v>845.66417512417092</v>
      </c>
      <c r="BM3251">
        <v>965.81154833640085</v>
      </c>
      <c r="BN3251">
        <v>130.5271742852934</v>
      </c>
      <c r="BO3251">
        <v>23.787211660376901</v>
      </c>
      <c r="BP3251">
        <v>2.6186470696348395E-2</v>
      </c>
      <c r="BQ3251">
        <v>100</v>
      </c>
      <c r="BR3251">
        <v>327.55369417113207</v>
      </c>
      <c r="BS3251">
        <v>4.8871481503022562E-2</v>
      </c>
      <c r="BT3251">
        <v>3.0630010206188744E-4</v>
      </c>
      <c r="BU3251">
        <v>2.9152645402809276</v>
      </c>
      <c r="BV3251">
        <v>0.54820590186879126</v>
      </c>
      <c r="BW3251">
        <v>13.828361550812172</v>
      </c>
      <c r="BX3251">
        <v>35.739183623164607</v>
      </c>
      <c r="BY3251">
        <v>36.019017170899353</v>
      </c>
      <c r="BZ3251">
        <v>1136.9782433046482</v>
      </c>
      <c r="CA3251">
        <v>259.12109543106158</v>
      </c>
      <c r="CB3251">
        <v>210.05354138199107</v>
      </c>
      <c r="CC3251" s="156">
        <v>1.05</v>
      </c>
      <c r="CD3251">
        <v>1480</v>
      </c>
      <c r="CE3251">
        <v>0.14671775315650204</v>
      </c>
      <c r="CF3251">
        <v>5.0022246078333463</v>
      </c>
      <c r="CG3251">
        <v>0.18076520550057318</v>
      </c>
      <c r="CH3251">
        <v>8.3912364488498188</v>
      </c>
      <c r="CI3251">
        <v>11</v>
      </c>
    </row>
    <row r="3252" spans="47:87" x14ac:dyDescent="0.3">
      <c r="AU3252">
        <v>0.3</v>
      </c>
      <c r="AV3252">
        <v>21.733535686609848</v>
      </c>
      <c r="AW3252">
        <v>0.24718940341514903</v>
      </c>
      <c r="AX3252">
        <v>1.5302829252371593</v>
      </c>
      <c r="AY3252">
        <v>325.61745757236116</v>
      </c>
      <c r="AZ3252">
        <v>9.11556687119328E-2</v>
      </c>
      <c r="BA3252">
        <v>390.85706018153195</v>
      </c>
      <c r="BB3252">
        <v>381.38639769967676</v>
      </c>
      <c r="BC3252">
        <v>1</v>
      </c>
      <c r="BD3252">
        <v>36.28464091714347</v>
      </c>
      <c r="BE3252">
        <v>85.109177263933873</v>
      </c>
      <c r="BF3252">
        <v>16.501137801502232</v>
      </c>
      <c r="BG3252">
        <v>3.6538586130331256</v>
      </c>
      <c r="BH3252">
        <v>428.36976000510504</v>
      </c>
      <c r="BI3252">
        <v>0.2</v>
      </c>
      <c r="BJ3252">
        <v>2271.0285254571068</v>
      </c>
      <c r="BK3252">
        <v>677.26287944446665</v>
      </c>
      <c r="BL3252">
        <v>898.87886976690834</v>
      </c>
      <c r="BM3252">
        <v>988.54312173270284</v>
      </c>
      <c r="BN3252">
        <v>165.25898953202898</v>
      </c>
      <c r="BO3252">
        <v>22.456156366132152</v>
      </c>
      <c r="BP3252">
        <v>2.341880653097813E-2</v>
      </c>
      <c r="BQ3252">
        <v>100</v>
      </c>
      <c r="BR3252">
        <v>306.96785844765373</v>
      </c>
      <c r="BS3252">
        <v>5.7280237436510714E-2</v>
      </c>
      <c r="BT3252">
        <v>3.1610614011032869E-4</v>
      </c>
      <c r="BU3252">
        <v>0</v>
      </c>
      <c r="BV3252">
        <v>0.52840927409516458</v>
      </c>
      <c r="BW3252">
        <v>15.786825470384059</v>
      </c>
      <c r="BX3252">
        <v>34.93691209739147</v>
      </c>
      <c r="BY3252">
        <v>36.770013951017667</v>
      </c>
      <c r="BZ3252">
        <v>967.24248349892457</v>
      </c>
      <c r="CA3252">
        <v>260.62205084490586</v>
      </c>
      <c r="CB3252">
        <v>241.87614950414994</v>
      </c>
      <c r="CC3252" s="156">
        <v>0.97</v>
      </c>
      <c r="CD3252">
        <v>1350</v>
      </c>
      <c r="CE3252">
        <v>0.19156258385762071</v>
      </c>
      <c r="CF3252">
        <v>6.0682656032247575</v>
      </c>
      <c r="CG3252">
        <v>0.25084747030375332</v>
      </c>
      <c r="CH3252">
        <v>17.913520991467326</v>
      </c>
      <c r="CI3252">
        <v>7</v>
      </c>
    </row>
    <row r="3253" spans="47:87" x14ac:dyDescent="0.3">
      <c r="AU3253">
        <v>0.3</v>
      </c>
      <c r="AV3253">
        <v>19.339532345283935</v>
      </c>
      <c r="AW3253">
        <v>0.31541320929334743</v>
      </c>
      <c r="AX3253">
        <v>1.5487265300135693</v>
      </c>
      <c r="AY3253">
        <v>325.15255588220509</v>
      </c>
      <c r="AZ3253">
        <v>0.11252859746105205</v>
      </c>
      <c r="BA3253">
        <v>383.2205749793809</v>
      </c>
      <c r="BB3253">
        <v>356.83557225879616</v>
      </c>
      <c r="BC3253">
        <v>1</v>
      </c>
      <c r="BD3253">
        <v>38.331487712614276</v>
      </c>
      <c r="BE3253">
        <v>113.07262354167435</v>
      </c>
      <c r="BF3253">
        <v>8.5477943783904635</v>
      </c>
      <c r="BG3253">
        <v>5.309519814410776</v>
      </c>
      <c r="BH3253">
        <v>437.79449050666744</v>
      </c>
      <c r="BI3253">
        <v>0.2</v>
      </c>
      <c r="BJ3253">
        <v>2458.2643027472709</v>
      </c>
      <c r="BK3253">
        <v>695.08875670120051</v>
      </c>
      <c r="BL3253">
        <v>902.57787729760696</v>
      </c>
      <c r="BM3253">
        <v>1027.4084297939091</v>
      </c>
      <c r="BN3253">
        <v>161.57466417111473</v>
      </c>
      <c r="BO3253">
        <v>28.683302365689727</v>
      </c>
      <c r="BP3253">
        <v>2.6346620966263976E-2</v>
      </c>
      <c r="BQ3253">
        <v>100</v>
      </c>
      <c r="BR3253">
        <v>361.59897405715157</v>
      </c>
      <c r="BS3253">
        <v>5.6466113893887469E-2</v>
      </c>
      <c r="BT3253">
        <v>2.9724367613705443E-4</v>
      </c>
      <c r="BU3253">
        <v>0</v>
      </c>
      <c r="BV3253">
        <v>0.62466211117639769</v>
      </c>
      <c r="BW3253">
        <v>14.616696570962947</v>
      </c>
      <c r="BX3253">
        <v>37.418979466289336</v>
      </c>
      <c r="BY3253">
        <v>35.152691930187721</v>
      </c>
      <c r="BZ3253">
        <v>1014.9955906319329</v>
      </c>
      <c r="CA3253">
        <v>317.03934646108041</v>
      </c>
      <c r="CB3253">
        <v>222.06503583190076</v>
      </c>
      <c r="CC3253" s="156">
        <v>1.0900000000000001</v>
      </c>
      <c r="CD3253">
        <v>1710</v>
      </c>
      <c r="CE3253">
        <v>5.9309533277639881E-2</v>
      </c>
      <c r="CF3253">
        <v>2.7312187891632278</v>
      </c>
      <c r="CG3253">
        <v>9.4792858303584818E-2</v>
      </c>
      <c r="CH3253">
        <v>-4.8637242795808495</v>
      </c>
      <c r="CI3253" t="s">
        <v>479</v>
      </c>
    </row>
    <row r="3254" spans="47:87" x14ac:dyDescent="0.3">
      <c r="AU3254">
        <v>0.3</v>
      </c>
      <c r="AV3254">
        <v>20.161821720747877</v>
      </c>
      <c r="AW3254">
        <v>0.32568333093472002</v>
      </c>
      <c r="AX3254">
        <v>2.3546169105246015</v>
      </c>
      <c r="AY3254">
        <v>326.37680055856623</v>
      </c>
      <c r="AZ3254">
        <v>9.2716448333337781E-2</v>
      </c>
      <c r="BA3254">
        <v>351.63104573499606</v>
      </c>
      <c r="BB3254">
        <v>396.97219361991495</v>
      </c>
      <c r="BC3254">
        <v>1</v>
      </c>
      <c r="BD3254">
        <v>38.578421125560979</v>
      </c>
      <c r="BE3254">
        <v>93.01754383350584</v>
      </c>
      <c r="BF3254">
        <v>8.0390584078585601</v>
      </c>
      <c r="BG3254">
        <v>3.7445942308328903</v>
      </c>
      <c r="BH3254">
        <v>391.66506780226359</v>
      </c>
      <c r="BI3254">
        <v>0.2</v>
      </c>
      <c r="BJ3254">
        <v>2625.2808403851441</v>
      </c>
      <c r="BK3254">
        <v>686.03835510026306</v>
      </c>
      <c r="BL3254">
        <v>868.75061592404199</v>
      </c>
      <c r="BM3254">
        <v>850.41494643930923</v>
      </c>
      <c r="BN3254">
        <v>124.00560019695565</v>
      </c>
      <c r="BO3254">
        <v>29.615049106563006</v>
      </c>
      <c r="BP3254">
        <v>2.7586099215976372E-2</v>
      </c>
      <c r="BQ3254">
        <v>100</v>
      </c>
      <c r="BR3254">
        <v>313.73654653240948</v>
      </c>
      <c r="BS3254">
        <v>5.0835842514280687E-2</v>
      </c>
      <c r="BT3254">
        <v>2.9803626238310608E-4</v>
      </c>
      <c r="BU3254">
        <v>0</v>
      </c>
      <c r="BV3254">
        <v>0.560334567393034</v>
      </c>
      <c r="BW3254">
        <v>15.965460551962199</v>
      </c>
      <c r="BX3254">
        <v>33.530350749731994</v>
      </c>
      <c r="BY3254">
        <v>28.875452157771889</v>
      </c>
      <c r="BZ3254">
        <v>640.47002596765742</v>
      </c>
      <c r="CA3254">
        <v>216.20410042549048</v>
      </c>
      <c r="CB3254">
        <v>244.60640147676341</v>
      </c>
      <c r="CC3254" s="156">
        <v>0.82</v>
      </c>
      <c r="CD3254">
        <v>2390</v>
      </c>
      <c r="CE3254">
        <v>5.0098794533670388E-2</v>
      </c>
      <c r="CF3254">
        <v>2.5555274938456671</v>
      </c>
      <c r="CG3254">
        <v>8.9289133279430583E-2</v>
      </c>
      <c r="CH3254">
        <v>-7.5820555680080215</v>
      </c>
      <c r="CI3254" t="s">
        <v>479</v>
      </c>
    </row>
    <row r="3255" spans="47:87" x14ac:dyDescent="0.3">
      <c r="AU3255">
        <v>0.3</v>
      </c>
      <c r="AV3255">
        <v>20.5355410850336</v>
      </c>
      <c r="AW3255">
        <v>0.29370918765048731</v>
      </c>
      <c r="AX3255">
        <v>1.7629526095133341</v>
      </c>
      <c r="AY3255">
        <v>343.26965332420536</v>
      </c>
      <c r="AZ3255">
        <v>0.11091392131809355</v>
      </c>
      <c r="BA3255">
        <v>392.10187699635799</v>
      </c>
      <c r="BB3255">
        <v>358.93206662811269</v>
      </c>
      <c r="BC3255">
        <v>1</v>
      </c>
      <c r="BD3255">
        <v>42.987019011511549</v>
      </c>
      <c r="BE3255">
        <v>96.607546857568337</v>
      </c>
      <c r="BF3255">
        <v>12.710548555262566</v>
      </c>
      <c r="BG3255">
        <v>2.4214944643650811</v>
      </c>
      <c r="BH3255">
        <v>370.99471186207904</v>
      </c>
      <c r="BI3255">
        <v>0.19999999999999998</v>
      </c>
      <c r="BJ3255">
        <v>2339.986218472568</v>
      </c>
      <c r="BK3255">
        <v>709.80919313547918</v>
      </c>
      <c r="BL3255">
        <v>916.34954322072429</v>
      </c>
      <c r="BM3255">
        <v>973.09614395819187</v>
      </c>
      <c r="BN3255">
        <v>149.62986852557276</v>
      </c>
      <c r="BO3255">
        <v>26.452628981904592</v>
      </c>
      <c r="BP3255">
        <v>5.568151694306446E-2</v>
      </c>
      <c r="BQ3255">
        <v>100</v>
      </c>
      <c r="BR3255">
        <v>346.24937984828489</v>
      </c>
      <c r="BS3255">
        <v>5.5192709322119976E-2</v>
      </c>
      <c r="BT3255">
        <v>3.040329803026241E-4</v>
      </c>
      <c r="BU3255">
        <v>0</v>
      </c>
      <c r="BV3255">
        <v>0.53314523785499623</v>
      </c>
      <c r="BW3255">
        <v>14.505300130590342</v>
      </c>
      <c r="BX3255">
        <v>33.763660814060358</v>
      </c>
      <c r="BY3255">
        <v>39.262390519985651</v>
      </c>
      <c r="BZ3255">
        <v>1182.7395954716949</v>
      </c>
      <c r="CA3255">
        <v>143.71791059186168</v>
      </c>
      <c r="CB3255">
        <v>231.58142258628234</v>
      </c>
      <c r="CC3255" s="156">
        <v>1.06</v>
      </c>
      <c r="CD3255">
        <v>690</v>
      </c>
      <c r="CE3255">
        <v>0.25649632971719871</v>
      </c>
      <c r="CF3255">
        <v>9.0264515190486811</v>
      </c>
      <c r="CG3255">
        <v>0.35341457252583203</v>
      </c>
      <c r="CH3255">
        <v>39.565597014535143</v>
      </c>
      <c r="CI3255">
        <v>4</v>
      </c>
    </row>
    <row r="3256" spans="47:87" x14ac:dyDescent="0.3">
      <c r="AU3256">
        <v>0.3</v>
      </c>
      <c r="AV3256">
        <v>21.174550725037982</v>
      </c>
      <c r="AW3256">
        <v>0.26476296375813707</v>
      </c>
      <c r="AX3256">
        <v>0.18292872899042584</v>
      </c>
      <c r="AY3256">
        <v>327.10564274007737</v>
      </c>
      <c r="AZ3256">
        <v>9.4022423584896292E-2</v>
      </c>
      <c r="BA3256">
        <v>418.49044084054566</v>
      </c>
      <c r="BB3256">
        <v>355.4868299453787</v>
      </c>
      <c r="BC3256">
        <v>1</v>
      </c>
      <c r="BD3256">
        <v>43.692446318106434</v>
      </c>
      <c r="BE3256">
        <v>86.527871194444316</v>
      </c>
      <c r="BF3256">
        <v>13.193265057299545</v>
      </c>
      <c r="BG3256">
        <v>6.5267231832156538</v>
      </c>
      <c r="BH3256">
        <v>426.11633819746493</v>
      </c>
      <c r="BI3256">
        <v>0.2</v>
      </c>
      <c r="BJ3256">
        <v>2753.2915466156874</v>
      </c>
      <c r="BK3256">
        <v>686.16994834609625</v>
      </c>
      <c r="BL3256">
        <v>844.0261573843427</v>
      </c>
      <c r="BM3256">
        <v>924.27300879591655</v>
      </c>
      <c r="BN3256">
        <v>131.60314373609037</v>
      </c>
      <c r="BO3256">
        <v>23.676185796786417</v>
      </c>
      <c r="BP3256">
        <v>7.0782129750438266E-2</v>
      </c>
      <c r="BQ3256">
        <v>100</v>
      </c>
      <c r="BR3256">
        <v>280.52261706441709</v>
      </c>
      <c r="BS3256">
        <v>5.2569043588324198E-2</v>
      </c>
      <c r="BT3256">
        <v>3.2506403422544113E-4</v>
      </c>
      <c r="BU3256">
        <v>15.079477273834879</v>
      </c>
      <c r="BV3256">
        <v>0.55522315396809496</v>
      </c>
      <c r="BW3256">
        <v>15.530157570268818</v>
      </c>
      <c r="BX3256">
        <v>35.114031998111876</v>
      </c>
      <c r="BY3256">
        <v>36.2709574359992</v>
      </c>
      <c r="BZ3256">
        <v>1156.2812411011764</v>
      </c>
      <c r="CA3256">
        <v>199.69308849618835</v>
      </c>
      <c r="CB3256">
        <v>229.13252173372635</v>
      </c>
      <c r="CC3256" s="156">
        <v>1.1200000000000001</v>
      </c>
      <c r="CD3256">
        <v>1060</v>
      </c>
      <c r="CE3256">
        <v>7.3709178631692573E-2</v>
      </c>
      <c r="CF3256">
        <v>3.0814014533370626</v>
      </c>
      <c r="CG3256">
        <v>0.11044593293890716</v>
      </c>
      <c r="CH3256">
        <v>-4.9415038871599331</v>
      </c>
      <c r="CI3256" t="s">
        <v>479</v>
      </c>
    </row>
    <row r="3257" spans="47:87" x14ac:dyDescent="0.3">
      <c r="AU3257">
        <v>0.3</v>
      </c>
      <c r="AV3257">
        <v>18.407288442220281</v>
      </c>
      <c r="AW3257">
        <v>0.32892020805283106</v>
      </c>
      <c r="AX3257">
        <v>1.2602958786448584</v>
      </c>
      <c r="AY3257">
        <v>338.23961353454689</v>
      </c>
      <c r="AZ3257">
        <v>0.11303787060579905</v>
      </c>
      <c r="BA3257">
        <v>509.20819942712461</v>
      </c>
      <c r="BB3257">
        <v>350.57303359834191</v>
      </c>
      <c r="BC3257">
        <v>1</v>
      </c>
      <c r="BD3257">
        <v>46.594803119033692</v>
      </c>
      <c r="BE3257">
        <v>94.687190315411783</v>
      </c>
      <c r="BF3257">
        <v>21.745785569036784</v>
      </c>
      <c r="BG3257">
        <v>4.9162455619540735</v>
      </c>
      <c r="BH3257">
        <v>385.63526427702772</v>
      </c>
      <c r="BI3257">
        <v>0.20000000000000004</v>
      </c>
      <c r="BJ3257">
        <v>3072.2909563669614</v>
      </c>
      <c r="BK3257">
        <v>696.26943036844602</v>
      </c>
      <c r="BL3257">
        <v>872.27066717767116</v>
      </c>
      <c r="BM3257">
        <v>891.08714742576353</v>
      </c>
      <c r="BN3257">
        <v>107.55987450318632</v>
      </c>
      <c r="BO3257">
        <v>29.762120408865513</v>
      </c>
      <c r="BP3257">
        <v>4.5635791382726401E-2</v>
      </c>
      <c r="BQ3257">
        <v>100</v>
      </c>
      <c r="BR3257">
        <v>279.97536006185442</v>
      </c>
      <c r="BS3257">
        <v>5.7172953756322878E-2</v>
      </c>
      <c r="BT3257">
        <v>2.989715050568506E-4</v>
      </c>
      <c r="BU3257">
        <v>0</v>
      </c>
      <c r="BV3257">
        <v>0.57601443908186811</v>
      </c>
      <c r="BW3257">
        <v>12.680163855082856</v>
      </c>
      <c r="BX3257">
        <v>33.4972641492093</v>
      </c>
      <c r="BY3257">
        <v>30.383930310364189</v>
      </c>
      <c r="BZ3257">
        <v>1075.9078095563239</v>
      </c>
      <c r="CA3257">
        <v>337.21447252137631</v>
      </c>
      <c r="CB3257">
        <v>230.09886952415576</v>
      </c>
      <c r="CC3257" s="156">
        <v>0.93</v>
      </c>
      <c r="CD3257">
        <v>1960</v>
      </c>
      <c r="CE3257">
        <v>0.15605814154009434</v>
      </c>
      <c r="CF3257">
        <v>6.0258394241207487</v>
      </c>
      <c r="CG3257">
        <v>0.20521132424245594</v>
      </c>
      <c r="CH3257">
        <v>16.632840187825131</v>
      </c>
      <c r="CI3257">
        <v>8</v>
      </c>
    </row>
    <row r="3258" spans="47:87" x14ac:dyDescent="0.3">
      <c r="AU3258">
        <v>0.3</v>
      </c>
      <c r="AV3258">
        <v>18.634553661867461</v>
      </c>
      <c r="AW3258">
        <v>0.32685148022562038</v>
      </c>
      <c r="AX3258">
        <v>1.719448429150892</v>
      </c>
      <c r="AY3258">
        <v>294.25544059398726</v>
      </c>
      <c r="AZ3258">
        <v>0.10602020797226187</v>
      </c>
      <c r="BA3258">
        <v>413.28203892533315</v>
      </c>
      <c r="BB3258">
        <v>281.33552827455748</v>
      </c>
      <c r="BC3258">
        <v>1</v>
      </c>
      <c r="BD3258">
        <v>42.018325279637729</v>
      </c>
      <c r="BE3258">
        <v>99.572567724980402</v>
      </c>
      <c r="BF3258">
        <v>13.442766893785862</v>
      </c>
      <c r="BG3258">
        <v>5.4592957015306061</v>
      </c>
      <c r="BH3258">
        <v>440.12476888689901</v>
      </c>
      <c r="BI3258">
        <v>0.2</v>
      </c>
      <c r="BJ3258">
        <v>2749.3000351623182</v>
      </c>
      <c r="BK3258">
        <v>697.87577215897136</v>
      </c>
      <c r="BL3258">
        <v>926.40905489702573</v>
      </c>
      <c r="BM3258">
        <v>1046.3574848129851</v>
      </c>
      <c r="BN3258">
        <v>188.26610540182088</v>
      </c>
      <c r="BO3258">
        <v>29.423548609858678</v>
      </c>
      <c r="BP3258">
        <v>6.3748967513770433E-2</v>
      </c>
      <c r="BQ3258">
        <v>100</v>
      </c>
      <c r="BR3258">
        <v>287.00434120432885</v>
      </c>
      <c r="BS3258">
        <v>5.650858045141989E-2</v>
      </c>
      <c r="BT3258">
        <v>3.1029465795912362E-4</v>
      </c>
      <c r="BU3258">
        <v>56.627190846280229</v>
      </c>
      <c r="BV3258">
        <v>0.51997669909148325</v>
      </c>
      <c r="BW3258">
        <v>15.079798304570058</v>
      </c>
      <c r="BX3258">
        <v>36.452085588372427</v>
      </c>
      <c r="BY3258">
        <v>41.983009395261973</v>
      </c>
      <c r="BZ3258">
        <v>965.34829074281993</v>
      </c>
      <c r="CA3258">
        <v>289.55264487286973</v>
      </c>
      <c r="CB3258">
        <v>237.55656587739651</v>
      </c>
      <c r="CC3258" s="156">
        <v>1.48</v>
      </c>
      <c r="CD3258">
        <v>870</v>
      </c>
      <c r="CE3258">
        <v>-3.3495202830746695E-4</v>
      </c>
      <c r="CF3258">
        <v>1.4044425385066568</v>
      </c>
      <c r="CG3258">
        <v>5.1043765800432246E-2</v>
      </c>
      <c r="CH3258">
        <v>-15.236430140560277</v>
      </c>
      <c r="CI3258" t="s">
        <v>479</v>
      </c>
    </row>
    <row r="3259" spans="47:87" x14ac:dyDescent="0.3">
      <c r="AU3259">
        <v>0.3</v>
      </c>
      <c r="AV3259">
        <v>19.799993246162181</v>
      </c>
      <c r="AW3259">
        <v>0.41573764064091928</v>
      </c>
      <c r="AX3259">
        <v>1.9333921399119838</v>
      </c>
      <c r="AY3259">
        <v>321.4765930078571</v>
      </c>
      <c r="AZ3259">
        <v>0.10773820729710781</v>
      </c>
      <c r="BA3259">
        <v>343.44955902396509</v>
      </c>
      <c r="BB3259">
        <v>272.52688780113795</v>
      </c>
      <c r="BC3259">
        <v>1</v>
      </c>
      <c r="BD3259">
        <v>40.515127185635684</v>
      </c>
      <c r="BE3259">
        <v>111.76578350721338</v>
      </c>
      <c r="BF3259">
        <v>18.398383528319172</v>
      </c>
      <c r="BG3259">
        <v>3.2431010074705315</v>
      </c>
      <c r="BH3259">
        <v>404.38192800747663</v>
      </c>
      <c r="BI3259">
        <v>0.2</v>
      </c>
      <c r="BJ3259">
        <v>2610.7153546269028</v>
      </c>
      <c r="BK3259">
        <v>646.33276881904987</v>
      </c>
      <c r="BL3259">
        <v>886.8385651749827</v>
      </c>
      <c r="BM3259">
        <v>749.82795895617357</v>
      </c>
      <c r="BN3259">
        <v>122.17577764513867</v>
      </c>
      <c r="BO3259">
        <v>37.664666119610558</v>
      </c>
      <c r="BP3259">
        <v>5.2157104722633567E-2</v>
      </c>
      <c r="BQ3259">
        <v>100</v>
      </c>
      <c r="BR3259">
        <v>361.03271663522679</v>
      </c>
      <c r="BS3259">
        <v>5.5864268228895259E-2</v>
      </c>
      <c r="BT3259">
        <v>2.90015352824173E-4</v>
      </c>
      <c r="BU3259">
        <v>0</v>
      </c>
      <c r="BV3259">
        <v>0.53585755258906498</v>
      </c>
      <c r="BW3259">
        <v>14.703148384370456</v>
      </c>
      <c r="BX3259">
        <v>33.807578039743554</v>
      </c>
      <c r="BY3259">
        <v>31.343215035707402</v>
      </c>
      <c r="BZ3259">
        <v>1121.0333977461482</v>
      </c>
      <c r="CA3259">
        <v>387.67595860330368</v>
      </c>
      <c r="CB3259">
        <v>243.96575026999582</v>
      </c>
      <c r="CC3259" s="156">
        <v>1.32</v>
      </c>
      <c r="CD3259">
        <v>630</v>
      </c>
      <c r="CE3259">
        <v>0.12269119803233663</v>
      </c>
      <c r="CF3259">
        <v>4.5125677188177429</v>
      </c>
      <c r="CG3259">
        <v>0.15255413438799098</v>
      </c>
      <c r="CH3259">
        <v>0.97057349393632641</v>
      </c>
      <c r="CI3259">
        <v>18</v>
      </c>
    </row>
    <row r="3260" spans="47:87" x14ac:dyDescent="0.3">
      <c r="AU3260">
        <v>0.3</v>
      </c>
      <c r="AV3260">
        <v>21.926547363382003</v>
      </c>
      <c r="AW3260">
        <v>0.27527707829977732</v>
      </c>
      <c r="AX3260">
        <v>0.52785703699283415</v>
      </c>
      <c r="AY3260">
        <v>359.46612854395875</v>
      </c>
      <c r="AZ3260">
        <v>9.2825643405242131E-2</v>
      </c>
      <c r="BA3260">
        <v>380.19108579383186</v>
      </c>
      <c r="BB3260">
        <v>420.44430733607686</v>
      </c>
      <c r="BC3260">
        <v>1</v>
      </c>
      <c r="BD3260">
        <v>46.197892968187382</v>
      </c>
      <c r="BE3260">
        <v>106.91889861804651</v>
      </c>
      <c r="BF3260">
        <v>13.499032768808181</v>
      </c>
      <c r="BG3260">
        <v>4.3379342431738168</v>
      </c>
      <c r="BH3260">
        <v>421.41247232252772</v>
      </c>
      <c r="BI3260">
        <v>0.19999999999999998</v>
      </c>
      <c r="BJ3260">
        <v>2101.2684245941969</v>
      </c>
      <c r="BK3260">
        <v>691.01115639223542</v>
      </c>
      <c r="BL3260">
        <v>861.98782942262085</v>
      </c>
      <c r="BM3260">
        <v>958.58208405625703</v>
      </c>
      <c r="BN3260">
        <v>236.66481751925645</v>
      </c>
      <c r="BO3260">
        <v>24.675766540260248</v>
      </c>
      <c r="BP3260">
        <v>6.641324751646939E-2</v>
      </c>
      <c r="BQ3260">
        <v>100</v>
      </c>
      <c r="BR3260">
        <v>290.38207876042316</v>
      </c>
      <c r="BS3260">
        <v>5.6971400923385651E-2</v>
      </c>
      <c r="BT3260">
        <v>2.9317909998198197E-4</v>
      </c>
      <c r="BU3260">
        <v>25.770222433636334</v>
      </c>
      <c r="BV3260">
        <v>0.51906711351787971</v>
      </c>
      <c r="BW3260">
        <v>15.408465128842659</v>
      </c>
      <c r="BX3260">
        <v>36.098453034930976</v>
      </c>
      <c r="BY3260">
        <v>37.026317743992074</v>
      </c>
      <c r="BZ3260">
        <v>1033.333862680458</v>
      </c>
      <c r="CA3260">
        <v>276.82397856519265</v>
      </c>
      <c r="CB3260">
        <v>221.10694273293453</v>
      </c>
      <c r="CC3260" s="156">
        <v>1.29</v>
      </c>
      <c r="CD3260">
        <v>1400</v>
      </c>
      <c r="CE3260">
        <v>0.12682994408867154</v>
      </c>
      <c r="CF3260">
        <v>5.4917981210328204</v>
      </c>
      <c r="CG3260">
        <v>0.16898826417189661</v>
      </c>
      <c r="CH3260">
        <v>7.8709128559401753</v>
      </c>
      <c r="CI3260">
        <v>12</v>
      </c>
    </row>
    <row r="3261" spans="47:87" x14ac:dyDescent="0.3">
      <c r="AU3261">
        <v>0.3</v>
      </c>
      <c r="AV3261">
        <v>21.183310821307035</v>
      </c>
      <c r="AW3261">
        <v>0.32550893511153889</v>
      </c>
      <c r="AX3261">
        <v>1.1278695857446306</v>
      </c>
      <c r="AY3261">
        <v>332.38115553366509</v>
      </c>
      <c r="AZ3261">
        <v>9.7850003479598768E-2</v>
      </c>
      <c r="BA3261">
        <v>445.30173612449067</v>
      </c>
      <c r="BB3261">
        <v>278.85564849354739</v>
      </c>
      <c r="BC3261">
        <v>1</v>
      </c>
      <c r="BD3261">
        <v>37.874229125727311</v>
      </c>
      <c r="BE3261">
        <v>109.93031432829117</v>
      </c>
      <c r="BF3261">
        <v>21.292452023673874</v>
      </c>
      <c r="BG3261">
        <v>4.0988182432653639</v>
      </c>
      <c r="BH3261">
        <v>408.72000768011873</v>
      </c>
      <c r="BI3261">
        <v>0.20000000000000009</v>
      </c>
      <c r="BJ3261">
        <v>2462.8112292373166</v>
      </c>
      <c r="BK3261">
        <v>663.6391944650087</v>
      </c>
      <c r="BL3261">
        <v>875.76911809100829</v>
      </c>
      <c r="BM3261">
        <v>902.7285957853943</v>
      </c>
      <c r="BN3261">
        <v>144.06479283664032</v>
      </c>
      <c r="BO3261">
        <v>29.251933545529727</v>
      </c>
      <c r="BP3261">
        <v>6.9683788899743804E-2</v>
      </c>
      <c r="BQ3261">
        <v>100</v>
      </c>
      <c r="BR3261">
        <v>419.95547295499284</v>
      </c>
      <c r="BS3261">
        <v>5.5038813643978876E-2</v>
      </c>
      <c r="BT3261">
        <v>2.8749541428331563E-4</v>
      </c>
      <c r="BU3261">
        <v>75.807340143792146</v>
      </c>
      <c r="BV3261">
        <v>0.58674030496085561</v>
      </c>
      <c r="BW3261">
        <v>15.980760017319557</v>
      </c>
      <c r="BX3261">
        <v>35.177292978748461</v>
      </c>
      <c r="BY3261">
        <v>36.571073194426887</v>
      </c>
      <c r="BZ3261">
        <v>1100.2699111902089</v>
      </c>
      <c r="CA3261">
        <v>181.18554889253815</v>
      </c>
      <c r="CB3261">
        <v>220.15508096293777</v>
      </c>
      <c r="CC3261" s="156">
        <v>0.97</v>
      </c>
      <c r="CD3261">
        <v>1770</v>
      </c>
      <c r="CE3261">
        <v>0.11495349797836685</v>
      </c>
      <c r="CF3261">
        <v>5.0412276400955021</v>
      </c>
      <c r="CG3261">
        <v>0.15102231828465534</v>
      </c>
      <c r="CH3261">
        <v>6.4996883089876141</v>
      </c>
      <c r="CI3261">
        <v>13</v>
      </c>
    </row>
    <row r="3262" spans="47:87" x14ac:dyDescent="0.3">
      <c r="AU3262">
        <v>0.3</v>
      </c>
      <c r="AV3262">
        <v>20.50536397455172</v>
      </c>
      <c r="AW3262">
        <v>0.2548270882560888</v>
      </c>
      <c r="AX3262">
        <v>0</v>
      </c>
      <c r="AY3262">
        <v>332.50191927022411</v>
      </c>
      <c r="AZ3262">
        <v>8.528489492250492E-2</v>
      </c>
      <c r="BA3262">
        <v>347.01944022447378</v>
      </c>
      <c r="BB3262">
        <v>356.2411124756365</v>
      </c>
      <c r="BC3262">
        <v>1</v>
      </c>
      <c r="BD3262">
        <v>34.288242125009297</v>
      </c>
      <c r="BE3262">
        <v>100.96085679461251</v>
      </c>
      <c r="BF3262">
        <v>13.010745307538023</v>
      </c>
      <c r="BG3262">
        <v>4.936169012791253</v>
      </c>
      <c r="BH3262">
        <v>398.36551436995961</v>
      </c>
      <c r="BI3262">
        <v>0.20000000000000004</v>
      </c>
      <c r="BJ3262">
        <v>2733.8590623212344</v>
      </c>
      <c r="BK3262">
        <v>673.68011672081809</v>
      </c>
      <c r="BL3262">
        <v>861.38954457335819</v>
      </c>
      <c r="BM3262">
        <v>842.31925848476965</v>
      </c>
      <c r="BN3262">
        <v>234.86477959907526</v>
      </c>
      <c r="BO3262">
        <v>23.347578768816064</v>
      </c>
      <c r="BP3262">
        <v>2.1066298952959704E-4</v>
      </c>
      <c r="BQ3262">
        <v>100</v>
      </c>
      <c r="BR3262">
        <v>346.66339436101475</v>
      </c>
      <c r="BS3262">
        <v>5.3269978630163278E-2</v>
      </c>
      <c r="BT3262">
        <v>3.1664785866547768E-4</v>
      </c>
      <c r="BU3262">
        <v>45.342522466427901</v>
      </c>
      <c r="BV3262">
        <v>0.59572173415572294</v>
      </c>
      <c r="BW3262">
        <v>14.715657536949404</v>
      </c>
      <c r="BX3262">
        <v>35.499251730874768</v>
      </c>
      <c r="BY3262">
        <v>29.17113702900032</v>
      </c>
      <c r="BZ3262">
        <v>1135.2222604224494</v>
      </c>
      <c r="CA3262">
        <v>243.87003537035116</v>
      </c>
      <c r="CB3262">
        <v>250.44104538440499</v>
      </c>
      <c r="CC3262" s="156">
        <v>0.7</v>
      </c>
      <c r="CD3262">
        <v>2240</v>
      </c>
      <c r="CE3262">
        <v>0.31722330431655243</v>
      </c>
      <c r="CF3262">
        <v>7.1176633460603309</v>
      </c>
      <c r="CG3262">
        <v>0.28780132005628611</v>
      </c>
      <c r="CH3262">
        <v>28.425861072572211</v>
      </c>
      <c r="CI3262">
        <v>5</v>
      </c>
    </row>
    <row r="3263" spans="47:87" x14ac:dyDescent="0.3">
      <c r="AU3263">
        <v>0.3</v>
      </c>
      <c r="AV3263">
        <v>20.253048451867457</v>
      </c>
      <c r="AW3263">
        <v>0.33877648372765051</v>
      </c>
      <c r="AX3263">
        <v>1.035474650617741</v>
      </c>
      <c r="AY3263">
        <v>308.31321195885681</v>
      </c>
      <c r="AZ3263">
        <v>0.10441041993011654</v>
      </c>
      <c r="BA3263">
        <v>373.45459606198756</v>
      </c>
      <c r="BB3263">
        <v>442.04349467168686</v>
      </c>
      <c r="BC3263">
        <v>1</v>
      </c>
      <c r="BD3263">
        <v>42.324926011961097</v>
      </c>
      <c r="BE3263">
        <v>103.55888884129638</v>
      </c>
      <c r="BF3263">
        <v>16.335693254235203</v>
      </c>
      <c r="BG3263">
        <v>4.6292838188148213</v>
      </c>
      <c r="BH3263">
        <v>439.73796950221924</v>
      </c>
      <c r="BI3263">
        <v>0.2</v>
      </c>
      <c r="BJ3263">
        <v>2341.095734854262</v>
      </c>
      <c r="BK3263">
        <v>681.19699522682538</v>
      </c>
      <c r="BL3263">
        <v>866.64690914139078</v>
      </c>
      <c r="BM3263">
        <v>1014.8767962307285</v>
      </c>
      <c r="BN3263">
        <v>171.27875322329666</v>
      </c>
      <c r="BO3263">
        <v>30.612089203835531</v>
      </c>
      <c r="BP3263">
        <v>5.2142227198094963E-2</v>
      </c>
      <c r="BQ3263">
        <v>100</v>
      </c>
      <c r="BR3263">
        <v>255.74886587895332</v>
      </c>
      <c r="BS3263">
        <v>5.8558576383337314E-2</v>
      </c>
      <c r="BT3263">
        <v>3.1161234758283736E-4</v>
      </c>
      <c r="BU3263">
        <v>7.4083275224424483</v>
      </c>
      <c r="BV3263">
        <v>0.5453250788566526</v>
      </c>
      <c r="BW3263">
        <v>15.630350185300054</v>
      </c>
      <c r="BX3263">
        <v>34.976046301667743</v>
      </c>
      <c r="BY3263">
        <v>29.049590618231836</v>
      </c>
      <c r="BZ3263">
        <v>975.41705342381033</v>
      </c>
      <c r="CA3263">
        <v>296.79252879424888</v>
      </c>
      <c r="CB3263">
        <v>239.14877667336009</v>
      </c>
      <c r="CC3263" s="156">
        <v>0.83</v>
      </c>
      <c r="CD3263">
        <v>2050</v>
      </c>
      <c r="CE3263">
        <v>0.15142392893465351</v>
      </c>
      <c r="CF3263">
        <v>5.5742483980579003</v>
      </c>
      <c r="CG3263">
        <v>0.20153122189358322</v>
      </c>
      <c r="CH3263">
        <v>14.067429915912943</v>
      </c>
      <c r="CI3263">
        <v>9</v>
      </c>
    </row>
    <row r="3264" spans="47:87" x14ac:dyDescent="0.3">
      <c r="AU3264">
        <v>0.3</v>
      </c>
      <c r="AV3264">
        <v>21.099465686438776</v>
      </c>
      <c r="AW3264">
        <v>0.33340489951464497</v>
      </c>
      <c r="AX3264">
        <v>0.80636445932695633</v>
      </c>
      <c r="AY3264">
        <v>322.00133970819206</v>
      </c>
      <c r="AZ3264">
        <v>0.1087953918415496</v>
      </c>
      <c r="BA3264">
        <v>449.77314142618383</v>
      </c>
      <c r="BB3264">
        <v>314.70485182860887</v>
      </c>
      <c r="BC3264">
        <v>1</v>
      </c>
      <c r="BD3264">
        <v>43.311646287025127</v>
      </c>
      <c r="BE3264">
        <v>89.070224507553007</v>
      </c>
      <c r="BF3264">
        <v>17.862957173749457</v>
      </c>
      <c r="BG3264">
        <v>3.9935471002131848</v>
      </c>
      <c r="BH3264">
        <v>360.26286671079009</v>
      </c>
      <c r="BI3264">
        <v>0.19999999999999998</v>
      </c>
      <c r="BJ3264">
        <v>3217.2909864272574</v>
      </c>
      <c r="BK3264">
        <v>685.37934740549883</v>
      </c>
      <c r="BL3264">
        <v>863.62926936734152</v>
      </c>
      <c r="BM3264">
        <v>1012.2409243123385</v>
      </c>
      <c r="BN3264">
        <v>114.71054432335058</v>
      </c>
      <c r="BO3264">
        <v>30.004065789705614</v>
      </c>
      <c r="BP3264">
        <v>6.616817007200948E-2</v>
      </c>
      <c r="BQ3264">
        <v>100</v>
      </c>
      <c r="BR3264">
        <v>347.98935393611021</v>
      </c>
      <c r="BS3264">
        <v>5.7222418208830679E-2</v>
      </c>
      <c r="BT3264">
        <v>2.9295449602232201E-4</v>
      </c>
      <c r="BU3264">
        <v>69.854503262251768</v>
      </c>
      <c r="BV3264">
        <v>0.55247803016071073</v>
      </c>
      <c r="BW3264">
        <v>14.961513634756635</v>
      </c>
      <c r="BX3264">
        <v>34.964097176050252</v>
      </c>
      <c r="BY3264">
        <v>33.602155772556834</v>
      </c>
      <c r="BZ3264">
        <v>1183.6164108482799</v>
      </c>
      <c r="CA3264">
        <v>283.89749263047742</v>
      </c>
      <c r="CB3264">
        <v>220.27447244465407</v>
      </c>
      <c r="CC3264" s="156">
        <v>0.89</v>
      </c>
      <c r="CD3264">
        <v>1290</v>
      </c>
      <c r="CE3264">
        <v>0.17958622301891558</v>
      </c>
      <c r="CF3264">
        <v>6.0406668951332563</v>
      </c>
      <c r="CG3264">
        <v>0.21352549412187935</v>
      </c>
      <c r="CH3264">
        <v>17.217034948585596</v>
      </c>
      <c r="CI3264">
        <v>8</v>
      </c>
    </row>
    <row r="3265" spans="47:87" x14ac:dyDescent="0.3">
      <c r="AU3265">
        <v>0.3</v>
      </c>
      <c r="AV3265">
        <v>21.150344889264229</v>
      </c>
      <c r="AW3265">
        <v>0.33873915577458025</v>
      </c>
      <c r="AX3265">
        <v>0.98984816492585392</v>
      </c>
      <c r="AY3265">
        <v>335.6978790890314</v>
      </c>
      <c r="AZ3265">
        <v>0.10417152624502955</v>
      </c>
      <c r="BA3265">
        <v>404.49088600559412</v>
      </c>
      <c r="BB3265">
        <v>320.20642455953151</v>
      </c>
      <c r="BC3265">
        <v>1</v>
      </c>
      <c r="BD3265">
        <v>42.418325696607077</v>
      </c>
      <c r="BE3265">
        <v>102.45369429516074</v>
      </c>
      <c r="BF3265">
        <v>16.392565352295172</v>
      </c>
      <c r="BG3265">
        <v>3.0406530930858624</v>
      </c>
      <c r="BH3265">
        <v>395.79302616915851</v>
      </c>
      <c r="BI3265">
        <v>0.2</v>
      </c>
      <c r="BJ3265">
        <v>2561.6686343606425</v>
      </c>
      <c r="BK3265">
        <v>694.14832701336468</v>
      </c>
      <c r="BL3265">
        <v>875.39669499612125</v>
      </c>
      <c r="BM3265">
        <v>1008.2631940635148</v>
      </c>
      <c r="BN3265">
        <v>186.9472483100792</v>
      </c>
      <c r="BO3265">
        <v>30.893278888533558</v>
      </c>
      <c r="BP3265">
        <v>1.7607600663737524E-2</v>
      </c>
      <c r="BQ3265">
        <v>100</v>
      </c>
      <c r="BR3265">
        <v>402.31809131574096</v>
      </c>
      <c r="BS3265">
        <v>5.6729874634020482E-2</v>
      </c>
      <c r="BT3265">
        <v>3.1902201612987952E-4</v>
      </c>
      <c r="BU3265">
        <v>0</v>
      </c>
      <c r="BV3265">
        <v>0.50346898395945028</v>
      </c>
      <c r="BW3265">
        <v>14.421245470241081</v>
      </c>
      <c r="BX3265">
        <v>36.418169015065573</v>
      </c>
      <c r="BY3265">
        <v>28.313551819012769</v>
      </c>
      <c r="BZ3265">
        <v>760.37756768372128</v>
      </c>
      <c r="CA3265">
        <v>296.44158022253436</v>
      </c>
      <c r="CB3265">
        <v>220.46904342310319</v>
      </c>
      <c r="CC3265" s="156">
        <v>1.0900000000000001</v>
      </c>
      <c r="CD3265">
        <v>1310</v>
      </c>
      <c r="CE3265">
        <v>0.12754789683355239</v>
      </c>
      <c r="CF3265">
        <v>3.9530345989405986</v>
      </c>
      <c r="CG3265">
        <v>0.16411074493062264</v>
      </c>
      <c r="CH3265">
        <v>4.6031608935419994</v>
      </c>
      <c r="CI3265">
        <v>12</v>
      </c>
    </row>
    <row r="3266" spans="47:87" x14ac:dyDescent="0.3">
      <c r="AU3266">
        <v>0.3</v>
      </c>
      <c r="AV3266">
        <v>19.524846396605977</v>
      </c>
      <c r="AW3266">
        <v>0.30768774270704746</v>
      </c>
      <c r="AX3266">
        <v>0.35607928973289071</v>
      </c>
      <c r="AY3266">
        <v>352.11808482178094</v>
      </c>
      <c r="AZ3266">
        <v>0.10569445386760316</v>
      </c>
      <c r="BA3266">
        <v>474.6360025119256</v>
      </c>
      <c r="BB3266">
        <v>308.24779583366029</v>
      </c>
      <c r="BC3266">
        <v>1</v>
      </c>
      <c r="BD3266">
        <v>33.03263935074618</v>
      </c>
      <c r="BE3266">
        <v>94.669093812953349</v>
      </c>
      <c r="BF3266">
        <v>18.158625955128528</v>
      </c>
      <c r="BG3266">
        <v>6.532430104414563</v>
      </c>
      <c r="BH3266">
        <v>462.10316450159104</v>
      </c>
      <c r="BI3266">
        <v>0.2</v>
      </c>
      <c r="BJ3266">
        <v>2762.5707126607545</v>
      </c>
      <c r="BK3266">
        <v>700.37874729433804</v>
      </c>
      <c r="BL3266">
        <v>877.75866163526644</v>
      </c>
      <c r="BM3266">
        <v>940.36037748239812</v>
      </c>
      <c r="BN3266">
        <v>166.87505737602956</v>
      </c>
      <c r="BO3266">
        <v>27.86845814699436</v>
      </c>
      <c r="BP3266">
        <v>3.9347972084642947E-2</v>
      </c>
      <c r="BQ3266">
        <v>100</v>
      </c>
      <c r="BR3266">
        <v>312.90277440606337</v>
      </c>
      <c r="BS3266">
        <v>5.7285807771967963E-2</v>
      </c>
      <c r="BT3266">
        <v>2.8976956379688797E-4</v>
      </c>
      <c r="BU3266">
        <v>0</v>
      </c>
      <c r="BV3266">
        <v>0.51652363516938038</v>
      </c>
      <c r="BW3266">
        <v>14.034332994753314</v>
      </c>
      <c r="BX3266">
        <v>36.414737581183665</v>
      </c>
      <c r="BY3266">
        <v>30.942710221696373</v>
      </c>
      <c r="BZ3266">
        <v>947.14541601985491</v>
      </c>
      <c r="CA3266">
        <v>293.08190082436647</v>
      </c>
      <c r="CB3266">
        <v>238.7616443639659</v>
      </c>
      <c r="CC3266" s="156">
        <v>1.02</v>
      </c>
      <c r="CD3266">
        <v>1970</v>
      </c>
      <c r="CE3266">
        <v>0.14051169122733698</v>
      </c>
      <c r="CF3266">
        <v>5.3177388740707805</v>
      </c>
      <c r="CG3266">
        <v>0.17109690036599293</v>
      </c>
      <c r="CH3266">
        <v>8.4557250476381665</v>
      </c>
      <c r="CI3266">
        <v>11</v>
      </c>
    </row>
    <row r="3267" spans="47:87" x14ac:dyDescent="0.3">
      <c r="AU3267">
        <v>0.3</v>
      </c>
      <c r="AV3267">
        <v>20.445305969819149</v>
      </c>
      <c r="AW3267">
        <v>0.27934445836540034</v>
      </c>
      <c r="AX3267">
        <v>0.80319104409135089</v>
      </c>
      <c r="AY3267">
        <v>340.69956929519634</v>
      </c>
      <c r="AZ3267">
        <v>0.10259657985886476</v>
      </c>
      <c r="BA3267">
        <v>413.12645468213321</v>
      </c>
      <c r="BB3267">
        <v>300.67730355515562</v>
      </c>
      <c r="BC3267">
        <v>1</v>
      </c>
      <c r="BD3267">
        <v>45.600788448543447</v>
      </c>
      <c r="BE3267">
        <v>91.44909412299306</v>
      </c>
      <c r="BF3267">
        <v>22.089303729299417</v>
      </c>
      <c r="BG3267">
        <v>4.3421713242621749</v>
      </c>
      <c r="BH3267">
        <v>421.854954782969</v>
      </c>
      <c r="BI3267">
        <v>0.2</v>
      </c>
      <c r="BJ3267">
        <v>3029.8086869023332</v>
      </c>
      <c r="BK3267">
        <v>680.07079334672858</v>
      </c>
      <c r="BL3267">
        <v>897.0924396857074</v>
      </c>
      <c r="BM3267">
        <v>996.15985678903064</v>
      </c>
      <c r="BN3267">
        <v>159.80232163753186</v>
      </c>
      <c r="BO3267">
        <v>25.28172860635738</v>
      </c>
      <c r="BP3267">
        <v>3.8065795597648396E-2</v>
      </c>
      <c r="BQ3267">
        <v>100</v>
      </c>
      <c r="BR3267">
        <v>359.94981789712443</v>
      </c>
      <c r="BS3267">
        <v>5.2629821275048769E-2</v>
      </c>
      <c r="BT3267">
        <v>3.1783533680377073E-4</v>
      </c>
      <c r="BU3267">
        <v>30.19107276690632</v>
      </c>
      <c r="BV3267">
        <v>0.56031645093097071</v>
      </c>
      <c r="BW3267">
        <v>12.876204845732014</v>
      </c>
      <c r="BX3267">
        <v>33.231769311123244</v>
      </c>
      <c r="BY3267">
        <v>38.587970268252356</v>
      </c>
      <c r="BZ3267">
        <v>1108.9702943609559</v>
      </c>
      <c r="CA3267">
        <v>207.73191764073903</v>
      </c>
      <c r="CB3267">
        <v>230.6444806799966</v>
      </c>
      <c r="CC3267" s="156">
        <v>0.97</v>
      </c>
      <c r="CD3267">
        <v>1710</v>
      </c>
      <c r="CE3267">
        <v>0.12153199886448873</v>
      </c>
      <c r="CF3267">
        <v>4.8713921797212745</v>
      </c>
      <c r="CG3267">
        <v>0.15086247022658875</v>
      </c>
      <c r="CH3267">
        <v>6.2640554120969476</v>
      </c>
      <c r="CI3267">
        <v>13</v>
      </c>
    </row>
    <row r="3268" spans="47:87" x14ac:dyDescent="0.3">
      <c r="AU3268">
        <v>0.3</v>
      </c>
      <c r="AV3268">
        <v>20.57181259115664</v>
      </c>
      <c r="AW3268">
        <v>0.30237654961198607</v>
      </c>
      <c r="AX3268">
        <v>1.0249630742885096</v>
      </c>
      <c r="AY3268">
        <v>306.39806247724687</v>
      </c>
      <c r="AZ3268">
        <v>8.6704775208781906E-2</v>
      </c>
      <c r="BA3268">
        <v>368.89154904557842</v>
      </c>
      <c r="BB3268">
        <v>375.81851780988507</v>
      </c>
      <c r="BC3268">
        <v>1</v>
      </c>
      <c r="BD3268">
        <v>38.006892984346223</v>
      </c>
      <c r="BE3268">
        <v>103.75179501023953</v>
      </c>
      <c r="BF3268">
        <v>13.211011145719031</v>
      </c>
      <c r="BG3268">
        <v>3.9521925844737189</v>
      </c>
      <c r="BH3268">
        <v>411.28906723564194</v>
      </c>
      <c r="BI3268">
        <v>0.2</v>
      </c>
      <c r="BJ3268">
        <v>3011.6415025323317</v>
      </c>
      <c r="BK3268">
        <v>692.79482960831888</v>
      </c>
      <c r="BL3268">
        <v>892.67801078150706</v>
      </c>
      <c r="BM3268">
        <v>882.67421000278421</v>
      </c>
      <c r="BN3268">
        <v>134.42465476935519</v>
      </c>
      <c r="BO3268">
        <v>27.038691176978002</v>
      </c>
      <c r="BP3268">
        <v>8.1066175530899148E-2</v>
      </c>
      <c r="BQ3268">
        <v>100</v>
      </c>
      <c r="BR3268">
        <v>344.41822509376152</v>
      </c>
      <c r="BS3268">
        <v>6.1622490247366588E-2</v>
      </c>
      <c r="BT3268">
        <v>2.895220524521204E-4</v>
      </c>
      <c r="BU3268">
        <v>36.672686164636936</v>
      </c>
      <c r="BV3268">
        <v>0.53692884133912877</v>
      </c>
      <c r="BW3268">
        <v>14.3432341167402</v>
      </c>
      <c r="BX3268">
        <v>34.957996891003567</v>
      </c>
      <c r="BY3268">
        <v>33.345710212722864</v>
      </c>
      <c r="BZ3268">
        <v>1129.5751665903463</v>
      </c>
      <c r="CA3268">
        <v>251.88309511357446</v>
      </c>
      <c r="CB3268">
        <v>228.48474708944497</v>
      </c>
      <c r="CC3268" s="156">
        <v>0.99</v>
      </c>
      <c r="CD3268">
        <v>1680</v>
      </c>
      <c r="CE3268">
        <v>0.15743169018182313</v>
      </c>
      <c r="CF3268">
        <v>4.4533516981661236</v>
      </c>
      <c r="CG3268">
        <v>0.16562621571266309</v>
      </c>
      <c r="CH3268">
        <v>8.5110542115103343</v>
      </c>
      <c r="CI3268">
        <v>10</v>
      </c>
    </row>
    <row r="3269" spans="47:87" x14ac:dyDescent="0.3">
      <c r="AU3269">
        <v>0.3</v>
      </c>
      <c r="AV3269">
        <v>20.285493385964148</v>
      </c>
      <c r="AW3269">
        <v>0.32217946691746563</v>
      </c>
      <c r="AX3269">
        <v>1.430217161491107</v>
      </c>
      <c r="AY3269">
        <v>317.6161823468691</v>
      </c>
      <c r="AZ3269">
        <v>9.4666653493347561E-2</v>
      </c>
      <c r="BA3269">
        <v>388.96978379372064</v>
      </c>
      <c r="BB3269">
        <v>360.46386587030116</v>
      </c>
      <c r="BC3269">
        <v>1</v>
      </c>
      <c r="BD3269">
        <v>34.110856714274654</v>
      </c>
      <c r="BE3269">
        <v>92.123412469565807</v>
      </c>
      <c r="BF3269">
        <v>14.230581720819181</v>
      </c>
      <c r="BG3269">
        <v>6.2595833846782529</v>
      </c>
      <c r="BH3269">
        <v>413.04237885840814</v>
      </c>
      <c r="BI3269">
        <v>0.19999999999999998</v>
      </c>
      <c r="BJ3269">
        <v>2679.9242539773909</v>
      </c>
      <c r="BK3269">
        <v>671.72554854146006</v>
      </c>
      <c r="BL3269">
        <v>846.80517780112461</v>
      </c>
      <c r="BM3269">
        <v>982.29042941981322</v>
      </c>
      <c r="BN3269">
        <v>111.58251184785266</v>
      </c>
      <c r="BO3269">
        <v>29.052886057589976</v>
      </c>
      <c r="BP3269">
        <v>5.6828296080414294E-2</v>
      </c>
      <c r="BQ3269">
        <v>100</v>
      </c>
      <c r="BR3269">
        <v>338.79168947469884</v>
      </c>
      <c r="BS3269">
        <v>6.0578236116935261E-2</v>
      </c>
      <c r="BT3269">
        <v>2.8433517559217311E-4</v>
      </c>
      <c r="BU3269">
        <v>46.274739873909454</v>
      </c>
      <c r="BV3269">
        <v>0.54286309657220622</v>
      </c>
      <c r="BW3269">
        <v>15.361927845403777</v>
      </c>
      <c r="BX3269">
        <v>35.832031504747327</v>
      </c>
      <c r="BY3269">
        <v>34.564066495519477</v>
      </c>
      <c r="BZ3269">
        <v>831.35427781540477</v>
      </c>
      <c r="CA3269">
        <v>273.3588229691436</v>
      </c>
      <c r="CB3269">
        <v>248.50637771333288</v>
      </c>
      <c r="CC3269" s="156">
        <v>0.85</v>
      </c>
      <c r="CD3269">
        <v>1660</v>
      </c>
      <c r="CE3269">
        <v>0.23722422353608086</v>
      </c>
      <c r="CF3269">
        <v>9.282673573310948</v>
      </c>
      <c r="CG3269">
        <v>0.32040222845792649</v>
      </c>
      <c r="CH3269">
        <v>43.204089480711296</v>
      </c>
      <c r="CI3269">
        <v>5</v>
      </c>
    </row>
    <row r="3270" spans="47:87" x14ac:dyDescent="0.3">
      <c r="AU3270">
        <v>0.3</v>
      </c>
      <c r="AV3270">
        <v>19.111681481081114</v>
      </c>
      <c r="AW3270">
        <v>0.33739113723745867</v>
      </c>
      <c r="AX3270">
        <v>2.1956733269077144</v>
      </c>
      <c r="AY3270">
        <v>341.39122080448868</v>
      </c>
      <c r="AZ3270">
        <v>0.10568834462065745</v>
      </c>
      <c r="BA3270">
        <v>440.26754739060726</v>
      </c>
      <c r="BB3270">
        <v>387.75615432806819</v>
      </c>
      <c r="BC3270">
        <v>1</v>
      </c>
      <c r="BD3270">
        <v>40.723745997508111</v>
      </c>
      <c r="BE3270">
        <v>98.862628007967373</v>
      </c>
      <c r="BF3270">
        <v>3.576376608355694</v>
      </c>
      <c r="BG3270">
        <v>5.9273177004269124</v>
      </c>
      <c r="BH3270">
        <v>385.33399066449164</v>
      </c>
      <c r="BI3270">
        <v>0.19999999999999998</v>
      </c>
      <c r="BJ3270">
        <v>2585.7708366785673</v>
      </c>
      <c r="BK3270">
        <v>671.67863460789545</v>
      </c>
      <c r="BL3270">
        <v>840.55616170660142</v>
      </c>
      <c r="BM3270">
        <v>728.34356792694484</v>
      </c>
      <c r="BN3270">
        <v>160.09074791188661</v>
      </c>
      <c r="BO3270">
        <v>30.305099748618648</v>
      </c>
      <c r="BP3270">
        <v>7.3982113250692746E-2</v>
      </c>
      <c r="BQ3270">
        <v>100</v>
      </c>
      <c r="BR3270">
        <v>376.95382122686863</v>
      </c>
      <c r="BS3270">
        <v>5.5345569991089492E-2</v>
      </c>
      <c r="BT3270">
        <v>3.0240042269660513E-4</v>
      </c>
      <c r="BU3270">
        <v>0</v>
      </c>
      <c r="BV3270">
        <v>0.51805455588042015</v>
      </c>
      <c r="BW3270">
        <v>15.437242032336286</v>
      </c>
      <c r="BX3270">
        <v>38.927458835753633</v>
      </c>
      <c r="BY3270">
        <v>29.233994944276155</v>
      </c>
      <c r="BZ3270">
        <v>941.30153207026581</v>
      </c>
      <c r="CA3270">
        <v>264.29888545328691</v>
      </c>
      <c r="CB3270">
        <v>215.71551850729401</v>
      </c>
      <c r="CC3270" s="156">
        <v>0.88</v>
      </c>
      <c r="CD3270">
        <v>1670</v>
      </c>
      <c r="CE3270">
        <v>0.2190723623135975</v>
      </c>
      <c r="CF3270">
        <v>6.2874138977619278</v>
      </c>
      <c r="CG3270">
        <v>0.2620567422135307</v>
      </c>
      <c r="CH3270">
        <v>21.256811088491794</v>
      </c>
      <c r="CI3270">
        <v>6</v>
      </c>
    </row>
    <row r="3271" spans="47:87" x14ac:dyDescent="0.3">
      <c r="AU3271">
        <v>0.3</v>
      </c>
      <c r="AV3271">
        <v>19.064798970145361</v>
      </c>
      <c r="AW3271">
        <v>0.29782385444503273</v>
      </c>
      <c r="AX3271">
        <v>2.4859437982318777</v>
      </c>
      <c r="AY3271">
        <v>364.61277532653213</v>
      </c>
      <c r="AZ3271">
        <v>0.11314181672919332</v>
      </c>
      <c r="BA3271">
        <v>410.55420995827029</v>
      </c>
      <c r="BB3271">
        <v>375.17569245942508</v>
      </c>
      <c r="BC3271">
        <v>1</v>
      </c>
      <c r="BD3271">
        <v>47.189230350137521</v>
      </c>
      <c r="BE3271">
        <v>83.216358142693466</v>
      </c>
      <c r="BF3271">
        <v>12.076948675192337</v>
      </c>
      <c r="BG3271">
        <v>5.214047264145405</v>
      </c>
      <c r="BH3271">
        <v>425.51280162879209</v>
      </c>
      <c r="BI3271">
        <v>0.20000000000000004</v>
      </c>
      <c r="BJ3271">
        <v>2482.8914796998529</v>
      </c>
      <c r="BK3271">
        <v>681.20421309025267</v>
      </c>
      <c r="BL3271">
        <v>857.71914469393766</v>
      </c>
      <c r="BM3271">
        <v>734.54717897024625</v>
      </c>
      <c r="BN3271">
        <v>143.2368234872645</v>
      </c>
      <c r="BO3271">
        <v>26.793033412616275</v>
      </c>
      <c r="BP3271">
        <v>6.0120346035976595E-2</v>
      </c>
      <c r="BQ3271">
        <v>100</v>
      </c>
      <c r="BR3271">
        <v>340.06547878466171</v>
      </c>
      <c r="BS3271">
        <v>5.7414965344693231E-2</v>
      </c>
      <c r="BT3271">
        <v>2.8672282561824353E-4</v>
      </c>
      <c r="BU3271">
        <v>119.49513272530724</v>
      </c>
      <c r="BV3271">
        <v>0.58352360738948128</v>
      </c>
      <c r="BW3271">
        <v>14.814522651376036</v>
      </c>
      <c r="BX3271">
        <v>37.014048853955813</v>
      </c>
      <c r="BY3271">
        <v>30.012534261309494</v>
      </c>
      <c r="BZ3271">
        <v>1306.7241773023829</v>
      </c>
      <c r="CA3271">
        <v>365.50897428442443</v>
      </c>
      <c r="CB3271">
        <v>230.13743552929128</v>
      </c>
      <c r="CC3271" s="156">
        <v>1.08</v>
      </c>
      <c r="CD3271">
        <v>1800</v>
      </c>
      <c r="CE3271">
        <v>3.4190626043832273E-2</v>
      </c>
      <c r="CF3271">
        <v>1.9511009341677035</v>
      </c>
      <c r="CG3271">
        <v>7.528523243502705E-2</v>
      </c>
      <c r="CH3271">
        <v>-9.8961388320635031</v>
      </c>
      <c r="CI3271" t="s">
        <v>479</v>
      </c>
    </row>
    <row r="3272" spans="47:87" x14ac:dyDescent="0.3">
      <c r="AU3272">
        <v>0.3</v>
      </c>
      <c r="AV3272">
        <v>20.734355359818693</v>
      </c>
      <c r="AW3272">
        <v>0.30738558880540634</v>
      </c>
      <c r="AX3272">
        <v>5.6683804967305185E-3</v>
      </c>
      <c r="AY3272">
        <v>325.28536503754077</v>
      </c>
      <c r="AZ3272">
        <v>9.3105057857273896E-2</v>
      </c>
      <c r="BA3272">
        <v>426.20032283271189</v>
      </c>
      <c r="BB3272">
        <v>288.87223137058805</v>
      </c>
      <c r="BC3272">
        <v>1</v>
      </c>
      <c r="BD3272">
        <v>42.43895847218392</v>
      </c>
      <c r="BE3272">
        <v>99.428506149994561</v>
      </c>
      <c r="BF3272">
        <v>10.660052864099663</v>
      </c>
      <c r="BG3272">
        <v>4.461560003397059</v>
      </c>
      <c r="BH3272">
        <v>368.95248606546983</v>
      </c>
      <c r="BI3272">
        <v>0.20000000000000007</v>
      </c>
      <c r="BJ3272">
        <v>2758.3497108991482</v>
      </c>
      <c r="BK3272">
        <v>659.06123976188985</v>
      </c>
      <c r="BL3272">
        <v>870.14931316512491</v>
      </c>
      <c r="BM3272">
        <v>964.98173665080913</v>
      </c>
      <c r="BN3272">
        <v>191.12673771470187</v>
      </c>
      <c r="BO3272">
        <v>27.705025907306251</v>
      </c>
      <c r="BP3272">
        <v>5.588060510411591E-2</v>
      </c>
      <c r="BQ3272">
        <v>100</v>
      </c>
      <c r="BR3272">
        <v>313.77255242874418</v>
      </c>
      <c r="BS3272">
        <v>4.8777262901854204E-2</v>
      </c>
      <c r="BT3272">
        <v>3.3559668221316049E-4</v>
      </c>
      <c r="BU3272">
        <v>32.920412457167089</v>
      </c>
      <c r="BV3272">
        <v>0.4992998086984326</v>
      </c>
      <c r="BW3272">
        <v>15.019214091697455</v>
      </c>
      <c r="BX3272">
        <v>36.727998064558527</v>
      </c>
      <c r="BY3272">
        <v>34.835152081158093</v>
      </c>
      <c r="BZ3272">
        <v>935.90169200028004</v>
      </c>
      <c r="CA3272">
        <v>277.41071364539499</v>
      </c>
      <c r="CB3272">
        <v>252.17884245136091</v>
      </c>
      <c r="CC3272" s="156">
        <v>1.06</v>
      </c>
      <c r="CD3272">
        <v>1950</v>
      </c>
      <c r="CE3272">
        <v>9.4438845931189119E-2</v>
      </c>
      <c r="CF3272">
        <v>3.9015110289698001</v>
      </c>
      <c r="CG3272">
        <v>0.12417648419702391</v>
      </c>
      <c r="CH3272">
        <v>-1.4105400942484949</v>
      </c>
      <c r="CI3272" t="s">
        <v>479</v>
      </c>
    </row>
    <row r="3273" spans="47:87" x14ac:dyDescent="0.3">
      <c r="AU3273">
        <v>0.3</v>
      </c>
      <c r="AV3273">
        <v>20.039856481430174</v>
      </c>
      <c r="AW3273">
        <v>0.30630979375147671</v>
      </c>
      <c r="AX3273">
        <v>1.5726288775737773</v>
      </c>
      <c r="AY3273">
        <v>330.3653694891525</v>
      </c>
      <c r="AZ3273">
        <v>0.11139267883136712</v>
      </c>
      <c r="BA3273">
        <v>477.26985455370033</v>
      </c>
      <c r="BB3273">
        <v>438.5598656883833</v>
      </c>
      <c r="BC3273">
        <v>1</v>
      </c>
      <c r="BD3273">
        <v>41.777288278676849</v>
      </c>
      <c r="BE3273">
        <v>91.007814047934346</v>
      </c>
      <c r="BF3273">
        <v>12.841019031991905</v>
      </c>
      <c r="BG3273">
        <v>6.78818082388121</v>
      </c>
      <c r="BH3273">
        <v>450.00290433448475</v>
      </c>
      <c r="BI3273">
        <v>0.20000000000000004</v>
      </c>
      <c r="BJ3273">
        <v>2463.0261939936395</v>
      </c>
      <c r="BK3273">
        <v>691.90405683059657</v>
      </c>
      <c r="BL3273">
        <v>906.64787281475367</v>
      </c>
      <c r="BM3273">
        <v>1075.7784230722805</v>
      </c>
      <c r="BN3273">
        <v>206.35046490829973</v>
      </c>
      <c r="BO3273">
        <v>27.856402445023786</v>
      </c>
      <c r="BP3273">
        <v>2.5460212499790608E-2</v>
      </c>
      <c r="BQ3273">
        <v>100</v>
      </c>
      <c r="BR3273">
        <v>323.78353192199427</v>
      </c>
      <c r="BS3273">
        <v>4.9800154977136787E-2</v>
      </c>
      <c r="BT3273">
        <v>2.8609916427293412E-4</v>
      </c>
      <c r="BU3273">
        <v>97.853908367986392</v>
      </c>
      <c r="BV3273">
        <v>0.57232748011551504</v>
      </c>
      <c r="BW3273">
        <v>15.448789521081554</v>
      </c>
      <c r="BX3273">
        <v>32.465953945684902</v>
      </c>
      <c r="BY3273">
        <v>38.227357577352223</v>
      </c>
      <c r="BZ3273">
        <v>975.56507079679227</v>
      </c>
      <c r="CA3273">
        <v>260.5414609582042</v>
      </c>
      <c r="CB3273">
        <v>227.96664982063754</v>
      </c>
      <c r="CC3273" s="156">
        <v>0.91</v>
      </c>
      <c r="CD3273">
        <v>2280</v>
      </c>
      <c r="CE3273">
        <v>1.1418818662954466E-2</v>
      </c>
      <c r="CF3273">
        <v>1.8969243778573566</v>
      </c>
      <c r="CG3273">
        <v>6.4977139111173532E-2</v>
      </c>
      <c r="CH3273">
        <v>-14.093703689876453</v>
      </c>
      <c r="CI3273" t="s">
        <v>479</v>
      </c>
    </row>
    <row r="3274" spans="47:87" x14ac:dyDescent="0.3">
      <c r="AU3274">
        <v>0.3</v>
      </c>
      <c r="AV3274">
        <v>21.190897933528419</v>
      </c>
      <c r="AW3274">
        <v>0.3051621807241125</v>
      </c>
      <c r="AX3274">
        <v>1.3540500351448916</v>
      </c>
      <c r="AY3274">
        <v>328.84451191459453</v>
      </c>
      <c r="AZ3274">
        <v>7.9288304217196043E-2</v>
      </c>
      <c r="BA3274">
        <v>438.34531220188438</v>
      </c>
      <c r="BB3274">
        <v>348.60609532054428</v>
      </c>
      <c r="BC3274">
        <v>1</v>
      </c>
      <c r="BD3274">
        <v>36.535447345622586</v>
      </c>
      <c r="BE3274">
        <v>105.03053217090319</v>
      </c>
      <c r="BF3274">
        <v>16.945202358186386</v>
      </c>
      <c r="BG3274">
        <v>5.2058582948422893</v>
      </c>
      <c r="BH3274">
        <v>421.3797097278333</v>
      </c>
      <c r="BI3274">
        <v>0.2</v>
      </c>
      <c r="BJ3274">
        <v>2348.9920833191591</v>
      </c>
      <c r="BK3274">
        <v>680.24975998749278</v>
      </c>
      <c r="BL3274">
        <v>861.96278236672867</v>
      </c>
      <c r="BM3274">
        <v>775.70472751724446</v>
      </c>
      <c r="BN3274">
        <v>137.7700767240575</v>
      </c>
      <c r="BO3274">
        <v>27.29244855526494</v>
      </c>
      <c r="BP3274">
        <v>8.128684506184812E-2</v>
      </c>
      <c r="BQ3274">
        <v>100</v>
      </c>
      <c r="BR3274">
        <v>281.80836129464655</v>
      </c>
      <c r="BS3274">
        <v>5.5745583930293538E-2</v>
      </c>
      <c r="BT3274">
        <v>3.0778664123244794E-4</v>
      </c>
      <c r="BU3274">
        <v>122.53835137937568</v>
      </c>
      <c r="BV3274">
        <v>0.53738507829758775</v>
      </c>
      <c r="BW3274">
        <v>16.207202824610825</v>
      </c>
      <c r="BX3274">
        <v>35.308636095070277</v>
      </c>
      <c r="BY3274">
        <v>34.459671318077874</v>
      </c>
      <c r="BZ3274">
        <v>1022.2518986202759</v>
      </c>
      <c r="CA3274">
        <v>351.45813362105287</v>
      </c>
      <c r="CB3274">
        <v>238.8875694981763</v>
      </c>
      <c r="CC3274" s="156">
        <v>0.96</v>
      </c>
      <c r="CD3274">
        <v>630</v>
      </c>
      <c r="CE3274">
        <v>0.24657628389557895</v>
      </c>
      <c r="CF3274">
        <v>8.3986780856827483</v>
      </c>
      <c r="CG3274">
        <v>0.33586861327292089</v>
      </c>
      <c r="CH3274">
        <v>36.15761273752377</v>
      </c>
      <c r="CI3274">
        <v>5</v>
      </c>
    </row>
    <row r="3275" spans="47:87" x14ac:dyDescent="0.3">
      <c r="AU3275">
        <v>0.3</v>
      </c>
      <c r="AV3275">
        <v>20.088836981805354</v>
      </c>
      <c r="AW3275">
        <v>0.36910001390687069</v>
      </c>
      <c r="AX3275">
        <v>1.8871909259149482</v>
      </c>
      <c r="AY3275">
        <v>342.10520414876754</v>
      </c>
      <c r="AZ3275">
        <v>9.9051185761801566E-2</v>
      </c>
      <c r="BA3275">
        <v>437.23211352384322</v>
      </c>
      <c r="BB3275">
        <v>393.68676804930823</v>
      </c>
      <c r="BC3275">
        <v>1</v>
      </c>
      <c r="BD3275">
        <v>48.917133732476358</v>
      </c>
      <c r="BE3275">
        <v>115.20583695109967</v>
      </c>
      <c r="BF3275">
        <v>25.353119469556873</v>
      </c>
      <c r="BG3275">
        <v>5.9376615275439306</v>
      </c>
      <c r="BH3275">
        <v>400.89666029025256</v>
      </c>
      <c r="BI3275">
        <v>0.19999999999999998</v>
      </c>
      <c r="BJ3275">
        <v>2819.9822867444241</v>
      </c>
      <c r="BK3275">
        <v>684.17689505024771</v>
      </c>
      <c r="BL3275">
        <v>918.02240452510853</v>
      </c>
      <c r="BM3275">
        <v>969.26621835991875</v>
      </c>
      <c r="BN3275">
        <v>187.3948179720347</v>
      </c>
      <c r="BO3275">
        <v>33.646697007239851</v>
      </c>
      <c r="BP3275">
        <v>2.1138709209261614E-2</v>
      </c>
      <c r="BQ3275">
        <v>100</v>
      </c>
      <c r="BR3275">
        <v>354.31702336135891</v>
      </c>
      <c r="BS3275">
        <v>5.4682890570457506E-2</v>
      </c>
      <c r="BT3275">
        <v>3.203682891658529E-4</v>
      </c>
      <c r="BU3275">
        <v>0</v>
      </c>
      <c r="BV3275">
        <v>0.55323479235711159</v>
      </c>
      <c r="BW3275">
        <v>15.512640030056087</v>
      </c>
      <c r="BX3275">
        <v>33.948596576739924</v>
      </c>
      <c r="BY3275">
        <v>29.645521201721486</v>
      </c>
      <c r="BZ3275">
        <v>1100.7929430285224</v>
      </c>
      <c r="CA3275">
        <v>253.69073563744499</v>
      </c>
      <c r="CB3275">
        <v>220.92154736247412</v>
      </c>
      <c r="CC3275" s="156">
        <v>0.72</v>
      </c>
      <c r="CD3275">
        <v>1930</v>
      </c>
      <c r="CE3275">
        <v>0.28980037467209785</v>
      </c>
      <c r="CF3275">
        <v>6.7466117112890807</v>
      </c>
      <c r="CG3275">
        <v>0.27013741194615315</v>
      </c>
      <c r="CH3275">
        <v>27.267513141861894</v>
      </c>
      <c r="CI3275">
        <v>5</v>
      </c>
    </row>
    <row r="3276" spans="47:87" x14ac:dyDescent="0.3">
      <c r="AU3276">
        <v>0.3</v>
      </c>
      <c r="AV3276">
        <v>20.64467637805862</v>
      </c>
      <c r="AW3276">
        <v>0.29434330984640916</v>
      </c>
      <c r="AX3276">
        <v>1.0357424979183973</v>
      </c>
      <c r="AY3276">
        <v>341.64268021930013</v>
      </c>
      <c r="AZ3276">
        <v>0.12027905984165259</v>
      </c>
      <c r="BA3276">
        <v>422.67488659106874</v>
      </c>
      <c r="BB3276">
        <v>357.6426041672276</v>
      </c>
      <c r="BC3276">
        <v>1</v>
      </c>
      <c r="BD3276">
        <v>43.225713217377695</v>
      </c>
      <c r="BE3276">
        <v>115.1286456745641</v>
      </c>
      <c r="BF3276">
        <v>14.826347780478418</v>
      </c>
      <c r="BG3276">
        <v>6.0282896993859998</v>
      </c>
      <c r="BH3276">
        <v>389.14540827569635</v>
      </c>
      <c r="BI3276">
        <v>0.2</v>
      </c>
      <c r="BJ3276">
        <v>2674.8389040653306</v>
      </c>
      <c r="BK3276">
        <v>678.57828926331604</v>
      </c>
      <c r="BL3276">
        <v>867.42985436349977</v>
      </c>
      <c r="BM3276">
        <v>942.61286407569025</v>
      </c>
      <c r="BN3276">
        <v>154.11787181418819</v>
      </c>
      <c r="BO3276">
        <v>26.697789413527168</v>
      </c>
      <c r="BP3276">
        <v>3.293883823650709E-2</v>
      </c>
      <c r="BQ3276">
        <v>100</v>
      </c>
      <c r="BR3276">
        <v>334.61357099037178</v>
      </c>
      <c r="BS3276">
        <v>5.1478161096336295E-2</v>
      </c>
      <c r="BT3276">
        <v>2.776049473381047E-4</v>
      </c>
      <c r="BU3276">
        <v>0</v>
      </c>
      <c r="BV3276">
        <v>0.55028765238735533</v>
      </c>
      <c r="BW3276">
        <v>14.429531754297471</v>
      </c>
      <c r="BX3276">
        <v>35.833646527341436</v>
      </c>
      <c r="BY3276">
        <v>35.845729973852912</v>
      </c>
      <c r="BZ3276">
        <v>683.09384231380022</v>
      </c>
      <c r="CA3276">
        <v>239.78261450975404</v>
      </c>
      <c r="CB3276">
        <v>223.57025710390641</v>
      </c>
      <c r="CC3276" s="156">
        <v>0.78</v>
      </c>
      <c r="CD3276">
        <v>1850</v>
      </c>
      <c r="CE3276">
        <v>0.25065113625756252</v>
      </c>
      <c r="CF3276">
        <v>8.0324208919674849</v>
      </c>
      <c r="CG3276">
        <v>0.30147296511689287</v>
      </c>
      <c r="CH3276">
        <v>27.827183419759709</v>
      </c>
      <c r="CI3276">
        <v>5</v>
      </c>
    </row>
    <row r="3277" spans="47:87" x14ac:dyDescent="0.3">
      <c r="AU3277">
        <v>0.3</v>
      </c>
      <c r="AV3277">
        <v>20.619590084733318</v>
      </c>
      <c r="AW3277">
        <v>0.39530980160979406</v>
      </c>
      <c r="AX3277">
        <v>2.3184356704394058</v>
      </c>
      <c r="AY3277">
        <v>331.78624597837978</v>
      </c>
      <c r="AZ3277">
        <v>0.10465638018153538</v>
      </c>
      <c r="BA3277">
        <v>419.6588959406489</v>
      </c>
      <c r="BB3277">
        <v>394.79694275208902</v>
      </c>
      <c r="BC3277">
        <v>1</v>
      </c>
      <c r="BD3277">
        <v>45.540118909444402</v>
      </c>
      <c r="BE3277">
        <v>88.146241783207941</v>
      </c>
      <c r="BF3277">
        <v>13.551464843280394</v>
      </c>
      <c r="BG3277">
        <v>5.182218825750736</v>
      </c>
      <c r="BH3277">
        <v>412.96042528700684</v>
      </c>
      <c r="BI3277">
        <v>0.2</v>
      </c>
      <c r="BJ3277">
        <v>2615.0621561166454</v>
      </c>
      <c r="BK3277">
        <v>707.17954259949647</v>
      </c>
      <c r="BL3277">
        <v>924.36616081271006</v>
      </c>
      <c r="BM3277">
        <v>1013.4769522713733</v>
      </c>
      <c r="BN3277">
        <v>207.13991090056805</v>
      </c>
      <c r="BO3277">
        <v>35.579973847057488</v>
      </c>
      <c r="BP3277">
        <v>7.7976518528757616E-2</v>
      </c>
      <c r="BQ3277">
        <v>100</v>
      </c>
      <c r="BR3277">
        <v>350.10237925566668</v>
      </c>
      <c r="BS3277">
        <v>5.4272780546187449E-2</v>
      </c>
      <c r="BT3277">
        <v>3.0555461119808724E-4</v>
      </c>
      <c r="BU3277">
        <v>37.879665116608145</v>
      </c>
      <c r="BV3277">
        <v>0.53880255435017999</v>
      </c>
      <c r="BW3277">
        <v>13.780071022568157</v>
      </c>
      <c r="BX3277">
        <v>35.142889331362873</v>
      </c>
      <c r="BY3277">
        <v>29.517518821381714</v>
      </c>
      <c r="BZ3277">
        <v>1026.1332851220209</v>
      </c>
      <c r="CA3277">
        <v>321.19855126157796</v>
      </c>
      <c r="CB3277">
        <v>235.38976768444769</v>
      </c>
      <c r="CC3277" s="156">
        <v>0.97</v>
      </c>
      <c r="CD3277">
        <v>2420</v>
      </c>
      <c r="CE3277">
        <v>0.12170702278043999</v>
      </c>
      <c r="CF3277">
        <v>4.7282998861201726</v>
      </c>
      <c r="CG3277">
        <v>0.15610375624272563</v>
      </c>
      <c r="CH3277">
        <v>5.5678399527972049</v>
      </c>
      <c r="CI3277">
        <v>13</v>
      </c>
    </row>
    <row r="3278" spans="47:87" x14ac:dyDescent="0.3">
      <c r="AU3278">
        <v>0.3</v>
      </c>
      <c r="AV3278">
        <v>19.644019098411878</v>
      </c>
      <c r="AW3278">
        <v>0.36404879519470096</v>
      </c>
      <c r="AX3278">
        <v>1.0386925212344444</v>
      </c>
      <c r="AY3278">
        <v>308.09987025333146</v>
      </c>
      <c r="AZ3278">
        <v>0.10939269383970675</v>
      </c>
      <c r="BA3278">
        <v>500.67024332627949</v>
      </c>
      <c r="BB3278">
        <v>333.72336837413809</v>
      </c>
      <c r="BC3278">
        <v>1</v>
      </c>
      <c r="BD3278">
        <v>37.863282901197053</v>
      </c>
      <c r="BE3278">
        <v>108.42521618106952</v>
      </c>
      <c r="BF3278">
        <v>9.8034669625841406</v>
      </c>
      <c r="BG3278">
        <v>5.4456233586710248</v>
      </c>
      <c r="BH3278">
        <v>403.37325386632853</v>
      </c>
      <c r="BI3278">
        <v>0.20000000000000004</v>
      </c>
      <c r="BJ3278">
        <v>2544.087257338037</v>
      </c>
      <c r="BK3278">
        <v>676.29366026590969</v>
      </c>
      <c r="BL3278">
        <v>817.65189323669858</v>
      </c>
      <c r="BM3278">
        <v>715.21886610469824</v>
      </c>
      <c r="BN3278">
        <v>165.37661100364699</v>
      </c>
      <c r="BO3278">
        <v>32.800759911695295</v>
      </c>
      <c r="BP3278">
        <v>6.7567662910524365E-2</v>
      </c>
      <c r="BQ3278">
        <v>100</v>
      </c>
      <c r="BR3278">
        <v>362.75636852875419</v>
      </c>
      <c r="BS3278">
        <v>5.3983100239257183E-2</v>
      </c>
      <c r="BT3278">
        <v>2.8747930743181047E-4</v>
      </c>
      <c r="BU3278">
        <v>0</v>
      </c>
      <c r="BV3278">
        <v>0.50223868283558359</v>
      </c>
      <c r="BW3278">
        <v>14.074325211878039</v>
      </c>
      <c r="BX3278">
        <v>35.88355944268509</v>
      </c>
      <c r="BY3278">
        <v>32.157568915499574</v>
      </c>
      <c r="BZ3278">
        <v>963.99518916974978</v>
      </c>
      <c r="CA3278">
        <v>210.49381153906711</v>
      </c>
      <c r="CB3278">
        <v>224.11242764956361</v>
      </c>
      <c r="CC3278" s="156">
        <v>1.08</v>
      </c>
      <c r="CD3278">
        <v>1060</v>
      </c>
      <c r="CE3278">
        <v>0.1609437086574006</v>
      </c>
      <c r="CF3278">
        <v>6.4714773895778226</v>
      </c>
      <c r="CG3278">
        <v>0.23070461501703227</v>
      </c>
      <c r="CH3278">
        <v>17.660481256151442</v>
      </c>
      <c r="CI3278">
        <v>8</v>
      </c>
    </row>
    <row r="3279" spans="47:87" x14ac:dyDescent="0.3">
      <c r="AU3279">
        <v>0.3</v>
      </c>
      <c r="AV3279">
        <v>19.170000970243631</v>
      </c>
      <c r="AW3279">
        <v>0.30718199968567816</v>
      </c>
      <c r="AX3279">
        <v>1.7686586518329759</v>
      </c>
      <c r="AY3279">
        <v>344.38181964320847</v>
      </c>
      <c r="AZ3279">
        <v>0.10713879533016028</v>
      </c>
      <c r="BA3279">
        <v>353.39051428997914</v>
      </c>
      <c r="BB3279">
        <v>337.3690505992829</v>
      </c>
      <c r="BC3279">
        <v>1</v>
      </c>
      <c r="BD3279">
        <v>48.988548682538543</v>
      </c>
      <c r="BE3279">
        <v>90.959861642084107</v>
      </c>
      <c r="BF3279">
        <v>14.589360383494844</v>
      </c>
      <c r="BG3279">
        <v>6.0867793551889369</v>
      </c>
      <c r="BH3279">
        <v>386.04166569362923</v>
      </c>
      <c r="BI3279">
        <v>0.20000000000000004</v>
      </c>
      <c r="BJ3279">
        <v>2674.8187637653291</v>
      </c>
      <c r="BK3279">
        <v>692.22625630227742</v>
      </c>
      <c r="BL3279">
        <v>857.22989906087719</v>
      </c>
      <c r="BM3279">
        <v>894.23568102279376</v>
      </c>
      <c r="BN3279">
        <v>199.55663190630048</v>
      </c>
      <c r="BO3279">
        <v>27.806644642874861</v>
      </c>
      <c r="BP3279">
        <v>4.1217727156667307E-2</v>
      </c>
      <c r="BQ3279">
        <v>100</v>
      </c>
      <c r="BR3279">
        <v>312.58763164699951</v>
      </c>
      <c r="BS3279">
        <v>5.5051864122500974E-2</v>
      </c>
      <c r="BT3279">
        <v>3.2393800117284824E-4</v>
      </c>
      <c r="BU3279">
        <v>90.282266017249668</v>
      </c>
      <c r="BV3279">
        <v>0.56817276477635259</v>
      </c>
      <c r="BW3279">
        <v>15.203167600661514</v>
      </c>
      <c r="BX3279">
        <v>34.31749133735871</v>
      </c>
      <c r="BY3279">
        <v>27.132924194024767</v>
      </c>
      <c r="BZ3279">
        <v>712.77444541710065</v>
      </c>
      <c r="CA3279">
        <v>252.75633291479269</v>
      </c>
      <c r="CB3279">
        <v>219.20004559694453</v>
      </c>
      <c r="CC3279" s="156">
        <v>1.03</v>
      </c>
      <c r="CD3279">
        <v>2190</v>
      </c>
      <c r="CE3279">
        <v>1.0534470614768532E-2</v>
      </c>
      <c r="CF3279">
        <v>1.5457449739925171</v>
      </c>
      <c r="CG3279">
        <v>5.9950464623991805E-2</v>
      </c>
      <c r="CH3279">
        <v>-11.378726313223989</v>
      </c>
      <c r="CI3279" t="s">
        <v>479</v>
      </c>
    </row>
    <row r="3280" spans="47:87" x14ac:dyDescent="0.3">
      <c r="AU3280">
        <v>0.3</v>
      </c>
      <c r="AV3280">
        <v>20.073435845172956</v>
      </c>
      <c r="AW3280">
        <v>0.27617340838660875</v>
      </c>
      <c r="AX3280">
        <v>0.50630327534671549</v>
      </c>
      <c r="AY3280">
        <v>355.25236422225868</v>
      </c>
      <c r="AZ3280">
        <v>9.5372194006719035E-2</v>
      </c>
      <c r="BA3280">
        <v>410.30000471445499</v>
      </c>
      <c r="BB3280">
        <v>359.55318647208446</v>
      </c>
      <c r="BC3280">
        <v>1</v>
      </c>
      <c r="BD3280">
        <v>41.151796436067222</v>
      </c>
      <c r="BE3280">
        <v>105.79366542610198</v>
      </c>
      <c r="BF3280">
        <v>17.439632361807551</v>
      </c>
      <c r="BG3280">
        <v>7.1207118289867886</v>
      </c>
      <c r="BH3280">
        <v>372.88193394850765</v>
      </c>
      <c r="BI3280">
        <v>0.19999999999999998</v>
      </c>
      <c r="BJ3280">
        <v>2773.3815123393379</v>
      </c>
      <c r="BK3280">
        <v>694.08454305152509</v>
      </c>
      <c r="BL3280">
        <v>799.20709780992331</v>
      </c>
      <c r="BM3280">
        <v>963.07075875897397</v>
      </c>
      <c r="BN3280">
        <v>203.33818504488303</v>
      </c>
      <c r="BO3280">
        <v>25.094266776944441</v>
      </c>
      <c r="BP3280">
        <v>2.5585697747331659E-2</v>
      </c>
      <c r="BQ3280">
        <v>100</v>
      </c>
      <c r="BR3280">
        <v>341.78948576230817</v>
      </c>
      <c r="BS3280">
        <v>5.1657088693852812E-2</v>
      </c>
      <c r="BT3280">
        <v>3.0894902433552463E-4</v>
      </c>
      <c r="BU3280">
        <v>0</v>
      </c>
      <c r="BV3280">
        <v>0.60275667273333378</v>
      </c>
      <c r="BW3280">
        <v>15.206066853048267</v>
      </c>
      <c r="BX3280">
        <v>35.991131096264198</v>
      </c>
      <c r="BY3280">
        <v>27.32898612911902</v>
      </c>
      <c r="BZ3280">
        <v>869.07935845441682</v>
      </c>
      <c r="CA3280">
        <v>215.42595747488392</v>
      </c>
      <c r="CB3280">
        <v>218.08192346089285</v>
      </c>
      <c r="CC3280" s="156">
        <v>0.82</v>
      </c>
      <c r="CD3280">
        <v>1720</v>
      </c>
      <c r="CE3280">
        <v>0.16047386498586302</v>
      </c>
      <c r="CF3280">
        <v>5.7688387390593148</v>
      </c>
      <c r="CG3280">
        <v>0.19912229033086226</v>
      </c>
      <c r="CH3280">
        <v>14.168827856134737</v>
      </c>
      <c r="CI3280">
        <v>8</v>
      </c>
    </row>
    <row r="3281" spans="47:87" x14ac:dyDescent="0.3">
      <c r="AU3281">
        <v>0.3</v>
      </c>
      <c r="AV3281">
        <v>21.36726678399782</v>
      </c>
      <c r="AW3281">
        <v>0.39781133275233665</v>
      </c>
      <c r="AX3281">
        <v>2.0533854080926495</v>
      </c>
      <c r="AY3281">
        <v>330.5372008027523</v>
      </c>
      <c r="AZ3281">
        <v>8.4720235844450875E-2</v>
      </c>
      <c r="BA3281">
        <v>374.00095643472434</v>
      </c>
      <c r="BB3281">
        <v>356.90588813698258</v>
      </c>
      <c r="BC3281">
        <v>1</v>
      </c>
      <c r="BD3281">
        <v>44.92321218775156</v>
      </c>
      <c r="BE3281">
        <v>111.04424793490629</v>
      </c>
      <c r="BF3281">
        <v>8.4775949956563519</v>
      </c>
      <c r="BG3281">
        <v>4.405156769466454</v>
      </c>
      <c r="BH3281">
        <v>384.78256951170869</v>
      </c>
      <c r="BI3281">
        <v>0.19999999999999996</v>
      </c>
      <c r="BJ3281">
        <v>2689.2511024585797</v>
      </c>
      <c r="BK3281">
        <v>684.41310863845479</v>
      </c>
      <c r="BL3281">
        <v>848.07626735725148</v>
      </c>
      <c r="BM3281">
        <v>919.72362964340664</v>
      </c>
      <c r="BN3281">
        <v>181.50662254941741</v>
      </c>
      <c r="BO3281">
        <v>35.939960285806386</v>
      </c>
      <c r="BP3281">
        <v>6.2208452170680044E-2</v>
      </c>
      <c r="BQ3281">
        <v>100</v>
      </c>
      <c r="BR3281">
        <v>265.78246696431654</v>
      </c>
      <c r="BS3281">
        <v>5.5654303609003704E-2</v>
      </c>
      <c r="BT3281">
        <v>2.9267874394095088E-4</v>
      </c>
      <c r="BU3281">
        <v>64.219233116920705</v>
      </c>
      <c r="BV3281">
        <v>0.53245509908491229</v>
      </c>
      <c r="BW3281">
        <v>14.783439896971686</v>
      </c>
      <c r="BX3281">
        <v>34.815728322457588</v>
      </c>
      <c r="BY3281">
        <v>36.074699363789115</v>
      </c>
      <c r="BZ3281">
        <v>1113.7493339780472</v>
      </c>
      <c r="CA3281">
        <v>294.38045242218988</v>
      </c>
      <c r="CB3281">
        <v>241.39503583498447</v>
      </c>
      <c r="CC3281" s="156">
        <v>0.96</v>
      </c>
      <c r="CD3281">
        <v>2300</v>
      </c>
      <c r="CE3281">
        <v>0.1057776544142226</v>
      </c>
      <c r="CF3281">
        <v>4.9221428091330068</v>
      </c>
      <c r="CG3281">
        <v>0.1476508390591689</v>
      </c>
      <c r="CH3281">
        <v>2.8078682762629898</v>
      </c>
      <c r="CI3281">
        <v>14</v>
      </c>
    </row>
    <row r="3282" spans="47:87" x14ac:dyDescent="0.3">
      <c r="AU3282">
        <v>0.3</v>
      </c>
      <c r="AV3282">
        <v>18.293726957820152</v>
      </c>
      <c r="AW3282">
        <v>0.30063535710222189</v>
      </c>
      <c r="AX3282">
        <v>1.1850223746238844</v>
      </c>
      <c r="AY3282">
        <v>343.30344786424223</v>
      </c>
      <c r="AZ3282">
        <v>9.2348555320823131E-2</v>
      </c>
      <c r="BA3282">
        <v>359.97075008582135</v>
      </c>
      <c r="BB3282">
        <v>239.407033045437</v>
      </c>
      <c r="BC3282">
        <v>1</v>
      </c>
      <c r="BD3282">
        <v>35.023397157850731</v>
      </c>
      <c r="BE3282">
        <v>96.638783963098561</v>
      </c>
      <c r="BF3282">
        <v>16.028952390221981</v>
      </c>
      <c r="BG3282">
        <v>3.5227748871602662</v>
      </c>
      <c r="BH3282">
        <v>437.03240289037905</v>
      </c>
      <c r="BI3282">
        <v>0.2</v>
      </c>
      <c r="BJ3282">
        <v>2441.0839137535495</v>
      </c>
      <c r="BK3282">
        <v>694.39276839814875</v>
      </c>
      <c r="BL3282">
        <v>897.98302140084547</v>
      </c>
      <c r="BM3282">
        <v>955.07637091962806</v>
      </c>
      <c r="BN3282">
        <v>85.992341935749963</v>
      </c>
      <c r="BO3282">
        <v>27.144412299845389</v>
      </c>
      <c r="BP3282">
        <v>4.8847842822705823E-2</v>
      </c>
      <c r="BQ3282">
        <v>100</v>
      </c>
      <c r="BR3282">
        <v>306.20188849505132</v>
      </c>
      <c r="BS3282">
        <v>5.8799240892839305E-2</v>
      </c>
      <c r="BT3282">
        <v>3.2040235625347893E-4</v>
      </c>
      <c r="BU3282">
        <v>9.3581222029691453</v>
      </c>
      <c r="BV3282">
        <v>0.5562104240960315</v>
      </c>
      <c r="BW3282">
        <v>14.962275943700741</v>
      </c>
      <c r="BX3282">
        <v>35.876078005428084</v>
      </c>
      <c r="BY3282">
        <v>32.892958734465161</v>
      </c>
      <c r="BZ3282">
        <v>987.46919503681943</v>
      </c>
      <c r="CA3282">
        <v>258.64089273769451</v>
      </c>
      <c r="CB3282">
        <v>222.49725474384402</v>
      </c>
      <c r="CC3282" s="156">
        <v>0.93</v>
      </c>
      <c r="CD3282">
        <v>2470</v>
      </c>
      <c r="CE3282">
        <v>7.6702551757727999E-3</v>
      </c>
      <c r="CF3282">
        <v>2.0258274045561624</v>
      </c>
      <c r="CG3282">
        <v>5.3291683755651728E-2</v>
      </c>
      <c r="CH3282">
        <v>-20.497868373215539</v>
      </c>
      <c r="CI3282" t="s">
        <v>479</v>
      </c>
    </row>
    <row r="3283" spans="47:87" x14ac:dyDescent="0.3">
      <c r="AU3283">
        <v>0.3</v>
      </c>
      <c r="AV3283">
        <v>20.39426901898992</v>
      </c>
      <c r="AW3283">
        <v>0.28837870709880442</v>
      </c>
      <c r="AX3283">
        <v>1.2069961167903656</v>
      </c>
      <c r="AY3283">
        <v>321.63769319796711</v>
      </c>
      <c r="AZ3283">
        <v>9.6207994881905137E-2</v>
      </c>
      <c r="BA3283">
        <v>425.54518136563973</v>
      </c>
      <c r="BB3283">
        <v>305.33973247581395</v>
      </c>
      <c r="BC3283">
        <v>1</v>
      </c>
      <c r="BD3283">
        <v>40.177167938474767</v>
      </c>
      <c r="BE3283">
        <v>103.95076293582341</v>
      </c>
      <c r="BF3283">
        <v>19.63394005207379</v>
      </c>
      <c r="BG3283">
        <v>5.5996560616159581</v>
      </c>
      <c r="BH3283">
        <v>461.70399103169319</v>
      </c>
      <c r="BI3283">
        <v>0.20000000000000004</v>
      </c>
      <c r="BJ3283">
        <v>2370.1423840034181</v>
      </c>
      <c r="BK3283">
        <v>680.69646046451669</v>
      </c>
      <c r="BL3283">
        <v>940.60951216872706</v>
      </c>
      <c r="BM3283">
        <v>942.44170007192713</v>
      </c>
      <c r="BN3283">
        <v>115.57139901666537</v>
      </c>
      <c r="BO3283">
        <v>26.127510601220735</v>
      </c>
      <c r="BP3283">
        <v>3.5928350019553128E-2</v>
      </c>
      <c r="BQ3283">
        <v>100</v>
      </c>
      <c r="BR3283">
        <v>346.16023439933747</v>
      </c>
      <c r="BS3283">
        <v>5.5700133131987996E-2</v>
      </c>
      <c r="BT3283">
        <v>2.8899964799144584E-4</v>
      </c>
      <c r="BU3283">
        <v>0</v>
      </c>
      <c r="BV3283">
        <v>0.54476421602524217</v>
      </c>
      <c r="BW3283">
        <v>14.554783360704285</v>
      </c>
      <c r="BX3283">
        <v>34.67221852417898</v>
      </c>
      <c r="BY3283">
        <v>37.241563049518696</v>
      </c>
      <c r="BZ3283">
        <v>1145.1002427520209</v>
      </c>
      <c r="CA3283">
        <v>331.59112413707879</v>
      </c>
      <c r="CB3283">
        <v>229.575882493801</v>
      </c>
      <c r="CC3283" s="156">
        <v>0.89</v>
      </c>
      <c r="CD3283">
        <v>2530</v>
      </c>
      <c r="CE3283">
        <v>3.8585795715267324E-2</v>
      </c>
      <c r="CF3283">
        <v>2.560605123266865</v>
      </c>
      <c r="CG3283">
        <v>8.2310439425169565E-2</v>
      </c>
      <c r="CH3283">
        <v>-12.575868165322911</v>
      </c>
      <c r="CI3283" t="s">
        <v>479</v>
      </c>
    </row>
    <row r="3284" spans="47:87" x14ac:dyDescent="0.3">
      <c r="AU3284">
        <v>0.3</v>
      </c>
      <c r="AV3284">
        <v>22.282627013783877</v>
      </c>
      <c r="AW3284">
        <v>0.25786955814163359</v>
      </c>
      <c r="AX3284">
        <v>0.49788424047332125</v>
      </c>
      <c r="AY3284">
        <v>325.86652943310099</v>
      </c>
      <c r="AZ3284">
        <v>9.0353305878367915E-2</v>
      </c>
      <c r="BA3284">
        <v>436.04506297178125</v>
      </c>
      <c r="BB3284">
        <v>351.23715573658257</v>
      </c>
      <c r="BC3284">
        <v>1</v>
      </c>
      <c r="BD3284">
        <v>36.721753457854049</v>
      </c>
      <c r="BE3284">
        <v>85.22931223992579</v>
      </c>
      <c r="BF3284">
        <v>8.1351964572430848</v>
      </c>
      <c r="BG3284">
        <v>4.1382405481369435</v>
      </c>
      <c r="BH3284">
        <v>374.86176957513976</v>
      </c>
      <c r="BI3284">
        <v>0.2</v>
      </c>
      <c r="BJ3284">
        <v>2113.8713847958497</v>
      </c>
      <c r="BK3284">
        <v>676.0045772311621</v>
      </c>
      <c r="BL3284">
        <v>894.53165424036467</v>
      </c>
      <c r="BM3284">
        <v>1152.0530991632588</v>
      </c>
      <c r="BN3284">
        <v>164.60738262173766</v>
      </c>
      <c r="BO3284">
        <v>23.372043019783892</v>
      </c>
      <c r="BP3284">
        <v>3.1050180437675524E-2</v>
      </c>
      <c r="BQ3284">
        <v>100</v>
      </c>
      <c r="BR3284">
        <v>388.58461353391243</v>
      </c>
      <c r="BS3284">
        <v>5.7663036901571964E-2</v>
      </c>
      <c r="BT3284">
        <v>3.0148717010572776E-4</v>
      </c>
      <c r="BU3284">
        <v>40.737272497087183</v>
      </c>
      <c r="BV3284">
        <v>0.52918611824672712</v>
      </c>
      <c r="BW3284">
        <v>15.080874509515949</v>
      </c>
      <c r="BX3284">
        <v>36.813990048403042</v>
      </c>
      <c r="BY3284">
        <v>32.206696748753778</v>
      </c>
      <c r="BZ3284">
        <v>1034.9755795943447</v>
      </c>
      <c r="CA3284">
        <v>282.06590464881708</v>
      </c>
      <c r="CB3284">
        <v>222.65787929293012</v>
      </c>
      <c r="CC3284" s="156">
        <v>1.22</v>
      </c>
      <c r="CD3284">
        <v>2080</v>
      </c>
      <c r="CE3284">
        <v>3.1693947384766163E-2</v>
      </c>
      <c r="CF3284">
        <v>2.2695308375586345</v>
      </c>
      <c r="CG3284">
        <v>7.3257107355894371E-2</v>
      </c>
      <c r="CH3284">
        <v>-12.647919005150779</v>
      </c>
      <c r="CI3284" t="s">
        <v>479</v>
      </c>
    </row>
    <row r="3285" spans="47:87" x14ac:dyDescent="0.3">
      <c r="AU3285">
        <v>0.3</v>
      </c>
      <c r="AV3285">
        <v>18.885820260916073</v>
      </c>
      <c r="AW3285">
        <v>0.34100138587049372</v>
      </c>
      <c r="AX3285">
        <v>1.3397262830983969</v>
      </c>
      <c r="AY3285">
        <v>320.52721022916739</v>
      </c>
      <c r="AZ3285">
        <v>9.744408428250334E-2</v>
      </c>
      <c r="BA3285">
        <v>379.95120975400664</v>
      </c>
      <c r="BB3285">
        <v>337.60936434091042</v>
      </c>
      <c r="BC3285">
        <v>1</v>
      </c>
      <c r="BD3285">
        <v>33.214361427410118</v>
      </c>
      <c r="BE3285">
        <v>94.208442119032284</v>
      </c>
      <c r="BF3285">
        <v>12.972266740677037</v>
      </c>
      <c r="BG3285">
        <v>2.8670336022001424</v>
      </c>
      <c r="BH3285">
        <v>445.83804771788107</v>
      </c>
      <c r="BI3285">
        <v>0.19999999999999993</v>
      </c>
      <c r="BJ3285">
        <v>2804.3181463175401</v>
      </c>
      <c r="BK3285">
        <v>692.28498042349156</v>
      </c>
      <c r="BL3285">
        <v>829.62219959233425</v>
      </c>
      <c r="BM3285">
        <v>990.07245368377744</v>
      </c>
      <c r="BN3285">
        <v>163.06226794136015</v>
      </c>
      <c r="BO3285">
        <v>30.86581987166252</v>
      </c>
      <c r="BP3285">
        <v>4.6128565736350838E-2</v>
      </c>
      <c r="BQ3285">
        <v>100</v>
      </c>
      <c r="BR3285">
        <v>324.87000016033863</v>
      </c>
      <c r="BS3285">
        <v>5.2008011727655075E-2</v>
      </c>
      <c r="BT3285">
        <v>3.416924038361782E-4</v>
      </c>
      <c r="BU3285">
        <v>15.796998455937906</v>
      </c>
      <c r="BV3285">
        <v>0.55198241584169649</v>
      </c>
      <c r="BW3285">
        <v>15.061075011163791</v>
      </c>
      <c r="BX3285">
        <v>33.85112047358875</v>
      </c>
      <c r="BY3285">
        <v>38.023914828521882</v>
      </c>
      <c r="BZ3285">
        <v>941.05431315422209</v>
      </c>
      <c r="CA3285">
        <v>242.49440366366809</v>
      </c>
      <c r="CB3285">
        <v>228.91367355241442</v>
      </c>
      <c r="CC3285" s="156">
        <v>0.85</v>
      </c>
      <c r="CD3285">
        <v>1510</v>
      </c>
      <c r="CE3285">
        <v>0.15575022521250426</v>
      </c>
      <c r="CF3285">
        <v>5.3444834318748953</v>
      </c>
      <c r="CG3285">
        <v>0.19292481225519584</v>
      </c>
      <c r="CH3285">
        <v>9.1087977402075708</v>
      </c>
      <c r="CI3285">
        <v>10</v>
      </c>
    </row>
    <row r="3286" spans="47:87" x14ac:dyDescent="0.3">
      <c r="AU3286">
        <v>0.3</v>
      </c>
      <c r="AV3286">
        <v>18.614520461586942</v>
      </c>
      <c r="AW3286">
        <v>0.25915390114407633</v>
      </c>
      <c r="AX3286">
        <v>1.7846150844103759</v>
      </c>
      <c r="AY3286">
        <v>325.76834298281273</v>
      </c>
      <c r="AZ3286">
        <v>0.10016603226184152</v>
      </c>
      <c r="BA3286">
        <v>536.12622932288718</v>
      </c>
      <c r="BB3286">
        <v>390.46214201866013</v>
      </c>
      <c r="BC3286">
        <v>1</v>
      </c>
      <c r="BD3286">
        <v>35.436762890022116</v>
      </c>
      <c r="BE3286">
        <v>87.379590444613257</v>
      </c>
      <c r="BF3286">
        <v>13.936716120327079</v>
      </c>
      <c r="BG3286">
        <v>6.3664863434997381</v>
      </c>
      <c r="BH3286">
        <v>423.59116804357399</v>
      </c>
      <c r="BI3286">
        <v>0.2</v>
      </c>
      <c r="BJ3286">
        <v>2861.5169312632024</v>
      </c>
      <c r="BK3286">
        <v>701.94215481764854</v>
      </c>
      <c r="BL3286">
        <v>908.18298431788753</v>
      </c>
      <c r="BM3286">
        <v>948.59514057845502</v>
      </c>
      <c r="BN3286">
        <v>191.51571352731486</v>
      </c>
      <c r="BO3286">
        <v>23.179485858276596</v>
      </c>
      <c r="BP3286">
        <v>6.8650302450954256E-2</v>
      </c>
      <c r="BQ3286">
        <v>100</v>
      </c>
      <c r="BR3286">
        <v>257.7821949286224</v>
      </c>
      <c r="BS3286">
        <v>4.7276470903656373E-2</v>
      </c>
      <c r="BT3286">
        <v>3.0319022386436932E-4</v>
      </c>
      <c r="BU3286">
        <v>0</v>
      </c>
      <c r="BV3286">
        <v>0.55229335823702064</v>
      </c>
      <c r="BW3286">
        <v>15.204639989654206</v>
      </c>
      <c r="BX3286">
        <v>34.473420085145598</v>
      </c>
      <c r="BY3286">
        <v>34.404455885868416</v>
      </c>
      <c r="BZ3286">
        <v>822.60250834613032</v>
      </c>
      <c r="CA3286">
        <v>234.94924555457786</v>
      </c>
      <c r="CB3286">
        <v>227.56267295801055</v>
      </c>
      <c r="CC3286" s="156">
        <v>1.1200000000000001</v>
      </c>
      <c r="CD3286">
        <v>660</v>
      </c>
      <c r="CE3286">
        <v>0.36117787028362391</v>
      </c>
      <c r="CF3286">
        <v>8.9570260755890807</v>
      </c>
      <c r="CG3286">
        <v>0.32004788737142759</v>
      </c>
      <c r="CH3286">
        <v>41.574281339105035</v>
      </c>
      <c r="CI3286">
        <v>4</v>
      </c>
    </row>
    <row r="3287" spans="47:87" x14ac:dyDescent="0.3">
      <c r="AU3287">
        <v>0.3</v>
      </c>
      <c r="AV3287">
        <v>18.331763430788222</v>
      </c>
      <c r="AW3287">
        <v>0.34586553733600439</v>
      </c>
      <c r="AX3287">
        <v>0.88988775843918422</v>
      </c>
      <c r="AY3287">
        <v>348.2592204611276</v>
      </c>
      <c r="AZ3287">
        <v>0.11440809336014872</v>
      </c>
      <c r="BA3287">
        <v>234.027693459148</v>
      </c>
      <c r="BB3287">
        <v>207.87862779106717</v>
      </c>
      <c r="BC3287">
        <v>1</v>
      </c>
      <c r="BD3287">
        <v>31.951815222782521</v>
      </c>
      <c r="BE3287">
        <v>97.197183797600147</v>
      </c>
      <c r="BF3287">
        <v>19.566333057541627</v>
      </c>
      <c r="BG3287">
        <v>6.214746794259745</v>
      </c>
      <c r="BH3287">
        <v>405.92815946198658</v>
      </c>
      <c r="BI3287">
        <v>0.19999999999999998</v>
      </c>
      <c r="BJ3287">
        <v>2560.6111394585841</v>
      </c>
      <c r="BK3287">
        <v>692.56194651845681</v>
      </c>
      <c r="BL3287">
        <v>855.59293183152045</v>
      </c>
      <c r="BM3287">
        <v>1048.3788240240387</v>
      </c>
      <c r="BN3287">
        <v>194.33534118615302</v>
      </c>
      <c r="BO3287">
        <v>31.428189761210895</v>
      </c>
      <c r="BP3287">
        <v>3.1896068818454311E-2</v>
      </c>
      <c r="BQ3287">
        <v>100</v>
      </c>
      <c r="BR3287">
        <v>345.05406841974013</v>
      </c>
      <c r="BS3287">
        <v>5.2120854969212448E-2</v>
      </c>
      <c r="BT3287">
        <v>3.1152625087793454E-4</v>
      </c>
      <c r="BU3287">
        <v>83.089489372557878</v>
      </c>
      <c r="BV3287">
        <v>0.57204509960476502</v>
      </c>
      <c r="BW3287">
        <v>15.472793668659067</v>
      </c>
      <c r="BX3287">
        <v>35.765367510904831</v>
      </c>
      <c r="BY3287">
        <v>30.944213019756226</v>
      </c>
      <c r="BZ3287">
        <v>1147.4996607314376</v>
      </c>
      <c r="CA3287">
        <v>257.44156299025275</v>
      </c>
      <c r="CB3287">
        <v>203.14948830149052</v>
      </c>
      <c r="CC3287" s="156">
        <v>1.02</v>
      </c>
      <c r="CD3287">
        <v>1420</v>
      </c>
      <c r="CE3287">
        <v>7.8652530566503343E-2</v>
      </c>
      <c r="CF3287">
        <v>3.9563596084536434</v>
      </c>
      <c r="CG3287">
        <v>0.11180907591115208</v>
      </c>
      <c r="CH3287">
        <v>-5.4190262335284505</v>
      </c>
      <c r="CI3287" t="s">
        <v>479</v>
      </c>
    </row>
    <row r="3288" spans="47:87" x14ac:dyDescent="0.3">
      <c r="AU3288">
        <v>0.3</v>
      </c>
      <c r="AV3288">
        <v>20.564363228140593</v>
      </c>
      <c r="AW3288">
        <v>0.34084006043298448</v>
      </c>
      <c r="AX3288">
        <v>0.9246185238686192</v>
      </c>
      <c r="AY3288">
        <v>356.52595665465003</v>
      </c>
      <c r="AZ3288">
        <v>8.7919127823692239E-2</v>
      </c>
      <c r="BA3288">
        <v>470.31339685810644</v>
      </c>
      <c r="BB3288">
        <v>301.62186406967396</v>
      </c>
      <c r="BC3288">
        <v>1</v>
      </c>
      <c r="BD3288">
        <v>39.885923184796184</v>
      </c>
      <c r="BE3288">
        <v>110.65209079201608</v>
      </c>
      <c r="BF3288">
        <v>20.488284861655504</v>
      </c>
      <c r="BG3288">
        <v>4.8949600308583161</v>
      </c>
      <c r="BH3288">
        <v>409.10828221368462</v>
      </c>
      <c r="BI3288">
        <v>0.19999999999999996</v>
      </c>
      <c r="BJ3288">
        <v>2566.4025074158994</v>
      </c>
      <c r="BK3288">
        <v>692.44141588808986</v>
      </c>
      <c r="BL3288">
        <v>919.00450424586518</v>
      </c>
      <c r="BM3288">
        <v>1020.838158586705</v>
      </c>
      <c r="BN3288">
        <v>163.66961721774754</v>
      </c>
      <c r="BO3288">
        <v>30.794287645394622</v>
      </c>
      <c r="BP3288">
        <v>5.3060839942618163E-2</v>
      </c>
      <c r="BQ3288">
        <v>100</v>
      </c>
      <c r="BR3288">
        <v>403.57968529703106</v>
      </c>
      <c r="BS3288">
        <v>5.8127530739346941E-2</v>
      </c>
      <c r="BT3288">
        <v>2.7937430786573961E-4</v>
      </c>
      <c r="BU3288">
        <v>0</v>
      </c>
      <c r="BV3288">
        <v>0.59103843201879636</v>
      </c>
      <c r="BW3288">
        <v>13.991143499893605</v>
      </c>
      <c r="BX3288">
        <v>34.30427633887998</v>
      </c>
      <c r="BY3288">
        <v>34.487756160938424</v>
      </c>
      <c r="BZ3288">
        <v>784.34837535792929</v>
      </c>
      <c r="CA3288">
        <v>343.70383120905694</v>
      </c>
      <c r="CB3288">
        <v>226.34138597235378</v>
      </c>
      <c r="CC3288" s="156">
        <v>0.74</v>
      </c>
      <c r="CD3288">
        <v>1190</v>
      </c>
      <c r="CE3288">
        <v>0.30482962921078571</v>
      </c>
      <c r="CF3288">
        <v>8.2559723215111429</v>
      </c>
      <c r="CG3288">
        <v>0.37615395474182739</v>
      </c>
      <c r="CH3288">
        <v>38.743012723692267</v>
      </c>
      <c r="CI3288">
        <v>4</v>
      </c>
    </row>
    <row r="3289" spans="47:87" x14ac:dyDescent="0.3">
      <c r="AU3289">
        <v>0.3</v>
      </c>
      <c r="AV3289">
        <v>20.896205587036526</v>
      </c>
      <c r="AW3289">
        <v>0.40348793401106237</v>
      </c>
      <c r="AX3289">
        <v>1.2573057033211508</v>
      </c>
      <c r="AY3289">
        <v>306.84733291980712</v>
      </c>
      <c r="AZ3289">
        <v>0.10831996438118095</v>
      </c>
      <c r="BA3289">
        <v>351.90492623697395</v>
      </c>
      <c r="BB3289">
        <v>396.44637079071362</v>
      </c>
      <c r="BC3289">
        <v>1</v>
      </c>
      <c r="BD3289">
        <v>32.93020775632364</v>
      </c>
      <c r="BE3289">
        <v>89.752930558739308</v>
      </c>
      <c r="BF3289">
        <v>18.326818908167198</v>
      </c>
      <c r="BG3289">
        <v>5.5025472236740987</v>
      </c>
      <c r="BH3289">
        <v>401.52209918763276</v>
      </c>
      <c r="BI3289">
        <v>0.19999999999999998</v>
      </c>
      <c r="BJ3289">
        <v>2715.1857991738971</v>
      </c>
      <c r="BK3289">
        <v>697.7483533504809</v>
      </c>
      <c r="BL3289">
        <v>859.65379893435056</v>
      </c>
      <c r="BM3289">
        <v>1143.1249075523988</v>
      </c>
      <c r="BN3289">
        <v>167.73464718951553</v>
      </c>
      <c r="BO3289">
        <v>36.609730526177636</v>
      </c>
      <c r="BP3289">
        <v>4.3945917229030233E-2</v>
      </c>
      <c r="BQ3289">
        <v>100</v>
      </c>
      <c r="BR3289">
        <v>369.64045194768994</v>
      </c>
      <c r="BS3289">
        <v>5.0147342208235385E-2</v>
      </c>
      <c r="BT3289">
        <v>3.2904466064457059E-4</v>
      </c>
      <c r="BU3289">
        <v>0</v>
      </c>
      <c r="BV3289">
        <v>0.49959895247258723</v>
      </c>
      <c r="BW3289">
        <v>14.361614398161983</v>
      </c>
      <c r="BX3289">
        <v>36.512424411500291</v>
      </c>
      <c r="BY3289">
        <v>34.8143993049298</v>
      </c>
      <c r="BZ3289">
        <v>954.09277666016794</v>
      </c>
      <c r="CA3289">
        <v>286.90203521632509</v>
      </c>
      <c r="CB3289">
        <v>231.67162259403349</v>
      </c>
      <c r="CC3289" s="156">
        <v>1.03</v>
      </c>
      <c r="CD3289">
        <v>1890</v>
      </c>
      <c r="CE3289">
        <v>0.14789164216924822</v>
      </c>
      <c r="CF3289">
        <v>5.5855420901031332</v>
      </c>
      <c r="CG3289">
        <v>0.19359609846500983</v>
      </c>
      <c r="CH3289">
        <v>14.336495176084382</v>
      </c>
      <c r="CI3289">
        <v>9</v>
      </c>
    </row>
    <row r="3290" spans="47:87" x14ac:dyDescent="0.3">
      <c r="AU3290">
        <v>0.3</v>
      </c>
      <c r="AV3290">
        <v>19.506789039559688</v>
      </c>
      <c r="AW3290">
        <v>0.29505585628898229</v>
      </c>
      <c r="AX3290">
        <v>1.0063598740776252</v>
      </c>
      <c r="AY3290">
        <v>367.33530888612205</v>
      </c>
      <c r="AZ3290">
        <v>0.11831309363885677</v>
      </c>
      <c r="BA3290">
        <v>530.10129850141107</v>
      </c>
      <c r="BB3290">
        <v>258.61820331061358</v>
      </c>
      <c r="BC3290">
        <v>1</v>
      </c>
      <c r="BD3290">
        <v>23.081639566349097</v>
      </c>
      <c r="BE3290">
        <v>81.641473608477241</v>
      </c>
      <c r="BF3290">
        <v>13.308854863864429</v>
      </c>
      <c r="BG3290">
        <v>2.7227515566753784</v>
      </c>
      <c r="BH3290">
        <v>433.28397066814927</v>
      </c>
      <c r="BI3290">
        <v>0.2</v>
      </c>
      <c r="BJ3290">
        <v>2670.5146394328976</v>
      </c>
      <c r="BK3290">
        <v>702.87865646063688</v>
      </c>
      <c r="BL3290">
        <v>895.07123076300616</v>
      </c>
      <c r="BM3290">
        <v>897.41322303444053</v>
      </c>
      <c r="BN3290">
        <v>111.03111363367283</v>
      </c>
      <c r="BO3290">
        <v>26.715506156359844</v>
      </c>
      <c r="BP3290">
        <v>3.8722178169866533E-2</v>
      </c>
      <c r="BQ3290">
        <v>100</v>
      </c>
      <c r="BR3290">
        <v>323.75304627511167</v>
      </c>
      <c r="BS3290">
        <v>5.9703319436680086E-2</v>
      </c>
      <c r="BT3290">
        <v>2.8149291819583419E-4</v>
      </c>
      <c r="BU3290">
        <v>0</v>
      </c>
      <c r="BV3290">
        <v>0.57646933884469953</v>
      </c>
      <c r="BW3290">
        <v>14.490185035051049</v>
      </c>
      <c r="BX3290">
        <v>34.526089545605409</v>
      </c>
      <c r="BY3290">
        <v>35.64746619284405</v>
      </c>
      <c r="BZ3290">
        <v>782.63164047381997</v>
      </c>
      <c r="CA3290">
        <v>247.72970388697593</v>
      </c>
      <c r="CB3290">
        <v>215.67273264492812</v>
      </c>
      <c r="CC3290" s="156">
        <v>1.06</v>
      </c>
      <c r="CD3290">
        <v>1730</v>
      </c>
      <c r="CE3290">
        <v>9.4957185073455852E-2</v>
      </c>
      <c r="CF3290">
        <v>3.8227478786715143</v>
      </c>
      <c r="CG3290">
        <v>0.12505864223602123</v>
      </c>
      <c r="CH3290">
        <v>-0.52881985382870011</v>
      </c>
      <c r="CI3290" t="s">
        <v>479</v>
      </c>
    </row>
    <row r="3291" spans="47:87" x14ac:dyDescent="0.3">
      <c r="AU3291">
        <v>0.3</v>
      </c>
      <c r="AV3291">
        <v>19.485340871497858</v>
      </c>
      <c r="AW3291">
        <v>0.22199623296880508</v>
      </c>
      <c r="AX3291">
        <v>1.0329998348604694</v>
      </c>
      <c r="AY3291">
        <v>307.04779006548353</v>
      </c>
      <c r="AZ3291">
        <v>0.11320590797492464</v>
      </c>
      <c r="BA3291">
        <v>376.37213794984319</v>
      </c>
      <c r="BB3291">
        <v>403.47042724311473</v>
      </c>
      <c r="BC3291">
        <v>1</v>
      </c>
      <c r="BD3291">
        <v>41.227944160219508</v>
      </c>
      <c r="BE3291">
        <v>108.52314212154633</v>
      </c>
      <c r="BF3291">
        <v>11.066038784048587</v>
      </c>
      <c r="BG3291">
        <v>6.3369752347219146</v>
      </c>
      <c r="BH3291">
        <v>428.82706402458331</v>
      </c>
      <c r="BI3291">
        <v>0.2</v>
      </c>
      <c r="BJ3291">
        <v>2391.1571070647765</v>
      </c>
      <c r="BK3291">
        <v>701.9922657903104</v>
      </c>
      <c r="BL3291">
        <v>872.23436255657271</v>
      </c>
      <c r="BM3291">
        <v>1021.7297336864037</v>
      </c>
      <c r="BN3291">
        <v>182.96337115919357</v>
      </c>
      <c r="BO3291">
        <v>20.268731684599864</v>
      </c>
      <c r="BP3291">
        <v>8.5910375215739292E-3</v>
      </c>
      <c r="BQ3291">
        <v>100</v>
      </c>
      <c r="BR3291">
        <v>429.90106272087604</v>
      </c>
      <c r="BS3291">
        <v>5.0305498035941164E-2</v>
      </c>
      <c r="BT3291">
        <v>3.1755411589199842E-4</v>
      </c>
      <c r="BU3291">
        <v>0</v>
      </c>
      <c r="BV3291">
        <v>0.60448569431272459</v>
      </c>
      <c r="BW3291">
        <v>14.594065652955429</v>
      </c>
      <c r="BX3291">
        <v>35.904673955447784</v>
      </c>
      <c r="BY3291">
        <v>28.419593319083376</v>
      </c>
      <c r="BZ3291">
        <v>1002.6360804845003</v>
      </c>
      <c r="CA3291">
        <v>294.35674371467991</v>
      </c>
      <c r="CB3291">
        <v>244.10333933754109</v>
      </c>
      <c r="CC3291" s="156">
        <v>1.24</v>
      </c>
      <c r="CD3291">
        <v>280</v>
      </c>
      <c r="CE3291">
        <v>0.20870518549235273</v>
      </c>
      <c r="CF3291">
        <v>7.4948909958104082</v>
      </c>
      <c r="CG3291">
        <v>0.2533255985999735</v>
      </c>
      <c r="CH3291">
        <v>24.025036428858016</v>
      </c>
      <c r="CI3291">
        <v>6</v>
      </c>
    </row>
    <row r="3292" spans="47:87" x14ac:dyDescent="0.3">
      <c r="AU3292">
        <v>0.3</v>
      </c>
      <c r="AV3292">
        <v>21.430274147513547</v>
      </c>
      <c r="AW3292">
        <v>0.25080820833486872</v>
      </c>
      <c r="AX3292">
        <v>1.0073983784444653</v>
      </c>
      <c r="AY3292">
        <v>324.92689557811354</v>
      </c>
      <c r="AZ3292">
        <v>8.1484832374704275E-2</v>
      </c>
      <c r="BA3292">
        <v>498.95786643656936</v>
      </c>
      <c r="BB3292">
        <v>262.34851326402247</v>
      </c>
      <c r="BC3292">
        <v>1</v>
      </c>
      <c r="BD3292">
        <v>44.872170528483124</v>
      </c>
      <c r="BE3292">
        <v>104.59165900584952</v>
      </c>
      <c r="BF3292">
        <v>7.2986842062854267</v>
      </c>
      <c r="BG3292">
        <v>5.5750073432134402</v>
      </c>
      <c r="BH3292">
        <v>422.95718171380452</v>
      </c>
      <c r="BI3292">
        <v>0.19999999999999998</v>
      </c>
      <c r="BJ3292">
        <v>2777.7320759073691</v>
      </c>
      <c r="BK3292">
        <v>685.96373220123928</v>
      </c>
      <c r="BL3292">
        <v>894.51251317307901</v>
      </c>
      <c r="BM3292">
        <v>833.12362925577827</v>
      </c>
      <c r="BN3292">
        <v>175.36661078101415</v>
      </c>
      <c r="BO3292">
        <v>22.446393749183354</v>
      </c>
      <c r="BP3292">
        <v>6.4892012803455884E-2</v>
      </c>
      <c r="BQ3292">
        <v>100</v>
      </c>
      <c r="BR3292">
        <v>331.39029284993455</v>
      </c>
      <c r="BS3292">
        <v>5.2772736826621591E-2</v>
      </c>
      <c r="BT3292">
        <v>2.8174119273608524E-4</v>
      </c>
      <c r="BU3292">
        <v>19.784585460609765</v>
      </c>
      <c r="BV3292">
        <v>0.54224823823707269</v>
      </c>
      <c r="BW3292">
        <v>14.831469255285585</v>
      </c>
      <c r="BX3292">
        <v>37.109827443385072</v>
      </c>
      <c r="BY3292">
        <v>42.072029758831931</v>
      </c>
      <c r="BZ3292">
        <v>931.79308958197362</v>
      </c>
      <c r="CA3292">
        <v>218.37630230596261</v>
      </c>
      <c r="CB3292">
        <v>228.31511858222876</v>
      </c>
      <c r="CC3292" s="156">
        <v>0.91</v>
      </c>
      <c r="CD3292">
        <v>2820</v>
      </c>
      <c r="CE3292">
        <v>-1.0643215269950934E-2</v>
      </c>
      <c r="CF3292">
        <v>1.1224450856645163</v>
      </c>
      <c r="CG3292">
        <v>4.5625027519464595E-2</v>
      </c>
      <c r="CH3292">
        <v>-14.381433999608031</v>
      </c>
      <c r="CI3292" t="s">
        <v>479</v>
      </c>
    </row>
    <row r="3293" spans="47:87" x14ac:dyDescent="0.3">
      <c r="AU3293">
        <v>0.3</v>
      </c>
      <c r="AV3293">
        <v>21.453415031593423</v>
      </c>
      <c r="AW3293">
        <v>0.31013169310054151</v>
      </c>
      <c r="AX3293">
        <v>0.9693641575565396</v>
      </c>
      <c r="AY3293">
        <v>305.67989824257467</v>
      </c>
      <c r="AZ3293">
        <v>9.0563428067225102E-2</v>
      </c>
      <c r="BA3293">
        <v>478.48398287931019</v>
      </c>
      <c r="BB3293">
        <v>336.92658436675043</v>
      </c>
      <c r="BC3293">
        <v>1</v>
      </c>
      <c r="BD3293">
        <v>45.643240606975468</v>
      </c>
      <c r="BE3293">
        <v>114.71836354932688</v>
      </c>
      <c r="BF3293">
        <v>4.8763875755441983</v>
      </c>
      <c r="BG3293">
        <v>3.97680885966279</v>
      </c>
      <c r="BH3293">
        <v>429.71177533663445</v>
      </c>
      <c r="BI3293">
        <v>0.20000000000000004</v>
      </c>
      <c r="BJ3293">
        <v>2637.3757906633509</v>
      </c>
      <c r="BK3293">
        <v>665.33972390364386</v>
      </c>
      <c r="BL3293">
        <v>788.41903759337038</v>
      </c>
      <c r="BM3293">
        <v>870.09826498163397</v>
      </c>
      <c r="BN3293">
        <v>119.16513498232528</v>
      </c>
      <c r="BO3293">
        <v>28.042938048014172</v>
      </c>
      <c r="BP3293">
        <v>4.5426392698929834E-2</v>
      </c>
      <c r="BQ3293">
        <v>100</v>
      </c>
      <c r="BR3293">
        <v>293.29535678112234</v>
      </c>
      <c r="BS3293">
        <v>5.1232171255596232E-2</v>
      </c>
      <c r="BT3293">
        <v>2.9535004244686882E-4</v>
      </c>
      <c r="BU3293">
        <v>0</v>
      </c>
      <c r="BV3293">
        <v>0.49449375514868321</v>
      </c>
      <c r="BW3293">
        <v>14.944565204684713</v>
      </c>
      <c r="BX3293">
        <v>35.619062790840651</v>
      </c>
      <c r="BY3293">
        <v>35.101908328178631</v>
      </c>
      <c r="BZ3293">
        <v>951.17014974151107</v>
      </c>
      <c r="CA3293">
        <v>271.80758707121186</v>
      </c>
      <c r="CB3293">
        <v>227.61504596467012</v>
      </c>
      <c r="CC3293" s="156">
        <v>1.17</v>
      </c>
      <c r="CD3293">
        <v>1430</v>
      </c>
      <c r="CE3293">
        <v>6.4299291875422382E-2</v>
      </c>
      <c r="CF3293">
        <v>3.4051007845587065</v>
      </c>
      <c r="CG3293">
        <v>0.10748427337270941</v>
      </c>
      <c r="CH3293">
        <v>-5.5128561461141086</v>
      </c>
      <c r="CI3293" t="s">
        <v>479</v>
      </c>
    </row>
    <row r="3294" spans="47:87" x14ac:dyDescent="0.3">
      <c r="AU3294">
        <v>0.3</v>
      </c>
      <c r="AV3294">
        <v>20.180522611611885</v>
      </c>
      <c r="AW3294">
        <v>0.31923000059965551</v>
      </c>
      <c r="AX3294">
        <v>1.6143365228745077</v>
      </c>
      <c r="AY3294">
        <v>358.83785712953943</v>
      </c>
      <c r="AZ3294">
        <v>8.7934926142541864E-2</v>
      </c>
      <c r="BA3294">
        <v>443.12406064362841</v>
      </c>
      <c r="BB3294">
        <v>387.28323747687091</v>
      </c>
      <c r="BC3294">
        <v>1</v>
      </c>
      <c r="BD3294">
        <v>41.483589192446225</v>
      </c>
      <c r="BE3294">
        <v>88.303388484089965</v>
      </c>
      <c r="BF3294">
        <v>12.003024314688343</v>
      </c>
      <c r="BG3294">
        <v>3.0883658268296728</v>
      </c>
      <c r="BH3294">
        <v>416.41323329858909</v>
      </c>
      <c r="BI3294">
        <v>0.19999999999999998</v>
      </c>
      <c r="BJ3294">
        <v>2834.3233613018483</v>
      </c>
      <c r="BK3294">
        <v>701.01671005733556</v>
      </c>
      <c r="BL3294">
        <v>919.95932837447037</v>
      </c>
      <c r="BM3294">
        <v>998.4494577598249</v>
      </c>
      <c r="BN3294">
        <v>175.03838252573499</v>
      </c>
      <c r="BO3294">
        <v>29.042742454952808</v>
      </c>
      <c r="BP3294">
        <v>2.5293338874971906E-2</v>
      </c>
      <c r="BQ3294">
        <v>100</v>
      </c>
      <c r="BR3294">
        <v>366.17531393882012</v>
      </c>
      <c r="BS3294">
        <v>5.7483129316402308E-2</v>
      </c>
      <c r="BT3294">
        <v>3.1100453378982449E-4</v>
      </c>
      <c r="BU3294">
        <v>0</v>
      </c>
      <c r="BV3294">
        <v>0.52488839758724937</v>
      </c>
      <c r="BW3294">
        <v>14.471581940779776</v>
      </c>
      <c r="BX3294">
        <v>36.304168562542813</v>
      </c>
      <c r="BY3294">
        <v>31.550788635863622</v>
      </c>
      <c r="BZ3294">
        <v>939.86619833434145</v>
      </c>
      <c r="CA3294">
        <v>272.43353006385223</v>
      </c>
      <c r="CB3294">
        <v>241.34454567061971</v>
      </c>
      <c r="CC3294" s="156">
        <v>0.95</v>
      </c>
      <c r="CD3294">
        <v>1750</v>
      </c>
      <c r="CE3294">
        <v>0.15331176246588329</v>
      </c>
      <c r="CF3294">
        <v>4.6358604109272701</v>
      </c>
      <c r="CG3294">
        <v>0.18681303471252955</v>
      </c>
      <c r="CH3294">
        <v>6.5140430785824419</v>
      </c>
      <c r="CI3294">
        <v>11</v>
      </c>
    </row>
    <row r="3295" spans="47:87" x14ac:dyDescent="0.3">
      <c r="AU3295">
        <v>0.3</v>
      </c>
      <c r="AV3295">
        <v>20.825499581946964</v>
      </c>
      <c r="AW3295">
        <v>0.3121165946908806</v>
      </c>
      <c r="AX3295">
        <v>1.1899303391755174</v>
      </c>
      <c r="AY3295">
        <v>314.23521821047132</v>
      </c>
      <c r="AZ3295">
        <v>0.10588191993649498</v>
      </c>
      <c r="BA3295">
        <v>374.25810377719876</v>
      </c>
      <c r="BB3295">
        <v>367.35311721234569</v>
      </c>
      <c r="BC3295">
        <v>1</v>
      </c>
      <c r="BD3295">
        <v>37.741320009410458</v>
      </c>
      <c r="BE3295">
        <v>105.16019113211192</v>
      </c>
      <c r="BF3295">
        <v>20.133785332476968</v>
      </c>
      <c r="BG3295">
        <v>4.5916594442313325</v>
      </c>
      <c r="BH3295">
        <v>399.3876403232855</v>
      </c>
      <c r="BI3295">
        <v>0.19999999999999998</v>
      </c>
      <c r="BJ3295">
        <v>2420.725334473872</v>
      </c>
      <c r="BK3295">
        <v>696.87911361137526</v>
      </c>
      <c r="BL3295">
        <v>939.48805992775124</v>
      </c>
      <c r="BM3295">
        <v>931.36220961749825</v>
      </c>
      <c r="BN3295">
        <v>121.91410083937248</v>
      </c>
      <c r="BO3295">
        <v>27.861397550486831</v>
      </c>
      <c r="BP3295">
        <v>8.9453300581251879E-2</v>
      </c>
      <c r="BQ3295">
        <v>100</v>
      </c>
      <c r="BR3295">
        <v>360.27817767115539</v>
      </c>
      <c r="BS3295">
        <v>5.0378625791297899E-2</v>
      </c>
      <c r="BT3295">
        <v>2.9178895645570486E-4</v>
      </c>
      <c r="BU3295">
        <v>136.29193988543022</v>
      </c>
      <c r="BV3295">
        <v>0.54114219911407535</v>
      </c>
      <c r="BW3295">
        <v>14.501896370318645</v>
      </c>
      <c r="BX3295">
        <v>34.417052628253089</v>
      </c>
      <c r="BY3295">
        <v>35.777076866367544</v>
      </c>
      <c r="BZ3295">
        <v>885.74122743416069</v>
      </c>
      <c r="CA3295">
        <v>259.08567877667821</v>
      </c>
      <c r="CB3295">
        <v>228.83619844696389</v>
      </c>
      <c r="CC3295" s="156">
        <v>1.02</v>
      </c>
      <c r="CD3295">
        <v>1930</v>
      </c>
      <c r="CE3295">
        <v>0.10125798698713195</v>
      </c>
      <c r="CF3295">
        <v>4.198896021266397</v>
      </c>
      <c r="CG3295">
        <v>0.1301794814572951</v>
      </c>
      <c r="CH3295">
        <v>0.78591002880220695</v>
      </c>
      <c r="CI3295">
        <v>19</v>
      </c>
    </row>
    <row r="3296" spans="47:87" x14ac:dyDescent="0.3">
      <c r="AU3296">
        <v>0.3</v>
      </c>
      <c r="AV3296">
        <v>17.935444212320313</v>
      </c>
      <c r="AW3296">
        <v>0.36532474687763172</v>
      </c>
      <c r="AX3296">
        <v>1.8170142137877492</v>
      </c>
      <c r="AY3296">
        <v>308.17288501914135</v>
      </c>
      <c r="AZ3296">
        <v>9.4252748117182095E-2</v>
      </c>
      <c r="BA3296">
        <v>348.09327769540545</v>
      </c>
      <c r="BB3296">
        <v>374.04474468972859</v>
      </c>
      <c r="BC3296">
        <v>1</v>
      </c>
      <c r="BD3296">
        <v>44.009648930634164</v>
      </c>
      <c r="BE3296">
        <v>95.649795328045357</v>
      </c>
      <c r="BF3296">
        <v>18.568494600878566</v>
      </c>
      <c r="BG3296">
        <v>4.4819021671428043</v>
      </c>
      <c r="BH3296">
        <v>382.84703408563348</v>
      </c>
      <c r="BI3296">
        <v>0.2</v>
      </c>
      <c r="BJ3296">
        <v>2581.5546517074145</v>
      </c>
      <c r="BK3296">
        <v>671.68922212365419</v>
      </c>
      <c r="BL3296">
        <v>853.28965979175052</v>
      </c>
      <c r="BM3296">
        <v>654.88651514814615</v>
      </c>
      <c r="BN3296">
        <v>87.157630184442809</v>
      </c>
      <c r="BO3296">
        <v>32.767803260126811</v>
      </c>
      <c r="BP3296">
        <v>8.582900192194233E-2</v>
      </c>
      <c r="BQ3296">
        <v>100</v>
      </c>
      <c r="BR3296">
        <v>319.70144647063785</v>
      </c>
      <c r="BS3296">
        <v>5.3030455180661698E-2</v>
      </c>
      <c r="BT3296">
        <v>3.0696810849360469E-4</v>
      </c>
      <c r="BU3296">
        <v>98.490381874607166</v>
      </c>
      <c r="BV3296">
        <v>0.51470177517299387</v>
      </c>
      <c r="BW3296">
        <v>14.6736041118762</v>
      </c>
      <c r="BX3296">
        <v>36.107854743177931</v>
      </c>
      <c r="BY3296">
        <v>31.577841286331832</v>
      </c>
      <c r="BZ3296">
        <v>1056.1195028968993</v>
      </c>
      <c r="CA3296">
        <v>335.161400783229</v>
      </c>
      <c r="CB3296">
        <v>214.69281614270972</v>
      </c>
      <c r="CC3296" s="156">
        <v>0.63</v>
      </c>
      <c r="CD3296">
        <v>2070</v>
      </c>
      <c r="CE3296">
        <v>0.20694832128645646</v>
      </c>
      <c r="CF3296">
        <v>8.8003494396057746</v>
      </c>
      <c r="CG3296">
        <v>0.27302376147387825</v>
      </c>
      <c r="CH3296">
        <v>25.078705958095046</v>
      </c>
      <c r="CI3296">
        <v>6</v>
      </c>
    </row>
    <row r="3297" spans="47:87" x14ac:dyDescent="0.3">
      <c r="AU3297">
        <v>0.3</v>
      </c>
      <c r="AV3297">
        <v>20.152669146582134</v>
      </c>
      <c r="AW3297">
        <v>0.20532884743885871</v>
      </c>
      <c r="AX3297">
        <v>0.67836679612599471</v>
      </c>
      <c r="AY3297">
        <v>291.60039558418276</v>
      </c>
      <c r="AZ3297">
        <v>0.10637289644168103</v>
      </c>
      <c r="BA3297">
        <v>488.76943933536586</v>
      </c>
      <c r="BB3297">
        <v>316.92515036872783</v>
      </c>
      <c r="BC3297">
        <v>1</v>
      </c>
      <c r="BD3297">
        <v>32.613591387295223</v>
      </c>
      <c r="BE3297">
        <v>90.245440381905468</v>
      </c>
      <c r="BF3297">
        <v>9.6992855989593671</v>
      </c>
      <c r="BG3297">
        <v>4.2807351682845631</v>
      </c>
      <c r="BH3297">
        <v>385.71357394539217</v>
      </c>
      <c r="BI3297">
        <v>0.2</v>
      </c>
      <c r="BJ3297">
        <v>2753.3564088682492</v>
      </c>
      <c r="BK3297">
        <v>684.16707093266496</v>
      </c>
      <c r="BL3297">
        <v>864.76046074260569</v>
      </c>
      <c r="BM3297">
        <v>781.07422470537608</v>
      </c>
      <c r="BN3297">
        <v>209.35717613401448</v>
      </c>
      <c r="BO3297">
        <v>18.253700580453959</v>
      </c>
      <c r="BP3297">
        <v>6.7792477578892285E-2</v>
      </c>
      <c r="BQ3297">
        <v>100</v>
      </c>
      <c r="BR3297">
        <v>306.61317530261414</v>
      </c>
      <c r="BS3297">
        <v>5.8776476384482454E-2</v>
      </c>
      <c r="BT3297">
        <v>3.0322073769372787E-4</v>
      </c>
      <c r="BU3297">
        <v>0.38699149627443391</v>
      </c>
      <c r="BV3297">
        <v>0.55154224024953302</v>
      </c>
      <c r="BW3297">
        <v>13.616857765140367</v>
      </c>
      <c r="BX3297">
        <v>36.585703208252951</v>
      </c>
      <c r="BY3297">
        <v>35.629472617381467</v>
      </c>
      <c r="BZ3297">
        <v>1231.7698080206596</v>
      </c>
      <c r="CA3297">
        <v>182.45422799291708</v>
      </c>
      <c r="CB3297">
        <v>218.9389791772067</v>
      </c>
      <c r="CC3297" s="156">
        <v>0.95</v>
      </c>
      <c r="CD3297">
        <v>1950</v>
      </c>
      <c r="CE3297">
        <v>0.16592180562551051</v>
      </c>
      <c r="CF3297">
        <v>6.401229256564485</v>
      </c>
      <c r="CG3297">
        <v>0.19952860966028654</v>
      </c>
      <c r="CH3297">
        <v>14.589848666164277</v>
      </c>
      <c r="CI3297">
        <v>9</v>
      </c>
    </row>
    <row r="3298" spans="47:87" x14ac:dyDescent="0.3">
      <c r="AU3298">
        <v>0.3</v>
      </c>
      <c r="AV3298">
        <v>19.897543636071962</v>
      </c>
      <c r="AW3298">
        <v>0.30724752224544888</v>
      </c>
      <c r="AX3298">
        <v>1.8890499423985703</v>
      </c>
      <c r="AY3298">
        <v>361.68391596820368</v>
      </c>
      <c r="AZ3298">
        <v>0.1000548302189265</v>
      </c>
      <c r="BA3298">
        <v>464.55709870901995</v>
      </c>
      <c r="BB3298">
        <v>316.99855686656656</v>
      </c>
      <c r="BC3298">
        <v>1</v>
      </c>
      <c r="BD3298">
        <v>38.611899082835478</v>
      </c>
      <c r="BE3298">
        <v>103.02408989162845</v>
      </c>
      <c r="BF3298">
        <v>16.888372216416933</v>
      </c>
      <c r="BG3298">
        <v>4.33147847818912</v>
      </c>
      <c r="BH3298">
        <v>429.69761429906998</v>
      </c>
      <c r="BI3298">
        <v>0.19999999999999998</v>
      </c>
      <c r="BJ3298">
        <v>1915.1772596175572</v>
      </c>
      <c r="BK3298">
        <v>686.96271783832572</v>
      </c>
      <c r="BL3298">
        <v>881.79994978309685</v>
      </c>
      <c r="BM3298">
        <v>1080.4062096507164</v>
      </c>
      <c r="BN3298">
        <v>155.39094853249313</v>
      </c>
      <c r="BO3298">
        <v>27.561349467168746</v>
      </c>
      <c r="BP3298">
        <v>7.1745836438451574E-2</v>
      </c>
      <c r="BQ3298">
        <v>100</v>
      </c>
      <c r="BR3298">
        <v>391.66644256828795</v>
      </c>
      <c r="BS3298">
        <v>5.4679560137842344E-2</v>
      </c>
      <c r="BT3298">
        <v>2.8832359461752579E-4</v>
      </c>
      <c r="BU3298">
        <v>6.46882105264568</v>
      </c>
      <c r="BV3298">
        <v>0.57622603030157304</v>
      </c>
      <c r="BW3298">
        <v>14.219212219862358</v>
      </c>
      <c r="BX3298">
        <v>37.579740360359146</v>
      </c>
      <c r="BY3298">
        <v>32.431360778384111</v>
      </c>
      <c r="BZ3298">
        <v>800.45547739257051</v>
      </c>
      <c r="CA3298">
        <v>209.67295166769733</v>
      </c>
      <c r="CB3298">
        <v>215.11597858800985</v>
      </c>
      <c r="CC3298" s="156">
        <v>0.77</v>
      </c>
      <c r="CD3298">
        <v>2210</v>
      </c>
      <c r="CE3298">
        <v>0.20093900321788816</v>
      </c>
      <c r="CF3298">
        <v>5.9852227008129057</v>
      </c>
      <c r="CG3298">
        <v>0.240338017237262</v>
      </c>
      <c r="CH3298">
        <v>17.403588166305045</v>
      </c>
      <c r="CI3298">
        <v>7</v>
      </c>
    </row>
    <row r="3299" spans="47:87" x14ac:dyDescent="0.3">
      <c r="AU3299">
        <v>0.3</v>
      </c>
      <c r="AV3299">
        <v>18.846260180916563</v>
      </c>
      <c r="AW3299">
        <v>0.32442645809924908</v>
      </c>
      <c r="AX3299">
        <v>2.1950619578924857</v>
      </c>
      <c r="AY3299">
        <v>353.37818529458769</v>
      </c>
      <c r="AZ3299">
        <v>9.0408755341738756E-2</v>
      </c>
      <c r="BA3299">
        <v>422.33714247830346</v>
      </c>
      <c r="BB3299">
        <v>356.50442697885808</v>
      </c>
      <c r="BC3299">
        <v>1</v>
      </c>
      <c r="BD3299">
        <v>27.279378718225502</v>
      </c>
      <c r="BE3299">
        <v>114.80745976950142</v>
      </c>
      <c r="BF3299">
        <v>14.472081762116648</v>
      </c>
      <c r="BG3299">
        <v>4.5165463267603148</v>
      </c>
      <c r="BH3299">
        <v>400.07628353135692</v>
      </c>
      <c r="BI3299">
        <v>0.20000000000000004</v>
      </c>
      <c r="BJ3299">
        <v>2593.9175919627764</v>
      </c>
      <c r="BK3299">
        <v>678.00732157094626</v>
      </c>
      <c r="BL3299">
        <v>891.99808357998324</v>
      </c>
      <c r="BM3299">
        <v>1048.5708372778638</v>
      </c>
      <c r="BN3299">
        <v>170.39064344471583</v>
      </c>
      <c r="BO3299">
        <v>29.267227255240595</v>
      </c>
      <c r="BP3299">
        <v>5.58268008942501E-2</v>
      </c>
      <c r="BQ3299">
        <v>100</v>
      </c>
      <c r="BR3299">
        <v>321.58810002483216</v>
      </c>
      <c r="BS3299">
        <v>5.3992271302702496E-2</v>
      </c>
      <c r="BT3299">
        <v>2.85202387952646E-4</v>
      </c>
      <c r="BU3299">
        <v>0</v>
      </c>
      <c r="BV3299">
        <v>0.48717943842839329</v>
      </c>
      <c r="BW3299">
        <v>14.568674138437554</v>
      </c>
      <c r="BX3299">
        <v>35.339512509210337</v>
      </c>
      <c r="BY3299">
        <v>31.419634107369156</v>
      </c>
      <c r="BZ3299">
        <v>906.55093461978709</v>
      </c>
      <c r="CA3299">
        <v>320.45534968688031</v>
      </c>
      <c r="CB3299">
        <v>218.26049147186748</v>
      </c>
      <c r="CC3299" s="156">
        <v>1.2</v>
      </c>
      <c r="CD3299">
        <v>820</v>
      </c>
      <c r="CE3299">
        <v>9.9340830505584732E-2</v>
      </c>
      <c r="CF3299">
        <v>3.718287687622996</v>
      </c>
      <c r="CG3299">
        <v>0.13277466822126704</v>
      </c>
      <c r="CH3299">
        <v>1.0452082535792786</v>
      </c>
      <c r="CI3299">
        <v>19</v>
      </c>
    </row>
    <row r="3300" spans="47:87" x14ac:dyDescent="0.3">
      <c r="AU3300">
        <v>0.3</v>
      </c>
      <c r="AV3300">
        <v>22.264338006689755</v>
      </c>
      <c r="AW3300">
        <v>0.33691944670430601</v>
      </c>
      <c r="AX3300">
        <v>2.5677159729938999</v>
      </c>
      <c r="AY3300">
        <v>323.15937716493841</v>
      </c>
      <c r="AZ3300">
        <v>0.10637172454197258</v>
      </c>
      <c r="BA3300">
        <v>310.92578901159624</v>
      </c>
      <c r="BB3300">
        <v>430.43599149272075</v>
      </c>
      <c r="BC3300">
        <v>1</v>
      </c>
      <c r="BD3300">
        <v>35.337462535019796</v>
      </c>
      <c r="BE3300">
        <v>86.207807457760097</v>
      </c>
      <c r="BF3300">
        <v>12.307429044370126</v>
      </c>
      <c r="BG3300">
        <v>3.7890237838455514</v>
      </c>
      <c r="BH3300">
        <v>409.62016593385528</v>
      </c>
      <c r="BI3300">
        <v>0.20000000000000007</v>
      </c>
      <c r="BJ3300">
        <v>2656.335276338199</v>
      </c>
      <c r="BK3300">
        <v>676.45326962545266</v>
      </c>
      <c r="BL3300">
        <v>812.57866993189134</v>
      </c>
      <c r="BM3300">
        <v>737.36974894477714</v>
      </c>
      <c r="BN3300">
        <v>143.77419240635757</v>
      </c>
      <c r="BO3300">
        <v>30.494116492210228</v>
      </c>
      <c r="BP3300">
        <v>4.5797473254310633E-2</v>
      </c>
      <c r="BQ3300">
        <v>100</v>
      </c>
      <c r="BR3300">
        <v>329.06571860967506</v>
      </c>
      <c r="BS3300">
        <v>5.5618555586509709E-2</v>
      </c>
      <c r="BT3300">
        <v>3.0715574896943409E-4</v>
      </c>
      <c r="BU3300">
        <v>0</v>
      </c>
      <c r="BV3300">
        <v>0.52469817594499446</v>
      </c>
      <c r="BW3300">
        <v>15.748493959630943</v>
      </c>
      <c r="BX3300">
        <v>36.310439236924417</v>
      </c>
      <c r="BY3300">
        <v>28.356446629333981</v>
      </c>
      <c r="BZ3300">
        <v>934.51287702493551</v>
      </c>
      <c r="CA3300">
        <v>265.44329878218161</v>
      </c>
      <c r="CB3300">
        <v>232.34365543437227</v>
      </c>
      <c r="CC3300" s="156">
        <v>0.94</v>
      </c>
      <c r="CD3300">
        <v>1150</v>
      </c>
      <c r="CE3300">
        <v>0.41673651168173897</v>
      </c>
      <c r="CF3300">
        <v>8.1374562782850148</v>
      </c>
      <c r="CG3300">
        <v>0.35829388809358975</v>
      </c>
      <c r="CH3300">
        <v>43.494059840816291</v>
      </c>
      <c r="CI3300">
        <v>3</v>
      </c>
    </row>
    <row r="3301" spans="47:87" x14ac:dyDescent="0.3">
      <c r="AU3301">
        <v>0.3</v>
      </c>
      <c r="AV3301">
        <v>19.906942410177567</v>
      </c>
      <c r="AW3301">
        <v>0.24879846720964008</v>
      </c>
      <c r="AX3301">
        <v>1.2594704802382823</v>
      </c>
      <c r="AY3301">
        <v>338.36817669611395</v>
      </c>
      <c r="AZ3301">
        <v>8.1947630294538276E-2</v>
      </c>
      <c r="BA3301">
        <v>487.13504054858043</v>
      </c>
      <c r="BB3301">
        <v>273.23598367523948</v>
      </c>
      <c r="BC3301">
        <v>1</v>
      </c>
      <c r="BD3301">
        <v>37.017929207211175</v>
      </c>
      <c r="BE3301">
        <v>86.138119377535688</v>
      </c>
      <c r="BF3301">
        <v>13.190698144318363</v>
      </c>
      <c r="BG3301">
        <v>4.5840027938442685</v>
      </c>
      <c r="BH3301">
        <v>414.98571863237657</v>
      </c>
      <c r="BI3301">
        <v>0.20000000000000004</v>
      </c>
      <c r="BJ3301">
        <v>2558.5243692229715</v>
      </c>
      <c r="BK3301">
        <v>704.318257673017</v>
      </c>
      <c r="BL3301">
        <v>882.38092152727972</v>
      </c>
      <c r="BM3301">
        <v>1062.3960128407318</v>
      </c>
      <c r="BN3301">
        <v>145.01848014854738</v>
      </c>
      <c r="BO3301">
        <v>22.399132349585287</v>
      </c>
      <c r="BP3301">
        <v>4.8276043069088212E-2</v>
      </c>
      <c r="BQ3301">
        <v>100</v>
      </c>
      <c r="BR3301">
        <v>367.25631658956877</v>
      </c>
      <c r="BS3301">
        <v>5.976875351630017E-2</v>
      </c>
      <c r="BT3301">
        <v>3.2062612517792463E-4</v>
      </c>
      <c r="BU3301">
        <v>0</v>
      </c>
      <c r="BV3301">
        <v>0.52379991137209603</v>
      </c>
      <c r="BW3301">
        <v>15.154144231318609</v>
      </c>
      <c r="BX3301">
        <v>34.637980367688755</v>
      </c>
      <c r="BY3301">
        <v>27.959932923204676</v>
      </c>
      <c r="BZ3301">
        <v>1080.6983541992979</v>
      </c>
      <c r="CA3301">
        <v>356.16249266104239</v>
      </c>
      <c r="CB3301">
        <v>234.72031040244039</v>
      </c>
      <c r="CC3301" s="156">
        <v>0.96</v>
      </c>
      <c r="CD3301">
        <v>1210</v>
      </c>
      <c r="CE3301">
        <v>0.20313072269162635</v>
      </c>
      <c r="CF3301">
        <v>7.2855907201199255</v>
      </c>
      <c r="CG3301">
        <v>0.2703109133082785</v>
      </c>
      <c r="CH3301">
        <v>29.28686082182212</v>
      </c>
      <c r="CI3301">
        <v>6</v>
      </c>
    </row>
    <row r="3302" spans="47:87" x14ac:dyDescent="0.3">
      <c r="AU3302">
        <v>0.3</v>
      </c>
      <c r="AV3302">
        <v>19.6892476571755</v>
      </c>
      <c r="AW3302">
        <v>0.34680763763412781</v>
      </c>
      <c r="AX3302">
        <v>1.0255018657014978</v>
      </c>
      <c r="AY3302">
        <v>338.22222910223906</v>
      </c>
      <c r="AZ3302">
        <v>8.9887315201953574E-2</v>
      </c>
      <c r="BA3302">
        <v>482.12929802919734</v>
      </c>
      <c r="BB3302">
        <v>377.39926042805723</v>
      </c>
      <c r="BC3302">
        <v>1</v>
      </c>
      <c r="BD3302">
        <v>44.013113461250875</v>
      </c>
      <c r="BE3302">
        <v>108.67108404094473</v>
      </c>
      <c r="BF3302">
        <v>11.632745790771731</v>
      </c>
      <c r="BG3302">
        <v>5.8363712686027256</v>
      </c>
      <c r="BH3302">
        <v>424.98286840045017</v>
      </c>
      <c r="BI3302">
        <v>0.20000000000000004</v>
      </c>
      <c r="BJ3302">
        <v>2795.4760826575953</v>
      </c>
      <c r="BK3302">
        <v>687.44686088577578</v>
      </c>
      <c r="BL3302">
        <v>848.8956769796547</v>
      </c>
      <c r="BM3302">
        <v>912.29055789757842</v>
      </c>
      <c r="BN3302">
        <v>190.87472390625896</v>
      </c>
      <c r="BO3302">
        <v>31.451838610663771</v>
      </c>
      <c r="BP3302">
        <v>3.9621718875416677E-2</v>
      </c>
      <c r="BQ3302">
        <v>100</v>
      </c>
      <c r="BR3302">
        <v>340.23945575215799</v>
      </c>
      <c r="BS3302">
        <v>5.7627573315809484E-2</v>
      </c>
      <c r="BT3302">
        <v>3.1992720815079837E-4</v>
      </c>
      <c r="BU3302">
        <v>0</v>
      </c>
      <c r="BV3302">
        <v>0.5995166063581443</v>
      </c>
      <c r="BW3302">
        <v>14.793803819000757</v>
      </c>
      <c r="BX3302">
        <v>36.031144849947445</v>
      </c>
      <c r="BY3302">
        <v>34.206914399384708</v>
      </c>
      <c r="BZ3302">
        <v>1206.8585379323385</v>
      </c>
      <c r="CA3302">
        <v>294.98418043864297</v>
      </c>
      <c r="CB3302">
        <v>231.50194908435915</v>
      </c>
      <c r="CC3302" s="156">
        <v>0.9</v>
      </c>
      <c r="CD3302">
        <v>1820</v>
      </c>
      <c r="CE3302">
        <v>0.14477243869729528</v>
      </c>
      <c r="CF3302">
        <v>5.4116145651679579</v>
      </c>
      <c r="CG3302">
        <v>0.19253606546717536</v>
      </c>
      <c r="CH3302">
        <v>10.094238915405498</v>
      </c>
      <c r="CI3302">
        <v>10</v>
      </c>
    </row>
    <row r="3303" spans="47:87" x14ac:dyDescent="0.3">
      <c r="AU3303">
        <v>0.3</v>
      </c>
      <c r="AV3303">
        <v>20.178695396644613</v>
      </c>
      <c r="AW3303">
        <v>0.32166811801161815</v>
      </c>
      <c r="AX3303">
        <v>2.2085202930530046</v>
      </c>
      <c r="AY3303">
        <v>323.09262635377019</v>
      </c>
      <c r="AZ3303">
        <v>0.1129342751781969</v>
      </c>
      <c r="BA3303">
        <v>397.10487569515556</v>
      </c>
      <c r="BB3303">
        <v>309.9968502812834</v>
      </c>
      <c r="BC3303">
        <v>1</v>
      </c>
      <c r="BD3303">
        <v>35.222806897751596</v>
      </c>
      <c r="BE3303">
        <v>105.04680468306009</v>
      </c>
      <c r="BF3303">
        <v>11.862897626211597</v>
      </c>
      <c r="BG3303">
        <v>5.9581279480823595</v>
      </c>
      <c r="BH3303">
        <v>408.82376706770373</v>
      </c>
      <c r="BI3303">
        <v>0.20000000000000004</v>
      </c>
      <c r="BJ3303">
        <v>2668.6509154681867</v>
      </c>
      <c r="BK3303">
        <v>693.11905160124206</v>
      </c>
      <c r="BL3303">
        <v>837.271738580381</v>
      </c>
      <c r="BM3303">
        <v>1060.5656718291252</v>
      </c>
      <c r="BN3303">
        <v>151.37530902463496</v>
      </c>
      <c r="BO3303">
        <v>28.810609840555035</v>
      </c>
      <c r="BP3303">
        <v>8.0452141131492794E-2</v>
      </c>
      <c r="BQ3303">
        <v>100</v>
      </c>
      <c r="BR3303">
        <v>368.77811885438945</v>
      </c>
      <c r="BS3303">
        <v>5.6592102487687194E-2</v>
      </c>
      <c r="BT3303">
        <v>3.1258117357620504E-4</v>
      </c>
      <c r="BU3303">
        <v>41.654228214138413</v>
      </c>
      <c r="BV3303">
        <v>0.55027066832028082</v>
      </c>
      <c r="BW3303">
        <v>14.16634680472786</v>
      </c>
      <c r="BX3303">
        <v>34.178842708151279</v>
      </c>
      <c r="BY3303">
        <v>35.99203507141862</v>
      </c>
      <c r="BZ3303">
        <v>1281.4651503498703</v>
      </c>
      <c r="CA3303">
        <v>256.20234135011583</v>
      </c>
      <c r="CB3303">
        <v>220.26638843520766</v>
      </c>
      <c r="CC3303" s="156">
        <v>1.1399999999999999</v>
      </c>
      <c r="CD3303">
        <v>1110</v>
      </c>
      <c r="CE3303">
        <v>0.1679372523126943</v>
      </c>
      <c r="CF3303">
        <v>4.1973277864318099</v>
      </c>
      <c r="CG3303">
        <v>0.20044734935838579</v>
      </c>
      <c r="CH3303">
        <v>10.998654246638383</v>
      </c>
      <c r="CI3303">
        <v>9</v>
      </c>
    </row>
    <row r="3304" spans="47:87" x14ac:dyDescent="0.3">
      <c r="AU3304">
        <v>0.3</v>
      </c>
      <c r="AV3304">
        <v>19.994393026349425</v>
      </c>
      <c r="AW3304">
        <v>0.27376285664417888</v>
      </c>
      <c r="AX3304">
        <v>1.818137935468108</v>
      </c>
      <c r="AY3304">
        <v>333.07610481518981</v>
      </c>
      <c r="AZ3304">
        <v>0.10270095947692022</v>
      </c>
      <c r="BA3304">
        <v>405.68261646928158</v>
      </c>
      <c r="BB3304">
        <v>434.39323802317568</v>
      </c>
      <c r="BC3304">
        <v>1</v>
      </c>
      <c r="BD3304">
        <v>42.955733199704895</v>
      </c>
      <c r="BE3304">
        <v>97.734182126597986</v>
      </c>
      <c r="BF3304">
        <v>15.343144880511366</v>
      </c>
      <c r="BG3304">
        <v>5.5789138501547955</v>
      </c>
      <c r="BH3304">
        <v>415.41869444976487</v>
      </c>
      <c r="BI3304">
        <v>0.2</v>
      </c>
      <c r="BJ3304">
        <v>2498.8804547243644</v>
      </c>
      <c r="BK3304">
        <v>682.09568808143717</v>
      </c>
      <c r="BL3304">
        <v>890.49872313392666</v>
      </c>
      <c r="BM3304">
        <v>837.86704570687971</v>
      </c>
      <c r="BN3304">
        <v>199.21449866571976</v>
      </c>
      <c r="BO3304">
        <v>24.704032378170503</v>
      </c>
      <c r="BP3304">
        <v>4.6097064592743382E-2</v>
      </c>
      <c r="BQ3304">
        <v>100</v>
      </c>
      <c r="BR3304">
        <v>287.93139264264215</v>
      </c>
      <c r="BS3304">
        <v>5.5772477614117737E-2</v>
      </c>
      <c r="BT3304">
        <v>3.0639403485275489E-4</v>
      </c>
      <c r="BU3304">
        <v>0</v>
      </c>
      <c r="BV3304">
        <v>0.53700073350221933</v>
      </c>
      <c r="BW3304">
        <v>15.726512042339561</v>
      </c>
      <c r="BX3304">
        <v>33.580202933669504</v>
      </c>
      <c r="BY3304">
        <v>34.6149820253614</v>
      </c>
      <c r="BZ3304">
        <v>1066.8406394585145</v>
      </c>
      <c r="CA3304">
        <v>317.0021628604855</v>
      </c>
      <c r="CB3304">
        <v>222.8673399414985</v>
      </c>
      <c r="CC3304" s="156">
        <v>0.98</v>
      </c>
      <c r="CD3304">
        <v>970</v>
      </c>
      <c r="CE3304">
        <v>0.2544717458628416</v>
      </c>
      <c r="CF3304">
        <v>8.3740300436316915</v>
      </c>
      <c r="CG3304">
        <v>0.31268461698946859</v>
      </c>
      <c r="CH3304">
        <v>31.980754450773858</v>
      </c>
      <c r="CI3304">
        <v>5</v>
      </c>
    </row>
    <row r="3305" spans="47:87" x14ac:dyDescent="0.3">
      <c r="AU3305">
        <v>0.3</v>
      </c>
      <c r="AV3305">
        <v>21.01483125054375</v>
      </c>
      <c r="AW3305">
        <v>0.29751078905940281</v>
      </c>
      <c r="AX3305">
        <v>1.2220918236503033</v>
      </c>
      <c r="AY3305">
        <v>367.57596212342503</v>
      </c>
      <c r="AZ3305">
        <v>9.617642722078508E-2</v>
      </c>
      <c r="BA3305">
        <v>301.06622240906052</v>
      </c>
      <c r="BB3305">
        <v>396.37560478750294</v>
      </c>
      <c r="BC3305">
        <v>1</v>
      </c>
      <c r="BD3305">
        <v>42.133716992682793</v>
      </c>
      <c r="BE3305">
        <v>82.466869119323064</v>
      </c>
      <c r="BF3305">
        <v>21.960045181807484</v>
      </c>
      <c r="BG3305">
        <v>4.4973059455524327</v>
      </c>
      <c r="BH3305">
        <v>408.53812495667808</v>
      </c>
      <c r="BI3305">
        <v>0.19999999999999998</v>
      </c>
      <c r="BJ3305">
        <v>2667.5996284078979</v>
      </c>
      <c r="BK3305">
        <v>689.46140301444177</v>
      </c>
      <c r="BL3305">
        <v>925.65589210102553</v>
      </c>
      <c r="BM3305">
        <v>994.7260291659511</v>
      </c>
      <c r="BN3305">
        <v>122.0901536622806</v>
      </c>
      <c r="BO3305">
        <v>26.976899108538753</v>
      </c>
      <c r="BP3305">
        <v>3.4410343240471271E-2</v>
      </c>
      <c r="BQ3305">
        <v>100</v>
      </c>
      <c r="BR3305">
        <v>335.10699136227254</v>
      </c>
      <c r="BS3305">
        <v>5.3539560055652656E-2</v>
      </c>
      <c r="BT3305">
        <v>3.3272293754938066E-4</v>
      </c>
      <c r="BU3305">
        <v>94.914622635190753</v>
      </c>
      <c r="BV3305">
        <v>0.53420284290474451</v>
      </c>
      <c r="BW3305">
        <v>15.314615489760728</v>
      </c>
      <c r="BX3305">
        <v>35.186487739595734</v>
      </c>
      <c r="BY3305">
        <v>33.221765692177108</v>
      </c>
      <c r="BZ3305">
        <v>1234.365487061076</v>
      </c>
      <c r="CA3305">
        <v>225.00743888531375</v>
      </c>
      <c r="CB3305">
        <v>235.44940642984196</v>
      </c>
      <c r="CC3305" s="156">
        <v>0.87</v>
      </c>
      <c r="CD3305">
        <v>1590</v>
      </c>
      <c r="CE3305">
        <v>0.25457454652985612</v>
      </c>
      <c r="CF3305">
        <v>7.0446674792392052</v>
      </c>
      <c r="CG3305">
        <v>0.30933852891884212</v>
      </c>
      <c r="CH3305">
        <v>24.554895904780309</v>
      </c>
      <c r="CI3305">
        <v>5</v>
      </c>
    </row>
    <row r="3306" spans="47:87" x14ac:dyDescent="0.3">
      <c r="AU3306">
        <v>0.3</v>
      </c>
      <c r="AV3306">
        <v>19.176665095120853</v>
      </c>
      <c r="AW3306">
        <v>0.37477318054933617</v>
      </c>
      <c r="AX3306">
        <v>1.7188710926482749</v>
      </c>
      <c r="AY3306">
        <v>329.65583855651494</v>
      </c>
      <c r="AZ3306">
        <v>0.10864639387644669</v>
      </c>
      <c r="BA3306">
        <v>402.36748324050905</v>
      </c>
      <c r="BB3306">
        <v>412.42188437432247</v>
      </c>
      <c r="BC3306">
        <v>1</v>
      </c>
      <c r="BD3306">
        <v>44.865425337900398</v>
      </c>
      <c r="BE3306">
        <v>97.933534798649077</v>
      </c>
      <c r="BF3306">
        <v>19.960214443813605</v>
      </c>
      <c r="BG3306">
        <v>3.8828346512531984</v>
      </c>
      <c r="BH3306">
        <v>409.18954103045508</v>
      </c>
      <c r="BI3306">
        <v>0.19999999999999996</v>
      </c>
      <c r="BJ3306">
        <v>2248.1454104131808</v>
      </c>
      <c r="BK3306">
        <v>699.19860493206056</v>
      </c>
      <c r="BL3306">
        <v>905.73689238853819</v>
      </c>
      <c r="BM3306">
        <v>990.54020294185648</v>
      </c>
      <c r="BN3306">
        <v>124.72323946429248</v>
      </c>
      <c r="BO3306">
        <v>34.049757748438587</v>
      </c>
      <c r="BP3306">
        <v>3.5269557428165219E-2</v>
      </c>
      <c r="BQ3306">
        <v>100</v>
      </c>
      <c r="BR3306">
        <v>370.03805825585107</v>
      </c>
      <c r="BS3306">
        <v>5.5710560678414268E-2</v>
      </c>
      <c r="BT3306">
        <v>3.0250396195555902E-4</v>
      </c>
      <c r="BU3306">
        <v>84.549780485480468</v>
      </c>
      <c r="BV3306">
        <v>0.54204242637587952</v>
      </c>
      <c r="BW3306">
        <v>14.719436341605473</v>
      </c>
      <c r="BX3306">
        <v>37.860612317256852</v>
      </c>
      <c r="BY3306">
        <v>29.580111586171789</v>
      </c>
      <c r="BZ3306">
        <v>716.42594066717925</v>
      </c>
      <c r="CA3306">
        <v>264.41518828018656</v>
      </c>
      <c r="CB3306">
        <v>237.62058822307887</v>
      </c>
      <c r="CC3306" s="156">
        <v>1.21</v>
      </c>
      <c r="CD3306">
        <v>1280</v>
      </c>
      <c r="CE3306">
        <v>8.2897606113864208E-2</v>
      </c>
      <c r="CF3306">
        <v>2.9527658809268345</v>
      </c>
      <c r="CG3306">
        <v>0.11857651245671558</v>
      </c>
      <c r="CH3306">
        <v>-0.9151691512639919</v>
      </c>
      <c r="CI3306" t="s">
        <v>479</v>
      </c>
    </row>
    <row r="3307" spans="47:87" x14ac:dyDescent="0.3">
      <c r="AU3307">
        <v>0.3</v>
      </c>
      <c r="AV3307">
        <v>20.358519843614005</v>
      </c>
      <c r="AW3307">
        <v>0.30180718040799592</v>
      </c>
      <c r="AX3307">
        <v>2.2002701556406992</v>
      </c>
      <c r="AY3307">
        <v>321.28476384478984</v>
      </c>
      <c r="AZ3307">
        <v>0.11494420174750652</v>
      </c>
      <c r="BA3307">
        <v>485.35162771475837</v>
      </c>
      <c r="BB3307">
        <v>367.90314954779217</v>
      </c>
      <c r="BC3307">
        <v>1</v>
      </c>
      <c r="BD3307">
        <v>42.809951311032279</v>
      </c>
      <c r="BE3307">
        <v>114.81457280461754</v>
      </c>
      <c r="BF3307">
        <v>13.063268487841748</v>
      </c>
      <c r="BG3307">
        <v>5.765651483337658</v>
      </c>
      <c r="BH3307">
        <v>402.42057127615249</v>
      </c>
      <c r="BI3307">
        <v>0.19999999999999998</v>
      </c>
      <c r="BJ3307">
        <v>2509.3769305825617</v>
      </c>
      <c r="BK3307">
        <v>675.11282637461227</v>
      </c>
      <c r="BL3307">
        <v>894.69008013507835</v>
      </c>
      <c r="BM3307">
        <v>926.77718096152341</v>
      </c>
      <c r="BN3307">
        <v>210.20746817143871</v>
      </c>
      <c r="BO3307">
        <v>27.198486338004333</v>
      </c>
      <c r="BP3307">
        <v>5.520746366720642E-2</v>
      </c>
      <c r="BQ3307">
        <v>100</v>
      </c>
      <c r="BR3307">
        <v>358.73815277672605</v>
      </c>
      <c r="BS3307">
        <v>5.6690948625022775E-2</v>
      </c>
      <c r="BT3307">
        <v>2.9068229437321537E-4</v>
      </c>
      <c r="BU3307">
        <v>0</v>
      </c>
      <c r="BV3307">
        <v>0.53402960071325378</v>
      </c>
      <c r="BW3307">
        <v>14.487854112866559</v>
      </c>
      <c r="BX3307">
        <v>36.009913222940547</v>
      </c>
      <c r="BY3307">
        <v>26.231376341212389</v>
      </c>
      <c r="BZ3307">
        <v>999.37675422493078</v>
      </c>
      <c r="CA3307">
        <v>232.0514896805937</v>
      </c>
      <c r="CB3307">
        <v>234.10103379980541</v>
      </c>
      <c r="CC3307" s="156">
        <v>1.1000000000000001</v>
      </c>
      <c r="CD3307">
        <v>800</v>
      </c>
      <c r="CE3307">
        <v>0.19804739638954127</v>
      </c>
      <c r="CF3307">
        <v>7.5852830947408538</v>
      </c>
      <c r="CG3307">
        <v>0.23672901402253255</v>
      </c>
      <c r="CH3307">
        <v>27.196425918804763</v>
      </c>
      <c r="CI3307">
        <v>6</v>
      </c>
    </row>
    <row r="3308" spans="47:87" x14ac:dyDescent="0.3">
      <c r="AU3308">
        <v>0.3</v>
      </c>
      <c r="AV3308">
        <v>20.516654235747342</v>
      </c>
      <c r="AW3308">
        <v>0.2759215077415817</v>
      </c>
      <c r="AX3308">
        <v>1.3924870161623839</v>
      </c>
      <c r="AY3308">
        <v>346.12878792016414</v>
      </c>
      <c r="AZ3308">
        <v>9.0155594155100743E-2</v>
      </c>
      <c r="BA3308">
        <v>484.51196417036175</v>
      </c>
      <c r="BB3308">
        <v>395.05550863661057</v>
      </c>
      <c r="BC3308">
        <v>1</v>
      </c>
      <c r="BD3308">
        <v>36.910647484584217</v>
      </c>
      <c r="BE3308">
        <v>93.770846485600217</v>
      </c>
      <c r="BF3308">
        <v>13.209060109768023</v>
      </c>
      <c r="BG3308">
        <v>4.6455782498950189</v>
      </c>
      <c r="BH3308">
        <v>443.28285592795521</v>
      </c>
      <c r="BI3308">
        <v>0.19999999999999998</v>
      </c>
      <c r="BJ3308">
        <v>2967.1385131373336</v>
      </c>
      <c r="BK3308">
        <v>708.43690330136906</v>
      </c>
      <c r="BL3308">
        <v>967.44673479903099</v>
      </c>
      <c r="BM3308">
        <v>1006.0366538066141</v>
      </c>
      <c r="BN3308">
        <v>134.41392989350516</v>
      </c>
      <c r="BO3308">
        <v>24.813989271299437</v>
      </c>
      <c r="BP3308">
        <v>5.6819849565634191E-2</v>
      </c>
      <c r="BQ3308">
        <v>100</v>
      </c>
      <c r="BR3308">
        <v>309.34236570264517</v>
      </c>
      <c r="BS3308">
        <v>5.3438484033289248E-2</v>
      </c>
      <c r="BT3308">
        <v>2.9344855496624573E-4</v>
      </c>
      <c r="BU3308">
        <v>42.616023103323435</v>
      </c>
      <c r="BV3308">
        <v>0.5113035489629878</v>
      </c>
      <c r="BW3308">
        <v>12.91135228715552</v>
      </c>
      <c r="BX3308">
        <v>35.67386646056719</v>
      </c>
      <c r="BY3308">
        <v>38.231014873161755</v>
      </c>
      <c r="BZ3308">
        <v>1158.1688733999501</v>
      </c>
      <c r="CA3308">
        <v>223.16751934200451</v>
      </c>
      <c r="CB3308">
        <v>240.08124224526568</v>
      </c>
      <c r="CC3308" s="156">
        <v>0.94</v>
      </c>
      <c r="CD3308">
        <v>740</v>
      </c>
      <c r="CE3308">
        <v>0.32548428994527856</v>
      </c>
      <c r="CF3308">
        <v>10.766885798899075</v>
      </c>
      <c r="CG3308">
        <v>0.40552865367107244</v>
      </c>
      <c r="CH3308">
        <v>48.453166735787121</v>
      </c>
      <c r="CI3308">
        <v>4</v>
      </c>
    </row>
    <row r="3309" spans="47:87" x14ac:dyDescent="0.3">
      <c r="AU3309">
        <v>0.3</v>
      </c>
      <c r="AV3309">
        <v>18.361657612267656</v>
      </c>
      <c r="AW3309">
        <v>0.29068157990701721</v>
      </c>
      <c r="AX3309">
        <v>1.2820064010616405</v>
      </c>
      <c r="AY3309">
        <v>342.43357135233538</v>
      </c>
      <c r="AZ3309">
        <v>0.1007945008695917</v>
      </c>
      <c r="BA3309">
        <v>455.8497541394172</v>
      </c>
      <c r="BB3309">
        <v>245.28604189819026</v>
      </c>
      <c r="BC3309">
        <v>1</v>
      </c>
      <c r="BD3309">
        <v>37.571854307716777</v>
      </c>
      <c r="BE3309">
        <v>107.33105542211358</v>
      </c>
      <c r="BF3309">
        <v>13.599379722746969</v>
      </c>
      <c r="BG3309">
        <v>6.2719194697664449</v>
      </c>
      <c r="BH3309">
        <v>401.78822613169893</v>
      </c>
      <c r="BI3309">
        <v>0.19999999999999998</v>
      </c>
      <c r="BJ3309">
        <v>3191.087077006634</v>
      </c>
      <c r="BK3309">
        <v>681.24967490735071</v>
      </c>
      <c r="BL3309">
        <v>880.7733118344587</v>
      </c>
      <c r="BM3309">
        <v>880.29961595947589</v>
      </c>
      <c r="BN3309">
        <v>207.7783462930706</v>
      </c>
      <c r="BO3309">
        <v>26.342978082149724</v>
      </c>
      <c r="BP3309">
        <v>3.5368674916526011E-2</v>
      </c>
      <c r="BQ3309">
        <v>100</v>
      </c>
      <c r="BR3309">
        <v>346.95518734072152</v>
      </c>
      <c r="BS3309">
        <v>5.3394036306019438E-2</v>
      </c>
      <c r="BT3309">
        <v>3.025859138136779E-4</v>
      </c>
      <c r="BU3309">
        <v>24.435484607703998</v>
      </c>
      <c r="BV3309">
        <v>0.5063616431052872</v>
      </c>
      <c r="BW3309">
        <v>14.440422323876964</v>
      </c>
      <c r="BX3309">
        <v>35.435231938552612</v>
      </c>
      <c r="BY3309">
        <v>30.191066630395849</v>
      </c>
      <c r="BZ3309">
        <v>874.57664083646978</v>
      </c>
      <c r="CA3309">
        <v>228.35902450098172</v>
      </c>
      <c r="CB3309">
        <v>242.26558334036267</v>
      </c>
      <c r="CC3309" s="156">
        <v>1.06</v>
      </c>
      <c r="CD3309">
        <v>2160</v>
      </c>
      <c r="CE3309">
        <v>9.6758529135729132E-2</v>
      </c>
      <c r="CF3309">
        <v>4.0831192461596402</v>
      </c>
      <c r="CG3309">
        <v>0.13540581548103253</v>
      </c>
      <c r="CH3309">
        <v>0.19942730623766014</v>
      </c>
      <c r="CI3309">
        <v>20</v>
      </c>
    </row>
    <row r="3310" spans="47:87" x14ac:dyDescent="0.3">
      <c r="AU3310">
        <v>0.3</v>
      </c>
      <c r="AV3310">
        <v>20.375205764807511</v>
      </c>
      <c r="AW3310">
        <v>0.32382372767962725</v>
      </c>
      <c r="AX3310">
        <v>0.45850566164605427</v>
      </c>
      <c r="AY3310">
        <v>337.22665763263046</v>
      </c>
      <c r="AZ3310">
        <v>0.10852032236427445</v>
      </c>
      <c r="BA3310">
        <v>378.32874417208552</v>
      </c>
      <c r="BB3310">
        <v>345.68485155337316</v>
      </c>
      <c r="BC3310">
        <v>1</v>
      </c>
      <c r="BD3310">
        <v>44.239711064164119</v>
      </c>
      <c r="BE3310">
        <v>110.91195286828086</v>
      </c>
      <c r="BF3310">
        <v>16.92532027665213</v>
      </c>
      <c r="BG3310">
        <v>5.7750211937276745</v>
      </c>
      <c r="BH3310">
        <v>410.68585163714164</v>
      </c>
      <c r="BI3310">
        <v>0.20000000000000007</v>
      </c>
      <c r="BJ3310">
        <v>2229.9981624126608</v>
      </c>
      <c r="BK3310">
        <v>684.77623489049404</v>
      </c>
      <c r="BL3310">
        <v>885.93226394681597</v>
      </c>
      <c r="BM3310">
        <v>906.19790378655966</v>
      </c>
      <c r="BN3310">
        <v>148.14806863257311</v>
      </c>
      <c r="BO3310">
        <v>29.170258753611062</v>
      </c>
      <c r="BP3310">
        <v>6.0803001695188562E-2</v>
      </c>
      <c r="BQ3310">
        <v>100</v>
      </c>
      <c r="BR3310">
        <v>326.6919213200643</v>
      </c>
      <c r="BS3310">
        <v>5.5100167349173099E-2</v>
      </c>
      <c r="BT3310">
        <v>3.3038686715084419E-4</v>
      </c>
      <c r="BU3310">
        <v>0</v>
      </c>
      <c r="BV3310">
        <v>0.54804164457595395</v>
      </c>
      <c r="BW3310">
        <v>14.241201432687744</v>
      </c>
      <c r="BX3310">
        <v>36.286946768263327</v>
      </c>
      <c r="BY3310">
        <v>34.371050997773423</v>
      </c>
      <c r="BZ3310">
        <v>755.6101657220222</v>
      </c>
      <c r="CA3310">
        <v>268.10003042694586</v>
      </c>
      <c r="CB3310">
        <v>226.68505559764097</v>
      </c>
      <c r="CC3310" s="156">
        <v>0.94</v>
      </c>
      <c r="CD3310">
        <v>1890</v>
      </c>
      <c r="CE3310">
        <v>0.13469810195474885</v>
      </c>
      <c r="CF3310">
        <v>4.9728331396259975</v>
      </c>
      <c r="CG3310">
        <v>0.18046935518636123</v>
      </c>
      <c r="CH3310">
        <v>8.0622116199655451</v>
      </c>
      <c r="CI3310">
        <v>11</v>
      </c>
    </row>
    <row r="3311" spans="47:87" x14ac:dyDescent="0.3">
      <c r="AU3311">
        <v>0.3</v>
      </c>
      <c r="AV3311">
        <v>20.535481460208793</v>
      </c>
      <c r="AW3311">
        <v>0.3047406892695585</v>
      </c>
      <c r="AX3311">
        <v>2.2334587193798936</v>
      </c>
      <c r="AY3311">
        <v>347.98707546007716</v>
      </c>
      <c r="AZ3311">
        <v>9.7927587018866891E-2</v>
      </c>
      <c r="BA3311">
        <v>440.70190950196127</v>
      </c>
      <c r="BB3311">
        <v>299.55319713783945</v>
      </c>
      <c r="BC3311">
        <v>1</v>
      </c>
      <c r="BD3311">
        <v>45.928625565649867</v>
      </c>
      <c r="BE3311">
        <v>110.56934772825956</v>
      </c>
      <c r="BF3311">
        <v>9.5706985757814209</v>
      </c>
      <c r="BG3311">
        <v>3.7705087081451039</v>
      </c>
      <c r="BH3311">
        <v>411.73123634465486</v>
      </c>
      <c r="BI3311">
        <v>0.19999999999999998</v>
      </c>
      <c r="BJ3311">
        <v>2242.8116349468883</v>
      </c>
      <c r="BK3311">
        <v>680.17807982888223</v>
      </c>
      <c r="BL3311">
        <v>848.36239963032938</v>
      </c>
      <c r="BM3311">
        <v>795.59714998148513</v>
      </c>
      <c r="BN3311">
        <v>166.56938040009678</v>
      </c>
      <c r="BO3311">
        <v>27.557864331808339</v>
      </c>
      <c r="BP3311">
        <v>4.4302714268404306E-2</v>
      </c>
      <c r="BQ3311">
        <v>100</v>
      </c>
      <c r="BR3311">
        <v>324.48121980732077</v>
      </c>
      <c r="BS3311">
        <v>6.1194974903394359E-2</v>
      </c>
      <c r="BT3311">
        <v>2.8712731226278386E-4</v>
      </c>
      <c r="BU3311">
        <v>0</v>
      </c>
      <c r="BV3311">
        <v>0.51887858153559463</v>
      </c>
      <c r="BW3311">
        <v>13.459802581218531</v>
      </c>
      <c r="BX3311">
        <v>37.650686540057649</v>
      </c>
      <c r="BY3311">
        <v>34.445827820852386</v>
      </c>
      <c r="BZ3311">
        <v>1006.6285534608377</v>
      </c>
      <c r="CA3311">
        <v>343.65101066649379</v>
      </c>
      <c r="CB3311">
        <v>253.34043095703683</v>
      </c>
      <c r="CC3311" s="156">
        <v>1.17</v>
      </c>
      <c r="CD3311">
        <v>670</v>
      </c>
      <c r="CE3311">
        <v>0.11923112497312416</v>
      </c>
      <c r="CF3311">
        <v>4.6364414308632966</v>
      </c>
      <c r="CG3311">
        <v>0.14941932562271867</v>
      </c>
      <c r="CH3311">
        <v>4.1671459373184092</v>
      </c>
      <c r="CI3311">
        <v>14</v>
      </c>
    </row>
    <row r="3312" spans="47:87" x14ac:dyDescent="0.3">
      <c r="AU3312">
        <v>0.3</v>
      </c>
      <c r="AV3312">
        <v>18.711186347526148</v>
      </c>
      <c r="AW3312">
        <v>0.33359468213784976</v>
      </c>
      <c r="AX3312">
        <v>1.5449905013866245</v>
      </c>
      <c r="AY3312">
        <v>342.68025052085613</v>
      </c>
      <c r="AZ3312">
        <v>8.7331999276699171E-2</v>
      </c>
      <c r="BA3312">
        <v>513.29238181052347</v>
      </c>
      <c r="BB3312">
        <v>428.7987148208976</v>
      </c>
      <c r="BC3312">
        <v>1</v>
      </c>
      <c r="BD3312">
        <v>38.404380581511617</v>
      </c>
      <c r="BE3312">
        <v>90.63950005521761</v>
      </c>
      <c r="BF3312">
        <v>7.2247130300307401</v>
      </c>
      <c r="BG3312">
        <v>4.1755707500748942</v>
      </c>
      <c r="BH3312">
        <v>410.71342212909428</v>
      </c>
      <c r="BI3312">
        <v>0.20000000000000004</v>
      </c>
      <c r="BJ3312">
        <v>2500.2555825758677</v>
      </c>
      <c r="BK3312">
        <v>685.65874227650875</v>
      </c>
      <c r="BL3312">
        <v>945.64828325343206</v>
      </c>
      <c r="BM3312">
        <v>954.5135155870895</v>
      </c>
      <c r="BN3312">
        <v>159.9867726802031</v>
      </c>
      <c r="BO3312">
        <v>30.338087891627257</v>
      </c>
      <c r="BP3312">
        <v>2.7851154334104542E-2</v>
      </c>
      <c r="BQ3312">
        <v>100</v>
      </c>
      <c r="BR3312">
        <v>369.33202197532091</v>
      </c>
      <c r="BS3312">
        <v>5.7885358431651796E-2</v>
      </c>
      <c r="BT3312">
        <v>3.106492042558345E-4</v>
      </c>
      <c r="BU3312">
        <v>0</v>
      </c>
      <c r="BV3312">
        <v>0.56805493713556821</v>
      </c>
      <c r="BW3312">
        <v>14.203352507868454</v>
      </c>
      <c r="BX3312">
        <v>36.539567505393698</v>
      </c>
      <c r="BY3312">
        <v>35.168041966599006</v>
      </c>
      <c r="BZ3312">
        <v>885.99733588571564</v>
      </c>
      <c r="CA3312">
        <v>287.21921931783066</v>
      </c>
      <c r="CB3312">
        <v>237.6993991534608</v>
      </c>
      <c r="CC3312" s="156">
        <v>1.1399999999999999</v>
      </c>
      <c r="CD3312">
        <v>960</v>
      </c>
      <c r="CE3312">
        <v>0.18719054362156529</v>
      </c>
      <c r="CF3312">
        <v>5.480758027096428</v>
      </c>
      <c r="CG3312">
        <v>0.24819539894555795</v>
      </c>
      <c r="CH3312">
        <v>15.379916596393139</v>
      </c>
      <c r="CI3312">
        <v>7</v>
      </c>
    </row>
    <row r="3313" spans="47:87" x14ac:dyDescent="0.3">
      <c r="AU3313">
        <v>0.3</v>
      </c>
      <c r="AV3313">
        <v>18.807935610262</v>
      </c>
      <c r="AW3313">
        <v>0.33328608309075031</v>
      </c>
      <c r="AX3313">
        <v>0.75426491870035028</v>
      </c>
      <c r="AY3313">
        <v>333.80993857609872</v>
      </c>
      <c r="AZ3313">
        <v>0.10114718117536776</v>
      </c>
      <c r="BA3313">
        <v>368.2738184504168</v>
      </c>
      <c r="BB3313">
        <v>321.35339224431914</v>
      </c>
      <c r="BC3313">
        <v>1</v>
      </c>
      <c r="BD3313">
        <v>44.865965119047821</v>
      </c>
      <c r="BE3313">
        <v>101.97779743763482</v>
      </c>
      <c r="BF3313">
        <v>14.286531143773592</v>
      </c>
      <c r="BG3313">
        <v>5.5879108463678993</v>
      </c>
      <c r="BH3313">
        <v>381.12414294345598</v>
      </c>
      <c r="BI3313">
        <v>0.2</v>
      </c>
      <c r="BJ3313">
        <v>2837.7058085789909</v>
      </c>
      <c r="BK3313">
        <v>675.38306026067494</v>
      </c>
      <c r="BL3313">
        <v>840.77069145116354</v>
      </c>
      <c r="BM3313">
        <v>919.39251703076695</v>
      </c>
      <c r="BN3313">
        <v>229.92779558955513</v>
      </c>
      <c r="BO3313">
        <v>29.912128604128927</v>
      </c>
      <c r="BP3313">
        <v>7.6040062693066582E-2</v>
      </c>
      <c r="BQ3313">
        <v>100</v>
      </c>
      <c r="BR3313">
        <v>295.06858232872611</v>
      </c>
      <c r="BS3313">
        <v>5.2271801435117789E-2</v>
      </c>
      <c r="BT3313">
        <v>3.0225102302620525E-4</v>
      </c>
      <c r="BU3313">
        <v>0</v>
      </c>
      <c r="BV3313">
        <v>0.56016406281468212</v>
      </c>
      <c r="BW3313">
        <v>16.661918538606081</v>
      </c>
      <c r="BX3313">
        <v>36.503733246218829</v>
      </c>
      <c r="BY3313">
        <v>29.663243108817277</v>
      </c>
      <c r="BZ3313">
        <v>912.15716037449772</v>
      </c>
      <c r="CA3313">
        <v>221.0904456762805</v>
      </c>
      <c r="CB3313">
        <v>243.43875265535348</v>
      </c>
      <c r="CC3313" s="156">
        <v>0.88</v>
      </c>
      <c r="CD3313">
        <v>2710</v>
      </c>
      <c r="CE3313">
        <v>4.798697441006694E-2</v>
      </c>
      <c r="CF3313">
        <v>2.2599689413502624</v>
      </c>
      <c r="CG3313">
        <v>8.7798775270596777E-2</v>
      </c>
      <c r="CH3313">
        <v>-9.547274234973246</v>
      </c>
      <c r="CI3313" t="s">
        <v>479</v>
      </c>
    </row>
    <row r="3314" spans="47:87" x14ac:dyDescent="0.3">
      <c r="AU3314">
        <v>0.3</v>
      </c>
      <c r="AV3314">
        <v>20.813433514589583</v>
      </c>
      <c r="AW3314">
        <v>0.32195439109651752</v>
      </c>
      <c r="AX3314">
        <v>1.376179654850517</v>
      </c>
      <c r="AY3314">
        <v>332.65875798841506</v>
      </c>
      <c r="AZ3314">
        <v>9.6902339870236873E-2</v>
      </c>
      <c r="BA3314">
        <v>433.43119137394604</v>
      </c>
      <c r="BB3314">
        <v>447.76316077597312</v>
      </c>
      <c r="BC3314">
        <v>1</v>
      </c>
      <c r="BD3314">
        <v>36.771960447537921</v>
      </c>
      <c r="BE3314">
        <v>111.66291631588024</v>
      </c>
      <c r="BF3314">
        <v>22.823975830835877</v>
      </c>
      <c r="BG3314">
        <v>3.4358525177991157</v>
      </c>
      <c r="BH3314">
        <v>453.72704796686344</v>
      </c>
      <c r="BI3314">
        <v>0.2</v>
      </c>
      <c r="BJ3314">
        <v>2604.2135400024731</v>
      </c>
      <c r="BK3314">
        <v>697.76838887649546</v>
      </c>
      <c r="BL3314">
        <v>885.17813332386811</v>
      </c>
      <c r="BM3314">
        <v>934.19947770803776</v>
      </c>
      <c r="BN3314">
        <v>188.67222422258612</v>
      </c>
      <c r="BO3314">
        <v>29.27789471650631</v>
      </c>
      <c r="BP3314">
        <v>2.7011109196104593E-2</v>
      </c>
      <c r="BQ3314">
        <v>100</v>
      </c>
      <c r="BR3314">
        <v>413.74573829681162</v>
      </c>
      <c r="BS3314">
        <v>5.9833149636463384E-2</v>
      </c>
      <c r="BT3314">
        <v>2.8956826192852561E-4</v>
      </c>
      <c r="BU3314">
        <v>0</v>
      </c>
      <c r="BV3314">
        <v>0.5575774102598493</v>
      </c>
      <c r="BW3314">
        <v>13.589866524339406</v>
      </c>
      <c r="BX3314">
        <v>37.910564878099969</v>
      </c>
      <c r="BY3314">
        <v>33.760447267604953</v>
      </c>
      <c r="BZ3314">
        <v>967.69537565799442</v>
      </c>
      <c r="CA3314">
        <v>281.93938648360381</v>
      </c>
      <c r="CB3314">
        <v>228.55336474622456</v>
      </c>
      <c r="CC3314" s="156">
        <v>0.89</v>
      </c>
      <c r="CD3314">
        <v>1840</v>
      </c>
      <c r="CE3314">
        <v>0.15445828899872738</v>
      </c>
      <c r="CF3314">
        <v>5.5383645649072593</v>
      </c>
      <c r="CG3314">
        <v>0.18508312117551234</v>
      </c>
      <c r="CH3314">
        <v>7.5858937427733943</v>
      </c>
      <c r="CI3314">
        <v>11</v>
      </c>
    </row>
    <row r="3315" spans="47:87" x14ac:dyDescent="0.3">
      <c r="AU3315">
        <v>0.3</v>
      </c>
      <c r="AV3315">
        <v>20.261973458215444</v>
      </c>
      <c r="AW3315">
        <v>0.26580751049302498</v>
      </c>
      <c r="AX3315">
        <v>1.2832678576933623</v>
      </c>
      <c r="AY3315">
        <v>308.59140469084264</v>
      </c>
      <c r="AZ3315">
        <v>0.1109799310086888</v>
      </c>
      <c r="BA3315">
        <v>351.32488537290209</v>
      </c>
      <c r="BB3315">
        <v>356.73278165437785</v>
      </c>
      <c r="BC3315">
        <v>1</v>
      </c>
      <c r="BD3315">
        <v>32.665377182563205</v>
      </c>
      <c r="BE3315">
        <v>105.53773325273013</v>
      </c>
      <c r="BF3315">
        <v>18.004864417853522</v>
      </c>
      <c r="BG3315">
        <v>5.7639607128627111</v>
      </c>
      <c r="BH3315">
        <v>452.49639404380872</v>
      </c>
      <c r="BI3315">
        <v>0.20000000000000004</v>
      </c>
      <c r="BJ3315">
        <v>2623.9646009166249</v>
      </c>
      <c r="BK3315">
        <v>679.75721677977253</v>
      </c>
      <c r="BL3315">
        <v>826.09094466779982</v>
      </c>
      <c r="BM3315">
        <v>936.25891240946726</v>
      </c>
      <c r="BN3315">
        <v>119.83739399330604</v>
      </c>
      <c r="BO3315">
        <v>23.634470799535247</v>
      </c>
      <c r="BP3315">
        <v>8.7377208847536386E-2</v>
      </c>
      <c r="BQ3315">
        <v>100</v>
      </c>
      <c r="BR3315">
        <v>334.47730772262128</v>
      </c>
      <c r="BS3315">
        <v>5.4737147370065582E-2</v>
      </c>
      <c r="BT3315">
        <v>2.9699055355882759E-4</v>
      </c>
      <c r="BU3315">
        <v>30.400154145486219</v>
      </c>
      <c r="BV3315">
        <v>0.57146991876533093</v>
      </c>
      <c r="BW3315">
        <v>14.587504441647797</v>
      </c>
      <c r="BX3315">
        <v>37.189979957121423</v>
      </c>
      <c r="BY3315">
        <v>34.303721215939689</v>
      </c>
      <c r="BZ3315">
        <v>1083.9091794933809</v>
      </c>
      <c r="CA3315">
        <v>366.94779517049187</v>
      </c>
      <c r="CB3315">
        <v>217.3820794938018</v>
      </c>
      <c r="CC3315" s="156">
        <v>0.75</v>
      </c>
      <c r="CD3315">
        <v>1940</v>
      </c>
      <c r="CE3315">
        <v>0.19196422504527866</v>
      </c>
      <c r="CF3315">
        <v>6.2636900666135347</v>
      </c>
      <c r="CG3315">
        <v>0.22953687732386366</v>
      </c>
      <c r="CH3315">
        <v>23.264845258949375</v>
      </c>
      <c r="CI3315">
        <v>7</v>
      </c>
    </row>
    <row r="3316" spans="47:87" x14ac:dyDescent="0.3">
      <c r="AU3316">
        <v>0.3</v>
      </c>
      <c r="AV3316">
        <v>18.5090019810673</v>
      </c>
      <c r="AW3316">
        <v>0.26272202068660944</v>
      </c>
      <c r="AX3316">
        <v>2.209715042495807</v>
      </c>
      <c r="AY3316">
        <v>331.15736824380804</v>
      </c>
      <c r="AZ3316">
        <v>0.10847091084170453</v>
      </c>
      <c r="BA3316">
        <v>428.14079973986293</v>
      </c>
      <c r="BB3316">
        <v>300.75281302409337</v>
      </c>
      <c r="BC3316">
        <v>1</v>
      </c>
      <c r="BD3316">
        <v>38.453422819196646</v>
      </c>
      <c r="BE3316">
        <v>80.921368039086104</v>
      </c>
      <c r="BF3316">
        <v>10.434114272372707</v>
      </c>
      <c r="BG3316">
        <v>4.7799633226008629</v>
      </c>
      <c r="BH3316">
        <v>422.59065093868799</v>
      </c>
      <c r="BI3316">
        <v>0.19999999999999998</v>
      </c>
      <c r="BJ3316">
        <v>2697.4566795711767</v>
      </c>
      <c r="BK3316">
        <v>689.8993141111597</v>
      </c>
      <c r="BL3316">
        <v>906.57065202018225</v>
      </c>
      <c r="BM3316">
        <v>1133.7088574502768</v>
      </c>
      <c r="BN3316">
        <v>139.90267042907436</v>
      </c>
      <c r="BO3316">
        <v>23.476141999737859</v>
      </c>
      <c r="BP3316">
        <v>7.2290548120713158E-2</v>
      </c>
      <c r="BQ3316">
        <v>100</v>
      </c>
      <c r="BR3316">
        <v>389.04143575509801</v>
      </c>
      <c r="BS3316">
        <v>5.7035801689302695E-2</v>
      </c>
      <c r="BT3316">
        <v>3.2167003658193098E-4</v>
      </c>
      <c r="BU3316">
        <v>0</v>
      </c>
      <c r="BV3316">
        <v>0.56418018906543432</v>
      </c>
      <c r="BW3316">
        <v>14.612790554267367</v>
      </c>
      <c r="BX3316">
        <v>38.148538614093972</v>
      </c>
      <c r="BY3316">
        <v>31.215407121054774</v>
      </c>
      <c r="BZ3316">
        <v>1097.7059281749707</v>
      </c>
      <c r="CA3316">
        <v>393.44401772217134</v>
      </c>
      <c r="CB3316">
        <v>241.01673791012584</v>
      </c>
      <c r="CC3316" s="156">
        <v>0.87</v>
      </c>
      <c r="CD3316">
        <v>1880</v>
      </c>
      <c r="CE3316">
        <v>0.19709646730354913</v>
      </c>
      <c r="CF3316">
        <v>7.0513829997136206</v>
      </c>
      <c r="CG3316">
        <v>0.24317350933812759</v>
      </c>
      <c r="CH3316">
        <v>24.514527781960602</v>
      </c>
      <c r="CI3316">
        <v>7</v>
      </c>
    </row>
    <row r="3317" spans="47:87" x14ac:dyDescent="0.3">
      <c r="AU3317">
        <v>0.3</v>
      </c>
      <c r="AV3317">
        <v>18.849107671201928</v>
      </c>
      <c r="AW3317">
        <v>0.34983548119618102</v>
      </c>
      <c r="AX3317">
        <v>2.1946996333717887</v>
      </c>
      <c r="AY3317">
        <v>375.2585109848871</v>
      </c>
      <c r="AZ3317">
        <v>0.1036504074528586</v>
      </c>
      <c r="BA3317">
        <v>410.55103742662521</v>
      </c>
      <c r="BB3317">
        <v>470.39025424916338</v>
      </c>
      <c r="BC3317">
        <v>1</v>
      </c>
      <c r="BD3317">
        <v>40.012164905682404</v>
      </c>
      <c r="BE3317">
        <v>131.40738659034972</v>
      </c>
      <c r="BF3317">
        <v>19.127180839631631</v>
      </c>
      <c r="BG3317">
        <v>6.7090672583631363</v>
      </c>
      <c r="BH3317">
        <v>388.99824941205384</v>
      </c>
      <c r="BI3317">
        <v>0.2</v>
      </c>
      <c r="BJ3317">
        <v>2361.1757296996666</v>
      </c>
      <c r="BK3317">
        <v>705.0416391276492</v>
      </c>
      <c r="BL3317">
        <v>904.55908494026141</v>
      </c>
      <c r="BM3317">
        <v>1091.3743178290265</v>
      </c>
      <c r="BN3317">
        <v>140.8701811451009</v>
      </c>
      <c r="BO3317">
        <v>31.432102625306211</v>
      </c>
      <c r="BP3317">
        <v>7.5619827631297584E-2</v>
      </c>
      <c r="BQ3317">
        <v>100</v>
      </c>
      <c r="BR3317">
        <v>406.45768242372498</v>
      </c>
      <c r="BS3317">
        <v>6.2939858503418863E-2</v>
      </c>
      <c r="BT3317">
        <v>3.19381751159618E-4</v>
      </c>
      <c r="BU3317">
        <v>21.167117796349839</v>
      </c>
      <c r="BV3317">
        <v>0.56551259760836925</v>
      </c>
      <c r="BW3317">
        <v>14.945480799081848</v>
      </c>
      <c r="BX3317">
        <v>37.997443543083591</v>
      </c>
      <c r="BY3317">
        <v>36.720332438102375</v>
      </c>
      <c r="BZ3317">
        <v>939.81674995652827</v>
      </c>
      <c r="CA3317">
        <v>155.68512767508858</v>
      </c>
      <c r="CB3317">
        <v>213.81378255096789</v>
      </c>
      <c r="CC3317" s="156">
        <v>0.99</v>
      </c>
      <c r="CD3317">
        <v>950</v>
      </c>
      <c r="CE3317">
        <v>0.13961634269528811</v>
      </c>
      <c r="CF3317">
        <v>5.317634160870865</v>
      </c>
      <c r="CG3317">
        <v>0.17280252998407611</v>
      </c>
      <c r="CH3317">
        <v>10.743185432771684</v>
      </c>
      <c r="CI3317">
        <v>10</v>
      </c>
    </row>
    <row r="3318" spans="47:87" x14ac:dyDescent="0.3">
      <c r="AU3318">
        <v>0.3</v>
      </c>
      <c r="AV3318">
        <v>20.230475113780098</v>
      </c>
      <c r="AW3318">
        <v>0.28460745289714467</v>
      </c>
      <c r="AX3318">
        <v>1.8256545092849414</v>
      </c>
      <c r="AY3318">
        <v>341.48556556554627</v>
      </c>
      <c r="AZ3318">
        <v>0.10832014552735796</v>
      </c>
      <c r="BA3318">
        <v>471.19763572944498</v>
      </c>
      <c r="BB3318">
        <v>408.22510796397211</v>
      </c>
      <c r="BC3318">
        <v>1</v>
      </c>
      <c r="BD3318">
        <v>38.459867278274146</v>
      </c>
      <c r="BE3318">
        <v>90.947338515524038</v>
      </c>
      <c r="BF3318">
        <v>15.832045468661871</v>
      </c>
      <c r="BG3318">
        <v>5.6157495796349188</v>
      </c>
      <c r="BH3318">
        <v>417.64479791048853</v>
      </c>
      <c r="BI3318">
        <v>0.2</v>
      </c>
      <c r="BJ3318">
        <v>2836.9427127856879</v>
      </c>
      <c r="BK3318">
        <v>663.85298060715911</v>
      </c>
      <c r="BL3318">
        <v>883.80520290139032</v>
      </c>
      <c r="BM3318">
        <v>1010.3110083914768</v>
      </c>
      <c r="BN3318">
        <v>181.68888619259988</v>
      </c>
      <c r="BO3318">
        <v>25.739242725010104</v>
      </c>
      <c r="BP3318">
        <v>4.1046667311485339E-2</v>
      </c>
      <c r="BQ3318">
        <v>100</v>
      </c>
      <c r="BR3318">
        <v>387.90870277493821</v>
      </c>
      <c r="BS3318">
        <v>5.2948299572618408E-2</v>
      </c>
      <c r="BT3318">
        <v>3.3259618201093562E-4</v>
      </c>
      <c r="BU3318">
        <v>20.816661190119472</v>
      </c>
      <c r="BV3318">
        <v>0.55611372190460628</v>
      </c>
      <c r="BW3318">
        <v>14.254146343716405</v>
      </c>
      <c r="BX3318">
        <v>33.617417700291035</v>
      </c>
      <c r="BY3318">
        <v>31.855825833349968</v>
      </c>
      <c r="BZ3318">
        <v>917.4099029558289</v>
      </c>
      <c r="CA3318">
        <v>390.11492932481713</v>
      </c>
      <c r="CB3318">
        <v>238.22119901545156</v>
      </c>
      <c r="CC3318" s="156">
        <v>1.35</v>
      </c>
      <c r="CD3318">
        <v>1950</v>
      </c>
      <c r="CE3318" t="s">
        <v>479</v>
      </c>
      <c r="CF3318">
        <v>-0.6456974802301616</v>
      </c>
      <c r="CG3318">
        <v>-2.1391376210668476E-2</v>
      </c>
      <c r="CH3318">
        <v>-31.402196846444848</v>
      </c>
      <c r="CI3318" t="s">
        <v>479</v>
      </c>
    </row>
    <row r="3319" spans="47:87" x14ac:dyDescent="0.3">
      <c r="AU3319">
        <v>0.3</v>
      </c>
      <c r="AV3319">
        <v>19.309287742876958</v>
      </c>
      <c r="AW3319">
        <v>0.32475723611070678</v>
      </c>
      <c r="AX3319">
        <v>1.8997572894260475</v>
      </c>
      <c r="AY3319">
        <v>321.08031191319327</v>
      </c>
      <c r="AZ3319">
        <v>9.4331179858759384E-2</v>
      </c>
      <c r="BA3319">
        <v>385.6286243941903</v>
      </c>
      <c r="BB3319">
        <v>363.9923563212248</v>
      </c>
      <c r="BC3319">
        <v>1</v>
      </c>
      <c r="BD3319">
        <v>45.323018061859131</v>
      </c>
      <c r="BE3319">
        <v>100.31787614090254</v>
      </c>
      <c r="BF3319">
        <v>12.603681337351437</v>
      </c>
      <c r="BG3319">
        <v>3.6123527244738023</v>
      </c>
      <c r="BH3319">
        <v>433.75814485044594</v>
      </c>
      <c r="BI3319">
        <v>0.2</v>
      </c>
      <c r="BJ3319">
        <v>2967.4930230306422</v>
      </c>
      <c r="BK3319">
        <v>683.14238866716175</v>
      </c>
      <c r="BL3319">
        <v>1009.8043972084681</v>
      </c>
      <c r="BM3319">
        <v>879.98782039158903</v>
      </c>
      <c r="BN3319">
        <v>83.12402017075128</v>
      </c>
      <c r="BO3319">
        <v>29.36858191083358</v>
      </c>
      <c r="BP3319">
        <v>4.7187280098196976E-2</v>
      </c>
      <c r="BQ3319">
        <v>100</v>
      </c>
      <c r="BR3319">
        <v>366.36117347216265</v>
      </c>
      <c r="BS3319">
        <v>5.3756518145783964E-2</v>
      </c>
      <c r="BT3319">
        <v>2.972395854165247E-4</v>
      </c>
      <c r="BU3319">
        <v>60.736776251081785</v>
      </c>
      <c r="BV3319">
        <v>0.54749491484631707</v>
      </c>
      <c r="BW3319">
        <v>14.873180305632951</v>
      </c>
      <c r="BX3319">
        <v>39.806819823807693</v>
      </c>
      <c r="BY3319">
        <v>35.32260641148941</v>
      </c>
      <c r="BZ3319">
        <v>1272.8302512361586</v>
      </c>
      <c r="CA3319">
        <v>239.68086195699809</v>
      </c>
      <c r="CB3319">
        <v>237.25064204204989</v>
      </c>
      <c r="CC3319" s="156">
        <v>1.1000000000000001</v>
      </c>
      <c r="CD3319">
        <v>620</v>
      </c>
      <c r="CE3319">
        <v>0.27529004720040495</v>
      </c>
      <c r="CF3319">
        <v>6.4206990245805127</v>
      </c>
      <c r="CG3319">
        <v>0.33590154488587054</v>
      </c>
      <c r="CH3319">
        <v>25.00965682947589</v>
      </c>
      <c r="CI3319">
        <v>5</v>
      </c>
    </row>
    <row r="3320" spans="47:87" x14ac:dyDescent="0.3">
      <c r="AU3320">
        <v>0.3</v>
      </c>
      <c r="AV3320">
        <v>20.6775761735557</v>
      </c>
      <c r="AW3320">
        <v>0.30011428531568035</v>
      </c>
      <c r="AX3320">
        <v>0.74131926454951769</v>
      </c>
      <c r="AY3320">
        <v>338.54005109757281</v>
      </c>
      <c r="AZ3320">
        <v>8.9422782343712592E-2</v>
      </c>
      <c r="BA3320">
        <v>483.91724631298075</v>
      </c>
      <c r="BB3320">
        <v>363.98913823379343</v>
      </c>
      <c r="BC3320">
        <v>1</v>
      </c>
      <c r="BD3320">
        <v>41.403947347075643</v>
      </c>
      <c r="BE3320">
        <v>100.97504432467652</v>
      </c>
      <c r="BF3320">
        <v>20.737756777608986</v>
      </c>
      <c r="BG3320">
        <v>4.6435757665307023</v>
      </c>
      <c r="BH3320">
        <v>389.12183837612014</v>
      </c>
      <c r="BI3320">
        <v>0.2</v>
      </c>
      <c r="BJ3320">
        <v>3053.9179317321941</v>
      </c>
      <c r="BK3320">
        <v>678.66675244192948</v>
      </c>
      <c r="BL3320">
        <v>924.66957371888793</v>
      </c>
      <c r="BM3320">
        <v>956.38723885874799</v>
      </c>
      <c r="BN3320">
        <v>158.35246459818842</v>
      </c>
      <c r="BO3320">
        <v>27.030395339045491</v>
      </c>
      <c r="BP3320">
        <v>5.6902927564269762E-2</v>
      </c>
      <c r="BQ3320">
        <v>100</v>
      </c>
      <c r="BR3320">
        <v>378.81172600052952</v>
      </c>
      <c r="BS3320">
        <v>5.2462907831613483E-2</v>
      </c>
      <c r="BT3320">
        <v>2.9495904024086069E-4</v>
      </c>
      <c r="BU3320">
        <v>0</v>
      </c>
      <c r="BV3320">
        <v>0.52624403917451912</v>
      </c>
      <c r="BW3320">
        <v>14.411468856713727</v>
      </c>
      <c r="BX3320">
        <v>36.105633672990081</v>
      </c>
      <c r="BY3320">
        <v>32.658907287529814</v>
      </c>
      <c r="BZ3320">
        <v>1079.4169827127132</v>
      </c>
      <c r="CA3320">
        <v>321.61110942942628</v>
      </c>
      <c r="CB3320">
        <v>213.49027819470325</v>
      </c>
      <c r="CC3320" s="156">
        <v>1.04</v>
      </c>
      <c r="CD3320">
        <v>1650</v>
      </c>
      <c r="CE3320">
        <v>4.5563123036168385E-2</v>
      </c>
      <c r="CF3320">
        <v>2.3151646515029771</v>
      </c>
      <c r="CG3320">
        <v>7.9087613012289018E-2</v>
      </c>
      <c r="CH3320">
        <v>-11.524254381072874</v>
      </c>
      <c r="CI3320" t="s">
        <v>479</v>
      </c>
    </row>
    <row r="3321" spans="47:87" x14ac:dyDescent="0.3">
      <c r="AU3321">
        <v>0.3</v>
      </c>
      <c r="AV3321">
        <v>17.991673112434707</v>
      </c>
      <c r="AW3321">
        <v>0.35931300823586576</v>
      </c>
      <c r="AX3321">
        <v>1.7192104429192114</v>
      </c>
      <c r="AY3321">
        <v>361.84865979731865</v>
      </c>
      <c r="AZ3321">
        <v>0.10075302761863889</v>
      </c>
      <c r="BA3321">
        <v>455.38494068804744</v>
      </c>
      <c r="BB3321">
        <v>348.58162678501776</v>
      </c>
      <c r="BC3321">
        <v>1</v>
      </c>
      <c r="BD3321">
        <v>35.327167645020893</v>
      </c>
      <c r="BE3321">
        <v>114.52456068898591</v>
      </c>
      <c r="BF3321">
        <v>10.304174976218174</v>
      </c>
      <c r="BG3321">
        <v>5.5177653005232372</v>
      </c>
      <c r="BH3321">
        <v>459.85042461173032</v>
      </c>
      <c r="BI3321">
        <v>0.2</v>
      </c>
      <c r="BJ3321">
        <v>2602.6091258263091</v>
      </c>
      <c r="BK3321">
        <v>683.20416112576424</v>
      </c>
      <c r="BL3321">
        <v>888.65813069334786</v>
      </c>
      <c r="BM3321">
        <v>845.4639721543989</v>
      </c>
      <c r="BN3321">
        <v>156.71245095648788</v>
      </c>
      <c r="BO3321">
        <v>32.632176252512025</v>
      </c>
      <c r="BP3321">
        <v>3.5403577848084442E-2</v>
      </c>
      <c r="BQ3321">
        <v>100</v>
      </c>
      <c r="BR3321">
        <v>334.17777527652129</v>
      </c>
      <c r="BS3321">
        <v>5.0706357254947917E-2</v>
      </c>
      <c r="BT3321">
        <v>3.1746520125234455E-4</v>
      </c>
      <c r="BU3321">
        <v>108.14685384143098</v>
      </c>
      <c r="BV3321">
        <v>0.57344838947350107</v>
      </c>
      <c r="BW3321">
        <v>15.672744153823267</v>
      </c>
      <c r="BX3321">
        <v>35.55658724822225</v>
      </c>
      <c r="BY3321">
        <v>31.114153000270132</v>
      </c>
      <c r="BZ3321">
        <v>1312.3435518791716</v>
      </c>
      <c r="CA3321">
        <v>288.8794725710996</v>
      </c>
      <c r="CB3321">
        <v>210.90415338750145</v>
      </c>
      <c r="CC3321" s="156">
        <v>0.82</v>
      </c>
      <c r="CD3321">
        <v>1520</v>
      </c>
      <c r="CE3321">
        <v>0.19609970734960247</v>
      </c>
      <c r="CF3321">
        <v>8.2988913308898873</v>
      </c>
      <c r="CG3321">
        <v>0.26003234231338612</v>
      </c>
      <c r="CH3321">
        <v>20.876054487827279</v>
      </c>
      <c r="CI3321">
        <v>7</v>
      </c>
    </row>
    <row r="3322" spans="47:87" x14ac:dyDescent="0.3">
      <c r="AU3322">
        <v>0.3</v>
      </c>
      <c r="AV3322">
        <v>17.914783318210091</v>
      </c>
      <c r="AW3322">
        <v>0.27002916745717814</v>
      </c>
      <c r="AX3322">
        <v>0.76877998734658692</v>
      </c>
      <c r="AY3322">
        <v>326.65561013433461</v>
      </c>
      <c r="AZ3322">
        <v>0.10527214350390289</v>
      </c>
      <c r="BA3322">
        <v>455.48350857928017</v>
      </c>
      <c r="BB3322">
        <v>391.92575452899825</v>
      </c>
      <c r="BC3322">
        <v>1</v>
      </c>
      <c r="BD3322">
        <v>41.295915114279609</v>
      </c>
      <c r="BE3322">
        <v>85.962102696151192</v>
      </c>
      <c r="BF3322">
        <v>18.461621301129583</v>
      </c>
      <c r="BG3322">
        <v>6.2013376133731626</v>
      </c>
      <c r="BH3322">
        <v>442.01246015788763</v>
      </c>
      <c r="BI3322">
        <v>0.19999999999999998</v>
      </c>
      <c r="BJ3322">
        <v>2864.9838090798553</v>
      </c>
      <c r="BK3322">
        <v>675.58375145577986</v>
      </c>
      <c r="BL3322">
        <v>800.62667417871671</v>
      </c>
      <c r="BM3322">
        <v>904.28576476142632</v>
      </c>
      <c r="BN3322">
        <v>191.07390554514433</v>
      </c>
      <c r="BO3322">
        <v>24.269142523541095</v>
      </c>
      <c r="BP3322">
        <v>5.7336714262194936E-2</v>
      </c>
      <c r="BQ3322">
        <v>100</v>
      </c>
      <c r="BR3322">
        <v>320.52407132294002</v>
      </c>
      <c r="BS3322">
        <v>5.1781023488814568E-2</v>
      </c>
      <c r="BT3322">
        <v>3.0654242607326752E-4</v>
      </c>
      <c r="BU3322">
        <v>47.492401533711792</v>
      </c>
      <c r="BV3322">
        <v>0.59630216824485704</v>
      </c>
      <c r="BW3322">
        <v>14.896334371245983</v>
      </c>
      <c r="BX3322">
        <v>38.653616039430702</v>
      </c>
      <c r="BY3322">
        <v>29.129062251527962</v>
      </c>
      <c r="BZ3322">
        <v>1150.0335035722551</v>
      </c>
      <c r="CA3322">
        <v>311.04631886588425</v>
      </c>
      <c r="CB3322">
        <v>239.96743050527073</v>
      </c>
      <c r="CC3322" s="156">
        <v>1.1000000000000001</v>
      </c>
      <c r="CD3322">
        <v>3190</v>
      </c>
      <c r="CE3322" t="s">
        <v>479</v>
      </c>
      <c r="CF3322">
        <v>-0.3433378240774303</v>
      </c>
      <c r="CG3322">
        <v>-1.1639730545084593E-2</v>
      </c>
      <c r="CH3322">
        <v>-30.03483083227616</v>
      </c>
      <c r="CI3322" t="s">
        <v>479</v>
      </c>
    </row>
    <row r="3323" spans="47:87" x14ac:dyDescent="0.3">
      <c r="AU3323">
        <v>0.3</v>
      </c>
      <c r="AV3323">
        <v>19.190188210836919</v>
      </c>
      <c r="AW3323">
        <v>0.3679594538108758</v>
      </c>
      <c r="AX3323">
        <v>1.6643662138218689</v>
      </c>
      <c r="AY3323">
        <v>342.58741025333757</v>
      </c>
      <c r="AZ3323">
        <v>0.10366301470814934</v>
      </c>
      <c r="BA3323">
        <v>482.75301615256012</v>
      </c>
      <c r="BB3323">
        <v>285.28712434594149</v>
      </c>
      <c r="BC3323">
        <v>1</v>
      </c>
      <c r="BD3323">
        <v>34.559392295369079</v>
      </c>
      <c r="BE3323">
        <v>101.75546367994083</v>
      </c>
      <c r="BF3323">
        <v>6.8658587110069078</v>
      </c>
      <c r="BG3323">
        <v>5.1708560737553819</v>
      </c>
      <c r="BH3323">
        <v>422.11111718092189</v>
      </c>
      <c r="BI3323">
        <v>0.2</v>
      </c>
      <c r="BJ3323">
        <v>2587.0357050095745</v>
      </c>
      <c r="BK3323">
        <v>697.02108452225423</v>
      </c>
      <c r="BL3323">
        <v>874.98315198087164</v>
      </c>
      <c r="BM3323">
        <v>980.69011143530304</v>
      </c>
      <c r="BN3323">
        <v>102.12319632867003</v>
      </c>
      <c r="BO3323">
        <v>33.458129182281276</v>
      </c>
      <c r="BP3323">
        <v>3.1314715686749803E-2</v>
      </c>
      <c r="BQ3323">
        <v>100</v>
      </c>
      <c r="BR3323">
        <v>351.40647800176515</v>
      </c>
      <c r="BS3323">
        <v>5.3985032900826992E-2</v>
      </c>
      <c r="BT3323">
        <v>3.0227908775259271E-4</v>
      </c>
      <c r="BU3323">
        <v>0</v>
      </c>
      <c r="BV3323">
        <v>0.58866730766078823</v>
      </c>
      <c r="BW3323">
        <v>15.322728547676142</v>
      </c>
      <c r="BX3323">
        <v>36.47481785368106</v>
      </c>
      <c r="BY3323">
        <v>34.462262670550466</v>
      </c>
      <c r="BZ3323">
        <v>1143.2108155152696</v>
      </c>
      <c r="CA3323">
        <v>259.47286844157185</v>
      </c>
      <c r="CB3323">
        <v>241.60070731427157</v>
      </c>
      <c r="CC3323" s="156">
        <v>1.08</v>
      </c>
      <c r="CD3323">
        <v>780</v>
      </c>
      <c r="CE3323">
        <v>0.2738459430293787</v>
      </c>
      <c r="CF3323">
        <v>8.4962520516374731</v>
      </c>
      <c r="CG3323">
        <v>0.32961368615787523</v>
      </c>
      <c r="CH3323">
        <v>31.87125323343113</v>
      </c>
      <c r="CI3323">
        <v>5</v>
      </c>
    </row>
    <row r="3324" spans="47:87" x14ac:dyDescent="0.3">
      <c r="AU3324">
        <v>0.3</v>
      </c>
      <c r="AV3324">
        <v>21.296077558945171</v>
      </c>
      <c r="AW3324">
        <v>0.3388699887901378</v>
      </c>
      <c r="AX3324">
        <v>1.7649087623076767</v>
      </c>
      <c r="AY3324">
        <v>350.42706772817257</v>
      </c>
      <c r="AZ3324">
        <v>0.10239581946371296</v>
      </c>
      <c r="BA3324">
        <v>381.03608175939712</v>
      </c>
      <c r="BB3324">
        <v>325.97823091074571</v>
      </c>
      <c r="BC3324">
        <v>1</v>
      </c>
      <c r="BD3324">
        <v>42.653413438504238</v>
      </c>
      <c r="BE3324">
        <v>97.896119936040478</v>
      </c>
      <c r="BF3324">
        <v>5.4740140552215841</v>
      </c>
      <c r="BG3324">
        <v>4.6235004779562852</v>
      </c>
      <c r="BH3324">
        <v>398.42820254010411</v>
      </c>
      <c r="BI3324">
        <v>0.20000000000000007</v>
      </c>
      <c r="BJ3324">
        <v>2943.4903081210023</v>
      </c>
      <c r="BK3324">
        <v>686.52679222391112</v>
      </c>
      <c r="BL3324">
        <v>897.37813663453687</v>
      </c>
      <c r="BM3324">
        <v>1010.6786073934417</v>
      </c>
      <c r="BN3324">
        <v>138.36490258970673</v>
      </c>
      <c r="BO3324">
        <v>30.619504418932308</v>
      </c>
      <c r="BP3324">
        <v>5.2292002197756586E-2</v>
      </c>
      <c r="BQ3324">
        <v>100</v>
      </c>
      <c r="BR3324">
        <v>356.28517439717422</v>
      </c>
      <c r="BS3324">
        <v>5.6404084600134331E-2</v>
      </c>
      <c r="BT3324">
        <v>2.9795355566896028E-4</v>
      </c>
      <c r="BU3324">
        <v>0</v>
      </c>
      <c r="BV3324">
        <v>0.59222041968646322</v>
      </c>
      <c r="BW3324">
        <v>14.05377315276189</v>
      </c>
      <c r="BX3324">
        <v>36.246799145849657</v>
      </c>
      <c r="BY3324">
        <v>33.578160692697679</v>
      </c>
      <c r="BZ3324">
        <v>820.65702001562011</v>
      </c>
      <c r="CA3324">
        <v>219.5137827888268</v>
      </c>
      <c r="CB3324">
        <v>252.27705097252465</v>
      </c>
      <c r="CC3324" s="156">
        <v>1.08</v>
      </c>
      <c r="CD3324">
        <v>350</v>
      </c>
      <c r="CE3324">
        <v>0.31051775215290434</v>
      </c>
      <c r="CF3324">
        <v>9.4184191925680754</v>
      </c>
      <c r="CG3324">
        <v>0.38359403920994062</v>
      </c>
      <c r="CH3324">
        <v>37.303713317529692</v>
      </c>
      <c r="CI3324">
        <v>4</v>
      </c>
    </row>
    <row r="3325" spans="47:87" x14ac:dyDescent="0.3">
      <c r="AU3325">
        <v>0.3</v>
      </c>
      <c r="AV3325">
        <v>18.031372576636937</v>
      </c>
      <c r="AW3325">
        <v>0.27330461330636607</v>
      </c>
      <c r="AX3325">
        <v>0.81816533592791019</v>
      </c>
      <c r="AY3325">
        <v>309.80793346168946</v>
      </c>
      <c r="AZ3325">
        <v>8.6566325694195076E-2</v>
      </c>
      <c r="BA3325">
        <v>403.47425979816995</v>
      </c>
      <c r="BB3325">
        <v>357.70520126954403</v>
      </c>
      <c r="BC3325">
        <v>1</v>
      </c>
      <c r="BD3325">
        <v>37.747331828722096</v>
      </c>
      <c r="BE3325">
        <v>100.70171207571227</v>
      </c>
      <c r="BF3325">
        <v>22.040971610751466</v>
      </c>
      <c r="BG3325">
        <v>4.779313629071309</v>
      </c>
      <c r="BH3325">
        <v>379.77179660780894</v>
      </c>
      <c r="BI3325">
        <v>0.20000000000000004</v>
      </c>
      <c r="BJ3325">
        <v>2841.3777255123418</v>
      </c>
      <c r="BK3325">
        <v>716.48522629765512</v>
      </c>
      <c r="BL3325">
        <v>853.93184122764433</v>
      </c>
      <c r="BM3325">
        <v>1097.3461842424347</v>
      </c>
      <c r="BN3325">
        <v>84.755435654217095</v>
      </c>
      <c r="BO3325">
        <v>24.967508166074573</v>
      </c>
      <c r="BP3325">
        <v>9.1084194796521318E-3</v>
      </c>
      <c r="BQ3325">
        <v>100</v>
      </c>
      <c r="BR3325">
        <v>355.77735236322644</v>
      </c>
      <c r="BS3325">
        <v>5.4287049706372451E-2</v>
      </c>
      <c r="BT3325">
        <v>2.9226503779098897E-4</v>
      </c>
      <c r="BU3325">
        <v>0</v>
      </c>
      <c r="BV3325">
        <v>0.61129045980438257</v>
      </c>
      <c r="BW3325">
        <v>14.672766215677999</v>
      </c>
      <c r="BX3325">
        <v>32.945096484448818</v>
      </c>
      <c r="BY3325">
        <v>32.566984278519506</v>
      </c>
      <c r="BZ3325">
        <v>1048.514193615046</v>
      </c>
      <c r="CA3325">
        <v>243.77909306343722</v>
      </c>
      <c r="CB3325">
        <v>234.17344461049046</v>
      </c>
      <c r="CC3325" s="156">
        <v>0.87</v>
      </c>
      <c r="CD3325">
        <v>1500</v>
      </c>
      <c r="CE3325">
        <v>0.18456505454011496</v>
      </c>
      <c r="CF3325">
        <v>6.4577081673249559</v>
      </c>
      <c r="CG3325">
        <v>0.24487971285848156</v>
      </c>
      <c r="CH3325">
        <v>16.100003461612083</v>
      </c>
      <c r="CI3325">
        <v>7</v>
      </c>
    </row>
    <row r="3326" spans="47:87" x14ac:dyDescent="0.3">
      <c r="AU3326">
        <v>0.3</v>
      </c>
      <c r="AV3326">
        <v>20.372364076593065</v>
      </c>
      <c r="AW3326">
        <v>0.27739578650271762</v>
      </c>
      <c r="AX3326">
        <v>0.76142970332029591</v>
      </c>
      <c r="AY3326">
        <v>356.79043341198434</v>
      </c>
      <c r="AZ3326">
        <v>9.0797105784373222E-2</v>
      </c>
      <c r="BA3326">
        <v>442.11315471209031</v>
      </c>
      <c r="BB3326">
        <v>398.62277572948915</v>
      </c>
      <c r="BC3326">
        <v>1</v>
      </c>
      <c r="BD3326">
        <v>36.406942367139095</v>
      </c>
      <c r="BE3326">
        <v>82.471335962775498</v>
      </c>
      <c r="BF3326">
        <v>12.027603800157548</v>
      </c>
      <c r="BG3326">
        <v>5.3592226790451232</v>
      </c>
      <c r="BH3326">
        <v>433.33289814731108</v>
      </c>
      <c r="BI3326">
        <v>0.2</v>
      </c>
      <c r="BJ3326">
        <v>2364.0543736153704</v>
      </c>
      <c r="BK3326">
        <v>674.01144549069272</v>
      </c>
      <c r="BL3326">
        <v>919.85994958215565</v>
      </c>
      <c r="BM3326">
        <v>1063.9058377253332</v>
      </c>
      <c r="BN3326">
        <v>128.22781884971076</v>
      </c>
      <c r="BO3326">
        <v>24.930844375638397</v>
      </c>
      <c r="BP3326">
        <v>5.9031258987748456E-2</v>
      </c>
      <c r="BQ3326">
        <v>100</v>
      </c>
      <c r="BR3326">
        <v>340.22794199381872</v>
      </c>
      <c r="BS3326">
        <v>5.3572669414465431E-2</v>
      </c>
      <c r="BT3326">
        <v>3.0434834604578298E-4</v>
      </c>
      <c r="BU3326">
        <v>53.483252127102482</v>
      </c>
      <c r="BV3326">
        <v>0.55447837901239139</v>
      </c>
      <c r="BW3326">
        <v>15.482537048975313</v>
      </c>
      <c r="BX3326">
        <v>34.055466619759144</v>
      </c>
      <c r="BY3326">
        <v>36.595636591004094</v>
      </c>
      <c r="BZ3326">
        <v>822.69114654477744</v>
      </c>
      <c r="CA3326">
        <v>197.75818932314425</v>
      </c>
      <c r="CB3326">
        <v>214.87654449162875</v>
      </c>
      <c r="CC3326" s="156">
        <v>1.03</v>
      </c>
      <c r="CD3326">
        <v>1310</v>
      </c>
      <c r="CE3326">
        <v>0.22292493706967731</v>
      </c>
      <c r="CF3326">
        <v>6.5316226497845626</v>
      </c>
      <c r="CG3326">
        <v>0.2967268293985329</v>
      </c>
      <c r="CH3326">
        <v>22.568115398765958</v>
      </c>
      <c r="CI3326">
        <v>5</v>
      </c>
    </row>
    <row r="3327" spans="47:87" x14ac:dyDescent="0.3">
      <c r="AU3327">
        <v>0.3</v>
      </c>
      <c r="AV3327">
        <v>18.697134116366161</v>
      </c>
      <c r="AW3327">
        <v>0.24112812452948873</v>
      </c>
      <c r="AX3327">
        <v>0.86091610147996178</v>
      </c>
      <c r="AY3327">
        <v>314.92580612927605</v>
      </c>
      <c r="AZ3327">
        <v>0.10320942701158724</v>
      </c>
      <c r="BA3327">
        <v>311.62440177361373</v>
      </c>
      <c r="BB3327">
        <v>448.9100585935671</v>
      </c>
      <c r="BC3327">
        <v>1</v>
      </c>
      <c r="BD3327">
        <v>42.898877856433501</v>
      </c>
      <c r="BE3327">
        <v>84.749225080893851</v>
      </c>
      <c r="BF3327">
        <v>15.452878677012427</v>
      </c>
      <c r="BG3327">
        <v>5.3208039097656519</v>
      </c>
      <c r="BH3327">
        <v>437.95937198744701</v>
      </c>
      <c r="BI3327">
        <v>0.2</v>
      </c>
      <c r="BJ3327">
        <v>2396.6620914970222</v>
      </c>
      <c r="BK3327">
        <v>684.57662645509242</v>
      </c>
      <c r="BL3327">
        <v>863.6419388702268</v>
      </c>
      <c r="BM3327">
        <v>938.69103962316808</v>
      </c>
      <c r="BN3327">
        <v>166.22442282961205</v>
      </c>
      <c r="BO3327">
        <v>21.86955231501712</v>
      </c>
      <c r="BP3327">
        <v>2.7138913980771884E-2</v>
      </c>
      <c r="BQ3327">
        <v>100</v>
      </c>
      <c r="BR3327">
        <v>298.08972657649645</v>
      </c>
      <c r="BS3327">
        <v>5.8968851253885742E-2</v>
      </c>
      <c r="BT3327">
        <v>3.1351605311008188E-4</v>
      </c>
      <c r="BU3327">
        <v>66.422307112883672</v>
      </c>
      <c r="BV3327">
        <v>0.56552411976458805</v>
      </c>
      <c r="BW3327">
        <v>15.262233790431241</v>
      </c>
      <c r="BX3327">
        <v>37.471930765072969</v>
      </c>
      <c r="BY3327">
        <v>34.414891696292152</v>
      </c>
      <c r="BZ3327">
        <v>862.46069675057015</v>
      </c>
      <c r="CA3327">
        <v>338.57091032126812</v>
      </c>
      <c r="CB3327">
        <v>251.33579445931969</v>
      </c>
      <c r="CC3327" s="156">
        <v>1.18</v>
      </c>
      <c r="CD3327">
        <v>1210</v>
      </c>
      <c r="CE3327">
        <v>9.9455848387761447E-2</v>
      </c>
      <c r="CF3327">
        <v>3.7453906256499652</v>
      </c>
      <c r="CG3327">
        <v>0.14091678186941531</v>
      </c>
      <c r="CH3327">
        <v>-1.0973972883506633</v>
      </c>
      <c r="CI3327" t="s">
        <v>479</v>
      </c>
    </row>
    <row r="3328" spans="47:87" x14ac:dyDescent="0.3">
      <c r="AU3328">
        <v>0.3</v>
      </c>
      <c r="AV3328">
        <v>21.139184212953538</v>
      </c>
      <c r="AW3328">
        <v>0.24941709338654988</v>
      </c>
      <c r="AX3328">
        <v>1.3112352222510786</v>
      </c>
      <c r="AY3328">
        <v>336.3957109116655</v>
      </c>
      <c r="AZ3328">
        <v>8.7896954198724273E-2</v>
      </c>
      <c r="BA3328">
        <v>435.15612526762948</v>
      </c>
      <c r="BB3328">
        <v>345.00522768128076</v>
      </c>
      <c r="BC3328">
        <v>1</v>
      </c>
      <c r="BD3328">
        <v>49.325128193636026</v>
      </c>
      <c r="BE3328">
        <v>99.954350690953987</v>
      </c>
      <c r="BF3328">
        <v>15.676133130643619</v>
      </c>
      <c r="BG3328">
        <v>3.9531506318307676</v>
      </c>
      <c r="BH3328">
        <v>351.01970308937894</v>
      </c>
      <c r="BI3328">
        <v>0.20000000000000004</v>
      </c>
      <c r="BJ3328">
        <v>2660.0041715468578</v>
      </c>
      <c r="BK3328">
        <v>706.2205783862936</v>
      </c>
      <c r="BL3328">
        <v>878.89784628603832</v>
      </c>
      <c r="BM3328">
        <v>990.89543866637382</v>
      </c>
      <c r="BN3328">
        <v>188.77993970997164</v>
      </c>
      <c r="BO3328">
        <v>22.610838571675284</v>
      </c>
      <c r="BP3328">
        <v>2.9437093221565108E-2</v>
      </c>
      <c r="BQ3328">
        <v>100</v>
      </c>
      <c r="BR3328">
        <v>295.22889946352745</v>
      </c>
      <c r="BS3328">
        <v>5.5712854099180538E-2</v>
      </c>
      <c r="BT3328">
        <v>2.9241227113211159E-4</v>
      </c>
      <c r="BU3328">
        <v>14.203775938773699</v>
      </c>
      <c r="BV3328">
        <v>0.52491917093521245</v>
      </c>
      <c r="BW3328">
        <v>15.566059099357112</v>
      </c>
      <c r="BX3328">
        <v>39.988557552170661</v>
      </c>
      <c r="BY3328">
        <v>30.958902098739681</v>
      </c>
      <c r="BZ3328">
        <v>899.03791638260452</v>
      </c>
      <c r="CA3328">
        <v>320.67257135265311</v>
      </c>
      <c r="CB3328">
        <v>235.238170718601</v>
      </c>
      <c r="CC3328" s="156">
        <v>0.77</v>
      </c>
      <c r="CD3328">
        <v>2490</v>
      </c>
      <c r="CE3328">
        <v>0.11760530892518539</v>
      </c>
      <c r="CF3328">
        <v>4.4279127419670576</v>
      </c>
      <c r="CG3328">
        <v>0.15702954054460239</v>
      </c>
      <c r="CH3328">
        <v>-0.17043619606525306</v>
      </c>
      <c r="CI3328" t="s">
        <v>479</v>
      </c>
    </row>
    <row r="3329" spans="47:87" x14ac:dyDescent="0.3">
      <c r="AU3329">
        <v>0.3</v>
      </c>
      <c r="AV3329">
        <v>19.133136528335278</v>
      </c>
      <c r="AW3329">
        <v>0.26675117073330779</v>
      </c>
      <c r="AX3329">
        <v>1.1946954949519095</v>
      </c>
      <c r="AY3329">
        <v>357.70113614414868</v>
      </c>
      <c r="AZ3329">
        <v>8.612825232740913E-2</v>
      </c>
      <c r="BA3329">
        <v>405.67756926899824</v>
      </c>
      <c r="BB3329">
        <v>357.30537332644923</v>
      </c>
      <c r="BC3329">
        <v>1</v>
      </c>
      <c r="BD3329">
        <v>43.467392638360074</v>
      </c>
      <c r="BE3329">
        <v>114.85216293515984</v>
      </c>
      <c r="BF3329">
        <v>16.342408127055002</v>
      </c>
      <c r="BG3329">
        <v>4.0315552936528665</v>
      </c>
      <c r="BH3329">
        <v>447.35747236541596</v>
      </c>
      <c r="BI3329">
        <v>0.2</v>
      </c>
      <c r="BJ3329">
        <v>3037.2717095888065</v>
      </c>
      <c r="BK3329">
        <v>682.34115844489941</v>
      </c>
      <c r="BL3329">
        <v>881.93881010881182</v>
      </c>
      <c r="BM3329">
        <v>981.0542951579672</v>
      </c>
      <c r="BN3329">
        <v>158.04031577546598</v>
      </c>
      <c r="BO3329">
        <v>24.20885629865354</v>
      </c>
      <c r="BP3329">
        <v>2.8293198960822864E-2</v>
      </c>
      <c r="BQ3329">
        <v>100</v>
      </c>
      <c r="BR3329">
        <v>350.77772840020418</v>
      </c>
      <c r="BS3329">
        <v>5.4019676323321192E-2</v>
      </c>
      <c r="BT3329">
        <v>3.0325567989453552E-4</v>
      </c>
      <c r="BU3329">
        <v>53.937832615725732</v>
      </c>
      <c r="BV3329">
        <v>0.56566360717393416</v>
      </c>
      <c r="BW3329">
        <v>14.735181872002558</v>
      </c>
      <c r="BX3329">
        <v>37.634624069550043</v>
      </c>
      <c r="BY3329">
        <v>32.221027087891002</v>
      </c>
      <c r="BZ3329">
        <v>1202.964187356939</v>
      </c>
      <c r="CA3329">
        <v>253.79865886788977</v>
      </c>
      <c r="CB3329">
        <v>230.89477808125949</v>
      </c>
      <c r="CC3329" s="156">
        <v>1.02</v>
      </c>
      <c r="CD3329">
        <v>1090</v>
      </c>
      <c r="CE3329">
        <v>0.14460793598616783</v>
      </c>
      <c r="CF3329">
        <v>5.1840223888180219</v>
      </c>
      <c r="CG3329">
        <v>0.19015089534496274</v>
      </c>
      <c r="CH3329">
        <v>7.9722658453726103</v>
      </c>
      <c r="CI3329">
        <v>11</v>
      </c>
    </row>
    <row r="3330" spans="47:87" x14ac:dyDescent="0.3">
      <c r="AU3330">
        <v>0.3</v>
      </c>
      <c r="AV3330">
        <v>20.043441901435763</v>
      </c>
      <c r="AW3330">
        <v>0.34349140752993185</v>
      </c>
      <c r="AX3330">
        <v>1.494286559263815</v>
      </c>
      <c r="AY3330">
        <v>323.94264065547947</v>
      </c>
      <c r="AZ3330">
        <v>9.0324731927516971E-2</v>
      </c>
      <c r="BA3330">
        <v>447.75511855876749</v>
      </c>
      <c r="BB3330">
        <v>383.04621726806056</v>
      </c>
      <c r="BC3330">
        <v>1</v>
      </c>
      <c r="BD3330">
        <v>40.458883428623707</v>
      </c>
      <c r="BE3330">
        <v>99.760594945309492</v>
      </c>
      <c r="BF3330">
        <v>16.888675864944474</v>
      </c>
      <c r="BG3330">
        <v>4.6418121077043368</v>
      </c>
      <c r="BH3330">
        <v>452.98005857681869</v>
      </c>
      <c r="BI3330">
        <v>0.20000000000000004</v>
      </c>
      <c r="BJ3330">
        <v>2658.6523006458997</v>
      </c>
      <c r="BK3330">
        <v>671.60579076315207</v>
      </c>
      <c r="BL3330">
        <v>888.61196104144994</v>
      </c>
      <c r="BM3330">
        <v>765.44361080947328</v>
      </c>
      <c r="BN3330">
        <v>215.06550899676364</v>
      </c>
      <c r="BO3330">
        <v>30.732560643520916</v>
      </c>
      <c r="BP3330">
        <v>9.0022733666084806E-2</v>
      </c>
      <c r="BQ3330">
        <v>100</v>
      </c>
      <c r="BR3330">
        <v>340.16996988916293</v>
      </c>
      <c r="BS3330">
        <v>5.2165237111380922E-2</v>
      </c>
      <c r="BT3330">
        <v>3.1790036088599733E-4</v>
      </c>
      <c r="BU3330">
        <v>0</v>
      </c>
      <c r="BV3330">
        <v>0.56557992154942938</v>
      </c>
      <c r="BW3330">
        <v>15.71556565048677</v>
      </c>
      <c r="BX3330">
        <v>37.346865611331459</v>
      </c>
      <c r="BY3330">
        <v>40.883473097083353</v>
      </c>
      <c r="BZ3330">
        <v>1060.4353370065974</v>
      </c>
      <c r="CA3330">
        <v>256.43533571972222</v>
      </c>
      <c r="CB3330">
        <v>237.42334685147793</v>
      </c>
      <c r="CC3330" s="156">
        <v>0.84</v>
      </c>
      <c r="CD3330">
        <v>1760</v>
      </c>
      <c r="CE3330">
        <v>0.14696652026420054</v>
      </c>
      <c r="CF3330">
        <v>4.8903537740803857</v>
      </c>
      <c r="CG3330">
        <v>0.19179897083702027</v>
      </c>
      <c r="CH3330">
        <v>7.3175211503207089</v>
      </c>
      <c r="CI3330">
        <v>11</v>
      </c>
    </row>
    <row r="3331" spans="47:87" x14ac:dyDescent="0.3">
      <c r="AU3331">
        <v>0.3</v>
      </c>
      <c r="AV3331">
        <v>20.209022206619455</v>
      </c>
      <c r="AW3331">
        <v>0.34297798300382359</v>
      </c>
      <c r="AX3331">
        <v>1.7189292915313608</v>
      </c>
      <c r="AY3331">
        <v>310.4582624004837</v>
      </c>
      <c r="AZ3331">
        <v>0.11496308447119646</v>
      </c>
      <c r="BA3331">
        <v>404.49338261559393</v>
      </c>
      <c r="BB3331">
        <v>356.8133832517783</v>
      </c>
      <c r="BC3331">
        <v>1</v>
      </c>
      <c r="BD3331">
        <v>33.012093589543234</v>
      </c>
      <c r="BE3331">
        <v>81.750013369676651</v>
      </c>
      <c r="BF3331">
        <v>7.2138182024596427</v>
      </c>
      <c r="BG3331">
        <v>6.2138357991286775</v>
      </c>
      <c r="BH3331">
        <v>420.80691477460084</v>
      </c>
      <c r="BI3331">
        <v>0.20000000000000004</v>
      </c>
      <c r="BJ3331">
        <v>2343.9591547394766</v>
      </c>
      <c r="BK3331">
        <v>693.26978349301953</v>
      </c>
      <c r="BL3331">
        <v>886.6701589782266</v>
      </c>
      <c r="BM3331">
        <v>902.24522353269151</v>
      </c>
      <c r="BN3331">
        <v>167.65151963512105</v>
      </c>
      <c r="BO3331">
        <v>30.979624381608854</v>
      </c>
      <c r="BP3331">
        <v>5.4214089469162091E-2</v>
      </c>
      <c r="BQ3331">
        <v>100</v>
      </c>
      <c r="BR3331">
        <v>364.41309385003387</v>
      </c>
      <c r="BS3331">
        <v>5.2011429520264586E-2</v>
      </c>
      <c r="BT3331">
        <v>2.9733585692007551E-4</v>
      </c>
      <c r="BU3331">
        <v>0</v>
      </c>
      <c r="BV3331">
        <v>0.59291488740089804</v>
      </c>
      <c r="BW3331">
        <v>14.325238758980717</v>
      </c>
      <c r="BX3331">
        <v>39.013206869926471</v>
      </c>
      <c r="BY3331">
        <v>33.743714663576796</v>
      </c>
      <c r="BZ3331">
        <v>1302.2959166783671</v>
      </c>
      <c r="CA3331">
        <v>313.24565663085968</v>
      </c>
      <c r="CB3331">
        <v>228.13995786227642</v>
      </c>
      <c r="CC3331" s="156">
        <v>1.1000000000000001</v>
      </c>
      <c r="CD3331">
        <v>1980</v>
      </c>
      <c r="CE3331">
        <v>-2.1678737363012401E-2</v>
      </c>
      <c r="CF3331">
        <v>1.4158356479759107</v>
      </c>
      <c r="CG3331">
        <v>4.4605140601463714E-2</v>
      </c>
      <c r="CH3331">
        <v>-19.315011581454289</v>
      </c>
      <c r="CI3331" t="s">
        <v>479</v>
      </c>
    </row>
    <row r="3332" spans="47:87" x14ac:dyDescent="0.3">
      <c r="AU3332">
        <v>0.3</v>
      </c>
      <c r="AV3332">
        <v>18.926258178062671</v>
      </c>
      <c r="AW3332">
        <v>0.27761791883776982</v>
      </c>
      <c r="AX3332">
        <v>0.57562251977197021</v>
      </c>
      <c r="AY3332">
        <v>337.05875658280212</v>
      </c>
      <c r="AZ3332">
        <v>0.10466414412720595</v>
      </c>
      <c r="BA3332">
        <v>529.38745936776286</v>
      </c>
      <c r="BB3332">
        <v>377.24363219035331</v>
      </c>
      <c r="BC3332">
        <v>1</v>
      </c>
      <c r="BD3332">
        <v>36.205970280313856</v>
      </c>
      <c r="BE3332">
        <v>119.32880342514915</v>
      </c>
      <c r="BF3332">
        <v>17.081477236779421</v>
      </c>
      <c r="BG3332">
        <v>4.792922124240377</v>
      </c>
      <c r="BH3332">
        <v>416.40260596070948</v>
      </c>
      <c r="BI3332">
        <v>0.20000000000000004</v>
      </c>
      <c r="BJ3332">
        <v>2760.7440769479686</v>
      </c>
      <c r="BK3332">
        <v>696.98713738744027</v>
      </c>
      <c r="BL3332">
        <v>881.9653051106402</v>
      </c>
      <c r="BM3332">
        <v>1159.2679557904637</v>
      </c>
      <c r="BN3332">
        <v>151.68817400216582</v>
      </c>
      <c r="BO3332">
        <v>25.174476397984737</v>
      </c>
      <c r="BP3332">
        <v>3.1870807820627338E-2</v>
      </c>
      <c r="BQ3332">
        <v>100</v>
      </c>
      <c r="BR3332">
        <v>339.14618383103573</v>
      </c>
      <c r="BS3332">
        <v>5.3635460598612211E-2</v>
      </c>
      <c r="BT3332">
        <v>3.0435881197987365E-4</v>
      </c>
      <c r="BU3332">
        <v>5.3255815898233312</v>
      </c>
      <c r="BV3332">
        <v>0.54443267389216976</v>
      </c>
      <c r="BW3332">
        <v>14.32052412243276</v>
      </c>
      <c r="BX3332">
        <v>34.750412066122337</v>
      </c>
      <c r="BY3332">
        <v>36.927364930287929</v>
      </c>
      <c r="BZ3332">
        <v>1044.2302113847124</v>
      </c>
      <c r="CA3332">
        <v>196.95435646530336</v>
      </c>
      <c r="CB3332">
        <v>233.25082840873543</v>
      </c>
      <c r="CC3332" s="156">
        <v>1.18</v>
      </c>
      <c r="CD3332">
        <v>1730</v>
      </c>
      <c r="CE3332">
        <v>8.9556457724940808E-2</v>
      </c>
      <c r="CF3332">
        <v>3.0394074093182222</v>
      </c>
      <c r="CG3332">
        <v>0.11356111582267535</v>
      </c>
      <c r="CH3332">
        <v>-0.95471811635874815</v>
      </c>
      <c r="CI3332" t="s">
        <v>479</v>
      </c>
    </row>
    <row r="3333" spans="47:87" x14ac:dyDescent="0.3">
      <c r="AU3333">
        <v>0.3</v>
      </c>
      <c r="AV3333">
        <v>19.229707710520668</v>
      </c>
      <c r="AW3333">
        <v>0.30417028512670979</v>
      </c>
      <c r="AX3333">
        <v>0.88453937916431213</v>
      </c>
      <c r="AY3333">
        <v>307.04691988456199</v>
      </c>
      <c r="AZ3333">
        <v>0.10874482336213694</v>
      </c>
      <c r="BA3333">
        <v>377.51536765135808</v>
      </c>
      <c r="BB3333">
        <v>371.66448205351327</v>
      </c>
      <c r="BC3333">
        <v>1</v>
      </c>
      <c r="BD3333">
        <v>35.989641759207217</v>
      </c>
      <c r="BE3333">
        <v>91.5289025978323</v>
      </c>
      <c r="BF3333">
        <v>21.233026059769223</v>
      </c>
      <c r="BG3333">
        <v>5.7954720674910361</v>
      </c>
      <c r="BH3333">
        <v>403.10573779781106</v>
      </c>
      <c r="BI3333">
        <v>0.2</v>
      </c>
      <c r="BJ3333">
        <v>3199.5002157532876</v>
      </c>
      <c r="BK3333">
        <v>682.05840888863474</v>
      </c>
      <c r="BL3333">
        <v>824.69395969055927</v>
      </c>
      <c r="BM3333">
        <v>989.38978512426581</v>
      </c>
      <c r="BN3333">
        <v>135.65211264899833</v>
      </c>
      <c r="BO3333">
        <v>27.404965008317081</v>
      </c>
      <c r="BP3333">
        <v>5.6460661190717902E-2</v>
      </c>
      <c r="BQ3333">
        <v>100</v>
      </c>
      <c r="BR3333">
        <v>302.79844275232</v>
      </c>
      <c r="BS3333">
        <v>5.6146583290307993E-2</v>
      </c>
      <c r="BT3333">
        <v>2.7948458673263934E-4</v>
      </c>
      <c r="BU3333">
        <v>0</v>
      </c>
      <c r="BV3333">
        <v>0.583839280369012</v>
      </c>
      <c r="BW3333">
        <v>13.733405967564128</v>
      </c>
      <c r="BX3333">
        <v>35.545468853575983</v>
      </c>
      <c r="BY3333">
        <v>30.901202083195461</v>
      </c>
      <c r="BZ3333">
        <v>1188.4009571612435</v>
      </c>
      <c r="CA3333">
        <v>247.08271352111456</v>
      </c>
      <c r="CB3333">
        <v>219.7390180735201</v>
      </c>
      <c r="CC3333" s="156">
        <v>1.21</v>
      </c>
      <c r="CD3333">
        <v>630</v>
      </c>
      <c r="CE3333">
        <v>0.20675829425842607</v>
      </c>
      <c r="CF3333">
        <v>5.6953008059744956</v>
      </c>
      <c r="CG3333">
        <v>0.25404532222423409</v>
      </c>
      <c r="CH3333">
        <v>18.002310647454426</v>
      </c>
      <c r="CI3333">
        <v>6</v>
      </c>
    </row>
    <row r="3334" spans="47:87" x14ac:dyDescent="0.3">
      <c r="AU3334">
        <v>0.3</v>
      </c>
      <c r="AV3334">
        <v>19.458320048944557</v>
      </c>
      <c r="AW3334">
        <v>0.25743007809237656</v>
      </c>
      <c r="AX3334">
        <v>1.1250419061167045</v>
      </c>
      <c r="AY3334">
        <v>323.73675425702072</v>
      </c>
      <c r="AZ3334">
        <v>9.4027958220282232E-2</v>
      </c>
      <c r="BA3334">
        <v>470.65553192650026</v>
      </c>
      <c r="BB3334">
        <v>305.84448543258725</v>
      </c>
      <c r="BC3334">
        <v>1</v>
      </c>
      <c r="BD3334">
        <v>35.105940890092612</v>
      </c>
      <c r="BE3334">
        <v>102.90130635597333</v>
      </c>
      <c r="BF3334">
        <v>7.3881678993920108</v>
      </c>
      <c r="BG3334">
        <v>4.8587655980887794</v>
      </c>
      <c r="BH3334">
        <v>446.54586938787827</v>
      </c>
      <c r="BI3334">
        <v>0.20000000000000007</v>
      </c>
      <c r="BJ3334">
        <v>2910.5234489499289</v>
      </c>
      <c r="BK3334">
        <v>696.14987063228875</v>
      </c>
      <c r="BL3334">
        <v>845.74801585122623</v>
      </c>
      <c r="BM3334">
        <v>930.68687334400954</v>
      </c>
      <c r="BN3334">
        <v>155.59756581488048</v>
      </c>
      <c r="BO3334">
        <v>23.231572625712111</v>
      </c>
      <c r="BP3334">
        <v>4.3190510336729278E-2</v>
      </c>
      <c r="BQ3334">
        <v>100</v>
      </c>
      <c r="BR3334">
        <v>390.39607054224058</v>
      </c>
      <c r="BS3334">
        <v>5.2130605358903022E-2</v>
      </c>
      <c r="BT3334">
        <v>3.2326214784728194E-4</v>
      </c>
      <c r="BU3334">
        <v>55.154376931744586</v>
      </c>
      <c r="BV3334">
        <v>0.5629891182939617</v>
      </c>
      <c r="BW3334">
        <v>15.725032673013711</v>
      </c>
      <c r="BX3334">
        <v>35.965505968125818</v>
      </c>
      <c r="BY3334">
        <v>36.590651268632278</v>
      </c>
      <c r="BZ3334">
        <v>906.68084297996688</v>
      </c>
      <c r="CA3334">
        <v>266.62996622936134</v>
      </c>
      <c r="CB3334">
        <v>246.31657097770986</v>
      </c>
      <c r="CC3334" s="156">
        <v>0.96</v>
      </c>
      <c r="CD3334">
        <v>2030</v>
      </c>
      <c r="CE3334">
        <v>0.10906587563832004</v>
      </c>
      <c r="CF3334">
        <v>4.058569238329941</v>
      </c>
      <c r="CG3334">
        <v>0.14096148498699995</v>
      </c>
      <c r="CH3334">
        <v>1.0427165060541972</v>
      </c>
      <c r="CI3334">
        <v>17</v>
      </c>
    </row>
    <row r="3335" spans="47:87" x14ac:dyDescent="0.3">
      <c r="AU3335">
        <v>0.3</v>
      </c>
      <c r="AV3335">
        <v>20.835810601722244</v>
      </c>
      <c r="AW3335">
        <v>0.27932256194343608</v>
      </c>
      <c r="AX3335">
        <v>2.0033118801505356</v>
      </c>
      <c r="AY3335">
        <v>327.47356997104549</v>
      </c>
      <c r="AZ3335">
        <v>0.10184624662500077</v>
      </c>
      <c r="BA3335">
        <v>394.12993678046496</v>
      </c>
      <c r="BB3335">
        <v>361.90612647885854</v>
      </c>
      <c r="BC3335">
        <v>1</v>
      </c>
      <c r="BD3335">
        <v>36.089635059753135</v>
      </c>
      <c r="BE3335">
        <v>113.68785612612238</v>
      </c>
      <c r="BF3335">
        <v>15.479633642107368</v>
      </c>
      <c r="BG3335">
        <v>6.0406618829745362</v>
      </c>
      <c r="BH3335">
        <v>408.08035059121329</v>
      </c>
      <c r="BI3335">
        <v>0.19999999999999998</v>
      </c>
      <c r="BJ3335">
        <v>2545.3841099067708</v>
      </c>
      <c r="BK3335">
        <v>698.09861236384234</v>
      </c>
      <c r="BL3335">
        <v>938.15288069034671</v>
      </c>
      <c r="BM3335">
        <v>838.12871004132649</v>
      </c>
      <c r="BN3335">
        <v>158.72569473845707</v>
      </c>
      <c r="BO3335">
        <v>25.132519268658843</v>
      </c>
      <c r="BP3335">
        <v>5.5931610299387612E-2</v>
      </c>
      <c r="BQ3335">
        <v>100</v>
      </c>
      <c r="BR3335">
        <v>374.22526405553521</v>
      </c>
      <c r="BS3335">
        <v>5.4863394231851589E-2</v>
      </c>
      <c r="BT3335">
        <v>2.9501440539044709E-4</v>
      </c>
      <c r="BU3335">
        <v>0</v>
      </c>
      <c r="BV3335">
        <v>0.56863170628571269</v>
      </c>
      <c r="BW3335">
        <v>14.873807519033493</v>
      </c>
      <c r="BX3335">
        <v>35.710034791541204</v>
      </c>
      <c r="BY3335">
        <v>37.093591612826053</v>
      </c>
      <c r="BZ3335">
        <v>974.384227482146</v>
      </c>
      <c r="CA3335">
        <v>293.87279802194604</v>
      </c>
      <c r="CB3335">
        <v>239.08390046764299</v>
      </c>
      <c r="CC3335" s="156">
        <v>0.97</v>
      </c>
      <c r="CD3335">
        <v>1700</v>
      </c>
      <c r="CE3335">
        <v>0.15423464462048631</v>
      </c>
      <c r="CF3335">
        <v>4.789236908788979</v>
      </c>
      <c r="CG3335">
        <v>0.1883268554338515</v>
      </c>
      <c r="CH3335">
        <v>11.79116292982698</v>
      </c>
      <c r="CI3335">
        <v>9</v>
      </c>
    </row>
    <row r="3336" spans="47:87" x14ac:dyDescent="0.3">
      <c r="AU3336">
        <v>0.3</v>
      </c>
      <c r="AV3336">
        <v>18.916580099043756</v>
      </c>
      <c r="AW3336">
        <v>0.34641859919574874</v>
      </c>
      <c r="AX3336">
        <v>1.1948428193592031</v>
      </c>
      <c r="AY3336">
        <v>315.02954828354467</v>
      </c>
      <c r="AZ3336">
        <v>0.11557291995719997</v>
      </c>
      <c r="BA3336">
        <v>407.28833785146264</v>
      </c>
      <c r="BB3336">
        <v>280.68447103849655</v>
      </c>
      <c r="BC3336">
        <v>1</v>
      </c>
      <c r="BD3336">
        <v>30.754032247268036</v>
      </c>
      <c r="BE3336">
        <v>98.688682604889536</v>
      </c>
      <c r="BF3336">
        <v>14.36252258184129</v>
      </c>
      <c r="BG3336">
        <v>4.0968742485834237</v>
      </c>
      <c r="BH3336">
        <v>400.41794818957027</v>
      </c>
      <c r="BI3336">
        <v>0.19999999999999998</v>
      </c>
      <c r="BJ3336">
        <v>2539.5458556309086</v>
      </c>
      <c r="BK3336">
        <v>688.06837414950462</v>
      </c>
      <c r="BL3336">
        <v>869.81779953149771</v>
      </c>
      <c r="BM3336">
        <v>861.13084224669626</v>
      </c>
      <c r="BN3336">
        <v>182.16066348927353</v>
      </c>
      <c r="BO3336">
        <v>31.236635388500222</v>
      </c>
      <c r="BP3336">
        <v>6.1284526184948507E-2</v>
      </c>
      <c r="BQ3336">
        <v>100</v>
      </c>
      <c r="BR3336">
        <v>322.51863801345672</v>
      </c>
      <c r="BS3336">
        <v>5.4195826778368636E-2</v>
      </c>
      <c r="BT3336">
        <v>2.9767227877911456E-4</v>
      </c>
      <c r="BU3336">
        <v>0</v>
      </c>
      <c r="BV3336">
        <v>0.55593838807480067</v>
      </c>
      <c r="BW3336">
        <v>13.9517061414371</v>
      </c>
      <c r="BX3336">
        <v>35.960448283527541</v>
      </c>
      <c r="BY3336">
        <v>37.816860582856521</v>
      </c>
      <c r="BZ3336">
        <v>818.72568221187532</v>
      </c>
      <c r="CA3336">
        <v>356.06482800153907</v>
      </c>
      <c r="CB3336">
        <v>237.64084936335749</v>
      </c>
      <c r="CC3336" s="156">
        <v>1.27</v>
      </c>
      <c r="CD3336">
        <v>1540</v>
      </c>
      <c r="CE3336">
        <v>3.300291115808629E-2</v>
      </c>
      <c r="CF3336">
        <v>2.0355416292204831</v>
      </c>
      <c r="CG3336">
        <v>7.3256621108116968E-2</v>
      </c>
      <c r="CH3336">
        <v>-11.506844708035285</v>
      </c>
      <c r="CI3336" t="s">
        <v>479</v>
      </c>
    </row>
    <row r="3337" spans="47:87" x14ac:dyDescent="0.3">
      <c r="AU3337">
        <v>0.3</v>
      </c>
      <c r="AV3337">
        <v>21.728142116198065</v>
      </c>
      <c r="AW3337">
        <v>0.33815046041606733</v>
      </c>
      <c r="AX3337">
        <v>1.7042951083154134</v>
      </c>
      <c r="AY3337">
        <v>322.79362869387239</v>
      </c>
      <c r="AZ3337">
        <v>0.10672483242892465</v>
      </c>
      <c r="BA3337">
        <v>456.35320403593784</v>
      </c>
      <c r="BB3337">
        <v>368.68795366763931</v>
      </c>
      <c r="BC3337">
        <v>1</v>
      </c>
      <c r="BD3337">
        <v>47.139793396634239</v>
      </c>
      <c r="BE3337">
        <v>108.60286324967926</v>
      </c>
      <c r="BF3337">
        <v>9.3103089781940689</v>
      </c>
      <c r="BG3337">
        <v>6.6281347544053206</v>
      </c>
      <c r="BH3337">
        <v>420.37315548174706</v>
      </c>
      <c r="BI3337">
        <v>0.2</v>
      </c>
      <c r="BJ3337">
        <v>2294.0274981327429</v>
      </c>
      <c r="BK3337">
        <v>675.93724521391084</v>
      </c>
      <c r="BL3337">
        <v>894.68592822064181</v>
      </c>
      <c r="BM3337">
        <v>1034.3906090337737</v>
      </c>
      <c r="BN3337">
        <v>106.82386325653694</v>
      </c>
      <c r="BO3337">
        <v>30.472169117049678</v>
      </c>
      <c r="BP3337">
        <v>6.2147993988306553E-2</v>
      </c>
      <c r="BQ3337">
        <v>100</v>
      </c>
      <c r="BR3337">
        <v>340.00631452672962</v>
      </c>
      <c r="BS3337">
        <v>5.1027942843810944E-2</v>
      </c>
      <c r="BT3337">
        <v>2.9965038798052276E-4</v>
      </c>
      <c r="BU3337">
        <v>53.525579287659617</v>
      </c>
      <c r="BV3337">
        <v>0.55239256040415352</v>
      </c>
      <c r="BW3337">
        <v>15.057117158590003</v>
      </c>
      <c r="BX3337">
        <v>38.824290091534522</v>
      </c>
      <c r="BY3337">
        <v>40.171402695808879</v>
      </c>
      <c r="BZ3337">
        <v>993.99571836147686</v>
      </c>
      <c r="CA3337">
        <v>285.71711495240083</v>
      </c>
      <c r="CB3337">
        <v>246.09980176686099</v>
      </c>
      <c r="CC3337" s="156">
        <v>1.07</v>
      </c>
      <c r="CD3337">
        <v>1310</v>
      </c>
      <c r="CE3337">
        <v>0.16827433172038075</v>
      </c>
      <c r="CF3337">
        <v>7.3321963031976658</v>
      </c>
      <c r="CG3337">
        <v>0.23752529972817482</v>
      </c>
      <c r="CH3337">
        <v>19.8567047738841</v>
      </c>
      <c r="CI3337">
        <v>7</v>
      </c>
    </row>
    <row r="3338" spans="47:87" x14ac:dyDescent="0.3">
      <c r="AU3338">
        <v>0.3</v>
      </c>
      <c r="AV3338">
        <v>20.758916157647374</v>
      </c>
      <c r="AW3338">
        <v>0.26694396234477413</v>
      </c>
      <c r="AX3338">
        <v>1.3314644597872329</v>
      </c>
      <c r="AY3338">
        <v>306.72069772051526</v>
      </c>
      <c r="AZ3338">
        <v>0.10419961033270196</v>
      </c>
      <c r="BA3338">
        <v>421.71824987136972</v>
      </c>
      <c r="BB3338">
        <v>453.20631591508078</v>
      </c>
      <c r="BC3338">
        <v>1</v>
      </c>
      <c r="BD3338">
        <v>25.86585341588146</v>
      </c>
      <c r="BE3338">
        <v>96.175902437375527</v>
      </c>
      <c r="BF3338">
        <v>18.94493437828865</v>
      </c>
      <c r="BG3338">
        <v>4.156399562937457</v>
      </c>
      <c r="BH3338">
        <v>395.29538916856791</v>
      </c>
      <c r="BI3338">
        <v>0.19999999999999996</v>
      </c>
      <c r="BJ3338">
        <v>2138.2557060928802</v>
      </c>
      <c r="BK3338">
        <v>690.21482281797807</v>
      </c>
      <c r="BL3338">
        <v>836.35224273001677</v>
      </c>
      <c r="BM3338">
        <v>1014.9628432283754</v>
      </c>
      <c r="BN3338">
        <v>177.25394081844885</v>
      </c>
      <c r="BO3338">
        <v>23.865846834451379</v>
      </c>
      <c r="BP3338">
        <v>7.1971520946508091E-2</v>
      </c>
      <c r="BQ3338">
        <v>100</v>
      </c>
      <c r="BR3338">
        <v>253.24249296804931</v>
      </c>
      <c r="BS3338">
        <v>5.4432638934618624E-2</v>
      </c>
      <c r="BT3338">
        <v>2.9226733158920724E-4</v>
      </c>
      <c r="BU3338">
        <v>29.735957471789902</v>
      </c>
      <c r="BV3338">
        <v>0.54763768219436681</v>
      </c>
      <c r="BW3338">
        <v>14.270979936214747</v>
      </c>
      <c r="BX3338">
        <v>34.859314295049749</v>
      </c>
      <c r="BY3338">
        <v>36.54840383854399</v>
      </c>
      <c r="BZ3338">
        <v>942.18176727396769</v>
      </c>
      <c r="CA3338">
        <v>394.05361348353642</v>
      </c>
      <c r="CB3338">
        <v>223.72211042479833</v>
      </c>
      <c r="CC3338" s="156">
        <v>1.1000000000000001</v>
      </c>
      <c r="CD3338">
        <v>1050</v>
      </c>
      <c r="CE3338">
        <v>0.12359839075718937</v>
      </c>
      <c r="CF3338">
        <v>4.5976660638966642</v>
      </c>
      <c r="CG3338">
        <v>0.15256644293999069</v>
      </c>
      <c r="CH3338">
        <v>4.548875990005059</v>
      </c>
      <c r="CI3338">
        <v>14</v>
      </c>
    </row>
    <row r="3339" spans="47:87" x14ac:dyDescent="0.3">
      <c r="AU3339">
        <v>0.3</v>
      </c>
      <c r="AV3339">
        <v>20.466788761174495</v>
      </c>
      <c r="AW3339">
        <v>0.31518056190919763</v>
      </c>
      <c r="AX3339">
        <v>1.9971799124023466</v>
      </c>
      <c r="AY3339">
        <v>325.49386973946673</v>
      </c>
      <c r="AZ3339">
        <v>8.4033494517770396E-2</v>
      </c>
      <c r="BA3339">
        <v>550.67769696441701</v>
      </c>
      <c r="BB3339">
        <v>221.46851444965529</v>
      </c>
      <c r="BC3339">
        <v>1</v>
      </c>
      <c r="BD3339">
        <v>43.40880800142331</v>
      </c>
      <c r="BE3339">
        <v>103.10828836500642</v>
      </c>
      <c r="BF3339">
        <v>8.1980857313138511</v>
      </c>
      <c r="BG3339">
        <v>3.5227871157491433</v>
      </c>
      <c r="BH3339">
        <v>428.2070772764576</v>
      </c>
      <c r="BI3339">
        <v>0.2</v>
      </c>
      <c r="BJ3339">
        <v>2537.827749786692</v>
      </c>
      <c r="BK3339">
        <v>686.25498607177485</v>
      </c>
      <c r="BL3339">
        <v>948.09691956732479</v>
      </c>
      <c r="BM3339">
        <v>922.02383369328948</v>
      </c>
      <c r="BN3339">
        <v>173.41129088966869</v>
      </c>
      <c r="BO3339">
        <v>28.691662082542546</v>
      </c>
      <c r="BP3339">
        <v>2.2883439775309395E-2</v>
      </c>
      <c r="BQ3339">
        <v>100</v>
      </c>
      <c r="BR3339">
        <v>309.8217196809847</v>
      </c>
      <c r="BS3339">
        <v>4.769334295722262E-2</v>
      </c>
      <c r="BT3339">
        <v>2.7057376583939567E-4</v>
      </c>
      <c r="BU3339">
        <v>37.376902354174476</v>
      </c>
      <c r="BV3339">
        <v>0.56094163572203737</v>
      </c>
      <c r="BW3339">
        <v>13.883425709821744</v>
      </c>
      <c r="BX3339">
        <v>36.182800340575021</v>
      </c>
      <c r="BY3339">
        <v>34.452241099036449</v>
      </c>
      <c r="BZ3339">
        <v>922.12886419312917</v>
      </c>
      <c r="CA3339">
        <v>303.26791356296945</v>
      </c>
      <c r="CB3339">
        <v>238.49470511943002</v>
      </c>
      <c r="CC3339" s="156">
        <v>1.1499999999999999</v>
      </c>
      <c r="CD3339">
        <v>1420</v>
      </c>
      <c r="CE3339">
        <v>9.4012555293701894E-2</v>
      </c>
      <c r="CF3339">
        <v>3.8253532685363698</v>
      </c>
      <c r="CG3339">
        <v>0.13644237753977043</v>
      </c>
      <c r="CH3339">
        <v>-2.2148411639124799</v>
      </c>
      <c r="CI3339" t="s">
        <v>479</v>
      </c>
    </row>
    <row r="3340" spans="47:87" x14ac:dyDescent="0.3">
      <c r="AU3340">
        <v>0.3</v>
      </c>
      <c r="AV3340">
        <v>19.472778123293399</v>
      </c>
      <c r="AW3340">
        <v>0.33288335725487034</v>
      </c>
      <c r="AX3340">
        <v>1.4630504235808943</v>
      </c>
      <c r="AY3340">
        <v>270.90578671890148</v>
      </c>
      <c r="AZ3340">
        <v>7.700193162311883E-2</v>
      </c>
      <c r="BA3340">
        <v>426.60215037288117</v>
      </c>
      <c r="BB3340">
        <v>339.68824738567611</v>
      </c>
      <c r="BC3340">
        <v>1</v>
      </c>
      <c r="BD3340">
        <v>33.464027021180044</v>
      </c>
      <c r="BE3340">
        <v>98.485084614100629</v>
      </c>
      <c r="BF3340">
        <v>20.970256579879386</v>
      </c>
      <c r="BG3340">
        <v>4.8725045443764499</v>
      </c>
      <c r="BH3340">
        <v>458.30850611540689</v>
      </c>
      <c r="BI3340">
        <v>0.20000000000000004</v>
      </c>
      <c r="BJ3340">
        <v>2791.5390683241371</v>
      </c>
      <c r="BK3340">
        <v>686.65810817785029</v>
      </c>
      <c r="BL3340">
        <v>832.03483395785599</v>
      </c>
      <c r="BM3340">
        <v>985.26456505568729</v>
      </c>
      <c r="BN3340">
        <v>168.37082743904628</v>
      </c>
      <c r="BO3340">
        <v>30.309886948454409</v>
      </c>
      <c r="BP3340">
        <v>2.3413269102526425E-2</v>
      </c>
      <c r="BQ3340">
        <v>100</v>
      </c>
      <c r="BR3340">
        <v>352.12620016252936</v>
      </c>
      <c r="BS3340">
        <v>5.4632576454001089E-2</v>
      </c>
      <c r="BT3340">
        <v>3.0237740959099447E-4</v>
      </c>
      <c r="BU3340">
        <v>0</v>
      </c>
      <c r="BV3340">
        <v>0.50659064707652213</v>
      </c>
      <c r="BW3340">
        <v>14.26651820439378</v>
      </c>
      <c r="BX3340">
        <v>34.026234753998821</v>
      </c>
      <c r="BY3340">
        <v>29.610810476130258</v>
      </c>
      <c r="BZ3340">
        <v>1093.1178996465671</v>
      </c>
      <c r="CA3340">
        <v>446.927541102021</v>
      </c>
      <c r="CB3340">
        <v>233.93928119457723</v>
      </c>
      <c r="CC3340" s="156">
        <v>0.96</v>
      </c>
      <c r="CD3340">
        <v>1410</v>
      </c>
      <c r="CE3340">
        <v>0.19893990610356216</v>
      </c>
      <c r="CF3340">
        <v>6.6604323628186073</v>
      </c>
      <c r="CG3340">
        <v>0.23704737170061169</v>
      </c>
      <c r="CH3340">
        <v>22.390203257559762</v>
      </c>
      <c r="CI3340">
        <v>7</v>
      </c>
    </row>
    <row r="3341" spans="47:87" x14ac:dyDescent="0.3">
      <c r="AU3341">
        <v>0.3</v>
      </c>
      <c r="AV3341">
        <v>19.242711203221326</v>
      </c>
      <c r="AW3341">
        <v>0.28979657154716598</v>
      </c>
      <c r="AX3341">
        <v>1.6910741347555012</v>
      </c>
      <c r="AY3341">
        <v>306.70281270425727</v>
      </c>
      <c r="AZ3341">
        <v>0.10047591718750029</v>
      </c>
      <c r="BA3341">
        <v>466.06282174143297</v>
      </c>
      <c r="BB3341">
        <v>417.83661011032967</v>
      </c>
      <c r="BC3341">
        <v>1</v>
      </c>
      <c r="BD3341">
        <v>32.871486994211843</v>
      </c>
      <c r="BE3341">
        <v>91.093425301846892</v>
      </c>
      <c r="BF3341">
        <v>13.199456884877566</v>
      </c>
      <c r="BG3341">
        <v>4.571039746558994</v>
      </c>
      <c r="BH3341">
        <v>465.7456528746003</v>
      </c>
      <c r="BI3341">
        <v>0.2</v>
      </c>
      <c r="BJ3341">
        <v>2792.9806226855849</v>
      </c>
      <c r="BK3341">
        <v>689.39781110481124</v>
      </c>
      <c r="BL3341">
        <v>917.42910328635844</v>
      </c>
      <c r="BM3341">
        <v>821.69707692335851</v>
      </c>
      <c r="BN3341">
        <v>101.2362863697283</v>
      </c>
      <c r="BO3341">
        <v>26.165323439042982</v>
      </c>
      <c r="BP3341">
        <v>4.7086132607012263E-2</v>
      </c>
      <c r="BQ3341">
        <v>100</v>
      </c>
      <c r="BR3341">
        <v>382.62390086662657</v>
      </c>
      <c r="BS3341">
        <v>5.6455171930826706E-2</v>
      </c>
      <c r="BT3341">
        <v>3.2493834102810987E-4</v>
      </c>
      <c r="BU3341">
        <v>0</v>
      </c>
      <c r="BV3341">
        <v>0.53902181516199343</v>
      </c>
      <c r="BW3341">
        <v>14.787847219196447</v>
      </c>
      <c r="BX3341">
        <v>36.468413393319906</v>
      </c>
      <c r="BY3341">
        <v>37.645441430811957</v>
      </c>
      <c r="BZ3341">
        <v>1048.6608410896988</v>
      </c>
      <c r="CA3341">
        <v>241.69621618673116</v>
      </c>
      <c r="CB3341">
        <v>216.77300187769254</v>
      </c>
      <c r="CC3341" s="156">
        <v>0.94</v>
      </c>
      <c r="CD3341">
        <v>2250</v>
      </c>
      <c r="CE3341">
        <v>4.4328456224709267E-2</v>
      </c>
      <c r="CF3341">
        <v>2.3602882014037991</v>
      </c>
      <c r="CG3341">
        <v>8.4423438497831738E-2</v>
      </c>
      <c r="CH3341">
        <v>-9.325288352050304</v>
      </c>
      <c r="CI3341" t="s">
        <v>479</v>
      </c>
    </row>
    <row r="3342" spans="47:87" x14ac:dyDescent="0.3">
      <c r="AU3342">
        <v>0.3</v>
      </c>
      <c r="AV3342">
        <v>19.904693568645193</v>
      </c>
      <c r="AW3342">
        <v>0.34891792371405744</v>
      </c>
      <c r="AX3342">
        <v>1.0639198726001231</v>
      </c>
      <c r="AY3342">
        <v>356.89953130242162</v>
      </c>
      <c r="AZ3342">
        <v>0.10984724903355153</v>
      </c>
      <c r="BA3342">
        <v>447.96106551612866</v>
      </c>
      <c r="BB3342">
        <v>310.12157272899134</v>
      </c>
      <c r="BC3342">
        <v>1</v>
      </c>
      <c r="BD3342">
        <v>42.160536249398191</v>
      </c>
      <c r="BE3342">
        <v>110.96166229048654</v>
      </c>
      <c r="BF3342">
        <v>24.483788197235107</v>
      </c>
      <c r="BG3342">
        <v>6.3562030430001419</v>
      </c>
      <c r="BH3342">
        <v>420.9317765465081</v>
      </c>
      <c r="BI3342">
        <v>0.20000000000000007</v>
      </c>
      <c r="BJ3342">
        <v>2792.0959845976477</v>
      </c>
      <c r="BK3342">
        <v>721.09210224455001</v>
      </c>
      <c r="BL3342">
        <v>888.20932228111747</v>
      </c>
      <c r="BM3342">
        <v>1034.6148328745451</v>
      </c>
      <c r="BN3342">
        <v>168.07447849011083</v>
      </c>
      <c r="BO3342">
        <v>31.30947108873519</v>
      </c>
      <c r="BP3342">
        <v>8.0266987184037603E-2</v>
      </c>
      <c r="BQ3342">
        <v>100</v>
      </c>
      <c r="BR3342">
        <v>373.8988187861072</v>
      </c>
      <c r="BS3342">
        <v>5.7221656261026183E-2</v>
      </c>
      <c r="BT3342">
        <v>3.1512149665155427E-4</v>
      </c>
      <c r="BU3342">
        <v>54.573015493251106</v>
      </c>
      <c r="BV3342">
        <v>0.54018544774010424</v>
      </c>
      <c r="BW3342">
        <v>14.538455026445089</v>
      </c>
      <c r="BX3342">
        <v>36.689378508561667</v>
      </c>
      <c r="BY3342">
        <v>26.050315039668121</v>
      </c>
      <c r="BZ3342">
        <v>1039.2602733267927</v>
      </c>
      <c r="CA3342">
        <v>282.93544910185278</v>
      </c>
      <c r="CB3342">
        <v>243.87542152597152</v>
      </c>
      <c r="CC3342" s="156">
        <v>1.04</v>
      </c>
      <c r="CD3342">
        <v>2020</v>
      </c>
      <c r="CE3342">
        <v>4.4901379791649099E-2</v>
      </c>
      <c r="CF3342">
        <v>3.3287228834019826</v>
      </c>
      <c r="CG3342">
        <v>8.5593104059317832E-2</v>
      </c>
      <c r="CH3342">
        <v>-14.588093473296816</v>
      </c>
      <c r="CI3342" t="s">
        <v>479</v>
      </c>
    </row>
    <row r="3343" spans="47:87" x14ac:dyDescent="0.3">
      <c r="AU3343">
        <v>0.3</v>
      </c>
      <c r="AV3343">
        <v>20.488203880575675</v>
      </c>
      <c r="AW3343">
        <v>0.29298107680369539</v>
      </c>
      <c r="AX3343">
        <v>1.280887382528608</v>
      </c>
      <c r="AY3343">
        <v>349.15493377858178</v>
      </c>
      <c r="AZ3343">
        <v>9.33848712549573E-2</v>
      </c>
      <c r="BA3343">
        <v>334.2002390029869</v>
      </c>
      <c r="BB3343">
        <v>430.01377247736332</v>
      </c>
      <c r="BC3343">
        <v>1</v>
      </c>
      <c r="BD3343">
        <v>40.959724105298235</v>
      </c>
      <c r="BE3343">
        <v>105.17975451449927</v>
      </c>
      <c r="BF3343">
        <v>16.098139621824416</v>
      </c>
      <c r="BG3343">
        <v>4.5344237836076697</v>
      </c>
      <c r="BH3343">
        <v>421.10075829182892</v>
      </c>
      <c r="BI3343">
        <v>0.20000000000000004</v>
      </c>
      <c r="BJ3343">
        <v>2505.2214843508286</v>
      </c>
      <c r="BK3343">
        <v>688.1914815374696</v>
      </c>
      <c r="BL3343">
        <v>892.44182679733876</v>
      </c>
      <c r="BM3343">
        <v>839.15722416236122</v>
      </c>
      <c r="BN3343">
        <v>49.971402327367507</v>
      </c>
      <c r="BO3343">
        <v>26.341120613076377</v>
      </c>
      <c r="BP3343">
        <v>6.1200767676799654E-2</v>
      </c>
      <c r="BQ3343">
        <v>100</v>
      </c>
      <c r="BR3343">
        <v>369.49479955809437</v>
      </c>
      <c r="BS3343">
        <v>5.089232052114713E-2</v>
      </c>
      <c r="BT3343">
        <v>3.2891954189562776E-4</v>
      </c>
      <c r="BU3343">
        <v>47.714583611131154</v>
      </c>
      <c r="BV3343">
        <v>0.52592056792229391</v>
      </c>
      <c r="BW3343">
        <v>14.215394530270011</v>
      </c>
      <c r="BX3343">
        <v>35.604856280260648</v>
      </c>
      <c r="BY3343">
        <v>39.623925442725145</v>
      </c>
      <c r="BZ3343">
        <v>937.45146495227095</v>
      </c>
      <c r="CA3343">
        <v>333.09438231901595</v>
      </c>
      <c r="CB3343">
        <v>238.04264181680509</v>
      </c>
      <c r="CC3343" s="156">
        <v>1.1299999999999999</v>
      </c>
      <c r="CD3343">
        <v>1140</v>
      </c>
      <c r="CE3343">
        <v>5.5629718800638051E-2</v>
      </c>
      <c r="CF3343">
        <v>2.9955759994224036</v>
      </c>
      <c r="CG3343">
        <v>8.9673511734841976E-2</v>
      </c>
      <c r="CH3343">
        <v>-8.7897271368643519</v>
      </c>
      <c r="CI3343" t="s">
        <v>479</v>
      </c>
    </row>
    <row r="3344" spans="47:87" x14ac:dyDescent="0.3">
      <c r="AU3344">
        <v>0.3</v>
      </c>
      <c r="AV3344">
        <v>19.692258974930624</v>
      </c>
      <c r="AW3344">
        <v>0.32318762334523377</v>
      </c>
      <c r="AX3344">
        <v>1.7995336337392995</v>
      </c>
      <c r="AY3344">
        <v>322.53796380160651</v>
      </c>
      <c r="AZ3344">
        <v>0.1177179384614961</v>
      </c>
      <c r="BA3344">
        <v>394.07086418095446</v>
      </c>
      <c r="BB3344">
        <v>356.01743636694681</v>
      </c>
      <c r="BC3344">
        <v>1</v>
      </c>
      <c r="BD3344">
        <v>37.015485641716928</v>
      </c>
      <c r="BE3344">
        <v>87.319598788709015</v>
      </c>
      <c r="BF3344">
        <v>15.918686924947703</v>
      </c>
      <c r="BG3344">
        <v>5.1991114336665643</v>
      </c>
      <c r="BH3344">
        <v>411.90849468221847</v>
      </c>
      <c r="BI3344">
        <v>0.2</v>
      </c>
      <c r="BJ3344">
        <v>2844.9283180915718</v>
      </c>
      <c r="BK3344">
        <v>695.46319090706891</v>
      </c>
      <c r="BL3344">
        <v>997.55256098814493</v>
      </c>
      <c r="BM3344">
        <v>960.61439906337944</v>
      </c>
      <c r="BN3344">
        <v>165.28182270012297</v>
      </c>
      <c r="BO3344">
        <v>29.026370804469586</v>
      </c>
      <c r="BP3344">
        <v>7.1144736730779118E-2</v>
      </c>
      <c r="BQ3344">
        <v>100</v>
      </c>
      <c r="BR3344">
        <v>327.86812515482711</v>
      </c>
      <c r="BS3344">
        <v>5.7263603244377993E-2</v>
      </c>
      <c r="BT3344">
        <v>3.0688052944918327E-4</v>
      </c>
      <c r="BU3344">
        <v>6.5921244894761113</v>
      </c>
      <c r="BV3344">
        <v>0.53940970119270937</v>
      </c>
      <c r="BW3344">
        <v>15.491820478990503</v>
      </c>
      <c r="BX3344">
        <v>37.236402004992918</v>
      </c>
      <c r="BY3344">
        <v>33.690132110481144</v>
      </c>
      <c r="BZ3344">
        <v>859.21798132763922</v>
      </c>
      <c r="CA3344">
        <v>293.50407913241349</v>
      </c>
      <c r="CB3344">
        <v>230.5876671811655</v>
      </c>
      <c r="CC3344" s="156">
        <v>0.92</v>
      </c>
      <c r="CD3344">
        <v>1820</v>
      </c>
      <c r="CE3344">
        <v>0.11122081802716077</v>
      </c>
      <c r="CF3344">
        <v>4.397649839429282</v>
      </c>
      <c r="CG3344">
        <v>0.14359444047690814</v>
      </c>
      <c r="CH3344">
        <v>-0.6356126701951883</v>
      </c>
      <c r="CI3344" t="s">
        <v>479</v>
      </c>
    </row>
    <row r="3345" spans="47:87" x14ac:dyDescent="0.3">
      <c r="AU3345">
        <v>0.3</v>
      </c>
      <c r="AV3345">
        <v>20.055661240905096</v>
      </c>
      <c r="AW3345">
        <v>0.31181650821073464</v>
      </c>
      <c r="AX3345">
        <v>0.29328656094763406</v>
      </c>
      <c r="AY3345">
        <v>321.70985387771623</v>
      </c>
      <c r="AZ3345">
        <v>0.10891969267706177</v>
      </c>
      <c r="BA3345">
        <v>565.87193287478408</v>
      </c>
      <c r="BB3345">
        <v>357.52295580846953</v>
      </c>
      <c r="BC3345">
        <v>1</v>
      </c>
      <c r="BD3345">
        <v>48.410425571537502</v>
      </c>
      <c r="BE3345">
        <v>123.84838238440992</v>
      </c>
      <c r="BF3345">
        <v>15.145655167504188</v>
      </c>
      <c r="BG3345">
        <v>4.1492795224794854</v>
      </c>
      <c r="BH3345">
        <v>426.40792841180098</v>
      </c>
      <c r="BI3345">
        <v>0.2</v>
      </c>
      <c r="BJ3345">
        <v>2547.6791938374931</v>
      </c>
      <c r="BK3345">
        <v>687.87832144104482</v>
      </c>
      <c r="BL3345">
        <v>951.76650233123405</v>
      </c>
      <c r="BM3345">
        <v>958.958851876577</v>
      </c>
      <c r="BN3345">
        <v>107.06896273200149</v>
      </c>
      <c r="BO3345">
        <v>27.990798392849769</v>
      </c>
      <c r="BP3345">
        <v>7.0399530737006208E-2</v>
      </c>
      <c r="BQ3345">
        <v>100</v>
      </c>
      <c r="BR3345">
        <v>314.35191803807584</v>
      </c>
      <c r="BS3345">
        <v>5.4233345070631073E-2</v>
      </c>
      <c r="BT3345">
        <v>3.0889280524327832E-4</v>
      </c>
      <c r="BU3345">
        <v>0</v>
      </c>
      <c r="BV3345">
        <v>0.55267077550653487</v>
      </c>
      <c r="BW3345">
        <v>15.730754452420626</v>
      </c>
      <c r="BX3345">
        <v>32.603428985795368</v>
      </c>
      <c r="BY3345">
        <v>33.664040481328989</v>
      </c>
      <c r="BZ3345">
        <v>1092.200357321612</v>
      </c>
      <c r="CA3345">
        <v>207.7499981353125</v>
      </c>
      <c r="CB3345">
        <v>217.07361877233788</v>
      </c>
      <c r="CC3345" s="156">
        <v>1.0900000000000001</v>
      </c>
      <c r="CD3345">
        <v>2110</v>
      </c>
      <c r="CE3345">
        <v>9.8467978536272538E-2</v>
      </c>
      <c r="CF3345">
        <v>3.917762068198217</v>
      </c>
      <c r="CG3345">
        <v>0.13653510182185621</v>
      </c>
      <c r="CH3345">
        <v>0.87810522596718077</v>
      </c>
      <c r="CI3345">
        <v>17</v>
      </c>
    </row>
    <row r="3346" spans="47:87" x14ac:dyDescent="0.3">
      <c r="AU3346">
        <v>0.3</v>
      </c>
      <c r="AV3346">
        <v>21.013436321308681</v>
      </c>
      <c r="AW3346">
        <v>0.41890597920498607</v>
      </c>
      <c r="AX3346">
        <v>1.1435842476374607</v>
      </c>
      <c r="AY3346">
        <v>324.48041600323</v>
      </c>
      <c r="AZ3346">
        <v>9.4311025287555014E-2</v>
      </c>
      <c r="BA3346">
        <v>438.27991455240954</v>
      </c>
      <c r="BB3346">
        <v>372.91476971394991</v>
      </c>
      <c r="BC3346">
        <v>1</v>
      </c>
      <c r="BD3346">
        <v>40.396692836255347</v>
      </c>
      <c r="BE3346">
        <v>87.577185593282749</v>
      </c>
      <c r="BF3346">
        <v>10.062050939116975</v>
      </c>
      <c r="BG3346">
        <v>3.7003612500924437</v>
      </c>
      <c r="BH3346">
        <v>435.68884586364175</v>
      </c>
      <c r="BI3346">
        <v>0.20000000000000004</v>
      </c>
      <c r="BJ3346">
        <v>2714.8946165015363</v>
      </c>
      <c r="BK3346">
        <v>678.78973219780073</v>
      </c>
      <c r="BL3346">
        <v>876.23120271390155</v>
      </c>
      <c r="BM3346">
        <v>984.20256943367804</v>
      </c>
      <c r="BN3346">
        <v>115.40688000263201</v>
      </c>
      <c r="BO3346">
        <v>38.079888129421377</v>
      </c>
      <c r="BP3346">
        <v>3.7069936577044146E-2</v>
      </c>
      <c r="BQ3346">
        <v>100</v>
      </c>
      <c r="BR3346">
        <v>356.10361850196534</v>
      </c>
      <c r="BS3346">
        <v>4.9346417593521701E-2</v>
      </c>
      <c r="BT3346">
        <v>3.1232081355397857E-4</v>
      </c>
      <c r="BU3346">
        <v>0</v>
      </c>
      <c r="BV3346">
        <v>0.51528443341448216</v>
      </c>
      <c r="BW3346">
        <v>15.263518858546089</v>
      </c>
      <c r="BX3346">
        <v>35.907358995854686</v>
      </c>
      <c r="BY3346">
        <v>34.914781187984943</v>
      </c>
      <c r="BZ3346">
        <v>1080.9938394429275</v>
      </c>
      <c r="CA3346">
        <v>309.84711189588558</v>
      </c>
      <c r="CB3346">
        <v>218.22856476657174</v>
      </c>
      <c r="CC3346" s="156">
        <v>1.06</v>
      </c>
      <c r="CD3346">
        <v>1300</v>
      </c>
      <c r="CE3346">
        <v>0.16779874351085833</v>
      </c>
      <c r="CF3346">
        <v>6.1763449376936581</v>
      </c>
      <c r="CG3346">
        <v>0.17784943727087224</v>
      </c>
      <c r="CH3346">
        <v>16.000945414788706</v>
      </c>
      <c r="CI3346">
        <v>9</v>
      </c>
    </row>
    <row r="3347" spans="47:87" x14ac:dyDescent="0.3">
      <c r="AU3347">
        <v>0.3</v>
      </c>
      <c r="AV3347">
        <v>21.314661470285102</v>
      </c>
      <c r="AW3347">
        <v>0.34083808742310995</v>
      </c>
      <c r="AX3347">
        <v>0.81019913094395424</v>
      </c>
      <c r="AY3347">
        <v>304.90157340533557</v>
      </c>
      <c r="AZ3347">
        <v>0.10512991217209681</v>
      </c>
      <c r="BA3347">
        <v>488.85119413843631</v>
      </c>
      <c r="BB3347">
        <v>366.53237302382576</v>
      </c>
      <c r="BC3347">
        <v>1</v>
      </c>
      <c r="BD3347">
        <v>37.182832599060454</v>
      </c>
      <c r="BE3347">
        <v>117.7174225340072</v>
      </c>
      <c r="BF3347">
        <v>14.252050611057205</v>
      </c>
      <c r="BG3347">
        <v>3.1472665759075045</v>
      </c>
      <c r="BH3347">
        <v>423.72978329337235</v>
      </c>
      <c r="BI3347">
        <v>0.2</v>
      </c>
      <c r="BJ3347">
        <v>2568.4749104435996</v>
      </c>
      <c r="BK3347">
        <v>693.60989104749774</v>
      </c>
      <c r="BL3347">
        <v>957.14140018920148</v>
      </c>
      <c r="BM3347">
        <v>888.80166750100796</v>
      </c>
      <c r="BN3347">
        <v>142.23097330688921</v>
      </c>
      <c r="BO3347">
        <v>30.808650310306987</v>
      </c>
      <c r="BP3347">
        <v>5.1212548001047027E-2</v>
      </c>
      <c r="BQ3347">
        <v>100</v>
      </c>
      <c r="BR3347">
        <v>401.20228976380122</v>
      </c>
      <c r="BS3347">
        <v>5.4323334581166643E-2</v>
      </c>
      <c r="BT3347">
        <v>2.8887582407377375E-4</v>
      </c>
      <c r="BU3347">
        <v>0</v>
      </c>
      <c r="BV3347">
        <v>0.58817951014523917</v>
      </c>
      <c r="BW3347">
        <v>15.517962250306512</v>
      </c>
      <c r="BX3347">
        <v>36.243865184250268</v>
      </c>
      <c r="BY3347">
        <v>40.735730513842725</v>
      </c>
      <c r="BZ3347">
        <v>1153.2539693529984</v>
      </c>
      <c r="CA3347">
        <v>296.15122334003479</v>
      </c>
      <c r="CB3347">
        <v>240.14248007934029</v>
      </c>
      <c r="CC3347" s="156">
        <v>1.07</v>
      </c>
      <c r="CD3347">
        <v>1370</v>
      </c>
      <c r="CE3347">
        <v>0.21850564699718822</v>
      </c>
      <c r="CF3347">
        <v>7.9920865821507832</v>
      </c>
      <c r="CG3347">
        <v>0.29010118067567281</v>
      </c>
      <c r="CH3347">
        <v>33.021598309640019</v>
      </c>
      <c r="CI3347">
        <v>5</v>
      </c>
    </row>
    <row r="3348" spans="47:87" x14ac:dyDescent="0.3">
      <c r="AU3348">
        <v>0.3</v>
      </c>
      <c r="AV3348">
        <v>20.91269998568789</v>
      </c>
      <c r="AW3348">
        <v>0.37089374783174983</v>
      </c>
      <c r="AX3348">
        <v>1.665843165706399</v>
      </c>
      <c r="AY3348">
        <v>327.87371119236599</v>
      </c>
      <c r="AZ3348">
        <v>0.10117892757862235</v>
      </c>
      <c r="BA3348">
        <v>470.91461730160358</v>
      </c>
      <c r="BB3348">
        <v>345.86893553564136</v>
      </c>
      <c r="BC3348">
        <v>1</v>
      </c>
      <c r="BD3348">
        <v>41.175180604616024</v>
      </c>
      <c r="BE3348">
        <v>91.491503164553151</v>
      </c>
      <c r="BF3348">
        <v>19.828279590151112</v>
      </c>
      <c r="BG3348">
        <v>4.1470969153339707</v>
      </c>
      <c r="BH3348">
        <v>417.64270663749284</v>
      </c>
      <c r="BI3348">
        <v>0.19999999999999998</v>
      </c>
      <c r="BJ3348">
        <v>2894.1265141109961</v>
      </c>
      <c r="BK3348">
        <v>678.16666282822428</v>
      </c>
      <c r="BL3348">
        <v>931.4431272203766</v>
      </c>
      <c r="BM3348">
        <v>769.57444618069678</v>
      </c>
      <c r="BN3348">
        <v>186.35950498319673</v>
      </c>
      <c r="BO3348">
        <v>33.68798109635118</v>
      </c>
      <c r="BP3348">
        <v>3.606538605960341E-2</v>
      </c>
      <c r="BQ3348">
        <v>100</v>
      </c>
      <c r="BR3348">
        <v>280.77966778866681</v>
      </c>
      <c r="BS3348">
        <v>5.4914867574256371E-2</v>
      </c>
      <c r="BT3348">
        <v>3.0447636450020457E-4</v>
      </c>
      <c r="BU3348">
        <v>30.115194978071919</v>
      </c>
      <c r="BV3348">
        <v>0.56009430457005227</v>
      </c>
      <c r="BW3348">
        <v>14.723092015744047</v>
      </c>
      <c r="BX3348">
        <v>34.328568162838863</v>
      </c>
      <c r="BY3348">
        <v>33.13575139743697</v>
      </c>
      <c r="BZ3348">
        <v>956.85506674422186</v>
      </c>
      <c r="CA3348">
        <v>202.3081169483464</v>
      </c>
      <c r="CB3348">
        <v>232.19178149287757</v>
      </c>
      <c r="CC3348" s="156">
        <v>0.87</v>
      </c>
      <c r="CD3348">
        <v>1820</v>
      </c>
      <c r="CE3348">
        <v>0.22098383516203679</v>
      </c>
      <c r="CF3348">
        <v>7.3124162333785385</v>
      </c>
      <c r="CG3348">
        <v>0.26461319418273799</v>
      </c>
      <c r="CH3348">
        <v>30.81843402436014</v>
      </c>
      <c r="CI3348">
        <v>6</v>
      </c>
    </row>
    <row r="3349" spans="47:87" x14ac:dyDescent="0.3">
      <c r="AU3349">
        <v>0.3</v>
      </c>
      <c r="AV3349">
        <v>20.278963628155399</v>
      </c>
      <c r="AW3349">
        <v>0.30992669811749191</v>
      </c>
      <c r="AX3349">
        <v>1.096491230010417</v>
      </c>
      <c r="AY3349">
        <v>343.45826399416774</v>
      </c>
      <c r="AZ3349">
        <v>0.10297221081783357</v>
      </c>
      <c r="BA3349">
        <v>362.3359200970574</v>
      </c>
      <c r="BB3349">
        <v>362.9989925561423</v>
      </c>
      <c r="BC3349">
        <v>1</v>
      </c>
      <c r="BD3349">
        <v>38.550352029528234</v>
      </c>
      <c r="BE3349">
        <v>80.282070358453041</v>
      </c>
      <c r="BF3349">
        <v>18.518323498764083</v>
      </c>
      <c r="BG3349">
        <v>4.0434939994776071</v>
      </c>
      <c r="BH3349">
        <v>429.07591955426426</v>
      </c>
      <c r="BI3349">
        <v>0.19999999999999996</v>
      </c>
      <c r="BJ3349">
        <v>2109.7723014201561</v>
      </c>
      <c r="BK3349">
        <v>699.04348668720161</v>
      </c>
      <c r="BL3349">
        <v>968.71312302023034</v>
      </c>
      <c r="BM3349">
        <v>1212.5060900916346</v>
      </c>
      <c r="BN3349">
        <v>154.00852884941574</v>
      </c>
      <c r="BO3349">
        <v>28.05080129701377</v>
      </c>
      <c r="BP3349">
        <v>4.2132437587768544E-2</v>
      </c>
      <c r="BQ3349">
        <v>100</v>
      </c>
      <c r="BR3349">
        <v>351.18579989983027</v>
      </c>
      <c r="BS3349">
        <v>5.0907228491703101E-2</v>
      </c>
      <c r="BT3349">
        <v>2.9174204646259468E-4</v>
      </c>
      <c r="BU3349">
        <v>0</v>
      </c>
      <c r="BV3349">
        <v>0.56800471146388265</v>
      </c>
      <c r="BW3349">
        <v>14.539632723110495</v>
      </c>
      <c r="BX3349">
        <v>34.377255480795625</v>
      </c>
      <c r="BY3349">
        <v>39.272610002039443</v>
      </c>
      <c r="BZ3349">
        <v>826.41569055153968</v>
      </c>
      <c r="CA3349">
        <v>206.00285674900545</v>
      </c>
      <c r="CB3349">
        <v>211.96212596086951</v>
      </c>
      <c r="CC3349" s="156">
        <v>1.01</v>
      </c>
      <c r="CD3349">
        <v>1200</v>
      </c>
      <c r="CE3349">
        <v>0.17291841791820883</v>
      </c>
      <c r="CF3349">
        <v>7.1741568075913822</v>
      </c>
      <c r="CG3349">
        <v>0.22978656958392668</v>
      </c>
      <c r="CH3349">
        <v>19.079688679146059</v>
      </c>
      <c r="CI3349">
        <v>8</v>
      </c>
    </row>
    <row r="3350" spans="47:87" x14ac:dyDescent="0.3">
      <c r="AU3350">
        <v>0.3</v>
      </c>
      <c r="AV3350">
        <v>18.499143984577774</v>
      </c>
      <c r="AW3350">
        <v>0.39466220446461564</v>
      </c>
      <c r="AX3350">
        <v>1.7327068391515501</v>
      </c>
      <c r="AY3350">
        <v>340.90913456691311</v>
      </c>
      <c r="AZ3350">
        <v>0.11541650335431342</v>
      </c>
      <c r="BA3350">
        <v>387.22010063899438</v>
      </c>
      <c r="BB3350">
        <v>407.2219679840149</v>
      </c>
      <c r="BC3350">
        <v>1</v>
      </c>
      <c r="BD3350">
        <v>42.238295743700967</v>
      </c>
      <c r="BE3350">
        <v>106.44884682943368</v>
      </c>
      <c r="BF3350">
        <v>13.742747604889274</v>
      </c>
      <c r="BG3350">
        <v>4.4455625968844581</v>
      </c>
      <c r="BH3350">
        <v>414.15901425930542</v>
      </c>
      <c r="BI3350">
        <v>0.20000000000000004</v>
      </c>
      <c r="BJ3350">
        <v>2534.9853355886503</v>
      </c>
      <c r="BK3350">
        <v>680.27562646574245</v>
      </c>
      <c r="BL3350">
        <v>803.5130308563231</v>
      </c>
      <c r="BM3350">
        <v>932.3207962494447</v>
      </c>
      <c r="BN3350">
        <v>162.29207084077811</v>
      </c>
      <c r="BO3350">
        <v>36.046663756417914</v>
      </c>
      <c r="BP3350">
        <v>1.4092881643434294E-2</v>
      </c>
      <c r="BQ3350">
        <v>100</v>
      </c>
      <c r="BR3350">
        <v>358.50386118357494</v>
      </c>
      <c r="BS3350">
        <v>4.8045878366259356E-2</v>
      </c>
      <c r="BT3350">
        <v>3.1914594383137694E-4</v>
      </c>
      <c r="BU3350">
        <v>25.370670140354754</v>
      </c>
      <c r="BV3350">
        <v>0.55902810836434902</v>
      </c>
      <c r="BW3350">
        <v>12.801925316543748</v>
      </c>
      <c r="BX3350">
        <v>36.771265345915133</v>
      </c>
      <c r="BY3350">
        <v>26.22350421779629</v>
      </c>
      <c r="BZ3350">
        <v>887.79896572216126</v>
      </c>
      <c r="CA3350">
        <v>261.31956810212642</v>
      </c>
      <c r="CB3350">
        <v>224.17530381993862</v>
      </c>
      <c r="CC3350" s="156">
        <v>0.94</v>
      </c>
      <c r="CD3350">
        <v>2130</v>
      </c>
      <c r="CE3350">
        <v>9.083789422730626E-2</v>
      </c>
      <c r="CF3350">
        <v>3.0009060999922146</v>
      </c>
      <c r="CG3350">
        <v>0.12251157755651659</v>
      </c>
      <c r="CH3350">
        <v>-2.2677552598797392</v>
      </c>
      <c r="CI3350" t="s">
        <v>479</v>
      </c>
    </row>
    <row r="3351" spans="47:87" x14ac:dyDescent="0.3">
      <c r="AU3351">
        <v>0.3</v>
      </c>
      <c r="AV3351">
        <v>21.138483083947712</v>
      </c>
      <c r="AW3351">
        <v>0.3028751066442199</v>
      </c>
      <c r="AX3351">
        <v>1.7960966013323632</v>
      </c>
      <c r="AY3351">
        <v>333.06864361373312</v>
      </c>
      <c r="AZ3351">
        <v>9.5886746382144922E-2</v>
      </c>
      <c r="BA3351">
        <v>428.27789010382816</v>
      </c>
      <c r="BB3351">
        <v>343.99549426656182</v>
      </c>
      <c r="BC3351">
        <v>1</v>
      </c>
      <c r="BD3351">
        <v>41.647311341602759</v>
      </c>
      <c r="BE3351">
        <v>106.41072826385614</v>
      </c>
      <c r="BF3351">
        <v>13.097960477922943</v>
      </c>
      <c r="BG3351">
        <v>3.8762544466218438</v>
      </c>
      <c r="BH3351">
        <v>414.12840929822505</v>
      </c>
      <c r="BI3351">
        <v>0.20000000000000007</v>
      </c>
      <c r="BJ3351">
        <v>3080.5853242296748</v>
      </c>
      <c r="BK3351">
        <v>694.84651826563186</v>
      </c>
      <c r="BL3351">
        <v>935.80569516840387</v>
      </c>
      <c r="BM3351">
        <v>948.77192397879935</v>
      </c>
      <c r="BN3351">
        <v>216.85724486247219</v>
      </c>
      <c r="BO3351">
        <v>27.518059365374558</v>
      </c>
      <c r="BP3351">
        <v>2.8397164959061798E-2</v>
      </c>
      <c r="BQ3351">
        <v>100</v>
      </c>
      <c r="BR3351">
        <v>348.1131992174258</v>
      </c>
      <c r="BS3351">
        <v>5.4345238969211319E-2</v>
      </c>
      <c r="BT3351">
        <v>3.1479741291764578E-4</v>
      </c>
      <c r="BU3351">
        <v>0</v>
      </c>
      <c r="BV3351">
        <v>0.55606834594884746</v>
      </c>
      <c r="BW3351">
        <v>14.355630416000453</v>
      </c>
      <c r="BX3351">
        <v>36.751120731521418</v>
      </c>
      <c r="BY3351">
        <v>29.623984993163575</v>
      </c>
      <c r="BZ3351">
        <v>877.78111423053372</v>
      </c>
      <c r="CA3351">
        <v>312.87370551070319</v>
      </c>
      <c r="CB3351">
        <v>222.23293400604848</v>
      </c>
      <c r="CC3351" s="156">
        <v>0.97</v>
      </c>
      <c r="CD3351">
        <v>1680</v>
      </c>
      <c r="CE3351">
        <v>0.18049043479679816</v>
      </c>
      <c r="CF3351">
        <v>5.8179377997801511</v>
      </c>
      <c r="CG3351">
        <v>0.21796342620203463</v>
      </c>
      <c r="CH3351">
        <v>11.367576720115066</v>
      </c>
      <c r="CI3351">
        <v>8</v>
      </c>
    </row>
    <row r="3352" spans="47:87" x14ac:dyDescent="0.3">
      <c r="AU3352">
        <v>0.3</v>
      </c>
      <c r="AV3352">
        <v>19.09489106472703</v>
      </c>
      <c r="AW3352">
        <v>0.39948273481238838</v>
      </c>
      <c r="AX3352">
        <v>1.1149250032889351</v>
      </c>
      <c r="AY3352">
        <v>292.55995712774967</v>
      </c>
      <c r="AZ3352">
        <v>0.10376110687229087</v>
      </c>
      <c r="BA3352">
        <v>503.06534374302788</v>
      </c>
      <c r="BB3352">
        <v>356.8610739754979</v>
      </c>
      <c r="BC3352">
        <v>1</v>
      </c>
      <c r="BD3352">
        <v>49.987347303635218</v>
      </c>
      <c r="BE3352">
        <v>86.704464156091547</v>
      </c>
      <c r="BF3352">
        <v>7.1591851778697002</v>
      </c>
      <c r="BG3352">
        <v>4.5311552749969302</v>
      </c>
      <c r="BH3352">
        <v>375.81494353382345</v>
      </c>
      <c r="BI3352">
        <v>0.2</v>
      </c>
      <c r="BJ3352">
        <v>2956.0523003822532</v>
      </c>
      <c r="BK3352">
        <v>701.98573134778587</v>
      </c>
      <c r="BL3352">
        <v>943.50718914269112</v>
      </c>
      <c r="BM3352">
        <v>962.70454208778256</v>
      </c>
      <c r="BN3352">
        <v>88.791369101346888</v>
      </c>
      <c r="BO3352">
        <v>36.469457707929529</v>
      </c>
      <c r="BP3352">
        <v>1.6450917053974504E-2</v>
      </c>
      <c r="BQ3352">
        <v>100</v>
      </c>
      <c r="BR3352">
        <v>363.30280938703885</v>
      </c>
      <c r="BS3352">
        <v>5.5579191924413365E-2</v>
      </c>
      <c r="BT3352">
        <v>3.2589938762567016E-4</v>
      </c>
      <c r="BU3352">
        <v>20.537649476796542</v>
      </c>
      <c r="BV3352">
        <v>0.54285167312218752</v>
      </c>
      <c r="BW3352">
        <v>15.414051812342052</v>
      </c>
      <c r="BX3352">
        <v>35.131702571899623</v>
      </c>
      <c r="BY3352">
        <v>34.210138363174401</v>
      </c>
      <c r="BZ3352">
        <v>1093.3689375318008</v>
      </c>
      <c r="CA3352">
        <v>323.93776863918299</v>
      </c>
      <c r="CB3352">
        <v>245.35717495873547</v>
      </c>
      <c r="CC3352" s="156">
        <v>0.83</v>
      </c>
      <c r="CD3352">
        <v>1150</v>
      </c>
      <c r="CE3352">
        <v>0.23649669846307297</v>
      </c>
      <c r="CF3352">
        <v>6.4013549063013482</v>
      </c>
      <c r="CG3352">
        <v>0.28633090953566481</v>
      </c>
      <c r="CH3352">
        <v>28.30758173469324</v>
      </c>
      <c r="CI3352">
        <v>5</v>
      </c>
    </row>
    <row r="3353" spans="47:87" x14ac:dyDescent="0.3">
      <c r="AU3353">
        <v>0.3</v>
      </c>
      <c r="AV3353">
        <v>18.195649299229029</v>
      </c>
      <c r="AW3353">
        <v>0.35155439649675257</v>
      </c>
      <c r="AX3353">
        <v>1.3546770277531559</v>
      </c>
      <c r="AY3353">
        <v>298.11802567312992</v>
      </c>
      <c r="AZ3353">
        <v>0.11229357208758237</v>
      </c>
      <c r="BA3353">
        <v>359.2634548585321</v>
      </c>
      <c r="BB3353">
        <v>351.44380833003584</v>
      </c>
      <c r="BC3353">
        <v>1</v>
      </c>
      <c r="BD3353">
        <v>31.629475610226827</v>
      </c>
      <c r="BE3353">
        <v>103.9480731912126</v>
      </c>
      <c r="BF3353">
        <v>14.078404510776723</v>
      </c>
      <c r="BG3353">
        <v>6.45052596748834</v>
      </c>
      <c r="BH3353">
        <v>385.00806957793225</v>
      </c>
      <c r="BI3353">
        <v>0.19999999999999998</v>
      </c>
      <c r="BJ3353">
        <v>2534.9913241079535</v>
      </c>
      <c r="BK3353">
        <v>667.14352313695645</v>
      </c>
      <c r="BL3353">
        <v>923.23478886396151</v>
      </c>
      <c r="BM3353">
        <v>849.45360942360981</v>
      </c>
      <c r="BN3353">
        <v>250.43240192313993</v>
      </c>
      <c r="BO3353">
        <v>32.080488214263816</v>
      </c>
      <c r="BP3353">
        <v>1.6014738092168281E-2</v>
      </c>
      <c r="BQ3353">
        <v>100</v>
      </c>
      <c r="BR3353">
        <v>312.31129286866462</v>
      </c>
      <c r="BS3353">
        <v>5.6484446847491113E-2</v>
      </c>
      <c r="BT3353">
        <v>3.0420321561811637E-4</v>
      </c>
      <c r="BU3353">
        <v>11.499983057353649</v>
      </c>
      <c r="BV3353">
        <v>0.50895328032473686</v>
      </c>
      <c r="BW3353">
        <v>14.916552547634661</v>
      </c>
      <c r="BX3353">
        <v>35.482423305868991</v>
      </c>
      <c r="BY3353">
        <v>32.295551766326199</v>
      </c>
      <c r="BZ3353">
        <v>964.47605048870616</v>
      </c>
      <c r="CA3353">
        <v>256.36892658113385</v>
      </c>
      <c r="CB3353">
        <v>231.27344729693641</v>
      </c>
      <c r="CC3353" s="156">
        <v>0.93</v>
      </c>
      <c r="CD3353">
        <v>1500</v>
      </c>
      <c r="CE3353">
        <v>0.11713932449395092</v>
      </c>
      <c r="CF3353">
        <v>5.2654781858135102</v>
      </c>
      <c r="CG3353">
        <v>0.14869729908728621</v>
      </c>
      <c r="CH3353">
        <v>2.1714572633212779</v>
      </c>
      <c r="CI3353">
        <v>16</v>
      </c>
    </row>
    <row r="3354" spans="47:87" x14ac:dyDescent="0.3">
      <c r="AU3354">
        <v>0.3</v>
      </c>
      <c r="AV3354">
        <v>19.234764781856988</v>
      </c>
      <c r="AW3354">
        <v>0.35882137180570423</v>
      </c>
      <c r="AX3354">
        <v>0.94808264023133948</v>
      </c>
      <c r="AY3354">
        <v>352.18674429881435</v>
      </c>
      <c r="AZ3354">
        <v>0.10408109105858662</v>
      </c>
      <c r="BA3354">
        <v>441.98120429353844</v>
      </c>
      <c r="BB3354">
        <v>284.69117033205066</v>
      </c>
      <c r="BC3354">
        <v>1</v>
      </c>
      <c r="BD3354">
        <v>38.171162641696888</v>
      </c>
      <c r="BE3354">
        <v>89.107010821466858</v>
      </c>
      <c r="BF3354">
        <v>19.168105656785674</v>
      </c>
      <c r="BG3354">
        <v>5.4131837068984039</v>
      </c>
      <c r="BH3354">
        <v>400.35308288030785</v>
      </c>
      <c r="BI3354">
        <v>0.19999999999999996</v>
      </c>
      <c r="BJ3354">
        <v>2206.7817929792141</v>
      </c>
      <c r="BK3354">
        <v>700.95517029262919</v>
      </c>
      <c r="BL3354">
        <v>901.10262976801175</v>
      </c>
      <c r="BM3354">
        <v>983.14719360066522</v>
      </c>
      <c r="BN3354">
        <v>212.86187469988695</v>
      </c>
      <c r="BO3354">
        <v>32.548305765518577</v>
      </c>
      <c r="BP3354">
        <v>4.0097541639078318E-2</v>
      </c>
      <c r="BQ3354">
        <v>100</v>
      </c>
      <c r="BR3354">
        <v>349.98886005442995</v>
      </c>
      <c r="BS3354">
        <v>5.1541296742565364E-2</v>
      </c>
      <c r="BT3354">
        <v>3.0906394425337199E-4</v>
      </c>
      <c r="BU3354">
        <v>40.844943197284913</v>
      </c>
      <c r="BV3354">
        <v>0.56878142054055836</v>
      </c>
      <c r="BW3354">
        <v>15.089474603166318</v>
      </c>
      <c r="BX3354">
        <v>35.107393654034993</v>
      </c>
      <c r="BY3354">
        <v>26.554639585198011</v>
      </c>
      <c r="BZ3354">
        <v>1035.1299126851009</v>
      </c>
      <c r="CA3354">
        <v>281.26706825536502</v>
      </c>
      <c r="CB3354">
        <v>232.97144867019668</v>
      </c>
      <c r="CC3354" s="156">
        <v>0.9</v>
      </c>
      <c r="CD3354">
        <v>2320</v>
      </c>
      <c r="CE3354">
        <v>9.3205842911128212E-2</v>
      </c>
      <c r="CF3354">
        <v>3.0322184907277356</v>
      </c>
      <c r="CG3354">
        <v>0.12564474929966901</v>
      </c>
      <c r="CH3354">
        <v>-0.89576294841166715</v>
      </c>
      <c r="CI3354" t="s">
        <v>479</v>
      </c>
    </row>
    <row r="3355" spans="47:87" x14ac:dyDescent="0.3">
      <c r="AU3355">
        <v>0.3</v>
      </c>
      <c r="AV3355">
        <v>16.975568772467511</v>
      </c>
      <c r="AW3355">
        <v>0.2968968413319279</v>
      </c>
      <c r="AX3355">
        <v>0.65059202913883118</v>
      </c>
      <c r="AY3355">
        <v>321.50054127665697</v>
      </c>
      <c r="AZ3355">
        <v>9.7814274913210014E-2</v>
      </c>
      <c r="BA3355">
        <v>421.13390725267834</v>
      </c>
      <c r="BB3355">
        <v>398.91418346703654</v>
      </c>
      <c r="BC3355">
        <v>1</v>
      </c>
      <c r="BD3355">
        <v>36.986909167272671</v>
      </c>
      <c r="BE3355">
        <v>85.594449349096678</v>
      </c>
      <c r="BF3355">
        <v>20.367338395722403</v>
      </c>
      <c r="BG3355">
        <v>5.5477936226954334</v>
      </c>
      <c r="BH3355">
        <v>406.85182617085491</v>
      </c>
      <c r="BI3355">
        <v>0.20000000000000004</v>
      </c>
      <c r="BJ3355">
        <v>2652.8967901217738</v>
      </c>
      <c r="BK3355">
        <v>692.21817091898072</v>
      </c>
      <c r="BL3355">
        <v>914.3518001917256</v>
      </c>
      <c r="BM3355">
        <v>979.10796368244723</v>
      </c>
      <c r="BN3355">
        <v>132.20985047734644</v>
      </c>
      <c r="BO3355">
        <v>26.746327718352042</v>
      </c>
      <c r="BP3355">
        <v>5.5553671621738944E-2</v>
      </c>
      <c r="BQ3355">
        <v>100</v>
      </c>
      <c r="BR3355">
        <v>291.07169757735045</v>
      </c>
      <c r="BS3355">
        <v>5.4788347002018525E-2</v>
      </c>
      <c r="BT3355">
        <v>3.0961391612965264E-4</v>
      </c>
      <c r="BU3355">
        <v>57.787774046345156</v>
      </c>
      <c r="BV3355">
        <v>0.50269406514802861</v>
      </c>
      <c r="BW3355">
        <v>14.972513147149154</v>
      </c>
      <c r="BX3355">
        <v>35.778616898333652</v>
      </c>
      <c r="BY3355">
        <v>33.301917618377459</v>
      </c>
      <c r="BZ3355">
        <v>1125.9454828803659</v>
      </c>
      <c r="CA3355">
        <v>302.86906448103093</v>
      </c>
      <c r="CB3355">
        <v>219.5940540224104</v>
      </c>
      <c r="CC3355" s="156">
        <v>1.04</v>
      </c>
      <c r="CD3355">
        <v>1460</v>
      </c>
      <c r="CE3355">
        <v>0.16788024202599083</v>
      </c>
      <c r="CF3355">
        <v>5.036271950579426</v>
      </c>
      <c r="CG3355">
        <v>0.201472515418543</v>
      </c>
      <c r="CH3355">
        <v>13.409049142844401</v>
      </c>
      <c r="CI3355">
        <v>8</v>
      </c>
    </row>
    <row r="3356" spans="47:87" x14ac:dyDescent="0.3">
      <c r="AU3356">
        <v>0.3</v>
      </c>
      <c r="AV3356">
        <v>19.859799258739979</v>
      </c>
      <c r="AW3356">
        <v>0.32868982064174418</v>
      </c>
      <c r="AX3356">
        <v>1.4435539156797748</v>
      </c>
      <c r="AY3356">
        <v>312.36872361475332</v>
      </c>
      <c r="AZ3356">
        <v>0.10714634613394382</v>
      </c>
      <c r="BA3356">
        <v>416.80484192075619</v>
      </c>
      <c r="BB3356">
        <v>256.15323975022403</v>
      </c>
      <c r="BC3356">
        <v>1</v>
      </c>
      <c r="BD3356">
        <v>42.957183663688845</v>
      </c>
      <c r="BE3356">
        <v>101.91358271835237</v>
      </c>
      <c r="BF3356">
        <v>9.2601904305702618</v>
      </c>
      <c r="BG3356">
        <v>6.0552646757640707</v>
      </c>
      <c r="BH3356">
        <v>405.6215750089346</v>
      </c>
      <c r="BI3356">
        <v>0.19999999999999996</v>
      </c>
      <c r="BJ3356">
        <v>2221.1266433553965</v>
      </c>
      <c r="BK3356">
        <v>721.8568975454707</v>
      </c>
      <c r="BL3356">
        <v>875.66834913013929</v>
      </c>
      <c r="BM3356">
        <v>950.7097297780316</v>
      </c>
      <c r="BN3356">
        <v>165.57572621624237</v>
      </c>
      <c r="BO3356">
        <v>29.60914161552574</v>
      </c>
      <c r="BP3356">
        <v>6.166550840832398E-2</v>
      </c>
      <c r="BQ3356">
        <v>100</v>
      </c>
      <c r="BR3356">
        <v>354.12497268082484</v>
      </c>
      <c r="BS3356">
        <v>5.9410361636473806E-2</v>
      </c>
      <c r="BT3356">
        <v>3.1717219396711874E-4</v>
      </c>
      <c r="BU3356">
        <v>36.261269592617573</v>
      </c>
      <c r="BV3356">
        <v>0.57281462638384117</v>
      </c>
      <c r="BW3356">
        <v>14.345448501134864</v>
      </c>
      <c r="BX3356">
        <v>38.472257507963455</v>
      </c>
      <c r="BY3356">
        <v>38.156408847836715</v>
      </c>
      <c r="BZ3356">
        <v>1314.1775317823383</v>
      </c>
      <c r="CA3356">
        <v>197.89751802043833</v>
      </c>
      <c r="CB3356">
        <v>242.40813707742697</v>
      </c>
      <c r="CC3356" s="156">
        <v>0.95</v>
      </c>
      <c r="CD3356">
        <v>1480</v>
      </c>
      <c r="CE3356">
        <v>6.1432973302554261E-2</v>
      </c>
      <c r="CF3356">
        <v>2.9138029461531554</v>
      </c>
      <c r="CG3356">
        <v>9.3893520947306838E-2</v>
      </c>
      <c r="CH3356">
        <v>-6.8946933819967988</v>
      </c>
      <c r="CI3356" t="s">
        <v>479</v>
      </c>
    </row>
    <row r="3357" spans="47:87" x14ac:dyDescent="0.3">
      <c r="AU3357">
        <v>0.3</v>
      </c>
      <c r="AV3357">
        <v>21.075912621891352</v>
      </c>
      <c r="AW3357">
        <v>0.30251205324545144</v>
      </c>
      <c r="AX3357">
        <v>0.77013675807858373</v>
      </c>
      <c r="AY3357">
        <v>361.470412007341</v>
      </c>
      <c r="AZ3357">
        <v>0.10002762548330162</v>
      </c>
      <c r="BA3357">
        <v>382.3942645845454</v>
      </c>
      <c r="BB3357">
        <v>310.92277762815087</v>
      </c>
      <c r="BC3357">
        <v>1</v>
      </c>
      <c r="BD3357">
        <v>45.889484725721438</v>
      </c>
      <c r="BE3357">
        <v>115.55106173221805</v>
      </c>
      <c r="BF3357">
        <v>16.291352873901396</v>
      </c>
      <c r="BG3357">
        <v>4.4720398539617374</v>
      </c>
      <c r="BH3357">
        <v>416.28157534765649</v>
      </c>
      <c r="BI3357">
        <v>0.19999999999999998</v>
      </c>
      <c r="BJ3357">
        <v>2430.5368428727143</v>
      </c>
      <c r="BK3357">
        <v>693.7328725537842</v>
      </c>
      <c r="BL3357">
        <v>990.32539963073759</v>
      </c>
      <c r="BM3357">
        <v>948.61528425490394</v>
      </c>
      <c r="BN3357">
        <v>162.11392632678971</v>
      </c>
      <c r="BO3357">
        <v>27.68770567089852</v>
      </c>
      <c r="BP3357">
        <v>3.7542929250128391E-3</v>
      </c>
      <c r="BQ3357">
        <v>100</v>
      </c>
      <c r="BR3357">
        <v>280.6431227450297</v>
      </c>
      <c r="BS3357">
        <v>5.9170942377361563E-2</v>
      </c>
      <c r="BT3357">
        <v>2.9625796506604619E-4</v>
      </c>
      <c r="BU3357">
        <v>0</v>
      </c>
      <c r="BV3357">
        <v>0.5750903470909412</v>
      </c>
      <c r="BW3357">
        <v>14.767448387439625</v>
      </c>
      <c r="BX3357">
        <v>34.447031064664152</v>
      </c>
      <c r="BY3357">
        <v>37.749386860701321</v>
      </c>
      <c r="BZ3357">
        <v>591.01990269233704</v>
      </c>
      <c r="CA3357">
        <v>223.97650288721687</v>
      </c>
      <c r="CB3357">
        <v>232.99882871083452</v>
      </c>
      <c r="CC3357" s="156">
        <v>0.95</v>
      </c>
      <c r="CD3357">
        <v>2310</v>
      </c>
      <c r="CE3357">
        <v>0.15894473635724959</v>
      </c>
      <c r="CF3357">
        <v>4.823326177191289</v>
      </c>
      <c r="CG3357">
        <v>0.16758809458725721</v>
      </c>
      <c r="CH3357">
        <v>7.1473872830145666</v>
      </c>
      <c r="CI3357">
        <v>11</v>
      </c>
    </row>
    <row r="3358" spans="47:87" x14ac:dyDescent="0.3">
      <c r="AU3358">
        <v>0.3</v>
      </c>
      <c r="AV3358">
        <v>19.673902229435384</v>
      </c>
      <c r="AW3358">
        <v>0.26988400889731945</v>
      </c>
      <c r="AX3358">
        <v>1.1572759136881756</v>
      </c>
      <c r="AY3358">
        <v>328.60341004332656</v>
      </c>
      <c r="AZ3358">
        <v>0.10718959374651611</v>
      </c>
      <c r="BA3358">
        <v>423.17061001414766</v>
      </c>
      <c r="BB3358">
        <v>290.98458993947139</v>
      </c>
      <c r="BC3358">
        <v>1</v>
      </c>
      <c r="BD3358">
        <v>38.795767722364069</v>
      </c>
      <c r="BE3358">
        <v>111.61356758807906</v>
      </c>
      <c r="BF3358">
        <v>15.531738305050531</v>
      </c>
      <c r="BG3358">
        <v>3.7855039959188073</v>
      </c>
      <c r="BH3358">
        <v>421.93115387124516</v>
      </c>
      <c r="BI3358">
        <v>0.2</v>
      </c>
      <c r="BJ3358">
        <v>2929.1280844329649</v>
      </c>
      <c r="BK3358">
        <v>680.53509516801432</v>
      </c>
      <c r="BL3358">
        <v>864.64861084255392</v>
      </c>
      <c r="BM3358">
        <v>837.02228708860173</v>
      </c>
      <c r="BN3358">
        <v>174.44459764123775</v>
      </c>
      <c r="BO3358">
        <v>24.440641366770706</v>
      </c>
      <c r="BP3358">
        <v>3.4902860865617072E-2</v>
      </c>
      <c r="BQ3358">
        <v>100</v>
      </c>
      <c r="BR3358">
        <v>345.16236238555967</v>
      </c>
      <c r="BS3358">
        <v>5.5794770027929728E-2</v>
      </c>
      <c r="BT3358">
        <v>3.3432157207200029E-4</v>
      </c>
      <c r="BU3358">
        <v>0</v>
      </c>
      <c r="BV3358">
        <v>0.57827743650727959</v>
      </c>
      <c r="BW3358">
        <v>15.199523735695106</v>
      </c>
      <c r="BX3358">
        <v>37.241065925957585</v>
      </c>
      <c r="BY3358">
        <v>34.844041701213797</v>
      </c>
      <c r="BZ3358">
        <v>974.20288108806835</v>
      </c>
      <c r="CA3358">
        <v>295.34008498897947</v>
      </c>
      <c r="CB3358">
        <v>231.08108173106388</v>
      </c>
      <c r="CC3358" s="156">
        <v>1.07</v>
      </c>
      <c r="CD3358">
        <v>1130</v>
      </c>
      <c r="CE3358">
        <v>0.1713420697454846</v>
      </c>
      <c r="CF3358">
        <v>5.9035518284333506</v>
      </c>
      <c r="CG3358">
        <v>0.22570615796386037</v>
      </c>
      <c r="CH3358">
        <v>15.7364999898092</v>
      </c>
      <c r="CI3358">
        <v>8</v>
      </c>
    </row>
    <row r="3359" spans="47:87" x14ac:dyDescent="0.3">
      <c r="AU3359">
        <v>0.3</v>
      </c>
      <c r="AV3359">
        <v>19.001744438620392</v>
      </c>
      <c r="AW3359">
        <v>0.36414365766543655</v>
      </c>
      <c r="AX3359">
        <v>1.3482678650709006</v>
      </c>
      <c r="AY3359">
        <v>311.85808271093174</v>
      </c>
      <c r="AZ3359">
        <v>0.11610601993700555</v>
      </c>
      <c r="BA3359">
        <v>396.16952541176141</v>
      </c>
      <c r="BB3359">
        <v>368.4131405200863</v>
      </c>
      <c r="BC3359">
        <v>1</v>
      </c>
      <c r="BD3359">
        <v>41.202157460432801</v>
      </c>
      <c r="BE3359">
        <v>96.130987832144044</v>
      </c>
      <c r="BF3359">
        <v>12.794073668611727</v>
      </c>
      <c r="BG3359">
        <v>4.9332200285092949</v>
      </c>
      <c r="BH3359">
        <v>416.81607693607435</v>
      </c>
      <c r="BI3359">
        <v>0.20000000000000004</v>
      </c>
      <c r="BJ3359">
        <v>2840.3761880477973</v>
      </c>
      <c r="BK3359">
        <v>673.90292077587048</v>
      </c>
      <c r="BL3359">
        <v>891.50837006066854</v>
      </c>
      <c r="BM3359">
        <v>891.85614400631789</v>
      </c>
      <c r="BN3359">
        <v>50.115502362678278</v>
      </c>
      <c r="BO3359">
        <v>33.197974417492581</v>
      </c>
      <c r="BP3359">
        <v>2.0390351258033377E-2</v>
      </c>
      <c r="BQ3359">
        <v>100</v>
      </c>
      <c r="BR3359">
        <v>337.43053940598548</v>
      </c>
      <c r="BS3359">
        <v>5.4133595775387566E-2</v>
      </c>
      <c r="BT3359">
        <v>3.2312556478064072E-4</v>
      </c>
      <c r="BU3359">
        <v>0</v>
      </c>
      <c r="BV3359">
        <v>0.57671217824467491</v>
      </c>
      <c r="BW3359">
        <v>14.632936226736064</v>
      </c>
      <c r="BX3359">
        <v>35.624214722017058</v>
      </c>
      <c r="BY3359">
        <v>29.558838285938453</v>
      </c>
      <c r="BZ3359">
        <v>927.25491631038221</v>
      </c>
      <c r="CA3359">
        <v>166.93197076284162</v>
      </c>
      <c r="CB3359">
        <v>227.00686634353445</v>
      </c>
      <c r="CC3359" s="156">
        <v>0.79</v>
      </c>
      <c r="CD3359">
        <v>2500</v>
      </c>
      <c r="CE3359">
        <v>8.8118145356567146E-2</v>
      </c>
      <c r="CF3359">
        <v>3.5890633196092616</v>
      </c>
      <c r="CG3359">
        <v>0.11995079016671877</v>
      </c>
      <c r="CH3359">
        <v>-2.3726652198642806</v>
      </c>
      <c r="CI3359" t="s">
        <v>479</v>
      </c>
    </row>
    <row r="3360" spans="47:87" x14ac:dyDescent="0.3">
      <c r="AU3360">
        <v>0.3</v>
      </c>
      <c r="AV3360">
        <v>19.515276801674904</v>
      </c>
      <c r="AW3360">
        <v>0.32839729218296659</v>
      </c>
      <c r="AX3360">
        <v>1.2084971741699182</v>
      </c>
      <c r="AY3360">
        <v>340.68673723953378</v>
      </c>
      <c r="AZ3360">
        <v>8.5357935507753571E-2</v>
      </c>
      <c r="BA3360">
        <v>462.12433346822797</v>
      </c>
      <c r="BB3360">
        <v>355.76002376838801</v>
      </c>
      <c r="BC3360">
        <v>1</v>
      </c>
      <c r="BD3360">
        <v>33.629926004178138</v>
      </c>
      <c r="BE3360">
        <v>104.18043874114949</v>
      </c>
      <c r="BF3360">
        <v>8.1630732238283823</v>
      </c>
      <c r="BG3360">
        <v>4.439786020985804</v>
      </c>
      <c r="BH3360">
        <v>420.65213074878471</v>
      </c>
      <c r="BI3360">
        <v>0.19999999999999998</v>
      </c>
      <c r="BJ3360">
        <v>2718.9508291873253</v>
      </c>
      <c r="BK3360">
        <v>661.90981914195675</v>
      </c>
      <c r="BL3360">
        <v>861.40530846855847</v>
      </c>
      <c r="BM3360">
        <v>866.53273108984524</v>
      </c>
      <c r="BN3360">
        <v>203.72098080570643</v>
      </c>
      <c r="BO3360">
        <v>29.730577034991271</v>
      </c>
      <c r="BP3360">
        <v>4.3782828721995827E-2</v>
      </c>
      <c r="BQ3360">
        <v>100</v>
      </c>
      <c r="BR3360">
        <v>368.29195211594936</v>
      </c>
      <c r="BS3360">
        <v>5.5428375660580231E-2</v>
      </c>
      <c r="BT3360">
        <v>2.9676896711799315E-4</v>
      </c>
      <c r="BU3360">
        <v>0</v>
      </c>
      <c r="BV3360">
        <v>0.55799088805498087</v>
      </c>
      <c r="BW3360">
        <v>13.900946753007421</v>
      </c>
      <c r="BX3360">
        <v>36.076955009612739</v>
      </c>
      <c r="BY3360">
        <v>32.138173709020677</v>
      </c>
      <c r="BZ3360">
        <v>1104.6670781254786</v>
      </c>
      <c r="CA3360">
        <v>334.85215707771602</v>
      </c>
      <c r="CB3360">
        <v>232.56313458547285</v>
      </c>
      <c r="CC3360" s="156">
        <v>1.23</v>
      </c>
      <c r="CD3360">
        <v>410</v>
      </c>
      <c r="CE3360">
        <v>0.2158215592661703</v>
      </c>
      <c r="CF3360">
        <v>6.4915075387036696</v>
      </c>
      <c r="CG3360">
        <v>0.28951132986275846</v>
      </c>
      <c r="CH3360">
        <v>22.127110557871141</v>
      </c>
      <c r="CI3360">
        <v>6</v>
      </c>
    </row>
    <row r="3361" spans="47:87" x14ac:dyDescent="0.3">
      <c r="AU3361">
        <v>0.3</v>
      </c>
      <c r="AV3361">
        <v>20.088900809879554</v>
      </c>
      <c r="AW3361">
        <v>0.34201855948349735</v>
      </c>
      <c r="AX3361">
        <v>0.78025529933507887</v>
      </c>
      <c r="AY3361">
        <v>305.8219448737895</v>
      </c>
      <c r="AZ3361">
        <v>9.3821519450808549E-2</v>
      </c>
      <c r="BA3361">
        <v>267.25297441490113</v>
      </c>
      <c r="BB3361">
        <v>327.1024697585363</v>
      </c>
      <c r="BC3361">
        <v>1</v>
      </c>
      <c r="BD3361">
        <v>38.305336833349848</v>
      </c>
      <c r="BE3361">
        <v>105.47401031358194</v>
      </c>
      <c r="BF3361">
        <v>19.02602377066027</v>
      </c>
      <c r="BG3361">
        <v>4.7115300085586878</v>
      </c>
      <c r="BH3361">
        <v>439.85996293177868</v>
      </c>
      <c r="BI3361">
        <v>0.20000000000000004</v>
      </c>
      <c r="BJ3361">
        <v>2737.0050760168433</v>
      </c>
      <c r="BK3361">
        <v>703.45916814628254</v>
      </c>
      <c r="BL3361">
        <v>814.59328066982096</v>
      </c>
      <c r="BM3361">
        <v>966.10849985762468</v>
      </c>
      <c r="BN3361">
        <v>147.77962228266512</v>
      </c>
      <c r="BO3361">
        <v>30.641627671272712</v>
      </c>
      <c r="BP3361">
        <v>8.4661653516251434E-2</v>
      </c>
      <c r="BQ3361">
        <v>100</v>
      </c>
      <c r="BR3361">
        <v>310.48053443357895</v>
      </c>
      <c r="BS3361">
        <v>6.2729812290350795E-2</v>
      </c>
      <c r="BT3361">
        <v>2.8312622725978496E-4</v>
      </c>
      <c r="BU3361">
        <v>29.440746805864261</v>
      </c>
      <c r="BV3361">
        <v>0.56992989909247593</v>
      </c>
      <c r="BW3361">
        <v>16.019814601620435</v>
      </c>
      <c r="BX3361">
        <v>34.579789070416489</v>
      </c>
      <c r="BY3361">
        <v>34.096135510778673</v>
      </c>
      <c r="BZ3361">
        <v>924.85709382551272</v>
      </c>
      <c r="CA3361">
        <v>298.58121686679351</v>
      </c>
      <c r="CB3361">
        <v>226.61724929655477</v>
      </c>
      <c r="CC3361" s="156">
        <v>1.21</v>
      </c>
      <c r="CD3361">
        <v>1260</v>
      </c>
      <c r="CE3361">
        <v>9.0347230970540204E-2</v>
      </c>
      <c r="CF3361">
        <v>3.9496850982471488</v>
      </c>
      <c r="CG3361">
        <v>0.1305172834728735</v>
      </c>
      <c r="CH3361">
        <v>-0.77259418696120774</v>
      </c>
      <c r="CI3361" t="s">
        <v>479</v>
      </c>
    </row>
    <row r="3362" spans="47:87" x14ac:dyDescent="0.3">
      <c r="AU3362">
        <v>0.3</v>
      </c>
      <c r="AV3362">
        <v>20.663986207084108</v>
      </c>
      <c r="AW3362">
        <v>0.3671274634718471</v>
      </c>
      <c r="AX3362">
        <v>0.93965111997034123</v>
      </c>
      <c r="AY3362">
        <v>311.81093732907732</v>
      </c>
      <c r="AZ3362">
        <v>0.10974970089405585</v>
      </c>
      <c r="BA3362">
        <v>371.55863719083408</v>
      </c>
      <c r="BB3362">
        <v>345.82964513693355</v>
      </c>
      <c r="BC3362">
        <v>1</v>
      </c>
      <c r="BD3362">
        <v>38.963958882843279</v>
      </c>
      <c r="BE3362">
        <v>110.43607238916361</v>
      </c>
      <c r="BF3362">
        <v>21.531795269291987</v>
      </c>
      <c r="BG3362">
        <v>6.5139491723380187</v>
      </c>
      <c r="BH3362">
        <v>417.54104068199024</v>
      </c>
      <c r="BI3362">
        <v>0.2</v>
      </c>
      <c r="BJ3362">
        <v>2683.0321754236475</v>
      </c>
      <c r="BK3362">
        <v>659.83941768703073</v>
      </c>
      <c r="BL3362">
        <v>873.62505855674203</v>
      </c>
      <c r="BM3362">
        <v>794.49037930289478</v>
      </c>
      <c r="BN3362">
        <v>199.9307675226822</v>
      </c>
      <c r="BO3362">
        <v>33.202492819024329</v>
      </c>
      <c r="BP3362">
        <v>5.3053272543466097E-2</v>
      </c>
      <c r="BQ3362">
        <v>100</v>
      </c>
      <c r="BR3362">
        <v>329.0220646699529</v>
      </c>
      <c r="BS3362">
        <v>5.4676083291474428E-2</v>
      </c>
      <c r="BT3362">
        <v>3.1066019090357565E-4</v>
      </c>
      <c r="BU3362">
        <v>78.94943084776051</v>
      </c>
      <c r="BV3362">
        <v>0.5177943578326285</v>
      </c>
      <c r="BW3362">
        <v>16.570117879709485</v>
      </c>
      <c r="BX3362">
        <v>36.655279025219762</v>
      </c>
      <c r="BY3362">
        <v>39.96992016808661</v>
      </c>
      <c r="BZ3362">
        <v>771.9669142912918</v>
      </c>
      <c r="CA3362">
        <v>260.5933551407515</v>
      </c>
      <c r="CB3362">
        <v>222.21836177044295</v>
      </c>
      <c r="CC3362" s="156">
        <v>0.9</v>
      </c>
      <c r="CD3362">
        <v>1530</v>
      </c>
      <c r="CE3362">
        <v>0.17430937204576424</v>
      </c>
      <c r="CF3362">
        <v>6.1854743506116741</v>
      </c>
      <c r="CG3362">
        <v>0.21147473421512739</v>
      </c>
      <c r="CH3362">
        <v>20.754910303780953</v>
      </c>
      <c r="CI3362">
        <v>7</v>
      </c>
    </row>
    <row r="3363" spans="47:87" x14ac:dyDescent="0.3">
      <c r="AU3363">
        <v>0.3</v>
      </c>
      <c r="AV3363">
        <v>21.673370266235771</v>
      </c>
      <c r="AW3363">
        <v>0.36684121162176953</v>
      </c>
      <c r="AX3363">
        <v>2.4554010204816157</v>
      </c>
      <c r="AY3363">
        <v>353.39347465086973</v>
      </c>
      <c r="AZ3363">
        <v>9.1453997464675515E-2</v>
      </c>
      <c r="BA3363">
        <v>447.49866012415754</v>
      </c>
      <c r="BB3363">
        <v>353.80401605805628</v>
      </c>
      <c r="BC3363">
        <v>1</v>
      </c>
      <c r="BD3363">
        <v>43.984727152032718</v>
      </c>
      <c r="BE3363">
        <v>120.46456243494217</v>
      </c>
      <c r="BF3363">
        <v>11.03216463742012</v>
      </c>
      <c r="BG3363">
        <v>4.6009586751825822</v>
      </c>
      <c r="BH3363">
        <v>410.67822023658914</v>
      </c>
      <c r="BI3363">
        <v>0.19999999999999998</v>
      </c>
      <c r="BJ3363">
        <v>2353.2820043277284</v>
      </c>
      <c r="BK3363">
        <v>684.29294726621413</v>
      </c>
      <c r="BL3363">
        <v>873.34051827221583</v>
      </c>
      <c r="BM3363">
        <v>829.53157847114778</v>
      </c>
      <c r="BN3363">
        <v>144.69327781497532</v>
      </c>
      <c r="BO3363">
        <v>33.320543372645389</v>
      </c>
      <c r="BP3363">
        <v>3.5634172050775528E-2</v>
      </c>
      <c r="BQ3363">
        <v>100</v>
      </c>
      <c r="BR3363">
        <v>343.45913735534361</v>
      </c>
      <c r="BS3363">
        <v>5.8411722301651092E-2</v>
      </c>
      <c r="BT3363">
        <v>2.9434989375662216E-4</v>
      </c>
      <c r="BU3363">
        <v>0</v>
      </c>
      <c r="BV3363">
        <v>0.57257773826811365</v>
      </c>
      <c r="BW3363">
        <v>14.422455819734751</v>
      </c>
      <c r="BX3363">
        <v>35.987521582164945</v>
      </c>
      <c r="BY3363">
        <v>45.420443188984294</v>
      </c>
      <c r="BZ3363">
        <v>949.59432639788315</v>
      </c>
      <c r="CA3363">
        <v>283.69878502676414</v>
      </c>
      <c r="CB3363">
        <v>216.94235495358669</v>
      </c>
      <c r="CC3363" s="156">
        <v>1.02</v>
      </c>
      <c r="CD3363">
        <v>920</v>
      </c>
      <c r="CE3363">
        <v>0.19477028874920754</v>
      </c>
      <c r="CF3363">
        <v>6.9435661010177068</v>
      </c>
      <c r="CG3363">
        <v>0.28024792140776894</v>
      </c>
      <c r="CH3363">
        <v>27.20526274668574</v>
      </c>
      <c r="CI3363">
        <v>6</v>
      </c>
    </row>
    <row r="3364" spans="47:87" x14ac:dyDescent="0.3">
      <c r="AU3364">
        <v>0.3</v>
      </c>
      <c r="AV3364">
        <v>21.039176429393301</v>
      </c>
      <c r="AW3364">
        <v>0.30915251027459312</v>
      </c>
      <c r="AX3364">
        <v>1.6859743339049611</v>
      </c>
      <c r="AY3364">
        <v>333.55719006964324</v>
      </c>
      <c r="AZ3364">
        <v>0.1034263514912321</v>
      </c>
      <c r="BA3364">
        <v>356.87326336947649</v>
      </c>
      <c r="BB3364">
        <v>452.93912143592615</v>
      </c>
      <c r="BC3364">
        <v>1</v>
      </c>
      <c r="BD3364">
        <v>39.934892413438497</v>
      </c>
      <c r="BE3364">
        <v>102.34387775121574</v>
      </c>
      <c r="BF3364">
        <v>18.484270904561235</v>
      </c>
      <c r="BG3364">
        <v>6.2235536372150619</v>
      </c>
      <c r="BH3364">
        <v>412.08947964160126</v>
      </c>
      <c r="BI3364">
        <v>0.20000000000000004</v>
      </c>
      <c r="BJ3364">
        <v>2559.5012733805092</v>
      </c>
      <c r="BK3364">
        <v>686.77746459350954</v>
      </c>
      <c r="BL3364">
        <v>890.81929233812457</v>
      </c>
      <c r="BM3364">
        <v>1099.4913027370324</v>
      </c>
      <c r="BN3364">
        <v>159.09681598621543</v>
      </c>
      <c r="BO3364">
        <v>27.773803042855882</v>
      </c>
      <c r="BP3364">
        <v>6.7133240888650192E-2</v>
      </c>
      <c r="BQ3364">
        <v>100</v>
      </c>
      <c r="BR3364">
        <v>357.89922732979221</v>
      </c>
      <c r="BS3364">
        <v>5.6093722548085624E-2</v>
      </c>
      <c r="BT3364">
        <v>2.8062610040182246E-4</v>
      </c>
      <c r="BU3364">
        <v>62.664794586156724</v>
      </c>
      <c r="BV3364">
        <v>0.52459209035734267</v>
      </c>
      <c r="BW3364">
        <v>15.086832190385268</v>
      </c>
      <c r="BX3364">
        <v>35.090448614569674</v>
      </c>
      <c r="BY3364">
        <v>36.877355983159767</v>
      </c>
      <c r="BZ3364">
        <v>1033.8270323348133</v>
      </c>
      <c r="CA3364">
        <v>425.18485326535568</v>
      </c>
      <c r="CB3364">
        <v>220.54918614636713</v>
      </c>
      <c r="CC3364" s="156">
        <v>1.01</v>
      </c>
      <c r="CD3364">
        <v>2210</v>
      </c>
      <c r="CE3364">
        <v>2.0953277629209621E-2</v>
      </c>
      <c r="CF3364">
        <v>1.7004529794800662</v>
      </c>
      <c r="CG3364">
        <v>6.7646728211611676E-2</v>
      </c>
      <c r="CH3364">
        <v>-12.742425994635951</v>
      </c>
      <c r="CI3364" t="s">
        <v>479</v>
      </c>
    </row>
    <row r="3365" spans="47:87" x14ac:dyDescent="0.3">
      <c r="AU3365">
        <v>0.3</v>
      </c>
      <c r="AV3365">
        <v>18.458123083010172</v>
      </c>
      <c r="AW3365">
        <v>0.30865627889608932</v>
      </c>
      <c r="AX3365">
        <v>0.59967217195286082</v>
      </c>
      <c r="AY3365">
        <v>340.26777938956189</v>
      </c>
      <c r="AZ3365">
        <v>9.0106275757551549E-2</v>
      </c>
      <c r="BA3365">
        <v>490.67539309047208</v>
      </c>
      <c r="BB3365">
        <v>304.32955313455614</v>
      </c>
      <c r="BC3365">
        <v>1</v>
      </c>
      <c r="BD3365">
        <v>38.56963019943538</v>
      </c>
      <c r="BE3365">
        <v>103.66708331113421</v>
      </c>
      <c r="BF3365">
        <v>18.880596540935592</v>
      </c>
      <c r="BG3365">
        <v>4.2219169091701776</v>
      </c>
      <c r="BH3365">
        <v>378.30755181754063</v>
      </c>
      <c r="BI3365">
        <v>0.20000000000000004</v>
      </c>
      <c r="BJ3365">
        <v>2667.5065082952206</v>
      </c>
      <c r="BK3365">
        <v>677.18714340869644</v>
      </c>
      <c r="BL3365">
        <v>893.1605790953613</v>
      </c>
      <c r="BM3365">
        <v>894.04902869115222</v>
      </c>
      <c r="BN3365">
        <v>121.81301982862897</v>
      </c>
      <c r="BO3365">
        <v>28.068393234806724</v>
      </c>
      <c r="BP3365">
        <v>2.5932955907899666E-2</v>
      </c>
      <c r="BQ3365">
        <v>100</v>
      </c>
      <c r="BR3365">
        <v>404.26636137874675</v>
      </c>
      <c r="BS3365">
        <v>5.085762873103155E-2</v>
      </c>
      <c r="BT3365">
        <v>3.2472551448371636E-4</v>
      </c>
      <c r="BU3365">
        <v>0</v>
      </c>
      <c r="BV3365">
        <v>0.54374307522247711</v>
      </c>
      <c r="BW3365">
        <v>15.30340450207688</v>
      </c>
      <c r="BX3365">
        <v>36.343651894278096</v>
      </c>
      <c r="BY3365">
        <v>39.461798261980817</v>
      </c>
      <c r="BZ3365">
        <v>898.36145343174735</v>
      </c>
      <c r="CA3365">
        <v>369.54638718748231</v>
      </c>
      <c r="CB3365">
        <v>219.22236731395003</v>
      </c>
      <c r="CC3365" s="156">
        <v>1</v>
      </c>
      <c r="CD3365">
        <v>1270</v>
      </c>
      <c r="CE3365">
        <v>0.1320951168052491</v>
      </c>
      <c r="CF3365">
        <v>4.2273111303311364</v>
      </c>
      <c r="CG3365">
        <v>0.1606669124691211</v>
      </c>
      <c r="CH3365">
        <v>8.5613595105872591</v>
      </c>
      <c r="CI3365">
        <v>11</v>
      </c>
    </row>
    <row r="3366" spans="47:87" x14ac:dyDescent="0.3">
      <c r="AU3366">
        <v>0.3</v>
      </c>
      <c r="AV3366">
        <v>20.571462639428226</v>
      </c>
      <c r="AW3366">
        <v>0.37213780400026425</v>
      </c>
      <c r="AX3366">
        <v>2.4574726917564194</v>
      </c>
      <c r="AY3366">
        <v>300.61165379595207</v>
      </c>
      <c r="AZ3366">
        <v>8.1404890928231277E-2</v>
      </c>
      <c r="BA3366">
        <v>488.58276497576429</v>
      </c>
      <c r="BB3366">
        <v>381.68231972906472</v>
      </c>
      <c r="BC3366">
        <v>1</v>
      </c>
      <c r="BD3366">
        <v>35.350322983918034</v>
      </c>
      <c r="BE3366">
        <v>111.29640251924604</v>
      </c>
      <c r="BF3366">
        <v>14.210927499396814</v>
      </c>
      <c r="BG3366">
        <v>4.5877303588133307</v>
      </c>
      <c r="BH3366">
        <v>355.3155142776842</v>
      </c>
      <c r="BI3366">
        <v>0.2</v>
      </c>
      <c r="BJ3366">
        <v>3145.3421773193759</v>
      </c>
      <c r="BK3366">
        <v>713.88128118435975</v>
      </c>
      <c r="BL3366">
        <v>878.61468868207112</v>
      </c>
      <c r="BM3366">
        <v>960.58538204479385</v>
      </c>
      <c r="BN3366">
        <v>125.25900239061063</v>
      </c>
      <c r="BO3366">
        <v>33.967629358313062</v>
      </c>
      <c r="BP3366">
        <v>1.6061788022189275E-2</v>
      </c>
      <c r="BQ3366">
        <v>100</v>
      </c>
      <c r="BR3366">
        <v>314.14834158028674</v>
      </c>
      <c r="BS3366">
        <v>5.5880044414845141E-2</v>
      </c>
      <c r="BT3366">
        <v>3.1579999784317854E-4</v>
      </c>
      <c r="BU3366">
        <v>0</v>
      </c>
      <c r="BV3366">
        <v>0.57652857280668879</v>
      </c>
      <c r="BW3366">
        <v>14.561419710705335</v>
      </c>
      <c r="BX3366">
        <v>36.024223891345045</v>
      </c>
      <c r="BY3366">
        <v>40.656913569434593</v>
      </c>
      <c r="BZ3366">
        <v>1249.8923375319707</v>
      </c>
      <c r="CA3366">
        <v>341.07171093406856</v>
      </c>
      <c r="CB3366">
        <v>253.91538938191403</v>
      </c>
      <c r="CC3366" s="156">
        <v>0.84</v>
      </c>
      <c r="CD3366">
        <v>1420</v>
      </c>
      <c r="CE3366">
        <v>0.17638657588735973</v>
      </c>
      <c r="CF3366">
        <v>5.9296533114052874</v>
      </c>
      <c r="CG3366">
        <v>0.215925445490812</v>
      </c>
      <c r="CH3366">
        <v>13.442901399015414</v>
      </c>
      <c r="CI3366">
        <v>8</v>
      </c>
    </row>
    <row r="3367" spans="47:87" x14ac:dyDescent="0.3">
      <c r="AU3367">
        <v>0.3</v>
      </c>
      <c r="AV3367">
        <v>20.617375264279538</v>
      </c>
      <c r="AW3367">
        <v>0.2925105984653259</v>
      </c>
      <c r="AX3367">
        <v>1.7230497366357451</v>
      </c>
      <c r="AY3367">
        <v>352.37568270968916</v>
      </c>
      <c r="AZ3367">
        <v>0.10543126777439646</v>
      </c>
      <c r="BA3367">
        <v>348.60465844462738</v>
      </c>
      <c r="BB3367">
        <v>320.87492223145568</v>
      </c>
      <c r="BC3367">
        <v>1</v>
      </c>
      <c r="BD3367">
        <v>46.085590564863104</v>
      </c>
      <c r="BE3367">
        <v>113.68528049448854</v>
      </c>
      <c r="BF3367">
        <v>12.961137927113938</v>
      </c>
      <c r="BG3367">
        <v>6.434122400001093</v>
      </c>
      <c r="BH3367">
        <v>399.33011752667937</v>
      </c>
      <c r="BI3367">
        <v>0.19999999999999993</v>
      </c>
      <c r="BJ3367">
        <v>2446.9708828703615</v>
      </c>
      <c r="BK3367">
        <v>683.55208753305624</v>
      </c>
      <c r="BL3367">
        <v>832.54838593130762</v>
      </c>
      <c r="BM3367">
        <v>741.12585025699411</v>
      </c>
      <c r="BN3367">
        <v>229.55368604370992</v>
      </c>
      <c r="BO3367">
        <v>26.223836954275587</v>
      </c>
      <c r="BP3367">
        <v>7.0142189840897956E-2</v>
      </c>
      <c r="BQ3367">
        <v>100</v>
      </c>
      <c r="BR3367">
        <v>326.648053333333</v>
      </c>
      <c r="BS3367">
        <v>5.0112551791004586E-2</v>
      </c>
      <c r="BT3367">
        <v>2.9144012489596061E-4</v>
      </c>
      <c r="BU3367">
        <v>64.957607538817882</v>
      </c>
      <c r="BV3367">
        <v>0.57459188475289247</v>
      </c>
      <c r="BW3367">
        <v>15.54300198911222</v>
      </c>
      <c r="BX3367">
        <v>35.84760420269653</v>
      </c>
      <c r="BY3367">
        <v>35.949108656328193</v>
      </c>
      <c r="BZ3367">
        <v>942.85258727552093</v>
      </c>
      <c r="CA3367">
        <v>323.93510538180607</v>
      </c>
      <c r="CB3367">
        <v>243.26192000187538</v>
      </c>
      <c r="CC3367" s="156">
        <v>0.8</v>
      </c>
      <c r="CD3367">
        <v>830</v>
      </c>
      <c r="CE3367">
        <v>0.26852821519272752</v>
      </c>
      <c r="CF3367">
        <v>11.565006679167436</v>
      </c>
      <c r="CG3367">
        <v>0.36785029688493609</v>
      </c>
      <c r="CH3367">
        <v>42.580576251531411</v>
      </c>
      <c r="CI3367">
        <v>4</v>
      </c>
    </row>
    <row r="3368" spans="47:87" x14ac:dyDescent="0.3">
      <c r="AU3368">
        <v>0.3</v>
      </c>
      <c r="AV3368">
        <v>18.182077824226248</v>
      </c>
      <c r="AW3368">
        <v>0.36585617172022505</v>
      </c>
      <c r="AX3368">
        <v>1.3889566430351636</v>
      </c>
      <c r="AY3368">
        <v>334.02650588770496</v>
      </c>
      <c r="AZ3368">
        <v>0.10356040114648483</v>
      </c>
      <c r="BA3368">
        <v>463.41629361722244</v>
      </c>
      <c r="BB3368">
        <v>391.93257215343891</v>
      </c>
      <c r="BC3368">
        <v>1</v>
      </c>
      <c r="BD3368">
        <v>42.868783435222795</v>
      </c>
      <c r="BE3368">
        <v>117.90503835458215</v>
      </c>
      <c r="BF3368">
        <v>11.155193288955246</v>
      </c>
      <c r="BG3368">
        <v>5.0746134879989366</v>
      </c>
      <c r="BH3368">
        <v>401.92558713493952</v>
      </c>
      <c r="BI3368">
        <v>0.20000000000000009</v>
      </c>
      <c r="BJ3368">
        <v>2214.8299019729525</v>
      </c>
      <c r="BK3368">
        <v>677.80953243234285</v>
      </c>
      <c r="BL3368">
        <v>903.01775878110971</v>
      </c>
      <c r="BM3368">
        <v>863.68879122721876</v>
      </c>
      <c r="BN3368">
        <v>153.6644380945207</v>
      </c>
      <c r="BO3368">
        <v>32.786404269786857</v>
      </c>
      <c r="BP3368">
        <v>8.9436229366541456E-2</v>
      </c>
      <c r="BQ3368">
        <v>100</v>
      </c>
      <c r="BR3368">
        <v>305.65138002486856</v>
      </c>
      <c r="BS3368">
        <v>5.2705964307426668E-2</v>
      </c>
      <c r="BT3368">
        <v>3.0707788614539383E-4</v>
      </c>
      <c r="BU3368">
        <v>38.268152659231248</v>
      </c>
      <c r="BV3368">
        <v>0.58728538255667151</v>
      </c>
      <c r="BW3368">
        <v>15.398766587243234</v>
      </c>
      <c r="BX3368">
        <v>35.630731881447929</v>
      </c>
      <c r="BY3368">
        <v>31.327736893252091</v>
      </c>
      <c r="BZ3368">
        <v>844.63205289372195</v>
      </c>
      <c r="CA3368">
        <v>282.8949694722516</v>
      </c>
      <c r="CB3368">
        <v>245.57235046521495</v>
      </c>
      <c r="CC3368" s="156">
        <v>0.96</v>
      </c>
      <c r="CD3368">
        <v>840</v>
      </c>
      <c r="CE3368">
        <v>0.24975721552284602</v>
      </c>
      <c r="CF3368">
        <v>10.463243274886601</v>
      </c>
      <c r="CG3368">
        <v>0.33873475904834277</v>
      </c>
      <c r="CH3368">
        <v>45.378075471814753</v>
      </c>
      <c r="CI3368">
        <v>5</v>
      </c>
    </row>
    <row r="3369" spans="47:87" x14ac:dyDescent="0.3">
      <c r="AU3369">
        <v>0.3</v>
      </c>
      <c r="AV3369">
        <v>19.507680303394217</v>
      </c>
      <c r="AW3369">
        <v>0.33386067179173534</v>
      </c>
      <c r="AX3369">
        <v>1.871416806397673</v>
      </c>
      <c r="AY3369">
        <v>318.4049834888383</v>
      </c>
      <c r="AZ3369">
        <v>0.10668659749986717</v>
      </c>
      <c r="BA3369">
        <v>498.0766506820184</v>
      </c>
      <c r="BB3369">
        <v>342.3322356510235</v>
      </c>
      <c r="BC3369">
        <v>1</v>
      </c>
      <c r="BD3369">
        <v>33.501556391144646</v>
      </c>
      <c r="BE3369">
        <v>100.68817755018495</v>
      </c>
      <c r="BF3369">
        <v>14.464743905011549</v>
      </c>
      <c r="BG3369">
        <v>3.8693369946841307</v>
      </c>
      <c r="BH3369">
        <v>458.44202243962849</v>
      </c>
      <c r="BI3369">
        <v>0.19999999999999996</v>
      </c>
      <c r="BJ3369">
        <v>2640.2887600062995</v>
      </c>
      <c r="BK3369">
        <v>686.19120818708745</v>
      </c>
      <c r="BL3369">
        <v>915.73210368075695</v>
      </c>
      <c r="BM3369">
        <v>1072.2072221002825</v>
      </c>
      <c r="BN3369">
        <v>100.92786447582333</v>
      </c>
      <c r="BO3369">
        <v>30.403283322571287</v>
      </c>
      <c r="BP3369">
        <v>2.2803988249721834E-2</v>
      </c>
      <c r="BQ3369">
        <v>100</v>
      </c>
      <c r="BR3369">
        <v>370.73148470464594</v>
      </c>
      <c r="BS3369">
        <v>5.2456070738525096E-2</v>
      </c>
      <c r="BT3369">
        <v>2.7958482865000396E-4</v>
      </c>
      <c r="BU3369">
        <v>0</v>
      </c>
      <c r="BV3369">
        <v>0.58769006385881672</v>
      </c>
      <c r="BW3369">
        <v>13.842366245068046</v>
      </c>
      <c r="BX3369">
        <v>36.236686572656865</v>
      </c>
      <c r="BY3369">
        <v>34.943983380403459</v>
      </c>
      <c r="BZ3369">
        <v>1196.4589974032635</v>
      </c>
      <c r="CA3369">
        <v>320.92248535102112</v>
      </c>
      <c r="CB3369">
        <v>229.70502061990629</v>
      </c>
      <c r="CC3369" s="156">
        <v>0.91</v>
      </c>
      <c r="CD3369">
        <v>1270</v>
      </c>
      <c r="CE3369">
        <v>0.25750056673968258</v>
      </c>
      <c r="CF3369">
        <v>8.2195584060571747</v>
      </c>
      <c r="CG3369">
        <v>0.24550903083096387</v>
      </c>
      <c r="CH3369">
        <v>44.67611816052306</v>
      </c>
      <c r="CI3369">
        <v>5</v>
      </c>
    </row>
    <row r="3370" spans="47:87" x14ac:dyDescent="0.3">
      <c r="AU3370">
        <v>0.3</v>
      </c>
      <c r="AV3370">
        <v>20.505607336550156</v>
      </c>
      <c r="AW3370">
        <v>0.37683932166618483</v>
      </c>
      <c r="AX3370">
        <v>1.2177714492215852</v>
      </c>
      <c r="AY3370">
        <v>344.50774415994675</v>
      </c>
      <c r="AZ3370">
        <v>8.6719581357087697E-2</v>
      </c>
      <c r="BA3370">
        <v>427.23164457289693</v>
      </c>
      <c r="BB3370">
        <v>424.93262560100209</v>
      </c>
      <c r="BC3370">
        <v>1</v>
      </c>
      <c r="BD3370">
        <v>41.194298941576292</v>
      </c>
      <c r="BE3370">
        <v>99.360609070515153</v>
      </c>
      <c r="BF3370">
        <v>9.2561764960195454</v>
      </c>
      <c r="BG3370">
        <v>4.306025343236894</v>
      </c>
      <c r="BH3370">
        <v>431.24691717236533</v>
      </c>
      <c r="BI3370">
        <v>0.20000000000000007</v>
      </c>
      <c r="BJ3370">
        <v>2890.7877261738549</v>
      </c>
      <c r="BK3370">
        <v>666.79977704687451</v>
      </c>
      <c r="BL3370">
        <v>891.47575646384337</v>
      </c>
      <c r="BM3370">
        <v>922.92620046799493</v>
      </c>
      <c r="BN3370">
        <v>179.47294200424048</v>
      </c>
      <c r="BO3370">
        <v>34.002281392596458</v>
      </c>
      <c r="BP3370">
        <v>6.4112735537701013E-2</v>
      </c>
      <c r="BQ3370">
        <v>100</v>
      </c>
      <c r="BR3370">
        <v>314.97700796742106</v>
      </c>
      <c r="BS3370">
        <v>5.4512881504824112E-2</v>
      </c>
      <c r="BT3370">
        <v>2.8802648798890827E-4</v>
      </c>
      <c r="BU3370">
        <v>17.230227791772844</v>
      </c>
      <c r="BV3370">
        <v>0.55562937849603966</v>
      </c>
      <c r="BW3370">
        <v>12.716893037066853</v>
      </c>
      <c r="BX3370">
        <v>35.202436154911659</v>
      </c>
      <c r="BY3370">
        <v>28.940430894037501</v>
      </c>
      <c r="BZ3370">
        <v>1200.0378736504958</v>
      </c>
      <c r="CA3370">
        <v>257.72106442845921</v>
      </c>
      <c r="CB3370">
        <v>232.61023349137562</v>
      </c>
      <c r="CC3370" s="156">
        <v>0.88</v>
      </c>
      <c r="CD3370">
        <v>1590</v>
      </c>
      <c r="CE3370">
        <v>0.2038579831663021</v>
      </c>
      <c r="CF3370">
        <v>5.0889103685627424</v>
      </c>
      <c r="CG3370">
        <v>0.26923467611598323</v>
      </c>
      <c r="CH3370">
        <v>15.737922121388859</v>
      </c>
      <c r="CI3370">
        <v>6</v>
      </c>
    </row>
    <row r="3371" spans="47:87" x14ac:dyDescent="0.3">
      <c r="AU3371">
        <v>0.3</v>
      </c>
      <c r="AV3371">
        <v>19.768315482416178</v>
      </c>
      <c r="AW3371">
        <v>0.31126542359094589</v>
      </c>
      <c r="AX3371">
        <v>0.99795630572292682</v>
      </c>
      <c r="AY3371">
        <v>346.98256390320347</v>
      </c>
      <c r="AZ3371">
        <v>0.10664574467209553</v>
      </c>
      <c r="BA3371">
        <v>480.28267579257721</v>
      </c>
      <c r="BB3371">
        <v>386.44583153686938</v>
      </c>
      <c r="BC3371">
        <v>1</v>
      </c>
      <c r="BD3371">
        <v>37.153702865293141</v>
      </c>
      <c r="BE3371">
        <v>97.741942201398018</v>
      </c>
      <c r="BF3371">
        <v>16.179640731743099</v>
      </c>
      <c r="BG3371">
        <v>3.0658114689179605</v>
      </c>
      <c r="BH3371">
        <v>450.91090693536904</v>
      </c>
      <c r="BI3371">
        <v>0.2</v>
      </c>
      <c r="BJ3371">
        <v>2567.57453214304</v>
      </c>
      <c r="BK3371">
        <v>674.43167940174123</v>
      </c>
      <c r="BL3371">
        <v>882.55148848517217</v>
      </c>
      <c r="BM3371">
        <v>752.70340088348689</v>
      </c>
      <c r="BN3371">
        <v>154.59609290832717</v>
      </c>
      <c r="BO3371">
        <v>27.922858820092102</v>
      </c>
      <c r="BP3371">
        <v>7.252648832146974E-2</v>
      </c>
      <c r="BQ3371">
        <v>100</v>
      </c>
      <c r="BR3371">
        <v>359.15275468977313</v>
      </c>
      <c r="BS3371">
        <v>5.4449081189165527E-2</v>
      </c>
      <c r="BT3371">
        <v>2.8331043230284299E-4</v>
      </c>
      <c r="BU3371">
        <v>0</v>
      </c>
      <c r="BV3371">
        <v>0.60223710804825181</v>
      </c>
      <c r="BW3371">
        <v>15.431526707428173</v>
      </c>
      <c r="BX3371">
        <v>33.224192769769587</v>
      </c>
      <c r="BY3371">
        <v>39.67665724021689</v>
      </c>
      <c r="BZ3371">
        <v>888.38540105533752</v>
      </c>
      <c r="CA3371">
        <v>277.97266193329858</v>
      </c>
      <c r="CB3371">
        <v>243.41892094465527</v>
      </c>
      <c r="CC3371" s="156">
        <v>0.9</v>
      </c>
      <c r="CD3371">
        <v>1500</v>
      </c>
      <c r="CE3371">
        <v>0.20247041253474962</v>
      </c>
      <c r="CF3371">
        <v>7.3392056681722941</v>
      </c>
      <c r="CG3371">
        <v>0.24567716643893853</v>
      </c>
      <c r="CH3371">
        <v>23.787209442639263</v>
      </c>
      <c r="CI3371">
        <v>6</v>
      </c>
    </row>
    <row r="3372" spans="47:87" x14ac:dyDescent="0.3">
      <c r="AU3372">
        <v>0.3</v>
      </c>
      <c r="AV3372">
        <v>19.424985870828994</v>
      </c>
      <c r="AW3372">
        <v>0.31676213836559325</v>
      </c>
      <c r="AX3372">
        <v>1.7444615415349298</v>
      </c>
      <c r="AY3372">
        <v>312.00906304673623</v>
      </c>
      <c r="AZ3372">
        <v>0.10091107374200373</v>
      </c>
      <c r="BA3372">
        <v>498.13001605465291</v>
      </c>
      <c r="BB3372">
        <v>303.82836588385328</v>
      </c>
      <c r="BC3372">
        <v>1</v>
      </c>
      <c r="BD3372">
        <v>45.255388468416122</v>
      </c>
      <c r="BE3372">
        <v>99.018817387303173</v>
      </c>
      <c r="BF3372">
        <v>18.780737638959803</v>
      </c>
      <c r="BG3372">
        <v>4.1489425203346695</v>
      </c>
      <c r="BH3372">
        <v>390.60695186946538</v>
      </c>
      <c r="BI3372">
        <v>0.20000000000000007</v>
      </c>
      <c r="BJ3372">
        <v>2739.8811653621615</v>
      </c>
      <c r="BK3372">
        <v>694.74064065764185</v>
      </c>
      <c r="BL3372">
        <v>917.25302260771775</v>
      </c>
      <c r="BM3372">
        <v>1020.6482339082521</v>
      </c>
      <c r="BN3372">
        <v>150.07822796634176</v>
      </c>
      <c r="BO3372">
        <v>28.647762165246917</v>
      </c>
      <c r="BP3372">
        <v>4.571588227923444E-2</v>
      </c>
      <c r="BQ3372">
        <v>100</v>
      </c>
      <c r="BR3372">
        <v>352.82990473725067</v>
      </c>
      <c r="BS3372">
        <v>5.7063923241390098E-2</v>
      </c>
      <c r="BT3372">
        <v>2.8068052308314381E-4</v>
      </c>
      <c r="BU3372">
        <v>0</v>
      </c>
      <c r="BV3372">
        <v>0.53374940445707797</v>
      </c>
      <c r="BW3372">
        <v>14.741315847455972</v>
      </c>
      <c r="BX3372">
        <v>34.816609814005432</v>
      </c>
      <c r="BY3372">
        <v>31.845820767097003</v>
      </c>
      <c r="BZ3372">
        <v>1092.4821576161255</v>
      </c>
      <c r="CA3372">
        <v>327.60496947332319</v>
      </c>
      <c r="CB3372">
        <v>246.39571350350951</v>
      </c>
      <c r="CC3372" s="156">
        <v>0.94</v>
      </c>
      <c r="CD3372">
        <v>1860</v>
      </c>
      <c r="CE3372">
        <v>0.13129256683933055</v>
      </c>
      <c r="CF3372">
        <v>4.8564329605088652</v>
      </c>
      <c r="CG3372">
        <v>0.16098715195457161</v>
      </c>
      <c r="CH3372">
        <v>6.4531297491519464</v>
      </c>
      <c r="CI3372">
        <v>13</v>
      </c>
    </row>
    <row r="3373" spans="47:87" x14ac:dyDescent="0.3">
      <c r="AU3373">
        <v>0.3</v>
      </c>
      <c r="AV3373">
        <v>19.813667839958182</v>
      </c>
      <c r="AW3373">
        <v>0.23173342949883288</v>
      </c>
      <c r="AX3373">
        <v>2.2618890627834309</v>
      </c>
      <c r="AY3373">
        <v>308.00187296026979</v>
      </c>
      <c r="AZ3373">
        <v>8.8664056072618749E-2</v>
      </c>
      <c r="BA3373">
        <v>451.82320805960188</v>
      </c>
      <c r="BB3373">
        <v>429.2075207735777</v>
      </c>
      <c r="BC3373">
        <v>1</v>
      </c>
      <c r="BD3373">
        <v>36.028474597258018</v>
      </c>
      <c r="BE3373">
        <v>92.467806440079627</v>
      </c>
      <c r="BF3373">
        <v>21.750362813415919</v>
      </c>
      <c r="BG3373">
        <v>5.0957091690517773</v>
      </c>
      <c r="BH3373">
        <v>397.99770678386056</v>
      </c>
      <c r="BI3373">
        <v>0.19999999999999998</v>
      </c>
      <c r="BJ3373">
        <v>2892.7388980184019</v>
      </c>
      <c r="BK3373">
        <v>677.40862722365284</v>
      </c>
      <c r="BL3373">
        <v>924.47452950141621</v>
      </c>
      <c r="BM3373">
        <v>937.90631982273499</v>
      </c>
      <c r="BN3373">
        <v>174.97573227122672</v>
      </c>
      <c r="BO3373">
        <v>20.885219705857025</v>
      </c>
      <c r="BP3373">
        <v>4.218203369831091E-2</v>
      </c>
      <c r="BQ3373">
        <v>100</v>
      </c>
      <c r="BR3373">
        <v>297.14895467020904</v>
      </c>
      <c r="BS3373">
        <v>5.0089932558773774E-2</v>
      </c>
      <c r="BT3373">
        <v>2.7294585409025151E-4</v>
      </c>
      <c r="BU3373">
        <v>0</v>
      </c>
      <c r="BV3373">
        <v>0.54768243388940363</v>
      </c>
      <c r="BW3373">
        <v>15.897947070334496</v>
      </c>
      <c r="BX3373">
        <v>37.240600510934748</v>
      </c>
      <c r="BY3373">
        <v>40.107348228051137</v>
      </c>
      <c r="BZ3373">
        <v>1074.7916905088221</v>
      </c>
      <c r="CA3373">
        <v>348.5524814811933</v>
      </c>
      <c r="CB3373">
        <v>239.14418307456643</v>
      </c>
      <c r="CC3373" s="156">
        <v>1.1100000000000001</v>
      </c>
      <c r="CD3373">
        <v>980</v>
      </c>
      <c r="CE3373">
        <v>0.18129647036278262</v>
      </c>
      <c r="CF3373">
        <v>5.564073623809918</v>
      </c>
      <c r="CG3373">
        <v>0.21959175246090207</v>
      </c>
      <c r="CH3373">
        <v>16.088588537308695</v>
      </c>
      <c r="CI3373">
        <v>7</v>
      </c>
    </row>
    <row r="3374" spans="47:87" x14ac:dyDescent="0.3">
      <c r="AU3374">
        <v>0.3</v>
      </c>
      <c r="AV3374">
        <v>18.137509690143492</v>
      </c>
      <c r="AW3374">
        <v>0.39217020383031259</v>
      </c>
      <c r="AX3374">
        <v>1.5072555571183262</v>
      </c>
      <c r="AY3374">
        <v>297.67930372246389</v>
      </c>
      <c r="AZ3374">
        <v>0.11008104257537281</v>
      </c>
      <c r="BA3374">
        <v>373.55137035597693</v>
      </c>
      <c r="BB3374">
        <v>314.75546516221806</v>
      </c>
      <c r="BC3374">
        <v>1</v>
      </c>
      <c r="BD3374">
        <v>44.8325746347045</v>
      </c>
      <c r="BE3374">
        <v>95.044237099287841</v>
      </c>
      <c r="BF3374">
        <v>12.13245244033369</v>
      </c>
      <c r="BG3374">
        <v>5.6320333080683129</v>
      </c>
      <c r="BH3374">
        <v>463.11665949505249</v>
      </c>
      <c r="BI3374">
        <v>0.20000000000000004</v>
      </c>
      <c r="BJ3374">
        <v>2961.675071236752</v>
      </c>
      <c r="BK3374">
        <v>684.38260271070044</v>
      </c>
      <c r="BL3374">
        <v>910.40273151166389</v>
      </c>
      <c r="BM3374">
        <v>879.33017362577016</v>
      </c>
      <c r="BN3374">
        <v>103.56589158295759</v>
      </c>
      <c r="BO3374">
        <v>35.526452942057205</v>
      </c>
      <c r="BP3374">
        <v>4.9531851407098322E-2</v>
      </c>
      <c r="BQ3374">
        <v>100</v>
      </c>
      <c r="BR3374">
        <v>378.24474870188033</v>
      </c>
      <c r="BS3374">
        <v>5.837123337913129E-2</v>
      </c>
      <c r="BT3374">
        <v>2.9805341321996226E-4</v>
      </c>
      <c r="BU3374">
        <v>27.397148890877421</v>
      </c>
      <c r="BV3374">
        <v>0.54341592476958867</v>
      </c>
      <c r="BW3374">
        <v>15.088122303599905</v>
      </c>
      <c r="BX3374">
        <v>36.035696266317998</v>
      </c>
      <c r="BY3374">
        <v>33.712233703077473</v>
      </c>
      <c r="BZ3374">
        <v>885.86870990310138</v>
      </c>
      <c r="CA3374">
        <v>271.17341804715596</v>
      </c>
      <c r="CB3374">
        <v>226.93692293355176</v>
      </c>
      <c r="CC3374" s="156">
        <v>0.95</v>
      </c>
      <c r="CD3374">
        <v>2260</v>
      </c>
      <c r="CE3374">
        <v>0.1686140198830397</v>
      </c>
      <c r="CF3374">
        <v>4.3707465334208937</v>
      </c>
      <c r="CG3374">
        <v>0.17274886104054235</v>
      </c>
      <c r="CH3374">
        <v>9.5875781576425041</v>
      </c>
      <c r="CI3374">
        <v>10</v>
      </c>
    </row>
    <row r="3375" spans="47:87" x14ac:dyDescent="0.3">
      <c r="AU3375">
        <v>0.3</v>
      </c>
      <c r="AV3375">
        <v>19.343521864076187</v>
      </c>
      <c r="AW3375">
        <v>0.26950551989026034</v>
      </c>
      <c r="AX3375">
        <v>1.9803204458120665</v>
      </c>
      <c r="AY3375">
        <v>319.5740671942678</v>
      </c>
      <c r="AZ3375">
        <v>8.9863825056270219E-2</v>
      </c>
      <c r="BA3375">
        <v>412.89033813548411</v>
      </c>
      <c r="BB3375">
        <v>311.96871091344963</v>
      </c>
      <c r="BC3375">
        <v>1</v>
      </c>
      <c r="BD3375">
        <v>36.483883668616265</v>
      </c>
      <c r="BE3375">
        <v>97.433404503333492</v>
      </c>
      <c r="BF3375">
        <v>13.58637143688911</v>
      </c>
      <c r="BG3375">
        <v>4.4548085935087061</v>
      </c>
      <c r="BH3375">
        <v>441.31783151781826</v>
      </c>
      <c r="BI3375">
        <v>0.20000000000000004</v>
      </c>
      <c r="BJ3375">
        <v>2340.2046616959569</v>
      </c>
      <c r="BK3375">
        <v>684.8295451429841</v>
      </c>
      <c r="BL3375">
        <v>944.99356707702987</v>
      </c>
      <c r="BM3375">
        <v>882.13142744259903</v>
      </c>
      <c r="BN3375">
        <v>91.619267891518291</v>
      </c>
      <c r="BO3375">
        <v>24.18417014791893</v>
      </c>
      <c r="BP3375">
        <v>6.1899349199082562E-2</v>
      </c>
      <c r="BQ3375">
        <v>100</v>
      </c>
      <c r="BR3375">
        <v>360.07805998226712</v>
      </c>
      <c r="BS3375">
        <v>5.5064471524231884E-2</v>
      </c>
      <c r="BT3375">
        <v>3.0932131727117677E-4</v>
      </c>
      <c r="BU3375">
        <v>0</v>
      </c>
      <c r="BV3375">
        <v>0.59539351519546535</v>
      </c>
      <c r="BW3375">
        <v>14.72601130777548</v>
      </c>
      <c r="BX3375">
        <v>33.65077805228718</v>
      </c>
      <c r="BY3375">
        <v>28.391113501917154</v>
      </c>
      <c r="BZ3375">
        <v>1158.5957670292371</v>
      </c>
      <c r="CA3375">
        <v>271.11588484673973</v>
      </c>
      <c r="CB3375">
        <v>229.35061583583357</v>
      </c>
      <c r="CC3375" s="156">
        <v>0.99</v>
      </c>
      <c r="CD3375">
        <v>1290</v>
      </c>
      <c r="CE3375">
        <v>0.11826300941361279</v>
      </c>
      <c r="CF3375">
        <v>4.5895739280974563</v>
      </c>
      <c r="CG3375">
        <v>0.15060660876602472</v>
      </c>
      <c r="CH3375">
        <v>5.8185392630902504</v>
      </c>
      <c r="CI3375">
        <v>13</v>
      </c>
    </row>
    <row r="3376" spans="47:87" x14ac:dyDescent="0.3">
      <c r="AU3376">
        <v>0.3</v>
      </c>
      <c r="AV3376">
        <v>19.913398692424959</v>
      </c>
      <c r="AW3376">
        <v>0.35081638764754486</v>
      </c>
      <c r="AX3376">
        <v>0.78750950388691143</v>
      </c>
      <c r="AY3376">
        <v>313.76004836010816</v>
      </c>
      <c r="AZ3376">
        <v>9.3867441127460802E-2</v>
      </c>
      <c r="BA3376">
        <v>354.82211957044348</v>
      </c>
      <c r="BB3376">
        <v>296.4982829488489</v>
      </c>
      <c r="BC3376">
        <v>1</v>
      </c>
      <c r="BD3376">
        <v>42.998449284511608</v>
      </c>
      <c r="BE3376">
        <v>106.45811928497973</v>
      </c>
      <c r="BF3376">
        <v>12.926922438733369</v>
      </c>
      <c r="BG3376">
        <v>5.2744303356316102</v>
      </c>
      <c r="BH3376">
        <v>414.10593160018652</v>
      </c>
      <c r="BI3376">
        <v>0.19999999999999996</v>
      </c>
      <c r="BJ3376">
        <v>2630.2117278397391</v>
      </c>
      <c r="BK3376">
        <v>705.47056377641343</v>
      </c>
      <c r="BL3376">
        <v>935.36057282150603</v>
      </c>
      <c r="BM3376">
        <v>1088.8297505738108</v>
      </c>
      <c r="BN3376">
        <v>215.37077616058289</v>
      </c>
      <c r="BO3376">
        <v>31.620001580424248</v>
      </c>
      <c r="BP3376">
        <v>6.3774709551301753E-2</v>
      </c>
      <c r="BQ3376">
        <v>100</v>
      </c>
      <c r="BR3376">
        <v>378.93610082797886</v>
      </c>
      <c r="BS3376">
        <v>5.1701422299784257E-2</v>
      </c>
      <c r="BT3376">
        <v>2.942374803582576E-4</v>
      </c>
      <c r="BU3376">
        <v>4.7539398306714524</v>
      </c>
      <c r="BV3376">
        <v>0.57022440924235229</v>
      </c>
      <c r="BW3376">
        <v>13.70649460187288</v>
      </c>
      <c r="BX3376">
        <v>36.308048538659754</v>
      </c>
      <c r="BY3376">
        <v>35.08576504228467</v>
      </c>
      <c r="BZ3376">
        <v>1328.543259534164</v>
      </c>
      <c r="CA3376">
        <v>238.35891619365282</v>
      </c>
      <c r="CB3376">
        <v>224.78329618667047</v>
      </c>
      <c r="CC3376" s="156">
        <v>1.2</v>
      </c>
      <c r="CD3376">
        <v>1360</v>
      </c>
      <c r="CE3376">
        <v>8.1693542132582397E-2</v>
      </c>
      <c r="CF3376">
        <v>2.8981193313222811</v>
      </c>
      <c r="CG3376">
        <v>0.10982623797059755</v>
      </c>
      <c r="CH3376">
        <v>-7.5821607441446535</v>
      </c>
      <c r="CI3376" t="s">
        <v>479</v>
      </c>
    </row>
    <row r="3377" spans="47:87" x14ac:dyDescent="0.3">
      <c r="AU3377">
        <v>0.3</v>
      </c>
      <c r="AV3377">
        <v>20.560768394041595</v>
      </c>
      <c r="AW3377">
        <v>0.35688620956791506</v>
      </c>
      <c r="AX3377">
        <v>2.5065045502016265</v>
      </c>
      <c r="AY3377">
        <v>328.45403359429145</v>
      </c>
      <c r="AZ3377">
        <v>0.10955314933927898</v>
      </c>
      <c r="BA3377">
        <v>425.97600681339748</v>
      </c>
      <c r="BB3377">
        <v>335.01356156630578</v>
      </c>
      <c r="BC3377">
        <v>1</v>
      </c>
      <c r="BD3377">
        <v>45.378801660563113</v>
      </c>
      <c r="BE3377">
        <v>104.46054353932438</v>
      </c>
      <c r="BF3377">
        <v>14.238416044940964</v>
      </c>
      <c r="BG3377">
        <v>3.560433537982632</v>
      </c>
      <c r="BH3377">
        <v>452.10420151366469</v>
      </c>
      <c r="BI3377">
        <v>0.20000000000000007</v>
      </c>
      <c r="BJ3377">
        <v>2471.530304077949</v>
      </c>
      <c r="BK3377">
        <v>688.58448507157902</v>
      </c>
      <c r="BL3377">
        <v>838.13510708028639</v>
      </c>
      <c r="BM3377">
        <v>971.87210439359262</v>
      </c>
      <c r="BN3377">
        <v>146.54689182428856</v>
      </c>
      <c r="BO3377">
        <v>32.386052322791443</v>
      </c>
      <c r="BP3377">
        <v>3.8240188483648622E-2</v>
      </c>
      <c r="BQ3377">
        <v>100</v>
      </c>
      <c r="BR3377">
        <v>383.90388901513205</v>
      </c>
      <c r="BS3377">
        <v>5.503506923499845E-2</v>
      </c>
      <c r="BT3377">
        <v>2.8127073053894913E-4</v>
      </c>
      <c r="BU3377">
        <v>0</v>
      </c>
      <c r="BV3377">
        <v>0.5186451622101419</v>
      </c>
      <c r="BW3377">
        <v>12.533760090659401</v>
      </c>
      <c r="BX3377">
        <v>35.872696172767505</v>
      </c>
      <c r="BY3377">
        <v>29.640468263829042</v>
      </c>
      <c r="BZ3377">
        <v>1183.8115496316302</v>
      </c>
      <c r="CA3377">
        <v>295.64968398889437</v>
      </c>
      <c r="CB3377">
        <v>244.16626068066961</v>
      </c>
      <c r="CC3377" s="156">
        <v>1.01</v>
      </c>
      <c r="CD3377">
        <v>1300</v>
      </c>
      <c r="CE3377">
        <v>0.13839362512009257</v>
      </c>
      <c r="CF3377">
        <v>4.4004664239275018</v>
      </c>
      <c r="CG3377">
        <v>0.16662590849359163</v>
      </c>
      <c r="CH3377">
        <v>8.8527067661902858</v>
      </c>
      <c r="CI3377">
        <v>11</v>
      </c>
    </row>
    <row r="3378" spans="47:87" x14ac:dyDescent="0.3">
      <c r="AU3378">
        <v>0.3</v>
      </c>
      <c r="AV3378">
        <v>19.645176385502516</v>
      </c>
      <c r="AW3378">
        <v>0.28622296244757528</v>
      </c>
      <c r="AX3378">
        <v>2.0681447180604646</v>
      </c>
      <c r="AY3378">
        <v>353.42427090239403</v>
      </c>
      <c r="AZ3378">
        <v>0.10511299817485924</v>
      </c>
      <c r="BA3378">
        <v>418.15026674881022</v>
      </c>
      <c r="BB3378">
        <v>396.41130758505903</v>
      </c>
      <c r="BC3378">
        <v>1</v>
      </c>
      <c r="BD3378">
        <v>42.583269089434822</v>
      </c>
      <c r="BE3378">
        <v>101.85334339640787</v>
      </c>
      <c r="BF3378">
        <v>14.87791821931271</v>
      </c>
      <c r="BG3378">
        <v>5.8051442877962867</v>
      </c>
      <c r="BH3378">
        <v>447.83424871485545</v>
      </c>
      <c r="BI3378">
        <v>0.19999999999999996</v>
      </c>
      <c r="BJ3378">
        <v>2728.89354352995</v>
      </c>
      <c r="BK3378">
        <v>672.88665498304169</v>
      </c>
      <c r="BL3378">
        <v>880.08251444200187</v>
      </c>
      <c r="BM3378">
        <v>780.06261947568441</v>
      </c>
      <c r="BN3378">
        <v>165.81054395664916</v>
      </c>
      <c r="BO3378">
        <v>25.786300856261114</v>
      </c>
      <c r="BP3378">
        <v>5.3316709073710999E-2</v>
      </c>
      <c r="BQ3378">
        <v>100</v>
      </c>
      <c r="BR3378">
        <v>363.29055530933505</v>
      </c>
      <c r="BS3378">
        <v>5.5478723225624138E-2</v>
      </c>
      <c r="BT3378">
        <v>3.0443443903997269E-4</v>
      </c>
      <c r="BU3378">
        <v>25.396534725782239</v>
      </c>
      <c r="BV3378">
        <v>0.51759763564391681</v>
      </c>
      <c r="BW3378">
        <v>15.839547106188903</v>
      </c>
      <c r="BX3378">
        <v>36.018995190338487</v>
      </c>
      <c r="BY3378">
        <v>32.433133676644609</v>
      </c>
      <c r="BZ3378">
        <v>1127.9247942438426</v>
      </c>
      <c r="CA3378">
        <v>195.64255043143504</v>
      </c>
      <c r="CB3378">
        <v>254.1611894772453</v>
      </c>
      <c r="CC3378" s="156">
        <v>0.94</v>
      </c>
      <c r="CD3378">
        <v>1600</v>
      </c>
      <c r="CE3378">
        <v>0.16444427654453664</v>
      </c>
      <c r="CF3378">
        <v>7.205232798558848</v>
      </c>
      <c r="CG3378">
        <v>0.21552559345355959</v>
      </c>
      <c r="CH3378">
        <v>19.00431799679447</v>
      </c>
      <c r="CI3378">
        <v>8</v>
      </c>
    </row>
    <row r="3379" spans="47:87" x14ac:dyDescent="0.3">
      <c r="AU3379">
        <v>0.3</v>
      </c>
      <c r="AV3379">
        <v>18.270758268469844</v>
      </c>
      <c r="AW3379">
        <v>0.37461229914409461</v>
      </c>
      <c r="AX3379">
        <v>1.9334292464356482</v>
      </c>
      <c r="AY3379">
        <v>338.98971405791394</v>
      </c>
      <c r="AZ3379">
        <v>0.10427106626298932</v>
      </c>
      <c r="BA3379">
        <v>376.56038187793501</v>
      </c>
      <c r="BB3379">
        <v>359.43509471997322</v>
      </c>
      <c r="BC3379">
        <v>1</v>
      </c>
      <c r="BD3379">
        <v>37.926379437913198</v>
      </c>
      <c r="BE3379">
        <v>104.56438192045117</v>
      </c>
      <c r="BF3379">
        <v>7.3798221243810493</v>
      </c>
      <c r="BG3379">
        <v>4.9003477246288814</v>
      </c>
      <c r="BH3379">
        <v>364.00030840912171</v>
      </c>
      <c r="BI3379">
        <v>0.19999999999999993</v>
      </c>
      <c r="BJ3379">
        <v>2690.7486046960239</v>
      </c>
      <c r="BK3379">
        <v>698.25249026916572</v>
      </c>
      <c r="BL3379">
        <v>856.53939989208436</v>
      </c>
      <c r="BM3379">
        <v>917.47087119862692</v>
      </c>
      <c r="BN3379">
        <v>154.70812807248433</v>
      </c>
      <c r="BO3379">
        <v>33.991953809939069</v>
      </c>
      <c r="BP3379">
        <v>4.0515931028229146E-2</v>
      </c>
      <c r="BQ3379">
        <v>100</v>
      </c>
      <c r="BR3379">
        <v>426.24663405599614</v>
      </c>
      <c r="BS3379">
        <v>5.5978900580457576E-2</v>
      </c>
      <c r="BT3379">
        <v>2.9640927319854856E-4</v>
      </c>
      <c r="BU3379">
        <v>0</v>
      </c>
      <c r="BV3379">
        <v>0.58631069608424802</v>
      </c>
      <c r="BW3379">
        <v>15.523056066431058</v>
      </c>
      <c r="BX3379">
        <v>35.805174950088045</v>
      </c>
      <c r="BY3379">
        <v>37.274691667840536</v>
      </c>
      <c r="BZ3379">
        <v>916.8332002333949</v>
      </c>
      <c r="CA3379">
        <v>340.397891175133</v>
      </c>
      <c r="CB3379">
        <v>231.09408138110999</v>
      </c>
      <c r="CC3379" s="156">
        <v>0.94</v>
      </c>
      <c r="CD3379">
        <v>1110</v>
      </c>
      <c r="CE3379">
        <v>0.26957544807745015</v>
      </c>
      <c r="CF3379">
        <v>8.7004812284877637</v>
      </c>
      <c r="CG3379">
        <v>0.36985747928492141</v>
      </c>
      <c r="CH3379">
        <v>43.090537072207134</v>
      </c>
      <c r="CI3379">
        <v>4</v>
      </c>
    </row>
    <row r="3380" spans="47:87" x14ac:dyDescent="0.3">
      <c r="AU3380">
        <v>0.3</v>
      </c>
      <c r="AV3380">
        <v>20.060329776082732</v>
      </c>
      <c r="AW3380">
        <v>0.31173827040632274</v>
      </c>
      <c r="AX3380">
        <v>0</v>
      </c>
      <c r="AY3380">
        <v>334.63685234923861</v>
      </c>
      <c r="AZ3380">
        <v>0.10194736872053946</v>
      </c>
      <c r="BA3380">
        <v>487.77599311091024</v>
      </c>
      <c r="BB3380">
        <v>455.42250827134393</v>
      </c>
      <c r="BC3380">
        <v>1</v>
      </c>
      <c r="BD3380">
        <v>41.609325160477802</v>
      </c>
      <c r="BE3380">
        <v>96.028212766603104</v>
      </c>
      <c r="BF3380">
        <v>17.118778533273669</v>
      </c>
      <c r="BG3380">
        <v>3.4136780462318934</v>
      </c>
      <c r="BH3380">
        <v>433.7978930626233</v>
      </c>
      <c r="BI3380">
        <v>0.2</v>
      </c>
      <c r="BJ3380">
        <v>2512.927146413766</v>
      </c>
      <c r="BK3380">
        <v>692.69510970806436</v>
      </c>
      <c r="BL3380">
        <v>840.22721103826029</v>
      </c>
      <c r="BM3380">
        <v>636.54617943715618</v>
      </c>
      <c r="BN3380">
        <v>84.496205265721656</v>
      </c>
      <c r="BO3380">
        <v>28.06084802948018</v>
      </c>
      <c r="BP3380">
        <v>6.1063247058959394E-2</v>
      </c>
      <c r="BQ3380">
        <v>100</v>
      </c>
      <c r="BR3380">
        <v>281.97298983820178</v>
      </c>
      <c r="BS3380">
        <v>5.4306922456620596E-2</v>
      </c>
      <c r="BT3380">
        <v>3.0654330415762221E-4</v>
      </c>
      <c r="BU3380">
        <v>53.667334043431545</v>
      </c>
      <c r="BV3380">
        <v>0.54577301899468345</v>
      </c>
      <c r="BW3380">
        <v>14.892362878628447</v>
      </c>
      <c r="BX3380">
        <v>34.928031568851203</v>
      </c>
      <c r="BY3380">
        <v>41.677996757687957</v>
      </c>
      <c r="BZ3380">
        <v>1275.4518440565166</v>
      </c>
      <c r="CA3380">
        <v>263.93876695310797</v>
      </c>
      <c r="CB3380">
        <v>219.72042910495654</v>
      </c>
      <c r="CC3380" s="156">
        <v>1.1299999999999999</v>
      </c>
      <c r="CD3380">
        <v>1700</v>
      </c>
      <c r="CE3380">
        <v>6.7163099643714474E-2</v>
      </c>
      <c r="CF3380">
        <v>2.7852742966935216</v>
      </c>
      <c r="CG3380">
        <v>0.10302149225881445</v>
      </c>
      <c r="CH3380">
        <v>-5.9486637566269662</v>
      </c>
      <c r="CI3380" t="s">
        <v>479</v>
      </c>
    </row>
    <row r="3381" spans="47:87" x14ac:dyDescent="0.3">
      <c r="AU3381">
        <v>0.3</v>
      </c>
      <c r="AV3381">
        <v>20.582793866933933</v>
      </c>
      <c r="AW3381">
        <v>0.36639649482801812</v>
      </c>
      <c r="AX3381">
        <v>1.2438653603592771</v>
      </c>
      <c r="AY3381">
        <v>336.73691448115511</v>
      </c>
      <c r="AZ3381">
        <v>9.2116859482133912E-2</v>
      </c>
      <c r="BA3381">
        <v>386.06281580979407</v>
      </c>
      <c r="BB3381">
        <v>361.54360776761195</v>
      </c>
      <c r="BC3381">
        <v>1</v>
      </c>
      <c r="BD3381">
        <v>32.169277169863342</v>
      </c>
      <c r="BE3381">
        <v>108.39504396311204</v>
      </c>
      <c r="BF3381">
        <v>6.9328353640313516</v>
      </c>
      <c r="BG3381">
        <v>4.3292855848820411</v>
      </c>
      <c r="BH3381">
        <v>406.35498019397482</v>
      </c>
      <c r="BI3381">
        <v>0.19999999999999998</v>
      </c>
      <c r="BJ3381">
        <v>2255.8784494254578</v>
      </c>
      <c r="BK3381">
        <v>675.33826725908091</v>
      </c>
      <c r="BL3381">
        <v>906.10528769451719</v>
      </c>
      <c r="BM3381">
        <v>865.42533972101603</v>
      </c>
      <c r="BN3381">
        <v>146.69449579705466</v>
      </c>
      <c r="BO3381">
        <v>33.434552382269274</v>
      </c>
      <c r="BP3381">
        <v>1.6851325357707937E-2</v>
      </c>
      <c r="BQ3381">
        <v>100</v>
      </c>
      <c r="BR3381">
        <v>370.1108345683719</v>
      </c>
      <c r="BS3381">
        <v>5.4582373437243793E-2</v>
      </c>
      <c r="BT3381">
        <v>2.779231564140639E-4</v>
      </c>
      <c r="BU3381">
        <v>0</v>
      </c>
      <c r="BV3381">
        <v>0.57502291751099777</v>
      </c>
      <c r="BW3381">
        <v>13.195710498888534</v>
      </c>
      <c r="BX3381">
        <v>36.228263518317561</v>
      </c>
      <c r="BY3381">
        <v>32.023350977848956</v>
      </c>
      <c r="BZ3381">
        <v>881.52878582771632</v>
      </c>
      <c r="CA3381">
        <v>304.82682513945372</v>
      </c>
      <c r="CB3381">
        <v>238.33773806959235</v>
      </c>
      <c r="CC3381" s="156">
        <v>1.07</v>
      </c>
      <c r="CD3381">
        <v>1630</v>
      </c>
      <c r="CE3381">
        <v>5.4578829975001852E-2</v>
      </c>
      <c r="CF3381">
        <v>2.7089803600146429</v>
      </c>
      <c r="CG3381">
        <v>9.2051024546337373E-2</v>
      </c>
      <c r="CH3381">
        <v>-7.5742838245340591</v>
      </c>
      <c r="CI3381" t="s">
        <v>479</v>
      </c>
    </row>
    <row r="3382" spans="47:87" x14ac:dyDescent="0.3">
      <c r="AU3382">
        <v>0.3</v>
      </c>
      <c r="AV3382">
        <v>19.481516354561982</v>
      </c>
      <c r="AW3382">
        <v>0.27603081694311737</v>
      </c>
      <c r="AX3382">
        <v>1.6579274814060199</v>
      </c>
      <c r="AY3382">
        <v>318.28313439920817</v>
      </c>
      <c r="AZ3382">
        <v>0.10090349777210736</v>
      </c>
      <c r="BA3382">
        <v>368.51383060614131</v>
      </c>
      <c r="BB3382">
        <v>345.06447711675361</v>
      </c>
      <c r="BC3382">
        <v>1</v>
      </c>
      <c r="BD3382">
        <v>36.423739610928756</v>
      </c>
      <c r="BE3382">
        <v>121.68691115220662</v>
      </c>
      <c r="BF3382">
        <v>17.834490421548317</v>
      </c>
      <c r="BG3382">
        <v>3.0923036817789966</v>
      </c>
      <c r="BH3382">
        <v>448.58058206945418</v>
      </c>
      <c r="BI3382">
        <v>0.19999999999999998</v>
      </c>
      <c r="BJ3382">
        <v>2239.790970473272</v>
      </c>
      <c r="BK3382">
        <v>690.3758550005241</v>
      </c>
      <c r="BL3382">
        <v>849.15786798597321</v>
      </c>
      <c r="BM3382">
        <v>732.96836561004409</v>
      </c>
      <c r="BN3382">
        <v>257.80532292424158</v>
      </c>
      <c r="BO3382">
        <v>24.935504036069752</v>
      </c>
      <c r="BP3382">
        <v>4.3238128629079026E-2</v>
      </c>
      <c r="BQ3382">
        <v>100</v>
      </c>
      <c r="BR3382">
        <v>303.94558484958043</v>
      </c>
      <c r="BS3382">
        <v>5.4227211617956517E-2</v>
      </c>
      <c r="BT3382">
        <v>2.7961911507048411E-4</v>
      </c>
      <c r="BU3382">
        <v>0</v>
      </c>
      <c r="BV3382">
        <v>0.55235777024157007</v>
      </c>
      <c r="BW3382">
        <v>14.828549617748731</v>
      </c>
      <c r="BX3382">
        <v>35.040206196816541</v>
      </c>
      <c r="BY3382">
        <v>34.662138560697144</v>
      </c>
      <c r="BZ3382">
        <v>1007.2821651502642</v>
      </c>
      <c r="CA3382">
        <v>273.08151943321565</v>
      </c>
      <c r="CB3382">
        <v>228.62188289292251</v>
      </c>
      <c r="CC3382" s="156">
        <v>0.93</v>
      </c>
      <c r="CD3382">
        <v>1650</v>
      </c>
      <c r="CE3382">
        <v>0.16965887363287724</v>
      </c>
      <c r="CF3382">
        <v>6.0078602936714063</v>
      </c>
      <c r="CG3382">
        <v>0.17156375121300024</v>
      </c>
      <c r="CH3382">
        <v>16.230087524812433</v>
      </c>
      <c r="CI3382">
        <v>10</v>
      </c>
    </row>
    <row r="3383" spans="47:87" x14ac:dyDescent="0.3">
      <c r="AU3383">
        <v>0.3</v>
      </c>
      <c r="AV3383">
        <v>16.995754377826465</v>
      </c>
      <c r="AW3383">
        <v>0.28799567068713011</v>
      </c>
      <c r="AX3383">
        <v>2.2024793879808398</v>
      </c>
      <c r="AY3383">
        <v>311.43190758411703</v>
      </c>
      <c r="AZ3383">
        <v>0.10243504678775221</v>
      </c>
      <c r="BA3383">
        <v>442.35673146379332</v>
      </c>
      <c r="BB3383">
        <v>271.43738144166821</v>
      </c>
      <c r="BC3383">
        <v>1</v>
      </c>
      <c r="BD3383">
        <v>31.3532732861532</v>
      </c>
      <c r="BE3383">
        <v>91.079846390392106</v>
      </c>
      <c r="BF3383">
        <v>16.888503083384727</v>
      </c>
      <c r="BG3383">
        <v>5.9340221977760121</v>
      </c>
      <c r="BH3383">
        <v>398.53294539994005</v>
      </c>
      <c r="BI3383">
        <v>0.2</v>
      </c>
      <c r="BJ3383">
        <v>2623.6111469202842</v>
      </c>
      <c r="BK3383">
        <v>684.96496974588501</v>
      </c>
      <c r="BL3383">
        <v>894.79415323297223</v>
      </c>
      <c r="BM3383">
        <v>1096.5927257411563</v>
      </c>
      <c r="BN3383">
        <v>195.75873397595521</v>
      </c>
      <c r="BO3383">
        <v>26.283890445362992</v>
      </c>
      <c r="BP3383">
        <v>1.2662945383898843E-2</v>
      </c>
      <c r="BQ3383">
        <v>100</v>
      </c>
      <c r="BR3383">
        <v>376.95941299241633</v>
      </c>
      <c r="BS3383">
        <v>5.3065745655320753E-2</v>
      </c>
      <c r="BT3383">
        <v>3.2980597088172529E-4</v>
      </c>
      <c r="BU3383">
        <v>69.499497819483992</v>
      </c>
      <c r="BV3383">
        <v>0.48504074864709784</v>
      </c>
      <c r="BW3383">
        <v>13.685307910688941</v>
      </c>
      <c r="BX3383">
        <v>36.852260063751238</v>
      </c>
      <c r="BY3383">
        <v>27.089014267244835</v>
      </c>
      <c r="BZ3383">
        <v>964.68064938517</v>
      </c>
      <c r="CA3383">
        <v>261.55620472588453</v>
      </c>
      <c r="CB3383">
        <v>216.81642430343348</v>
      </c>
      <c r="CC3383" s="156">
        <v>1.1299999999999999</v>
      </c>
      <c r="CD3383">
        <v>1610</v>
      </c>
      <c r="CE3383">
        <v>0.156124068453392</v>
      </c>
      <c r="CF3383">
        <v>5.1943767815797708</v>
      </c>
      <c r="CG3383">
        <v>0.19153039072797789</v>
      </c>
      <c r="CH3383">
        <v>12.105369142605321</v>
      </c>
      <c r="CI3383">
        <v>9</v>
      </c>
    </row>
    <row r="3384" spans="47:87" x14ac:dyDescent="0.3">
      <c r="AU3384">
        <v>0.3</v>
      </c>
      <c r="AV3384">
        <v>19.156052655991811</v>
      </c>
      <c r="AW3384">
        <v>0.26378413939935824</v>
      </c>
      <c r="AX3384">
        <v>0.62665633563163081</v>
      </c>
      <c r="AY3384">
        <v>323.05629270952727</v>
      </c>
      <c r="AZ3384">
        <v>0.10557215527943377</v>
      </c>
      <c r="BA3384">
        <v>424.13209779514256</v>
      </c>
      <c r="BB3384">
        <v>397.70117455870661</v>
      </c>
      <c r="BC3384">
        <v>1</v>
      </c>
      <c r="BD3384">
        <v>42.743402772086846</v>
      </c>
      <c r="BE3384">
        <v>103.02852604544785</v>
      </c>
      <c r="BF3384">
        <v>12.839425549117895</v>
      </c>
      <c r="BG3384">
        <v>5.5156034263409888</v>
      </c>
      <c r="BH3384">
        <v>444.34189679450816</v>
      </c>
      <c r="BI3384">
        <v>0.20000000000000007</v>
      </c>
      <c r="BJ3384">
        <v>2278.603784974553</v>
      </c>
      <c r="BK3384">
        <v>704.3536698008237</v>
      </c>
      <c r="BL3384">
        <v>933.10146830457393</v>
      </c>
      <c r="BM3384">
        <v>954.95255602089958</v>
      </c>
      <c r="BN3384">
        <v>133.10331930598116</v>
      </c>
      <c r="BO3384">
        <v>23.74740380233337</v>
      </c>
      <c r="BP3384">
        <v>5.1199526408652753E-2</v>
      </c>
      <c r="BQ3384">
        <v>100</v>
      </c>
      <c r="BR3384">
        <v>382.29102656711615</v>
      </c>
      <c r="BS3384">
        <v>5.369002877746179E-2</v>
      </c>
      <c r="BT3384">
        <v>3.0397841655019543E-4</v>
      </c>
      <c r="BU3384">
        <v>0</v>
      </c>
      <c r="BV3384">
        <v>0.52220604921021796</v>
      </c>
      <c r="BW3384">
        <v>16.09743028297056</v>
      </c>
      <c r="BX3384">
        <v>37.006063091941563</v>
      </c>
      <c r="BY3384">
        <v>32.648209359420065</v>
      </c>
      <c r="BZ3384">
        <v>812.73396911822192</v>
      </c>
      <c r="CA3384">
        <v>311.9883454498007</v>
      </c>
      <c r="CB3384">
        <v>222.46696974249929</v>
      </c>
      <c r="CC3384" s="156">
        <v>1.2</v>
      </c>
      <c r="CD3384">
        <v>960</v>
      </c>
      <c r="CE3384">
        <v>0.14083709014393642</v>
      </c>
      <c r="CF3384">
        <v>5.3761652923356209</v>
      </c>
      <c r="CG3384">
        <v>0.17649729978108078</v>
      </c>
      <c r="CH3384">
        <v>6.137577113304344</v>
      </c>
      <c r="CI3384">
        <v>12</v>
      </c>
    </row>
    <row r="3385" spans="47:87" x14ac:dyDescent="0.3">
      <c r="AU3385">
        <v>0.3</v>
      </c>
      <c r="AV3385">
        <v>21.45264677845072</v>
      </c>
      <c r="AW3385">
        <v>0.33441019186079707</v>
      </c>
      <c r="AX3385">
        <v>1.5225874992433615</v>
      </c>
      <c r="AY3385">
        <v>335.49377632226123</v>
      </c>
      <c r="AZ3385">
        <v>9.4292017186714164E-2</v>
      </c>
      <c r="BA3385">
        <v>426.60393637175201</v>
      </c>
      <c r="BB3385">
        <v>361.71472011804622</v>
      </c>
      <c r="BC3385">
        <v>1</v>
      </c>
      <c r="BD3385">
        <v>44.533350298537769</v>
      </c>
      <c r="BE3385">
        <v>104.165447300252</v>
      </c>
      <c r="BF3385">
        <v>15.497692983685702</v>
      </c>
      <c r="BG3385">
        <v>4.8110882686352836</v>
      </c>
      <c r="BH3385">
        <v>394.64413903257451</v>
      </c>
      <c r="BI3385">
        <v>0.19999999999999998</v>
      </c>
      <c r="BJ3385">
        <v>2724.2468694097211</v>
      </c>
      <c r="BK3385">
        <v>681.60501537477626</v>
      </c>
      <c r="BL3385">
        <v>879.59201663048566</v>
      </c>
      <c r="BM3385">
        <v>966.47997425105552</v>
      </c>
      <c r="BN3385">
        <v>149.25073389664288</v>
      </c>
      <c r="BO3385">
        <v>30.282933592585721</v>
      </c>
      <c r="BP3385">
        <v>4.3578607985425774E-2</v>
      </c>
      <c r="BQ3385">
        <v>100</v>
      </c>
      <c r="BR3385">
        <v>327.66562963815119</v>
      </c>
      <c r="BS3385">
        <v>6.1690380838538561E-2</v>
      </c>
      <c r="BT3385">
        <v>3.0270424747455186E-4</v>
      </c>
      <c r="BU3385">
        <v>0</v>
      </c>
      <c r="BV3385">
        <v>0.55421077943454466</v>
      </c>
      <c r="BW3385">
        <v>15.24357065245705</v>
      </c>
      <c r="BX3385">
        <v>37.961068806762057</v>
      </c>
      <c r="BY3385">
        <v>36.214352781931623</v>
      </c>
      <c r="BZ3385">
        <v>1209.3844518286248</v>
      </c>
      <c r="CA3385">
        <v>278.08025582069314</v>
      </c>
      <c r="CB3385">
        <v>220.27322974480177</v>
      </c>
      <c r="CC3385" s="156">
        <v>0.89</v>
      </c>
      <c r="CD3385">
        <v>2170</v>
      </c>
      <c r="CE3385">
        <v>0.14132324583527089</v>
      </c>
      <c r="CF3385">
        <v>4.4678628979472368</v>
      </c>
      <c r="CG3385">
        <v>0.17350004854352877</v>
      </c>
      <c r="CH3385">
        <v>11.977603463371125</v>
      </c>
      <c r="CI3385">
        <v>10</v>
      </c>
    </row>
    <row r="3386" spans="47:87" x14ac:dyDescent="0.3">
      <c r="AU3386">
        <v>0.3</v>
      </c>
      <c r="AV3386">
        <v>19.371950216828793</v>
      </c>
      <c r="AW3386">
        <v>0.34946134986414767</v>
      </c>
      <c r="AX3386">
        <v>1.6369356448635435</v>
      </c>
      <c r="AY3386">
        <v>341.16140608825953</v>
      </c>
      <c r="AZ3386">
        <v>0.1087116541100963</v>
      </c>
      <c r="BA3386">
        <v>447.69803658847536</v>
      </c>
      <c r="BB3386">
        <v>366.93160599026589</v>
      </c>
      <c r="BC3386">
        <v>1</v>
      </c>
      <c r="BD3386">
        <v>38.286969363456464</v>
      </c>
      <c r="BE3386">
        <v>90.170638638380126</v>
      </c>
      <c r="BF3386">
        <v>17.995275709804947</v>
      </c>
      <c r="BG3386">
        <v>6.0509277859387005</v>
      </c>
      <c r="BH3386">
        <v>376.99796390885081</v>
      </c>
      <c r="BI3386">
        <v>0.2</v>
      </c>
      <c r="BJ3386">
        <v>2981.564199611249</v>
      </c>
      <c r="BK3386">
        <v>683.07968611550461</v>
      </c>
      <c r="BL3386">
        <v>880.70779960945902</v>
      </c>
      <c r="BM3386">
        <v>887.90653896707659</v>
      </c>
      <c r="BN3386">
        <v>131.81051685283506</v>
      </c>
      <c r="BO3386">
        <v>31.383430749999281</v>
      </c>
      <c r="BP3386">
        <v>7.7340911718911817E-2</v>
      </c>
      <c r="BQ3386">
        <v>100</v>
      </c>
      <c r="BR3386">
        <v>358.5292284508198</v>
      </c>
      <c r="BS3386">
        <v>5.2533224702991842E-2</v>
      </c>
      <c r="BT3386">
        <v>2.9531369342431017E-4</v>
      </c>
      <c r="BU3386">
        <v>0</v>
      </c>
      <c r="BV3386">
        <v>0.55558345541509013</v>
      </c>
      <c r="BW3386">
        <v>13.984131587558871</v>
      </c>
      <c r="BX3386">
        <v>35.229243213831623</v>
      </c>
      <c r="BY3386">
        <v>31.951281824634655</v>
      </c>
      <c r="BZ3386">
        <v>1177.8138043110989</v>
      </c>
      <c r="CA3386">
        <v>226.31287802405654</v>
      </c>
      <c r="CB3386">
        <v>211.96600574583883</v>
      </c>
      <c r="CC3386" s="156">
        <v>1.17</v>
      </c>
      <c r="CD3386">
        <v>590</v>
      </c>
      <c r="CE3386">
        <v>0.21991759908858333</v>
      </c>
      <c r="CF3386">
        <v>6.8482316062575963</v>
      </c>
      <c r="CG3386">
        <v>0.21038535559748178</v>
      </c>
      <c r="CH3386">
        <v>24.288578742401882</v>
      </c>
      <c r="CI3386">
        <v>7</v>
      </c>
    </row>
    <row r="3387" spans="47:87" x14ac:dyDescent="0.3">
      <c r="AU3387">
        <v>0.3</v>
      </c>
      <c r="AV3387">
        <v>20.034544922281242</v>
      </c>
      <c r="AW3387">
        <v>0.37060370964153916</v>
      </c>
      <c r="AX3387">
        <v>1.8136881884917386</v>
      </c>
      <c r="AY3387">
        <v>326.36577296095868</v>
      </c>
      <c r="AZ3387">
        <v>0.10136414547915389</v>
      </c>
      <c r="BA3387">
        <v>360.79135252930979</v>
      </c>
      <c r="BB3387">
        <v>360.29058785288066</v>
      </c>
      <c r="BC3387">
        <v>1</v>
      </c>
      <c r="BD3387">
        <v>42.127278407671668</v>
      </c>
      <c r="BE3387">
        <v>111.59319781543763</v>
      </c>
      <c r="BF3387">
        <v>22.049214093108628</v>
      </c>
      <c r="BG3387">
        <v>3.4051628904389619</v>
      </c>
      <c r="BH3387">
        <v>414.90118313327361</v>
      </c>
      <c r="BI3387">
        <v>0.20000000000000004</v>
      </c>
      <c r="BJ3387">
        <v>3228.261665818532</v>
      </c>
      <c r="BK3387">
        <v>703.62953981288365</v>
      </c>
      <c r="BL3387">
        <v>913.43129275261242</v>
      </c>
      <c r="BM3387">
        <v>1145.4869501645258</v>
      </c>
      <c r="BN3387">
        <v>213.78895302460546</v>
      </c>
      <c r="BO3387">
        <v>33.710280376410701</v>
      </c>
      <c r="BP3387">
        <v>3.0133335538114366E-2</v>
      </c>
      <c r="BQ3387">
        <v>100</v>
      </c>
      <c r="BR3387">
        <v>275.17538246804304</v>
      </c>
      <c r="BS3387">
        <v>5.4297313836429488E-2</v>
      </c>
      <c r="BT3387">
        <v>3.2164154227078162E-4</v>
      </c>
      <c r="BU3387">
        <v>32.747102670222326</v>
      </c>
      <c r="BV3387">
        <v>0.57543707762556739</v>
      </c>
      <c r="BW3387">
        <v>15.859159019354896</v>
      </c>
      <c r="BX3387">
        <v>35.68660184367662</v>
      </c>
      <c r="BY3387">
        <v>30.878461691485445</v>
      </c>
      <c r="BZ3387">
        <v>1050.5201825280892</v>
      </c>
      <c r="CA3387">
        <v>263.74560200802796</v>
      </c>
      <c r="CB3387">
        <v>232.17089693575258</v>
      </c>
      <c r="CC3387" s="156">
        <v>0.91</v>
      </c>
      <c r="CD3387">
        <v>1510</v>
      </c>
      <c r="CE3387">
        <v>0.17028431787648013</v>
      </c>
      <c r="CF3387">
        <v>6.9212737921893082</v>
      </c>
      <c r="CG3387">
        <v>0.2218159719311536</v>
      </c>
      <c r="CH3387">
        <v>15.495662625632727</v>
      </c>
      <c r="CI3387">
        <v>8</v>
      </c>
    </row>
    <row r="3388" spans="47:87" x14ac:dyDescent="0.3">
      <c r="AU3388">
        <v>0.3</v>
      </c>
      <c r="AV3388">
        <v>20.727524348287002</v>
      </c>
      <c r="AW3388">
        <v>0.31159502511631776</v>
      </c>
      <c r="AX3388">
        <v>0.52146213399667629</v>
      </c>
      <c r="AY3388">
        <v>311.35332637734854</v>
      </c>
      <c r="AZ3388">
        <v>9.313762005833115E-2</v>
      </c>
      <c r="BA3388">
        <v>397.7958145699119</v>
      </c>
      <c r="BB3388">
        <v>300.9784571849442</v>
      </c>
      <c r="BC3388">
        <v>1</v>
      </c>
      <c r="BD3388">
        <v>36.704330223055493</v>
      </c>
      <c r="BE3388">
        <v>96.522940777356979</v>
      </c>
      <c r="BF3388">
        <v>12.840495975908391</v>
      </c>
      <c r="BG3388">
        <v>4.1383993933775773</v>
      </c>
      <c r="BH3388">
        <v>403.9627277550623</v>
      </c>
      <c r="BI3388">
        <v>0.2</v>
      </c>
      <c r="BJ3388">
        <v>2752.8909637032421</v>
      </c>
      <c r="BK3388">
        <v>679.22706349303303</v>
      </c>
      <c r="BL3388">
        <v>843.07802802999288</v>
      </c>
      <c r="BM3388">
        <v>900.54650510781289</v>
      </c>
      <c r="BN3388">
        <v>160.40905131196482</v>
      </c>
      <c r="BO3388">
        <v>28.178714623546639</v>
      </c>
      <c r="BP3388">
        <v>4.5210685129852463E-2</v>
      </c>
      <c r="BQ3388">
        <v>100</v>
      </c>
      <c r="BR3388">
        <v>330.6679117472961</v>
      </c>
      <c r="BS3388">
        <v>5.5522514597175415E-2</v>
      </c>
      <c r="BT3388">
        <v>2.7707637259553192E-4</v>
      </c>
      <c r="BU3388">
        <v>13.785852662574701</v>
      </c>
      <c r="BV3388">
        <v>0.54743683618147043</v>
      </c>
      <c r="BW3388">
        <v>14.695034702346172</v>
      </c>
      <c r="BX3388">
        <v>36.340889457489752</v>
      </c>
      <c r="BY3388">
        <v>37.957281422386508</v>
      </c>
      <c r="BZ3388">
        <v>769.02179874432886</v>
      </c>
      <c r="CA3388">
        <v>269.70984756566332</v>
      </c>
      <c r="CB3388">
        <v>225.55114987872625</v>
      </c>
      <c r="CC3388" s="156">
        <v>1.1000000000000001</v>
      </c>
      <c r="CD3388">
        <v>850</v>
      </c>
      <c r="CE3388">
        <v>0.20422962596042038</v>
      </c>
      <c r="CF3388">
        <v>6.6333293502788475</v>
      </c>
      <c r="CG3388">
        <v>0.24424219742138234</v>
      </c>
      <c r="CH3388">
        <v>29.778373846971729</v>
      </c>
      <c r="CI3388">
        <v>6</v>
      </c>
    </row>
    <row r="3389" spans="47:87" x14ac:dyDescent="0.3">
      <c r="AU3389">
        <v>0.3</v>
      </c>
      <c r="AV3389">
        <v>19.901098909554406</v>
      </c>
      <c r="AW3389">
        <v>0.31265046303454874</v>
      </c>
      <c r="AX3389">
        <v>1.8522000973204678</v>
      </c>
      <c r="AY3389">
        <v>317.67991597056681</v>
      </c>
      <c r="AZ3389">
        <v>8.182958375748059E-2</v>
      </c>
      <c r="BA3389">
        <v>497.94245071132406</v>
      </c>
      <c r="BB3389">
        <v>381.1295833628555</v>
      </c>
      <c r="BC3389">
        <v>1</v>
      </c>
      <c r="BD3389">
        <v>29.958651595244369</v>
      </c>
      <c r="BE3389">
        <v>92.568999201423878</v>
      </c>
      <c r="BF3389">
        <v>12.376449389457411</v>
      </c>
      <c r="BG3389">
        <v>4.1284785001972217</v>
      </c>
      <c r="BH3389">
        <v>413.83005585162505</v>
      </c>
      <c r="BI3389">
        <v>0.20000000000000004</v>
      </c>
      <c r="BJ3389">
        <v>2739.5335674479206</v>
      </c>
      <c r="BK3389">
        <v>674.66328172723831</v>
      </c>
      <c r="BL3389">
        <v>818.09895892162376</v>
      </c>
      <c r="BM3389">
        <v>811.89707669241102</v>
      </c>
      <c r="BN3389">
        <v>189.96122205794205</v>
      </c>
      <c r="BO3389">
        <v>28.162684425116591</v>
      </c>
      <c r="BP3389">
        <v>5.8947357633902034E-2</v>
      </c>
      <c r="BQ3389">
        <v>100</v>
      </c>
      <c r="BR3389">
        <v>370.32209718467868</v>
      </c>
      <c r="BS3389">
        <v>5.6160700732828001E-2</v>
      </c>
      <c r="BT3389">
        <v>3.3510663001081137E-4</v>
      </c>
      <c r="BU3389">
        <v>0</v>
      </c>
      <c r="BV3389">
        <v>0.50103128083858051</v>
      </c>
      <c r="BW3389">
        <v>15.870341003994991</v>
      </c>
      <c r="BX3389">
        <v>36.052710129283952</v>
      </c>
      <c r="BY3389">
        <v>39.491366249193277</v>
      </c>
      <c r="BZ3389">
        <v>1108.5891512751809</v>
      </c>
      <c r="CA3389">
        <v>245.12298537299279</v>
      </c>
      <c r="CB3389">
        <v>236.13804278239189</v>
      </c>
      <c r="CC3389" s="156">
        <v>0.89</v>
      </c>
      <c r="CD3389">
        <v>930</v>
      </c>
      <c r="CE3389">
        <v>0.23391168097874937</v>
      </c>
      <c r="CF3389">
        <v>9.1385144531794182</v>
      </c>
      <c r="CG3389">
        <v>0.28454071292711269</v>
      </c>
      <c r="CH3389">
        <v>34.798687426186312</v>
      </c>
      <c r="CI3389">
        <v>5</v>
      </c>
    </row>
    <row r="3390" spans="47:87" x14ac:dyDescent="0.3">
      <c r="AU3390">
        <v>0.3</v>
      </c>
      <c r="AV3390">
        <v>22.058337358746424</v>
      </c>
      <c r="AW3390">
        <v>0.28598178322015816</v>
      </c>
      <c r="AX3390">
        <v>1.8451162177801181</v>
      </c>
      <c r="AY3390">
        <v>355.39337279734173</v>
      </c>
      <c r="AZ3390">
        <v>0.10004320801250059</v>
      </c>
      <c r="BA3390">
        <v>485.95255475353275</v>
      </c>
      <c r="BB3390">
        <v>384.95781601440785</v>
      </c>
      <c r="BC3390">
        <v>1</v>
      </c>
      <c r="BD3390">
        <v>41.51005778600215</v>
      </c>
      <c r="BE3390">
        <v>101.91053806446068</v>
      </c>
      <c r="BF3390">
        <v>11.796187238036708</v>
      </c>
      <c r="BG3390">
        <v>5.4809797495653747</v>
      </c>
      <c r="BH3390">
        <v>374.29704370966687</v>
      </c>
      <c r="BI3390">
        <v>0.19999999999999996</v>
      </c>
      <c r="BJ3390">
        <v>2862.6321155414712</v>
      </c>
      <c r="BK3390">
        <v>689.8594108674821</v>
      </c>
      <c r="BL3390">
        <v>926.29379413960135</v>
      </c>
      <c r="BM3390">
        <v>951.12422207603447</v>
      </c>
      <c r="BN3390">
        <v>221.02920640562229</v>
      </c>
      <c r="BO3390">
        <v>25.772412265450473</v>
      </c>
      <c r="BP3390">
        <v>5.234466370740979E-2</v>
      </c>
      <c r="BQ3390">
        <v>100</v>
      </c>
      <c r="BR3390">
        <v>282.27760130232912</v>
      </c>
      <c r="BS3390">
        <v>5.5056778773702207E-2</v>
      </c>
      <c r="BT3390">
        <v>2.8094700274456535E-4</v>
      </c>
      <c r="BU3390">
        <v>0</v>
      </c>
      <c r="BV3390">
        <v>0.50499616137840331</v>
      </c>
      <c r="BW3390">
        <v>15.157250577585158</v>
      </c>
      <c r="BX3390">
        <v>37.688350278560954</v>
      </c>
      <c r="BY3390">
        <v>25.253859987319878</v>
      </c>
      <c r="BZ3390">
        <v>1037.5870283924708</v>
      </c>
      <c r="CA3390">
        <v>286.25537860261534</v>
      </c>
      <c r="CB3390">
        <v>235.83717791547559</v>
      </c>
      <c r="CC3390" s="156">
        <v>0.86</v>
      </c>
      <c r="CD3390">
        <v>2260</v>
      </c>
      <c r="CE3390">
        <v>0.12636632108263757</v>
      </c>
      <c r="CF3390">
        <v>4.4241739933225332</v>
      </c>
      <c r="CG3390">
        <v>0.15729313368933434</v>
      </c>
      <c r="CH3390">
        <v>2.6348815537664501</v>
      </c>
      <c r="CI3390">
        <v>14</v>
      </c>
    </row>
    <row r="3391" spans="47:87" x14ac:dyDescent="0.3">
      <c r="AU3391">
        <v>0.3</v>
      </c>
      <c r="AV3391">
        <v>21.075657566786266</v>
      </c>
      <c r="AW3391">
        <v>0.29236092789516654</v>
      </c>
      <c r="AX3391">
        <v>1.3645670848197795</v>
      </c>
      <c r="AY3391">
        <v>316.86957644592587</v>
      </c>
      <c r="AZ3391">
        <v>9.2402382738242125E-2</v>
      </c>
      <c r="BA3391">
        <v>384.62976578808787</v>
      </c>
      <c r="BB3391">
        <v>351.33843773663585</v>
      </c>
      <c r="BC3391">
        <v>1</v>
      </c>
      <c r="BD3391">
        <v>38.633236798205019</v>
      </c>
      <c r="BE3391">
        <v>93.737293905879753</v>
      </c>
      <c r="BF3391">
        <v>11.99620224738017</v>
      </c>
      <c r="BG3391">
        <v>5.2317380364040087</v>
      </c>
      <c r="BH3391">
        <v>371.21387188306841</v>
      </c>
      <c r="BI3391">
        <v>0.20000000000000007</v>
      </c>
      <c r="BJ3391">
        <v>2744.1161929993241</v>
      </c>
      <c r="BK3391">
        <v>686.18197043512964</v>
      </c>
      <c r="BL3391">
        <v>880.95521841723337</v>
      </c>
      <c r="BM3391">
        <v>992.87073276741023</v>
      </c>
      <c r="BN3391">
        <v>179.03718796310372</v>
      </c>
      <c r="BO3391">
        <v>26.253205376953535</v>
      </c>
      <c r="BP3391">
        <v>6.4977380381434066E-2</v>
      </c>
      <c r="BQ3391">
        <v>100</v>
      </c>
      <c r="BR3391">
        <v>351.30184199750818</v>
      </c>
      <c r="BS3391">
        <v>5.4041429355924174E-2</v>
      </c>
      <c r="BT3391">
        <v>2.9714165263378535E-4</v>
      </c>
      <c r="BU3391">
        <v>12.302074406474881</v>
      </c>
      <c r="BV3391">
        <v>0.55470456420823466</v>
      </c>
      <c r="BW3391">
        <v>15.021056229983476</v>
      </c>
      <c r="BX3391">
        <v>38.001211730679046</v>
      </c>
      <c r="BY3391">
        <v>38.516131998197771</v>
      </c>
      <c r="BZ3391">
        <v>932.45021740995912</v>
      </c>
      <c r="CA3391">
        <v>195.44446037962712</v>
      </c>
      <c r="CB3391">
        <v>234.78113858795138</v>
      </c>
      <c r="CC3391" s="156">
        <v>1.19</v>
      </c>
      <c r="CD3391">
        <v>1930</v>
      </c>
      <c r="CE3391">
        <v>3.6359209064552367E-2</v>
      </c>
      <c r="CF3391">
        <v>2.0395833148892422</v>
      </c>
      <c r="CG3391">
        <v>7.847398790527689E-2</v>
      </c>
      <c r="CH3391">
        <v>-9.227669917622924</v>
      </c>
      <c r="CI3391" t="s">
        <v>479</v>
      </c>
    </row>
    <row r="3392" spans="47:87" x14ac:dyDescent="0.3">
      <c r="AU3392">
        <v>0.3</v>
      </c>
      <c r="AV3392">
        <v>20.731381603975091</v>
      </c>
      <c r="AW3392">
        <v>0.3326314054665615</v>
      </c>
      <c r="AX3392">
        <v>0.96169093473982969</v>
      </c>
      <c r="AY3392">
        <v>321.66862462222616</v>
      </c>
      <c r="AZ3392">
        <v>0.10203868403993993</v>
      </c>
      <c r="BA3392">
        <v>494.51684410003912</v>
      </c>
      <c r="BB3392">
        <v>326.45187263657476</v>
      </c>
      <c r="BC3392">
        <v>1</v>
      </c>
      <c r="BD3392">
        <v>40.35358092132563</v>
      </c>
      <c r="BE3392">
        <v>114.30846558222373</v>
      </c>
      <c r="BF3392">
        <v>14.49500508013956</v>
      </c>
      <c r="BG3392">
        <v>3.6570525623944494</v>
      </c>
      <c r="BH3392">
        <v>411.7379223639403</v>
      </c>
      <c r="BI3392">
        <v>0.19999999999999998</v>
      </c>
      <c r="BJ3392">
        <v>2693.0652428849321</v>
      </c>
      <c r="BK3392">
        <v>670.10575409433193</v>
      </c>
      <c r="BL3392">
        <v>902.62366629847872</v>
      </c>
      <c r="BM3392">
        <v>786.78975616392756</v>
      </c>
      <c r="BN3392">
        <v>202.6703002755558</v>
      </c>
      <c r="BO3392">
        <v>29.829626938072629</v>
      </c>
      <c r="BP3392">
        <v>7.8766711663606007E-2</v>
      </c>
      <c r="BQ3392">
        <v>100</v>
      </c>
      <c r="BR3392">
        <v>312.01824878721345</v>
      </c>
      <c r="BS3392">
        <v>5.5666497424160868E-2</v>
      </c>
      <c r="BT3392">
        <v>3.0100649891184834E-4</v>
      </c>
      <c r="BU3392">
        <v>0</v>
      </c>
      <c r="BV3392">
        <v>0.53302957052318234</v>
      </c>
      <c r="BW3392">
        <v>14.276899075599371</v>
      </c>
      <c r="BX3392">
        <v>33.745987222476479</v>
      </c>
      <c r="BY3392">
        <v>31.562212763304046</v>
      </c>
      <c r="BZ3392">
        <v>757.34868484570507</v>
      </c>
      <c r="CA3392">
        <v>361.37409737937395</v>
      </c>
      <c r="CB3392">
        <v>236.11614452022667</v>
      </c>
      <c r="CC3392" s="156">
        <v>0.99</v>
      </c>
      <c r="CD3392">
        <v>1630</v>
      </c>
      <c r="CE3392">
        <v>0.11445822391695182</v>
      </c>
      <c r="CF3392">
        <v>4.8430809412516567</v>
      </c>
      <c r="CG3392">
        <v>0.14828757777254722</v>
      </c>
      <c r="CH3392">
        <v>1.4894976848684438</v>
      </c>
      <c r="CI3392">
        <v>16</v>
      </c>
    </row>
    <row r="3393" spans="47:87" x14ac:dyDescent="0.3">
      <c r="AU3393">
        <v>0.3</v>
      </c>
      <c r="AV3393">
        <v>19.291139582984677</v>
      </c>
      <c r="AW3393">
        <v>0.29974792001034811</v>
      </c>
      <c r="AX3393">
        <v>1.967437159807202</v>
      </c>
      <c r="AY3393">
        <v>328.39795165230106</v>
      </c>
      <c r="AZ3393">
        <v>0.10348924180906931</v>
      </c>
      <c r="BA3393">
        <v>463.11601388751637</v>
      </c>
      <c r="BB3393">
        <v>395.68228021525266</v>
      </c>
      <c r="BC3393">
        <v>1</v>
      </c>
      <c r="BD3393">
        <v>34.938674146175117</v>
      </c>
      <c r="BE3393">
        <v>101.09779419695786</v>
      </c>
      <c r="BF3393">
        <v>13.595933632949077</v>
      </c>
      <c r="BG3393">
        <v>4.9120872124967807</v>
      </c>
      <c r="BH3393">
        <v>439.8884036362856</v>
      </c>
      <c r="BI3393">
        <v>0.19999999999999996</v>
      </c>
      <c r="BJ3393">
        <v>2438.9292826243236</v>
      </c>
      <c r="BK3393">
        <v>703.12655512456854</v>
      </c>
      <c r="BL3393">
        <v>939.75661625627254</v>
      </c>
      <c r="BM3393">
        <v>1016.5794084067139</v>
      </c>
      <c r="BN3393">
        <v>117.92704627761336</v>
      </c>
      <c r="BO3393">
        <v>26.929215823664812</v>
      </c>
      <c r="BP3393">
        <v>6.5038156035052128E-2</v>
      </c>
      <c r="BQ3393">
        <v>100</v>
      </c>
      <c r="BR3393">
        <v>404.88494476852799</v>
      </c>
      <c r="BS3393">
        <v>5.5798620963828163E-2</v>
      </c>
      <c r="BT3393">
        <v>2.8038310675290034E-4</v>
      </c>
      <c r="BU3393">
        <v>0</v>
      </c>
      <c r="BV3393">
        <v>0.54736966152898092</v>
      </c>
      <c r="BW3393">
        <v>14.760018960619988</v>
      </c>
      <c r="BX3393">
        <v>36.880313022631668</v>
      </c>
      <c r="BY3393">
        <v>38.887784640164149</v>
      </c>
      <c r="BZ3393">
        <v>1222.0896686510157</v>
      </c>
      <c r="CA3393">
        <v>351.51265213615829</v>
      </c>
      <c r="CB3393">
        <v>208.79581824053474</v>
      </c>
      <c r="CC3393" s="156">
        <v>1.3</v>
      </c>
      <c r="CD3393">
        <v>470</v>
      </c>
      <c r="CE3393">
        <v>0.16626687467174439</v>
      </c>
      <c r="CF3393">
        <v>3.7213178747441811</v>
      </c>
      <c r="CG3393">
        <v>0.17213904800973184</v>
      </c>
      <c r="CH3393">
        <v>8.6964192531234552</v>
      </c>
      <c r="CI3393">
        <v>10</v>
      </c>
    </row>
    <row r="3394" spans="47:87" x14ac:dyDescent="0.3">
      <c r="AU3394">
        <v>0.3</v>
      </c>
      <c r="AV3394">
        <v>22.668491940167765</v>
      </c>
      <c r="AW3394">
        <v>0.35130140260997506</v>
      </c>
      <c r="AX3394">
        <v>1.0680705426050412</v>
      </c>
      <c r="AY3394">
        <v>316.00338669074085</v>
      </c>
      <c r="AZ3394">
        <v>9.1626162902996411E-2</v>
      </c>
      <c r="BA3394">
        <v>299.18718534608524</v>
      </c>
      <c r="BB3394">
        <v>362.28357192377109</v>
      </c>
      <c r="BC3394">
        <v>1</v>
      </c>
      <c r="BD3394">
        <v>34.366618562531507</v>
      </c>
      <c r="BE3394">
        <v>100.83468110475057</v>
      </c>
      <c r="BF3394">
        <v>13.629614412947127</v>
      </c>
      <c r="BG3394">
        <v>4.6127851232139303</v>
      </c>
      <c r="BH3394">
        <v>408.62283743953213</v>
      </c>
      <c r="BI3394">
        <v>0.20000000000000004</v>
      </c>
      <c r="BJ3394">
        <v>2662.8106362631315</v>
      </c>
      <c r="BK3394">
        <v>682.62945758911087</v>
      </c>
      <c r="BL3394">
        <v>939.49520247609041</v>
      </c>
      <c r="BM3394">
        <v>1032.0106910123491</v>
      </c>
      <c r="BN3394">
        <v>143.94896323846484</v>
      </c>
      <c r="BO3394">
        <v>31.909354983174385</v>
      </c>
      <c r="BP3394">
        <v>3.4067711531504341E-2</v>
      </c>
      <c r="BQ3394">
        <v>100</v>
      </c>
      <c r="BR3394">
        <v>288.44827059021242</v>
      </c>
      <c r="BS3394">
        <v>5.989183920710639E-2</v>
      </c>
      <c r="BT3394">
        <v>3.1368230282270026E-4</v>
      </c>
      <c r="BU3394">
        <v>54.511409059643121</v>
      </c>
      <c r="BV3394">
        <v>0.54456103570745562</v>
      </c>
      <c r="BW3394">
        <v>14.938120858788354</v>
      </c>
      <c r="BX3394">
        <v>36.549808646309202</v>
      </c>
      <c r="BY3394">
        <v>37.492596314078462</v>
      </c>
      <c r="BZ3394">
        <v>1089.4618983897544</v>
      </c>
      <c r="CA3394">
        <v>206.48490852936152</v>
      </c>
      <c r="CB3394">
        <v>235.48863054471556</v>
      </c>
      <c r="CC3394" s="156">
        <v>0.92</v>
      </c>
      <c r="CD3394">
        <v>1390</v>
      </c>
      <c r="CE3394">
        <v>0.12758188846597962</v>
      </c>
      <c r="CF3394">
        <v>4.8460802341042113</v>
      </c>
      <c r="CG3394">
        <v>0.15919492529364718</v>
      </c>
      <c r="CH3394">
        <v>3.1153377237726541</v>
      </c>
      <c r="CI3394">
        <v>14</v>
      </c>
    </row>
    <row r="3395" spans="47:87" x14ac:dyDescent="0.3">
      <c r="AU3395">
        <v>0.3</v>
      </c>
      <c r="AV3395">
        <v>20.866239918101705</v>
      </c>
      <c r="AW3395">
        <v>0.28823502019219188</v>
      </c>
      <c r="AX3395">
        <v>1.0541877689678332</v>
      </c>
      <c r="AY3395">
        <v>325.09798105404082</v>
      </c>
      <c r="AZ3395">
        <v>0.10530496440871123</v>
      </c>
      <c r="BA3395">
        <v>443.31007245477923</v>
      </c>
      <c r="BB3395">
        <v>334.55834801996031</v>
      </c>
      <c r="BC3395">
        <v>1</v>
      </c>
      <c r="BD3395">
        <v>45.872292661205378</v>
      </c>
      <c r="BE3395">
        <v>80.032827689089856</v>
      </c>
      <c r="BF3395">
        <v>11.190080535894698</v>
      </c>
      <c r="BG3395">
        <v>4.8766001590689996</v>
      </c>
      <c r="BH3395">
        <v>420.24768701674122</v>
      </c>
      <c r="BI3395">
        <v>0.2</v>
      </c>
      <c r="BJ3395">
        <v>2431.366281590068</v>
      </c>
      <c r="BK3395">
        <v>688.02776432248686</v>
      </c>
      <c r="BL3395">
        <v>900.96742150613034</v>
      </c>
      <c r="BM3395">
        <v>976.72095695908513</v>
      </c>
      <c r="BN3395">
        <v>171.26268012604302</v>
      </c>
      <c r="BO3395">
        <v>26.00950290463572</v>
      </c>
      <c r="BP3395">
        <v>4.8605912270571164E-2</v>
      </c>
      <c r="BQ3395">
        <v>100</v>
      </c>
      <c r="BR3395">
        <v>315.15070005774243</v>
      </c>
      <c r="BS3395">
        <v>4.9429301265183273E-2</v>
      </c>
      <c r="BT3395">
        <v>2.8577100980204366E-4</v>
      </c>
      <c r="BU3395">
        <v>42.675893279198462</v>
      </c>
      <c r="BV3395">
        <v>0.56323375019690447</v>
      </c>
      <c r="BW3395">
        <v>14.563385650489828</v>
      </c>
      <c r="BX3395">
        <v>34.694022118097052</v>
      </c>
      <c r="BY3395">
        <v>37.397593673946204</v>
      </c>
      <c r="BZ3395">
        <v>858.99240399299833</v>
      </c>
      <c r="CA3395">
        <v>272.59339566430577</v>
      </c>
      <c r="CB3395">
        <v>239.84789001197657</v>
      </c>
      <c r="CC3395" s="156">
        <v>1.17</v>
      </c>
      <c r="CD3395">
        <v>1520</v>
      </c>
      <c r="CE3395">
        <v>9.3516011721118675E-2</v>
      </c>
      <c r="CF3395">
        <v>3.3943197012232931</v>
      </c>
      <c r="CG3395">
        <v>0.13378170647060364</v>
      </c>
      <c r="CH3395">
        <v>-1.2719453608001978</v>
      </c>
      <c r="CI3395" t="s">
        <v>479</v>
      </c>
    </row>
    <row r="3396" spans="47:87" x14ac:dyDescent="0.3">
      <c r="AU3396">
        <v>0.3</v>
      </c>
      <c r="AV3396">
        <v>20.186096032645924</v>
      </c>
      <c r="AW3396">
        <v>0.27704981857277072</v>
      </c>
      <c r="AX3396">
        <v>1.3021300238433773</v>
      </c>
      <c r="AY3396">
        <v>327.69377430144772</v>
      </c>
      <c r="AZ3396">
        <v>8.9948714886673026E-2</v>
      </c>
      <c r="BA3396">
        <v>367.03877327929251</v>
      </c>
      <c r="BB3396">
        <v>393.37386079682699</v>
      </c>
      <c r="BC3396">
        <v>1</v>
      </c>
      <c r="BD3396">
        <v>45.188146269606868</v>
      </c>
      <c r="BE3396">
        <v>110.75106220156015</v>
      </c>
      <c r="BF3396">
        <v>19.306632939572665</v>
      </c>
      <c r="BG3396">
        <v>6.1570365770644955</v>
      </c>
      <c r="BH3396">
        <v>412.73316875466338</v>
      </c>
      <c r="BI3396">
        <v>0.19999999999999998</v>
      </c>
      <c r="BJ3396">
        <v>2428.7364555224362</v>
      </c>
      <c r="BK3396">
        <v>691.33906161924494</v>
      </c>
      <c r="BL3396">
        <v>929.81377742518748</v>
      </c>
      <c r="BM3396">
        <v>1083.2988688746991</v>
      </c>
      <c r="BN3396">
        <v>154.14964082989201</v>
      </c>
      <c r="BO3396">
        <v>24.973279903199259</v>
      </c>
      <c r="BP3396">
        <v>5.0038864266822358E-2</v>
      </c>
      <c r="BQ3396">
        <v>100</v>
      </c>
      <c r="BR3396">
        <v>374.61106595345569</v>
      </c>
      <c r="BS3396">
        <v>5.7520728550603452E-2</v>
      </c>
      <c r="BT3396">
        <v>3.0557083514620736E-4</v>
      </c>
      <c r="BU3396">
        <v>31.049398487074345</v>
      </c>
      <c r="BV3396">
        <v>0.50915891023597948</v>
      </c>
      <c r="BW3396">
        <v>15.628504129695894</v>
      </c>
      <c r="BX3396">
        <v>32.836202324898053</v>
      </c>
      <c r="BY3396">
        <v>35.522122092930609</v>
      </c>
      <c r="BZ3396">
        <v>1026.7193661183446</v>
      </c>
      <c r="CA3396">
        <v>241.34254791976863</v>
      </c>
      <c r="CB3396">
        <v>225.76806892647116</v>
      </c>
      <c r="CC3396" s="156">
        <v>1.1399999999999999</v>
      </c>
      <c r="CD3396">
        <v>1040</v>
      </c>
      <c r="CE3396">
        <v>0.13766662775857319</v>
      </c>
      <c r="CF3396">
        <v>4.611230322550548</v>
      </c>
      <c r="CG3396">
        <v>0.16659128455882047</v>
      </c>
      <c r="CH3396">
        <v>6.7470804753140117</v>
      </c>
      <c r="CI3396">
        <v>12</v>
      </c>
    </row>
    <row r="3397" spans="47:87" x14ac:dyDescent="0.3">
      <c r="AU3397">
        <v>0.3</v>
      </c>
      <c r="AV3397">
        <v>19.964265098545212</v>
      </c>
      <c r="AW3397">
        <v>0.26692097099402773</v>
      </c>
      <c r="AX3397">
        <v>0.92187878630346132</v>
      </c>
      <c r="AY3397">
        <v>344.48866088872677</v>
      </c>
      <c r="AZ3397">
        <v>0.11421407481866591</v>
      </c>
      <c r="BA3397">
        <v>338.0652630007865</v>
      </c>
      <c r="BB3397">
        <v>287.15015806222715</v>
      </c>
      <c r="BC3397">
        <v>1</v>
      </c>
      <c r="BD3397">
        <v>48.624007240266266</v>
      </c>
      <c r="BE3397">
        <v>103.5159141872703</v>
      </c>
      <c r="BF3397">
        <v>22.004277702061682</v>
      </c>
      <c r="BG3397">
        <v>4.6745110224434345</v>
      </c>
      <c r="BH3397">
        <v>456.83767809458544</v>
      </c>
      <c r="BI3397">
        <v>0.20000000000000007</v>
      </c>
      <c r="BJ3397">
        <v>2410.7295668641364</v>
      </c>
      <c r="BK3397">
        <v>700.79028370991739</v>
      </c>
      <c r="BL3397">
        <v>905.50108402268063</v>
      </c>
      <c r="BM3397">
        <v>919.85056316739121</v>
      </c>
      <c r="BN3397">
        <v>172.35532765232668</v>
      </c>
      <c r="BO3397">
        <v>24.165574325175708</v>
      </c>
      <c r="BP3397">
        <v>3.5297105219846858E-2</v>
      </c>
      <c r="BQ3397">
        <v>100</v>
      </c>
      <c r="BR3397">
        <v>395.13123973987138</v>
      </c>
      <c r="BS3397">
        <v>5.1311228941671616E-2</v>
      </c>
      <c r="BT3397">
        <v>2.9467726586017402E-4</v>
      </c>
      <c r="BU3397">
        <v>66.356621788575652</v>
      </c>
      <c r="BV3397">
        <v>0.55530790649373596</v>
      </c>
      <c r="BW3397">
        <v>15.535974058105388</v>
      </c>
      <c r="BX3397">
        <v>37.790093146864876</v>
      </c>
      <c r="BY3397">
        <v>31.75980478595023</v>
      </c>
      <c r="BZ3397">
        <v>875.63152156237709</v>
      </c>
      <c r="CA3397">
        <v>335.30343645580518</v>
      </c>
      <c r="CB3397">
        <v>227.45259696124424</v>
      </c>
      <c r="CC3397" s="156">
        <v>0.88</v>
      </c>
      <c r="CD3397">
        <v>1520</v>
      </c>
      <c r="CE3397">
        <v>0.25719965747532703</v>
      </c>
      <c r="CF3397">
        <v>9.0164330503778842</v>
      </c>
      <c r="CG3397">
        <v>0.35097655173266623</v>
      </c>
      <c r="CH3397">
        <v>34.958847274068802</v>
      </c>
      <c r="CI3397">
        <v>4</v>
      </c>
    </row>
    <row r="3398" spans="47:87" x14ac:dyDescent="0.3">
      <c r="AU3398">
        <v>0.3</v>
      </c>
      <c r="AV3398">
        <v>18.064529383475339</v>
      </c>
      <c r="AW3398">
        <v>0.36083303617866019</v>
      </c>
      <c r="AX3398">
        <v>0.39080102352055163</v>
      </c>
      <c r="AY3398">
        <v>315.62833786299444</v>
      </c>
      <c r="AZ3398">
        <v>0.10392981097785932</v>
      </c>
      <c r="BA3398">
        <v>451.35065804237234</v>
      </c>
      <c r="BB3398">
        <v>343.37180816726811</v>
      </c>
      <c r="BC3398">
        <v>1</v>
      </c>
      <c r="BD3398">
        <v>47.928618124352028</v>
      </c>
      <c r="BE3398">
        <v>98.539368116692287</v>
      </c>
      <c r="BF3398">
        <v>15.959472328789717</v>
      </c>
      <c r="BG3398">
        <v>4.3100302118105942</v>
      </c>
      <c r="BH3398">
        <v>403.21859243368027</v>
      </c>
      <c r="BI3398">
        <v>0.20000000000000004</v>
      </c>
      <c r="BJ3398">
        <v>2273.7916588558255</v>
      </c>
      <c r="BK3398">
        <v>697.30497753083694</v>
      </c>
      <c r="BL3398">
        <v>962.31429218031155</v>
      </c>
      <c r="BM3398">
        <v>1065.2251708147328</v>
      </c>
      <c r="BN3398">
        <v>101.5605107297802</v>
      </c>
      <c r="BO3398">
        <v>32.659362408378406</v>
      </c>
      <c r="BP3398">
        <v>4.8992213445608716E-2</v>
      </c>
      <c r="BQ3398">
        <v>100</v>
      </c>
      <c r="BR3398">
        <v>359.85261361508725</v>
      </c>
      <c r="BS3398">
        <v>5.6996027261729289E-2</v>
      </c>
      <c r="BT3398">
        <v>3.1790950704452942E-4</v>
      </c>
      <c r="BU3398">
        <v>34.467901643536187</v>
      </c>
      <c r="BV3398">
        <v>0.5642325074208383</v>
      </c>
      <c r="BW3398">
        <v>16.103189696188682</v>
      </c>
      <c r="BX3398">
        <v>35.857274676728238</v>
      </c>
      <c r="BY3398">
        <v>32.069916296936064</v>
      </c>
      <c r="BZ3398">
        <v>1273.0228199915782</v>
      </c>
      <c r="CA3398">
        <v>272.1154147276377</v>
      </c>
      <c r="CB3398">
        <v>221.94774958828654</v>
      </c>
      <c r="CC3398" s="156">
        <v>0.97</v>
      </c>
      <c r="CD3398">
        <v>2210</v>
      </c>
      <c r="CE3398">
        <v>7.9647803296780673E-2</v>
      </c>
      <c r="CF3398">
        <v>2.8607614127568977</v>
      </c>
      <c r="CG3398">
        <v>0.11297063221331707</v>
      </c>
      <c r="CH3398">
        <v>-3.6257355201209838</v>
      </c>
      <c r="CI3398" t="s">
        <v>479</v>
      </c>
    </row>
    <row r="3399" spans="47:87" x14ac:dyDescent="0.3">
      <c r="AU3399">
        <v>0.3</v>
      </c>
      <c r="AV3399">
        <v>19.982552133974213</v>
      </c>
      <c r="AW3399">
        <v>0.31798869295980664</v>
      </c>
      <c r="AX3399">
        <v>1.651049434307347</v>
      </c>
      <c r="AY3399">
        <v>325.81933014031381</v>
      </c>
      <c r="AZ3399">
        <v>9.4146476325749753E-2</v>
      </c>
      <c r="BA3399">
        <v>432.15778349562908</v>
      </c>
      <c r="BB3399">
        <v>365.39374303921517</v>
      </c>
      <c r="BC3399">
        <v>1</v>
      </c>
      <c r="BD3399">
        <v>31.557782594612476</v>
      </c>
      <c r="BE3399">
        <v>95.906441407060512</v>
      </c>
      <c r="BF3399">
        <v>14.025418159786708</v>
      </c>
      <c r="BG3399">
        <v>5.606538052755881</v>
      </c>
      <c r="BH3399">
        <v>382.51199945520517</v>
      </c>
      <c r="BI3399">
        <v>0.19999999999999998</v>
      </c>
      <c r="BJ3399">
        <v>2820.2410889433254</v>
      </c>
      <c r="BK3399">
        <v>692.37729023590271</v>
      </c>
      <c r="BL3399">
        <v>900.78534964694973</v>
      </c>
      <c r="BM3399">
        <v>1211.9018863836829</v>
      </c>
      <c r="BN3399">
        <v>137.31445165436813</v>
      </c>
      <c r="BO3399">
        <v>28.954832544187475</v>
      </c>
      <c r="BP3399">
        <v>2.2127015776709943E-2</v>
      </c>
      <c r="BQ3399">
        <v>100</v>
      </c>
      <c r="BR3399">
        <v>354.08898830863774</v>
      </c>
      <c r="BS3399">
        <v>5.1812837258354789E-2</v>
      </c>
      <c r="BT3399">
        <v>3.2774422134125477E-4</v>
      </c>
      <c r="BU3399">
        <v>85.033907412741243</v>
      </c>
      <c r="BV3399">
        <v>0.56786685640678147</v>
      </c>
      <c r="BW3399">
        <v>16.086262851603166</v>
      </c>
      <c r="BX3399">
        <v>38.681600166250909</v>
      </c>
      <c r="BY3399">
        <v>31.049449967052709</v>
      </c>
      <c r="BZ3399">
        <v>1126.9567823652369</v>
      </c>
      <c r="CA3399">
        <v>332.34074148019852</v>
      </c>
      <c r="CB3399">
        <v>222.38672682061474</v>
      </c>
      <c r="CC3399" s="156">
        <v>0.82</v>
      </c>
      <c r="CD3399">
        <v>1790</v>
      </c>
      <c r="CE3399">
        <v>0.10634317441489349</v>
      </c>
      <c r="CF3399">
        <v>3.6940057428361115</v>
      </c>
      <c r="CG3399">
        <v>0.14209186535612561</v>
      </c>
      <c r="CH3399">
        <v>-0.6866850710967799</v>
      </c>
      <c r="CI3399" t="s">
        <v>479</v>
      </c>
    </row>
    <row r="3400" spans="47:87" x14ac:dyDescent="0.3">
      <c r="AU3400">
        <v>0.3</v>
      </c>
      <c r="AV3400">
        <v>20.196775909207581</v>
      </c>
      <c r="AW3400">
        <v>0.28729879921977414</v>
      </c>
      <c r="AX3400">
        <v>1.8874775274913558</v>
      </c>
      <c r="AY3400">
        <v>361.51497802580599</v>
      </c>
      <c r="AZ3400">
        <v>0.10631252680407852</v>
      </c>
      <c r="BA3400">
        <v>371.1510962865072</v>
      </c>
      <c r="BB3400">
        <v>389.83130783988827</v>
      </c>
      <c r="BC3400">
        <v>1</v>
      </c>
      <c r="BD3400">
        <v>41.390307049701022</v>
      </c>
      <c r="BE3400">
        <v>107.18555028197886</v>
      </c>
      <c r="BF3400">
        <v>11.935127603230072</v>
      </c>
      <c r="BG3400">
        <v>3.9572090113542795</v>
      </c>
      <c r="BH3400">
        <v>433.47925059479144</v>
      </c>
      <c r="BI3400">
        <v>0.20000000000000004</v>
      </c>
      <c r="BJ3400">
        <v>2468.131964459928</v>
      </c>
      <c r="BK3400">
        <v>679.37332651894201</v>
      </c>
      <c r="BL3400">
        <v>840.09252755739408</v>
      </c>
      <c r="BM3400">
        <v>728.80645688184086</v>
      </c>
      <c r="BN3400">
        <v>193.28364499811002</v>
      </c>
      <c r="BO3400">
        <v>26.04888526722106</v>
      </c>
      <c r="BP3400">
        <v>3.3411294048592638E-2</v>
      </c>
      <c r="BQ3400">
        <v>100</v>
      </c>
      <c r="BR3400">
        <v>417.13886156313322</v>
      </c>
      <c r="BS3400">
        <v>6.2217969866883542E-2</v>
      </c>
      <c r="BT3400">
        <v>3.1035802522632851E-4</v>
      </c>
      <c r="BU3400">
        <v>0</v>
      </c>
      <c r="BV3400">
        <v>0.52287238371879197</v>
      </c>
      <c r="BW3400">
        <v>15.416185914282593</v>
      </c>
      <c r="BX3400">
        <v>35.821921117671359</v>
      </c>
      <c r="BY3400">
        <v>24.501641332284208</v>
      </c>
      <c r="BZ3400">
        <v>1117.914801496403</v>
      </c>
      <c r="CA3400">
        <v>295.50677494223839</v>
      </c>
      <c r="CB3400">
        <v>232.28242605750955</v>
      </c>
      <c r="CC3400" s="156">
        <v>1.08</v>
      </c>
      <c r="CD3400">
        <v>1920</v>
      </c>
      <c r="CE3400">
        <v>8.3080429667954148E-2</v>
      </c>
      <c r="CF3400">
        <v>3.2528350158317743</v>
      </c>
      <c r="CG3400">
        <v>0.11668591683144627</v>
      </c>
      <c r="CH3400">
        <v>-3.7012311936903157</v>
      </c>
      <c r="CI3400" t="s">
        <v>479</v>
      </c>
    </row>
    <row r="3401" spans="47:87" x14ac:dyDescent="0.3">
      <c r="AU3401">
        <v>0.3</v>
      </c>
      <c r="AV3401">
        <v>19.542505018291209</v>
      </c>
      <c r="AW3401">
        <v>0.34447925111872352</v>
      </c>
      <c r="AX3401">
        <v>1.906151095239728</v>
      </c>
      <c r="AY3401">
        <v>343.63686791845771</v>
      </c>
      <c r="AZ3401">
        <v>0.11167124088619385</v>
      </c>
      <c r="BA3401">
        <v>444.73787618768256</v>
      </c>
      <c r="BB3401">
        <v>382.28921561858073</v>
      </c>
      <c r="BC3401">
        <v>1</v>
      </c>
      <c r="BD3401">
        <v>46.952243968082804</v>
      </c>
      <c r="BE3401">
        <v>92.117410980254505</v>
      </c>
      <c r="BF3401">
        <v>16.363808769916311</v>
      </c>
      <c r="BG3401">
        <v>6.1830511438154669</v>
      </c>
      <c r="BH3401">
        <v>490.90270503686287</v>
      </c>
      <c r="BI3401">
        <v>0.19999999999999996</v>
      </c>
      <c r="BJ3401">
        <v>2719.4958082286366</v>
      </c>
      <c r="BK3401">
        <v>684.85789205100002</v>
      </c>
      <c r="BL3401">
        <v>866.30351879558452</v>
      </c>
      <c r="BM3401">
        <v>1130.8791019393086</v>
      </c>
      <c r="BN3401">
        <v>140.36561605638914</v>
      </c>
      <c r="BO3401">
        <v>31.007638270917948</v>
      </c>
      <c r="BP3401">
        <v>6.7525066281390697E-2</v>
      </c>
      <c r="BQ3401">
        <v>100</v>
      </c>
      <c r="BR3401">
        <v>297.63340696520794</v>
      </c>
      <c r="BS3401">
        <v>5.8340315336030561E-2</v>
      </c>
      <c r="BT3401">
        <v>2.8544048065514956E-4</v>
      </c>
      <c r="BU3401">
        <v>0</v>
      </c>
      <c r="BV3401">
        <v>0.56683745190674883</v>
      </c>
      <c r="BW3401">
        <v>15.090288041124563</v>
      </c>
      <c r="BX3401">
        <v>35.521565171226783</v>
      </c>
      <c r="BY3401">
        <v>34.581455390316108</v>
      </c>
      <c r="BZ3401">
        <v>1034.2449469106348</v>
      </c>
      <c r="CA3401">
        <v>249.16755374474033</v>
      </c>
      <c r="CB3401">
        <v>225.29613061307876</v>
      </c>
      <c r="CC3401" s="156">
        <v>0.98</v>
      </c>
      <c r="CD3401">
        <v>2010</v>
      </c>
      <c r="CE3401">
        <v>0.11450070927613343</v>
      </c>
      <c r="CF3401">
        <v>3.4891275457724431</v>
      </c>
      <c r="CG3401">
        <v>0.15324940918780203</v>
      </c>
      <c r="CH3401">
        <v>-0.27715693700159788</v>
      </c>
      <c r="CI3401" t="s">
        <v>479</v>
      </c>
    </row>
    <row r="3402" spans="47:87" x14ac:dyDescent="0.3">
      <c r="AU3402">
        <v>0.3</v>
      </c>
      <c r="AV3402">
        <v>18.191927010244424</v>
      </c>
      <c r="AW3402">
        <v>0.33367385752180168</v>
      </c>
      <c r="AX3402">
        <v>1.9857008928816597</v>
      </c>
      <c r="AY3402">
        <v>308.08672185629348</v>
      </c>
      <c r="AZ3402">
        <v>7.9578817254624609E-2</v>
      </c>
      <c r="BA3402">
        <v>483.28016775207834</v>
      </c>
      <c r="BB3402">
        <v>303.88942977731836</v>
      </c>
      <c r="BC3402">
        <v>1</v>
      </c>
      <c r="BD3402">
        <v>34.157599074316984</v>
      </c>
      <c r="BE3402">
        <v>110.92281217652173</v>
      </c>
      <c r="BF3402">
        <v>15.327748192886245</v>
      </c>
      <c r="BG3402">
        <v>4.2753888185736804</v>
      </c>
      <c r="BH3402">
        <v>421.44369448868503</v>
      </c>
      <c r="BI3402">
        <v>0.19999999999999993</v>
      </c>
      <c r="BJ3402">
        <v>2800.7107931894752</v>
      </c>
      <c r="BK3402">
        <v>703.95071304806038</v>
      </c>
      <c r="BL3402">
        <v>851.36626372533203</v>
      </c>
      <c r="BM3402">
        <v>953.88046946562611</v>
      </c>
      <c r="BN3402">
        <v>123.45022081679109</v>
      </c>
      <c r="BO3402">
        <v>30.002374890071344</v>
      </c>
      <c r="BP3402">
        <v>6.9505997574069861E-2</v>
      </c>
      <c r="BQ3402">
        <v>100</v>
      </c>
      <c r="BR3402">
        <v>408.00832293558625</v>
      </c>
      <c r="BS3402">
        <v>5.9858649101528258E-2</v>
      </c>
      <c r="BT3402">
        <v>3.1575848304074284E-4</v>
      </c>
      <c r="BU3402">
        <v>63.167708631741085</v>
      </c>
      <c r="BV3402">
        <v>0.60830244850173876</v>
      </c>
      <c r="BW3402">
        <v>15.35730268656693</v>
      </c>
      <c r="BX3402">
        <v>32.700607843934996</v>
      </c>
      <c r="BY3402">
        <v>38.978550053527172</v>
      </c>
      <c r="BZ3402">
        <v>1352.4393694615776</v>
      </c>
      <c r="CA3402">
        <v>305.22373273671644</v>
      </c>
      <c r="CB3402">
        <v>243.03868425567401</v>
      </c>
      <c r="CC3402" s="156">
        <v>1.02</v>
      </c>
      <c r="CD3402">
        <v>1140</v>
      </c>
      <c r="CE3402">
        <v>0.1880716558357598</v>
      </c>
      <c r="CF3402">
        <v>6.657036283891026</v>
      </c>
      <c r="CG3402">
        <v>0.22671553587949966</v>
      </c>
      <c r="CH3402">
        <v>25.62653875586323</v>
      </c>
      <c r="CI3402">
        <v>7</v>
      </c>
    </row>
    <row r="3403" spans="47:87" x14ac:dyDescent="0.3">
      <c r="AU3403">
        <v>0.3</v>
      </c>
      <c r="AV3403">
        <v>20.481807390635147</v>
      </c>
      <c r="AW3403">
        <v>0.26011189905024851</v>
      </c>
      <c r="AX3403">
        <v>1.1572089458924539</v>
      </c>
      <c r="AY3403">
        <v>326.19858781595451</v>
      </c>
      <c r="AZ3403">
        <v>9.3311253220300497E-2</v>
      </c>
      <c r="BA3403">
        <v>319.59299397239874</v>
      </c>
      <c r="BB3403">
        <v>293.90267791547211</v>
      </c>
      <c r="BC3403">
        <v>1</v>
      </c>
      <c r="BD3403">
        <v>39.191546019139636</v>
      </c>
      <c r="BE3403">
        <v>96.680493943145663</v>
      </c>
      <c r="BF3403">
        <v>17.083240454990371</v>
      </c>
      <c r="BG3403">
        <v>3.9519501008305147</v>
      </c>
      <c r="BH3403">
        <v>408.83892699955436</v>
      </c>
      <c r="BI3403">
        <v>0.20000000000000004</v>
      </c>
      <c r="BJ3403">
        <v>2457.702784718299</v>
      </c>
      <c r="BK3403">
        <v>680.56330614021454</v>
      </c>
      <c r="BL3403">
        <v>884.47064669840438</v>
      </c>
      <c r="BM3403">
        <v>1080.6445959303744</v>
      </c>
      <c r="BN3403">
        <v>163.82205112845173</v>
      </c>
      <c r="BO3403">
        <v>23.562794359273674</v>
      </c>
      <c r="BP3403">
        <v>3.2824442170057998E-2</v>
      </c>
      <c r="BQ3403">
        <v>100</v>
      </c>
      <c r="BR3403">
        <v>345.88509331374024</v>
      </c>
      <c r="BS3403">
        <v>5.2020645735010897E-2</v>
      </c>
      <c r="BT3403">
        <v>2.8745267839345426E-4</v>
      </c>
      <c r="BU3403">
        <v>22.935892960730534</v>
      </c>
      <c r="BV3403">
        <v>0.5546002894841775</v>
      </c>
      <c r="BW3403">
        <v>14.955868075970667</v>
      </c>
      <c r="BX3403">
        <v>36.412234434723956</v>
      </c>
      <c r="BY3403">
        <v>31.243052875062869</v>
      </c>
      <c r="BZ3403">
        <v>1195.7376936597741</v>
      </c>
      <c r="CA3403">
        <v>272.3728565090338</v>
      </c>
      <c r="CB3403">
        <v>224.51051925962156</v>
      </c>
      <c r="CC3403" s="156">
        <v>1.19</v>
      </c>
      <c r="CD3403">
        <v>1130</v>
      </c>
      <c r="CE3403">
        <v>0.16250119967728827</v>
      </c>
      <c r="CF3403">
        <v>4.8762607781849745</v>
      </c>
      <c r="CG3403">
        <v>0.19482483983895529</v>
      </c>
      <c r="CH3403">
        <v>14.265660527088061</v>
      </c>
      <c r="CI3403">
        <v>9</v>
      </c>
    </row>
    <row r="3404" spans="47:87" x14ac:dyDescent="0.3">
      <c r="AU3404">
        <v>0.3</v>
      </c>
      <c r="AV3404">
        <v>19.396753883202393</v>
      </c>
      <c r="AW3404">
        <v>0.34784243672640369</v>
      </c>
      <c r="AX3404">
        <v>0.77233494645046419</v>
      </c>
      <c r="AY3404">
        <v>356.87372083327966</v>
      </c>
      <c r="AZ3404">
        <v>8.8835219114577021E-2</v>
      </c>
      <c r="BA3404">
        <v>391.94121439170789</v>
      </c>
      <c r="BB3404">
        <v>372.90862876936365</v>
      </c>
      <c r="BC3404">
        <v>1</v>
      </c>
      <c r="BD3404">
        <v>42.238471144721792</v>
      </c>
      <c r="BE3404">
        <v>98.348120321306496</v>
      </c>
      <c r="BF3404">
        <v>20.366996304589602</v>
      </c>
      <c r="BG3404">
        <v>7.1037526664993855</v>
      </c>
      <c r="BH3404">
        <v>402.84940586153175</v>
      </c>
      <c r="BI3404">
        <v>0.1999999999999999</v>
      </c>
      <c r="BJ3404">
        <v>2312.0101125356946</v>
      </c>
      <c r="BK3404">
        <v>680.95119035370226</v>
      </c>
      <c r="BL3404">
        <v>865.96706727181629</v>
      </c>
      <c r="BM3404">
        <v>961.8560597186754</v>
      </c>
      <c r="BN3404">
        <v>215.42890922449951</v>
      </c>
      <c r="BO3404">
        <v>31.302156890273341</v>
      </c>
      <c r="BP3404">
        <v>6.9296926442352733E-2</v>
      </c>
      <c r="BQ3404">
        <v>100</v>
      </c>
      <c r="BR3404">
        <v>310.27144088095764</v>
      </c>
      <c r="BS3404">
        <v>5.8542406475351111E-2</v>
      </c>
      <c r="BT3404">
        <v>3.201909891380753E-4</v>
      </c>
      <c r="BU3404">
        <v>51.899863401234256</v>
      </c>
      <c r="BV3404">
        <v>0.52812911575228716</v>
      </c>
      <c r="BW3404">
        <v>14.864737716518063</v>
      </c>
      <c r="BX3404">
        <v>34.272796809970956</v>
      </c>
      <c r="BY3404">
        <v>35.381012115499509</v>
      </c>
      <c r="BZ3404">
        <v>953.11025478776594</v>
      </c>
      <c r="CA3404">
        <v>236.11508659158457</v>
      </c>
      <c r="CB3404">
        <v>222.86553610430127</v>
      </c>
      <c r="CC3404" s="156">
        <v>1.21</v>
      </c>
      <c r="CD3404">
        <v>1320</v>
      </c>
      <c r="CE3404">
        <v>0.1000249248955305</v>
      </c>
      <c r="CF3404">
        <v>3.4749195203608658</v>
      </c>
      <c r="CG3404">
        <v>0.12499340189857062</v>
      </c>
      <c r="CH3404">
        <v>-1.4378978681724985</v>
      </c>
      <c r="CI3404" t="s">
        <v>479</v>
      </c>
    </row>
    <row r="3405" spans="47:87" x14ac:dyDescent="0.3">
      <c r="AU3405">
        <v>0.3</v>
      </c>
      <c r="AV3405">
        <v>20.334256714752126</v>
      </c>
      <c r="AW3405">
        <v>0.37768594792898075</v>
      </c>
      <c r="AX3405">
        <v>1.6144953397504613</v>
      </c>
      <c r="AY3405">
        <v>318.89862120863671</v>
      </c>
      <c r="AZ3405">
        <v>0.10614693389295493</v>
      </c>
      <c r="BA3405">
        <v>404.07348650086499</v>
      </c>
      <c r="BB3405">
        <v>374.72966030768134</v>
      </c>
      <c r="BC3405">
        <v>1</v>
      </c>
      <c r="BD3405">
        <v>35.085850911638545</v>
      </c>
      <c r="BE3405">
        <v>86.050232703391217</v>
      </c>
      <c r="BF3405">
        <v>24.816527791274588</v>
      </c>
      <c r="BG3405">
        <v>3.0130762139132101</v>
      </c>
      <c r="BH3405">
        <v>454.42630079902091</v>
      </c>
      <c r="BI3405">
        <v>0.2</v>
      </c>
      <c r="BJ3405">
        <v>2378.9242216138423</v>
      </c>
      <c r="BK3405">
        <v>676.47672454267899</v>
      </c>
      <c r="BL3405">
        <v>876.98948297046786</v>
      </c>
      <c r="BM3405">
        <v>888.53091621514295</v>
      </c>
      <c r="BN3405">
        <v>83.652471983080019</v>
      </c>
      <c r="BO3405">
        <v>34.154611711372077</v>
      </c>
      <c r="BP3405">
        <v>5.4948680010362766E-2</v>
      </c>
      <c r="BQ3405">
        <v>100</v>
      </c>
      <c r="BR3405">
        <v>355.55830942392367</v>
      </c>
      <c r="BS3405">
        <v>5.4450651836669008E-2</v>
      </c>
      <c r="BT3405">
        <v>3.0190374154116453E-4</v>
      </c>
      <c r="BU3405">
        <v>0</v>
      </c>
      <c r="BV3405">
        <v>0.56016438098297949</v>
      </c>
      <c r="BW3405">
        <v>15.112418292590394</v>
      </c>
      <c r="BX3405">
        <v>35.169354981686908</v>
      </c>
      <c r="BY3405">
        <v>33.29422732407896</v>
      </c>
      <c r="BZ3405">
        <v>934.3565494753185</v>
      </c>
      <c r="CA3405">
        <v>309.65147830258053</v>
      </c>
      <c r="CB3405">
        <v>217.60053641781093</v>
      </c>
      <c r="CC3405" s="156">
        <v>0.86</v>
      </c>
      <c r="CD3405">
        <v>2150</v>
      </c>
      <c r="CE3405">
        <v>0.14758751524114344</v>
      </c>
      <c r="CF3405">
        <v>4.8398119889750006</v>
      </c>
      <c r="CG3405">
        <v>0.19328205172628149</v>
      </c>
      <c r="CH3405">
        <v>9.6372175902304935</v>
      </c>
      <c r="CI3405">
        <v>9</v>
      </c>
    </row>
    <row r="3406" spans="47:87" x14ac:dyDescent="0.3">
      <c r="AU3406">
        <v>0.3</v>
      </c>
      <c r="AV3406">
        <v>21.628011519200335</v>
      </c>
      <c r="AW3406">
        <v>0.27489746560854439</v>
      </c>
      <c r="AX3406">
        <v>1.3751467691863832</v>
      </c>
      <c r="AY3406">
        <v>304.10932618660905</v>
      </c>
      <c r="AZ3406">
        <v>0.10084675332310303</v>
      </c>
      <c r="BA3406">
        <v>411.15720530382976</v>
      </c>
      <c r="BB3406">
        <v>451.56818408924988</v>
      </c>
      <c r="BC3406">
        <v>1</v>
      </c>
      <c r="BD3406">
        <v>35.238215091862017</v>
      </c>
      <c r="BE3406">
        <v>99.58737002945395</v>
      </c>
      <c r="BF3406">
        <v>13.470853258265111</v>
      </c>
      <c r="BG3406">
        <v>4.3680868468846192</v>
      </c>
      <c r="BH3406">
        <v>441.30173241713049</v>
      </c>
      <c r="BI3406">
        <v>0.20000000000000007</v>
      </c>
      <c r="BJ3406">
        <v>2437.0894762801063</v>
      </c>
      <c r="BK3406">
        <v>688.58987628465582</v>
      </c>
      <c r="BL3406">
        <v>857.74674141271237</v>
      </c>
      <c r="BM3406">
        <v>881.42139605428099</v>
      </c>
      <c r="BN3406">
        <v>148.13559062155218</v>
      </c>
      <c r="BO3406">
        <v>24.946574076469876</v>
      </c>
      <c r="BP3406">
        <v>2.9292089181976535E-2</v>
      </c>
      <c r="BQ3406">
        <v>100</v>
      </c>
      <c r="BR3406">
        <v>297.75170843019936</v>
      </c>
      <c r="BS3406">
        <v>5.8935331040780553E-2</v>
      </c>
      <c r="BT3406">
        <v>3.1098828811410072E-4</v>
      </c>
      <c r="BU3406">
        <v>0</v>
      </c>
      <c r="BV3406">
        <v>0.57392008096018776</v>
      </c>
      <c r="BW3406">
        <v>15.581397503171866</v>
      </c>
      <c r="BX3406">
        <v>36.961773842427569</v>
      </c>
      <c r="BY3406">
        <v>36.057781184219252</v>
      </c>
      <c r="BZ3406">
        <v>809.62669183327296</v>
      </c>
      <c r="CA3406">
        <v>354.8782448781555</v>
      </c>
      <c r="CB3406">
        <v>214.58332735926825</v>
      </c>
      <c r="CC3406" s="156">
        <v>1.0900000000000001</v>
      </c>
      <c r="CD3406">
        <v>880</v>
      </c>
      <c r="CE3406">
        <v>0.20216127309940979</v>
      </c>
      <c r="CF3406">
        <v>8.066894530636052</v>
      </c>
      <c r="CG3406">
        <v>0.26689938143869646</v>
      </c>
      <c r="CH3406">
        <v>23.516220601159407</v>
      </c>
      <c r="CI3406">
        <v>7</v>
      </c>
    </row>
    <row r="3407" spans="47:87" x14ac:dyDescent="0.3">
      <c r="AU3407">
        <v>0.3</v>
      </c>
      <c r="AV3407">
        <v>21.267393997147952</v>
      </c>
      <c r="AW3407">
        <v>0.35612590284987189</v>
      </c>
      <c r="AX3407">
        <v>1.9369174484731686</v>
      </c>
      <c r="AY3407">
        <v>300.52251086612625</v>
      </c>
      <c r="AZ3407">
        <v>7.6367032019807296E-2</v>
      </c>
      <c r="BA3407">
        <v>374.00091175787463</v>
      </c>
      <c r="BB3407">
        <v>334.40805715602102</v>
      </c>
      <c r="BC3407">
        <v>1</v>
      </c>
      <c r="BD3407">
        <v>35.581633788963543</v>
      </c>
      <c r="BE3407">
        <v>105.8956513443387</v>
      </c>
      <c r="BF3407">
        <v>15.517885739229092</v>
      </c>
      <c r="BG3407">
        <v>5.4288324820383256</v>
      </c>
      <c r="BH3407">
        <v>433.28535417350997</v>
      </c>
      <c r="BI3407">
        <v>0.19999999999999998</v>
      </c>
      <c r="BJ3407">
        <v>2328.4562036614197</v>
      </c>
      <c r="BK3407">
        <v>673.49740783619359</v>
      </c>
      <c r="BL3407">
        <v>893.16575750822813</v>
      </c>
      <c r="BM3407">
        <v>1021.2427666592665</v>
      </c>
      <c r="BN3407">
        <v>172.66134995358718</v>
      </c>
      <c r="BO3407">
        <v>32.085367780809008</v>
      </c>
      <c r="BP3407">
        <v>6.643280585849895E-2</v>
      </c>
      <c r="BQ3407">
        <v>100</v>
      </c>
      <c r="BR3407">
        <v>345.26950419590406</v>
      </c>
      <c r="BS3407">
        <v>5.9191305516023168E-2</v>
      </c>
      <c r="BT3407">
        <v>2.9315463561385225E-4</v>
      </c>
      <c r="BU3407">
        <v>0</v>
      </c>
      <c r="BV3407">
        <v>0.58086693393856237</v>
      </c>
      <c r="BW3407">
        <v>13.740544814392663</v>
      </c>
      <c r="BX3407">
        <v>36.682956064066026</v>
      </c>
      <c r="BY3407">
        <v>34.09728093092582</v>
      </c>
      <c r="BZ3407">
        <v>1107.2520709795056</v>
      </c>
      <c r="CA3407">
        <v>336.28579242522977</v>
      </c>
      <c r="CB3407">
        <v>237.8555484942747</v>
      </c>
      <c r="CC3407" s="156">
        <v>1.07</v>
      </c>
      <c r="CD3407">
        <v>1400</v>
      </c>
      <c r="CE3407">
        <v>0.13870347585627263</v>
      </c>
      <c r="CF3407">
        <v>4.4441651292837356</v>
      </c>
      <c r="CG3407">
        <v>0.17128120284660053</v>
      </c>
      <c r="CH3407">
        <v>8.3439299432633849</v>
      </c>
      <c r="CI3407">
        <v>11</v>
      </c>
    </row>
    <row r="3408" spans="47:87" x14ac:dyDescent="0.3">
      <c r="AU3408">
        <v>0.3</v>
      </c>
      <c r="AV3408">
        <v>21.337000996858102</v>
      </c>
      <c r="AW3408">
        <v>0.31868967556825123</v>
      </c>
      <c r="AX3408">
        <v>0.57082796931131452</v>
      </c>
      <c r="AY3408">
        <v>342.88393834707006</v>
      </c>
      <c r="AZ3408">
        <v>0.10118956512212345</v>
      </c>
      <c r="BA3408">
        <v>439.23164170594487</v>
      </c>
      <c r="BB3408">
        <v>378.11029708887708</v>
      </c>
      <c r="BC3408">
        <v>1</v>
      </c>
      <c r="BD3408">
        <v>45.170701555206996</v>
      </c>
      <c r="BE3408">
        <v>102.73481487291039</v>
      </c>
      <c r="BF3408">
        <v>18.519215825400217</v>
      </c>
      <c r="BG3408">
        <v>4.5026396938500355</v>
      </c>
      <c r="BH3408">
        <v>431.93515723379079</v>
      </c>
      <c r="BI3408">
        <v>0.19999999999999998</v>
      </c>
      <c r="BJ3408">
        <v>2672.1832639835698</v>
      </c>
      <c r="BK3408">
        <v>695.49230371680062</v>
      </c>
      <c r="BL3408">
        <v>850.11077150610731</v>
      </c>
      <c r="BM3408">
        <v>836.75808333203554</v>
      </c>
      <c r="BN3408">
        <v>139.77307710813216</v>
      </c>
      <c r="BO3408">
        <v>28.95497263984436</v>
      </c>
      <c r="BP3408">
        <v>2.9870862622280794E-2</v>
      </c>
      <c r="BQ3408">
        <v>100</v>
      </c>
      <c r="BR3408">
        <v>350.13163892688556</v>
      </c>
      <c r="BS3408">
        <v>4.9369543785631159E-2</v>
      </c>
      <c r="BT3408">
        <v>2.8483655536418775E-4</v>
      </c>
      <c r="BU3408">
        <v>0</v>
      </c>
      <c r="BV3408">
        <v>0.54370569208118735</v>
      </c>
      <c r="BW3408">
        <v>15.943672689329144</v>
      </c>
      <c r="BX3408">
        <v>35.574548107298263</v>
      </c>
      <c r="BY3408">
        <v>28.886198762777621</v>
      </c>
      <c r="BZ3408">
        <v>1107.2073869294099</v>
      </c>
      <c r="CA3408">
        <v>188.75290384318009</v>
      </c>
      <c r="CB3408">
        <v>235.402830854722</v>
      </c>
      <c r="CC3408" s="156">
        <v>1.1200000000000001</v>
      </c>
      <c r="CD3408">
        <v>1680</v>
      </c>
      <c r="CE3408">
        <v>0.10215713004888771</v>
      </c>
      <c r="CF3408">
        <v>4.0515028697400304</v>
      </c>
      <c r="CG3408">
        <v>0.13305445039459021</v>
      </c>
      <c r="CH3408">
        <v>-2.6942943138459716</v>
      </c>
      <c r="CI3408" t="s">
        <v>479</v>
      </c>
    </row>
    <row r="3409" spans="47:87" x14ac:dyDescent="0.3">
      <c r="AU3409">
        <v>0.3</v>
      </c>
      <c r="AV3409">
        <v>17.073210642973059</v>
      </c>
      <c r="AW3409">
        <v>0.28119077469817366</v>
      </c>
      <c r="AX3409">
        <v>2.0942313254110227</v>
      </c>
      <c r="AY3409">
        <v>335.5532604755935</v>
      </c>
      <c r="AZ3409">
        <v>0.1080023776183469</v>
      </c>
      <c r="BA3409">
        <v>475.00407590932059</v>
      </c>
      <c r="BB3409">
        <v>367.9313977696948</v>
      </c>
      <c r="BC3409">
        <v>1</v>
      </c>
      <c r="BD3409">
        <v>35.657911667160583</v>
      </c>
      <c r="BE3409">
        <v>108.56384979479081</v>
      </c>
      <c r="BF3409">
        <v>23.021307221618827</v>
      </c>
      <c r="BG3409">
        <v>6.1543665287792635</v>
      </c>
      <c r="BH3409">
        <v>410.20834234968356</v>
      </c>
      <c r="BI3409">
        <v>0.19999999999999996</v>
      </c>
      <c r="BJ3409">
        <v>2684.6717288297345</v>
      </c>
      <c r="BK3409">
        <v>692.70795095864366</v>
      </c>
      <c r="BL3409">
        <v>895.734535247748</v>
      </c>
      <c r="BM3409">
        <v>1023.08689344578</v>
      </c>
      <c r="BN3409">
        <v>168.85337386080153</v>
      </c>
      <c r="BO3409">
        <v>25.406474566736794</v>
      </c>
      <c r="BP3409">
        <v>4.3433686248192258E-2</v>
      </c>
      <c r="BQ3409">
        <v>100</v>
      </c>
      <c r="BR3409">
        <v>306.4106790966494</v>
      </c>
      <c r="BS3409">
        <v>5.6871804730097057E-2</v>
      </c>
      <c r="BT3409">
        <v>2.8019550961054496E-4</v>
      </c>
      <c r="BU3409">
        <v>60.41652658949927</v>
      </c>
      <c r="BV3409">
        <v>0.53691506929333932</v>
      </c>
      <c r="BW3409">
        <v>14.464540611501988</v>
      </c>
      <c r="BX3409">
        <v>34.209604007886519</v>
      </c>
      <c r="BY3409">
        <v>37.148262063679013</v>
      </c>
      <c r="BZ3409">
        <v>1098.6727177025964</v>
      </c>
      <c r="CA3409">
        <v>179.94399640824457</v>
      </c>
      <c r="CB3409">
        <v>248.3967837836563</v>
      </c>
      <c r="CC3409" s="156">
        <v>0.89</v>
      </c>
      <c r="CD3409">
        <v>2390</v>
      </c>
      <c r="CE3409">
        <v>3.1288749692617079E-2</v>
      </c>
      <c r="CF3409">
        <v>2.3402988316004012</v>
      </c>
      <c r="CG3409">
        <v>7.2176870854006883E-2</v>
      </c>
      <c r="CH3409">
        <v>-13.515472736320525</v>
      </c>
      <c r="CI3409" t="s">
        <v>479</v>
      </c>
    </row>
    <row r="3410" spans="47:87" x14ac:dyDescent="0.3">
      <c r="AU3410">
        <v>0.3</v>
      </c>
      <c r="AV3410">
        <v>21.02214512890404</v>
      </c>
      <c r="AW3410">
        <v>0.33762186091172247</v>
      </c>
      <c r="AX3410">
        <v>0.89538951232607489</v>
      </c>
      <c r="AY3410">
        <v>332.72126020520147</v>
      </c>
      <c r="AZ3410">
        <v>0.1062594998236074</v>
      </c>
      <c r="BA3410">
        <v>421.11675013309855</v>
      </c>
      <c r="BB3410">
        <v>384.02502532289589</v>
      </c>
      <c r="BC3410">
        <v>1</v>
      </c>
      <c r="BD3410">
        <v>49.107293622781285</v>
      </c>
      <c r="BE3410">
        <v>110.77942978870908</v>
      </c>
      <c r="BF3410">
        <v>6.7697116538843076</v>
      </c>
      <c r="BG3410">
        <v>6.5733687328611072</v>
      </c>
      <c r="BH3410">
        <v>444.58521006778773</v>
      </c>
      <c r="BI3410">
        <v>0.20000000000000009</v>
      </c>
      <c r="BJ3410">
        <v>2749.6654960619326</v>
      </c>
      <c r="BK3410">
        <v>688.12293099901797</v>
      </c>
      <c r="BL3410">
        <v>857.66101004354437</v>
      </c>
      <c r="BM3410">
        <v>1011.130776047685</v>
      </c>
      <c r="BN3410">
        <v>193.29261253003548</v>
      </c>
      <c r="BO3410">
        <v>30.762900059828958</v>
      </c>
      <c r="BP3410">
        <v>2.0993680601390487E-2</v>
      </c>
      <c r="BQ3410">
        <v>100</v>
      </c>
      <c r="BR3410">
        <v>352.53000827092166</v>
      </c>
      <c r="BS3410">
        <v>5.2736929043947722E-2</v>
      </c>
      <c r="BT3410">
        <v>3.2254901223589377E-4</v>
      </c>
      <c r="BU3410">
        <v>11.002495098034148</v>
      </c>
      <c r="BV3410">
        <v>0.61246492435142008</v>
      </c>
      <c r="BW3410">
        <v>15.781997646174506</v>
      </c>
      <c r="BX3410">
        <v>34.128067240269715</v>
      </c>
      <c r="BY3410">
        <v>31.372801800635489</v>
      </c>
      <c r="BZ3410">
        <v>784.88537518821965</v>
      </c>
      <c r="CA3410">
        <v>363.11357945807953</v>
      </c>
      <c r="CB3410">
        <v>235.00751399354357</v>
      </c>
      <c r="CC3410" s="156">
        <v>1.02</v>
      </c>
      <c r="CD3410">
        <v>1680</v>
      </c>
      <c r="CE3410">
        <v>8.590862840385749E-2</v>
      </c>
      <c r="CF3410">
        <v>3.7354735710217879</v>
      </c>
      <c r="CG3410">
        <v>0.11729758813735476</v>
      </c>
      <c r="CH3410">
        <v>-3.4541303396758738</v>
      </c>
      <c r="CI3410" t="s">
        <v>479</v>
      </c>
    </row>
    <row r="3411" spans="47:87" x14ac:dyDescent="0.3">
      <c r="AU3411">
        <v>0.3</v>
      </c>
      <c r="AV3411">
        <v>19.379595902906569</v>
      </c>
      <c r="AW3411">
        <v>0.35775448327542086</v>
      </c>
      <c r="AX3411">
        <v>2.4238991874992641</v>
      </c>
      <c r="AY3411">
        <v>332.98592425222438</v>
      </c>
      <c r="AZ3411">
        <v>8.8682290657227048E-2</v>
      </c>
      <c r="BA3411">
        <v>315.4669268483384</v>
      </c>
      <c r="BB3411">
        <v>391.44069039914166</v>
      </c>
      <c r="BC3411">
        <v>1</v>
      </c>
      <c r="BD3411">
        <v>47.799641903173892</v>
      </c>
      <c r="BE3411">
        <v>76.340999852916823</v>
      </c>
      <c r="BF3411">
        <v>27.409803411731033</v>
      </c>
      <c r="BG3411">
        <v>5.6379302365285264</v>
      </c>
      <c r="BH3411">
        <v>412.97020305181559</v>
      </c>
      <c r="BI3411">
        <v>0.19999999999999996</v>
      </c>
      <c r="BJ3411">
        <v>2734.0318935044943</v>
      </c>
      <c r="BK3411">
        <v>718.03747960294243</v>
      </c>
      <c r="BL3411">
        <v>906.15765326818439</v>
      </c>
      <c r="BM3411">
        <v>908.46988154700716</v>
      </c>
      <c r="BN3411">
        <v>140.99735590506864</v>
      </c>
      <c r="BO3411">
        <v>32.234396015806915</v>
      </c>
      <c r="BP3411">
        <v>6.6399398977591048E-2</v>
      </c>
      <c r="BQ3411">
        <v>100</v>
      </c>
      <c r="BR3411">
        <v>269.95913675623837</v>
      </c>
      <c r="BS3411">
        <v>5.6247530136078999E-2</v>
      </c>
      <c r="BT3411">
        <v>3.0731032578601203E-4</v>
      </c>
      <c r="BU3411">
        <v>0</v>
      </c>
      <c r="BV3411">
        <v>0.57827813147495488</v>
      </c>
      <c r="BW3411">
        <v>15.889187135031865</v>
      </c>
      <c r="BX3411">
        <v>37.143204204864062</v>
      </c>
      <c r="BY3411">
        <v>27.858476419544335</v>
      </c>
      <c r="BZ3411">
        <v>971.16383089055478</v>
      </c>
      <c r="CA3411">
        <v>346.91119321545409</v>
      </c>
      <c r="CB3411">
        <v>238.66815328932501</v>
      </c>
      <c r="CC3411" s="156">
        <v>1</v>
      </c>
      <c r="CD3411">
        <v>310</v>
      </c>
      <c r="CE3411">
        <v>0.20281761549537802</v>
      </c>
      <c r="CF3411">
        <v>7.8797414929374643</v>
      </c>
      <c r="CG3411">
        <v>0.24363749848932012</v>
      </c>
      <c r="CH3411">
        <v>27.698191599357443</v>
      </c>
      <c r="CI3411">
        <v>7</v>
      </c>
    </row>
    <row r="3412" spans="47:87" x14ac:dyDescent="0.3">
      <c r="AU3412">
        <v>0.3</v>
      </c>
      <c r="AV3412">
        <v>19.27707404649578</v>
      </c>
      <c r="AW3412">
        <v>0.31934634068790146</v>
      </c>
      <c r="AX3412">
        <v>0.72946281006175062</v>
      </c>
      <c r="AY3412">
        <v>334.02763469941544</v>
      </c>
      <c r="AZ3412">
        <v>9.5434978494964323E-2</v>
      </c>
      <c r="BA3412">
        <v>412.17505285822023</v>
      </c>
      <c r="BB3412">
        <v>381.45949802297253</v>
      </c>
      <c r="BC3412">
        <v>1</v>
      </c>
      <c r="BD3412">
        <v>38.076433465277866</v>
      </c>
      <c r="BE3412">
        <v>97.842032915840647</v>
      </c>
      <c r="BF3412">
        <v>14.624089800872802</v>
      </c>
      <c r="BG3412">
        <v>6.2463546659872513</v>
      </c>
      <c r="BH3412">
        <v>421.90772526085709</v>
      </c>
      <c r="BI3412">
        <v>0.20000000000000007</v>
      </c>
      <c r="BJ3412">
        <v>2391.7926237593765</v>
      </c>
      <c r="BK3412">
        <v>675.64985753056567</v>
      </c>
      <c r="BL3412">
        <v>882.01792208653137</v>
      </c>
      <c r="BM3412">
        <v>747.49460006739412</v>
      </c>
      <c r="BN3412">
        <v>191.9316769089144</v>
      </c>
      <c r="BO3412">
        <v>29.005936129221809</v>
      </c>
      <c r="BP3412">
        <v>3.1016886486458603E-2</v>
      </c>
      <c r="BQ3412">
        <v>100</v>
      </c>
      <c r="BR3412">
        <v>360.04171087076219</v>
      </c>
      <c r="BS3412">
        <v>5.5004732225983517E-2</v>
      </c>
      <c r="BT3412">
        <v>2.8617217107973432E-4</v>
      </c>
      <c r="BU3412">
        <v>14.731198754504852</v>
      </c>
      <c r="BV3412">
        <v>0.57792401081656541</v>
      </c>
      <c r="BW3412">
        <v>14.367985877719837</v>
      </c>
      <c r="BX3412">
        <v>38.047486696816776</v>
      </c>
      <c r="BY3412">
        <v>36.341288727444997</v>
      </c>
      <c r="BZ3412">
        <v>1146.3387423732697</v>
      </c>
      <c r="CA3412">
        <v>282.91466749765522</v>
      </c>
      <c r="CB3412">
        <v>237.7978946364648</v>
      </c>
      <c r="CC3412" s="156">
        <v>1.2</v>
      </c>
      <c r="CD3412">
        <v>910</v>
      </c>
      <c r="CE3412">
        <v>0.10175135313621841</v>
      </c>
      <c r="CF3412">
        <v>4.0871906711190107</v>
      </c>
      <c r="CG3412">
        <v>0.14210447770693041</v>
      </c>
      <c r="CH3412">
        <v>1.9619095577409809</v>
      </c>
      <c r="CI3412">
        <v>16</v>
      </c>
    </row>
    <row r="3413" spans="47:87" x14ac:dyDescent="0.3">
      <c r="AU3413">
        <v>0.3</v>
      </c>
      <c r="AV3413">
        <v>19.363420714473463</v>
      </c>
      <c r="AW3413">
        <v>0.27652356306800019</v>
      </c>
      <c r="AX3413">
        <v>0.43245774555430605</v>
      </c>
      <c r="AY3413">
        <v>349.39778721779317</v>
      </c>
      <c r="AZ3413">
        <v>8.8428982310678736E-2</v>
      </c>
      <c r="BA3413">
        <v>384.76167876350212</v>
      </c>
      <c r="BB3413">
        <v>413.58983769408292</v>
      </c>
      <c r="BC3413">
        <v>1</v>
      </c>
      <c r="BD3413">
        <v>37.85486891670989</v>
      </c>
      <c r="BE3413">
        <v>109.03262495451254</v>
      </c>
      <c r="BF3413">
        <v>13.252639591885345</v>
      </c>
      <c r="BG3413">
        <v>3.5658893401958398</v>
      </c>
      <c r="BH3413">
        <v>432.1648121031198</v>
      </c>
      <c r="BI3413">
        <v>0.2</v>
      </c>
      <c r="BJ3413">
        <v>2609.0331737940883</v>
      </c>
      <c r="BK3413">
        <v>664.35988843980317</v>
      </c>
      <c r="BL3413">
        <v>822.68467770157633</v>
      </c>
      <c r="BM3413">
        <v>856.98338351539371</v>
      </c>
      <c r="BN3413">
        <v>91.977838684392424</v>
      </c>
      <c r="BO3413">
        <v>24.812504506246594</v>
      </c>
      <c r="BP3413">
        <v>6.370333923783407E-2</v>
      </c>
      <c r="BQ3413">
        <v>100</v>
      </c>
      <c r="BR3413">
        <v>336.30059662045875</v>
      </c>
      <c r="BS3413">
        <v>5.4506235978460986E-2</v>
      </c>
      <c r="BT3413">
        <v>3.0982869805200514E-4</v>
      </c>
      <c r="BU3413">
        <v>0</v>
      </c>
      <c r="BV3413">
        <v>0.56959289606429464</v>
      </c>
      <c r="BW3413">
        <v>13.682987899823178</v>
      </c>
      <c r="BX3413">
        <v>36.233644008389199</v>
      </c>
      <c r="BY3413">
        <v>28.463864440597376</v>
      </c>
      <c r="BZ3413">
        <v>808.94600680126644</v>
      </c>
      <c r="CA3413">
        <v>281.15257368368043</v>
      </c>
      <c r="CB3413">
        <v>229.90687151148691</v>
      </c>
      <c r="CC3413" s="156">
        <v>1.08</v>
      </c>
      <c r="CD3413">
        <v>910</v>
      </c>
      <c r="CE3413">
        <v>0.19135969454043344</v>
      </c>
      <c r="CF3413">
        <v>6.3323528729172578</v>
      </c>
      <c r="CG3413">
        <v>0.19039918129140279</v>
      </c>
      <c r="CH3413">
        <v>17.541382623027449</v>
      </c>
      <c r="CI3413">
        <v>8</v>
      </c>
    </row>
    <row r="3414" spans="47:87" x14ac:dyDescent="0.3">
      <c r="AU3414">
        <v>0.3</v>
      </c>
      <c r="AV3414">
        <v>19.143783179708297</v>
      </c>
      <c r="AW3414">
        <v>0.32805489037008378</v>
      </c>
      <c r="AX3414">
        <v>1.4083175324445296</v>
      </c>
      <c r="AY3414">
        <v>282.31129825948017</v>
      </c>
      <c r="AZ3414">
        <v>0.11742259005127899</v>
      </c>
      <c r="BA3414">
        <v>398.19554777672982</v>
      </c>
      <c r="BB3414">
        <v>356.57577917552209</v>
      </c>
      <c r="BC3414">
        <v>1</v>
      </c>
      <c r="BD3414">
        <v>35.762543128301104</v>
      </c>
      <c r="BE3414">
        <v>115.05591255233705</v>
      </c>
      <c r="BF3414">
        <v>23.210362223931959</v>
      </c>
      <c r="BG3414">
        <v>4.5719749248094645</v>
      </c>
      <c r="BH3414">
        <v>416.37142431351714</v>
      </c>
      <c r="BI3414">
        <v>0.19999999999999998</v>
      </c>
      <c r="BJ3414">
        <v>2634.8635098049099</v>
      </c>
      <c r="BK3414">
        <v>708.1998367277796</v>
      </c>
      <c r="BL3414">
        <v>913.1354168609663</v>
      </c>
      <c r="BM3414">
        <v>1095.511346184333</v>
      </c>
      <c r="BN3414">
        <v>169.59148236179215</v>
      </c>
      <c r="BO3414">
        <v>29.673003075236831</v>
      </c>
      <c r="BP3414">
        <v>4.6805910795589323E-2</v>
      </c>
      <c r="BQ3414">
        <v>100</v>
      </c>
      <c r="BR3414">
        <v>317.68892948958722</v>
      </c>
      <c r="BS3414">
        <v>5.6539377379650549E-2</v>
      </c>
      <c r="BT3414">
        <v>2.6917633043703379E-4</v>
      </c>
      <c r="BU3414">
        <v>80.690776531253917</v>
      </c>
      <c r="BV3414">
        <v>0.53283323214412648</v>
      </c>
      <c r="BW3414">
        <v>14.621081778523815</v>
      </c>
      <c r="BX3414">
        <v>35.656198993560118</v>
      </c>
      <c r="BY3414">
        <v>33.940842390763834</v>
      </c>
      <c r="BZ3414">
        <v>993.65933314352776</v>
      </c>
      <c r="CA3414">
        <v>246.24898478000301</v>
      </c>
      <c r="CB3414">
        <v>213.18504583805569</v>
      </c>
      <c r="CC3414" s="156">
        <v>1.05</v>
      </c>
      <c r="CD3414">
        <v>1210</v>
      </c>
      <c r="CE3414">
        <v>0.13171195381473888</v>
      </c>
      <c r="CF3414">
        <v>4.569219693948086</v>
      </c>
      <c r="CG3414">
        <v>0.17334870650081366</v>
      </c>
      <c r="CH3414">
        <v>3.9861313120092197</v>
      </c>
      <c r="CI3414">
        <v>13</v>
      </c>
    </row>
    <row r="3415" spans="47:87" x14ac:dyDescent="0.3">
      <c r="AU3415">
        <v>0.3</v>
      </c>
      <c r="AV3415">
        <v>18.59811213809072</v>
      </c>
      <c r="AW3415">
        <v>0.2964119893036099</v>
      </c>
      <c r="AX3415">
        <v>2.2090537632437202</v>
      </c>
      <c r="AY3415">
        <v>310.70216539398598</v>
      </c>
      <c r="AZ3415">
        <v>9.3179253633563039E-2</v>
      </c>
      <c r="BA3415">
        <v>436.8973473617508</v>
      </c>
      <c r="BB3415">
        <v>384.47148191241837</v>
      </c>
      <c r="BC3415">
        <v>1</v>
      </c>
      <c r="BD3415">
        <v>38.021703401251202</v>
      </c>
      <c r="BE3415">
        <v>100.04340931908781</v>
      </c>
      <c r="BF3415">
        <v>23.426295473717634</v>
      </c>
      <c r="BG3415">
        <v>4.8949916848284891</v>
      </c>
      <c r="BH3415">
        <v>409.28931044460688</v>
      </c>
      <c r="BI3415">
        <v>0.20000000000000004</v>
      </c>
      <c r="BJ3415">
        <v>2905.2393415265783</v>
      </c>
      <c r="BK3415">
        <v>681.30627003136169</v>
      </c>
      <c r="BL3415">
        <v>824.3890076195479</v>
      </c>
      <c r="BM3415">
        <v>905.02962501308298</v>
      </c>
      <c r="BN3415">
        <v>135.45637686323644</v>
      </c>
      <c r="BO3415">
        <v>26.56762090678761</v>
      </c>
      <c r="BP3415">
        <v>7.1869548857577431E-2</v>
      </c>
      <c r="BQ3415">
        <v>100</v>
      </c>
      <c r="BR3415">
        <v>311.53646593057692</v>
      </c>
      <c r="BS3415">
        <v>5.8399561311908668E-2</v>
      </c>
      <c r="BT3415">
        <v>3.0804587880244678E-4</v>
      </c>
      <c r="BU3415">
        <v>33.226356836456858</v>
      </c>
      <c r="BV3415">
        <v>0.52860290546074395</v>
      </c>
      <c r="BW3415">
        <v>15.236000832775087</v>
      </c>
      <c r="BX3415">
        <v>36.389150720383675</v>
      </c>
      <c r="BY3415">
        <v>34.850247222592657</v>
      </c>
      <c r="BZ3415">
        <v>1011.4649735965951</v>
      </c>
      <c r="CA3415">
        <v>340.50313484652878</v>
      </c>
      <c r="CB3415">
        <v>235.18893605264108</v>
      </c>
      <c r="CC3415" s="156">
        <v>0.91</v>
      </c>
      <c r="CD3415">
        <v>1860</v>
      </c>
      <c r="CE3415">
        <v>0.11574298652261361</v>
      </c>
      <c r="CF3415">
        <v>5.8022605863937144</v>
      </c>
      <c r="CG3415">
        <v>0.15303624969304436</v>
      </c>
      <c r="CH3415">
        <v>1.8870638374973754</v>
      </c>
      <c r="CI3415">
        <v>16</v>
      </c>
    </row>
    <row r="3416" spans="47:87" x14ac:dyDescent="0.3">
      <c r="AU3416">
        <v>0.3</v>
      </c>
      <c r="AV3416">
        <v>19.275960674411248</v>
      </c>
      <c r="AW3416">
        <v>0.31905690377162854</v>
      </c>
      <c r="AX3416">
        <v>0.84537344229329148</v>
      </c>
      <c r="AY3416">
        <v>337.57526686562659</v>
      </c>
      <c r="AZ3416">
        <v>9.290864502177329E-2</v>
      </c>
      <c r="BA3416">
        <v>429.45696960014442</v>
      </c>
      <c r="BB3416">
        <v>284.008201667729</v>
      </c>
      <c r="BC3416">
        <v>1</v>
      </c>
      <c r="BD3416">
        <v>37.909391226956487</v>
      </c>
      <c r="BE3416">
        <v>97.405282101906153</v>
      </c>
      <c r="BF3416">
        <v>18.610940910146713</v>
      </c>
      <c r="BG3416">
        <v>5.4622421102707319</v>
      </c>
      <c r="BH3416">
        <v>453.8117598577947</v>
      </c>
      <c r="BI3416">
        <v>0.20000000000000004</v>
      </c>
      <c r="BJ3416">
        <v>2394.3499820175502</v>
      </c>
      <c r="BK3416">
        <v>672.06476864229239</v>
      </c>
      <c r="BL3416">
        <v>898.65446367342201</v>
      </c>
      <c r="BM3416">
        <v>921.42147311455108</v>
      </c>
      <c r="BN3416">
        <v>207.77631686331668</v>
      </c>
      <c r="BO3416">
        <v>28.949363525192297</v>
      </c>
      <c r="BP3416">
        <v>3.4675315439305958E-2</v>
      </c>
      <c r="BQ3416">
        <v>100</v>
      </c>
      <c r="BR3416">
        <v>234.39188161914353</v>
      </c>
      <c r="BS3416">
        <v>5.6640974956544687E-2</v>
      </c>
      <c r="BT3416">
        <v>3.3745119632096665E-4</v>
      </c>
      <c r="BU3416">
        <v>113.02690393385727</v>
      </c>
      <c r="BV3416">
        <v>0.52687968503870519</v>
      </c>
      <c r="BW3416">
        <v>13.303134824374315</v>
      </c>
      <c r="BX3416">
        <v>35.015060211620785</v>
      </c>
      <c r="BY3416">
        <v>40.768574579535468</v>
      </c>
      <c r="BZ3416">
        <v>923.6960144527136</v>
      </c>
      <c r="CA3416">
        <v>251.56798204398962</v>
      </c>
      <c r="CB3416">
        <v>219.52943612514767</v>
      </c>
      <c r="CC3416" s="156">
        <v>0.94</v>
      </c>
      <c r="CD3416">
        <v>2340</v>
      </c>
      <c r="CE3416">
        <v>0.10235896910956321</v>
      </c>
      <c r="CF3416">
        <v>3.0424208020038082</v>
      </c>
      <c r="CG3416">
        <v>0.13102948254140251</v>
      </c>
      <c r="CH3416">
        <v>1.3714754135449583</v>
      </c>
      <c r="CI3416">
        <v>18</v>
      </c>
    </row>
    <row r="3417" spans="47:87" x14ac:dyDescent="0.3">
      <c r="AU3417">
        <v>0.3</v>
      </c>
      <c r="AV3417">
        <v>19.423325491756675</v>
      </c>
      <c r="AW3417">
        <v>0.36980262391136032</v>
      </c>
      <c r="AX3417">
        <v>1.2732312266002528</v>
      </c>
      <c r="AY3417">
        <v>329.67913983028086</v>
      </c>
      <c r="AZ3417">
        <v>0.10448480225936235</v>
      </c>
      <c r="BA3417">
        <v>486.33314653180281</v>
      </c>
      <c r="BB3417">
        <v>349.9196472903451</v>
      </c>
      <c r="BC3417">
        <v>1</v>
      </c>
      <c r="BD3417">
        <v>42.029509681472561</v>
      </c>
      <c r="BE3417">
        <v>94.818700376102328</v>
      </c>
      <c r="BF3417">
        <v>17.469753971689585</v>
      </c>
      <c r="BG3417">
        <v>5.0729556693169569</v>
      </c>
      <c r="BH3417">
        <v>413.04657905191328</v>
      </c>
      <c r="BI3417">
        <v>0.20000000000000004</v>
      </c>
      <c r="BJ3417">
        <v>3064.8334045015222</v>
      </c>
      <c r="BK3417">
        <v>691.14780045333293</v>
      </c>
      <c r="BL3417">
        <v>924.82657558194808</v>
      </c>
      <c r="BM3417">
        <v>1085.1069485973512</v>
      </c>
      <c r="BN3417">
        <v>120.97962993643198</v>
      </c>
      <c r="BO3417">
        <v>33.494716399942384</v>
      </c>
      <c r="BP3417">
        <v>4.7367405464868895E-2</v>
      </c>
      <c r="BQ3417">
        <v>100</v>
      </c>
      <c r="BR3417">
        <v>394.84337407775854</v>
      </c>
      <c r="BS3417">
        <v>5.5789659241071501E-2</v>
      </c>
      <c r="BT3417">
        <v>3.0334013257175553E-4</v>
      </c>
      <c r="BU3417">
        <v>0</v>
      </c>
      <c r="BV3417">
        <v>0.51142013608292392</v>
      </c>
      <c r="BW3417">
        <v>13.983907728372571</v>
      </c>
      <c r="BX3417">
        <v>34.774768012185987</v>
      </c>
      <c r="BY3417">
        <v>31.776720283564661</v>
      </c>
      <c r="BZ3417">
        <v>1006.7488024835712</v>
      </c>
      <c r="CA3417">
        <v>313.55231974856832</v>
      </c>
      <c r="CB3417">
        <v>240.9530531782857</v>
      </c>
      <c r="CC3417" s="156">
        <v>1.29</v>
      </c>
      <c r="CD3417">
        <v>330</v>
      </c>
      <c r="CE3417">
        <v>0.13512042718076045</v>
      </c>
      <c r="CF3417">
        <v>4.3847048495431107</v>
      </c>
      <c r="CG3417">
        <v>0.1753391666482127</v>
      </c>
      <c r="CH3417">
        <v>5.9499521082219609</v>
      </c>
      <c r="CI3417">
        <v>12</v>
      </c>
    </row>
    <row r="3418" spans="47:87" x14ac:dyDescent="0.3">
      <c r="AU3418">
        <v>0.3</v>
      </c>
      <c r="AV3418">
        <v>19.775889871666063</v>
      </c>
      <c r="AW3418">
        <v>0.30953585573844805</v>
      </c>
      <c r="AX3418">
        <v>2.0215113060080405</v>
      </c>
      <c r="AY3418">
        <v>339.76198427000514</v>
      </c>
      <c r="AZ3418">
        <v>0.10916797866118215</v>
      </c>
      <c r="BA3418">
        <v>452.68133617968027</v>
      </c>
      <c r="BB3418">
        <v>334.89812339784271</v>
      </c>
      <c r="BC3418">
        <v>1</v>
      </c>
      <c r="BD3418">
        <v>42.090427819771826</v>
      </c>
      <c r="BE3418">
        <v>108.30984295715676</v>
      </c>
      <c r="BF3418">
        <v>8.7830822439523253</v>
      </c>
      <c r="BG3418">
        <v>4.4101861430038394</v>
      </c>
      <c r="BH3418">
        <v>412.14923335215366</v>
      </c>
      <c r="BI3418">
        <v>0.2</v>
      </c>
      <c r="BJ3418">
        <v>2523.7903218058973</v>
      </c>
      <c r="BK3418">
        <v>693.28007249963741</v>
      </c>
      <c r="BL3418">
        <v>923.21564549463744</v>
      </c>
      <c r="BM3418">
        <v>910.35477071561149</v>
      </c>
      <c r="BN3418">
        <v>144.36128560858876</v>
      </c>
      <c r="BO3418">
        <v>27.839234860630839</v>
      </c>
      <c r="BP3418">
        <v>6.3428471221290542E-2</v>
      </c>
      <c r="BQ3418">
        <v>100</v>
      </c>
      <c r="BR3418">
        <v>293.63426953726071</v>
      </c>
      <c r="BS3418">
        <v>5.1185218671318859E-2</v>
      </c>
      <c r="BT3418">
        <v>2.9332467753445294E-4</v>
      </c>
      <c r="BU3418">
        <v>0</v>
      </c>
      <c r="BV3418">
        <v>0.53975608319128476</v>
      </c>
      <c r="BW3418">
        <v>12.801741971092516</v>
      </c>
      <c r="BX3418">
        <v>33.835973061174954</v>
      </c>
      <c r="BY3418">
        <v>34.854931996497669</v>
      </c>
      <c r="BZ3418">
        <v>1307.5465334168566</v>
      </c>
      <c r="CA3418">
        <v>145.71370505071738</v>
      </c>
      <c r="CB3418">
        <v>232.05038618156587</v>
      </c>
      <c r="CC3418" s="156">
        <v>1.02</v>
      </c>
      <c r="CD3418">
        <v>2200</v>
      </c>
      <c r="CE3418">
        <v>0.18228652302496995</v>
      </c>
      <c r="CF3418">
        <v>5.0220885329074685</v>
      </c>
      <c r="CG3418">
        <v>0.24168337810274973</v>
      </c>
      <c r="CH3418">
        <v>13.591311053337375</v>
      </c>
      <c r="CI3418">
        <v>7</v>
      </c>
    </row>
    <row r="3419" spans="47:87" x14ac:dyDescent="0.3">
      <c r="AU3419">
        <v>0.3</v>
      </c>
      <c r="AV3419">
        <v>20.464004552032595</v>
      </c>
      <c r="AW3419">
        <v>0.26753172436925704</v>
      </c>
      <c r="AX3419">
        <v>2.0899721414730217</v>
      </c>
      <c r="AY3419">
        <v>314.52612319349345</v>
      </c>
      <c r="AZ3419">
        <v>9.6003254094424048E-2</v>
      </c>
      <c r="BA3419">
        <v>503.66618979195846</v>
      </c>
      <c r="BB3419">
        <v>449.363701881194</v>
      </c>
      <c r="BC3419">
        <v>1</v>
      </c>
      <c r="BD3419">
        <v>50.262177266233657</v>
      </c>
      <c r="BE3419">
        <v>98.420928157624488</v>
      </c>
      <c r="BF3419">
        <v>16.217737828757958</v>
      </c>
      <c r="BG3419">
        <v>4.97594918340228</v>
      </c>
      <c r="BH3419">
        <v>481.44295942571841</v>
      </c>
      <c r="BI3419">
        <v>0.2</v>
      </c>
      <c r="BJ3419">
        <v>2428.556597173887</v>
      </c>
      <c r="BK3419">
        <v>676.47887109935664</v>
      </c>
      <c r="BL3419">
        <v>885.19495662537713</v>
      </c>
      <c r="BM3419">
        <v>954.36096535263403</v>
      </c>
      <c r="BN3419">
        <v>142.82144191142643</v>
      </c>
      <c r="BO3419">
        <v>24.315062708036553</v>
      </c>
      <c r="BP3419">
        <v>2.4037627732628221E-2</v>
      </c>
      <c r="BQ3419">
        <v>100</v>
      </c>
      <c r="BR3419">
        <v>384.07822493155078</v>
      </c>
      <c r="BS3419">
        <v>5.7800197725038152E-2</v>
      </c>
      <c r="BT3419">
        <v>2.7385172806598335E-4</v>
      </c>
      <c r="BU3419">
        <v>19.885583776341949</v>
      </c>
      <c r="BV3419">
        <v>0.53169667025538658</v>
      </c>
      <c r="BW3419">
        <v>14.786580813130794</v>
      </c>
      <c r="BX3419">
        <v>35.384608282716748</v>
      </c>
      <c r="BY3419">
        <v>34.961076833346148</v>
      </c>
      <c r="BZ3419">
        <v>927.32398217722368</v>
      </c>
      <c r="CA3419">
        <v>254.01956736357388</v>
      </c>
      <c r="CB3419">
        <v>237.56343067283504</v>
      </c>
      <c r="CC3419" s="156">
        <v>0.96</v>
      </c>
      <c r="CD3419">
        <v>2090</v>
      </c>
      <c r="CE3419">
        <v>6.8845426444572588E-2</v>
      </c>
      <c r="CF3419">
        <v>2.0160406527735013</v>
      </c>
      <c r="CG3419">
        <v>0.10434313563615567</v>
      </c>
      <c r="CH3419">
        <v>-4.8368923556623429</v>
      </c>
      <c r="CI3419" t="s">
        <v>479</v>
      </c>
    </row>
    <row r="3420" spans="47:87" x14ac:dyDescent="0.3">
      <c r="AU3420">
        <v>0.3</v>
      </c>
      <c r="AV3420">
        <v>20.789862031465223</v>
      </c>
      <c r="AW3420">
        <v>0.33888718522405054</v>
      </c>
      <c r="AX3420">
        <v>2.2864923839802938</v>
      </c>
      <c r="AY3420">
        <v>313.92624985229725</v>
      </c>
      <c r="AZ3420">
        <v>9.2011994349442947E-2</v>
      </c>
      <c r="BA3420">
        <v>432.34738816979694</v>
      </c>
      <c r="BB3420">
        <v>302.071442699339</v>
      </c>
      <c r="BC3420">
        <v>1</v>
      </c>
      <c r="BD3420">
        <v>39.448284734008745</v>
      </c>
      <c r="BE3420">
        <v>107.90226607147223</v>
      </c>
      <c r="BF3420">
        <v>12.973459420324859</v>
      </c>
      <c r="BG3420">
        <v>5.3392950650829798</v>
      </c>
      <c r="BH3420">
        <v>413.66017081860588</v>
      </c>
      <c r="BI3420">
        <v>0.19999999999999998</v>
      </c>
      <c r="BJ3420">
        <v>2611.2591537712783</v>
      </c>
      <c r="BK3420">
        <v>687.21157500573145</v>
      </c>
      <c r="BL3420">
        <v>889.20201656614768</v>
      </c>
      <c r="BM3420">
        <v>912.12867859686901</v>
      </c>
      <c r="BN3420">
        <v>206.70020084378166</v>
      </c>
      <c r="BO3420">
        <v>30.821638052374819</v>
      </c>
      <c r="BP3420">
        <v>2.8005911490302397E-2</v>
      </c>
      <c r="BQ3420">
        <v>100</v>
      </c>
      <c r="BR3420">
        <v>273.97702721895291</v>
      </c>
      <c r="BS3420">
        <v>5.8780755650213845E-2</v>
      </c>
      <c r="BT3420">
        <v>3.2028670454463772E-4</v>
      </c>
      <c r="BU3420">
        <v>56.686486670045035</v>
      </c>
      <c r="BV3420">
        <v>0.56827319800347997</v>
      </c>
      <c r="BW3420">
        <v>15.684978587129876</v>
      </c>
      <c r="BX3420">
        <v>37.15601251546456</v>
      </c>
      <c r="BY3420">
        <v>35.408489025580586</v>
      </c>
      <c r="BZ3420">
        <v>1177.4631903490902</v>
      </c>
      <c r="CA3420">
        <v>309.62144993705255</v>
      </c>
      <c r="CB3420">
        <v>236.36914842415544</v>
      </c>
      <c r="CC3420" s="156">
        <v>0.93</v>
      </c>
      <c r="CD3420">
        <v>2270</v>
      </c>
      <c r="CE3420">
        <v>0.14331998401916879</v>
      </c>
      <c r="CF3420">
        <v>4.0181657366099657</v>
      </c>
      <c r="CG3420">
        <v>0.15359926527400389</v>
      </c>
      <c r="CH3420">
        <v>9.3439891156827866</v>
      </c>
      <c r="CI3420">
        <v>11</v>
      </c>
    </row>
    <row r="3421" spans="47:87" x14ac:dyDescent="0.3">
      <c r="AU3421">
        <v>0.3</v>
      </c>
      <c r="AV3421">
        <v>21.100743132932401</v>
      </c>
      <c r="AW3421">
        <v>0.32090276146223451</v>
      </c>
      <c r="AX3421">
        <v>1.3934806017203056</v>
      </c>
      <c r="AY3421">
        <v>327.20742084257688</v>
      </c>
      <c r="AZ3421">
        <v>0.10555678362145555</v>
      </c>
      <c r="BA3421">
        <v>368.76564847138707</v>
      </c>
      <c r="BB3421">
        <v>412.93096980748516</v>
      </c>
      <c r="BC3421">
        <v>1</v>
      </c>
      <c r="BD3421">
        <v>41.688690305624363</v>
      </c>
      <c r="BE3421">
        <v>94.619820381103992</v>
      </c>
      <c r="BF3421">
        <v>8.7248792031252176</v>
      </c>
      <c r="BG3421">
        <v>4.4852420235619608</v>
      </c>
      <c r="BH3421">
        <v>341.23751936982961</v>
      </c>
      <c r="BI3421">
        <v>0.2</v>
      </c>
      <c r="BJ3421">
        <v>2972.0530730990708</v>
      </c>
      <c r="BK3421">
        <v>677.59453342494248</v>
      </c>
      <c r="BL3421">
        <v>846.02169324365423</v>
      </c>
      <c r="BM3421">
        <v>787.90767192578778</v>
      </c>
      <c r="BN3421">
        <v>216.94384733187746</v>
      </c>
      <c r="BO3421">
        <v>28.965376286222146</v>
      </c>
      <c r="BP3421">
        <v>5.3197083369143638E-2</v>
      </c>
      <c r="BQ3421">
        <v>100</v>
      </c>
      <c r="BR3421">
        <v>363.16585040941737</v>
      </c>
      <c r="BS3421">
        <v>5.8713440215719906E-2</v>
      </c>
      <c r="BT3421">
        <v>3.0563318889653468E-4</v>
      </c>
      <c r="BU3421">
        <v>4.687808152377098</v>
      </c>
      <c r="BV3421">
        <v>0.59724278680437071</v>
      </c>
      <c r="BW3421">
        <v>14.649918306294804</v>
      </c>
      <c r="BX3421">
        <v>36.983943078942858</v>
      </c>
      <c r="BY3421">
        <v>35.959083502067884</v>
      </c>
      <c r="BZ3421">
        <v>1072.7839038044451</v>
      </c>
      <c r="CA3421">
        <v>292.37526609543249</v>
      </c>
      <c r="CB3421">
        <v>215.37229902857334</v>
      </c>
      <c r="CC3421" s="156">
        <v>1.04</v>
      </c>
      <c r="CD3421">
        <v>1400</v>
      </c>
      <c r="CE3421">
        <v>0.12198672539728639</v>
      </c>
      <c r="CF3421">
        <v>4.6379470092990793</v>
      </c>
      <c r="CG3421">
        <v>0.15069303210497814</v>
      </c>
      <c r="CH3421">
        <v>7.4533091039514829</v>
      </c>
      <c r="CI3421">
        <v>13</v>
      </c>
    </row>
    <row r="3422" spans="47:87" x14ac:dyDescent="0.3">
      <c r="AU3422">
        <v>0.3</v>
      </c>
      <c r="AV3422">
        <v>18.248348799014664</v>
      </c>
      <c r="AW3422">
        <v>0.36149862784963216</v>
      </c>
      <c r="AX3422">
        <v>1.7711356435765733</v>
      </c>
      <c r="AY3422">
        <v>334.75966505401635</v>
      </c>
      <c r="AZ3422">
        <v>7.9038835572269234E-2</v>
      </c>
      <c r="BA3422">
        <v>343.77749915702401</v>
      </c>
      <c r="BB3422">
        <v>297.60654704707753</v>
      </c>
      <c r="BC3422">
        <v>1</v>
      </c>
      <c r="BD3422">
        <v>41.97224470008684</v>
      </c>
      <c r="BE3422">
        <v>86.153339480734672</v>
      </c>
      <c r="BF3422">
        <v>18.095910017357173</v>
      </c>
      <c r="BG3422">
        <v>4.5314517986685381</v>
      </c>
      <c r="BH3422">
        <v>423.88921123937058</v>
      </c>
      <c r="BI3422">
        <v>0.20000000000000004</v>
      </c>
      <c r="BJ3422">
        <v>2630.7392741863478</v>
      </c>
      <c r="BK3422">
        <v>696.81935889517456</v>
      </c>
      <c r="BL3422">
        <v>908.01833823827644</v>
      </c>
      <c r="BM3422">
        <v>1127.8421253138968</v>
      </c>
      <c r="BN3422">
        <v>153.77490884486815</v>
      </c>
      <c r="BO3422">
        <v>32.624461381909171</v>
      </c>
      <c r="BP3422">
        <v>6.0749522846616687E-2</v>
      </c>
      <c r="BQ3422">
        <v>100</v>
      </c>
      <c r="BR3422">
        <v>361.36939848862971</v>
      </c>
      <c r="BS3422">
        <v>5.9623453861684918E-2</v>
      </c>
      <c r="BT3422">
        <v>2.9714359486883462E-4</v>
      </c>
      <c r="BU3422">
        <v>13.012002856183011</v>
      </c>
      <c r="BV3422">
        <v>0.48168489149197946</v>
      </c>
      <c r="BW3422">
        <v>14.607682355622902</v>
      </c>
      <c r="BX3422">
        <v>37.815746347338191</v>
      </c>
      <c r="BY3422">
        <v>34.131137927889633</v>
      </c>
      <c r="BZ3422">
        <v>956.87674060495715</v>
      </c>
      <c r="CA3422">
        <v>298.80731464492567</v>
      </c>
      <c r="CB3422">
        <v>227.92441091595956</v>
      </c>
      <c r="CC3422" s="156">
        <v>1.0900000000000001</v>
      </c>
      <c r="CD3422">
        <v>1440</v>
      </c>
      <c r="CE3422">
        <v>8.0747411538490743E-2</v>
      </c>
      <c r="CF3422">
        <v>3.349956402747059</v>
      </c>
      <c r="CG3422">
        <v>0.11755543599948108</v>
      </c>
      <c r="CH3422">
        <v>-3.0209897051098573</v>
      </c>
      <c r="CI3422" t="s">
        <v>479</v>
      </c>
    </row>
    <row r="3423" spans="47:87" x14ac:dyDescent="0.3">
      <c r="AU3423">
        <v>0.3</v>
      </c>
      <c r="AV3423">
        <v>21.079670858852889</v>
      </c>
      <c r="AW3423">
        <v>0.31452239709611052</v>
      </c>
      <c r="AX3423">
        <v>0.87614341246846461</v>
      </c>
      <c r="AY3423">
        <v>310.80038774636364</v>
      </c>
      <c r="AZ3423">
        <v>8.7579163874815597E-2</v>
      </c>
      <c r="BA3423">
        <v>397.73135167776957</v>
      </c>
      <c r="BB3423">
        <v>351.64360176637615</v>
      </c>
      <c r="BC3423">
        <v>1</v>
      </c>
      <c r="BD3423">
        <v>37.382258187922289</v>
      </c>
      <c r="BE3423">
        <v>99.829858257318847</v>
      </c>
      <c r="BF3423">
        <v>17.303449850397303</v>
      </c>
      <c r="BG3423">
        <v>4.2552170526736113</v>
      </c>
      <c r="BH3423">
        <v>442.22701997297702</v>
      </c>
      <c r="BI3423">
        <v>0.19999999999999998</v>
      </c>
      <c r="BJ3423">
        <v>2520.9645713472814</v>
      </c>
      <c r="BK3423">
        <v>674.70120894832132</v>
      </c>
      <c r="BL3423">
        <v>918.26787376669904</v>
      </c>
      <c r="BM3423">
        <v>941.02609921720671</v>
      </c>
      <c r="BN3423">
        <v>161.05022894292574</v>
      </c>
      <c r="BO3423">
        <v>28.551230712981592</v>
      </c>
      <c r="BP3423">
        <v>3.2587853947583983E-2</v>
      </c>
      <c r="BQ3423">
        <v>100</v>
      </c>
      <c r="BR3423">
        <v>358.47245421077224</v>
      </c>
      <c r="BS3423">
        <v>5.5741659164103237E-2</v>
      </c>
      <c r="BT3423">
        <v>2.9002892691083136E-4</v>
      </c>
      <c r="BU3423">
        <v>0</v>
      </c>
      <c r="BV3423">
        <v>0.54681665098847199</v>
      </c>
      <c r="BW3423">
        <v>14.805976523449166</v>
      </c>
      <c r="BX3423">
        <v>34.818835489904565</v>
      </c>
      <c r="BY3423">
        <v>29.083529770531317</v>
      </c>
      <c r="BZ3423">
        <v>740.96832293015052</v>
      </c>
      <c r="CA3423">
        <v>322.74365885791315</v>
      </c>
      <c r="CB3423">
        <v>213.62047777284673</v>
      </c>
      <c r="CC3423" s="156">
        <v>1.08</v>
      </c>
      <c r="CD3423">
        <v>1110</v>
      </c>
      <c r="CE3423">
        <v>0.29783277421172372</v>
      </c>
      <c r="CF3423">
        <v>8.6613070068916649</v>
      </c>
      <c r="CG3423">
        <v>0.36906612431992036</v>
      </c>
      <c r="CH3423">
        <v>41.931347626237397</v>
      </c>
      <c r="CI3423">
        <v>4</v>
      </c>
    </row>
    <row r="3424" spans="47:87" x14ac:dyDescent="0.3">
      <c r="AU3424">
        <v>0.3</v>
      </c>
      <c r="AV3424">
        <v>20.53893112481726</v>
      </c>
      <c r="AW3424">
        <v>0.37898969252665715</v>
      </c>
      <c r="AX3424">
        <v>1.9644245615156786</v>
      </c>
      <c r="AY3424">
        <v>318.03240588897626</v>
      </c>
      <c r="AZ3424">
        <v>0.11509679760379848</v>
      </c>
      <c r="BA3424">
        <v>430.75899591708077</v>
      </c>
      <c r="BB3424">
        <v>397.98152577119208</v>
      </c>
      <c r="BC3424">
        <v>1</v>
      </c>
      <c r="BD3424">
        <v>42.002055320482505</v>
      </c>
      <c r="BE3424">
        <v>103.83017018497567</v>
      </c>
      <c r="BF3424">
        <v>18.139990880744907</v>
      </c>
      <c r="BG3424">
        <v>4.501357507322977</v>
      </c>
      <c r="BH3424">
        <v>412.77535901882101</v>
      </c>
      <c r="BI3424">
        <v>0.20000000000000004</v>
      </c>
      <c r="BJ3424">
        <v>2656.0104806436043</v>
      </c>
      <c r="BK3424">
        <v>669.62138535296333</v>
      </c>
      <c r="BL3424">
        <v>878.56068268185868</v>
      </c>
      <c r="BM3424">
        <v>952.50167766469019</v>
      </c>
      <c r="BN3424">
        <v>159.55745358422931</v>
      </c>
      <c r="BO3424">
        <v>34.004253237233776</v>
      </c>
      <c r="BP3424">
        <v>8.7648178843301491E-2</v>
      </c>
      <c r="BQ3424">
        <v>100</v>
      </c>
      <c r="BR3424">
        <v>371.99428383455194</v>
      </c>
      <c r="BS3424">
        <v>5.344270495198955E-2</v>
      </c>
      <c r="BT3424">
        <v>3.2582619572823557E-4</v>
      </c>
      <c r="BU3424">
        <v>73.438340644435442</v>
      </c>
      <c r="BV3424">
        <v>0.51251605351980989</v>
      </c>
      <c r="BW3424">
        <v>13.603622396664877</v>
      </c>
      <c r="BX3424">
        <v>35.881083840611332</v>
      </c>
      <c r="BY3424">
        <v>23.229541914095286</v>
      </c>
      <c r="BZ3424">
        <v>1078.3570189406819</v>
      </c>
      <c r="CA3424">
        <v>210.96372968572507</v>
      </c>
      <c r="CB3424">
        <v>218.60775325259749</v>
      </c>
      <c r="CC3424" s="156">
        <v>0.91</v>
      </c>
      <c r="CD3424">
        <v>1950</v>
      </c>
      <c r="CE3424">
        <v>0.12237289775080873</v>
      </c>
      <c r="CF3424">
        <v>4.6370185106202602</v>
      </c>
      <c r="CG3424">
        <v>0.1544216822699534</v>
      </c>
      <c r="CH3424">
        <v>3.2186783165400055</v>
      </c>
      <c r="CI3424">
        <v>14</v>
      </c>
    </row>
    <row r="3425" spans="47:87" x14ac:dyDescent="0.3">
      <c r="AU3425">
        <v>0.3</v>
      </c>
      <c r="AV3425">
        <v>18.962929415974596</v>
      </c>
      <c r="AW3425">
        <v>0.30037826507113768</v>
      </c>
      <c r="AX3425">
        <v>1.9881378066543778</v>
      </c>
      <c r="AY3425">
        <v>309.72269711441533</v>
      </c>
      <c r="AZ3425">
        <v>9.5789667076929264E-2</v>
      </c>
      <c r="BA3425">
        <v>410.82619674745763</v>
      </c>
      <c r="BB3425">
        <v>323.35250143764171</v>
      </c>
      <c r="BC3425">
        <v>1</v>
      </c>
      <c r="BD3425">
        <v>36.514110829362771</v>
      </c>
      <c r="BE3425">
        <v>90.917258892215116</v>
      </c>
      <c r="BF3425">
        <v>14.32145764592555</v>
      </c>
      <c r="BG3425">
        <v>5.0476272735730445</v>
      </c>
      <c r="BH3425">
        <v>422.39447444606373</v>
      </c>
      <c r="BI3425">
        <v>0.2</v>
      </c>
      <c r="BJ3425">
        <v>2468.5728440985249</v>
      </c>
      <c r="BK3425">
        <v>693.61550864136586</v>
      </c>
      <c r="BL3425">
        <v>881.86161754723935</v>
      </c>
      <c r="BM3425">
        <v>997.72717030331012</v>
      </c>
      <c r="BN3425">
        <v>134.64988276712501</v>
      </c>
      <c r="BO3425">
        <v>27.339552216709993</v>
      </c>
      <c r="BP3425">
        <v>2.2293174797112562E-2</v>
      </c>
      <c r="BQ3425">
        <v>100</v>
      </c>
      <c r="BR3425">
        <v>344.95986059474546</v>
      </c>
      <c r="BS3425">
        <v>5.6090158673175683E-2</v>
      </c>
      <c r="BT3425">
        <v>3.0200516677440764E-4</v>
      </c>
      <c r="BU3425">
        <v>0</v>
      </c>
      <c r="BV3425">
        <v>0.54790815155709249</v>
      </c>
      <c r="BW3425">
        <v>14.610461775559429</v>
      </c>
      <c r="BX3425">
        <v>35.431562148370624</v>
      </c>
      <c r="BY3425">
        <v>34.150904806015987</v>
      </c>
      <c r="BZ3425">
        <v>1111.7143733457926</v>
      </c>
      <c r="CA3425">
        <v>281.3960891013898</v>
      </c>
      <c r="CB3425">
        <v>245.85710275942515</v>
      </c>
      <c r="CC3425" s="156">
        <v>1.1000000000000001</v>
      </c>
      <c r="CD3425">
        <v>990</v>
      </c>
      <c r="CE3425">
        <v>7.1960126489314824E-2</v>
      </c>
      <c r="CF3425">
        <v>2.9707262809768054</v>
      </c>
      <c r="CG3425">
        <v>0.10435352388358947</v>
      </c>
      <c r="CH3425">
        <v>-4.8306492290958634</v>
      </c>
      <c r="CI3425" t="s">
        <v>479</v>
      </c>
    </row>
    <row r="3426" spans="47:87" x14ac:dyDescent="0.3">
      <c r="AU3426">
        <v>0.3</v>
      </c>
      <c r="AV3426">
        <v>19.66319099569834</v>
      </c>
      <c r="AW3426">
        <v>0.30349304971302427</v>
      </c>
      <c r="AX3426">
        <v>0.66089998932697902</v>
      </c>
      <c r="AY3426">
        <v>323.73177309368793</v>
      </c>
      <c r="AZ3426">
        <v>9.9288699670099623E-2</v>
      </c>
      <c r="BA3426">
        <v>432.49862845892829</v>
      </c>
      <c r="BB3426">
        <v>347.8524388125885</v>
      </c>
      <c r="BC3426">
        <v>1</v>
      </c>
      <c r="BD3426">
        <v>45.027542758201356</v>
      </c>
      <c r="BE3426">
        <v>89.924926227429808</v>
      </c>
      <c r="BF3426">
        <v>19.502315960098912</v>
      </c>
      <c r="BG3426">
        <v>4.0947671062666915</v>
      </c>
      <c r="BH3426">
        <v>416.87009548919809</v>
      </c>
      <c r="BI3426">
        <v>0.19999999999999998</v>
      </c>
      <c r="BJ3426">
        <v>2521.2991577509902</v>
      </c>
      <c r="BK3426">
        <v>670.11942963396973</v>
      </c>
      <c r="BL3426">
        <v>880.3022199673095</v>
      </c>
      <c r="BM3426">
        <v>808.21732108233903</v>
      </c>
      <c r="BN3426">
        <v>190.52921941170521</v>
      </c>
      <c r="BO3426">
        <v>27.575925810657751</v>
      </c>
      <c r="BP3426">
        <v>2.8230522592745992E-2</v>
      </c>
      <c r="BQ3426">
        <v>100</v>
      </c>
      <c r="BR3426">
        <v>405.26017366520756</v>
      </c>
      <c r="BS3426">
        <v>5.4315523948713806E-2</v>
      </c>
      <c r="BT3426">
        <v>3.0772476830451723E-4</v>
      </c>
      <c r="BU3426">
        <v>0</v>
      </c>
      <c r="BV3426">
        <v>0.55606690596789543</v>
      </c>
      <c r="BW3426">
        <v>14.622570706736425</v>
      </c>
      <c r="BX3426">
        <v>34.707693312234213</v>
      </c>
      <c r="BY3426">
        <v>33.967700573987457</v>
      </c>
      <c r="BZ3426">
        <v>1034.6477229543229</v>
      </c>
      <c r="CA3426">
        <v>345.89730303105182</v>
      </c>
      <c r="CB3426">
        <v>234.0868272822016</v>
      </c>
      <c r="CC3426" s="156">
        <v>1.02</v>
      </c>
      <c r="CD3426">
        <v>1080</v>
      </c>
      <c r="CE3426">
        <v>0.17254467088356362</v>
      </c>
      <c r="CF3426">
        <v>6.4240556231660744</v>
      </c>
      <c r="CG3426">
        <v>0.20662477373885543</v>
      </c>
      <c r="CH3426">
        <v>16.085484443102494</v>
      </c>
      <c r="CI3426">
        <v>8</v>
      </c>
    </row>
    <row r="3427" spans="47:87" x14ac:dyDescent="0.3">
      <c r="AU3427">
        <v>0.3</v>
      </c>
      <c r="AV3427">
        <v>17.160411482468543</v>
      </c>
      <c r="AW3427">
        <v>0.26037045474765397</v>
      </c>
      <c r="AX3427">
        <v>0.93407311490105249</v>
      </c>
      <c r="AY3427">
        <v>286.91313422648278</v>
      </c>
      <c r="AZ3427">
        <v>9.7974946870094295E-2</v>
      </c>
      <c r="BA3427">
        <v>493.42944118882423</v>
      </c>
      <c r="BB3427">
        <v>423.22147916817562</v>
      </c>
      <c r="BC3427">
        <v>1</v>
      </c>
      <c r="BD3427">
        <v>39.379767291584443</v>
      </c>
      <c r="BE3427">
        <v>104.40598881777505</v>
      </c>
      <c r="BF3427">
        <v>16.233350480475082</v>
      </c>
      <c r="BG3427">
        <v>4.5593090088839645</v>
      </c>
      <c r="BH3427">
        <v>396.13649150477863</v>
      </c>
      <c r="BI3427">
        <v>0.20000000000000004</v>
      </c>
      <c r="BJ3427">
        <v>1953.061873601695</v>
      </c>
      <c r="BK3427">
        <v>695.25354118228552</v>
      </c>
      <c r="BL3427">
        <v>876.31919586503761</v>
      </c>
      <c r="BM3427">
        <v>946.39495280076994</v>
      </c>
      <c r="BN3427">
        <v>223.62302892746533</v>
      </c>
      <c r="BO3427">
        <v>23.534461247274468</v>
      </c>
      <c r="BP3427">
        <v>3.9115039481019423E-2</v>
      </c>
      <c r="BQ3427">
        <v>100</v>
      </c>
      <c r="BR3427">
        <v>343.06527960000273</v>
      </c>
      <c r="BS3427">
        <v>5.6215125641979197E-2</v>
      </c>
      <c r="BT3427">
        <v>2.9986494313455315E-4</v>
      </c>
      <c r="BU3427">
        <v>0</v>
      </c>
      <c r="BV3427">
        <v>0.55324447125019449</v>
      </c>
      <c r="BW3427">
        <v>14.906820078966183</v>
      </c>
      <c r="BX3427">
        <v>38.267543235543769</v>
      </c>
      <c r="BY3427">
        <v>30.543086097654573</v>
      </c>
      <c r="BZ3427">
        <v>1150.6129743514521</v>
      </c>
      <c r="CA3427">
        <v>341.01026972115915</v>
      </c>
      <c r="CB3427">
        <v>236.77530258599472</v>
      </c>
      <c r="CC3427" s="156">
        <v>0.9</v>
      </c>
      <c r="CD3427">
        <v>1960</v>
      </c>
      <c r="CE3427">
        <v>0.1128278605991484</v>
      </c>
      <c r="CF3427">
        <v>4.4621495445544426</v>
      </c>
      <c r="CG3427">
        <v>0.1422679704886553</v>
      </c>
      <c r="CH3427">
        <v>4.8920084138921265</v>
      </c>
      <c r="CI3427">
        <v>14</v>
      </c>
    </row>
    <row r="3428" spans="47:87" x14ac:dyDescent="0.3">
      <c r="AU3428">
        <v>0.3</v>
      </c>
      <c r="AV3428">
        <v>19.460631495889132</v>
      </c>
      <c r="AW3428">
        <v>0.28797826027273177</v>
      </c>
      <c r="AX3428">
        <v>2.2219762467782278</v>
      </c>
      <c r="AY3428">
        <v>314.1801333638013</v>
      </c>
      <c r="AZ3428">
        <v>0.10983082752416047</v>
      </c>
      <c r="BA3428">
        <v>450.38292472743217</v>
      </c>
      <c r="BB3428">
        <v>319.60063314668866</v>
      </c>
      <c r="BC3428">
        <v>1</v>
      </c>
      <c r="BD3428">
        <v>34.749558446796179</v>
      </c>
      <c r="BE3428">
        <v>92.643813716065964</v>
      </c>
      <c r="BF3428">
        <v>16.09146564254576</v>
      </c>
      <c r="BG3428">
        <v>6.2552802973167774</v>
      </c>
      <c r="BH3428">
        <v>421.69733626105125</v>
      </c>
      <c r="BI3428">
        <v>0.20000000000000004</v>
      </c>
      <c r="BJ3428">
        <v>2901.6695947075709</v>
      </c>
      <c r="BK3428">
        <v>685.33571917852566</v>
      </c>
      <c r="BL3428">
        <v>855.1012194878233</v>
      </c>
      <c r="BM3428">
        <v>940.89848477758096</v>
      </c>
      <c r="BN3428">
        <v>148.24943810810279</v>
      </c>
      <c r="BO3428">
        <v>26.023489976868802</v>
      </c>
      <c r="BP3428">
        <v>4.4031491710362601E-2</v>
      </c>
      <c r="BQ3428">
        <v>100</v>
      </c>
      <c r="BR3428">
        <v>323.56564006501475</v>
      </c>
      <c r="BS3428">
        <v>5.4578465595538972E-2</v>
      </c>
      <c r="BT3428">
        <v>3.2431228157557118E-4</v>
      </c>
      <c r="BU3428">
        <v>12.899057160976266</v>
      </c>
      <c r="BV3428">
        <v>0.59703126588804978</v>
      </c>
      <c r="BW3428">
        <v>15.691308256194242</v>
      </c>
      <c r="BX3428">
        <v>37.147774917063238</v>
      </c>
      <c r="BY3428">
        <v>36.983440460066625</v>
      </c>
      <c r="BZ3428">
        <v>1174.8350023298472</v>
      </c>
      <c r="CA3428">
        <v>298.60735700706084</v>
      </c>
      <c r="CB3428">
        <v>231.88089486282851</v>
      </c>
      <c r="CC3428" s="156">
        <v>1.17</v>
      </c>
      <c r="CD3428">
        <v>1120</v>
      </c>
      <c r="CE3428">
        <v>0.1257011055989532</v>
      </c>
      <c r="CF3428">
        <v>4.9004625945889639</v>
      </c>
      <c r="CG3428">
        <v>0.15289086120052495</v>
      </c>
      <c r="CH3428">
        <v>11.675019420727407</v>
      </c>
      <c r="CI3428">
        <v>11</v>
      </c>
    </row>
    <row r="3429" spans="47:87" x14ac:dyDescent="0.3">
      <c r="AU3429">
        <v>0.3</v>
      </c>
      <c r="AV3429">
        <v>19.184611499549373</v>
      </c>
      <c r="AW3429">
        <v>0.34263213340105492</v>
      </c>
      <c r="AX3429">
        <v>1.1198622290553526</v>
      </c>
      <c r="AY3429">
        <v>343.01891461785982</v>
      </c>
      <c r="AZ3429">
        <v>8.7109673650694858E-2</v>
      </c>
      <c r="BA3429">
        <v>413.86963459237535</v>
      </c>
      <c r="BB3429">
        <v>270.62801990948333</v>
      </c>
      <c r="BC3429">
        <v>1</v>
      </c>
      <c r="BD3429">
        <v>40.522110452118845</v>
      </c>
      <c r="BE3429">
        <v>95.634830943422045</v>
      </c>
      <c r="BF3429">
        <v>7.0009910467873819</v>
      </c>
      <c r="BG3429">
        <v>5.3491481899776643</v>
      </c>
      <c r="BH3429">
        <v>411.79206142981832</v>
      </c>
      <c r="BI3429">
        <v>0.19999999999999998</v>
      </c>
      <c r="BJ3429">
        <v>2652.9456413536591</v>
      </c>
      <c r="BK3429">
        <v>701.75691035544367</v>
      </c>
      <c r="BL3429">
        <v>908.40884928151399</v>
      </c>
      <c r="BM3429">
        <v>954.53905898082394</v>
      </c>
      <c r="BN3429">
        <v>125.7938363698369</v>
      </c>
      <c r="BO3429">
        <v>31.098974479933325</v>
      </c>
      <c r="BP3429">
        <v>3.6020947076922431E-2</v>
      </c>
      <c r="BQ3429">
        <v>100</v>
      </c>
      <c r="BR3429">
        <v>328.95938835795414</v>
      </c>
      <c r="BS3429">
        <v>5.3823508953581352E-2</v>
      </c>
      <c r="BT3429">
        <v>2.8476401968377269E-4</v>
      </c>
      <c r="BU3429">
        <v>0</v>
      </c>
      <c r="BV3429">
        <v>0.56860204930820424</v>
      </c>
      <c r="BW3429">
        <v>14.848218081936322</v>
      </c>
      <c r="BX3429">
        <v>34.901764148150285</v>
      </c>
      <c r="BY3429">
        <v>36.076581116080035</v>
      </c>
      <c r="BZ3429">
        <v>1236.4963884095982</v>
      </c>
      <c r="CA3429">
        <v>219.97365109736108</v>
      </c>
      <c r="CB3429">
        <v>248.9894912129366</v>
      </c>
      <c r="CC3429" s="156">
        <v>0.92</v>
      </c>
      <c r="CD3429">
        <v>1540</v>
      </c>
      <c r="CE3429">
        <v>0.20809746886914215</v>
      </c>
      <c r="CF3429">
        <v>6.4884301875557373</v>
      </c>
      <c r="CG3429">
        <v>0.2498550865000537</v>
      </c>
      <c r="CH3429">
        <v>22.703285433705719</v>
      </c>
      <c r="CI3429">
        <v>6</v>
      </c>
    </row>
    <row r="3430" spans="47:87" x14ac:dyDescent="0.3">
      <c r="AU3430">
        <v>0.3</v>
      </c>
      <c r="AV3430">
        <v>20.650683861164804</v>
      </c>
      <c r="AW3430">
        <v>0.24180508852277549</v>
      </c>
      <c r="AX3430">
        <v>1.6098629684534</v>
      </c>
      <c r="AY3430">
        <v>345.62494597255841</v>
      </c>
      <c r="AZ3430">
        <v>0.11649491106954721</v>
      </c>
      <c r="BA3430">
        <v>379.89016450504494</v>
      </c>
      <c r="BB3430">
        <v>366.98002006276153</v>
      </c>
      <c r="BC3430">
        <v>1</v>
      </c>
      <c r="BD3430">
        <v>32.974736077395875</v>
      </c>
      <c r="BE3430">
        <v>92.517850729715079</v>
      </c>
      <c r="BF3430">
        <v>18.837380149189535</v>
      </c>
      <c r="BG3430">
        <v>5.9746511461449101</v>
      </c>
      <c r="BH3430">
        <v>438.43730174943755</v>
      </c>
      <c r="BI3430">
        <v>0.19999999999999998</v>
      </c>
      <c r="BJ3430">
        <v>2618.6572949398565</v>
      </c>
      <c r="BK3430">
        <v>692.75493893806345</v>
      </c>
      <c r="BL3430">
        <v>888.17523739364674</v>
      </c>
      <c r="BM3430">
        <v>973.58302071070807</v>
      </c>
      <c r="BN3430">
        <v>199.67240854594252</v>
      </c>
      <c r="BO3430">
        <v>21.966655387128689</v>
      </c>
      <c r="BP3430">
        <v>2.2819494791640686E-2</v>
      </c>
      <c r="BQ3430">
        <v>100</v>
      </c>
      <c r="BR3430">
        <v>347.44670022199102</v>
      </c>
      <c r="BS3430">
        <v>5.0470075813435371E-2</v>
      </c>
      <c r="BT3430">
        <v>3.1719876565738909E-4</v>
      </c>
      <c r="BU3430">
        <v>0</v>
      </c>
      <c r="BV3430">
        <v>0.57038641195939377</v>
      </c>
      <c r="BW3430">
        <v>15.706796174488288</v>
      </c>
      <c r="BX3430">
        <v>35.051561020699381</v>
      </c>
      <c r="BY3430">
        <v>36.295299306727351</v>
      </c>
      <c r="BZ3430">
        <v>882.96840054127392</v>
      </c>
      <c r="CA3430">
        <v>247.2224449664435</v>
      </c>
      <c r="CB3430">
        <v>238.64245839249011</v>
      </c>
      <c r="CC3430" s="156">
        <v>1.1200000000000001</v>
      </c>
      <c r="CD3430">
        <v>1880</v>
      </c>
      <c r="CE3430">
        <v>-6.3081116091867617E-4</v>
      </c>
      <c r="CF3430">
        <v>1.749580617185678</v>
      </c>
      <c r="CG3430">
        <v>5.7264677748619132E-2</v>
      </c>
      <c r="CH3430">
        <v>-16.117368805057012</v>
      </c>
      <c r="CI3430" t="s">
        <v>479</v>
      </c>
    </row>
    <row r="3431" spans="47:87" x14ac:dyDescent="0.3">
      <c r="AU3431">
        <v>0.3</v>
      </c>
      <c r="AV3431">
        <v>19.766125944598759</v>
      </c>
      <c r="AW3431">
        <v>0.29469042782690807</v>
      </c>
      <c r="AX3431">
        <v>0.96535202191195624</v>
      </c>
      <c r="AY3431">
        <v>357.68401272411671</v>
      </c>
      <c r="AZ3431">
        <v>9.4031604047661518E-2</v>
      </c>
      <c r="BA3431">
        <v>412.19826767277368</v>
      </c>
      <c r="BB3431">
        <v>379.3641731652977</v>
      </c>
      <c r="BC3431">
        <v>1</v>
      </c>
      <c r="BD3431">
        <v>45.533571602738419</v>
      </c>
      <c r="BE3431">
        <v>99.231608268647349</v>
      </c>
      <c r="BF3431">
        <v>14.302129511995433</v>
      </c>
      <c r="BG3431">
        <v>5.2573219020451774</v>
      </c>
      <c r="BH3431">
        <v>449.2387795283405</v>
      </c>
      <c r="BI3431">
        <v>0.19999999999999998</v>
      </c>
      <c r="BJ3431">
        <v>2643.7433408547504</v>
      </c>
      <c r="BK3431">
        <v>689.45844526964243</v>
      </c>
      <c r="BL3431">
        <v>950.87496371316024</v>
      </c>
      <c r="BM3431">
        <v>1076.4207881903258</v>
      </c>
      <c r="BN3431">
        <v>254.24238471021116</v>
      </c>
      <c r="BO3431">
        <v>26.645411343103135</v>
      </c>
      <c r="BP3431">
        <v>4.3281992486225183E-2</v>
      </c>
      <c r="BQ3431">
        <v>100</v>
      </c>
      <c r="BR3431">
        <v>378.72398775952217</v>
      </c>
      <c r="BS3431">
        <v>5.3985884760892146E-2</v>
      </c>
      <c r="BT3431">
        <v>2.933995610922386E-4</v>
      </c>
      <c r="BU3431">
        <v>18.744154374295984</v>
      </c>
      <c r="BV3431">
        <v>0.60192834947572826</v>
      </c>
      <c r="BW3431">
        <v>13.38091744675733</v>
      </c>
      <c r="BX3431">
        <v>37.848256364192032</v>
      </c>
      <c r="BY3431">
        <v>40.642868221837446</v>
      </c>
      <c r="BZ3431">
        <v>1048.8336318383915</v>
      </c>
      <c r="CA3431">
        <v>340.23651446999338</v>
      </c>
      <c r="CB3431">
        <v>252.97245173026653</v>
      </c>
      <c r="CC3431" s="156">
        <v>1.1200000000000001</v>
      </c>
      <c r="CD3431">
        <v>1540</v>
      </c>
      <c r="CE3431">
        <v>8.7121026417773972E-2</v>
      </c>
      <c r="CF3431">
        <v>2.7623821719532402</v>
      </c>
      <c r="CG3431">
        <v>0.11809162414222245</v>
      </c>
      <c r="CH3431">
        <v>-2.191002308506274</v>
      </c>
      <c r="CI3431" t="s">
        <v>479</v>
      </c>
    </row>
    <row r="3432" spans="47:87" x14ac:dyDescent="0.3">
      <c r="AU3432">
        <v>0.3</v>
      </c>
      <c r="AV3432">
        <v>20.132173444502754</v>
      </c>
      <c r="AW3432">
        <v>0.37268920755324614</v>
      </c>
      <c r="AX3432">
        <v>1.6753323998605498</v>
      </c>
      <c r="AY3432">
        <v>350.90847010124321</v>
      </c>
      <c r="AZ3432">
        <v>0.11039047342761621</v>
      </c>
      <c r="BA3432">
        <v>360.90290545941053</v>
      </c>
      <c r="BB3432">
        <v>372.95341969625275</v>
      </c>
      <c r="BC3432">
        <v>1</v>
      </c>
      <c r="BD3432">
        <v>38.897265732382088</v>
      </c>
      <c r="BE3432">
        <v>96.210729115849404</v>
      </c>
      <c r="BF3432">
        <v>17.464172403594858</v>
      </c>
      <c r="BG3432">
        <v>4.8434592106771248</v>
      </c>
      <c r="BH3432">
        <v>411.48583785809757</v>
      </c>
      <c r="BI3432">
        <v>0.19999999999999998</v>
      </c>
      <c r="BJ3432">
        <v>2775.4794950091627</v>
      </c>
      <c r="BK3432">
        <v>689.87173532525617</v>
      </c>
      <c r="BL3432">
        <v>909.41456186278106</v>
      </c>
      <c r="BM3432">
        <v>960.22720994311271</v>
      </c>
      <c r="BN3432">
        <v>105.34770247421234</v>
      </c>
      <c r="BO3432">
        <v>33.553655189358729</v>
      </c>
      <c r="BP3432">
        <v>7.2286101899820723E-2</v>
      </c>
      <c r="BQ3432">
        <v>100</v>
      </c>
      <c r="BR3432">
        <v>353.40442806892179</v>
      </c>
      <c r="BS3432">
        <v>5.7801726128710228E-2</v>
      </c>
      <c r="BT3432">
        <v>2.8404049855047217E-4</v>
      </c>
      <c r="BU3432">
        <v>62.239164889687082</v>
      </c>
      <c r="BV3432">
        <v>0.56039626695829581</v>
      </c>
      <c r="BW3432">
        <v>15.100913194770412</v>
      </c>
      <c r="BX3432">
        <v>34.443558754579037</v>
      </c>
      <c r="BY3432">
        <v>29.793508211582605</v>
      </c>
      <c r="BZ3432">
        <v>1018.8082260627881</v>
      </c>
      <c r="CA3432">
        <v>224.58387405044007</v>
      </c>
      <c r="CB3432">
        <v>233.39812854134769</v>
      </c>
      <c r="CC3432" s="156">
        <v>1.0900000000000001</v>
      </c>
      <c r="CD3432">
        <v>1660</v>
      </c>
      <c r="CE3432">
        <v>0.11964675131544578</v>
      </c>
      <c r="CF3432">
        <v>4.6479110177946117</v>
      </c>
      <c r="CG3432">
        <v>0.14757787604507339</v>
      </c>
      <c r="CH3432">
        <v>9.010376432463616</v>
      </c>
      <c r="CI3432">
        <v>12</v>
      </c>
    </row>
    <row r="3433" spans="47:87" x14ac:dyDescent="0.3">
      <c r="AU3433">
        <v>0.3</v>
      </c>
      <c r="AV3433">
        <v>18.544481130116345</v>
      </c>
      <c r="AW3433">
        <v>0.29782976041625547</v>
      </c>
      <c r="AX3433">
        <v>1.4361143453858938</v>
      </c>
      <c r="AY3433">
        <v>321.29579630569236</v>
      </c>
      <c r="AZ3433">
        <v>0.11400997799795294</v>
      </c>
      <c r="BA3433">
        <v>419.59567286384481</v>
      </c>
      <c r="BB3433">
        <v>428.24347014254681</v>
      </c>
      <c r="BC3433">
        <v>1</v>
      </c>
      <c r="BD3433">
        <v>45.496221673285227</v>
      </c>
      <c r="BE3433">
        <v>104.63220984218584</v>
      </c>
      <c r="BF3433">
        <v>17.656464263309221</v>
      </c>
      <c r="BG3433">
        <v>4.9540129402773836</v>
      </c>
      <c r="BH3433">
        <v>371.37970071323258</v>
      </c>
      <c r="BI3433">
        <v>0.20000000000000004</v>
      </c>
      <c r="BJ3433">
        <v>2578.2886488428085</v>
      </c>
      <c r="BK3433">
        <v>707.59170827007767</v>
      </c>
      <c r="BL3433">
        <v>888.38522951893583</v>
      </c>
      <c r="BM3433">
        <v>1097.2511795019175</v>
      </c>
      <c r="BN3433">
        <v>172.1275046897712</v>
      </c>
      <c r="BO3433">
        <v>26.834971847081171</v>
      </c>
      <c r="BP3433">
        <v>5.5092828636587633E-2</v>
      </c>
      <c r="BQ3433">
        <v>100</v>
      </c>
      <c r="BR3433">
        <v>394.26317656289643</v>
      </c>
      <c r="BS3433">
        <v>5.8357809701971658E-2</v>
      </c>
      <c r="BT3433">
        <v>3.0826819343746347E-4</v>
      </c>
      <c r="BU3433">
        <v>0</v>
      </c>
      <c r="BV3433">
        <v>0.53080177388766425</v>
      </c>
      <c r="BW3433">
        <v>13.679612107468703</v>
      </c>
      <c r="BX3433">
        <v>32.876897352312291</v>
      </c>
      <c r="BY3433">
        <v>35.700442815566923</v>
      </c>
      <c r="BZ3433">
        <v>1050.5539592833061</v>
      </c>
      <c r="CA3433">
        <v>204.56615231548673</v>
      </c>
      <c r="CB3433">
        <v>223.49816585690527</v>
      </c>
      <c r="CC3433" s="156">
        <v>1.18</v>
      </c>
      <c r="CD3433">
        <v>2380</v>
      </c>
      <c r="CE3433">
        <v>-6.301929176583021E-2</v>
      </c>
      <c r="CF3433">
        <v>0.72171316176328304</v>
      </c>
      <c r="CG3433">
        <v>2.4108987794251711E-2</v>
      </c>
      <c r="CH3433">
        <v>-23.306018413272259</v>
      </c>
      <c r="CI3433" t="s">
        <v>479</v>
      </c>
    </row>
    <row r="3434" spans="47:87" x14ac:dyDescent="0.3">
      <c r="AU3434">
        <v>0.3</v>
      </c>
      <c r="AV3434">
        <v>19.473668374538526</v>
      </c>
      <c r="AW3434">
        <v>0.22388854816121895</v>
      </c>
      <c r="AX3434">
        <v>1.4590834040084757</v>
      </c>
      <c r="AY3434">
        <v>328.54181615054114</v>
      </c>
      <c r="AZ3434">
        <v>0.11057985292986554</v>
      </c>
      <c r="BA3434">
        <v>375.21135562865419</v>
      </c>
      <c r="BB3434">
        <v>352.00771137635206</v>
      </c>
      <c r="BC3434">
        <v>1</v>
      </c>
      <c r="BD3434">
        <v>48.912887583538634</v>
      </c>
      <c r="BE3434">
        <v>98.990062276845947</v>
      </c>
      <c r="BF3434">
        <v>19.042823846187936</v>
      </c>
      <c r="BG3434">
        <v>4.3808234796300116</v>
      </c>
      <c r="BH3434">
        <v>421.92214147628613</v>
      </c>
      <c r="BI3434">
        <v>0.20000000000000004</v>
      </c>
      <c r="BJ3434">
        <v>2865.3715224984176</v>
      </c>
      <c r="BK3434">
        <v>696.49608822342657</v>
      </c>
      <c r="BL3434">
        <v>958.80924235141208</v>
      </c>
      <c r="BM3434">
        <v>871.702879031527</v>
      </c>
      <c r="BN3434">
        <v>134.84202281304675</v>
      </c>
      <c r="BO3434">
        <v>20.30363306433593</v>
      </c>
      <c r="BP3434">
        <v>2.5411527429159149E-2</v>
      </c>
      <c r="BQ3434">
        <v>100</v>
      </c>
      <c r="BR3434">
        <v>389.71110811105927</v>
      </c>
      <c r="BS3434">
        <v>5.8758724391447373E-2</v>
      </c>
      <c r="BT3434">
        <v>2.942864689428676E-4</v>
      </c>
      <c r="BU3434">
        <v>19.528658810125066</v>
      </c>
      <c r="BV3434">
        <v>0.54269673138035357</v>
      </c>
      <c r="BW3434">
        <v>15.633440969658713</v>
      </c>
      <c r="BX3434">
        <v>35.496795319967909</v>
      </c>
      <c r="BY3434">
        <v>37.713280908867702</v>
      </c>
      <c r="BZ3434">
        <v>942.19239365656586</v>
      </c>
      <c r="CA3434">
        <v>228.0641553054117</v>
      </c>
      <c r="CB3434">
        <v>231.63229421538074</v>
      </c>
      <c r="CC3434" s="156">
        <v>0.95</v>
      </c>
      <c r="CD3434">
        <v>1540</v>
      </c>
      <c r="CE3434">
        <v>0.25108236523668026</v>
      </c>
      <c r="CF3434">
        <v>6.3226969867507403</v>
      </c>
      <c r="CG3434">
        <v>0.30486087579055876</v>
      </c>
      <c r="CH3434">
        <v>26.051780268140945</v>
      </c>
      <c r="CI3434">
        <v>5</v>
      </c>
    </row>
    <row r="3435" spans="47:87" x14ac:dyDescent="0.3">
      <c r="AU3435">
        <v>0.3</v>
      </c>
      <c r="AV3435">
        <v>20.895722533543957</v>
      </c>
      <c r="AW3435">
        <v>0.33738299890540008</v>
      </c>
      <c r="AX3435">
        <v>1.7024336301761802</v>
      </c>
      <c r="AY3435">
        <v>343.42287284799875</v>
      </c>
      <c r="AZ3435">
        <v>9.7085399720267473E-2</v>
      </c>
      <c r="BA3435">
        <v>431.05875932534673</v>
      </c>
      <c r="BB3435">
        <v>380.62967946754003</v>
      </c>
      <c r="BC3435">
        <v>1</v>
      </c>
      <c r="BD3435">
        <v>43.923767033975309</v>
      </c>
      <c r="BE3435">
        <v>101.45347732601655</v>
      </c>
      <c r="BF3435">
        <v>21.795384024730676</v>
      </c>
      <c r="BG3435">
        <v>5.1289153271673316</v>
      </c>
      <c r="BH3435">
        <v>415.37385131885645</v>
      </c>
      <c r="BI3435">
        <v>0.20000000000000004</v>
      </c>
      <c r="BJ3435">
        <v>2657.4744465124127</v>
      </c>
      <c r="BK3435">
        <v>690.27723999315072</v>
      </c>
      <c r="BL3435">
        <v>900.99948033352314</v>
      </c>
      <c r="BM3435">
        <v>1154.73121128907</v>
      </c>
      <c r="BN3435">
        <v>130.23848871305188</v>
      </c>
      <c r="BO3435">
        <v>30.061915424582697</v>
      </c>
      <c r="BP3435">
        <v>0.10344233540432976</v>
      </c>
      <c r="BQ3435">
        <v>100</v>
      </c>
      <c r="BR3435">
        <v>357.68710980123285</v>
      </c>
      <c r="BS3435">
        <v>5.2711702463426102E-2</v>
      </c>
      <c r="BT3435">
        <v>2.7898387034685715E-4</v>
      </c>
      <c r="BU3435">
        <v>0</v>
      </c>
      <c r="BV3435">
        <v>0.55216168810623545</v>
      </c>
      <c r="BW3435">
        <v>14.690613968579109</v>
      </c>
      <c r="BX3435">
        <v>36.449444796577957</v>
      </c>
      <c r="BY3435">
        <v>32.107691585496426</v>
      </c>
      <c r="BZ3435">
        <v>948.29130159036299</v>
      </c>
      <c r="CA3435">
        <v>293.71341059564799</v>
      </c>
      <c r="CB3435">
        <v>227.01378836360897</v>
      </c>
      <c r="CC3435" s="156">
        <v>0.99</v>
      </c>
      <c r="CD3435">
        <v>1560</v>
      </c>
      <c r="CE3435">
        <v>0.20205007660641616</v>
      </c>
      <c r="CF3435">
        <v>7.6031542542335746</v>
      </c>
      <c r="CG3435">
        <v>0.26594515235526484</v>
      </c>
      <c r="CH3435">
        <v>17.39491218236012</v>
      </c>
      <c r="CI3435">
        <v>7</v>
      </c>
    </row>
    <row r="3436" spans="47:87" x14ac:dyDescent="0.3">
      <c r="AU3436">
        <v>0.3</v>
      </c>
      <c r="AV3436">
        <v>21.708182984175917</v>
      </c>
      <c r="AW3436">
        <v>0.33577261940928121</v>
      </c>
      <c r="AX3436">
        <v>1.3149191036055914</v>
      </c>
      <c r="AY3436">
        <v>314.33261224946204</v>
      </c>
      <c r="AZ3436">
        <v>0.11765994193471443</v>
      </c>
      <c r="BA3436">
        <v>444.31915382794114</v>
      </c>
      <c r="BB3436">
        <v>375.43721024946035</v>
      </c>
      <c r="BC3436">
        <v>1</v>
      </c>
      <c r="BD3436">
        <v>43.399774547501202</v>
      </c>
      <c r="BE3436">
        <v>98.431864563298063</v>
      </c>
      <c r="BF3436">
        <v>13.169102196199738</v>
      </c>
      <c r="BG3436">
        <v>4.856498968687931</v>
      </c>
      <c r="BH3436">
        <v>426.3438546950934</v>
      </c>
      <c r="BI3436">
        <v>0.19999999999999996</v>
      </c>
      <c r="BJ3436">
        <v>2816.8178326834013</v>
      </c>
      <c r="BK3436">
        <v>704.0490373618029</v>
      </c>
      <c r="BL3436">
        <v>890.76627592045168</v>
      </c>
      <c r="BM3436">
        <v>929.37166641716794</v>
      </c>
      <c r="BN3436">
        <v>132.51217267881447</v>
      </c>
      <c r="BO3436">
        <v>30.364765342644478</v>
      </c>
      <c r="BP3436">
        <v>4.8685794596958466E-2</v>
      </c>
      <c r="BQ3436">
        <v>100</v>
      </c>
      <c r="BR3436">
        <v>373.2954992500816</v>
      </c>
      <c r="BS3436">
        <v>5.600339959743024E-2</v>
      </c>
      <c r="BT3436">
        <v>2.8667321820461593E-4</v>
      </c>
      <c r="BU3436">
        <v>0</v>
      </c>
      <c r="BV3436">
        <v>0.52599419121862401</v>
      </c>
      <c r="BW3436">
        <v>14.589680447216326</v>
      </c>
      <c r="BX3436">
        <v>34.881092355658723</v>
      </c>
      <c r="BY3436">
        <v>33.995914717905414</v>
      </c>
      <c r="BZ3436">
        <v>1172.4223580710857</v>
      </c>
      <c r="CA3436">
        <v>286.12428964973583</v>
      </c>
      <c r="CB3436">
        <v>227.89787974659893</v>
      </c>
      <c r="CC3436" s="156">
        <v>0.77</v>
      </c>
      <c r="CD3436">
        <v>2370</v>
      </c>
      <c r="CE3436">
        <v>0.14798082420222491</v>
      </c>
      <c r="CF3436">
        <v>6.22394696860135</v>
      </c>
      <c r="CG3436">
        <v>0.19331296003092147</v>
      </c>
      <c r="CH3436">
        <v>15.28622165503678</v>
      </c>
      <c r="CI3436">
        <v>9</v>
      </c>
    </row>
    <row r="3437" spans="47:87" x14ac:dyDescent="0.3">
      <c r="AU3437">
        <v>0.3</v>
      </c>
      <c r="AV3437">
        <v>20.065127631580172</v>
      </c>
      <c r="AW3437">
        <v>0.3022400138371128</v>
      </c>
      <c r="AX3437">
        <v>0.43049957751688139</v>
      </c>
      <c r="AY3437">
        <v>360.44240648853514</v>
      </c>
      <c r="AZ3437">
        <v>0.11251132934794573</v>
      </c>
      <c r="BA3437">
        <v>513.46899889256497</v>
      </c>
      <c r="BB3437">
        <v>318.0775235238296</v>
      </c>
      <c r="BC3437">
        <v>1</v>
      </c>
      <c r="BD3437">
        <v>36.415872048296038</v>
      </c>
      <c r="BE3437">
        <v>88.21172449425292</v>
      </c>
      <c r="BF3437">
        <v>21.401398906446925</v>
      </c>
      <c r="BG3437">
        <v>5.8184992982456549</v>
      </c>
      <c r="BH3437">
        <v>395.21767181835764</v>
      </c>
      <c r="BI3437">
        <v>0.2</v>
      </c>
      <c r="BJ3437">
        <v>2332.3576899720756</v>
      </c>
      <c r="BK3437">
        <v>694.89777402313155</v>
      </c>
      <c r="BL3437">
        <v>857.92627451592796</v>
      </c>
      <c r="BM3437">
        <v>996.63186415569305</v>
      </c>
      <c r="BN3437">
        <v>176.14679917104689</v>
      </c>
      <c r="BO3437">
        <v>27.258496393792942</v>
      </c>
      <c r="BP3437">
        <v>5.2750578630486544E-2</v>
      </c>
      <c r="BQ3437">
        <v>100</v>
      </c>
      <c r="BR3437">
        <v>308.0510405067742</v>
      </c>
      <c r="BS3437">
        <v>5.6803870952570314E-2</v>
      </c>
      <c r="BT3437">
        <v>2.8160106686925691E-4</v>
      </c>
      <c r="BU3437">
        <v>0</v>
      </c>
      <c r="BV3437">
        <v>0.56220189858217307</v>
      </c>
      <c r="BW3437">
        <v>14.287232555506403</v>
      </c>
      <c r="BX3437">
        <v>36.122729730295134</v>
      </c>
      <c r="BY3437">
        <v>32.089171962179449</v>
      </c>
      <c r="BZ3437">
        <v>1030.8055455720673</v>
      </c>
      <c r="CA3437">
        <v>223.15370481433189</v>
      </c>
      <c r="CB3437">
        <v>241.38314511363191</v>
      </c>
      <c r="CC3437" s="156">
        <v>0.92</v>
      </c>
      <c r="CD3437">
        <v>1780</v>
      </c>
      <c r="CE3437">
        <v>0.18941033154442866</v>
      </c>
      <c r="CF3437">
        <v>7.2288239608622122</v>
      </c>
      <c r="CG3437">
        <v>0.24838570187025827</v>
      </c>
      <c r="CH3437">
        <v>21.156374302881691</v>
      </c>
      <c r="CI3437">
        <v>7</v>
      </c>
    </row>
    <row r="3438" spans="47:87" x14ac:dyDescent="0.3">
      <c r="AU3438">
        <v>0.3</v>
      </c>
      <c r="AV3438">
        <v>20.566582065095638</v>
      </c>
      <c r="AW3438">
        <v>0.30064107036484455</v>
      </c>
      <c r="AX3438">
        <v>1.5241606198631925</v>
      </c>
      <c r="AY3438">
        <v>333.91291761490476</v>
      </c>
      <c r="AZ3438">
        <v>8.2769478264579074E-2</v>
      </c>
      <c r="BA3438">
        <v>489.62757361400617</v>
      </c>
      <c r="BB3438">
        <v>286.77116407402718</v>
      </c>
      <c r="BC3438">
        <v>1</v>
      </c>
      <c r="BD3438">
        <v>43.37975664010753</v>
      </c>
      <c r="BE3438">
        <v>97.174590440526572</v>
      </c>
      <c r="BF3438">
        <v>5.1518322597315764</v>
      </c>
      <c r="BG3438">
        <v>4.0333513378397985</v>
      </c>
      <c r="BH3438">
        <v>420.40865096084224</v>
      </c>
      <c r="BI3438">
        <v>0.20000000000000004</v>
      </c>
      <c r="BJ3438">
        <v>2404.3440495193122</v>
      </c>
      <c r="BK3438">
        <v>687.19203866533519</v>
      </c>
      <c r="BL3438">
        <v>941.85953150884359</v>
      </c>
      <c r="BM3438">
        <v>1052.5771262282055</v>
      </c>
      <c r="BN3438">
        <v>163.41915336550008</v>
      </c>
      <c r="BO3438">
        <v>27.130329036943614</v>
      </c>
      <c r="BP3438">
        <v>5.0666784700730064E-2</v>
      </c>
      <c r="BQ3438">
        <v>100</v>
      </c>
      <c r="BR3438">
        <v>388.65514631628514</v>
      </c>
      <c r="BS3438">
        <v>5.3857506024149383E-2</v>
      </c>
      <c r="BT3438">
        <v>2.9684546497293684E-4</v>
      </c>
      <c r="BU3438">
        <v>0</v>
      </c>
      <c r="BV3438">
        <v>0.55129809821559539</v>
      </c>
      <c r="BW3438">
        <v>15.468657568774502</v>
      </c>
      <c r="BX3438">
        <v>36.334349978060658</v>
      </c>
      <c r="BY3438">
        <v>33.148986880243314</v>
      </c>
      <c r="BZ3438">
        <v>843.25814897612577</v>
      </c>
      <c r="CA3438">
        <v>300.98391494300836</v>
      </c>
      <c r="CB3438">
        <v>227.26207000073634</v>
      </c>
      <c r="CC3438" s="156">
        <v>1.1100000000000001</v>
      </c>
      <c r="CD3438">
        <v>1460</v>
      </c>
      <c r="CE3438">
        <v>0.10000026789471872</v>
      </c>
      <c r="CF3438">
        <v>3.4272916110480014</v>
      </c>
      <c r="CG3438">
        <v>0.13885282843947913</v>
      </c>
      <c r="CH3438">
        <v>1.5717413604188857</v>
      </c>
      <c r="CI3438">
        <v>16</v>
      </c>
    </row>
    <row r="3439" spans="47:87" x14ac:dyDescent="0.3">
      <c r="AU3439">
        <v>0.3</v>
      </c>
      <c r="AV3439">
        <v>20.837501215027551</v>
      </c>
      <c r="AW3439">
        <v>0.35078793253225027</v>
      </c>
      <c r="AX3439">
        <v>1.398206937379018</v>
      </c>
      <c r="AY3439">
        <v>312.98000041467554</v>
      </c>
      <c r="AZ3439">
        <v>8.7850132462772401E-2</v>
      </c>
      <c r="BA3439">
        <v>353.349813517087</v>
      </c>
      <c r="BB3439">
        <v>346.83246228135209</v>
      </c>
      <c r="BC3439">
        <v>1</v>
      </c>
      <c r="BD3439">
        <v>46.981629513607842</v>
      </c>
      <c r="BE3439">
        <v>85.930032894488249</v>
      </c>
      <c r="BF3439">
        <v>15.542227122624231</v>
      </c>
      <c r="BG3439">
        <v>6.9297456056471445</v>
      </c>
      <c r="BH3439">
        <v>404.72632765947782</v>
      </c>
      <c r="BI3439">
        <v>0.19999999999999998</v>
      </c>
      <c r="BJ3439">
        <v>2257.3535069530353</v>
      </c>
      <c r="BK3439">
        <v>684.69234970085381</v>
      </c>
      <c r="BL3439">
        <v>902.29274460418628</v>
      </c>
      <c r="BM3439">
        <v>1016.5862123686858</v>
      </c>
      <c r="BN3439">
        <v>158.90843199592203</v>
      </c>
      <c r="BO3439">
        <v>31.97595665489564</v>
      </c>
      <c r="BP3439">
        <v>2.0294459447615515E-2</v>
      </c>
      <c r="BQ3439">
        <v>100</v>
      </c>
      <c r="BR3439">
        <v>352.41104708220689</v>
      </c>
      <c r="BS3439">
        <v>5.4733512009023572E-2</v>
      </c>
      <c r="BT3439">
        <v>3.1310955321878415E-4</v>
      </c>
      <c r="BU3439">
        <v>46.855947839035501</v>
      </c>
      <c r="BV3439">
        <v>0.50346269429716173</v>
      </c>
      <c r="BW3439">
        <v>14.649027112560974</v>
      </c>
      <c r="BX3439">
        <v>36.68530333590661</v>
      </c>
      <c r="BY3439">
        <v>32.409687790612018</v>
      </c>
      <c r="BZ3439">
        <v>1200.7125809795821</v>
      </c>
      <c r="CA3439">
        <v>277.08987592015535</v>
      </c>
      <c r="CB3439">
        <v>230.92832888608356</v>
      </c>
      <c r="CC3439" s="156">
        <v>1.01</v>
      </c>
      <c r="CD3439">
        <v>1480</v>
      </c>
      <c r="CE3439">
        <v>0.18052458582301112</v>
      </c>
      <c r="CF3439">
        <v>5.0619877274773399</v>
      </c>
      <c r="CG3439">
        <v>0.21763537434690031</v>
      </c>
      <c r="CH3439">
        <v>16.298295031708872</v>
      </c>
      <c r="CI3439">
        <v>7</v>
      </c>
    </row>
    <row r="3440" spans="47:87" x14ac:dyDescent="0.3">
      <c r="AU3440">
        <v>0.3</v>
      </c>
      <c r="AV3440">
        <v>20.388575216932274</v>
      </c>
      <c r="AW3440">
        <v>0.36826351717254618</v>
      </c>
      <c r="AX3440">
        <v>1.0578839516995706</v>
      </c>
      <c r="AY3440">
        <v>322.85747626164095</v>
      </c>
      <c r="AZ3440">
        <v>0.11174211978290648</v>
      </c>
      <c r="BA3440">
        <v>432.97557897077422</v>
      </c>
      <c r="BB3440">
        <v>343.08444161209201</v>
      </c>
      <c r="BC3440">
        <v>1</v>
      </c>
      <c r="BD3440">
        <v>38.06827525679509</v>
      </c>
      <c r="BE3440">
        <v>117.82043048625052</v>
      </c>
      <c r="BF3440">
        <v>15.098997259954549</v>
      </c>
      <c r="BG3440">
        <v>4.1674240530075481</v>
      </c>
      <c r="BH3440">
        <v>369.19931982760141</v>
      </c>
      <c r="BI3440">
        <v>0.20000000000000004</v>
      </c>
      <c r="BJ3440">
        <v>2410.0651911948485</v>
      </c>
      <c r="BK3440">
        <v>689.22876802425776</v>
      </c>
      <c r="BL3440">
        <v>854.74928276296066</v>
      </c>
      <c r="BM3440">
        <v>972.03611090895242</v>
      </c>
      <c r="BN3440">
        <v>124.10639193223571</v>
      </c>
      <c r="BO3440">
        <v>33.350241705945884</v>
      </c>
      <c r="BP3440">
        <v>4.7748237392302377E-2</v>
      </c>
      <c r="BQ3440">
        <v>100</v>
      </c>
      <c r="BR3440">
        <v>326.07014729491522</v>
      </c>
      <c r="BS3440">
        <v>5.8410156839867021E-2</v>
      </c>
      <c r="BT3440">
        <v>2.8936341441598314E-4</v>
      </c>
      <c r="BU3440">
        <v>122.64600414725217</v>
      </c>
      <c r="BV3440">
        <v>0.54496228908736855</v>
      </c>
      <c r="BW3440">
        <v>15.805488158857061</v>
      </c>
      <c r="BX3440">
        <v>37.224946739026954</v>
      </c>
      <c r="BY3440">
        <v>32.67173074082433</v>
      </c>
      <c r="BZ3440">
        <v>1059.3357071591165</v>
      </c>
      <c r="CA3440">
        <v>337.40215353105816</v>
      </c>
      <c r="CB3440">
        <v>199.39384242478189</v>
      </c>
      <c r="CC3440" s="156">
        <v>1.27</v>
      </c>
      <c r="CD3440">
        <v>2030</v>
      </c>
      <c r="CE3440">
        <v>-0.19768574185318133</v>
      </c>
      <c r="CF3440">
        <v>-6.4789201963755261E-4</v>
      </c>
      <c r="CG3440">
        <v>-2.2340397095186766E-5</v>
      </c>
      <c r="CH3440">
        <v>-27.210110976380818</v>
      </c>
      <c r="CI3440" t="s">
        <v>479</v>
      </c>
    </row>
    <row r="3441" spans="47:87" x14ac:dyDescent="0.3">
      <c r="AU3441">
        <v>0.3</v>
      </c>
      <c r="AV3441">
        <v>19.241364654578259</v>
      </c>
      <c r="AW3441">
        <v>0.29496767156935183</v>
      </c>
      <c r="AX3441">
        <v>1.065996658594621</v>
      </c>
      <c r="AY3441">
        <v>335.79558694316364</v>
      </c>
      <c r="AZ3441">
        <v>9.1662878903119638E-2</v>
      </c>
      <c r="BA3441">
        <v>372.43083370808625</v>
      </c>
      <c r="BB3441">
        <v>425.92851709219997</v>
      </c>
      <c r="BC3441">
        <v>1</v>
      </c>
      <c r="BD3441">
        <v>34.578071657590826</v>
      </c>
      <c r="BE3441">
        <v>96.386603896852733</v>
      </c>
      <c r="BF3441">
        <v>12.867958847568978</v>
      </c>
      <c r="BG3441">
        <v>4.8897617737572938</v>
      </c>
      <c r="BH3441">
        <v>411.76604744584421</v>
      </c>
      <c r="BI3441">
        <v>0.2</v>
      </c>
      <c r="BJ3441">
        <v>2586.047078014079</v>
      </c>
      <c r="BK3441">
        <v>675.539692385031</v>
      </c>
      <c r="BL3441">
        <v>801.77161214571595</v>
      </c>
      <c r="BM3441">
        <v>866.45710921231387</v>
      </c>
      <c r="BN3441">
        <v>205.4525304355507</v>
      </c>
      <c r="BO3441">
        <v>26.601218822005393</v>
      </c>
      <c r="BP3441">
        <v>5.1738978379060857E-2</v>
      </c>
      <c r="BQ3441">
        <v>100</v>
      </c>
      <c r="BR3441">
        <v>343.60890951231806</v>
      </c>
      <c r="BS3441">
        <v>5.3812703357633274E-2</v>
      </c>
      <c r="BT3441">
        <v>3.2170335544066654E-4</v>
      </c>
      <c r="BU3441">
        <v>91.900611557605174</v>
      </c>
      <c r="BV3441">
        <v>0.53115794212857437</v>
      </c>
      <c r="BW3441">
        <v>14.195712454843507</v>
      </c>
      <c r="BX3441">
        <v>36.510469012715809</v>
      </c>
      <c r="BY3441">
        <v>38.36759978800108</v>
      </c>
      <c r="BZ3441">
        <v>965.30617198602101</v>
      </c>
      <c r="CA3441">
        <v>226.12332557780294</v>
      </c>
      <c r="CB3441">
        <v>222.52139185023478</v>
      </c>
      <c r="CC3441" s="156">
        <v>0.79</v>
      </c>
      <c r="CD3441">
        <v>2550</v>
      </c>
      <c r="CE3441">
        <v>0.11814216895969665</v>
      </c>
      <c r="CF3441">
        <v>4.1118063903845306</v>
      </c>
      <c r="CG3441">
        <v>0.14979586546150425</v>
      </c>
      <c r="CH3441">
        <v>1.185411741383019</v>
      </c>
      <c r="CI3441">
        <v>16</v>
      </c>
    </row>
    <row r="3442" spans="47:87" x14ac:dyDescent="0.3">
      <c r="AU3442">
        <v>0.3</v>
      </c>
      <c r="AV3442">
        <v>19.947964412254393</v>
      </c>
      <c r="AW3442">
        <v>0.24879253666789303</v>
      </c>
      <c r="AX3442">
        <v>1.1542858574700665</v>
      </c>
      <c r="AY3442">
        <v>301.01671410345512</v>
      </c>
      <c r="AZ3442">
        <v>9.9777628055472911E-2</v>
      </c>
      <c r="BA3442">
        <v>495.16390269894731</v>
      </c>
      <c r="BB3442">
        <v>341.44814506165471</v>
      </c>
      <c r="BC3442">
        <v>1</v>
      </c>
      <c r="BD3442">
        <v>45.450549453441724</v>
      </c>
      <c r="BE3442">
        <v>92.404708103625921</v>
      </c>
      <c r="BF3442">
        <v>22.132767414901387</v>
      </c>
      <c r="BG3442">
        <v>3.296231932676942</v>
      </c>
      <c r="BH3442">
        <v>410.40030501711755</v>
      </c>
      <c r="BI3442">
        <v>0.20000000000000007</v>
      </c>
      <c r="BJ3442">
        <v>2389.6771531022187</v>
      </c>
      <c r="BK3442">
        <v>686.62066252832904</v>
      </c>
      <c r="BL3442">
        <v>868.63246642621345</v>
      </c>
      <c r="BM3442">
        <v>888.21000628528418</v>
      </c>
      <c r="BN3442">
        <v>144.37156677521438</v>
      </c>
      <c r="BO3442">
        <v>22.388945054231463</v>
      </c>
      <c r="BP3442">
        <v>4.9359729089394587E-2</v>
      </c>
      <c r="BQ3442">
        <v>100</v>
      </c>
      <c r="BR3442">
        <v>387.68395932444326</v>
      </c>
      <c r="BS3442">
        <v>5.322642137312826E-2</v>
      </c>
      <c r="BT3442">
        <v>3.058050012596671E-4</v>
      </c>
      <c r="BU3442">
        <v>33.968041609879286</v>
      </c>
      <c r="BV3442">
        <v>0.48060734948665579</v>
      </c>
      <c r="BW3442">
        <v>15.49088101856049</v>
      </c>
      <c r="BX3442">
        <v>36.564914817661233</v>
      </c>
      <c r="BY3442">
        <v>33.472515012734114</v>
      </c>
      <c r="BZ3442">
        <v>995.22511565899424</v>
      </c>
      <c r="CA3442">
        <v>304.81544404536999</v>
      </c>
      <c r="CB3442">
        <v>215.2023675803745</v>
      </c>
      <c r="CC3442" s="156">
        <v>0.97</v>
      </c>
      <c r="CD3442">
        <v>1080</v>
      </c>
      <c r="CE3442">
        <v>0.20081606830627963</v>
      </c>
      <c r="CF3442">
        <v>7.6086514925344444</v>
      </c>
      <c r="CG3442">
        <v>0.26628718982216271</v>
      </c>
      <c r="CH3442">
        <v>25.373193428503725</v>
      </c>
      <c r="CI3442">
        <v>6</v>
      </c>
    </row>
    <row r="3443" spans="47:87" x14ac:dyDescent="0.3">
      <c r="AU3443">
        <v>0.3</v>
      </c>
      <c r="AV3443">
        <v>21.220091144596154</v>
      </c>
      <c r="AW3443">
        <v>0.31692630489580503</v>
      </c>
      <c r="AX3443">
        <v>1.8937704839995766</v>
      </c>
      <c r="AY3443">
        <v>340.16409997422971</v>
      </c>
      <c r="AZ3443">
        <v>9.2205937255189663E-2</v>
      </c>
      <c r="BA3443">
        <v>432.07210815753558</v>
      </c>
      <c r="BB3443">
        <v>334.91366782190255</v>
      </c>
      <c r="BC3443">
        <v>1</v>
      </c>
      <c r="BD3443">
        <v>40.76122071735999</v>
      </c>
      <c r="BE3443">
        <v>104.34622199853688</v>
      </c>
      <c r="BF3443">
        <v>15.798185763882389</v>
      </c>
      <c r="BG3443">
        <v>4.7083665481352677</v>
      </c>
      <c r="BH3443">
        <v>390.14200450828304</v>
      </c>
      <c r="BI3443">
        <v>0.19999999999999996</v>
      </c>
      <c r="BJ3443">
        <v>2440.2473465192274</v>
      </c>
      <c r="BK3443">
        <v>678.80383558906601</v>
      </c>
      <c r="BL3443">
        <v>868.78003391816378</v>
      </c>
      <c r="BM3443">
        <v>1082.5087547128453</v>
      </c>
      <c r="BN3443">
        <v>176.95466328393888</v>
      </c>
      <c r="BO3443">
        <v>28.512175801700153</v>
      </c>
      <c r="BP3443">
        <v>6.4036283740532593E-2</v>
      </c>
      <c r="BQ3443">
        <v>100</v>
      </c>
      <c r="BR3443">
        <v>404.57208980966345</v>
      </c>
      <c r="BS3443">
        <v>5.5145590825771154E-2</v>
      </c>
      <c r="BT3443">
        <v>2.7215614730311211E-4</v>
      </c>
      <c r="BU3443">
        <v>0</v>
      </c>
      <c r="BV3443">
        <v>0.5427628780591347</v>
      </c>
      <c r="BW3443">
        <v>14.538551697848836</v>
      </c>
      <c r="BX3443">
        <v>37.178654478821002</v>
      </c>
      <c r="BY3443">
        <v>32.609729029428678</v>
      </c>
      <c r="BZ3443">
        <v>1235.5868808113721</v>
      </c>
      <c r="CA3443">
        <v>169.19529889241389</v>
      </c>
      <c r="CB3443">
        <v>223.10652775121707</v>
      </c>
      <c r="CC3443" s="156">
        <v>0.89</v>
      </c>
      <c r="CD3443">
        <v>1800</v>
      </c>
      <c r="CE3443">
        <v>0.3256924006688755</v>
      </c>
      <c r="CF3443">
        <v>7.4477230774447314</v>
      </c>
      <c r="CG3443">
        <v>0.29734391247541808</v>
      </c>
      <c r="CH3443">
        <v>34.159660075443441</v>
      </c>
      <c r="CI3443">
        <v>4</v>
      </c>
    </row>
    <row r="3444" spans="47:87" x14ac:dyDescent="0.3">
      <c r="AU3444">
        <v>0.3</v>
      </c>
      <c r="AV3444">
        <v>20.36946685494534</v>
      </c>
      <c r="AW3444">
        <v>0.28578280870704298</v>
      </c>
      <c r="AX3444">
        <v>0.42758410076351144</v>
      </c>
      <c r="AY3444">
        <v>335.84866418233065</v>
      </c>
      <c r="AZ3444">
        <v>9.7481786647874977E-2</v>
      </c>
      <c r="BA3444">
        <v>366.73640221650811</v>
      </c>
      <c r="BB3444">
        <v>408.3790772387548</v>
      </c>
      <c r="BC3444">
        <v>1</v>
      </c>
      <c r="BD3444">
        <v>36.549226671710713</v>
      </c>
      <c r="BE3444">
        <v>103.63478994462463</v>
      </c>
      <c r="BF3444">
        <v>8.3429709859076056</v>
      </c>
      <c r="BG3444">
        <v>3.4497624189638678</v>
      </c>
      <c r="BH3444">
        <v>450.18381096970802</v>
      </c>
      <c r="BI3444">
        <v>0.2</v>
      </c>
      <c r="BJ3444">
        <v>1981.1842213006323</v>
      </c>
      <c r="BK3444">
        <v>694.32111191429738</v>
      </c>
      <c r="BL3444">
        <v>898.19777235765901</v>
      </c>
      <c r="BM3444">
        <v>842.50449973017942</v>
      </c>
      <c r="BN3444">
        <v>138.96286669121668</v>
      </c>
      <c r="BO3444">
        <v>25.838806071567536</v>
      </c>
      <c r="BP3444">
        <v>4.2087976429113452E-2</v>
      </c>
      <c r="BQ3444">
        <v>100</v>
      </c>
      <c r="BR3444">
        <v>303.46462524795453</v>
      </c>
      <c r="BS3444">
        <v>5.3821996400932617E-2</v>
      </c>
      <c r="BT3444">
        <v>3.0876508572221152E-4</v>
      </c>
      <c r="BU3444">
        <v>0</v>
      </c>
      <c r="BV3444">
        <v>0.56007138589418992</v>
      </c>
      <c r="BW3444">
        <v>14.646462288605079</v>
      </c>
      <c r="BX3444">
        <v>36.15948456401172</v>
      </c>
      <c r="BY3444">
        <v>37.176036775432038</v>
      </c>
      <c r="BZ3444">
        <v>972.32430013945748</v>
      </c>
      <c r="CA3444">
        <v>341.98713776416855</v>
      </c>
      <c r="CB3444">
        <v>232.62655953908006</v>
      </c>
      <c r="CC3444" s="156">
        <v>0.82</v>
      </c>
      <c r="CD3444">
        <v>2310</v>
      </c>
      <c r="CE3444">
        <v>3.8079613580165539E-2</v>
      </c>
      <c r="CF3444">
        <v>1.9460350545846181</v>
      </c>
      <c r="CG3444">
        <v>7.6785370937827349E-2</v>
      </c>
      <c r="CH3444">
        <v>-9.7802232845213375</v>
      </c>
      <c r="CI3444" t="s">
        <v>479</v>
      </c>
    </row>
    <row r="3445" spans="47:87" x14ac:dyDescent="0.3">
      <c r="AU3445">
        <v>0.3</v>
      </c>
      <c r="AV3445">
        <v>21.67659440003775</v>
      </c>
      <c r="AW3445">
        <v>0.2767407203020591</v>
      </c>
      <c r="AX3445">
        <v>2.1038475476472054</v>
      </c>
      <c r="AY3445">
        <v>337.76607296913147</v>
      </c>
      <c r="AZ3445">
        <v>8.4107114600199165E-2</v>
      </c>
      <c r="BA3445">
        <v>394.30485677243712</v>
      </c>
      <c r="BB3445">
        <v>326.00603078711276</v>
      </c>
      <c r="BC3445">
        <v>1</v>
      </c>
      <c r="BD3445">
        <v>42.520968330130302</v>
      </c>
      <c r="BE3445">
        <v>101.23082024429776</v>
      </c>
      <c r="BF3445">
        <v>7.4534769886184336</v>
      </c>
      <c r="BG3445">
        <v>4.9172863405826419</v>
      </c>
      <c r="BH3445">
        <v>425.02465497913965</v>
      </c>
      <c r="BI3445">
        <v>0.20000000000000007</v>
      </c>
      <c r="BJ3445">
        <v>2675.9766118344996</v>
      </c>
      <c r="BK3445">
        <v>686.83288492555744</v>
      </c>
      <c r="BL3445">
        <v>919.66629683700944</v>
      </c>
      <c r="BM3445">
        <v>819.23168119277489</v>
      </c>
      <c r="BN3445">
        <v>119.65752315995746</v>
      </c>
      <c r="BO3445">
        <v>24.765026309583025</v>
      </c>
      <c r="BP3445">
        <v>7.1900330652119454E-2</v>
      </c>
      <c r="BQ3445">
        <v>100</v>
      </c>
      <c r="BR3445">
        <v>347.06541843509643</v>
      </c>
      <c r="BS3445">
        <v>5.6323407820729018E-2</v>
      </c>
      <c r="BT3445">
        <v>3.2041112887598897E-4</v>
      </c>
      <c r="BU3445">
        <v>0</v>
      </c>
      <c r="BV3445">
        <v>0.57161443183448291</v>
      </c>
      <c r="BW3445">
        <v>13.989901892800725</v>
      </c>
      <c r="BX3445">
        <v>34.422632138161319</v>
      </c>
      <c r="BY3445">
        <v>30.215351744966448</v>
      </c>
      <c r="BZ3445">
        <v>1142.1723127933699</v>
      </c>
      <c r="CA3445">
        <v>199.75670661165833</v>
      </c>
      <c r="CB3445">
        <v>208.94377500032166</v>
      </c>
      <c r="CC3445" s="156">
        <v>1.03</v>
      </c>
      <c r="CD3445">
        <v>1590</v>
      </c>
      <c r="CE3445">
        <v>0.12145936757626385</v>
      </c>
      <c r="CF3445">
        <v>3.9237502766835082</v>
      </c>
      <c r="CG3445">
        <v>0.15116580108910099</v>
      </c>
      <c r="CH3445">
        <v>3.856220692897288</v>
      </c>
      <c r="CI3445">
        <v>14</v>
      </c>
    </row>
    <row r="3446" spans="47:87" x14ac:dyDescent="0.3">
      <c r="AU3446">
        <v>0.3</v>
      </c>
      <c r="AV3446">
        <v>22.034375305606211</v>
      </c>
      <c r="AW3446">
        <v>0.29884642012720403</v>
      </c>
      <c r="AX3446">
        <v>0.90616092192296072</v>
      </c>
      <c r="AY3446">
        <v>356.11167392204391</v>
      </c>
      <c r="AZ3446">
        <v>0.10212663148166308</v>
      </c>
      <c r="BA3446">
        <v>401.48434056069402</v>
      </c>
      <c r="BB3446">
        <v>382.04629781273798</v>
      </c>
      <c r="BC3446">
        <v>1</v>
      </c>
      <c r="BD3446">
        <v>51.780031690199266</v>
      </c>
      <c r="BE3446">
        <v>115.08590753749928</v>
      </c>
      <c r="BF3446">
        <v>8.1083222198821829</v>
      </c>
      <c r="BG3446">
        <v>3.5589739092719106</v>
      </c>
      <c r="BH3446">
        <v>359.83036773096393</v>
      </c>
      <c r="BI3446">
        <v>0.20000000000000004</v>
      </c>
      <c r="BJ3446">
        <v>2392.1431800927858</v>
      </c>
      <c r="BK3446">
        <v>689.15506840032583</v>
      </c>
      <c r="BL3446">
        <v>883.36693953841507</v>
      </c>
      <c r="BM3446">
        <v>880.58585458682876</v>
      </c>
      <c r="BN3446">
        <v>63.109925818174574</v>
      </c>
      <c r="BO3446">
        <v>26.929352618741564</v>
      </c>
      <c r="BP3446">
        <v>5.5003360264587839E-2</v>
      </c>
      <c r="BQ3446">
        <v>100</v>
      </c>
      <c r="BR3446">
        <v>323.05473457179414</v>
      </c>
      <c r="BS3446">
        <v>5.5554169925338542E-2</v>
      </c>
      <c r="BT3446">
        <v>3.0388355070360318E-4</v>
      </c>
      <c r="BU3446">
        <v>23.192460542530846</v>
      </c>
      <c r="BV3446">
        <v>0.55673300265882275</v>
      </c>
      <c r="BW3446">
        <v>15.621677973993995</v>
      </c>
      <c r="BX3446">
        <v>32.754902366226204</v>
      </c>
      <c r="BY3446">
        <v>36.125157082715688</v>
      </c>
      <c r="BZ3446">
        <v>823.04150580619762</v>
      </c>
      <c r="CA3446">
        <v>278.29656586463</v>
      </c>
      <c r="CB3446">
        <v>235.02794420140881</v>
      </c>
      <c r="CC3446" s="156">
        <v>0.99</v>
      </c>
      <c r="CD3446">
        <v>2080</v>
      </c>
      <c r="CE3446">
        <v>0.11110053319225854</v>
      </c>
      <c r="CF3446">
        <v>4.2025642477169667</v>
      </c>
      <c r="CG3446">
        <v>0.14670736321790723</v>
      </c>
      <c r="CH3446">
        <v>3.9749092384590186</v>
      </c>
      <c r="CI3446">
        <v>13</v>
      </c>
    </row>
    <row r="3447" spans="47:87" x14ac:dyDescent="0.3">
      <c r="AU3447">
        <v>0.3</v>
      </c>
      <c r="AV3447">
        <v>20.737256640807345</v>
      </c>
      <c r="AW3447">
        <v>0.33119483372612668</v>
      </c>
      <c r="AX3447">
        <v>1.0876393540259617</v>
      </c>
      <c r="AY3447">
        <v>336.23153992078102</v>
      </c>
      <c r="AZ3447">
        <v>0.1093061126153599</v>
      </c>
      <c r="BA3447">
        <v>452.17412083225662</v>
      </c>
      <c r="BB3447">
        <v>398.45076274060614</v>
      </c>
      <c r="BC3447">
        <v>1</v>
      </c>
      <c r="BD3447">
        <v>45.670919527962496</v>
      </c>
      <c r="BE3447">
        <v>97.366504531300848</v>
      </c>
      <c r="BF3447">
        <v>21.111679744856499</v>
      </c>
      <c r="BG3447">
        <v>5.5764349573715677</v>
      </c>
      <c r="BH3447">
        <v>420.75778281306589</v>
      </c>
      <c r="BI3447">
        <v>0.20000000000000007</v>
      </c>
      <c r="BJ3447">
        <v>2772.181571055316</v>
      </c>
      <c r="BK3447">
        <v>687.34812498765268</v>
      </c>
      <c r="BL3447">
        <v>816.80081865035572</v>
      </c>
      <c r="BM3447">
        <v>803.65908204386415</v>
      </c>
      <c r="BN3447">
        <v>161.70497116492825</v>
      </c>
      <c r="BO3447">
        <v>30.099131511307657</v>
      </c>
      <c r="BP3447">
        <v>3.0053779856567243E-2</v>
      </c>
      <c r="BQ3447">
        <v>100</v>
      </c>
      <c r="BR3447">
        <v>350.24693408106754</v>
      </c>
      <c r="BS3447">
        <v>5.5974364629967882E-2</v>
      </c>
      <c r="BT3447">
        <v>3.1329680372685608E-4</v>
      </c>
      <c r="BU3447">
        <v>49.063846504111446</v>
      </c>
      <c r="BV3447">
        <v>0.51310290663060787</v>
      </c>
      <c r="BW3447">
        <v>14.984542771979156</v>
      </c>
      <c r="BX3447">
        <v>36.353940130791536</v>
      </c>
      <c r="BY3447">
        <v>35.708974905565874</v>
      </c>
      <c r="BZ3447">
        <v>948.12862593286786</v>
      </c>
      <c r="CA3447">
        <v>359.13877485769547</v>
      </c>
      <c r="CB3447">
        <v>199.63440336532301</v>
      </c>
      <c r="CC3447" s="156">
        <v>0.92</v>
      </c>
      <c r="CD3447">
        <v>1720</v>
      </c>
      <c r="CE3447">
        <v>0.12385520888188184</v>
      </c>
      <c r="CF3447">
        <v>4.8226044855880534</v>
      </c>
      <c r="CG3447">
        <v>0.16140771917647309</v>
      </c>
      <c r="CH3447">
        <v>3.4894048261047348</v>
      </c>
      <c r="CI3447">
        <v>15</v>
      </c>
    </row>
    <row r="3448" spans="47:87" x14ac:dyDescent="0.3">
      <c r="AU3448">
        <v>0.3</v>
      </c>
      <c r="AV3448">
        <v>19.919870131807311</v>
      </c>
      <c r="AW3448">
        <v>0.33968231098580387</v>
      </c>
      <c r="AX3448">
        <v>1.9529694858251958</v>
      </c>
      <c r="AY3448">
        <v>340.24082895766009</v>
      </c>
      <c r="AZ3448">
        <v>0.13018800964045069</v>
      </c>
      <c r="BA3448">
        <v>462.31360335810001</v>
      </c>
      <c r="BB3448">
        <v>407.86219121448738</v>
      </c>
      <c r="BC3448">
        <v>1</v>
      </c>
      <c r="BD3448">
        <v>36.144962860972242</v>
      </c>
      <c r="BE3448">
        <v>114.80051699375471</v>
      </c>
      <c r="BF3448">
        <v>17.379947289489223</v>
      </c>
      <c r="BG3448">
        <v>4.7832199428489091</v>
      </c>
      <c r="BH3448">
        <v>401.33830468404869</v>
      </c>
      <c r="BI3448">
        <v>0.20000000000000004</v>
      </c>
      <c r="BJ3448">
        <v>2183.5054080601212</v>
      </c>
      <c r="BK3448">
        <v>689.05880182036935</v>
      </c>
      <c r="BL3448">
        <v>860.93686172389107</v>
      </c>
      <c r="BM3448">
        <v>1038.6874229184862</v>
      </c>
      <c r="BN3448">
        <v>164.6860540052152</v>
      </c>
      <c r="BO3448">
        <v>30.547028750128767</v>
      </c>
      <c r="BP3448">
        <v>6.9984751782939003E-2</v>
      </c>
      <c r="BQ3448">
        <v>100</v>
      </c>
      <c r="BR3448">
        <v>280.5793710541742</v>
      </c>
      <c r="BS3448">
        <v>5.3848814305220219E-2</v>
      </c>
      <c r="BT3448">
        <v>2.9966987033531295E-4</v>
      </c>
      <c r="BU3448">
        <v>0</v>
      </c>
      <c r="BV3448">
        <v>0.54503265910974319</v>
      </c>
      <c r="BW3448">
        <v>15.133000380988934</v>
      </c>
      <c r="BX3448">
        <v>34.297418831811477</v>
      </c>
      <c r="BY3448">
        <v>35.291733801579795</v>
      </c>
      <c r="BZ3448">
        <v>1049.8386459938138</v>
      </c>
      <c r="CA3448">
        <v>296.94798811439165</v>
      </c>
      <c r="CB3448">
        <v>250.16233982845301</v>
      </c>
      <c r="CC3448" s="156">
        <v>0.95</v>
      </c>
      <c r="CD3448">
        <v>1190</v>
      </c>
      <c r="CE3448">
        <v>0.17851470767860911</v>
      </c>
      <c r="CF3448">
        <v>7.4232023959205726</v>
      </c>
      <c r="CG3448">
        <v>0.23102724230048349</v>
      </c>
      <c r="CH3448">
        <v>22.059185571590614</v>
      </c>
      <c r="CI3448">
        <v>7</v>
      </c>
    </row>
    <row r="3449" spans="47:87" x14ac:dyDescent="0.3">
      <c r="AU3449">
        <v>0.3</v>
      </c>
      <c r="AV3449">
        <v>19.545683989357038</v>
      </c>
      <c r="AW3449">
        <v>0.28752508384213638</v>
      </c>
      <c r="AX3449">
        <v>0.6591425947300622</v>
      </c>
      <c r="AY3449">
        <v>327.02136646791683</v>
      </c>
      <c r="AZ3449">
        <v>0.11084734811764095</v>
      </c>
      <c r="BA3449">
        <v>404.66415044625637</v>
      </c>
      <c r="BB3449">
        <v>384.90739810144919</v>
      </c>
      <c r="BC3449">
        <v>1</v>
      </c>
      <c r="BD3449">
        <v>31.47938625800446</v>
      </c>
      <c r="BE3449">
        <v>99.268479714354953</v>
      </c>
      <c r="BF3449">
        <v>7.773419232926841</v>
      </c>
      <c r="BG3449">
        <v>2.5401870291979161</v>
      </c>
      <c r="BH3449">
        <v>397.92627161991686</v>
      </c>
      <c r="BI3449">
        <v>0.20000000000000012</v>
      </c>
      <c r="BJ3449">
        <v>2534.4238434525805</v>
      </c>
      <c r="BK3449">
        <v>692.80821878298832</v>
      </c>
      <c r="BL3449">
        <v>866.97108397741601</v>
      </c>
      <c r="BM3449">
        <v>948.09027799527803</v>
      </c>
      <c r="BN3449">
        <v>202.02326128739796</v>
      </c>
      <c r="BO3449">
        <v>25.763874366491169</v>
      </c>
      <c r="BP3449">
        <v>7.0489978850582294E-2</v>
      </c>
      <c r="BQ3449">
        <v>100</v>
      </c>
      <c r="BR3449">
        <v>351.39481563104459</v>
      </c>
      <c r="BS3449">
        <v>5.8186901058360496E-2</v>
      </c>
      <c r="BT3449">
        <v>3.2341761625281901E-4</v>
      </c>
      <c r="BU3449">
        <v>0</v>
      </c>
      <c r="BV3449">
        <v>0.58277136660615136</v>
      </c>
      <c r="BW3449">
        <v>14.60827231397343</v>
      </c>
      <c r="BX3449">
        <v>34.949190516632456</v>
      </c>
      <c r="BY3449">
        <v>35.098941847840742</v>
      </c>
      <c r="BZ3449">
        <v>996.11621131862171</v>
      </c>
      <c r="CA3449">
        <v>355.36686830552793</v>
      </c>
      <c r="CB3449">
        <v>209.05753665663354</v>
      </c>
      <c r="CC3449" s="156">
        <v>1.01</v>
      </c>
      <c r="CD3449">
        <v>1820</v>
      </c>
      <c r="CE3449">
        <v>0.13269379197793141</v>
      </c>
      <c r="CF3449">
        <v>5.3219769799188903</v>
      </c>
      <c r="CG3449">
        <v>0.17372490309323488</v>
      </c>
      <c r="CH3449">
        <v>13.18138264796567</v>
      </c>
      <c r="CI3449">
        <v>10</v>
      </c>
    </row>
    <row r="3450" spans="47:87" x14ac:dyDescent="0.3">
      <c r="AU3450">
        <v>0.3</v>
      </c>
      <c r="AV3450">
        <v>21.771237677864946</v>
      </c>
      <c r="AW3450">
        <v>0.31376516854230263</v>
      </c>
      <c r="AX3450">
        <v>2.774550565733068</v>
      </c>
      <c r="AY3450">
        <v>316.29342814206916</v>
      </c>
      <c r="AZ3450">
        <v>9.6963310214445139E-2</v>
      </c>
      <c r="BA3450">
        <v>505.8281573970815</v>
      </c>
      <c r="BB3450">
        <v>324.25696054579169</v>
      </c>
      <c r="BC3450">
        <v>1</v>
      </c>
      <c r="BD3450">
        <v>37.852706540602199</v>
      </c>
      <c r="BE3450">
        <v>94.1067273788954</v>
      </c>
      <c r="BF3450">
        <v>17.885256302108374</v>
      </c>
      <c r="BG3450">
        <v>4.773673805833047</v>
      </c>
      <c r="BH3450">
        <v>445.77019380575422</v>
      </c>
      <c r="BI3450">
        <v>0.19999999999999993</v>
      </c>
      <c r="BJ3450">
        <v>2395.6744095447648</v>
      </c>
      <c r="BK3450">
        <v>682.7107930906451</v>
      </c>
      <c r="BL3450">
        <v>906.57654972067598</v>
      </c>
      <c r="BM3450">
        <v>1019.7854769799832</v>
      </c>
      <c r="BN3450">
        <v>158.86584069437623</v>
      </c>
      <c r="BO3450">
        <v>28.099079107097044</v>
      </c>
      <c r="BP3450">
        <v>7.8987723765209059E-2</v>
      </c>
      <c r="BQ3450">
        <v>100</v>
      </c>
      <c r="BR3450">
        <v>380.82093237304571</v>
      </c>
      <c r="BS3450">
        <v>5.5581194938732842E-2</v>
      </c>
      <c r="BT3450">
        <v>2.8248566629825248E-4</v>
      </c>
      <c r="BU3450">
        <v>41.737498084821205</v>
      </c>
      <c r="BV3450">
        <v>0.54743754685095047</v>
      </c>
      <c r="BW3450">
        <v>14.719944683585776</v>
      </c>
      <c r="BX3450">
        <v>36.421731304821634</v>
      </c>
      <c r="BY3450">
        <v>33.417453922366768</v>
      </c>
      <c r="BZ3450">
        <v>1287.2888174517466</v>
      </c>
      <c r="CA3450">
        <v>343.33963094758121</v>
      </c>
      <c r="CB3450">
        <v>243.069428882267</v>
      </c>
      <c r="CC3450" s="156">
        <v>0.95</v>
      </c>
      <c r="CD3450">
        <v>2300</v>
      </c>
      <c r="CE3450">
        <v>6.0734314916629506E-2</v>
      </c>
      <c r="CF3450">
        <v>3.0187772598037337</v>
      </c>
      <c r="CG3450">
        <v>0.1022333394114462</v>
      </c>
      <c r="CH3450">
        <v>-8.996344379035131</v>
      </c>
      <c r="CI3450" t="s">
        <v>479</v>
      </c>
    </row>
    <row r="3451" spans="47:87" x14ac:dyDescent="0.3">
      <c r="AU3451">
        <v>0.3</v>
      </c>
      <c r="AV3451">
        <v>21.307385433515162</v>
      </c>
      <c r="AW3451">
        <v>0.41147144617761089</v>
      </c>
      <c r="AX3451">
        <v>2.1991855415104378</v>
      </c>
      <c r="AY3451">
        <v>297.30039946029171</v>
      </c>
      <c r="AZ3451">
        <v>0.10947453914477777</v>
      </c>
      <c r="BA3451">
        <v>452.27758264858204</v>
      </c>
      <c r="BB3451">
        <v>300.26512882333748</v>
      </c>
      <c r="BC3451">
        <v>1</v>
      </c>
      <c r="BD3451">
        <v>44.796107738976062</v>
      </c>
      <c r="BE3451">
        <v>88.339423525721728</v>
      </c>
      <c r="BF3451">
        <v>17.817071317992184</v>
      </c>
      <c r="BG3451">
        <v>6.7309515975842018</v>
      </c>
      <c r="BH3451">
        <v>425.17263329129298</v>
      </c>
      <c r="BI3451">
        <v>0.20000000000000007</v>
      </c>
      <c r="BJ3451">
        <v>2918.2320158626694</v>
      </c>
      <c r="BK3451">
        <v>673.82412529982901</v>
      </c>
      <c r="BL3451">
        <v>929.53093669992802</v>
      </c>
      <c r="BM3451">
        <v>988.8328159857125</v>
      </c>
      <c r="BN3451">
        <v>202.26241791222472</v>
      </c>
      <c r="BO3451">
        <v>37.539142964194248</v>
      </c>
      <c r="BP3451">
        <v>1.9939463555520589E-2</v>
      </c>
      <c r="BQ3451">
        <v>100</v>
      </c>
      <c r="BR3451">
        <v>303.68861416153379</v>
      </c>
      <c r="BS3451">
        <v>5.3690429942371248E-2</v>
      </c>
      <c r="BT3451">
        <v>3.134351276823361E-4</v>
      </c>
      <c r="BU3451">
        <v>0</v>
      </c>
      <c r="BV3451">
        <v>0.58058514563080599</v>
      </c>
      <c r="BW3451">
        <v>15.025505091351054</v>
      </c>
      <c r="BX3451">
        <v>36.18518181289317</v>
      </c>
      <c r="BY3451">
        <v>32.440311728516981</v>
      </c>
      <c r="BZ3451">
        <v>987.73619903137183</v>
      </c>
      <c r="CA3451">
        <v>262.86301731061002</v>
      </c>
      <c r="CB3451">
        <v>240.88781722312507</v>
      </c>
      <c r="CC3451" s="156">
        <v>0.83</v>
      </c>
      <c r="CD3451">
        <v>1820</v>
      </c>
      <c r="CE3451">
        <v>0.16229463200112804</v>
      </c>
      <c r="CF3451">
        <v>5.1576581917737441</v>
      </c>
      <c r="CG3451">
        <v>0.19617710437226052</v>
      </c>
      <c r="CH3451">
        <v>11.105767143253852</v>
      </c>
      <c r="CI3451">
        <v>9</v>
      </c>
    </row>
    <row r="3452" spans="47:87" x14ac:dyDescent="0.3">
      <c r="AU3452">
        <v>0.3</v>
      </c>
      <c r="AV3452">
        <v>19.85573143717852</v>
      </c>
      <c r="AW3452">
        <v>0.28964646193156551</v>
      </c>
      <c r="AX3452">
        <v>1.5780425316374915</v>
      </c>
      <c r="AY3452">
        <v>365.52763847615444</v>
      </c>
      <c r="AZ3452">
        <v>0.11246481471189561</v>
      </c>
      <c r="BA3452">
        <v>446.39889851157506</v>
      </c>
      <c r="BB3452">
        <v>382.25447286734152</v>
      </c>
      <c r="BC3452">
        <v>1</v>
      </c>
      <c r="BD3452">
        <v>37.866900087779484</v>
      </c>
      <c r="BE3452">
        <v>101.31045986735027</v>
      </c>
      <c r="BF3452">
        <v>11.949421014667655</v>
      </c>
      <c r="BG3452">
        <v>3.3188847502791541</v>
      </c>
      <c r="BH3452">
        <v>450.74637633159341</v>
      </c>
      <c r="BI3452">
        <v>0.2</v>
      </c>
      <c r="BJ3452">
        <v>2896.1854612548132</v>
      </c>
      <c r="BK3452">
        <v>679.10516325117703</v>
      </c>
      <c r="BL3452">
        <v>875.94508194027492</v>
      </c>
      <c r="BM3452">
        <v>894.65172463083115</v>
      </c>
      <c r="BN3452">
        <v>211.4262019069881</v>
      </c>
      <c r="BO3452">
        <v>26.18078844221305</v>
      </c>
      <c r="BP3452">
        <v>4.3482120951525177E-2</v>
      </c>
      <c r="BQ3452">
        <v>100</v>
      </c>
      <c r="BR3452">
        <v>353.05639191993413</v>
      </c>
      <c r="BS3452">
        <v>6.1174797679620002E-2</v>
      </c>
      <c r="BT3452">
        <v>3.1570497372121638E-4</v>
      </c>
      <c r="BU3452">
        <v>0</v>
      </c>
      <c r="BV3452">
        <v>0.58341534804088679</v>
      </c>
      <c r="BW3452">
        <v>13.567764663446628</v>
      </c>
      <c r="BX3452">
        <v>33.839678896615055</v>
      </c>
      <c r="BY3452">
        <v>35.763595894741485</v>
      </c>
      <c r="BZ3452">
        <v>901.44523044414018</v>
      </c>
      <c r="CA3452">
        <v>320.25104099385828</v>
      </c>
      <c r="CB3452">
        <v>238.53968371888868</v>
      </c>
      <c r="CC3452" s="156">
        <v>1.04</v>
      </c>
      <c r="CD3452">
        <v>1940</v>
      </c>
      <c r="CE3452">
        <v>0.10248332866343635</v>
      </c>
      <c r="CF3452">
        <v>4.1812246234081671</v>
      </c>
      <c r="CG3452">
        <v>0.12982343137219987</v>
      </c>
      <c r="CH3452">
        <v>-0.41682971728898816</v>
      </c>
      <c r="CI3452" t="s">
        <v>479</v>
      </c>
    </row>
    <row r="3453" spans="47:87" x14ac:dyDescent="0.3">
      <c r="AU3453">
        <v>0.3</v>
      </c>
      <c r="AV3453">
        <v>20.810236335074833</v>
      </c>
      <c r="AW3453">
        <v>0.27075665112371583</v>
      </c>
      <c r="AX3453">
        <v>0.5078353143610902</v>
      </c>
      <c r="AY3453">
        <v>353.00552960703914</v>
      </c>
      <c r="AZ3453">
        <v>9.8758224963952534E-2</v>
      </c>
      <c r="BA3453">
        <v>458.52618223447359</v>
      </c>
      <c r="BB3453">
        <v>338.47621992242222</v>
      </c>
      <c r="BC3453">
        <v>1</v>
      </c>
      <c r="BD3453">
        <v>35.270958038024325</v>
      </c>
      <c r="BE3453">
        <v>104.78045990230288</v>
      </c>
      <c r="BF3453">
        <v>24.335786544190334</v>
      </c>
      <c r="BG3453">
        <v>5.1272903538380641</v>
      </c>
      <c r="BH3453">
        <v>426.29890840924998</v>
      </c>
      <c r="BI3453">
        <v>0.2</v>
      </c>
      <c r="BJ3453">
        <v>2912.5588676561247</v>
      </c>
      <c r="BK3453">
        <v>691.76303194853608</v>
      </c>
      <c r="BL3453">
        <v>867.64178125740966</v>
      </c>
      <c r="BM3453">
        <v>864.60211085846049</v>
      </c>
      <c r="BN3453">
        <v>152.95250246130652</v>
      </c>
      <c r="BO3453">
        <v>24.098922268979322</v>
      </c>
      <c r="BP3453">
        <v>8.611326598530894E-2</v>
      </c>
      <c r="BQ3453">
        <v>100</v>
      </c>
      <c r="BR3453">
        <v>380.40695447641752</v>
      </c>
      <c r="BS3453">
        <v>5.6651842177294201E-2</v>
      </c>
      <c r="BT3453">
        <v>3.1304530206945888E-4</v>
      </c>
      <c r="BU3453">
        <v>12.358592471548807</v>
      </c>
      <c r="BV3453">
        <v>0.53949546193356002</v>
      </c>
      <c r="BW3453">
        <v>13.084178552801195</v>
      </c>
      <c r="BX3453">
        <v>37.649946698130272</v>
      </c>
      <c r="BY3453">
        <v>28.199284345351874</v>
      </c>
      <c r="BZ3453">
        <v>835.54036261840463</v>
      </c>
      <c r="CA3453">
        <v>286.10241447266498</v>
      </c>
      <c r="CB3453">
        <v>233.78320364959737</v>
      </c>
      <c r="CC3453" s="156">
        <v>1.02</v>
      </c>
      <c r="CD3453">
        <v>2570</v>
      </c>
      <c r="CE3453">
        <v>-6.392826897841708E-3</v>
      </c>
      <c r="CF3453">
        <v>1.5226742550695995</v>
      </c>
      <c r="CG3453">
        <v>4.7501562298760493E-2</v>
      </c>
      <c r="CH3453">
        <v>-17.717830609148677</v>
      </c>
      <c r="CI3453" t="s">
        <v>479</v>
      </c>
    </row>
    <row r="3454" spans="47:87" x14ac:dyDescent="0.3">
      <c r="AU3454">
        <v>0.3</v>
      </c>
      <c r="AV3454">
        <v>20.994773926599038</v>
      </c>
      <c r="AW3454">
        <v>0.34612262106663044</v>
      </c>
      <c r="AX3454">
        <v>0.84427341718794913</v>
      </c>
      <c r="AY3454">
        <v>309.01424320249123</v>
      </c>
      <c r="AZ3454">
        <v>9.8134274294617019E-2</v>
      </c>
      <c r="BA3454">
        <v>404.56646848318803</v>
      </c>
      <c r="BB3454">
        <v>400.58909647681867</v>
      </c>
      <c r="BC3454">
        <v>1</v>
      </c>
      <c r="BD3454">
        <v>45.205072861923789</v>
      </c>
      <c r="BE3454">
        <v>113.70219551270326</v>
      </c>
      <c r="BF3454">
        <v>21.561458919928793</v>
      </c>
      <c r="BG3454">
        <v>5.4567539014850945</v>
      </c>
      <c r="BH3454">
        <v>428.95357662168061</v>
      </c>
      <c r="BI3454">
        <v>0.19999999999999996</v>
      </c>
      <c r="BJ3454">
        <v>2400.9796887588682</v>
      </c>
      <c r="BK3454">
        <v>685.5179982889623</v>
      </c>
      <c r="BL3454">
        <v>913.94367954497761</v>
      </c>
      <c r="BM3454">
        <v>821.86913016598896</v>
      </c>
      <c r="BN3454">
        <v>121.52381006040535</v>
      </c>
      <c r="BO3454">
        <v>31.249613068163359</v>
      </c>
      <c r="BP3454">
        <v>5.650307607697716E-2</v>
      </c>
      <c r="BQ3454">
        <v>100</v>
      </c>
      <c r="BR3454">
        <v>376.41949992777722</v>
      </c>
      <c r="BS3454">
        <v>4.9544526906647152E-2</v>
      </c>
      <c r="BT3454">
        <v>2.9195181965799543E-4</v>
      </c>
      <c r="BU3454">
        <v>21.630437680183661</v>
      </c>
      <c r="BV3454">
        <v>0.58986071383388228</v>
      </c>
      <c r="BW3454">
        <v>15.165573949925468</v>
      </c>
      <c r="BX3454">
        <v>37.016622654934729</v>
      </c>
      <c r="BY3454">
        <v>33.412027636259126</v>
      </c>
      <c r="BZ3454">
        <v>903.34366572608178</v>
      </c>
      <c r="CA3454">
        <v>298.27912735614905</v>
      </c>
      <c r="CB3454">
        <v>220.24077605292234</v>
      </c>
      <c r="CC3454" s="156">
        <v>0.91</v>
      </c>
      <c r="CD3454">
        <v>2280</v>
      </c>
      <c r="CE3454">
        <v>0.14172754278988497</v>
      </c>
      <c r="CF3454">
        <v>4.1599892751984413</v>
      </c>
      <c r="CG3454">
        <v>0.17826088551366068</v>
      </c>
      <c r="CH3454">
        <v>6.0345136053420561</v>
      </c>
      <c r="CI3454">
        <v>11</v>
      </c>
    </row>
    <row r="3455" spans="47:87" x14ac:dyDescent="0.3">
      <c r="AU3455">
        <v>0.3</v>
      </c>
      <c r="AV3455">
        <v>19.682787997555842</v>
      </c>
      <c r="AW3455">
        <v>0.3202031873700853</v>
      </c>
      <c r="AX3455">
        <v>1.4389660969546858</v>
      </c>
      <c r="AY3455">
        <v>329.64735307812805</v>
      </c>
      <c r="AZ3455">
        <v>0.1094588683782069</v>
      </c>
      <c r="BA3455">
        <v>375.152748555801</v>
      </c>
      <c r="BB3455">
        <v>384.21535712797549</v>
      </c>
      <c r="BC3455">
        <v>1</v>
      </c>
      <c r="BD3455">
        <v>30.125285491410665</v>
      </c>
      <c r="BE3455">
        <v>90.868632225476432</v>
      </c>
      <c r="BF3455">
        <v>15.509502709562859</v>
      </c>
      <c r="BG3455">
        <v>5.1395569264575158</v>
      </c>
      <c r="BH3455">
        <v>425.25631562702557</v>
      </c>
      <c r="BI3455">
        <v>0.20000000000000004</v>
      </c>
      <c r="BJ3455">
        <v>2273.0968905119603</v>
      </c>
      <c r="BK3455">
        <v>679.92429767619376</v>
      </c>
      <c r="BL3455">
        <v>806.80695080852297</v>
      </c>
      <c r="BM3455">
        <v>990.61390674097697</v>
      </c>
      <c r="BN3455">
        <v>204.10458283441224</v>
      </c>
      <c r="BO3455">
        <v>28.64735373144191</v>
      </c>
      <c r="BP3455">
        <v>8.3988923307349E-2</v>
      </c>
      <c r="BQ3455">
        <v>100</v>
      </c>
      <c r="BR3455">
        <v>316.34778275722346</v>
      </c>
      <c r="BS3455">
        <v>5.7923702819962501E-2</v>
      </c>
      <c r="BT3455">
        <v>2.8071351941870887E-4</v>
      </c>
      <c r="BU3455">
        <v>98.910794204731673</v>
      </c>
      <c r="BV3455">
        <v>0.51539928085786879</v>
      </c>
      <c r="BW3455">
        <v>14.048925472993185</v>
      </c>
      <c r="BX3455">
        <v>34.770944353077084</v>
      </c>
      <c r="BY3455">
        <v>36.235820150547298</v>
      </c>
      <c r="BZ3455">
        <v>1157.0361971282603</v>
      </c>
      <c r="CA3455">
        <v>276.261180499864</v>
      </c>
      <c r="CB3455">
        <v>226.78734846305727</v>
      </c>
      <c r="CC3455" s="156">
        <v>1.03</v>
      </c>
      <c r="CD3455">
        <v>960</v>
      </c>
      <c r="CE3455">
        <v>0.18818865066576906</v>
      </c>
      <c r="CF3455">
        <v>7.2182851242328567</v>
      </c>
      <c r="CG3455">
        <v>0.24684871416027296</v>
      </c>
      <c r="CH3455">
        <v>25.371134237742492</v>
      </c>
      <c r="CI3455">
        <v>7</v>
      </c>
    </row>
    <row r="3456" spans="47:87" x14ac:dyDescent="0.3">
      <c r="AU3456">
        <v>0.3</v>
      </c>
      <c r="AV3456">
        <v>22.118893313329664</v>
      </c>
      <c r="AW3456">
        <v>0.2664075077438372</v>
      </c>
      <c r="AX3456">
        <v>0.41998511840859221</v>
      </c>
      <c r="AY3456">
        <v>326.9717819101715</v>
      </c>
      <c r="AZ3456">
        <v>0.10403675457000952</v>
      </c>
      <c r="BA3456">
        <v>377.16689494157725</v>
      </c>
      <c r="BB3456">
        <v>403.75725753977923</v>
      </c>
      <c r="BC3456">
        <v>1</v>
      </c>
      <c r="BD3456">
        <v>38.896852518202323</v>
      </c>
      <c r="BE3456">
        <v>93.709014610006903</v>
      </c>
      <c r="BF3456">
        <v>20.112125938903944</v>
      </c>
      <c r="BG3456">
        <v>5.5697994308884482</v>
      </c>
      <c r="BH3456">
        <v>406.27352676347004</v>
      </c>
      <c r="BI3456">
        <v>0.19999999999999998</v>
      </c>
      <c r="BJ3456">
        <v>2994.4728930151405</v>
      </c>
      <c r="BK3456">
        <v>680.7257107331809</v>
      </c>
      <c r="BL3456">
        <v>847.42716137604066</v>
      </c>
      <c r="BM3456">
        <v>913.343315014307</v>
      </c>
      <c r="BN3456">
        <v>125.18781989976775</v>
      </c>
      <c r="BO3456">
        <v>23.891656426577203</v>
      </c>
      <c r="BP3456">
        <v>6.2875017984529116E-2</v>
      </c>
      <c r="BQ3456">
        <v>100</v>
      </c>
      <c r="BR3456">
        <v>282.12915065895646</v>
      </c>
      <c r="BS3456">
        <v>5.4651577883680448E-2</v>
      </c>
      <c r="BT3456">
        <v>3.0741690434622261E-4</v>
      </c>
      <c r="BU3456">
        <v>0</v>
      </c>
      <c r="BV3456">
        <v>0.56519975582270443</v>
      </c>
      <c r="BW3456">
        <v>15.539881274335359</v>
      </c>
      <c r="BX3456">
        <v>35.612023637871573</v>
      </c>
      <c r="BY3456">
        <v>34.566931294555189</v>
      </c>
      <c r="BZ3456">
        <v>1114.8963251400471</v>
      </c>
      <c r="CA3456">
        <v>281.26234913609682</v>
      </c>
      <c r="CB3456">
        <v>234.90857017696248</v>
      </c>
      <c r="CC3456" s="156">
        <v>0.78</v>
      </c>
      <c r="CD3456">
        <v>2050</v>
      </c>
      <c r="CE3456">
        <v>0.13991961450515045</v>
      </c>
      <c r="CF3456">
        <v>5.7451078914600302</v>
      </c>
      <c r="CG3456">
        <v>0.17550596354853493</v>
      </c>
      <c r="CH3456">
        <v>8.9989787194240165</v>
      </c>
      <c r="CI3456">
        <v>11</v>
      </c>
    </row>
    <row r="3457" spans="47:87" x14ac:dyDescent="0.3">
      <c r="AU3457">
        <v>0.3</v>
      </c>
      <c r="AV3457">
        <v>19.632396191633831</v>
      </c>
      <c r="AW3457">
        <v>0.35123289300315408</v>
      </c>
      <c r="AX3457">
        <v>1.406306205383375</v>
      </c>
      <c r="AY3457">
        <v>347.44356831516393</v>
      </c>
      <c r="AZ3457">
        <v>0.10580929472510832</v>
      </c>
      <c r="BA3457">
        <v>464.11138525632504</v>
      </c>
      <c r="BB3457">
        <v>398.60658694164658</v>
      </c>
      <c r="BC3457">
        <v>1</v>
      </c>
      <c r="BD3457">
        <v>35.407747470838856</v>
      </c>
      <c r="BE3457">
        <v>95.88948274876698</v>
      </c>
      <c r="BF3457">
        <v>11.155861652618428</v>
      </c>
      <c r="BG3457">
        <v>4.626117006340464</v>
      </c>
      <c r="BH3457">
        <v>370.76038993577629</v>
      </c>
      <c r="BI3457">
        <v>0.2</v>
      </c>
      <c r="BJ3457">
        <v>2470.3128819605777</v>
      </c>
      <c r="BK3457">
        <v>707.39132390736233</v>
      </c>
      <c r="BL3457">
        <v>917.01904580530947</v>
      </c>
      <c r="BM3457">
        <v>897.65271692926115</v>
      </c>
      <c r="BN3457">
        <v>123.89468880461668</v>
      </c>
      <c r="BO3457">
        <v>31.8839978478528</v>
      </c>
      <c r="BP3457">
        <v>3.6313978090762505E-2</v>
      </c>
      <c r="BQ3457">
        <v>100</v>
      </c>
      <c r="BR3457">
        <v>335.85962040859175</v>
      </c>
      <c r="BS3457">
        <v>5.1860506215326029E-2</v>
      </c>
      <c r="BT3457">
        <v>3.2775579165261417E-4</v>
      </c>
      <c r="BU3457">
        <v>58.34580842442233</v>
      </c>
      <c r="BV3457">
        <v>0.57652222765104788</v>
      </c>
      <c r="BW3457">
        <v>16.031680449442035</v>
      </c>
      <c r="BX3457">
        <v>37.094150506593827</v>
      </c>
      <c r="BY3457">
        <v>38.971286566625643</v>
      </c>
      <c r="BZ3457">
        <v>1065.7442281654262</v>
      </c>
      <c r="CA3457">
        <v>192.34787049911171</v>
      </c>
      <c r="CB3457">
        <v>241.4854869472853</v>
      </c>
      <c r="CC3457" s="156">
        <v>1.04</v>
      </c>
      <c r="CD3457">
        <v>1430</v>
      </c>
      <c r="CE3457">
        <v>0.16534941063698816</v>
      </c>
      <c r="CF3457">
        <v>5.8556807453642188</v>
      </c>
      <c r="CG3457">
        <v>0.20114075975477602</v>
      </c>
      <c r="CH3457">
        <v>14.976096352814817</v>
      </c>
      <c r="CI3457">
        <v>9</v>
      </c>
    </row>
    <row r="3458" spans="47:87" x14ac:dyDescent="0.3">
      <c r="AU3458">
        <v>0.3</v>
      </c>
      <c r="AV3458">
        <v>21.183801071984202</v>
      </c>
      <c r="AW3458">
        <v>0.26939577109837709</v>
      </c>
      <c r="AX3458">
        <v>1.4535895934480847</v>
      </c>
      <c r="AY3458">
        <v>327.41531921709094</v>
      </c>
      <c r="AZ3458">
        <v>0.10182290474714323</v>
      </c>
      <c r="BA3458">
        <v>338.08402930725993</v>
      </c>
      <c r="BB3458">
        <v>333.15796929421714</v>
      </c>
      <c r="BC3458">
        <v>1</v>
      </c>
      <c r="BD3458">
        <v>40.694457127367862</v>
      </c>
      <c r="BE3458">
        <v>99.106167882338553</v>
      </c>
      <c r="BF3458">
        <v>19.92416768767907</v>
      </c>
      <c r="BG3458">
        <v>5.8164358217190388</v>
      </c>
      <c r="BH3458">
        <v>406.8524545444576</v>
      </c>
      <c r="BI3458">
        <v>0.2</v>
      </c>
      <c r="BJ3458">
        <v>2256.392530826075</v>
      </c>
      <c r="BK3458">
        <v>684.99724087731272</v>
      </c>
      <c r="BL3458">
        <v>951.08608064392388</v>
      </c>
      <c r="BM3458">
        <v>952.46433968984286</v>
      </c>
      <c r="BN3458">
        <v>138.73529021695913</v>
      </c>
      <c r="BO3458">
        <v>24.273778471134296</v>
      </c>
      <c r="BP3458">
        <v>4.9747450129480397E-2</v>
      </c>
      <c r="BQ3458">
        <v>100</v>
      </c>
      <c r="BR3458">
        <v>374.41545864071662</v>
      </c>
      <c r="BS3458">
        <v>5.5684095857734449E-2</v>
      </c>
      <c r="BT3458">
        <v>3.077857517492704E-4</v>
      </c>
      <c r="BU3458">
        <v>0</v>
      </c>
      <c r="BV3458">
        <v>0.52318019937791393</v>
      </c>
      <c r="BW3458">
        <v>15.058022955181933</v>
      </c>
      <c r="BX3458">
        <v>36.546336643265391</v>
      </c>
      <c r="BY3458">
        <v>33.819374296967361</v>
      </c>
      <c r="BZ3458">
        <v>908.17489114545674</v>
      </c>
      <c r="CA3458">
        <v>271.30981047927622</v>
      </c>
      <c r="CB3458">
        <v>234.35029283250782</v>
      </c>
      <c r="CC3458" s="156">
        <v>0.91</v>
      </c>
      <c r="CD3458">
        <v>1440</v>
      </c>
      <c r="CE3458">
        <v>0.19914208266857658</v>
      </c>
      <c r="CF3458">
        <v>6.6809147028261764</v>
      </c>
      <c r="CG3458">
        <v>0.23824428402921458</v>
      </c>
      <c r="CH3458">
        <v>18.175869464908956</v>
      </c>
      <c r="CI3458">
        <v>7</v>
      </c>
    </row>
    <row r="3459" spans="47:87" x14ac:dyDescent="0.3">
      <c r="AU3459">
        <v>0.3</v>
      </c>
      <c r="AV3459">
        <v>20.626724981226751</v>
      </c>
      <c r="AW3459">
        <v>0.31759542162192417</v>
      </c>
      <c r="AX3459">
        <v>0.74034180059056198</v>
      </c>
      <c r="AY3459">
        <v>324.98374914530228</v>
      </c>
      <c r="AZ3459">
        <v>9.3107716482545205E-2</v>
      </c>
      <c r="BA3459">
        <v>347.40545583538352</v>
      </c>
      <c r="BB3459">
        <v>264.09540874456798</v>
      </c>
      <c r="BC3459">
        <v>1</v>
      </c>
      <c r="BD3459">
        <v>35.289303181443159</v>
      </c>
      <c r="BE3459">
        <v>92.732625084438098</v>
      </c>
      <c r="BF3459">
        <v>8.9031801518589653</v>
      </c>
      <c r="BG3459">
        <v>5.8255441475218053</v>
      </c>
      <c r="BH3459">
        <v>404.37335676153941</v>
      </c>
      <c r="BI3459">
        <v>0.2</v>
      </c>
      <c r="BJ3459">
        <v>2893.637806097734</v>
      </c>
      <c r="BK3459">
        <v>685.5661463553447</v>
      </c>
      <c r="BL3459">
        <v>882.01308267985314</v>
      </c>
      <c r="BM3459">
        <v>856.8797883523124</v>
      </c>
      <c r="BN3459">
        <v>246.15898487238795</v>
      </c>
      <c r="BO3459">
        <v>28.679418022636824</v>
      </c>
      <c r="BP3459">
        <v>5.1178734781478552E-2</v>
      </c>
      <c r="BQ3459">
        <v>100</v>
      </c>
      <c r="BR3459">
        <v>395.3166790974912</v>
      </c>
      <c r="BS3459">
        <v>5.4494318006008097E-2</v>
      </c>
      <c r="BT3459">
        <v>2.970869628939304E-4</v>
      </c>
      <c r="BU3459">
        <v>0</v>
      </c>
      <c r="BV3459">
        <v>0.54757533218789423</v>
      </c>
      <c r="BW3459">
        <v>16.489067786343178</v>
      </c>
      <c r="BX3459">
        <v>36.083157498561619</v>
      </c>
      <c r="BY3459">
        <v>37.486716880356262</v>
      </c>
      <c r="BZ3459">
        <v>1058.9320078134406</v>
      </c>
      <c r="CA3459">
        <v>223.46371478364964</v>
      </c>
      <c r="CB3459">
        <v>239.32192773473247</v>
      </c>
      <c r="CC3459" s="156">
        <v>0.98</v>
      </c>
      <c r="CD3459">
        <v>1460</v>
      </c>
      <c r="CE3459">
        <v>9.4424620861353725E-2</v>
      </c>
      <c r="CF3459">
        <v>3.7762939580250783</v>
      </c>
      <c r="CG3459">
        <v>0.12666143339505576</v>
      </c>
      <c r="CH3459">
        <v>-0.8617421108662866</v>
      </c>
      <c r="CI3459" t="s">
        <v>479</v>
      </c>
    </row>
    <row r="3460" spans="47:87" x14ac:dyDescent="0.3">
      <c r="AU3460">
        <v>0.3</v>
      </c>
      <c r="AV3460">
        <v>20.049573943229063</v>
      </c>
      <c r="AW3460">
        <v>0.39844213203484879</v>
      </c>
      <c r="AX3460">
        <v>0.89278183138133471</v>
      </c>
      <c r="AY3460">
        <v>320.20001849352417</v>
      </c>
      <c r="AZ3460">
        <v>9.4544878100555355E-2</v>
      </c>
      <c r="BA3460">
        <v>473.95704266308161</v>
      </c>
      <c r="BB3460">
        <v>424.11712901726685</v>
      </c>
      <c r="BC3460">
        <v>1</v>
      </c>
      <c r="BD3460">
        <v>36.157314900928803</v>
      </c>
      <c r="BE3460">
        <v>98.617575648789241</v>
      </c>
      <c r="BF3460">
        <v>19.324482204482695</v>
      </c>
      <c r="BG3460">
        <v>3.7202288671502637</v>
      </c>
      <c r="BH3460">
        <v>401.73729308081647</v>
      </c>
      <c r="BI3460">
        <v>0.19999999999999998</v>
      </c>
      <c r="BJ3460">
        <v>2676.1881979366176</v>
      </c>
      <c r="BK3460">
        <v>691.24057248648023</v>
      </c>
      <c r="BL3460">
        <v>938.69670560168572</v>
      </c>
      <c r="BM3460">
        <v>934.92366574886046</v>
      </c>
      <c r="BN3460">
        <v>125.62764253566644</v>
      </c>
      <c r="BO3460">
        <v>36.217697078091064</v>
      </c>
      <c r="BP3460">
        <v>3.5473644740296857E-2</v>
      </c>
      <c r="BQ3460">
        <v>100</v>
      </c>
      <c r="BR3460">
        <v>345.30777536500972</v>
      </c>
      <c r="BS3460">
        <v>5.226139048377898E-2</v>
      </c>
      <c r="BT3460">
        <v>2.9526827560823963E-4</v>
      </c>
      <c r="BU3460">
        <v>0</v>
      </c>
      <c r="BV3460">
        <v>0.54650114509210701</v>
      </c>
      <c r="BW3460">
        <v>15.080774942636262</v>
      </c>
      <c r="BX3460">
        <v>34.709374513091923</v>
      </c>
      <c r="BY3460">
        <v>34.453389401818875</v>
      </c>
      <c r="BZ3460">
        <v>1201.3969392113756</v>
      </c>
      <c r="CA3460">
        <v>329.44913031932356</v>
      </c>
      <c r="CB3460">
        <v>226.09223665760607</v>
      </c>
      <c r="CC3460" s="156">
        <v>1.05</v>
      </c>
      <c r="CD3460">
        <v>1590</v>
      </c>
      <c r="CE3460">
        <v>0.19636167971223584</v>
      </c>
      <c r="CF3460">
        <v>5.495540404160959</v>
      </c>
      <c r="CG3460">
        <v>0.23970752553227517</v>
      </c>
      <c r="CH3460">
        <v>18.546213169434786</v>
      </c>
      <c r="CI3460">
        <v>7</v>
      </c>
    </row>
    <row r="3461" spans="47:87" x14ac:dyDescent="0.3">
      <c r="AU3461">
        <v>0.3</v>
      </c>
      <c r="AV3461">
        <v>19.118399685591427</v>
      </c>
      <c r="AW3461">
        <v>0.26343412997560295</v>
      </c>
      <c r="AX3461">
        <v>2.0970987297043386</v>
      </c>
      <c r="AY3461">
        <v>319.34181997013991</v>
      </c>
      <c r="AZ3461">
        <v>0.10075071501302302</v>
      </c>
      <c r="BA3461">
        <v>412.68596594128758</v>
      </c>
      <c r="BB3461">
        <v>235.32403295160589</v>
      </c>
      <c r="BC3461">
        <v>1</v>
      </c>
      <c r="BD3461">
        <v>35.206235353388806</v>
      </c>
      <c r="BE3461">
        <v>96.584586826785696</v>
      </c>
      <c r="BF3461">
        <v>12.940404095558124</v>
      </c>
      <c r="BG3461">
        <v>5.53724885501647</v>
      </c>
      <c r="BH3461">
        <v>462.83908008108449</v>
      </c>
      <c r="BI3461">
        <v>0.20000000000000004</v>
      </c>
      <c r="BJ3461">
        <v>2278.5492720257753</v>
      </c>
      <c r="BK3461">
        <v>704.77196058519576</v>
      </c>
      <c r="BL3461">
        <v>879.69189536166755</v>
      </c>
      <c r="BM3461">
        <v>979.7619074775281</v>
      </c>
      <c r="BN3461">
        <v>180.18599350802398</v>
      </c>
      <c r="BO3461">
        <v>23.666682316517822</v>
      </c>
      <c r="BP3461">
        <v>5.7125841963477995E-2</v>
      </c>
      <c r="BQ3461">
        <v>100</v>
      </c>
      <c r="BR3461">
        <v>290.56184991891251</v>
      </c>
      <c r="BS3461">
        <v>5.8224065949288681E-2</v>
      </c>
      <c r="BT3461">
        <v>2.7869548091616727E-4</v>
      </c>
      <c r="BU3461">
        <v>2.4488452800321681</v>
      </c>
      <c r="BV3461">
        <v>0.60138633165412103</v>
      </c>
      <c r="BW3461">
        <v>15.157766707607987</v>
      </c>
      <c r="BX3461">
        <v>35.531063849999263</v>
      </c>
      <c r="BY3461">
        <v>40.216458708741584</v>
      </c>
      <c r="BZ3461">
        <v>1068.6509550307503</v>
      </c>
      <c r="CA3461">
        <v>310.79453429666722</v>
      </c>
      <c r="CB3461">
        <v>228.8872301824843</v>
      </c>
      <c r="CC3461" s="156">
        <v>0.84</v>
      </c>
      <c r="CD3461">
        <v>1730</v>
      </c>
      <c r="CE3461">
        <v>0.20045315470993419</v>
      </c>
      <c r="CF3461">
        <v>5.862419702653475</v>
      </c>
      <c r="CG3461">
        <v>0.19881149106831106</v>
      </c>
      <c r="CH3461">
        <v>19.554406446191837</v>
      </c>
      <c r="CI3461">
        <v>7</v>
      </c>
    </row>
    <row r="3462" spans="47:87" x14ac:dyDescent="0.3">
      <c r="AU3462">
        <v>0.3</v>
      </c>
      <c r="AV3462">
        <v>18.428577384910859</v>
      </c>
      <c r="AW3462">
        <v>0.27696250260688859</v>
      </c>
      <c r="AX3462">
        <v>1.6505240387470486</v>
      </c>
      <c r="AY3462">
        <v>339.3966885313676</v>
      </c>
      <c r="AZ3462">
        <v>0.11991117018724527</v>
      </c>
      <c r="BA3462">
        <v>514.04878837832837</v>
      </c>
      <c r="BB3462">
        <v>359.6348309855037</v>
      </c>
      <c r="BC3462">
        <v>1</v>
      </c>
      <c r="BD3462">
        <v>33.108684740811356</v>
      </c>
      <c r="BE3462">
        <v>93.875493745642331</v>
      </c>
      <c r="BF3462">
        <v>21.794662176492455</v>
      </c>
      <c r="BG3462">
        <v>4.7219918106977739</v>
      </c>
      <c r="BH3462">
        <v>422.43740348629967</v>
      </c>
      <c r="BI3462">
        <v>0.2</v>
      </c>
      <c r="BJ3462">
        <v>2833.9551316086208</v>
      </c>
      <c r="BK3462">
        <v>697.74302812753774</v>
      </c>
      <c r="BL3462">
        <v>887.66923688897941</v>
      </c>
      <c r="BM3462">
        <v>891.99478225884991</v>
      </c>
      <c r="BN3462">
        <v>110.86466722643083</v>
      </c>
      <c r="BO3462">
        <v>25.099336575510208</v>
      </c>
      <c r="BP3462">
        <v>3.3626256814164965E-2</v>
      </c>
      <c r="BQ3462">
        <v>100</v>
      </c>
      <c r="BR3462">
        <v>312.20039607683611</v>
      </c>
      <c r="BS3462">
        <v>5.184809576097571E-2</v>
      </c>
      <c r="BT3462">
        <v>3.0359199934148047E-4</v>
      </c>
      <c r="BU3462">
        <v>0</v>
      </c>
      <c r="BV3462">
        <v>0.53041977676903351</v>
      </c>
      <c r="BW3462">
        <v>15.293177970961594</v>
      </c>
      <c r="BX3462">
        <v>37.175603188301992</v>
      </c>
      <c r="BY3462">
        <v>42.700512535773441</v>
      </c>
      <c r="BZ3462">
        <v>1243.2628366819335</v>
      </c>
      <c r="CA3462">
        <v>241.91975860517533</v>
      </c>
      <c r="CB3462">
        <v>240.5061630237162</v>
      </c>
      <c r="CC3462" s="156">
        <v>1.26</v>
      </c>
      <c r="CD3462">
        <v>930</v>
      </c>
      <c r="CE3462">
        <v>0.14998299811603122</v>
      </c>
      <c r="CF3462">
        <v>4.8658471089565438</v>
      </c>
      <c r="CG3462">
        <v>0.18049248579244578</v>
      </c>
      <c r="CH3462">
        <v>8.6856022495374479</v>
      </c>
      <c r="CI3462">
        <v>10</v>
      </c>
    </row>
    <row r="3463" spans="47:87" x14ac:dyDescent="0.3">
      <c r="AU3463">
        <v>0.3</v>
      </c>
      <c r="AV3463">
        <v>20.047535042323329</v>
      </c>
      <c r="AW3463">
        <v>0.36302976685532434</v>
      </c>
      <c r="AX3463">
        <v>1.8691625617118199</v>
      </c>
      <c r="AY3463">
        <v>320.49417027828014</v>
      </c>
      <c r="AZ3463">
        <v>8.917489907134496E-2</v>
      </c>
      <c r="BA3463">
        <v>357.98280673880987</v>
      </c>
      <c r="BB3463">
        <v>350.65113686027217</v>
      </c>
      <c r="BC3463">
        <v>1</v>
      </c>
      <c r="BD3463">
        <v>42.972330124630879</v>
      </c>
      <c r="BE3463">
        <v>117.6677482818843</v>
      </c>
      <c r="BF3463">
        <v>14.325966175679078</v>
      </c>
      <c r="BG3463">
        <v>5.9950935640161855</v>
      </c>
      <c r="BH3463">
        <v>420.65118077889827</v>
      </c>
      <c r="BI3463">
        <v>0.19999999999999996</v>
      </c>
      <c r="BJ3463">
        <v>2563.113000246095</v>
      </c>
      <c r="BK3463">
        <v>677.81704659909951</v>
      </c>
      <c r="BL3463">
        <v>871.7175477550835</v>
      </c>
      <c r="BM3463">
        <v>778.04684270793962</v>
      </c>
      <c r="BN3463">
        <v>133.50950321585182</v>
      </c>
      <c r="BO3463">
        <v>32.90752942011266</v>
      </c>
      <c r="BP3463">
        <v>4.3378197492839617E-2</v>
      </c>
      <c r="BQ3463">
        <v>100</v>
      </c>
      <c r="BR3463">
        <v>366.91276962810957</v>
      </c>
      <c r="BS3463">
        <v>5.5638088991646503E-2</v>
      </c>
      <c r="BT3463">
        <v>2.8729727758152791E-4</v>
      </c>
      <c r="BU3463">
        <v>0</v>
      </c>
      <c r="BV3463">
        <v>0.55622150735669262</v>
      </c>
      <c r="BW3463">
        <v>14.824028605290788</v>
      </c>
      <c r="BX3463">
        <v>37.553537064839659</v>
      </c>
      <c r="BY3463">
        <v>34.306245453417773</v>
      </c>
      <c r="BZ3463">
        <v>1014.4645868625105</v>
      </c>
      <c r="CA3463">
        <v>300.52795435568646</v>
      </c>
      <c r="CB3463">
        <v>250.46594894358824</v>
      </c>
      <c r="CC3463" s="156">
        <v>1</v>
      </c>
      <c r="CD3463">
        <v>1790</v>
      </c>
      <c r="CE3463">
        <v>0.19899441325676293</v>
      </c>
      <c r="CF3463">
        <v>5.6285980736343291</v>
      </c>
      <c r="CG3463">
        <v>0.26605023831711661</v>
      </c>
      <c r="CH3463">
        <v>12.543216195889347</v>
      </c>
      <c r="CI3463">
        <v>7</v>
      </c>
    </row>
    <row r="3464" spans="47:87" x14ac:dyDescent="0.3">
      <c r="AU3464">
        <v>0.3</v>
      </c>
      <c r="AV3464">
        <v>19.188667494181551</v>
      </c>
      <c r="AW3464">
        <v>0.37746602230620452</v>
      </c>
      <c r="AX3464">
        <v>1.6646895719466384</v>
      </c>
      <c r="AY3464">
        <v>329.74109340373502</v>
      </c>
      <c r="AZ3464">
        <v>9.6715109583734221E-2</v>
      </c>
      <c r="BA3464">
        <v>449.33758492774399</v>
      </c>
      <c r="BB3464">
        <v>371.69027532308843</v>
      </c>
      <c r="BC3464">
        <v>1</v>
      </c>
      <c r="BD3464">
        <v>40.205778021511605</v>
      </c>
      <c r="BE3464">
        <v>109.82920587029821</v>
      </c>
      <c r="BF3464">
        <v>25.820920670366849</v>
      </c>
      <c r="BG3464">
        <v>4.287967413106573</v>
      </c>
      <c r="BH3464">
        <v>430.49154515997941</v>
      </c>
      <c r="BI3464">
        <v>0.20000000000000007</v>
      </c>
      <c r="BJ3464">
        <v>2626.9503462168032</v>
      </c>
      <c r="BK3464">
        <v>693.36736608480828</v>
      </c>
      <c r="BL3464">
        <v>851.87156774526056</v>
      </c>
      <c r="BM3464">
        <v>942.71221737205587</v>
      </c>
      <c r="BN3464">
        <v>109.17396412893677</v>
      </c>
      <c r="BO3464">
        <v>34.239014515491469</v>
      </c>
      <c r="BP3464">
        <v>4.2307072351989397E-2</v>
      </c>
      <c r="BQ3464">
        <v>100</v>
      </c>
      <c r="BR3464">
        <v>338.56402818626663</v>
      </c>
      <c r="BS3464">
        <v>5.4205180527791753E-2</v>
      </c>
      <c r="BT3464">
        <v>2.8619814209022775E-4</v>
      </c>
      <c r="BU3464">
        <v>64.087761232479238</v>
      </c>
      <c r="BV3464">
        <v>0.57828801152942733</v>
      </c>
      <c r="BW3464">
        <v>14.845012400124467</v>
      </c>
      <c r="BX3464">
        <v>34.379459654197404</v>
      </c>
      <c r="BY3464">
        <v>35.475560425832057</v>
      </c>
      <c r="BZ3464">
        <v>1100.8654993500711</v>
      </c>
      <c r="CA3464">
        <v>346.35029379825784</v>
      </c>
      <c r="CB3464">
        <v>228.15822118497226</v>
      </c>
      <c r="CC3464" s="156">
        <v>0.88</v>
      </c>
      <c r="CD3464">
        <v>440</v>
      </c>
      <c r="CE3464">
        <v>0.2827292048656993</v>
      </c>
      <c r="CF3464">
        <v>11.100963514526114</v>
      </c>
      <c r="CG3464">
        <v>0.34008797924655415</v>
      </c>
      <c r="CH3464">
        <v>43.620258717665777</v>
      </c>
      <c r="CI3464">
        <v>4</v>
      </c>
    </row>
    <row r="3465" spans="47:87" x14ac:dyDescent="0.3">
      <c r="AU3465">
        <v>0.3</v>
      </c>
      <c r="AV3465">
        <v>19.046006327048826</v>
      </c>
      <c r="AW3465">
        <v>0.31378858785546609</v>
      </c>
      <c r="AX3465">
        <v>1.4200955187164013</v>
      </c>
      <c r="AY3465">
        <v>360.13104917258056</v>
      </c>
      <c r="AZ3465">
        <v>0.10204973529397249</v>
      </c>
      <c r="BA3465">
        <v>425.99810248896159</v>
      </c>
      <c r="BB3465">
        <v>347.146690083571</v>
      </c>
      <c r="BC3465">
        <v>1</v>
      </c>
      <c r="BD3465">
        <v>36.781626371401167</v>
      </c>
      <c r="BE3465">
        <v>95.44138868535201</v>
      </c>
      <c r="BF3465">
        <v>7.4622875615884841</v>
      </c>
      <c r="BG3465">
        <v>4.0754573908171299</v>
      </c>
      <c r="BH3465">
        <v>398.46709407615407</v>
      </c>
      <c r="BI3465">
        <v>0.19999999999999996</v>
      </c>
      <c r="BJ3465">
        <v>2658.9886321044714</v>
      </c>
      <c r="BK3465">
        <v>667.99112365984365</v>
      </c>
      <c r="BL3465">
        <v>848.06949595832475</v>
      </c>
      <c r="BM3465">
        <v>798.04257801751896</v>
      </c>
      <c r="BN3465">
        <v>179.33705828896555</v>
      </c>
      <c r="BO3465">
        <v>28.285015291489515</v>
      </c>
      <c r="BP3465">
        <v>5.6661215645586759E-2</v>
      </c>
      <c r="BQ3465">
        <v>100</v>
      </c>
      <c r="BR3465">
        <v>347.79447109647134</v>
      </c>
      <c r="BS3465">
        <v>5.8654509263190054E-2</v>
      </c>
      <c r="BT3465">
        <v>3.0119226770767763E-4</v>
      </c>
      <c r="BU3465">
        <v>0</v>
      </c>
      <c r="BV3465">
        <v>0.54752364137296672</v>
      </c>
      <c r="BW3465">
        <v>16.598951997418649</v>
      </c>
      <c r="BX3465">
        <v>35.702759045208147</v>
      </c>
      <c r="BY3465">
        <v>33.372888433784304</v>
      </c>
      <c r="BZ3465">
        <v>1002.2465934357218</v>
      </c>
      <c r="CA3465">
        <v>393.89370945428698</v>
      </c>
      <c r="CB3465">
        <v>235.83972108444806</v>
      </c>
      <c r="CC3465" s="156">
        <v>1.07</v>
      </c>
      <c r="CD3465">
        <v>800</v>
      </c>
      <c r="CE3465">
        <v>0.21232516742020202</v>
      </c>
      <c r="CF3465">
        <v>7.1224532659245288</v>
      </c>
      <c r="CG3465">
        <v>0.25622637231495499</v>
      </c>
      <c r="CH3465">
        <v>27.617470710217834</v>
      </c>
      <c r="CI3465">
        <v>6</v>
      </c>
    </row>
    <row r="3466" spans="47:87" x14ac:dyDescent="0.3">
      <c r="AU3466">
        <v>0.3</v>
      </c>
      <c r="AV3466">
        <v>19.692825162545358</v>
      </c>
      <c r="AW3466">
        <v>0.30747661784023395</v>
      </c>
      <c r="AX3466">
        <v>1.2407539302666921</v>
      </c>
      <c r="AY3466">
        <v>322.12638892820002</v>
      </c>
      <c r="AZ3466">
        <v>0.10206860163318733</v>
      </c>
      <c r="BA3466">
        <v>502.48422229277128</v>
      </c>
      <c r="BB3466">
        <v>370.96856279197448</v>
      </c>
      <c r="BC3466">
        <v>1</v>
      </c>
      <c r="BD3466">
        <v>37.533760405589888</v>
      </c>
      <c r="BE3466">
        <v>78.548526660045013</v>
      </c>
      <c r="BF3466">
        <v>14.2234956607883</v>
      </c>
      <c r="BG3466">
        <v>5.1749919070064676</v>
      </c>
      <c r="BH3466">
        <v>436.85353482993679</v>
      </c>
      <c r="BI3466">
        <v>0.20000000000000004</v>
      </c>
      <c r="BJ3466">
        <v>2824.6953976164809</v>
      </c>
      <c r="BK3466">
        <v>666.4112391934475</v>
      </c>
      <c r="BL3466">
        <v>870.0403788053444</v>
      </c>
      <c r="BM3466">
        <v>816.40192049558448</v>
      </c>
      <c r="BN3466">
        <v>126.37206551603079</v>
      </c>
      <c r="BO3466">
        <v>27.943411627597488</v>
      </c>
      <c r="BP3466">
        <v>2.7922671515598043E-2</v>
      </c>
      <c r="BQ3466">
        <v>100</v>
      </c>
      <c r="BR3466">
        <v>322.0745093500621</v>
      </c>
      <c r="BS3466">
        <v>5.7688514553873374E-2</v>
      </c>
      <c r="BT3466">
        <v>3.1964594350792757E-4</v>
      </c>
      <c r="BU3466">
        <v>0</v>
      </c>
      <c r="BV3466">
        <v>0.54171557259854453</v>
      </c>
      <c r="BW3466">
        <v>14.993784218382824</v>
      </c>
      <c r="BX3466">
        <v>35.556167959173806</v>
      </c>
      <c r="BY3466">
        <v>34.220432722312616</v>
      </c>
      <c r="BZ3466">
        <v>1030.3669985069018</v>
      </c>
      <c r="CA3466">
        <v>344.86975850188048</v>
      </c>
      <c r="CB3466">
        <v>229.11070455228381</v>
      </c>
      <c r="CC3466" s="156">
        <v>0.95</v>
      </c>
      <c r="CD3466">
        <v>960</v>
      </c>
      <c r="CE3466">
        <v>0.26372816896761053</v>
      </c>
      <c r="CF3466">
        <v>7.9784409766891837</v>
      </c>
      <c r="CG3466">
        <v>0.3229721644258306</v>
      </c>
      <c r="CH3466">
        <v>25.382369123147232</v>
      </c>
      <c r="CI3466">
        <v>5</v>
      </c>
    </row>
    <row r="3467" spans="47:87" x14ac:dyDescent="0.3">
      <c r="AU3467">
        <v>0.3</v>
      </c>
      <c r="AV3467">
        <v>19.371805804857583</v>
      </c>
      <c r="AW3467">
        <v>0.31506050958379583</v>
      </c>
      <c r="AX3467">
        <v>0.77344841449192958</v>
      </c>
      <c r="AY3467">
        <v>334.78896128421752</v>
      </c>
      <c r="AZ3467">
        <v>9.7926604567887349E-2</v>
      </c>
      <c r="BA3467">
        <v>370.01818127898235</v>
      </c>
      <c r="BB3467">
        <v>332.16778465616676</v>
      </c>
      <c r="BC3467">
        <v>1</v>
      </c>
      <c r="BD3467">
        <v>36.486970162866903</v>
      </c>
      <c r="BE3467">
        <v>96.04379838748298</v>
      </c>
      <c r="BF3467">
        <v>14.621624618995972</v>
      </c>
      <c r="BG3467">
        <v>4.2545049267057182</v>
      </c>
      <c r="BH3467">
        <v>470.65858827909301</v>
      </c>
      <c r="BI3467">
        <v>0.20000000000000004</v>
      </c>
      <c r="BJ3467">
        <v>2679.9591745990988</v>
      </c>
      <c r="BK3467">
        <v>697.07904254610685</v>
      </c>
      <c r="BL3467">
        <v>879.49478381653341</v>
      </c>
      <c r="BM3467">
        <v>915.03830529230686</v>
      </c>
      <c r="BN3467">
        <v>100.71595013141659</v>
      </c>
      <c r="BO3467">
        <v>28.790784988629905</v>
      </c>
      <c r="BP3467">
        <v>9.4530396491791808E-3</v>
      </c>
      <c r="BQ3467">
        <v>100</v>
      </c>
      <c r="BR3467">
        <v>395.0987835216506</v>
      </c>
      <c r="BS3467">
        <v>4.6470039837012436E-2</v>
      </c>
      <c r="BT3467">
        <v>3.0683656326573619E-4</v>
      </c>
      <c r="BU3467">
        <v>5.8594360096305191</v>
      </c>
      <c r="BV3467">
        <v>0.49592032297969613</v>
      </c>
      <c r="BW3467">
        <v>14.274017660163114</v>
      </c>
      <c r="BX3467">
        <v>37.567381256496269</v>
      </c>
      <c r="BY3467">
        <v>24.609183911123829</v>
      </c>
      <c r="BZ3467">
        <v>971.21884667939037</v>
      </c>
      <c r="CA3467">
        <v>248.00129652844362</v>
      </c>
      <c r="CB3467">
        <v>224.45908368053895</v>
      </c>
      <c r="CC3467" s="156">
        <v>1.1599999999999999</v>
      </c>
      <c r="CD3467">
        <v>1900</v>
      </c>
      <c r="CE3467">
        <v>-1.8528647542937371E-2</v>
      </c>
      <c r="CF3467">
        <v>1.1820534983200197</v>
      </c>
      <c r="CG3467">
        <v>4.4250172978169196E-2</v>
      </c>
      <c r="CH3467">
        <v>-16.737556431366198</v>
      </c>
      <c r="CI3467" t="s">
        <v>479</v>
      </c>
    </row>
    <row r="3468" spans="47:87" x14ac:dyDescent="0.3">
      <c r="AU3468">
        <v>0.3</v>
      </c>
      <c r="AV3468">
        <v>20.039323103709911</v>
      </c>
      <c r="AW3468">
        <v>0.32185249141104694</v>
      </c>
      <c r="AX3468">
        <v>1.861072722938437</v>
      </c>
      <c r="AY3468">
        <v>323.46908774522848</v>
      </c>
      <c r="AZ3468">
        <v>0.10884068507662428</v>
      </c>
      <c r="BA3468">
        <v>401.0899626296694</v>
      </c>
      <c r="BB3468">
        <v>305.35573992387361</v>
      </c>
      <c r="BC3468">
        <v>1</v>
      </c>
      <c r="BD3468">
        <v>53.808670089979628</v>
      </c>
      <c r="BE3468">
        <v>104.32322196657424</v>
      </c>
      <c r="BF3468">
        <v>18.168832189463444</v>
      </c>
      <c r="BG3468">
        <v>4.8463595821882093</v>
      </c>
      <c r="BH3468">
        <v>440.55714278792846</v>
      </c>
      <c r="BI3468">
        <v>0.20000000000000004</v>
      </c>
      <c r="BJ3468">
        <v>2378.7496611534839</v>
      </c>
      <c r="BK3468">
        <v>676.65717487921893</v>
      </c>
      <c r="BL3468">
        <v>841.96276743233216</v>
      </c>
      <c r="BM3468">
        <v>954.33105075318304</v>
      </c>
      <c r="BN3468">
        <v>258.77087583879262</v>
      </c>
      <c r="BO3468">
        <v>29.304475520117197</v>
      </c>
      <c r="BP3468">
        <v>2.2594608118034216E-2</v>
      </c>
      <c r="BQ3468">
        <v>100</v>
      </c>
      <c r="BR3468">
        <v>358.53780301256467</v>
      </c>
      <c r="BS3468">
        <v>5.5539282447507589E-2</v>
      </c>
      <c r="BT3468">
        <v>3.1302513219192709E-4</v>
      </c>
      <c r="BU3468">
        <v>0</v>
      </c>
      <c r="BV3468">
        <v>0.53711728338670828</v>
      </c>
      <c r="BW3468">
        <v>15.141787504978096</v>
      </c>
      <c r="BX3468">
        <v>35.184687055274999</v>
      </c>
      <c r="BY3468">
        <v>35.515885982540148</v>
      </c>
      <c r="BZ3468">
        <v>952.99521490514201</v>
      </c>
      <c r="CA3468">
        <v>316.25275894874136</v>
      </c>
      <c r="CB3468">
        <v>228.36410827839038</v>
      </c>
      <c r="CC3468" s="156">
        <v>0.96</v>
      </c>
      <c r="CD3468">
        <v>1300</v>
      </c>
      <c r="CE3468">
        <v>0.21735550525136627</v>
      </c>
      <c r="CF3468">
        <v>9.7843874380565818</v>
      </c>
      <c r="CG3468">
        <v>0.26251252618470483</v>
      </c>
      <c r="CH3468">
        <v>35.581199067497288</v>
      </c>
      <c r="CI3468">
        <v>6</v>
      </c>
    </row>
    <row r="3469" spans="47:87" x14ac:dyDescent="0.3">
      <c r="AU3469">
        <v>0.3</v>
      </c>
      <c r="AV3469">
        <v>19.315140854179372</v>
      </c>
      <c r="AW3469">
        <v>0.32527740988070875</v>
      </c>
      <c r="AX3469">
        <v>1.6853657910044242</v>
      </c>
      <c r="AY3469">
        <v>321.01022449860676</v>
      </c>
      <c r="AZ3469">
        <v>0.10821529739557209</v>
      </c>
      <c r="BA3469">
        <v>484.18506928540802</v>
      </c>
      <c r="BB3469">
        <v>394.99465818188224</v>
      </c>
      <c r="BC3469">
        <v>1</v>
      </c>
      <c r="BD3469">
        <v>37.485831890300872</v>
      </c>
      <c r="BE3469">
        <v>95.515117506745938</v>
      </c>
      <c r="BF3469">
        <v>17.402051476265388</v>
      </c>
      <c r="BG3469">
        <v>5.381025204306586</v>
      </c>
      <c r="BH3469">
        <v>379.50095571580903</v>
      </c>
      <c r="BI3469">
        <v>0.20000000000000004</v>
      </c>
      <c r="BJ3469">
        <v>2656.7306305676138</v>
      </c>
      <c r="BK3469">
        <v>686.48237313446862</v>
      </c>
      <c r="BL3469">
        <v>865.32535268050094</v>
      </c>
      <c r="BM3469">
        <v>870.99960617604256</v>
      </c>
      <c r="BN3469">
        <v>272.61028044272058</v>
      </c>
      <c r="BO3469">
        <v>29.295612916497134</v>
      </c>
      <c r="BP3469">
        <v>6.1758658000724387E-2</v>
      </c>
      <c r="BQ3469">
        <v>100</v>
      </c>
      <c r="BR3469">
        <v>296.37804711740773</v>
      </c>
      <c r="BS3469">
        <v>4.9386320549162852E-2</v>
      </c>
      <c r="BT3469">
        <v>3.0098557164483789E-4</v>
      </c>
      <c r="BU3469">
        <v>0</v>
      </c>
      <c r="BV3469">
        <v>0.49726504142715472</v>
      </c>
      <c r="BW3469">
        <v>14.040103281608138</v>
      </c>
      <c r="BX3469">
        <v>36.606660188811958</v>
      </c>
      <c r="BY3469">
        <v>31.734232417107254</v>
      </c>
      <c r="BZ3469">
        <v>1091.1373760471927</v>
      </c>
      <c r="CA3469">
        <v>371.68341142721476</v>
      </c>
      <c r="CB3469">
        <v>226.97032587505822</v>
      </c>
      <c r="CC3469" s="156">
        <v>0.68</v>
      </c>
      <c r="CD3469">
        <v>2530</v>
      </c>
      <c r="CE3469">
        <v>0.18243854560626582</v>
      </c>
      <c r="CF3469">
        <v>4.9900537391845408</v>
      </c>
      <c r="CG3469">
        <v>0.21821104860709242</v>
      </c>
      <c r="CH3469">
        <v>18.179427800392936</v>
      </c>
      <c r="CI3469">
        <v>7</v>
      </c>
    </row>
    <row r="3470" spans="47:87" x14ac:dyDescent="0.3">
      <c r="AU3470">
        <v>0.3</v>
      </c>
      <c r="AV3470">
        <v>19.147025078605491</v>
      </c>
      <c r="AW3470">
        <v>0.29071040871520837</v>
      </c>
      <c r="AX3470">
        <v>1.4865039511614284</v>
      </c>
      <c r="AY3470">
        <v>329.35549929693855</v>
      </c>
      <c r="AZ3470">
        <v>0.10422498063189101</v>
      </c>
      <c r="BA3470">
        <v>455.45183247437194</v>
      </c>
      <c r="BB3470">
        <v>403.54346089742398</v>
      </c>
      <c r="BC3470">
        <v>1</v>
      </c>
      <c r="BD3470">
        <v>42.698725817520419</v>
      </c>
      <c r="BE3470">
        <v>95.550960991517556</v>
      </c>
      <c r="BF3470">
        <v>15.893722102880421</v>
      </c>
      <c r="BG3470">
        <v>6.1390578762113011</v>
      </c>
      <c r="BH3470">
        <v>373.44207447031943</v>
      </c>
      <c r="BI3470">
        <v>0.19999999999999998</v>
      </c>
      <c r="BJ3470">
        <v>2469.0600330547791</v>
      </c>
      <c r="BK3470">
        <v>681.97751496205831</v>
      </c>
      <c r="BL3470">
        <v>886.25202580014127</v>
      </c>
      <c r="BM3470">
        <v>870.74514585735119</v>
      </c>
      <c r="BN3470">
        <v>176.86990919085449</v>
      </c>
      <c r="BO3470">
        <v>26.63432015715771</v>
      </c>
      <c r="BP3470">
        <v>3.199807458337733E-4</v>
      </c>
      <c r="BQ3470">
        <v>100</v>
      </c>
      <c r="BR3470">
        <v>374.39776438668474</v>
      </c>
      <c r="BS3470">
        <v>5.488848808967102E-2</v>
      </c>
      <c r="BT3470">
        <v>2.8244586259643404E-4</v>
      </c>
      <c r="BU3470">
        <v>77.967027967219451</v>
      </c>
      <c r="BV3470">
        <v>0.56717341042753067</v>
      </c>
      <c r="BW3470">
        <v>14.884380725211058</v>
      </c>
      <c r="BX3470">
        <v>34.099564330435378</v>
      </c>
      <c r="BY3470">
        <v>36.141833336045728</v>
      </c>
      <c r="BZ3470">
        <v>923.50186244204099</v>
      </c>
      <c r="CA3470">
        <v>277.7799422424352</v>
      </c>
      <c r="CB3470">
        <v>226.23084794711156</v>
      </c>
      <c r="CC3470" s="156">
        <v>0.92</v>
      </c>
      <c r="CD3470">
        <v>1900</v>
      </c>
      <c r="CE3470">
        <v>0.11715115439553236</v>
      </c>
      <c r="CF3470">
        <v>4.869831196945638</v>
      </c>
      <c r="CG3470">
        <v>0.15262152499534185</v>
      </c>
      <c r="CH3470">
        <v>0.35395270477195495</v>
      </c>
      <c r="CI3470">
        <v>20</v>
      </c>
    </row>
    <row r="3471" spans="47:87" x14ac:dyDescent="0.3">
      <c r="AU3471">
        <v>0.3</v>
      </c>
      <c r="AV3471">
        <v>21.136291473399073</v>
      </c>
      <c r="AW3471">
        <v>0.28947720089459361</v>
      </c>
      <c r="AX3471">
        <v>1.4334206401163758</v>
      </c>
      <c r="AY3471">
        <v>318.42447681426074</v>
      </c>
      <c r="AZ3471">
        <v>0.11562583352606733</v>
      </c>
      <c r="BA3471">
        <v>399.76921070482507</v>
      </c>
      <c r="BB3471">
        <v>303.82700224431818</v>
      </c>
      <c r="BC3471">
        <v>1</v>
      </c>
      <c r="BD3471">
        <v>33.629834406252236</v>
      </c>
      <c r="BE3471">
        <v>94.598021396460695</v>
      </c>
      <c r="BF3471">
        <v>14.434716991777298</v>
      </c>
      <c r="BG3471">
        <v>5.4702456306137037</v>
      </c>
      <c r="BH3471">
        <v>411.25206140955351</v>
      </c>
      <c r="BI3471">
        <v>0.2</v>
      </c>
      <c r="BJ3471">
        <v>2822.4845897011692</v>
      </c>
      <c r="BK3471">
        <v>687.86132426772951</v>
      </c>
      <c r="BL3471">
        <v>987.49616531867252</v>
      </c>
      <c r="BM3471">
        <v>923.39163733525413</v>
      </c>
      <c r="BN3471">
        <v>151.66006181744478</v>
      </c>
      <c r="BO3471">
        <v>26.056601505197385</v>
      </c>
      <c r="BP3471">
        <v>5.6653917734512858E-2</v>
      </c>
      <c r="BQ3471">
        <v>100</v>
      </c>
      <c r="BR3471">
        <v>358.1421539499907</v>
      </c>
      <c r="BS3471">
        <v>5.4179302058430481E-2</v>
      </c>
      <c r="BT3471">
        <v>2.8560377826429052E-4</v>
      </c>
      <c r="BU3471">
        <v>0</v>
      </c>
      <c r="BV3471">
        <v>0.58847676344978139</v>
      </c>
      <c r="BW3471">
        <v>15.965248275009715</v>
      </c>
      <c r="BX3471">
        <v>36.001057287119814</v>
      </c>
      <c r="BY3471">
        <v>34.678805737194409</v>
      </c>
      <c r="BZ3471">
        <v>909.14482920882199</v>
      </c>
      <c r="CA3471">
        <v>196.88201084243593</v>
      </c>
      <c r="CB3471">
        <v>229.20671832715496</v>
      </c>
      <c r="CC3471" s="156">
        <v>0.9</v>
      </c>
      <c r="CD3471">
        <v>1480</v>
      </c>
      <c r="CE3471">
        <v>0.23530012639761155</v>
      </c>
      <c r="CF3471">
        <v>8.2679606262700922</v>
      </c>
      <c r="CG3471">
        <v>0.28949933345348855</v>
      </c>
      <c r="CH3471">
        <v>31.273267857965411</v>
      </c>
      <c r="CI3471">
        <v>5</v>
      </c>
    </row>
    <row r="3472" spans="47:87" x14ac:dyDescent="0.3">
      <c r="AU3472">
        <v>0.3</v>
      </c>
      <c r="AV3472">
        <v>18.857966076908202</v>
      </c>
      <c r="AW3472">
        <v>0.29605953926607848</v>
      </c>
      <c r="AX3472">
        <v>0.3098339588562945</v>
      </c>
      <c r="AY3472">
        <v>344.64810995221666</v>
      </c>
      <c r="AZ3472">
        <v>0.10837743598316561</v>
      </c>
      <c r="BA3472">
        <v>374.35197890180802</v>
      </c>
      <c r="BB3472">
        <v>375.88736954580293</v>
      </c>
      <c r="BC3472">
        <v>1</v>
      </c>
      <c r="BD3472">
        <v>38.393538209437999</v>
      </c>
      <c r="BE3472">
        <v>100.58235985747901</v>
      </c>
      <c r="BF3472">
        <v>15.550645255955772</v>
      </c>
      <c r="BG3472">
        <v>4.7370415761588403</v>
      </c>
      <c r="BH3472">
        <v>442.62706388856355</v>
      </c>
      <c r="BI3472">
        <v>0.19999999999999993</v>
      </c>
      <c r="BJ3472">
        <v>2658.2253842023979</v>
      </c>
      <c r="BK3472">
        <v>697.35927356235993</v>
      </c>
      <c r="BL3472">
        <v>947.35483908732056</v>
      </c>
      <c r="BM3472">
        <v>1027.9242124638497</v>
      </c>
      <c r="BN3472">
        <v>131.49360276787127</v>
      </c>
      <c r="BO3472">
        <v>26.94778092634893</v>
      </c>
      <c r="BP3472">
        <v>2.1746338543183932E-2</v>
      </c>
      <c r="BQ3472">
        <v>100</v>
      </c>
      <c r="BR3472">
        <v>349.65287166553367</v>
      </c>
      <c r="BS3472">
        <v>5.4001095057628512E-2</v>
      </c>
      <c r="BT3472">
        <v>2.7133829876756319E-4</v>
      </c>
      <c r="BU3472">
        <v>0</v>
      </c>
      <c r="BV3472">
        <v>0.52401438778884601</v>
      </c>
      <c r="BW3472">
        <v>15.549442090825307</v>
      </c>
      <c r="BX3472">
        <v>35.496440210978676</v>
      </c>
      <c r="BY3472">
        <v>32.129609113669254</v>
      </c>
      <c r="BZ3472">
        <v>1032.5993167356605</v>
      </c>
      <c r="CA3472">
        <v>274.09349701052048</v>
      </c>
      <c r="CB3472">
        <v>232.99885547905149</v>
      </c>
      <c r="CC3472" s="156">
        <v>0.9</v>
      </c>
      <c r="CD3472">
        <v>1900</v>
      </c>
      <c r="CE3472">
        <v>0.13639362762600249</v>
      </c>
      <c r="CF3472">
        <v>5.0905181757581737</v>
      </c>
      <c r="CG3472">
        <v>0.16845964038233655</v>
      </c>
      <c r="CH3472">
        <v>7.7581362857972556</v>
      </c>
      <c r="CI3472">
        <v>12</v>
      </c>
    </row>
    <row r="3473" spans="47:87" x14ac:dyDescent="0.3">
      <c r="AU3473">
        <v>0.3</v>
      </c>
      <c r="AV3473">
        <v>19.080597814596707</v>
      </c>
      <c r="AW3473">
        <v>0.29775783234183129</v>
      </c>
      <c r="AX3473">
        <v>0.64230080758857921</v>
      </c>
      <c r="AY3473">
        <v>329.4814746528985</v>
      </c>
      <c r="AZ3473">
        <v>9.9238773444925335E-2</v>
      </c>
      <c r="BA3473">
        <v>344.69184969841416</v>
      </c>
      <c r="BB3473">
        <v>314.71626503303952</v>
      </c>
      <c r="BC3473">
        <v>1</v>
      </c>
      <c r="BD3473">
        <v>38.786790324652877</v>
      </c>
      <c r="BE3473">
        <v>91.558426122594994</v>
      </c>
      <c r="BF3473">
        <v>5.0072498442103566</v>
      </c>
      <c r="BG3473">
        <v>4.4996881573429626</v>
      </c>
      <c r="BH3473">
        <v>390.12453783597152</v>
      </c>
      <c r="BI3473">
        <v>0.19999999999999998</v>
      </c>
      <c r="BJ3473">
        <v>2446.4735430126993</v>
      </c>
      <c r="BK3473">
        <v>668.59235459942647</v>
      </c>
      <c r="BL3473">
        <v>854.90020144707307</v>
      </c>
      <c r="BM3473">
        <v>1016.2965922866136</v>
      </c>
      <c r="BN3473">
        <v>114.89733937649122</v>
      </c>
      <c r="BO3473">
        <v>26.865858096730491</v>
      </c>
      <c r="BP3473">
        <v>5.0616803632291998E-2</v>
      </c>
      <c r="BQ3473">
        <v>100</v>
      </c>
      <c r="BR3473">
        <v>306.17260271761006</v>
      </c>
      <c r="BS3473">
        <v>5.355354361015717E-2</v>
      </c>
      <c r="BT3473">
        <v>3.1603591853176719E-4</v>
      </c>
      <c r="BU3473">
        <v>0</v>
      </c>
      <c r="BV3473">
        <v>0.52404561122342541</v>
      </c>
      <c r="BW3473">
        <v>14.662976013763576</v>
      </c>
      <c r="BX3473">
        <v>35.771078705143715</v>
      </c>
      <c r="BY3473">
        <v>28.616904382051281</v>
      </c>
      <c r="BZ3473">
        <v>987.86391580048644</v>
      </c>
      <c r="CA3473">
        <v>237.92549063820096</v>
      </c>
      <c r="CB3473">
        <v>201.30010998614762</v>
      </c>
      <c r="CC3473" s="156">
        <v>1</v>
      </c>
      <c r="CD3473">
        <v>1850</v>
      </c>
      <c r="CE3473">
        <v>5.5841976238297786E-2</v>
      </c>
      <c r="CF3473">
        <v>2.7168082404658853</v>
      </c>
      <c r="CG3473">
        <v>8.9668450165976146E-2</v>
      </c>
      <c r="CH3473">
        <v>-10.434753495646031</v>
      </c>
      <c r="CI3473" t="s">
        <v>479</v>
      </c>
    </row>
    <row r="3474" spans="47:87" x14ac:dyDescent="0.3">
      <c r="AU3474">
        <v>0.3</v>
      </c>
      <c r="AV3474">
        <v>19.617529352431859</v>
      </c>
      <c r="AW3474">
        <v>0.34250353479030438</v>
      </c>
      <c r="AX3474">
        <v>1.8780681263203538</v>
      </c>
      <c r="AY3474">
        <v>355.65450672541004</v>
      </c>
      <c r="AZ3474">
        <v>8.0767753237527662E-2</v>
      </c>
      <c r="BA3474">
        <v>377.39884337047073</v>
      </c>
      <c r="BB3474">
        <v>396.09642375700088</v>
      </c>
      <c r="BC3474">
        <v>1</v>
      </c>
      <c r="BD3474">
        <v>36.450922402744943</v>
      </c>
      <c r="BE3474">
        <v>98.855717871644188</v>
      </c>
      <c r="BF3474">
        <v>17.049581601229804</v>
      </c>
      <c r="BG3474">
        <v>4.0626503252225907</v>
      </c>
      <c r="BH3474">
        <v>443.32354717362762</v>
      </c>
      <c r="BI3474">
        <v>0.19999999999999998</v>
      </c>
      <c r="BJ3474">
        <v>2472.9288538639935</v>
      </c>
      <c r="BK3474">
        <v>696.13272878575128</v>
      </c>
      <c r="BL3474">
        <v>905.66339538775151</v>
      </c>
      <c r="BM3474">
        <v>932.53066358836008</v>
      </c>
      <c r="BN3474">
        <v>163.59265732493824</v>
      </c>
      <c r="BO3474">
        <v>31.212152965143773</v>
      </c>
      <c r="BP3474">
        <v>2.0888155494807929E-2</v>
      </c>
      <c r="BQ3474">
        <v>100</v>
      </c>
      <c r="BR3474">
        <v>425.47892254633064</v>
      </c>
      <c r="BS3474">
        <v>5.3440219002649204E-2</v>
      </c>
      <c r="BT3474">
        <v>2.955571774167169E-4</v>
      </c>
      <c r="BU3474">
        <v>0</v>
      </c>
      <c r="BV3474">
        <v>0.58176579323496858</v>
      </c>
      <c r="BW3474">
        <v>14.293635605728946</v>
      </c>
      <c r="BX3474">
        <v>37.623478981452692</v>
      </c>
      <c r="BY3474">
        <v>30.056757671477293</v>
      </c>
      <c r="BZ3474">
        <v>914.92518693428156</v>
      </c>
      <c r="CA3474">
        <v>298.56826995487603</v>
      </c>
      <c r="CB3474">
        <v>247.26993977641567</v>
      </c>
      <c r="CC3474" s="156">
        <v>0.9</v>
      </c>
      <c r="CD3474">
        <v>2010</v>
      </c>
      <c r="CE3474">
        <v>8.7479193866086602E-2</v>
      </c>
      <c r="CF3474">
        <v>3.6534889717947432</v>
      </c>
      <c r="CG3474">
        <v>0.11729260003297168</v>
      </c>
      <c r="CH3474">
        <v>-2.5274710591868081</v>
      </c>
      <c r="CI3474" t="s">
        <v>479</v>
      </c>
    </row>
    <row r="3475" spans="47:87" x14ac:dyDescent="0.3">
      <c r="AU3475">
        <v>0.3</v>
      </c>
      <c r="AV3475">
        <v>21.278646983412525</v>
      </c>
      <c r="AW3475">
        <v>0.39091392964577804</v>
      </c>
      <c r="AX3475">
        <v>0.58988414130250355</v>
      </c>
      <c r="AY3475">
        <v>322.91318664837189</v>
      </c>
      <c r="AZ3475">
        <v>0.1073912134087513</v>
      </c>
      <c r="BA3475">
        <v>482.03477653958913</v>
      </c>
      <c r="BB3475">
        <v>327.16636998678007</v>
      </c>
      <c r="BC3475">
        <v>1</v>
      </c>
      <c r="BD3475">
        <v>43.577012862315065</v>
      </c>
      <c r="BE3475">
        <v>99.305466975522251</v>
      </c>
      <c r="BF3475">
        <v>16.961635179112548</v>
      </c>
      <c r="BG3475">
        <v>3.9697846966831549</v>
      </c>
      <c r="BH3475">
        <v>393.49605859185147</v>
      </c>
      <c r="BI3475">
        <v>0.2</v>
      </c>
      <c r="BJ3475">
        <v>2876.1590948992507</v>
      </c>
      <c r="BK3475">
        <v>696.34632246415163</v>
      </c>
      <c r="BL3475">
        <v>917.30933688714163</v>
      </c>
      <c r="BM3475">
        <v>775.96543103545525</v>
      </c>
      <c r="BN3475">
        <v>161.19451483369619</v>
      </c>
      <c r="BO3475">
        <v>35.646084117342255</v>
      </c>
      <c r="BP3475">
        <v>2.1058423785779209E-2</v>
      </c>
      <c r="BQ3475">
        <v>100</v>
      </c>
      <c r="BR3475">
        <v>306.37511602898007</v>
      </c>
      <c r="BS3475">
        <v>5.8662681667025755E-2</v>
      </c>
      <c r="BT3475">
        <v>3.0921388759779585E-4</v>
      </c>
      <c r="BU3475">
        <v>6.9083176062820097</v>
      </c>
      <c r="BV3475">
        <v>0.55844304016416324</v>
      </c>
      <c r="BW3475">
        <v>15.403493007654438</v>
      </c>
      <c r="BX3475">
        <v>34.810523236559511</v>
      </c>
      <c r="BY3475">
        <v>34.830609687328</v>
      </c>
      <c r="BZ3475">
        <v>1075.206756408305</v>
      </c>
      <c r="CA3475">
        <v>278.07691088478799</v>
      </c>
      <c r="CB3475">
        <v>258.53837886268809</v>
      </c>
      <c r="CC3475" s="156">
        <v>1.04</v>
      </c>
      <c r="CD3475">
        <v>1790</v>
      </c>
      <c r="CE3475">
        <v>0.1207698471127252</v>
      </c>
      <c r="CF3475">
        <v>4.7806453665756372</v>
      </c>
      <c r="CG3475">
        <v>0.1499271332133976</v>
      </c>
      <c r="CH3475">
        <v>5.5064789489385468</v>
      </c>
      <c r="CI3475">
        <v>14</v>
      </c>
    </row>
    <row r="3476" spans="47:87" x14ac:dyDescent="0.3">
      <c r="AU3476">
        <v>0.3</v>
      </c>
      <c r="AV3476">
        <v>19.241393945818736</v>
      </c>
      <c r="AW3476">
        <v>0.35125617605405635</v>
      </c>
      <c r="AX3476">
        <v>1.0419330302993783</v>
      </c>
      <c r="AY3476">
        <v>336.59620179846172</v>
      </c>
      <c r="AZ3476">
        <v>8.8971022127714974E-2</v>
      </c>
      <c r="BA3476">
        <v>501.21923772293479</v>
      </c>
      <c r="BB3476">
        <v>344.53447831194961</v>
      </c>
      <c r="BC3476">
        <v>1</v>
      </c>
      <c r="BD3476">
        <v>39.778194268137639</v>
      </c>
      <c r="BE3476">
        <v>115.31472133719952</v>
      </c>
      <c r="BF3476">
        <v>15.404662872731395</v>
      </c>
      <c r="BG3476">
        <v>3.9803563106136068</v>
      </c>
      <c r="BH3476">
        <v>414.60848294559662</v>
      </c>
      <c r="BI3476">
        <v>0.19999999999999998</v>
      </c>
      <c r="BJ3476">
        <v>2665.3757830849522</v>
      </c>
      <c r="BK3476">
        <v>689.0400972196544</v>
      </c>
      <c r="BL3476">
        <v>937.10860422740018</v>
      </c>
      <c r="BM3476">
        <v>1009.0452755366887</v>
      </c>
      <c r="BN3476">
        <v>135.04780111456316</v>
      </c>
      <c r="BO3476">
        <v>31.99259288413128</v>
      </c>
      <c r="BP3476">
        <v>2.3477248100038626E-2</v>
      </c>
      <c r="BQ3476">
        <v>100</v>
      </c>
      <c r="BR3476">
        <v>279.9614875060077</v>
      </c>
      <c r="BS3476">
        <v>5.2438436217706275E-2</v>
      </c>
      <c r="BT3476">
        <v>2.8965857524841551E-4</v>
      </c>
      <c r="BU3476">
        <v>0</v>
      </c>
      <c r="BV3476">
        <v>0.57479955665591553</v>
      </c>
      <c r="BW3476">
        <v>15.344721638560566</v>
      </c>
      <c r="BX3476">
        <v>34.403956605720815</v>
      </c>
      <c r="BY3476">
        <v>30.19411634155929</v>
      </c>
      <c r="BZ3476">
        <v>1092.125106862253</v>
      </c>
      <c r="CA3476">
        <v>280.04554210154583</v>
      </c>
      <c r="CB3476">
        <v>236.13681985470788</v>
      </c>
      <c r="CC3476" s="156">
        <v>0.91</v>
      </c>
      <c r="CD3476">
        <v>2000</v>
      </c>
      <c r="CE3476">
        <v>0.11271823584038421</v>
      </c>
      <c r="CF3476">
        <v>4.1405692269631924</v>
      </c>
      <c r="CG3476">
        <v>0.13913688591043688</v>
      </c>
      <c r="CH3476">
        <v>2.2267875764974496</v>
      </c>
      <c r="CI3476">
        <v>17</v>
      </c>
    </row>
    <row r="3477" spans="47:87" x14ac:dyDescent="0.3">
      <c r="AU3477">
        <v>0.3</v>
      </c>
      <c r="AV3477">
        <v>18.061157441846806</v>
      </c>
      <c r="AW3477">
        <v>0.25001897830056452</v>
      </c>
      <c r="AX3477">
        <v>1.0596110485159875</v>
      </c>
      <c r="AY3477">
        <v>323.41533130564642</v>
      </c>
      <c r="AZ3477">
        <v>9.6743324447588305E-2</v>
      </c>
      <c r="BA3477">
        <v>313.49985833713407</v>
      </c>
      <c r="BB3477">
        <v>331.17205872941349</v>
      </c>
      <c r="BC3477">
        <v>1</v>
      </c>
      <c r="BD3477">
        <v>47.644979050873893</v>
      </c>
      <c r="BE3477">
        <v>86.166071014632067</v>
      </c>
      <c r="BF3477">
        <v>11.821661163527152</v>
      </c>
      <c r="BG3477">
        <v>5.3876427203078086</v>
      </c>
      <c r="BH3477">
        <v>397.253250819897</v>
      </c>
      <c r="BI3477">
        <v>0.20000000000000007</v>
      </c>
      <c r="BJ3477">
        <v>2636.7456421025513</v>
      </c>
      <c r="BK3477">
        <v>677.1860732430099</v>
      </c>
      <c r="BL3477">
        <v>874.11801794146004</v>
      </c>
      <c r="BM3477">
        <v>858.01958206938616</v>
      </c>
      <c r="BN3477">
        <v>174.93849460923056</v>
      </c>
      <c r="BO3477">
        <v>22.397154217955027</v>
      </c>
      <c r="BP3477">
        <v>6.2016531130542861E-2</v>
      </c>
      <c r="BQ3477">
        <v>100</v>
      </c>
      <c r="BR3477">
        <v>341.85873580225228</v>
      </c>
      <c r="BS3477">
        <v>5.1928920094742176E-2</v>
      </c>
      <c r="BT3477">
        <v>3.0193147085080812E-4</v>
      </c>
      <c r="BU3477">
        <v>24.063913364755198</v>
      </c>
      <c r="BV3477">
        <v>0.54360243518887685</v>
      </c>
      <c r="BW3477">
        <v>14.57744024343088</v>
      </c>
      <c r="BX3477">
        <v>36.338468419978362</v>
      </c>
      <c r="BY3477">
        <v>34.743104588399838</v>
      </c>
      <c r="BZ3477">
        <v>1073.818964122124</v>
      </c>
      <c r="CA3477">
        <v>162.93448330561273</v>
      </c>
      <c r="CB3477">
        <v>217.05419161230253</v>
      </c>
      <c r="CC3477" s="156">
        <v>0.75</v>
      </c>
      <c r="CD3477">
        <v>1630</v>
      </c>
      <c r="CE3477">
        <v>0.22393025650044107</v>
      </c>
      <c r="CF3477">
        <v>7.5278547400330664</v>
      </c>
      <c r="CG3477">
        <v>0.29938806748490276</v>
      </c>
      <c r="CH3477">
        <v>25.919528701153403</v>
      </c>
      <c r="CI3477">
        <v>5</v>
      </c>
    </row>
    <row r="3478" spans="47:87" x14ac:dyDescent="0.3">
      <c r="AU3478">
        <v>0.3</v>
      </c>
      <c r="AV3478">
        <v>21.038638882806115</v>
      </c>
      <c r="AW3478">
        <v>0.35767119571096462</v>
      </c>
      <c r="AX3478">
        <v>2.1945399637976095</v>
      </c>
      <c r="AY3478">
        <v>353.85119595407923</v>
      </c>
      <c r="AZ3478">
        <v>0.11309082954539577</v>
      </c>
      <c r="BA3478">
        <v>376.00877758417192</v>
      </c>
      <c r="BB3478">
        <v>371.98432691817743</v>
      </c>
      <c r="BC3478">
        <v>1</v>
      </c>
      <c r="BD3478">
        <v>41.58744127521166</v>
      </c>
      <c r="BE3478">
        <v>110.99373132563235</v>
      </c>
      <c r="BF3478">
        <v>10.719941969202287</v>
      </c>
      <c r="BG3478">
        <v>3.9579217871295453</v>
      </c>
      <c r="BH3478">
        <v>407.79631504857156</v>
      </c>
      <c r="BI3478">
        <v>0.20000000000000007</v>
      </c>
      <c r="BJ3478">
        <v>1801.2801759082497</v>
      </c>
      <c r="BK3478">
        <v>686.30373875753617</v>
      </c>
      <c r="BL3478">
        <v>897.23264649546047</v>
      </c>
      <c r="BM3478">
        <v>870.28793876981081</v>
      </c>
      <c r="BN3478">
        <v>165.04646555578748</v>
      </c>
      <c r="BO3478">
        <v>32.207370987711649</v>
      </c>
      <c r="BP3478">
        <v>6.8634095084034605E-2</v>
      </c>
      <c r="BQ3478">
        <v>100</v>
      </c>
      <c r="BR3478">
        <v>346.39615533599499</v>
      </c>
      <c r="BS3478">
        <v>5.8859441359833557E-2</v>
      </c>
      <c r="BT3478">
        <v>3.1802359490428161E-4</v>
      </c>
      <c r="BU3478">
        <v>160.00358995590204</v>
      </c>
      <c r="BV3478">
        <v>0.52519401632338625</v>
      </c>
      <c r="BW3478">
        <v>14.116342131296339</v>
      </c>
      <c r="BX3478">
        <v>35.677664096773078</v>
      </c>
      <c r="BY3478">
        <v>29.448008047205484</v>
      </c>
      <c r="BZ3478">
        <v>1029.1979840336774</v>
      </c>
      <c r="CA3478">
        <v>366.41405357636148</v>
      </c>
      <c r="CB3478">
        <v>241.85623065309812</v>
      </c>
      <c r="CC3478" s="156">
        <v>1.03</v>
      </c>
      <c r="CD3478">
        <v>1360</v>
      </c>
      <c r="CE3478">
        <v>0.16914995299389712</v>
      </c>
      <c r="CF3478">
        <v>5.3602040265878372</v>
      </c>
      <c r="CG3478">
        <v>0.20598435946409549</v>
      </c>
      <c r="CH3478">
        <v>14.738915567709618</v>
      </c>
      <c r="CI3478">
        <v>8</v>
      </c>
    </row>
    <row r="3479" spans="47:87" x14ac:dyDescent="0.3">
      <c r="AU3479">
        <v>0.3</v>
      </c>
      <c r="AV3479">
        <v>19.418217670294819</v>
      </c>
      <c r="AW3479">
        <v>0.38126919371049628</v>
      </c>
      <c r="AX3479">
        <v>0.50055146393052796</v>
      </c>
      <c r="AY3479">
        <v>296.4667222921488</v>
      </c>
      <c r="AZ3479">
        <v>9.8609345101052848E-2</v>
      </c>
      <c r="BA3479">
        <v>496.78656310083386</v>
      </c>
      <c r="BB3479">
        <v>358.77045382712214</v>
      </c>
      <c r="BC3479">
        <v>1</v>
      </c>
      <c r="BD3479">
        <v>37.884013155732092</v>
      </c>
      <c r="BE3479">
        <v>95.038615298129486</v>
      </c>
      <c r="BF3479">
        <v>16.258803404595934</v>
      </c>
      <c r="BG3479">
        <v>4.0897043993446331</v>
      </c>
      <c r="BH3479">
        <v>415.54046499445292</v>
      </c>
      <c r="BI3479">
        <v>0.2</v>
      </c>
      <c r="BJ3479">
        <v>2346.9488331553116</v>
      </c>
      <c r="BK3479">
        <v>684.44292838410888</v>
      </c>
      <c r="BL3479">
        <v>930.55948563632467</v>
      </c>
      <c r="BM3479">
        <v>1041.7159073726905</v>
      </c>
      <c r="BN3479">
        <v>175.89846223935444</v>
      </c>
      <c r="BO3479">
        <v>34.207944431606649</v>
      </c>
      <c r="BP3479">
        <v>8.8359866939685838E-2</v>
      </c>
      <c r="BQ3479">
        <v>100</v>
      </c>
      <c r="BR3479">
        <v>316.78319716207812</v>
      </c>
      <c r="BS3479">
        <v>5.3228248235065834E-2</v>
      </c>
      <c r="BT3479">
        <v>3.0916221513603261E-4</v>
      </c>
      <c r="BU3479">
        <v>0</v>
      </c>
      <c r="BV3479">
        <v>0.5575489863536558</v>
      </c>
      <c r="BW3479">
        <v>14.685302118229952</v>
      </c>
      <c r="BX3479">
        <v>39.117700628737907</v>
      </c>
      <c r="BY3479">
        <v>32.240816156121667</v>
      </c>
      <c r="BZ3479">
        <v>964.28044343668319</v>
      </c>
      <c r="CA3479">
        <v>289.11833098343885</v>
      </c>
      <c r="CB3479">
        <v>236.77259022745281</v>
      </c>
      <c r="CC3479" s="156">
        <v>1.18</v>
      </c>
      <c r="CD3479">
        <v>1060</v>
      </c>
      <c r="CE3479">
        <v>7.1445538284645727E-2</v>
      </c>
      <c r="CF3479">
        <v>2.9155364145926175</v>
      </c>
      <c r="CG3479">
        <v>0.1035400977924336</v>
      </c>
      <c r="CH3479">
        <v>-7.3142071897261998</v>
      </c>
      <c r="CI3479" t="s">
        <v>479</v>
      </c>
    </row>
    <row r="3480" spans="47:87" x14ac:dyDescent="0.3">
      <c r="AU3480">
        <v>0.3</v>
      </c>
      <c r="AV3480">
        <v>20.952296585259624</v>
      </c>
      <c r="AW3480">
        <v>0.34847688480224198</v>
      </c>
      <c r="AX3480">
        <v>1.6180973227746611</v>
      </c>
      <c r="AY3480">
        <v>343.43767125147542</v>
      </c>
      <c r="AZ3480">
        <v>0.10548996093745025</v>
      </c>
      <c r="BA3480">
        <v>377.01991969700572</v>
      </c>
      <c r="BB3480">
        <v>315.47409612084186</v>
      </c>
      <c r="BC3480">
        <v>1</v>
      </c>
      <c r="BD3480">
        <v>38.106602833791527</v>
      </c>
      <c r="BE3480">
        <v>109.9578965029016</v>
      </c>
      <c r="BF3480">
        <v>7.9783122817208394</v>
      </c>
      <c r="BG3480">
        <v>6.6530186889343934</v>
      </c>
      <c r="BH3480">
        <v>405.87944222725685</v>
      </c>
      <c r="BI3480">
        <v>0.2</v>
      </c>
      <c r="BJ3480">
        <v>2636.3936977412109</v>
      </c>
      <c r="BK3480">
        <v>697.8533819741765</v>
      </c>
      <c r="BL3480">
        <v>838.60424140263865</v>
      </c>
      <c r="BM3480">
        <v>1002.4567755067504</v>
      </c>
      <c r="BN3480">
        <v>209.80904926274769</v>
      </c>
      <c r="BO3480">
        <v>31.607438168590676</v>
      </c>
      <c r="BP3480">
        <v>3.922718671897607E-2</v>
      </c>
      <c r="BQ3480">
        <v>100</v>
      </c>
      <c r="BR3480">
        <v>371.38903703338104</v>
      </c>
      <c r="BS3480">
        <v>5.0847031248488335E-2</v>
      </c>
      <c r="BT3480">
        <v>2.8253029166073481E-4</v>
      </c>
      <c r="BU3480">
        <v>0</v>
      </c>
      <c r="BV3480">
        <v>0.53820952520643162</v>
      </c>
      <c r="BW3480">
        <v>14.838793004018205</v>
      </c>
      <c r="BX3480">
        <v>34.377480745838909</v>
      </c>
      <c r="BY3480">
        <v>30.840393982775147</v>
      </c>
      <c r="BZ3480">
        <v>988.92118882486773</v>
      </c>
      <c r="CA3480">
        <v>208.055131013356</v>
      </c>
      <c r="CB3480">
        <v>232.26798260974803</v>
      </c>
      <c r="CC3480" s="156">
        <v>0.93</v>
      </c>
      <c r="CD3480">
        <v>2420</v>
      </c>
      <c r="CE3480">
        <v>3.9958224342692583E-2</v>
      </c>
      <c r="CF3480">
        <v>2.3955268367336329</v>
      </c>
      <c r="CG3480">
        <v>8.171603250363671E-2</v>
      </c>
      <c r="CH3480">
        <v>-9.0097563678590884</v>
      </c>
      <c r="CI3480" t="s">
        <v>479</v>
      </c>
    </row>
    <row r="3481" spans="47:87" x14ac:dyDescent="0.3">
      <c r="AU3481">
        <v>0.3</v>
      </c>
      <c r="AV3481">
        <v>23.10591711124783</v>
      </c>
      <c r="AW3481">
        <v>0.2724329577348355</v>
      </c>
      <c r="AX3481">
        <v>1.4751676055550855</v>
      </c>
      <c r="AY3481">
        <v>333.88900616778432</v>
      </c>
      <c r="AZ3481">
        <v>0.10641502633486176</v>
      </c>
      <c r="BA3481">
        <v>336.03137788870544</v>
      </c>
      <c r="BB3481">
        <v>383.53832754036557</v>
      </c>
      <c r="BC3481">
        <v>1</v>
      </c>
      <c r="BD3481">
        <v>44.716088921328691</v>
      </c>
      <c r="BE3481">
        <v>116.72771508215791</v>
      </c>
      <c r="BF3481">
        <v>20.506821341295826</v>
      </c>
      <c r="BG3481">
        <v>6.8866095461522887</v>
      </c>
      <c r="BH3481">
        <v>399.07029593381372</v>
      </c>
      <c r="BI3481">
        <v>0.19999999999999996</v>
      </c>
      <c r="BJ3481">
        <v>2474.8848583886047</v>
      </c>
      <c r="BK3481">
        <v>686.00283537548205</v>
      </c>
      <c r="BL3481">
        <v>860.13908728773106</v>
      </c>
      <c r="BM3481">
        <v>909.70788568676187</v>
      </c>
      <c r="BN3481">
        <v>110.20946863068448</v>
      </c>
      <c r="BO3481">
        <v>24.305375324526036</v>
      </c>
      <c r="BP3481">
        <v>7.966502979597237E-2</v>
      </c>
      <c r="BQ3481">
        <v>100</v>
      </c>
      <c r="BR3481">
        <v>392.46892326251856</v>
      </c>
      <c r="BS3481">
        <v>5.5417134575041251E-2</v>
      </c>
      <c r="BT3481">
        <v>3.0739635216263389E-4</v>
      </c>
      <c r="BU3481">
        <v>10.900237048855715</v>
      </c>
      <c r="BV3481">
        <v>0.5613020729841014</v>
      </c>
      <c r="BW3481">
        <v>14.529083150044894</v>
      </c>
      <c r="BX3481">
        <v>37.313994842920188</v>
      </c>
      <c r="BY3481">
        <v>32.004098829055742</v>
      </c>
      <c r="BZ3481">
        <v>910.73465731807198</v>
      </c>
      <c r="CA3481">
        <v>307.03586437021568</v>
      </c>
      <c r="CB3481">
        <v>239.22688921302282</v>
      </c>
      <c r="CC3481" s="156">
        <v>0.98</v>
      </c>
      <c r="CD3481">
        <v>1680</v>
      </c>
      <c r="CE3481">
        <v>0.15339822218557631</v>
      </c>
      <c r="CF3481">
        <v>5.2880983143873994</v>
      </c>
      <c r="CG3481">
        <v>0.18446656750530874</v>
      </c>
      <c r="CH3481">
        <v>17.459358227310972</v>
      </c>
      <c r="CI3481">
        <v>9</v>
      </c>
    </row>
    <row r="3482" spans="47:87" x14ac:dyDescent="0.3">
      <c r="AU3482">
        <v>0.3</v>
      </c>
      <c r="AV3482">
        <v>19.874771083276027</v>
      </c>
      <c r="AW3482">
        <v>0.28298028711796691</v>
      </c>
      <c r="AX3482">
        <v>1.8519276452532942</v>
      </c>
      <c r="AY3482">
        <v>320.45503018771166</v>
      </c>
      <c r="AZ3482">
        <v>0.11503544419313934</v>
      </c>
      <c r="BA3482">
        <v>439.94314646291173</v>
      </c>
      <c r="BB3482">
        <v>335.24374085682354</v>
      </c>
      <c r="BC3482">
        <v>1</v>
      </c>
      <c r="BD3482">
        <v>40.850004012045588</v>
      </c>
      <c r="BE3482">
        <v>104.93409658659611</v>
      </c>
      <c r="BF3482">
        <v>18.194050993401213</v>
      </c>
      <c r="BG3482">
        <v>4.6296987558173219</v>
      </c>
      <c r="BH3482">
        <v>419.64216116902475</v>
      </c>
      <c r="BI3482">
        <v>0.19999999999999998</v>
      </c>
      <c r="BJ3482">
        <v>3053.7428366949503</v>
      </c>
      <c r="BK3482">
        <v>679.19407847791979</v>
      </c>
      <c r="BL3482">
        <v>919.20746518330589</v>
      </c>
      <c r="BM3482">
        <v>884.78131104736951</v>
      </c>
      <c r="BN3482">
        <v>209.81177192310903</v>
      </c>
      <c r="BO3482">
        <v>25.925729380332434</v>
      </c>
      <c r="BP3482">
        <v>2.9071168714226635E-4</v>
      </c>
      <c r="BQ3482">
        <v>100</v>
      </c>
      <c r="BR3482">
        <v>352.2068496565023</v>
      </c>
      <c r="BS3482">
        <v>5.6380780568762286E-2</v>
      </c>
      <c r="BT3482">
        <v>3.0782880317389768E-4</v>
      </c>
      <c r="BU3482">
        <v>0</v>
      </c>
      <c r="BV3482">
        <v>0.48563894396138652</v>
      </c>
      <c r="BW3482">
        <v>15.87004084592723</v>
      </c>
      <c r="BX3482">
        <v>37.266718188071181</v>
      </c>
      <c r="BY3482">
        <v>29.296702246958091</v>
      </c>
      <c r="BZ3482">
        <v>874.06706908893159</v>
      </c>
      <c r="CA3482">
        <v>266.43882111378963</v>
      </c>
      <c r="CB3482">
        <v>264.5771085481943</v>
      </c>
      <c r="CC3482" s="156">
        <v>1.24</v>
      </c>
      <c r="CD3482">
        <v>2010</v>
      </c>
      <c r="CE3482" t="s">
        <v>479</v>
      </c>
      <c r="CF3482">
        <v>-5.733168219592244E-2</v>
      </c>
      <c r="CG3482">
        <v>-1.8352615193851841E-3</v>
      </c>
      <c r="CH3482">
        <v>-30.313926177879633</v>
      </c>
      <c r="CI3482" t="s">
        <v>479</v>
      </c>
    </row>
    <row r="3483" spans="47:87" x14ac:dyDescent="0.3">
      <c r="AU3483">
        <v>0.3</v>
      </c>
      <c r="AV3483">
        <v>22.704849487973579</v>
      </c>
      <c r="AW3483">
        <v>0.32347823319176022</v>
      </c>
      <c r="AX3483">
        <v>0.84297263887051788</v>
      </c>
      <c r="AY3483">
        <v>329.78412984900825</v>
      </c>
      <c r="AZ3483">
        <v>7.6732726049987182E-2</v>
      </c>
      <c r="BA3483">
        <v>352.46700204302414</v>
      </c>
      <c r="BB3483">
        <v>262.11779279900543</v>
      </c>
      <c r="BC3483">
        <v>1</v>
      </c>
      <c r="BD3483">
        <v>25.184476783972773</v>
      </c>
      <c r="BE3483">
        <v>107.34901490550082</v>
      </c>
      <c r="BF3483">
        <v>21.573084809731917</v>
      </c>
      <c r="BG3483">
        <v>5.0445156658763004</v>
      </c>
      <c r="BH3483">
        <v>420.39773577009839</v>
      </c>
      <c r="BI3483">
        <v>0.2</v>
      </c>
      <c r="BJ3483">
        <v>2294.3469764032402</v>
      </c>
      <c r="BK3483">
        <v>679.05515009111525</v>
      </c>
      <c r="BL3483">
        <v>960.93663073934101</v>
      </c>
      <c r="BM3483">
        <v>844.32049974051904</v>
      </c>
      <c r="BN3483">
        <v>280.00299308097584</v>
      </c>
      <c r="BO3483">
        <v>29.131288777976796</v>
      </c>
      <c r="BP3483">
        <v>6.1844099887331846E-2</v>
      </c>
      <c r="BQ3483">
        <v>100</v>
      </c>
      <c r="BR3483">
        <v>355.18118659661286</v>
      </c>
      <c r="BS3483">
        <v>5.5955111074822705E-2</v>
      </c>
      <c r="BT3483">
        <v>3.2212749553496789E-4</v>
      </c>
      <c r="BU3483">
        <v>0</v>
      </c>
      <c r="BV3483">
        <v>0.52903092229163751</v>
      </c>
      <c r="BW3483">
        <v>15.294083094071631</v>
      </c>
      <c r="BX3483">
        <v>35.909879821969504</v>
      </c>
      <c r="BY3483">
        <v>35.46726257482122</v>
      </c>
      <c r="BZ3483">
        <v>1145.7991195601826</v>
      </c>
      <c r="CA3483">
        <v>243.62994281369191</v>
      </c>
      <c r="CB3483">
        <v>220.4857199727256</v>
      </c>
      <c r="CC3483" s="156">
        <v>0.9</v>
      </c>
      <c r="CD3483">
        <v>2180</v>
      </c>
      <c r="CE3483">
        <v>0.10543915361890743</v>
      </c>
      <c r="CF3483">
        <v>4.4982342775121626</v>
      </c>
      <c r="CG3483">
        <v>0.1333898856745854</v>
      </c>
      <c r="CH3483">
        <v>-0.22130536456465025</v>
      </c>
      <c r="CI3483" t="s">
        <v>479</v>
      </c>
    </row>
    <row r="3484" spans="47:87" x14ac:dyDescent="0.3">
      <c r="AU3484">
        <v>0.3</v>
      </c>
      <c r="AV3484">
        <v>20.018953404887526</v>
      </c>
      <c r="AW3484">
        <v>0.33650903579043512</v>
      </c>
      <c r="AX3484">
        <v>1.8079001686900977</v>
      </c>
      <c r="AY3484">
        <v>310.13040998524889</v>
      </c>
      <c r="AZ3484">
        <v>9.2874770032703266E-2</v>
      </c>
      <c r="BA3484">
        <v>454.07502243267515</v>
      </c>
      <c r="BB3484">
        <v>283.54671482949891</v>
      </c>
      <c r="BC3484">
        <v>1</v>
      </c>
      <c r="BD3484">
        <v>51.064226774581726</v>
      </c>
      <c r="BE3484">
        <v>120.41498020055276</v>
      </c>
      <c r="BF3484">
        <v>13.281326952526014</v>
      </c>
      <c r="BG3484">
        <v>6.79086821448103</v>
      </c>
      <c r="BH3484">
        <v>402.58835569595152</v>
      </c>
      <c r="BI3484">
        <v>0.19999999999999993</v>
      </c>
      <c r="BJ3484">
        <v>2771.0558436219499</v>
      </c>
      <c r="BK3484">
        <v>692.03502218082554</v>
      </c>
      <c r="BL3484">
        <v>808.47383049818154</v>
      </c>
      <c r="BM3484">
        <v>1017.2207185606813</v>
      </c>
      <c r="BN3484">
        <v>165.60797012684534</v>
      </c>
      <c r="BO3484">
        <v>30.321708344416802</v>
      </c>
      <c r="BP3484">
        <v>6.2219850169551748E-2</v>
      </c>
      <c r="BQ3484">
        <v>100</v>
      </c>
      <c r="BR3484">
        <v>376.494868634238</v>
      </c>
      <c r="BS3484">
        <v>5.8532475956862222E-2</v>
      </c>
      <c r="BT3484">
        <v>2.8413792630672724E-4</v>
      </c>
      <c r="BU3484">
        <v>19.417840500612193</v>
      </c>
      <c r="BV3484">
        <v>0.57342817355993148</v>
      </c>
      <c r="BW3484">
        <v>14.222821204599095</v>
      </c>
      <c r="BX3484">
        <v>36.612203299921859</v>
      </c>
      <c r="BY3484">
        <v>32.502195923084926</v>
      </c>
      <c r="BZ3484">
        <v>1056.1451528721889</v>
      </c>
      <c r="CA3484">
        <v>367.24234895630968</v>
      </c>
      <c r="CB3484">
        <v>254.63405385075149</v>
      </c>
      <c r="CC3484" s="156">
        <v>1.04</v>
      </c>
      <c r="CD3484">
        <v>1150</v>
      </c>
      <c r="CE3484">
        <v>0.19126799337965306</v>
      </c>
      <c r="CF3484">
        <v>7.7006529913933068</v>
      </c>
      <c r="CG3484">
        <v>0.23080413511206838</v>
      </c>
      <c r="CH3484">
        <v>25.915521665792124</v>
      </c>
      <c r="CI3484">
        <v>7</v>
      </c>
    </row>
    <row r="3485" spans="47:87" x14ac:dyDescent="0.3">
      <c r="AU3485">
        <v>0.3</v>
      </c>
      <c r="AV3485">
        <v>20.261498704038786</v>
      </c>
      <c r="AW3485">
        <v>0.301966389006254</v>
      </c>
      <c r="AX3485">
        <v>1.2912671023469802</v>
      </c>
      <c r="AY3485">
        <v>324.57800363319717</v>
      </c>
      <c r="AZ3485">
        <v>0.11988284702650949</v>
      </c>
      <c r="BA3485">
        <v>398.05325135062691</v>
      </c>
      <c r="BB3485">
        <v>289.5838869405585</v>
      </c>
      <c r="BC3485">
        <v>1</v>
      </c>
      <c r="BD3485">
        <v>47.613882058149116</v>
      </c>
      <c r="BE3485">
        <v>85.112440768534867</v>
      </c>
      <c r="BF3485">
        <v>6.1518883521290073</v>
      </c>
      <c r="BG3485">
        <v>5.6317537413868628</v>
      </c>
      <c r="BH3485">
        <v>389.86039491650445</v>
      </c>
      <c r="BI3485">
        <v>0.2</v>
      </c>
      <c r="BJ3485">
        <v>2596.4630724358158</v>
      </c>
      <c r="BK3485">
        <v>708.12199440869244</v>
      </c>
      <c r="BL3485">
        <v>950.1469103612626</v>
      </c>
      <c r="BM3485">
        <v>788.21273331121097</v>
      </c>
      <c r="BN3485">
        <v>162.05760901792888</v>
      </c>
      <c r="BO3485">
        <v>27.033233741291948</v>
      </c>
      <c r="BP3485">
        <v>7.7006336490412192E-2</v>
      </c>
      <c r="BQ3485">
        <v>100</v>
      </c>
      <c r="BR3485">
        <v>334.62058678125749</v>
      </c>
      <c r="BS3485">
        <v>5.8486137387020028E-2</v>
      </c>
      <c r="BT3485">
        <v>3.1910994145272869E-4</v>
      </c>
      <c r="BU3485">
        <v>0</v>
      </c>
      <c r="BV3485">
        <v>0.52538009109522477</v>
      </c>
      <c r="BW3485">
        <v>14.977836452234534</v>
      </c>
      <c r="BX3485">
        <v>37.913677845210294</v>
      </c>
      <c r="BY3485">
        <v>35.687186033367368</v>
      </c>
      <c r="BZ3485">
        <v>1465.4332702484032</v>
      </c>
      <c r="CA3485">
        <v>319.5473548342095</v>
      </c>
      <c r="CB3485">
        <v>204.48343297735295</v>
      </c>
      <c r="CC3485" s="156">
        <v>0.87</v>
      </c>
      <c r="CD3485">
        <v>1480</v>
      </c>
      <c r="CE3485">
        <v>0.19554654789420356</v>
      </c>
      <c r="CF3485">
        <v>7.2347436703113903</v>
      </c>
      <c r="CG3485">
        <v>0.23206799315806823</v>
      </c>
      <c r="CH3485">
        <v>22.208509000994653</v>
      </c>
      <c r="CI3485">
        <v>7</v>
      </c>
    </row>
    <row r="3486" spans="47:87" x14ac:dyDescent="0.3">
      <c r="AU3486">
        <v>0.3</v>
      </c>
      <c r="AV3486">
        <v>20.377422836130862</v>
      </c>
      <c r="AW3486">
        <v>0.31408082175918395</v>
      </c>
      <c r="AX3486">
        <v>1.3410473010271247</v>
      </c>
      <c r="AY3486">
        <v>318.46563754768107</v>
      </c>
      <c r="AZ3486">
        <v>0.10240487495405613</v>
      </c>
      <c r="BA3486">
        <v>432.30844641785035</v>
      </c>
      <c r="BB3486">
        <v>347.79621293822373</v>
      </c>
      <c r="BC3486">
        <v>1</v>
      </c>
      <c r="BD3486">
        <v>37.895987152828347</v>
      </c>
      <c r="BE3486">
        <v>95.257754291694809</v>
      </c>
      <c r="BF3486">
        <v>19.710496979746413</v>
      </c>
      <c r="BG3486">
        <v>6.0106463823680105</v>
      </c>
      <c r="BH3486">
        <v>459.08755552341734</v>
      </c>
      <c r="BI3486">
        <v>0.2</v>
      </c>
      <c r="BJ3486">
        <v>2847.67851675266</v>
      </c>
      <c r="BK3486">
        <v>676.74361997911865</v>
      </c>
      <c r="BL3486">
        <v>980.70264995470313</v>
      </c>
      <c r="BM3486">
        <v>906.48820022755717</v>
      </c>
      <c r="BN3486">
        <v>86.834175808225837</v>
      </c>
      <c r="BO3486">
        <v>28.15049253060214</v>
      </c>
      <c r="BP3486">
        <v>7.6232711419230104E-2</v>
      </c>
      <c r="BQ3486">
        <v>100</v>
      </c>
      <c r="BR3486">
        <v>343.80869754667532</v>
      </c>
      <c r="BS3486">
        <v>5.4805554354159201E-2</v>
      </c>
      <c r="BT3486">
        <v>3.1739685750079293E-4</v>
      </c>
      <c r="BU3486">
        <v>8.0625412262366432</v>
      </c>
      <c r="BV3486">
        <v>0.53843174957860396</v>
      </c>
      <c r="BW3486">
        <v>15.270659528436539</v>
      </c>
      <c r="BX3486">
        <v>36.164124162627296</v>
      </c>
      <c r="BY3486">
        <v>36.511302901109623</v>
      </c>
      <c r="BZ3486">
        <v>818.69403795610128</v>
      </c>
      <c r="CA3486">
        <v>286.22410709478476</v>
      </c>
      <c r="CB3486">
        <v>225.68738832985844</v>
      </c>
      <c r="CC3486" s="156">
        <v>1.0900000000000001</v>
      </c>
      <c r="CD3486">
        <v>1650</v>
      </c>
      <c r="CE3486">
        <v>0.11103268837510161</v>
      </c>
      <c r="CF3486">
        <v>4.0887780696210969</v>
      </c>
      <c r="CG3486">
        <v>0.15246367366751593</v>
      </c>
      <c r="CH3486">
        <v>2.1728156321383301</v>
      </c>
      <c r="CI3486">
        <v>14</v>
      </c>
    </row>
    <row r="3487" spans="47:87" x14ac:dyDescent="0.3">
      <c r="AU3487">
        <v>0.3</v>
      </c>
      <c r="AV3487">
        <v>18.105438499025301</v>
      </c>
      <c r="AW3487">
        <v>0.31227328840000113</v>
      </c>
      <c r="AX3487">
        <v>0</v>
      </c>
      <c r="AY3487">
        <v>308.69038272330886</v>
      </c>
      <c r="AZ3487">
        <v>9.7863266447405464E-2</v>
      </c>
      <c r="BA3487">
        <v>510.19132411294385</v>
      </c>
      <c r="BB3487">
        <v>350.26920930015285</v>
      </c>
      <c r="BC3487">
        <v>1</v>
      </c>
      <c r="BD3487">
        <v>41.52746904380335</v>
      </c>
      <c r="BE3487">
        <v>109.45194023281842</v>
      </c>
      <c r="BF3487">
        <v>10.784577988125207</v>
      </c>
      <c r="BG3487">
        <v>4.5308655896021479</v>
      </c>
      <c r="BH3487">
        <v>402.76586823214069</v>
      </c>
      <c r="BI3487">
        <v>0.19999999999999998</v>
      </c>
      <c r="BJ3487">
        <v>2961.5883239123218</v>
      </c>
      <c r="BK3487">
        <v>695.09344891975172</v>
      </c>
      <c r="BL3487">
        <v>910.52126823066146</v>
      </c>
      <c r="BM3487">
        <v>1008.8285264545557</v>
      </c>
      <c r="BN3487">
        <v>126.63805987861525</v>
      </c>
      <c r="BO3487">
        <v>28.04453281500659</v>
      </c>
      <c r="BP3487">
        <v>6.9012300026110487E-2</v>
      </c>
      <c r="BQ3487">
        <v>100</v>
      </c>
      <c r="BR3487">
        <v>333.79534185504559</v>
      </c>
      <c r="BS3487">
        <v>5.7136374405639942E-2</v>
      </c>
      <c r="BT3487">
        <v>2.6370382686874552E-4</v>
      </c>
      <c r="BU3487">
        <v>0</v>
      </c>
      <c r="BV3487">
        <v>0.51276777974295451</v>
      </c>
      <c r="BW3487">
        <v>16.448539785283675</v>
      </c>
      <c r="BX3487">
        <v>35.81599417391741</v>
      </c>
      <c r="BY3487">
        <v>26.593387145652919</v>
      </c>
      <c r="BZ3487">
        <v>1126.548854115201</v>
      </c>
      <c r="CA3487">
        <v>258.82835636565721</v>
      </c>
      <c r="CB3487">
        <v>229.60892465447373</v>
      </c>
      <c r="CC3487" s="156">
        <v>0.74</v>
      </c>
      <c r="CD3487">
        <v>2730</v>
      </c>
      <c r="CE3487">
        <v>0.15309785272056109</v>
      </c>
      <c r="CF3487">
        <v>4.9238630011438334</v>
      </c>
      <c r="CG3487">
        <v>0.19947769611873589</v>
      </c>
      <c r="CH3487">
        <v>13.339094721121311</v>
      </c>
      <c r="CI3487">
        <v>9</v>
      </c>
    </row>
    <row r="3488" spans="47:87" x14ac:dyDescent="0.3">
      <c r="AU3488">
        <v>0.3</v>
      </c>
      <c r="AV3488">
        <v>19.570692040689725</v>
      </c>
      <c r="AW3488">
        <v>0.19943408990725175</v>
      </c>
      <c r="AX3488">
        <v>0.81332296793301517</v>
      </c>
      <c r="AY3488">
        <v>301.63370390703886</v>
      </c>
      <c r="AZ3488">
        <v>7.6682543203371326E-2</v>
      </c>
      <c r="BA3488">
        <v>420.81601735647587</v>
      </c>
      <c r="BB3488">
        <v>335.29440368268934</v>
      </c>
      <c r="BC3488">
        <v>1</v>
      </c>
      <c r="BD3488">
        <v>32.445026513010369</v>
      </c>
      <c r="BE3488">
        <v>88.505641423526328</v>
      </c>
      <c r="BF3488">
        <v>25.039690537009008</v>
      </c>
      <c r="BG3488">
        <v>2.2118366227367323</v>
      </c>
      <c r="BH3488">
        <v>440.54980871897806</v>
      </c>
      <c r="BI3488">
        <v>0.19999999999999998</v>
      </c>
      <c r="BJ3488">
        <v>2538.9886941773834</v>
      </c>
      <c r="BK3488">
        <v>667.5096038269786</v>
      </c>
      <c r="BL3488">
        <v>899.86188540142416</v>
      </c>
      <c r="BM3488">
        <v>727.35754589700866</v>
      </c>
      <c r="BN3488">
        <v>182.8996374228538</v>
      </c>
      <c r="BO3488">
        <v>17.8747966269618</v>
      </c>
      <c r="BP3488">
        <v>4.836375058077954E-2</v>
      </c>
      <c r="BQ3488">
        <v>100</v>
      </c>
      <c r="BR3488">
        <v>326.36468556234973</v>
      </c>
      <c r="BS3488">
        <v>5.8771228454951155E-2</v>
      </c>
      <c r="BT3488">
        <v>3.1056975769610634E-4</v>
      </c>
      <c r="BU3488">
        <v>0</v>
      </c>
      <c r="BV3488">
        <v>0.57431544038098115</v>
      </c>
      <c r="BW3488">
        <v>15.281972076408985</v>
      </c>
      <c r="BX3488">
        <v>37.367798020192858</v>
      </c>
      <c r="BY3488">
        <v>38.774274615026528</v>
      </c>
      <c r="BZ3488">
        <v>1132.2093085226554</v>
      </c>
      <c r="CA3488">
        <v>354.57966456322907</v>
      </c>
      <c r="CB3488">
        <v>241.74529243919039</v>
      </c>
      <c r="CC3488" s="156">
        <v>0.99</v>
      </c>
      <c r="CD3488">
        <v>2410</v>
      </c>
      <c r="CE3488">
        <v>3.1398858873634472E-2</v>
      </c>
      <c r="CF3488">
        <v>1.7883636344122833</v>
      </c>
      <c r="CG3488">
        <v>7.4818139356599339E-2</v>
      </c>
      <c r="CH3488">
        <v>-8.6997072727251137</v>
      </c>
      <c r="CI3488" t="s">
        <v>479</v>
      </c>
    </row>
    <row r="3489" spans="47:87" x14ac:dyDescent="0.3">
      <c r="AU3489">
        <v>0.3</v>
      </c>
      <c r="AV3489">
        <v>18.603072518732098</v>
      </c>
      <c r="AW3489">
        <v>0.34245435936304325</v>
      </c>
      <c r="AX3489">
        <v>0.78013426428291921</v>
      </c>
      <c r="AY3489">
        <v>350.076448092215</v>
      </c>
      <c r="AZ3489">
        <v>0.10601553798583109</v>
      </c>
      <c r="BA3489">
        <v>508.25988212680517</v>
      </c>
      <c r="BB3489">
        <v>351.39164307516148</v>
      </c>
      <c r="BC3489">
        <v>1</v>
      </c>
      <c r="BD3489">
        <v>33.429357179069584</v>
      </c>
      <c r="BE3489">
        <v>95.17260396717036</v>
      </c>
      <c r="BF3489">
        <v>17.597137261959247</v>
      </c>
      <c r="BG3489">
        <v>3.1689099791887725</v>
      </c>
      <c r="BH3489">
        <v>415.15754079060775</v>
      </c>
      <c r="BI3489">
        <v>0.2</v>
      </c>
      <c r="BJ3489">
        <v>2798.328670236222</v>
      </c>
      <c r="BK3489">
        <v>684.86374603377999</v>
      </c>
      <c r="BL3489">
        <v>906.60022938142322</v>
      </c>
      <c r="BM3489">
        <v>883.49792546079073</v>
      </c>
      <c r="BN3489">
        <v>110.71890341627366</v>
      </c>
      <c r="BO3489">
        <v>31.118920035282684</v>
      </c>
      <c r="BP3489">
        <v>3.1532045058638533E-2</v>
      </c>
      <c r="BQ3489">
        <v>100</v>
      </c>
      <c r="BR3489">
        <v>369.31398465519749</v>
      </c>
      <c r="BS3489">
        <v>5.1569011152108907E-2</v>
      </c>
      <c r="BT3489">
        <v>3.0259253245077457E-4</v>
      </c>
      <c r="BU3489">
        <v>0</v>
      </c>
      <c r="BV3489">
        <v>0.55717905728999928</v>
      </c>
      <c r="BW3489">
        <v>15.86554904975937</v>
      </c>
      <c r="BX3489">
        <v>34.927791714208063</v>
      </c>
      <c r="BY3489">
        <v>32.684448831720296</v>
      </c>
      <c r="BZ3489">
        <v>1198.6844073292759</v>
      </c>
      <c r="CA3489">
        <v>282.83561145740674</v>
      </c>
      <c r="CB3489">
        <v>236.89805169360386</v>
      </c>
      <c r="CC3489" s="156">
        <v>0.98</v>
      </c>
      <c r="CD3489">
        <v>1810</v>
      </c>
      <c r="CE3489">
        <v>8.8396566411448108E-2</v>
      </c>
      <c r="CF3489">
        <v>4.48505858561344</v>
      </c>
      <c r="CG3489">
        <v>0.12063425226972097</v>
      </c>
      <c r="CH3489">
        <v>-1.8262269791769841</v>
      </c>
      <c r="CI3489" t="s">
        <v>479</v>
      </c>
    </row>
    <row r="3490" spans="47:87" x14ac:dyDescent="0.3">
      <c r="AU3490">
        <v>0.3</v>
      </c>
      <c r="AV3490">
        <v>20.769905396647179</v>
      </c>
      <c r="AW3490">
        <v>0.3134630956633232</v>
      </c>
      <c r="AX3490">
        <v>1.0199568853437382</v>
      </c>
      <c r="AY3490">
        <v>307.33829097580872</v>
      </c>
      <c r="AZ3490">
        <v>0.10655066130304483</v>
      </c>
      <c r="BA3490">
        <v>445.07219510395777</v>
      </c>
      <c r="BB3490">
        <v>384.72507161507525</v>
      </c>
      <c r="BC3490">
        <v>1</v>
      </c>
      <c r="BD3490">
        <v>38.983686499777626</v>
      </c>
      <c r="BE3490">
        <v>97.039468820977149</v>
      </c>
      <c r="BF3490">
        <v>11.613414874778414</v>
      </c>
      <c r="BG3490">
        <v>5.6592978798715716</v>
      </c>
      <c r="BH3490">
        <v>430.19626938568075</v>
      </c>
      <c r="BI3490">
        <v>0.20000000000000004</v>
      </c>
      <c r="BJ3490">
        <v>2085.3509381524459</v>
      </c>
      <c r="BK3490">
        <v>687.93468456394328</v>
      </c>
      <c r="BL3490">
        <v>855.75803122857678</v>
      </c>
      <c r="BM3490">
        <v>1091.047924788897</v>
      </c>
      <c r="BN3490">
        <v>139.60175103675164</v>
      </c>
      <c r="BO3490">
        <v>28.296173272331863</v>
      </c>
      <c r="BP3490">
        <v>5.1665896653520824E-2</v>
      </c>
      <c r="BQ3490">
        <v>100</v>
      </c>
      <c r="BR3490">
        <v>328.02903144927336</v>
      </c>
      <c r="BS3490">
        <v>5.6682626867893687E-2</v>
      </c>
      <c r="BT3490">
        <v>3.2280659800339233E-4</v>
      </c>
      <c r="BU3490">
        <v>0</v>
      </c>
      <c r="BV3490">
        <v>0.56767501041409696</v>
      </c>
      <c r="BW3490">
        <v>15.071621594930029</v>
      </c>
      <c r="BX3490">
        <v>32.983732917365323</v>
      </c>
      <c r="BY3490">
        <v>29.049775358152605</v>
      </c>
      <c r="BZ3490">
        <v>884.87809772152923</v>
      </c>
      <c r="CA3490">
        <v>381.77862083188791</v>
      </c>
      <c r="CB3490">
        <v>228.6385617545595</v>
      </c>
      <c r="CC3490" s="156">
        <v>1.1299999999999999</v>
      </c>
      <c r="CD3490">
        <v>1740</v>
      </c>
      <c r="CE3490">
        <v>1.7946398690294796E-2</v>
      </c>
      <c r="CF3490">
        <v>1.6744910823132544</v>
      </c>
      <c r="CG3490">
        <v>6.4133078232163701E-2</v>
      </c>
      <c r="CH3490">
        <v>-12.51759357169219</v>
      </c>
      <c r="CI3490" t="s">
        <v>479</v>
      </c>
    </row>
    <row r="3491" spans="47:87" x14ac:dyDescent="0.3">
      <c r="AU3491">
        <v>0.3</v>
      </c>
      <c r="AV3491">
        <v>19.192370402820856</v>
      </c>
      <c r="AW3491">
        <v>0.3195100237602963</v>
      </c>
      <c r="AX3491">
        <v>1.793662160614945</v>
      </c>
      <c r="AY3491">
        <v>316.68861014687349</v>
      </c>
      <c r="AZ3491">
        <v>9.5740189818940682E-2</v>
      </c>
      <c r="BA3491">
        <v>456.67573322170983</v>
      </c>
      <c r="BB3491">
        <v>393.53886510986479</v>
      </c>
      <c r="BC3491">
        <v>1</v>
      </c>
      <c r="BD3491">
        <v>50.374617684855735</v>
      </c>
      <c r="BE3491">
        <v>105.31093207644501</v>
      </c>
      <c r="BF3491">
        <v>21.144431669051908</v>
      </c>
      <c r="BG3491">
        <v>5.3070759705932202</v>
      </c>
      <c r="BH3491">
        <v>463.6455258646597</v>
      </c>
      <c r="BI3491">
        <v>0.19999999999999998</v>
      </c>
      <c r="BJ3491">
        <v>2703.6542244662705</v>
      </c>
      <c r="BK3491">
        <v>692.75336060800032</v>
      </c>
      <c r="BL3491">
        <v>969.9388523084524</v>
      </c>
      <c r="BM3491">
        <v>937.22891381308045</v>
      </c>
      <c r="BN3491">
        <v>211.18286942221104</v>
      </c>
      <c r="BO3491">
        <v>28.931398254804773</v>
      </c>
      <c r="BP3491">
        <v>4.1880311920171796E-2</v>
      </c>
      <c r="BQ3491">
        <v>100</v>
      </c>
      <c r="BR3491">
        <v>346.20675250115897</v>
      </c>
      <c r="BS3491">
        <v>5.3732222603007862E-2</v>
      </c>
      <c r="BT3491">
        <v>3.0481486137901216E-4</v>
      </c>
      <c r="BU3491">
        <v>29.058153402521896</v>
      </c>
      <c r="BV3491">
        <v>0.57500480765028261</v>
      </c>
      <c r="BW3491">
        <v>15.042565152672974</v>
      </c>
      <c r="BX3491">
        <v>35.904944193446454</v>
      </c>
      <c r="BY3491">
        <v>36.137431053749559</v>
      </c>
      <c r="BZ3491">
        <v>1106.9964524766478</v>
      </c>
      <c r="CA3491">
        <v>281.08329968350893</v>
      </c>
      <c r="CB3491">
        <v>242.15264672112767</v>
      </c>
      <c r="CC3491" s="156">
        <v>0.93</v>
      </c>
      <c r="CD3491">
        <v>1790</v>
      </c>
      <c r="CE3491">
        <v>6.5864228933256497E-2</v>
      </c>
      <c r="CF3491">
        <v>3.3633399212775252</v>
      </c>
      <c r="CG3491">
        <v>9.957434152677104E-2</v>
      </c>
      <c r="CH3491">
        <v>-6.5535745494676432</v>
      </c>
      <c r="CI3491" t="s">
        <v>479</v>
      </c>
    </row>
    <row r="3492" spans="47:87" x14ac:dyDescent="0.3">
      <c r="AU3492">
        <v>0.3</v>
      </c>
      <c r="AV3492">
        <v>21.049575454499291</v>
      </c>
      <c r="AW3492">
        <v>0.27852234679811966</v>
      </c>
      <c r="AX3492">
        <v>1.2746452950105787</v>
      </c>
      <c r="AY3492">
        <v>345.66887402666703</v>
      </c>
      <c r="AZ3492">
        <v>9.188612659218244E-2</v>
      </c>
      <c r="BA3492">
        <v>447.26343404149617</v>
      </c>
      <c r="BB3492">
        <v>303.89170059958474</v>
      </c>
      <c r="BC3492">
        <v>1</v>
      </c>
      <c r="BD3492">
        <v>46.352431287363927</v>
      </c>
      <c r="BE3492">
        <v>85.161061696330904</v>
      </c>
      <c r="BF3492">
        <v>12.615819696558226</v>
      </c>
      <c r="BG3492">
        <v>5.2154251834531031</v>
      </c>
      <c r="BH3492">
        <v>364.66891014759307</v>
      </c>
      <c r="BI3492">
        <v>0.2</v>
      </c>
      <c r="BJ3492">
        <v>2400.9815605727986</v>
      </c>
      <c r="BK3492">
        <v>706.63676273548458</v>
      </c>
      <c r="BL3492">
        <v>918.31929712347687</v>
      </c>
      <c r="BM3492">
        <v>1057.8221827989289</v>
      </c>
      <c r="BN3492">
        <v>160.74342397311827</v>
      </c>
      <c r="BO3492">
        <v>25.138465163987775</v>
      </c>
      <c r="BP3492">
        <v>4.6359941505867364E-2</v>
      </c>
      <c r="BQ3492">
        <v>100</v>
      </c>
      <c r="BR3492">
        <v>357.80455969366625</v>
      </c>
      <c r="BS3492">
        <v>5.5935502306217605E-2</v>
      </c>
      <c r="BT3492">
        <v>2.9976566290398411E-4</v>
      </c>
      <c r="BU3492">
        <v>75.666454743160543</v>
      </c>
      <c r="BV3492">
        <v>0.54011847868303131</v>
      </c>
      <c r="BW3492">
        <v>14.58255535124753</v>
      </c>
      <c r="BX3492">
        <v>35.759054418710654</v>
      </c>
      <c r="BY3492">
        <v>30.519844679609591</v>
      </c>
      <c r="BZ3492">
        <v>1108.5019981564687</v>
      </c>
      <c r="CA3492">
        <v>358.83208806119393</v>
      </c>
      <c r="CB3492">
        <v>212.93544336169171</v>
      </c>
      <c r="CC3492" s="156">
        <v>1</v>
      </c>
      <c r="CD3492">
        <v>1260</v>
      </c>
      <c r="CE3492">
        <v>0.13254605873929104</v>
      </c>
      <c r="CF3492">
        <v>5.190814312786217</v>
      </c>
      <c r="CG3492">
        <v>0.17388997638173515</v>
      </c>
      <c r="CH3492">
        <v>12.11530602598895</v>
      </c>
      <c r="CI3492">
        <v>10</v>
      </c>
    </row>
    <row r="3493" spans="47:87" x14ac:dyDescent="0.3">
      <c r="AU3493">
        <v>0.3</v>
      </c>
      <c r="AV3493">
        <v>19.12003285278681</v>
      </c>
      <c r="AW3493">
        <v>0.22722921003428884</v>
      </c>
      <c r="AX3493">
        <v>0.99671363522813272</v>
      </c>
      <c r="AY3493">
        <v>332.45530744450144</v>
      </c>
      <c r="AZ3493">
        <v>0.10299970023142457</v>
      </c>
      <c r="BA3493">
        <v>439.77212647088777</v>
      </c>
      <c r="BB3493">
        <v>326.94568794895986</v>
      </c>
      <c r="BC3493">
        <v>1</v>
      </c>
      <c r="BD3493">
        <v>47.199902625974644</v>
      </c>
      <c r="BE3493">
        <v>110.19204541156236</v>
      </c>
      <c r="BF3493">
        <v>18.521274024871278</v>
      </c>
      <c r="BG3493">
        <v>4.4979828051768482</v>
      </c>
      <c r="BH3493">
        <v>408.62324119826593</v>
      </c>
      <c r="BI3493">
        <v>0.2</v>
      </c>
      <c r="BJ3493">
        <v>2663.4351853160374</v>
      </c>
      <c r="BK3493">
        <v>696.34700671659903</v>
      </c>
      <c r="BL3493">
        <v>857.11385263294983</v>
      </c>
      <c r="BM3493">
        <v>921.20508633988845</v>
      </c>
      <c r="BN3493">
        <v>85.313640471176683</v>
      </c>
      <c r="BO3493">
        <v>20.410870138164686</v>
      </c>
      <c r="BP3493">
        <v>4.958438035949974E-2</v>
      </c>
      <c r="BQ3493">
        <v>100</v>
      </c>
      <c r="BR3493">
        <v>347.98237896349997</v>
      </c>
      <c r="BS3493">
        <v>6.0179111268389401E-2</v>
      </c>
      <c r="BT3493">
        <v>2.8077181434357003E-4</v>
      </c>
      <c r="BU3493">
        <v>0</v>
      </c>
      <c r="BV3493">
        <v>0.56770508243311879</v>
      </c>
      <c r="BW3493">
        <v>15.74783427304353</v>
      </c>
      <c r="BX3493">
        <v>37.005185334334747</v>
      </c>
      <c r="BY3493">
        <v>38.042082158441602</v>
      </c>
      <c r="BZ3493">
        <v>1156.6388589635453</v>
      </c>
      <c r="CA3493">
        <v>373.4765753402919</v>
      </c>
      <c r="CB3493">
        <v>231.19023182029059</v>
      </c>
      <c r="CC3493" s="156">
        <v>0.94</v>
      </c>
      <c r="CD3493">
        <v>1980</v>
      </c>
      <c r="CE3493">
        <v>0.12052682954640903</v>
      </c>
      <c r="CF3493">
        <v>4.5118756179962292</v>
      </c>
      <c r="CG3493">
        <v>0.14964620625806019</v>
      </c>
      <c r="CH3493">
        <v>4.0741605011366655</v>
      </c>
      <c r="CI3493">
        <v>14</v>
      </c>
    </row>
    <row r="3494" spans="47:87" x14ac:dyDescent="0.3">
      <c r="AU3494">
        <v>0.3</v>
      </c>
      <c r="AV3494">
        <v>17.857086198961028</v>
      </c>
      <c r="AW3494">
        <v>0.31141392181087052</v>
      </c>
      <c r="AX3494">
        <v>9.8998593935438695E-2</v>
      </c>
      <c r="AY3494">
        <v>294.42932687672419</v>
      </c>
      <c r="AZ3494">
        <v>0.12435208408679325</v>
      </c>
      <c r="BA3494">
        <v>545.7510350749518</v>
      </c>
      <c r="BB3494">
        <v>285.07109219881238</v>
      </c>
      <c r="BC3494">
        <v>1</v>
      </c>
      <c r="BD3494">
        <v>39.466528025143994</v>
      </c>
      <c r="BE3494">
        <v>109.99116161915389</v>
      </c>
      <c r="BF3494">
        <v>17.872737696206631</v>
      </c>
      <c r="BG3494">
        <v>5.7686280637344884</v>
      </c>
      <c r="BH3494">
        <v>407.11301466108574</v>
      </c>
      <c r="BI3494">
        <v>0.2</v>
      </c>
      <c r="BJ3494">
        <v>2795.4124167094033</v>
      </c>
      <c r="BK3494">
        <v>671.22718977702471</v>
      </c>
      <c r="BL3494">
        <v>764.59652887510879</v>
      </c>
      <c r="BM3494">
        <v>847.47443498857206</v>
      </c>
      <c r="BN3494">
        <v>106.22287435857191</v>
      </c>
      <c r="BO3494">
        <v>28.334260455447605</v>
      </c>
      <c r="BP3494">
        <v>2.4170738656607606E-2</v>
      </c>
      <c r="BQ3494">
        <v>100</v>
      </c>
      <c r="BR3494">
        <v>323.88319240874426</v>
      </c>
      <c r="BS3494">
        <v>5.4314169386120804E-2</v>
      </c>
      <c r="BT3494">
        <v>3.0498586202804163E-4</v>
      </c>
      <c r="BU3494">
        <v>80.072671077907444</v>
      </c>
      <c r="BV3494">
        <v>0.57008642613307059</v>
      </c>
      <c r="BW3494">
        <v>14.039005917540573</v>
      </c>
      <c r="BX3494">
        <v>33.414489686435068</v>
      </c>
      <c r="BY3494">
        <v>38.449796316149623</v>
      </c>
      <c r="BZ3494">
        <v>1241.8738925274481</v>
      </c>
      <c r="CA3494">
        <v>329.2572782850084</v>
      </c>
      <c r="CB3494">
        <v>219.27141613246292</v>
      </c>
      <c r="CC3494" s="156">
        <v>0.94</v>
      </c>
      <c r="CD3494">
        <v>1050</v>
      </c>
      <c r="CE3494">
        <v>0.2588422905151766</v>
      </c>
      <c r="CF3494">
        <v>7.0403836710041263</v>
      </c>
      <c r="CG3494">
        <v>0.31507894208786053</v>
      </c>
      <c r="CH3494">
        <v>26.122941033207876</v>
      </c>
      <c r="CI3494">
        <v>5</v>
      </c>
    </row>
    <row r="3495" spans="47:87" x14ac:dyDescent="0.3">
      <c r="AU3495">
        <v>0.3</v>
      </c>
      <c r="AV3495">
        <v>18.926662288406128</v>
      </c>
      <c r="AW3495">
        <v>0.39129536592565506</v>
      </c>
      <c r="AX3495">
        <v>1.1242354886152817</v>
      </c>
      <c r="AY3495">
        <v>343.30522091000608</v>
      </c>
      <c r="AZ3495">
        <v>8.3287901153136765E-2</v>
      </c>
      <c r="BA3495">
        <v>455.62484690092765</v>
      </c>
      <c r="BB3495">
        <v>293.023578473714</v>
      </c>
      <c r="BC3495">
        <v>1</v>
      </c>
      <c r="BD3495">
        <v>37.521219481124788</v>
      </c>
      <c r="BE3495">
        <v>99.516761858888032</v>
      </c>
      <c r="BF3495">
        <v>9.0217143092251924</v>
      </c>
      <c r="BG3495">
        <v>4.9538854269253036</v>
      </c>
      <c r="BH3495">
        <v>410.33331764167963</v>
      </c>
      <c r="BI3495">
        <v>0.19999999999999998</v>
      </c>
      <c r="BJ3495">
        <v>2956.9424028215512</v>
      </c>
      <c r="BK3495">
        <v>703.66429511234412</v>
      </c>
      <c r="BL3495">
        <v>864.5539879128346</v>
      </c>
      <c r="BM3495">
        <v>971.76623058244797</v>
      </c>
      <c r="BN3495">
        <v>228.88505582444836</v>
      </c>
      <c r="BO3495">
        <v>35.262125276704609</v>
      </c>
      <c r="BP3495">
        <v>7.200814830005553E-2</v>
      </c>
      <c r="BQ3495">
        <v>100</v>
      </c>
      <c r="BR3495">
        <v>318.86983738432718</v>
      </c>
      <c r="BS3495">
        <v>5.0048967936776712E-2</v>
      </c>
      <c r="BT3495">
        <v>3.2012932663216082E-4</v>
      </c>
      <c r="BU3495">
        <v>54.580133042264308</v>
      </c>
      <c r="BV3495">
        <v>0.52892013935055393</v>
      </c>
      <c r="BW3495">
        <v>17.227236684050212</v>
      </c>
      <c r="BX3495">
        <v>35.512287807244341</v>
      </c>
      <c r="BY3495">
        <v>29.460726348359479</v>
      </c>
      <c r="BZ3495">
        <v>1022.2952683247746</v>
      </c>
      <c r="CA3495">
        <v>250.02763070149896</v>
      </c>
      <c r="CB3495">
        <v>226.69149693619647</v>
      </c>
      <c r="CC3495" s="156">
        <v>1.02</v>
      </c>
      <c r="CD3495">
        <v>1750</v>
      </c>
      <c r="CE3495">
        <v>0.13719943067548845</v>
      </c>
      <c r="CF3495">
        <v>5.0974498967379036</v>
      </c>
      <c r="CG3495">
        <v>0.17650461243605564</v>
      </c>
      <c r="CH3495">
        <v>6.9733854241815907</v>
      </c>
      <c r="CI3495">
        <v>12</v>
      </c>
    </row>
    <row r="3496" spans="47:87" x14ac:dyDescent="0.3">
      <c r="AU3496">
        <v>0.3</v>
      </c>
      <c r="AV3496">
        <v>20.408644341876979</v>
      </c>
      <c r="AW3496">
        <v>0.30906455978496988</v>
      </c>
      <c r="AX3496">
        <v>1.2853632888278554</v>
      </c>
      <c r="AY3496">
        <v>311.55752439832548</v>
      </c>
      <c r="AZ3496">
        <v>7.0050778274004882E-2</v>
      </c>
      <c r="BA3496">
        <v>405.05305801906923</v>
      </c>
      <c r="BB3496">
        <v>393.52656975194657</v>
      </c>
      <c r="BC3496">
        <v>1</v>
      </c>
      <c r="BD3496">
        <v>37.088754825244408</v>
      </c>
      <c r="BE3496">
        <v>104.4444554597753</v>
      </c>
      <c r="BF3496">
        <v>20.218830230261833</v>
      </c>
      <c r="BG3496">
        <v>7.2958576025726183</v>
      </c>
      <c r="BH3496">
        <v>387.61373649832694</v>
      </c>
      <c r="BI3496">
        <v>0.19999999999999996</v>
      </c>
      <c r="BJ3496">
        <v>2594.3885867577064</v>
      </c>
      <c r="BK3496">
        <v>700.74723630400888</v>
      </c>
      <c r="BL3496">
        <v>931.41189148612227</v>
      </c>
      <c r="BM3496">
        <v>1042.1235299512764</v>
      </c>
      <c r="BN3496">
        <v>169.8921252681977</v>
      </c>
      <c r="BO3496">
        <v>27.861612289739266</v>
      </c>
      <c r="BP3496">
        <v>5.5662068897243636E-2</v>
      </c>
      <c r="BQ3496">
        <v>100</v>
      </c>
      <c r="BR3496">
        <v>353.04114876390594</v>
      </c>
      <c r="BS3496">
        <v>5.4129883785701792E-2</v>
      </c>
      <c r="BT3496">
        <v>3.063205985431133E-4</v>
      </c>
      <c r="BU3496">
        <v>48.186438067274167</v>
      </c>
      <c r="BV3496">
        <v>0.53988271649601616</v>
      </c>
      <c r="BW3496">
        <v>14.25777009826022</v>
      </c>
      <c r="BX3496">
        <v>34.854465944406101</v>
      </c>
      <c r="BY3496">
        <v>33.243185315978508</v>
      </c>
      <c r="BZ3496">
        <v>1179.6512843881674</v>
      </c>
      <c r="CA3496">
        <v>292.34876660161552</v>
      </c>
      <c r="CB3496">
        <v>231.7428400835299</v>
      </c>
      <c r="CC3496" s="156">
        <v>1</v>
      </c>
      <c r="CD3496">
        <v>1760</v>
      </c>
      <c r="CE3496">
        <v>0.13082067756511573</v>
      </c>
      <c r="CF3496">
        <v>4.0071961920591459</v>
      </c>
      <c r="CG3496">
        <v>0.16413148842778766</v>
      </c>
      <c r="CH3496">
        <v>4.1599185263062513</v>
      </c>
      <c r="CI3496">
        <v>13</v>
      </c>
    </row>
    <row r="3497" spans="47:87" x14ac:dyDescent="0.3">
      <c r="AU3497">
        <v>0.3</v>
      </c>
      <c r="AV3497">
        <v>17.87003418230714</v>
      </c>
      <c r="AW3497">
        <v>0.3638224026403748</v>
      </c>
      <c r="AX3497">
        <v>1.320888424914662</v>
      </c>
      <c r="AY3497">
        <v>343.36808576417531</v>
      </c>
      <c r="AZ3497">
        <v>0.12495575212353399</v>
      </c>
      <c r="BA3497">
        <v>391.2539510751912</v>
      </c>
      <c r="BB3497">
        <v>339.90895179531901</v>
      </c>
      <c r="BC3497">
        <v>1</v>
      </c>
      <c r="BD3497">
        <v>47.101084869595567</v>
      </c>
      <c r="BE3497">
        <v>111.060505216962</v>
      </c>
      <c r="BF3497">
        <v>12.297770101938104</v>
      </c>
      <c r="BG3497">
        <v>5.8409614695877892</v>
      </c>
      <c r="BH3497">
        <v>446.95045610877304</v>
      </c>
      <c r="BI3497">
        <v>0.2</v>
      </c>
      <c r="BJ3497">
        <v>2411.8348321344292</v>
      </c>
      <c r="BK3497">
        <v>688.04920427614286</v>
      </c>
      <c r="BL3497">
        <v>951.12754080283275</v>
      </c>
      <c r="BM3497">
        <v>984.72387944839898</v>
      </c>
      <c r="BN3497">
        <v>177.86133483588094</v>
      </c>
      <c r="BO3497">
        <v>32.815820940432985</v>
      </c>
      <c r="BP3497">
        <v>6.3147047562587905E-2</v>
      </c>
      <c r="BQ3497">
        <v>100</v>
      </c>
      <c r="BR3497">
        <v>300.8736658029058</v>
      </c>
      <c r="BS3497">
        <v>5.5229940159475056E-2</v>
      </c>
      <c r="BT3497">
        <v>2.7747565767595179E-4</v>
      </c>
      <c r="BU3497">
        <v>12.581178630384001</v>
      </c>
      <c r="BV3497">
        <v>0.58087631889160662</v>
      </c>
      <c r="BW3497">
        <v>14.116366025040035</v>
      </c>
      <c r="BX3497">
        <v>34.656190802350402</v>
      </c>
      <c r="BY3497">
        <v>31.709483857192303</v>
      </c>
      <c r="BZ3497">
        <v>983.10345297036213</v>
      </c>
      <c r="CA3497">
        <v>208.54439375574202</v>
      </c>
      <c r="CB3497">
        <v>226.60227658649254</v>
      </c>
      <c r="CC3497" s="156">
        <v>0.99</v>
      </c>
      <c r="CD3497">
        <v>1540</v>
      </c>
      <c r="CE3497">
        <v>0.17401099495753125</v>
      </c>
      <c r="CF3497">
        <v>5.6519420005982246</v>
      </c>
      <c r="CG3497">
        <v>0.23101830247649316</v>
      </c>
      <c r="CH3497">
        <v>20.126538297759346</v>
      </c>
      <c r="CI3497">
        <v>7</v>
      </c>
    </row>
    <row r="3498" spans="47:87" x14ac:dyDescent="0.3">
      <c r="AU3498">
        <v>0.3</v>
      </c>
      <c r="AV3498">
        <v>21.527874552450314</v>
      </c>
      <c r="AW3498">
        <v>0.29930468292087281</v>
      </c>
      <c r="AX3498">
        <v>0.68524032351529363</v>
      </c>
      <c r="AY3498">
        <v>315.70130172873746</v>
      </c>
      <c r="AZ3498">
        <v>9.6775083050796476E-2</v>
      </c>
      <c r="BA3498">
        <v>435.81744853704936</v>
      </c>
      <c r="BB3498">
        <v>328.63299818569703</v>
      </c>
      <c r="BC3498">
        <v>1</v>
      </c>
      <c r="BD3498">
        <v>46.300863333758237</v>
      </c>
      <c r="BE3498">
        <v>98.364769056672614</v>
      </c>
      <c r="BF3498">
        <v>12.260572309744383</v>
      </c>
      <c r="BG3498">
        <v>4.7638777924798887</v>
      </c>
      <c r="BH3498">
        <v>448.25440087773251</v>
      </c>
      <c r="BI3498">
        <v>0.20000000000000004</v>
      </c>
      <c r="BJ3498">
        <v>2620.1359464056445</v>
      </c>
      <c r="BK3498">
        <v>692.36304541637617</v>
      </c>
      <c r="BL3498">
        <v>917.60744753139056</v>
      </c>
      <c r="BM3498">
        <v>1036.3338559706958</v>
      </c>
      <c r="BN3498">
        <v>136.22264362399329</v>
      </c>
      <c r="BO3498">
        <v>27.053993986728333</v>
      </c>
      <c r="BP3498">
        <v>4.5000793625606973E-2</v>
      </c>
      <c r="BQ3498">
        <v>100</v>
      </c>
      <c r="BR3498">
        <v>349.25142902499147</v>
      </c>
      <c r="BS3498">
        <v>5.9939901011091479E-2</v>
      </c>
      <c r="BT3498">
        <v>2.6120144003051145E-4</v>
      </c>
      <c r="BU3498">
        <v>0</v>
      </c>
      <c r="BV3498">
        <v>0.56340969957469589</v>
      </c>
      <c r="BW3498">
        <v>14.413174179586905</v>
      </c>
      <c r="BX3498">
        <v>35.757496531019228</v>
      </c>
      <c r="BY3498">
        <v>36.926089108919598</v>
      </c>
      <c r="BZ3498">
        <v>1085.4763786927681</v>
      </c>
      <c r="CA3498">
        <v>244.50844949903893</v>
      </c>
      <c r="CB3498">
        <v>238.01392855479895</v>
      </c>
      <c r="CC3498" s="156">
        <v>0.94</v>
      </c>
      <c r="CD3498">
        <v>1800</v>
      </c>
      <c r="CE3498">
        <v>0.1483397783346001</v>
      </c>
      <c r="CF3498">
        <v>4.0180351520937405</v>
      </c>
      <c r="CG3498">
        <v>0.15214456699881504</v>
      </c>
      <c r="CH3498">
        <v>9.5906807205336069</v>
      </c>
      <c r="CI3498">
        <v>11</v>
      </c>
    </row>
    <row r="3499" spans="47:87" x14ac:dyDescent="0.3">
      <c r="AU3499">
        <v>0.3</v>
      </c>
      <c r="AV3499">
        <v>22.704682156091543</v>
      </c>
      <c r="AW3499">
        <v>0.2835467506523271</v>
      </c>
      <c r="AX3499">
        <v>0.48014253464325812</v>
      </c>
      <c r="AY3499">
        <v>311.89165381198563</v>
      </c>
      <c r="AZ3499">
        <v>0.11022481374578891</v>
      </c>
      <c r="BA3499">
        <v>449.27821405407235</v>
      </c>
      <c r="BB3499">
        <v>380.36855401309214</v>
      </c>
      <c r="BC3499">
        <v>1</v>
      </c>
      <c r="BD3499">
        <v>42.88855899773607</v>
      </c>
      <c r="BE3499">
        <v>88.020135895717701</v>
      </c>
      <c r="BF3499">
        <v>14.146692246337819</v>
      </c>
      <c r="BG3499">
        <v>5.4838357038867223</v>
      </c>
      <c r="BH3499">
        <v>438.92156978977067</v>
      </c>
      <c r="BI3499">
        <v>0.19999999999999998</v>
      </c>
      <c r="BJ3499">
        <v>2554.2981118727535</v>
      </c>
      <c r="BK3499">
        <v>669.04547404354435</v>
      </c>
      <c r="BL3499">
        <v>882.16536446371902</v>
      </c>
      <c r="BM3499">
        <v>765.3566284816784</v>
      </c>
      <c r="BN3499">
        <v>256.88645521261344</v>
      </c>
      <c r="BO3499">
        <v>26.106388753359266</v>
      </c>
      <c r="BP3499">
        <v>0</v>
      </c>
      <c r="BQ3499">
        <v>100</v>
      </c>
      <c r="BR3499">
        <v>324.27083911921795</v>
      </c>
      <c r="BS3499">
        <v>5.4387140519741597E-2</v>
      </c>
      <c r="BT3499">
        <v>3.0221616492946793E-4</v>
      </c>
      <c r="BU3499">
        <v>32.373201750046199</v>
      </c>
      <c r="BV3499">
        <v>0.52241165597349593</v>
      </c>
      <c r="BW3499">
        <v>14.141228617861341</v>
      </c>
      <c r="BX3499">
        <v>37.727268744309136</v>
      </c>
      <c r="BY3499">
        <v>41.497116860636673</v>
      </c>
      <c r="BZ3499">
        <v>1020.7126752159397</v>
      </c>
      <c r="CA3499">
        <v>250.79069047182875</v>
      </c>
      <c r="CB3499">
        <v>199.20093445382139</v>
      </c>
      <c r="CC3499" s="156">
        <v>0.96</v>
      </c>
      <c r="CD3499">
        <v>2540</v>
      </c>
      <c r="CE3499" t="s">
        <v>479</v>
      </c>
      <c r="CF3499">
        <v>-0.19278626110600428</v>
      </c>
      <c r="CG3499">
        <v>-6.1082373858083782E-3</v>
      </c>
      <c r="CH3499">
        <v>-30.088242921922838</v>
      </c>
      <c r="CI3499" t="s">
        <v>479</v>
      </c>
    </row>
    <row r="3500" spans="47:87" x14ac:dyDescent="0.3">
      <c r="AU3500">
        <v>0.3</v>
      </c>
      <c r="AV3500">
        <v>19.317465254780775</v>
      </c>
      <c r="AW3500">
        <v>0.29766007953262891</v>
      </c>
      <c r="AX3500">
        <v>0.85523665005301652</v>
      </c>
      <c r="AY3500">
        <v>357.43762753687798</v>
      </c>
      <c r="AZ3500">
        <v>0.10873068661969278</v>
      </c>
      <c r="BA3500">
        <v>452.86075276329365</v>
      </c>
      <c r="BB3500">
        <v>373.76458702688694</v>
      </c>
      <c r="BC3500">
        <v>1</v>
      </c>
      <c r="BD3500">
        <v>36.632287800548347</v>
      </c>
      <c r="BE3500">
        <v>101.98269641654321</v>
      </c>
      <c r="BF3500">
        <v>15.753455943534799</v>
      </c>
      <c r="BG3500">
        <v>3.9409108209797661</v>
      </c>
      <c r="BH3500">
        <v>401.47088587357888</v>
      </c>
      <c r="BI3500">
        <v>0.19999999999999996</v>
      </c>
      <c r="BJ3500">
        <v>2438.3191797065319</v>
      </c>
      <c r="BK3500">
        <v>687.40587136878412</v>
      </c>
      <c r="BL3500">
        <v>933.47196370534527</v>
      </c>
      <c r="BM3500">
        <v>921.23773241447498</v>
      </c>
      <c r="BN3500">
        <v>118.572755779329</v>
      </c>
      <c r="BO3500">
        <v>26.982454301209238</v>
      </c>
      <c r="BP3500">
        <v>3.5335456691480381E-2</v>
      </c>
      <c r="BQ3500">
        <v>100</v>
      </c>
      <c r="BR3500">
        <v>380.51804130741289</v>
      </c>
      <c r="BS3500">
        <v>5.9431517465754334E-2</v>
      </c>
      <c r="BT3500">
        <v>3.1036384290233828E-4</v>
      </c>
      <c r="BU3500">
        <v>54.390416755373678</v>
      </c>
      <c r="BV3500">
        <v>0.49365950827304933</v>
      </c>
      <c r="BW3500">
        <v>15.290030025633943</v>
      </c>
      <c r="BX3500">
        <v>35.228377533916593</v>
      </c>
      <c r="BY3500">
        <v>32.122295641003639</v>
      </c>
      <c r="BZ3500">
        <v>1043.5703817786471</v>
      </c>
      <c r="CA3500">
        <v>272.95380553601547</v>
      </c>
      <c r="CB3500">
        <v>220.35484501954664</v>
      </c>
      <c r="CC3500" s="156">
        <v>1.29</v>
      </c>
      <c r="CD3500">
        <v>1240</v>
      </c>
      <c r="CE3500">
        <v>4.6957494710420322E-2</v>
      </c>
      <c r="CF3500">
        <v>2.4204696020351713</v>
      </c>
      <c r="CG3500">
        <v>8.8045800284053372E-2</v>
      </c>
      <c r="CH3500">
        <v>-10.471253571672584</v>
      </c>
      <c r="CI3500" t="s">
        <v>479</v>
      </c>
    </row>
    <row r="3501" spans="47:87" x14ac:dyDescent="0.3">
      <c r="AU3501">
        <v>0.3</v>
      </c>
      <c r="AV3501">
        <v>18.570117066688692</v>
      </c>
      <c r="AW3501">
        <v>0.32018641106456863</v>
      </c>
      <c r="AX3501">
        <v>0.76313677225166598</v>
      </c>
      <c r="AY3501">
        <v>348.01876878171299</v>
      </c>
      <c r="AZ3501">
        <v>0.11247257958917642</v>
      </c>
      <c r="BA3501">
        <v>473.5148724254949</v>
      </c>
      <c r="BB3501">
        <v>353.2488193690524</v>
      </c>
      <c r="BC3501">
        <v>1</v>
      </c>
      <c r="BD3501">
        <v>28.215788459794126</v>
      </c>
      <c r="BE3501">
        <v>104.03363700474517</v>
      </c>
      <c r="BF3501">
        <v>24.664881427946007</v>
      </c>
      <c r="BG3501">
        <v>6.8351525201622048</v>
      </c>
      <c r="BH3501">
        <v>441.40962738754376</v>
      </c>
      <c r="BI3501">
        <v>0.20000000000000004</v>
      </c>
      <c r="BJ3501">
        <v>2430.7246388253293</v>
      </c>
      <c r="BK3501">
        <v>680.88012944974059</v>
      </c>
      <c r="BL3501">
        <v>890.77939740436511</v>
      </c>
      <c r="BM3501">
        <v>806.99287074984125</v>
      </c>
      <c r="BN3501">
        <v>189.43596085855918</v>
      </c>
      <c r="BO3501">
        <v>29.006838999322653</v>
      </c>
      <c r="BP3501">
        <v>4.0166345680934662E-2</v>
      </c>
      <c r="BQ3501">
        <v>100</v>
      </c>
      <c r="BR3501">
        <v>367.19899113056374</v>
      </c>
      <c r="BS3501">
        <v>5.4447675497437766E-2</v>
      </c>
      <c r="BT3501">
        <v>2.8789772708196577E-4</v>
      </c>
      <c r="BU3501">
        <v>59.537786447418355</v>
      </c>
      <c r="BV3501">
        <v>0.55102200775104027</v>
      </c>
      <c r="BW3501">
        <v>14.493844068680154</v>
      </c>
      <c r="BX3501">
        <v>36.944520088270622</v>
      </c>
      <c r="BY3501">
        <v>30.629389299587764</v>
      </c>
      <c r="BZ3501">
        <v>947.12399801437823</v>
      </c>
      <c r="CA3501">
        <v>265.51735288705078</v>
      </c>
      <c r="CB3501">
        <v>232.14401569799963</v>
      </c>
      <c r="CC3501" s="156">
        <v>0.95</v>
      </c>
      <c r="CD3501">
        <v>2150</v>
      </c>
      <c r="CE3501">
        <v>0.1040669057720216</v>
      </c>
      <c r="CF3501">
        <v>4.4040506677908065</v>
      </c>
      <c r="CG3501">
        <v>0.14847373863525173</v>
      </c>
      <c r="CH3501">
        <v>2.51781982321859</v>
      </c>
      <c r="CI3501">
        <v>16</v>
      </c>
    </row>
    <row r="3502" spans="47:87" x14ac:dyDescent="0.3">
      <c r="AU3502">
        <v>0.3</v>
      </c>
      <c r="AV3502">
        <v>20.106738013955404</v>
      </c>
      <c r="AW3502">
        <v>0.34908198239523858</v>
      </c>
      <c r="AX3502">
        <v>1.5489515692506299</v>
      </c>
      <c r="AY3502">
        <v>330.38129979819581</v>
      </c>
      <c r="AZ3502">
        <v>9.5486160264360714E-2</v>
      </c>
      <c r="BA3502">
        <v>439.41809619913266</v>
      </c>
      <c r="BB3502">
        <v>354.22333571051826</v>
      </c>
      <c r="BC3502">
        <v>1</v>
      </c>
      <c r="BD3502">
        <v>37.124617718280547</v>
      </c>
      <c r="BE3502">
        <v>88.614334671048283</v>
      </c>
      <c r="BF3502">
        <v>7.9318099074949675</v>
      </c>
      <c r="BG3502">
        <v>5.122115611437934</v>
      </c>
      <c r="BH3502">
        <v>427.9595895181144</v>
      </c>
      <c r="BI3502">
        <v>0.20000000000000004</v>
      </c>
      <c r="BJ3502">
        <v>2068.5116951057653</v>
      </c>
      <c r="BK3502">
        <v>678.31508297632467</v>
      </c>
      <c r="BL3502">
        <v>895.09752110609998</v>
      </c>
      <c r="BM3502">
        <v>909.9222692989598</v>
      </c>
      <c r="BN3502">
        <v>150.01644057496421</v>
      </c>
      <c r="BO3502">
        <v>31.633544069928178</v>
      </c>
      <c r="BP3502">
        <v>4.2836714898636774E-2</v>
      </c>
      <c r="BQ3502">
        <v>100</v>
      </c>
      <c r="BR3502">
        <v>323.99418416837869</v>
      </c>
      <c r="BS3502">
        <v>6.0687186964309692E-2</v>
      </c>
      <c r="BT3502">
        <v>3.2020648893095412E-4</v>
      </c>
      <c r="BU3502">
        <v>8.6671137749546343</v>
      </c>
      <c r="BV3502">
        <v>0.58313004023437709</v>
      </c>
      <c r="BW3502">
        <v>14.968730304697329</v>
      </c>
      <c r="BX3502">
        <v>37.079435409704864</v>
      </c>
      <c r="BY3502">
        <v>29.288057342304629</v>
      </c>
      <c r="BZ3502">
        <v>1026.1490218897511</v>
      </c>
      <c r="CA3502">
        <v>333.14199648820642</v>
      </c>
      <c r="CB3502">
        <v>225.06721457207269</v>
      </c>
      <c r="CC3502" s="156">
        <v>0.96</v>
      </c>
      <c r="CD3502">
        <v>1970</v>
      </c>
      <c r="CE3502">
        <v>0.11183597305871018</v>
      </c>
      <c r="CF3502">
        <v>3.6874026352198142</v>
      </c>
      <c r="CG3502">
        <v>0.14962249640667855</v>
      </c>
      <c r="CH3502">
        <v>3.5791677079558544</v>
      </c>
      <c r="CI3502">
        <v>14</v>
      </c>
    </row>
    <row r="3503" spans="47:87" x14ac:dyDescent="0.3">
      <c r="AU3503">
        <v>0.3</v>
      </c>
      <c r="AV3503">
        <v>18.199777968449052</v>
      </c>
      <c r="AW3503">
        <v>0.34873674976719876</v>
      </c>
      <c r="AX3503">
        <v>1.2346112591894844</v>
      </c>
      <c r="AY3503">
        <v>342.31506142034152</v>
      </c>
      <c r="AZ3503">
        <v>8.3528564186399021E-2</v>
      </c>
      <c r="BA3503">
        <v>439.09932671276016</v>
      </c>
      <c r="BB3503">
        <v>355.62136236995957</v>
      </c>
      <c r="BC3503">
        <v>1</v>
      </c>
      <c r="BD3503">
        <v>50.41448547116552</v>
      </c>
      <c r="BE3503">
        <v>100.56013766400932</v>
      </c>
      <c r="BF3503">
        <v>5.2092280323464486</v>
      </c>
      <c r="BG3503">
        <v>5.0852479511610333</v>
      </c>
      <c r="BH3503">
        <v>384.94315802888343</v>
      </c>
      <c r="BI3503">
        <v>0.19999999999999998</v>
      </c>
      <c r="BJ3503">
        <v>3068.6964380143932</v>
      </c>
      <c r="BK3503">
        <v>687.12065062661827</v>
      </c>
      <c r="BL3503">
        <v>902.30191607469305</v>
      </c>
      <c r="BM3503">
        <v>868.14032901064172</v>
      </c>
      <c r="BN3503">
        <v>153.68714974248627</v>
      </c>
      <c r="BO3503">
        <v>31.456119822719749</v>
      </c>
      <c r="BP3503">
        <v>6.0585086742034104E-2</v>
      </c>
      <c r="BQ3503">
        <v>100</v>
      </c>
      <c r="BR3503">
        <v>254.06295876747109</v>
      </c>
      <c r="BS3503">
        <v>5.8555738863541179E-2</v>
      </c>
      <c r="BT3503">
        <v>2.9013011392940935E-4</v>
      </c>
      <c r="BU3503">
        <v>47.203223201143651</v>
      </c>
      <c r="BV3503">
        <v>0.56704315806274053</v>
      </c>
      <c r="BW3503">
        <v>14.903786069876359</v>
      </c>
      <c r="BX3503">
        <v>33.994196204154676</v>
      </c>
      <c r="BY3503">
        <v>32.916827551866994</v>
      </c>
      <c r="BZ3503">
        <v>918.78040844380348</v>
      </c>
      <c r="CA3503">
        <v>251.53183828568825</v>
      </c>
      <c r="CB3503">
        <v>230.77540156433452</v>
      </c>
      <c r="CC3503" s="156">
        <v>0.86</v>
      </c>
      <c r="CD3503">
        <v>1590</v>
      </c>
      <c r="CE3503">
        <v>0.18981625027989524</v>
      </c>
      <c r="CF3503">
        <v>6.9653805331878473</v>
      </c>
      <c r="CG3503">
        <v>0.2497007199617706</v>
      </c>
      <c r="CH3503">
        <v>26.438939374123105</v>
      </c>
      <c r="CI3503">
        <v>6</v>
      </c>
    </row>
    <row r="3504" spans="47:87" x14ac:dyDescent="0.3">
      <c r="AU3504">
        <v>0.3</v>
      </c>
      <c r="AV3504">
        <v>20.554621086195091</v>
      </c>
      <c r="AW3504">
        <v>0.34334583341460784</v>
      </c>
      <c r="AX3504">
        <v>1.2949696212527013</v>
      </c>
      <c r="AY3504">
        <v>321.69843260677658</v>
      </c>
      <c r="AZ3504">
        <v>7.8539988584327591E-2</v>
      </c>
      <c r="BA3504">
        <v>423.92765157293036</v>
      </c>
      <c r="BB3504">
        <v>419.45740016964476</v>
      </c>
      <c r="BC3504">
        <v>1</v>
      </c>
      <c r="BD3504">
        <v>41.054809879791534</v>
      </c>
      <c r="BE3504">
        <v>104.13790975542506</v>
      </c>
      <c r="BF3504">
        <v>16.190643347333292</v>
      </c>
      <c r="BG3504">
        <v>4.2143970111011795</v>
      </c>
      <c r="BH3504">
        <v>421.56349799428398</v>
      </c>
      <c r="BI3504">
        <v>0.20000000000000004</v>
      </c>
      <c r="BJ3504">
        <v>2389.7258203696729</v>
      </c>
      <c r="BK3504">
        <v>695.479464097853</v>
      </c>
      <c r="BL3504">
        <v>839.95423055622905</v>
      </c>
      <c r="BM3504">
        <v>856.29843601012533</v>
      </c>
      <c r="BN3504">
        <v>186.08461574671855</v>
      </c>
      <c r="BO3504">
        <v>30.913958186270651</v>
      </c>
      <c r="BP3504">
        <v>6.6449610920908272E-2</v>
      </c>
      <c r="BQ3504">
        <v>100</v>
      </c>
      <c r="BR3504">
        <v>385.60331598134286</v>
      </c>
      <c r="BS3504">
        <v>6.0594502129886943E-2</v>
      </c>
      <c r="BT3504">
        <v>2.9273824062808545E-4</v>
      </c>
      <c r="BU3504">
        <v>0</v>
      </c>
      <c r="BV3504">
        <v>0.59888670676147304</v>
      </c>
      <c r="BW3504">
        <v>14.179339411599777</v>
      </c>
      <c r="BX3504">
        <v>35.102486086951501</v>
      </c>
      <c r="BY3504">
        <v>30.554430694238558</v>
      </c>
      <c r="BZ3504">
        <v>919.18035426455526</v>
      </c>
      <c r="CA3504">
        <v>203.19705282386542</v>
      </c>
      <c r="CB3504">
        <v>226.62674269574103</v>
      </c>
      <c r="CC3504" s="156">
        <v>1.33</v>
      </c>
      <c r="CD3504">
        <v>1240</v>
      </c>
      <c r="CE3504">
        <v>-2.7962387857115134E-2</v>
      </c>
      <c r="CF3504">
        <v>0.98463174770626338</v>
      </c>
      <c r="CG3504">
        <v>3.6376381548143669E-2</v>
      </c>
      <c r="CH3504">
        <v>-18.864206053712341</v>
      </c>
      <c r="CI3504" t="s">
        <v>479</v>
      </c>
    </row>
    <row r="3505" spans="47:87" x14ac:dyDescent="0.3">
      <c r="AU3505">
        <v>0.3</v>
      </c>
      <c r="AV3505">
        <v>21.11981673006354</v>
      </c>
      <c r="AW3505">
        <v>0.28755240280943367</v>
      </c>
      <c r="AX3505">
        <v>0.99825401150049564</v>
      </c>
      <c r="AY3505">
        <v>317.67933297566094</v>
      </c>
      <c r="AZ3505">
        <v>0.10557657964229976</v>
      </c>
      <c r="BA3505">
        <v>463.6990005728556</v>
      </c>
      <c r="BB3505">
        <v>300.6620841146198</v>
      </c>
      <c r="BC3505">
        <v>1</v>
      </c>
      <c r="BD3505">
        <v>24.679387974172379</v>
      </c>
      <c r="BE3505">
        <v>116.3101541628515</v>
      </c>
      <c r="BF3505">
        <v>16.853773749216415</v>
      </c>
      <c r="BG3505">
        <v>4.1504063760714072</v>
      </c>
      <c r="BH3505">
        <v>383.05670297854601</v>
      </c>
      <c r="BI3505">
        <v>0.20000000000000009</v>
      </c>
      <c r="BJ3505">
        <v>2350.6316172349184</v>
      </c>
      <c r="BK3505">
        <v>677.15515494344641</v>
      </c>
      <c r="BL3505">
        <v>884.63577839262302</v>
      </c>
      <c r="BM3505">
        <v>976.63206171062211</v>
      </c>
      <c r="BN3505">
        <v>156.01411294061586</v>
      </c>
      <c r="BO3505">
        <v>26.063482245976569</v>
      </c>
      <c r="BP3505">
        <v>3.44637180590057E-2</v>
      </c>
      <c r="BQ3505">
        <v>100</v>
      </c>
      <c r="BR3505">
        <v>328.15731844975994</v>
      </c>
      <c r="BS3505">
        <v>5.67735741084089E-2</v>
      </c>
      <c r="BT3505">
        <v>2.9309313899181499E-4</v>
      </c>
      <c r="BU3505">
        <v>0</v>
      </c>
      <c r="BV3505">
        <v>0.54915744187338655</v>
      </c>
      <c r="BW3505">
        <v>14.804187643619578</v>
      </c>
      <c r="BX3505">
        <v>34.80122227482758</v>
      </c>
      <c r="BY3505">
        <v>37.944663070954668</v>
      </c>
      <c r="BZ3505">
        <v>1228.4116295085498</v>
      </c>
      <c r="CA3505">
        <v>298.03909553956191</v>
      </c>
      <c r="CB3505">
        <v>235.35081968945082</v>
      </c>
      <c r="CC3505" s="156">
        <v>0.79</v>
      </c>
      <c r="CD3505">
        <v>1950</v>
      </c>
      <c r="CE3505">
        <v>0.16638500490283969</v>
      </c>
      <c r="CF3505">
        <v>6.0295284480400921</v>
      </c>
      <c r="CG3505">
        <v>0.21508296390852771</v>
      </c>
      <c r="CH3505">
        <v>11.263712286839047</v>
      </c>
      <c r="CI3505">
        <v>9</v>
      </c>
    </row>
    <row r="3506" spans="47:87" x14ac:dyDescent="0.3">
      <c r="AU3506">
        <v>0.3</v>
      </c>
      <c r="AV3506">
        <v>20.086149567687571</v>
      </c>
      <c r="AW3506">
        <v>0.35789841345506346</v>
      </c>
      <c r="AX3506">
        <v>1.0767748825289227</v>
      </c>
      <c r="AY3506">
        <v>332.47857791891278</v>
      </c>
      <c r="AZ3506">
        <v>9.9996040371850309E-2</v>
      </c>
      <c r="BA3506">
        <v>377.62447687969654</v>
      </c>
      <c r="BB3506">
        <v>350.28668859743823</v>
      </c>
      <c r="BC3506">
        <v>1</v>
      </c>
      <c r="BD3506">
        <v>47.1106648988996</v>
      </c>
      <c r="BE3506">
        <v>117.51029107916067</v>
      </c>
      <c r="BF3506">
        <v>18.220760218564273</v>
      </c>
      <c r="BG3506">
        <v>6.3274764817897209</v>
      </c>
      <c r="BH3506">
        <v>405.4384186991428</v>
      </c>
      <c r="BI3506">
        <v>0.2</v>
      </c>
      <c r="BJ3506">
        <v>1992.9701378176444</v>
      </c>
      <c r="BK3506">
        <v>682.42946352664671</v>
      </c>
      <c r="BL3506">
        <v>892.35702576087976</v>
      </c>
      <c r="BM3506">
        <v>975.01635881360369</v>
      </c>
      <c r="BN3506">
        <v>167.22734412078839</v>
      </c>
      <c r="BO3506">
        <v>32.325297170218889</v>
      </c>
      <c r="BP3506">
        <v>5.6914701466247913E-2</v>
      </c>
      <c r="BQ3506">
        <v>100</v>
      </c>
      <c r="BR3506">
        <v>315.06065888706325</v>
      </c>
      <c r="BS3506">
        <v>5.0548753347341047E-2</v>
      </c>
      <c r="BT3506">
        <v>3.1165314284760631E-4</v>
      </c>
      <c r="BU3506">
        <v>0</v>
      </c>
      <c r="BV3506">
        <v>0.59956595545332714</v>
      </c>
      <c r="BW3506">
        <v>15.196941630455536</v>
      </c>
      <c r="BX3506">
        <v>34.272901654406958</v>
      </c>
      <c r="BY3506">
        <v>31.990004348068872</v>
      </c>
      <c r="BZ3506">
        <v>1035.7630531466164</v>
      </c>
      <c r="CA3506">
        <v>257.1885557646595</v>
      </c>
      <c r="CB3506">
        <v>231.48554109460181</v>
      </c>
      <c r="CC3506" s="156">
        <v>0.94</v>
      </c>
      <c r="CD3506">
        <v>2310</v>
      </c>
      <c r="CE3506">
        <v>0.11920806176971221</v>
      </c>
      <c r="CF3506">
        <v>4.4925720270691318</v>
      </c>
      <c r="CG3506">
        <v>0.14806480529945654</v>
      </c>
      <c r="CH3506">
        <v>4.2148734078239709</v>
      </c>
      <c r="CI3506">
        <v>15</v>
      </c>
    </row>
    <row r="3507" spans="47:87" x14ac:dyDescent="0.3">
      <c r="AU3507">
        <v>0.3</v>
      </c>
      <c r="AV3507">
        <v>21.664968754997037</v>
      </c>
      <c r="AW3507">
        <v>0.25071262228473296</v>
      </c>
      <c r="AX3507">
        <v>1.393329500055644</v>
      </c>
      <c r="AY3507">
        <v>365.45438386476985</v>
      </c>
      <c r="AZ3507">
        <v>0.1095440626985727</v>
      </c>
      <c r="BA3507">
        <v>510.4192504022883</v>
      </c>
      <c r="BB3507">
        <v>333.8961850859954</v>
      </c>
      <c r="BC3507">
        <v>1</v>
      </c>
      <c r="BD3507">
        <v>39.573937450401772</v>
      </c>
      <c r="BE3507">
        <v>104.05294877553108</v>
      </c>
      <c r="BF3507">
        <v>10.917957496360227</v>
      </c>
      <c r="BG3507">
        <v>5.1936315862492295</v>
      </c>
      <c r="BH3507">
        <v>418.99347770054931</v>
      </c>
      <c r="BI3507">
        <v>0.2</v>
      </c>
      <c r="BJ3507">
        <v>3064.7039794097386</v>
      </c>
      <c r="BK3507">
        <v>689.26299748453664</v>
      </c>
      <c r="BL3507">
        <v>890.27199110077174</v>
      </c>
      <c r="BM3507">
        <v>1091.5248798994287</v>
      </c>
      <c r="BN3507">
        <v>180.47625338710071</v>
      </c>
      <c r="BO3507">
        <v>22.689441405762256</v>
      </c>
      <c r="BP3507">
        <v>3.4200518375285947E-2</v>
      </c>
      <c r="BQ3507">
        <v>100</v>
      </c>
      <c r="BR3507">
        <v>370.60119642987041</v>
      </c>
      <c r="BS3507">
        <v>5.1891666788091054E-2</v>
      </c>
      <c r="BT3507">
        <v>3.1118041598496516E-4</v>
      </c>
      <c r="BU3507">
        <v>9.465815984583374</v>
      </c>
      <c r="BV3507">
        <v>0.54311552265555307</v>
      </c>
      <c r="BW3507">
        <v>14.26841432598642</v>
      </c>
      <c r="BX3507">
        <v>37.495066686669766</v>
      </c>
      <c r="BY3507">
        <v>33.124632349689371</v>
      </c>
      <c r="BZ3507">
        <v>1227.8284039347573</v>
      </c>
      <c r="CA3507">
        <v>351.55532558644239</v>
      </c>
      <c r="CB3507">
        <v>236.45717923882029</v>
      </c>
      <c r="CC3507" s="156">
        <v>0.85</v>
      </c>
      <c r="CD3507">
        <v>2060</v>
      </c>
      <c r="CE3507">
        <v>0.13195109792963811</v>
      </c>
      <c r="CF3507">
        <v>4.6673370709731632</v>
      </c>
      <c r="CG3507">
        <v>0.16941703054385965</v>
      </c>
      <c r="CH3507">
        <v>3.5800048368087718</v>
      </c>
      <c r="CI3507">
        <v>14</v>
      </c>
    </row>
    <row r="3508" spans="47:87" x14ac:dyDescent="0.3">
      <c r="AU3508">
        <v>0.3</v>
      </c>
      <c r="AV3508">
        <v>20.523547740996598</v>
      </c>
      <c r="AW3508">
        <v>0.34302280184459061</v>
      </c>
      <c r="AX3508">
        <v>1.0884287289074943</v>
      </c>
      <c r="AY3508">
        <v>312.92614146162282</v>
      </c>
      <c r="AZ3508">
        <v>9.5466056356391313E-2</v>
      </c>
      <c r="BA3508">
        <v>404.55943325665123</v>
      </c>
      <c r="BB3508">
        <v>390.98252477190596</v>
      </c>
      <c r="BC3508">
        <v>1</v>
      </c>
      <c r="BD3508">
        <v>32.4228402943424</v>
      </c>
      <c r="BE3508">
        <v>95.400648829204684</v>
      </c>
      <c r="BF3508">
        <v>17.571820641238048</v>
      </c>
      <c r="BG3508">
        <v>4.4343992165077815</v>
      </c>
      <c r="BH3508">
        <v>346.74463660882662</v>
      </c>
      <c r="BI3508">
        <v>0.19999999999999998</v>
      </c>
      <c r="BJ3508">
        <v>2639.0786455133962</v>
      </c>
      <c r="BK3508">
        <v>710.17672569770968</v>
      </c>
      <c r="BL3508">
        <v>919.82248850486781</v>
      </c>
      <c r="BM3508">
        <v>983.01736048199609</v>
      </c>
      <c r="BN3508">
        <v>125.52684016042126</v>
      </c>
      <c r="BO3508">
        <v>31.05532262280531</v>
      </c>
      <c r="BP3508">
        <v>4.562157432031571E-2</v>
      </c>
      <c r="BQ3508">
        <v>100</v>
      </c>
      <c r="BR3508">
        <v>355.3439736660178</v>
      </c>
      <c r="BS3508">
        <v>5.7748193327918654E-2</v>
      </c>
      <c r="BT3508">
        <v>2.9389355947406092E-4</v>
      </c>
      <c r="BU3508">
        <v>12.020268613911156</v>
      </c>
      <c r="BV3508">
        <v>0.53759181672910739</v>
      </c>
      <c r="BW3508">
        <v>14.324116204591316</v>
      </c>
      <c r="BX3508">
        <v>34.710789851447835</v>
      </c>
      <c r="BY3508">
        <v>40.369186744062659</v>
      </c>
      <c r="BZ3508">
        <v>808.14025160723554</v>
      </c>
      <c r="CA3508">
        <v>273.59552960801409</v>
      </c>
      <c r="CB3508">
        <v>224.25270068482408</v>
      </c>
      <c r="CC3508" s="156">
        <v>1.21</v>
      </c>
      <c r="CD3508">
        <v>420</v>
      </c>
      <c r="CE3508">
        <v>0.17933478430457073</v>
      </c>
      <c r="CF3508">
        <v>6.8276932861727122</v>
      </c>
      <c r="CG3508">
        <v>0.21315861134335248</v>
      </c>
      <c r="CH3508">
        <v>24.792624619724716</v>
      </c>
      <c r="CI3508">
        <v>7</v>
      </c>
    </row>
    <row r="3509" spans="47:87" x14ac:dyDescent="0.3">
      <c r="AU3509">
        <v>0.3</v>
      </c>
      <c r="AV3509">
        <v>19.402635455278219</v>
      </c>
      <c r="AW3509">
        <v>0.22692553036468904</v>
      </c>
      <c r="AX3509">
        <v>1.2250745464188677</v>
      </c>
      <c r="AY3509">
        <v>305.10575251781438</v>
      </c>
      <c r="AZ3509">
        <v>0.10160234572489345</v>
      </c>
      <c r="BA3509">
        <v>438.88742486755842</v>
      </c>
      <c r="BB3509">
        <v>367.73363794902599</v>
      </c>
      <c r="BC3509">
        <v>1</v>
      </c>
      <c r="BD3509">
        <v>45.097719236225601</v>
      </c>
      <c r="BE3509">
        <v>121.18834556474366</v>
      </c>
      <c r="BF3509">
        <v>26.742645145706309</v>
      </c>
      <c r="BG3509">
        <v>5.3038051951250909</v>
      </c>
      <c r="BH3509">
        <v>418.31149847432243</v>
      </c>
      <c r="BI3509">
        <v>0.2</v>
      </c>
      <c r="BJ3509">
        <v>2169.2966910923351</v>
      </c>
      <c r="BK3509">
        <v>693.27449496573922</v>
      </c>
      <c r="BL3509">
        <v>879.27518893257582</v>
      </c>
      <c r="BM3509">
        <v>959.21891260301879</v>
      </c>
      <c r="BN3509">
        <v>152.71968996188048</v>
      </c>
      <c r="BO3509">
        <v>20.328067318705624</v>
      </c>
      <c r="BP3509">
        <v>5.6261829065774371E-2</v>
      </c>
      <c r="BQ3509">
        <v>100</v>
      </c>
      <c r="BR3509">
        <v>299.04568362371964</v>
      </c>
      <c r="BS3509">
        <v>5.2853926212463001E-2</v>
      </c>
      <c r="BT3509">
        <v>2.8068227580237392E-4</v>
      </c>
      <c r="BU3509">
        <v>30.999888472046518</v>
      </c>
      <c r="BV3509">
        <v>0.54995527883756878</v>
      </c>
      <c r="BW3509">
        <v>13.495433581176943</v>
      </c>
      <c r="BX3509">
        <v>33.738656233092257</v>
      </c>
      <c r="BY3509">
        <v>34.739001898663133</v>
      </c>
      <c r="BZ3509">
        <v>1058.2140030408164</v>
      </c>
      <c r="CA3509">
        <v>332.12019333200527</v>
      </c>
      <c r="CB3509">
        <v>243.28512010438826</v>
      </c>
      <c r="CC3509" s="156">
        <v>1.18</v>
      </c>
      <c r="CD3509">
        <v>1390</v>
      </c>
      <c r="CE3509">
        <v>0.10481375002666504</v>
      </c>
      <c r="CF3509">
        <v>3.9574279469773592</v>
      </c>
      <c r="CG3509">
        <v>0.14511187506382811</v>
      </c>
      <c r="CH3509">
        <v>-1.4540639286293113</v>
      </c>
      <c r="CI3509" t="s">
        <v>479</v>
      </c>
    </row>
    <row r="3510" spans="47:87" x14ac:dyDescent="0.3">
      <c r="AU3510">
        <v>0.3</v>
      </c>
      <c r="AV3510">
        <v>20.515417832522946</v>
      </c>
      <c r="AW3510">
        <v>0.25630078912671905</v>
      </c>
      <c r="AX3510">
        <v>1.3480259455812034</v>
      </c>
      <c r="AY3510">
        <v>344.9616411448589</v>
      </c>
      <c r="AZ3510">
        <v>0.1086787133227223</v>
      </c>
      <c r="BA3510">
        <v>523.97765367149566</v>
      </c>
      <c r="BB3510">
        <v>384.99263367844418</v>
      </c>
      <c r="BC3510">
        <v>1</v>
      </c>
      <c r="BD3510">
        <v>37.020824955036318</v>
      </c>
      <c r="BE3510">
        <v>101.81768446777821</v>
      </c>
      <c r="BF3510">
        <v>22.194886744972322</v>
      </c>
      <c r="BG3510">
        <v>5.9198139705069002</v>
      </c>
      <c r="BH3510">
        <v>396.22300220623072</v>
      </c>
      <c r="BI3510">
        <v>0.2</v>
      </c>
      <c r="BJ3510">
        <v>2833.6556886225717</v>
      </c>
      <c r="BK3510">
        <v>680.44882232460589</v>
      </c>
      <c r="BL3510">
        <v>926.51576358677437</v>
      </c>
      <c r="BM3510">
        <v>1061.1515670744034</v>
      </c>
      <c r="BN3510">
        <v>208.80987444882888</v>
      </c>
      <c r="BO3510">
        <v>23.01125456673677</v>
      </c>
      <c r="BP3510">
        <v>5.729583399828355E-2</v>
      </c>
      <c r="BQ3510">
        <v>100</v>
      </c>
      <c r="BR3510">
        <v>424.49935761894858</v>
      </c>
      <c r="BS3510">
        <v>5.4389850016195618E-2</v>
      </c>
      <c r="BT3510">
        <v>2.9997968140976647E-4</v>
      </c>
      <c r="BU3510">
        <v>124.34979951465505</v>
      </c>
      <c r="BV3510">
        <v>0.5120967080663078</v>
      </c>
      <c r="BW3510">
        <v>14.820000577528409</v>
      </c>
      <c r="BX3510">
        <v>33.055757948618741</v>
      </c>
      <c r="BY3510">
        <v>37.843924341989798</v>
      </c>
      <c r="BZ3510">
        <v>998.21064947227569</v>
      </c>
      <c r="CA3510">
        <v>301.34966857011909</v>
      </c>
      <c r="CB3510">
        <v>236.63278810881292</v>
      </c>
      <c r="CC3510" s="156">
        <v>0.97</v>
      </c>
      <c r="CD3510">
        <v>2440</v>
      </c>
      <c r="CE3510">
        <v>1.4077835599733524E-2</v>
      </c>
      <c r="CF3510">
        <v>1.8018683803408564</v>
      </c>
      <c r="CG3510">
        <v>5.8809532430244331E-2</v>
      </c>
      <c r="CH3510">
        <v>-15.192280437170471</v>
      </c>
      <c r="CI3510" t="s">
        <v>479</v>
      </c>
    </row>
    <row r="3511" spans="47:87" x14ac:dyDescent="0.3">
      <c r="AU3511">
        <v>0.3</v>
      </c>
      <c r="AV3511">
        <v>19.740114336170318</v>
      </c>
      <c r="AW3511">
        <v>0.32689749506517052</v>
      </c>
      <c r="AX3511">
        <v>2.1687215208057475</v>
      </c>
      <c r="AY3511">
        <v>354.36098871227097</v>
      </c>
      <c r="AZ3511">
        <v>0.10353884253035986</v>
      </c>
      <c r="BA3511">
        <v>395.86203477499339</v>
      </c>
      <c r="BB3511">
        <v>295.41266056118087</v>
      </c>
      <c r="BC3511">
        <v>1</v>
      </c>
      <c r="BD3511">
        <v>43.259753205056718</v>
      </c>
      <c r="BE3511">
        <v>94.894713154321096</v>
      </c>
      <c r="BF3511">
        <v>5.3409577817207499</v>
      </c>
      <c r="BG3511">
        <v>4.7928749407606741</v>
      </c>
      <c r="BH3511">
        <v>414.89853182874867</v>
      </c>
      <c r="BI3511">
        <v>0.20000000000000004</v>
      </c>
      <c r="BJ3511">
        <v>2565.614060886985</v>
      </c>
      <c r="BK3511">
        <v>683.97124215811561</v>
      </c>
      <c r="BL3511">
        <v>892.82610120405934</v>
      </c>
      <c r="BM3511">
        <v>791.46090116826838</v>
      </c>
      <c r="BN3511">
        <v>86.66155784145819</v>
      </c>
      <c r="BO3511">
        <v>29.465622999577725</v>
      </c>
      <c r="BP3511">
        <v>5.9167225222768551E-2</v>
      </c>
      <c r="BQ3511">
        <v>100</v>
      </c>
      <c r="BR3511">
        <v>366.62937057224161</v>
      </c>
      <c r="BS3511">
        <v>5.4557617926446006E-2</v>
      </c>
      <c r="BT3511">
        <v>3.1959896261182829E-4</v>
      </c>
      <c r="BU3511">
        <v>0</v>
      </c>
      <c r="BV3511">
        <v>0.54596842246786526</v>
      </c>
      <c r="BW3511">
        <v>13.098416365052433</v>
      </c>
      <c r="BX3511">
        <v>35.63470905377315</v>
      </c>
      <c r="BY3511">
        <v>28.395980932714178</v>
      </c>
      <c r="BZ3511">
        <v>1023.5352894175116</v>
      </c>
      <c r="CA3511">
        <v>351.47498781616713</v>
      </c>
      <c r="CB3511">
        <v>236.905180467451</v>
      </c>
      <c r="CC3511" s="156">
        <v>1.1200000000000001</v>
      </c>
      <c r="CD3511">
        <v>2220</v>
      </c>
      <c r="CE3511">
        <v>-5.0059247713376998E-2</v>
      </c>
      <c r="CF3511">
        <v>0.77930716087161755</v>
      </c>
      <c r="CG3511">
        <v>2.6769823298101108E-2</v>
      </c>
      <c r="CH3511">
        <v>-22.100029779557872</v>
      </c>
      <c r="CI3511" t="s">
        <v>479</v>
      </c>
    </row>
    <row r="3512" spans="47:87" x14ac:dyDescent="0.3">
      <c r="AU3512">
        <v>0.3</v>
      </c>
      <c r="AV3512">
        <v>22.476339900210238</v>
      </c>
      <c r="AW3512">
        <v>0.35602176188106383</v>
      </c>
      <c r="AX3512">
        <v>1.4822702215109536</v>
      </c>
      <c r="AY3512">
        <v>330.28837890408784</v>
      </c>
      <c r="AZ3512">
        <v>0.11162848615031291</v>
      </c>
      <c r="BA3512">
        <v>441.02016407735249</v>
      </c>
      <c r="BB3512">
        <v>297.74376259046051</v>
      </c>
      <c r="BC3512">
        <v>1</v>
      </c>
      <c r="BD3512">
        <v>48.796034736402667</v>
      </c>
      <c r="BE3512">
        <v>113.54688015510349</v>
      </c>
      <c r="BF3512">
        <v>16.115334583834503</v>
      </c>
      <c r="BG3512">
        <v>4.816157808351254</v>
      </c>
      <c r="BH3512">
        <v>411.65663402500559</v>
      </c>
      <c r="BI3512">
        <v>0.2</v>
      </c>
      <c r="BJ3512">
        <v>2603.406918677365</v>
      </c>
      <c r="BK3512">
        <v>712.0487435155967</v>
      </c>
      <c r="BL3512">
        <v>936.4629714885632</v>
      </c>
      <c r="BM3512">
        <v>1054.0225567495934</v>
      </c>
      <c r="BN3512">
        <v>243.50155913763638</v>
      </c>
      <c r="BO3512">
        <v>32.1315184796929</v>
      </c>
      <c r="BP3512">
        <v>5.9503498675110129E-2</v>
      </c>
      <c r="BQ3512">
        <v>100</v>
      </c>
      <c r="BR3512">
        <v>364.09628631106898</v>
      </c>
      <c r="BS3512">
        <v>5.7869956638364084E-2</v>
      </c>
      <c r="BT3512">
        <v>2.862005021754925E-4</v>
      </c>
      <c r="BU3512">
        <v>20.38213926685232</v>
      </c>
      <c r="BV3512">
        <v>0.57510493580704258</v>
      </c>
      <c r="BW3512">
        <v>15.288316070390252</v>
      </c>
      <c r="BX3512">
        <v>35.946812776128162</v>
      </c>
      <c r="BY3512">
        <v>37.425433909873519</v>
      </c>
      <c r="BZ3512">
        <v>1106.7110869146379</v>
      </c>
      <c r="CA3512">
        <v>355.36031461081723</v>
      </c>
      <c r="CB3512">
        <v>235.60212731785484</v>
      </c>
      <c r="CC3512" s="156">
        <v>0.77</v>
      </c>
      <c r="CD3512">
        <v>2690</v>
      </c>
      <c r="CE3512">
        <v>9.2841920462238825E-2</v>
      </c>
      <c r="CF3512">
        <v>2.8891086609343786</v>
      </c>
      <c r="CG3512">
        <v>0.12119646722362991</v>
      </c>
      <c r="CH3512">
        <v>-1.5591618107587464</v>
      </c>
      <c r="CI3512" t="s">
        <v>479</v>
      </c>
    </row>
    <row r="3513" spans="47:87" x14ac:dyDescent="0.3">
      <c r="AU3513">
        <v>0.3</v>
      </c>
      <c r="AV3513">
        <v>19.414603080946577</v>
      </c>
      <c r="AW3513">
        <v>0.31656071813994141</v>
      </c>
      <c r="AX3513">
        <v>0.59826450680701981</v>
      </c>
      <c r="AY3513">
        <v>317.96167252236353</v>
      </c>
      <c r="AZ3513">
        <v>8.7468130957606097E-2</v>
      </c>
      <c r="BA3513">
        <v>347.82435670297178</v>
      </c>
      <c r="BB3513">
        <v>377.52418076706704</v>
      </c>
      <c r="BC3513">
        <v>1</v>
      </c>
      <c r="BD3513">
        <v>41.446306952938407</v>
      </c>
      <c r="BE3513">
        <v>104.13599453315872</v>
      </c>
      <c r="BF3513">
        <v>15.878485149130697</v>
      </c>
      <c r="BG3513">
        <v>5.4377202209079645</v>
      </c>
      <c r="BH3513">
        <v>446.03956417418863</v>
      </c>
      <c r="BI3513">
        <v>0.19999999999999998</v>
      </c>
      <c r="BJ3513">
        <v>2646.0007103293542</v>
      </c>
      <c r="BK3513">
        <v>683.12867863196243</v>
      </c>
      <c r="BL3513">
        <v>947.66358093175586</v>
      </c>
      <c r="BM3513">
        <v>1011.9440504633427</v>
      </c>
      <c r="BN3513">
        <v>175.82743198126704</v>
      </c>
      <c r="BO3513">
        <v>28.698931348676595</v>
      </c>
      <c r="BP3513">
        <v>3.7332226168520527E-2</v>
      </c>
      <c r="BQ3513">
        <v>100</v>
      </c>
      <c r="BR3513">
        <v>369.48914813062026</v>
      </c>
      <c r="BS3513">
        <v>5.6988741841012928E-2</v>
      </c>
      <c r="BT3513">
        <v>3.1848600307750905E-4</v>
      </c>
      <c r="BU3513">
        <v>0</v>
      </c>
      <c r="BV3513">
        <v>0.57085859190613952</v>
      </c>
      <c r="BW3513">
        <v>14.744079987556312</v>
      </c>
      <c r="BX3513">
        <v>34.683880500262006</v>
      </c>
      <c r="BY3513">
        <v>34.27116054237964</v>
      </c>
      <c r="BZ3513">
        <v>857.31590452370676</v>
      </c>
      <c r="CA3513">
        <v>253.26034146082532</v>
      </c>
      <c r="CB3513">
        <v>223.50245962355208</v>
      </c>
      <c r="CC3513" s="156">
        <v>1.1299999999999999</v>
      </c>
      <c r="CD3513">
        <v>2250</v>
      </c>
      <c r="CE3513">
        <v>2.0599299585917885E-2</v>
      </c>
      <c r="CF3513">
        <v>2.0308402738011493</v>
      </c>
      <c r="CG3513">
        <v>7.3251532697340124E-2</v>
      </c>
      <c r="CH3513">
        <v>-10.976029925260558</v>
      </c>
      <c r="CI3513" t="s">
        <v>479</v>
      </c>
    </row>
    <row r="3514" spans="47:87" x14ac:dyDescent="0.3">
      <c r="AU3514">
        <v>0.3</v>
      </c>
      <c r="AV3514">
        <v>21.47573747488379</v>
      </c>
      <c r="AW3514">
        <v>0.34129318979747508</v>
      </c>
      <c r="AX3514">
        <v>0.91648576648816404</v>
      </c>
      <c r="AY3514">
        <v>359.01880228054858</v>
      </c>
      <c r="AZ3514">
        <v>0.10166913236148126</v>
      </c>
      <c r="BA3514">
        <v>396.89977107719324</v>
      </c>
      <c r="BB3514">
        <v>405.81016796724731</v>
      </c>
      <c r="BC3514">
        <v>1</v>
      </c>
      <c r="BD3514">
        <v>37.618412663853135</v>
      </c>
      <c r="BE3514">
        <v>89.219886605366455</v>
      </c>
      <c r="BF3514">
        <v>15.868600206349896</v>
      </c>
      <c r="BG3514">
        <v>4.5218289736736628</v>
      </c>
      <c r="BH3514">
        <v>377.87386237763093</v>
      </c>
      <c r="BI3514">
        <v>0.19999999999999998</v>
      </c>
      <c r="BJ3514">
        <v>2751.3765262904221</v>
      </c>
      <c r="BK3514">
        <v>688.95952039441033</v>
      </c>
      <c r="BL3514">
        <v>960.482184471697</v>
      </c>
      <c r="BM3514">
        <v>922.11721142257807</v>
      </c>
      <c r="BN3514">
        <v>160.33740317660252</v>
      </c>
      <c r="BO3514">
        <v>30.766161969827554</v>
      </c>
      <c r="BP3514">
        <v>6.1445855525260738E-2</v>
      </c>
      <c r="BQ3514">
        <v>100</v>
      </c>
      <c r="BR3514">
        <v>277.9270752131805</v>
      </c>
      <c r="BS3514">
        <v>5.576741750834769E-2</v>
      </c>
      <c r="BT3514">
        <v>3.2002150109702128E-4</v>
      </c>
      <c r="BU3514">
        <v>20.930474333780769</v>
      </c>
      <c r="BV3514">
        <v>0.47829929477384209</v>
      </c>
      <c r="BW3514">
        <v>15.043272408053948</v>
      </c>
      <c r="BX3514">
        <v>38.528569024163303</v>
      </c>
      <c r="BY3514">
        <v>36.031613695154505</v>
      </c>
      <c r="BZ3514">
        <v>1052.1651667195772</v>
      </c>
      <c r="CA3514">
        <v>242.91155006103142</v>
      </c>
      <c r="CB3514">
        <v>226.47342414610736</v>
      </c>
      <c r="CC3514" s="156">
        <v>1.04</v>
      </c>
      <c r="CD3514">
        <v>2120</v>
      </c>
      <c r="CE3514">
        <v>0.11507606055891295</v>
      </c>
      <c r="CF3514">
        <v>4.5405308837604395</v>
      </c>
      <c r="CG3514">
        <v>0.15211240653501551</v>
      </c>
      <c r="CH3514">
        <v>4.9101091657145979</v>
      </c>
      <c r="CI3514">
        <v>14</v>
      </c>
    </row>
    <row r="3515" spans="47:87" x14ac:dyDescent="0.3">
      <c r="AU3515">
        <v>0.3</v>
      </c>
      <c r="AV3515">
        <v>20.310919710765106</v>
      </c>
      <c r="AW3515">
        <v>0.39717972789739359</v>
      </c>
      <c r="AX3515">
        <v>1.2482145632337025</v>
      </c>
      <c r="AY3515">
        <v>349.36136446201527</v>
      </c>
      <c r="AZ3515">
        <v>0.11789172687268445</v>
      </c>
      <c r="BA3515">
        <v>376.78701381105611</v>
      </c>
      <c r="BB3515">
        <v>250.61842699220375</v>
      </c>
      <c r="BC3515">
        <v>1</v>
      </c>
      <c r="BD3515">
        <v>47.030873586049594</v>
      </c>
      <c r="BE3515">
        <v>103.99173422229633</v>
      </c>
      <c r="BF3515">
        <v>9.3091228025062556</v>
      </c>
      <c r="BG3515">
        <v>6.7530690696344129</v>
      </c>
      <c r="BH3515">
        <v>421.47289712973327</v>
      </c>
      <c r="BI3515">
        <v>0.2</v>
      </c>
      <c r="BJ3515">
        <v>2875.0017369819147</v>
      </c>
      <c r="BK3515">
        <v>678.96601699497603</v>
      </c>
      <c r="BL3515">
        <v>910.51736628390461</v>
      </c>
      <c r="BM3515">
        <v>845.60166203684867</v>
      </c>
      <c r="BN3515">
        <v>212.88201605345174</v>
      </c>
      <c r="BO3515">
        <v>35.960875838269743</v>
      </c>
      <c r="BP3515">
        <v>5.2485947816852951E-2</v>
      </c>
      <c r="BQ3515">
        <v>100</v>
      </c>
      <c r="BR3515">
        <v>297.10209369490428</v>
      </c>
      <c r="BS3515">
        <v>5.0629389885758311E-2</v>
      </c>
      <c r="BT3515">
        <v>2.9246354036130883E-4</v>
      </c>
      <c r="BU3515">
        <v>0</v>
      </c>
      <c r="BV3515">
        <v>0.52034559271098724</v>
      </c>
      <c r="BW3515">
        <v>15.605209967390806</v>
      </c>
      <c r="BX3515">
        <v>35.08142125621508</v>
      </c>
      <c r="BY3515">
        <v>30.816622402220922</v>
      </c>
      <c r="BZ3515">
        <v>991.58420785673661</v>
      </c>
      <c r="CA3515">
        <v>179.21203436082226</v>
      </c>
      <c r="CB3515">
        <v>226.22954415351228</v>
      </c>
      <c r="CC3515" s="156">
        <v>1.01</v>
      </c>
      <c r="CD3515">
        <v>900</v>
      </c>
      <c r="CE3515">
        <v>0.43290186658837126</v>
      </c>
      <c r="CF3515">
        <v>8.3234495002708115</v>
      </c>
      <c r="CG3515">
        <v>0.38187289158433957</v>
      </c>
      <c r="CH3515">
        <v>47.066680439647662</v>
      </c>
      <c r="CI3515">
        <v>3</v>
      </c>
    </row>
    <row r="3516" spans="47:87" x14ac:dyDescent="0.3">
      <c r="AU3516">
        <v>0.3</v>
      </c>
      <c r="AV3516">
        <v>21.262850242470179</v>
      </c>
      <c r="AW3516">
        <v>0.29795154997338219</v>
      </c>
      <c r="AX3516">
        <v>0.18725047066310196</v>
      </c>
      <c r="AY3516">
        <v>344.36052646976509</v>
      </c>
      <c r="AZ3516">
        <v>0.11086418039232822</v>
      </c>
      <c r="BA3516">
        <v>530.64210847242464</v>
      </c>
      <c r="BB3516">
        <v>425.09032554211421</v>
      </c>
      <c r="BC3516">
        <v>1</v>
      </c>
      <c r="BD3516">
        <v>41.87087966380227</v>
      </c>
      <c r="BE3516">
        <v>94.815159030997862</v>
      </c>
      <c r="BF3516">
        <v>15.750545872835879</v>
      </c>
      <c r="BG3516">
        <v>5.4039416492306653</v>
      </c>
      <c r="BH3516">
        <v>433.38212752120143</v>
      </c>
      <c r="BI3516">
        <v>0.20000000000000004</v>
      </c>
      <c r="BJ3516">
        <v>2804.134236495102</v>
      </c>
      <c r="BK3516">
        <v>701.88058675288664</v>
      </c>
      <c r="BL3516">
        <v>860.88240263203897</v>
      </c>
      <c r="BM3516">
        <v>879.3345395474596</v>
      </c>
      <c r="BN3516">
        <v>176.38928865741175</v>
      </c>
      <c r="BO3516">
        <v>27.076617026927199</v>
      </c>
      <c r="BP3516">
        <v>2.7140209959880632E-2</v>
      </c>
      <c r="BQ3516">
        <v>100</v>
      </c>
      <c r="BR3516">
        <v>301.49264711255938</v>
      </c>
      <c r="BS3516">
        <v>5.4255902025028176E-2</v>
      </c>
      <c r="BT3516">
        <v>2.9816743995241912E-4</v>
      </c>
      <c r="BU3516">
        <v>63.052168097510311</v>
      </c>
      <c r="BV3516">
        <v>0.53651764306029881</v>
      </c>
      <c r="BW3516">
        <v>14.868819439542881</v>
      </c>
      <c r="BX3516">
        <v>33.573472446380215</v>
      </c>
      <c r="BY3516">
        <v>28.504919104146257</v>
      </c>
      <c r="BZ3516">
        <v>825.50205051049738</v>
      </c>
      <c r="CA3516">
        <v>310.54649815028188</v>
      </c>
      <c r="CB3516">
        <v>231.7414115672054</v>
      </c>
      <c r="CC3516" s="156">
        <v>0.97</v>
      </c>
      <c r="CD3516">
        <v>2320</v>
      </c>
      <c r="CE3516">
        <v>8.390344627874069E-2</v>
      </c>
      <c r="CF3516">
        <v>3.7968513453830535</v>
      </c>
      <c r="CG3516">
        <v>0.11800872296785267</v>
      </c>
      <c r="CH3516">
        <v>-2.9971846587347337</v>
      </c>
      <c r="CI3516" t="s">
        <v>479</v>
      </c>
    </row>
    <row r="3517" spans="47:87" x14ac:dyDescent="0.3">
      <c r="AU3517">
        <v>0.3</v>
      </c>
      <c r="AV3517">
        <v>19.838637750813366</v>
      </c>
      <c r="AW3517">
        <v>0.31676244288414068</v>
      </c>
      <c r="AX3517">
        <v>0.85002141270841314</v>
      </c>
      <c r="AY3517">
        <v>305.75697844378368</v>
      </c>
      <c r="AZ3517">
        <v>0.10261117153934676</v>
      </c>
      <c r="BA3517">
        <v>454.83336321060455</v>
      </c>
      <c r="BB3517">
        <v>351.12188504657831</v>
      </c>
      <c r="BC3517">
        <v>1</v>
      </c>
      <c r="BD3517">
        <v>46.588337719292795</v>
      </c>
      <c r="BE3517">
        <v>91.919877588956965</v>
      </c>
      <c r="BF3517">
        <v>13.38681553036289</v>
      </c>
      <c r="BG3517">
        <v>5.2474113027668681</v>
      </c>
      <c r="BH3517">
        <v>407.44442986422501</v>
      </c>
      <c r="BI3517">
        <v>0.2</v>
      </c>
      <c r="BJ3517">
        <v>2428.0192399663838</v>
      </c>
      <c r="BK3517">
        <v>698.70072227554454</v>
      </c>
      <c r="BL3517">
        <v>963.987486793112</v>
      </c>
      <c r="BM3517">
        <v>954.56178264291236</v>
      </c>
      <c r="BN3517">
        <v>129.31394063073637</v>
      </c>
      <c r="BO3517">
        <v>28.848948149405125</v>
      </c>
      <c r="BP3517">
        <v>2.1298296535124037E-2</v>
      </c>
      <c r="BQ3517">
        <v>100</v>
      </c>
      <c r="BR3517">
        <v>335.37422753041244</v>
      </c>
      <c r="BS3517">
        <v>5.5113982403848204E-2</v>
      </c>
      <c r="BT3517">
        <v>3.2547468804982715E-4</v>
      </c>
      <c r="BU3517">
        <v>32.327476876837515</v>
      </c>
      <c r="BV3517">
        <v>0.57034872246857748</v>
      </c>
      <c r="BW3517">
        <v>15.153662760329322</v>
      </c>
      <c r="BX3517">
        <v>36.315233333071703</v>
      </c>
      <c r="BY3517">
        <v>34.33140721245838</v>
      </c>
      <c r="BZ3517">
        <v>1290.3259189698447</v>
      </c>
      <c r="CA3517">
        <v>352.72347714368959</v>
      </c>
      <c r="CB3517">
        <v>240.45708796491715</v>
      </c>
      <c r="CC3517" s="156">
        <v>0.93</v>
      </c>
      <c r="CD3517">
        <v>1470</v>
      </c>
      <c r="CE3517">
        <v>0.14809247460983777</v>
      </c>
      <c r="CF3517">
        <v>5.5936571776082715</v>
      </c>
      <c r="CG3517">
        <v>0.17725304697333316</v>
      </c>
      <c r="CH3517">
        <v>7.7567637226775084</v>
      </c>
      <c r="CI3517">
        <v>12</v>
      </c>
    </row>
    <row r="3518" spans="47:87" x14ac:dyDescent="0.3">
      <c r="AU3518">
        <v>0.3</v>
      </c>
      <c r="AV3518">
        <v>19.646326257908456</v>
      </c>
      <c r="AW3518">
        <v>0.30248403583882671</v>
      </c>
      <c r="AX3518">
        <v>1.1033705034953527</v>
      </c>
      <c r="AY3518">
        <v>311.23043121037455</v>
      </c>
      <c r="AZ3518">
        <v>0.10377995921968462</v>
      </c>
      <c r="BA3518">
        <v>370.35409741640677</v>
      </c>
      <c r="BB3518">
        <v>397.96814334582558</v>
      </c>
      <c r="BC3518">
        <v>1</v>
      </c>
      <c r="BD3518">
        <v>40.116563885121984</v>
      </c>
      <c r="BE3518">
        <v>115.20315099264432</v>
      </c>
      <c r="BF3518">
        <v>13.776418307188415</v>
      </c>
      <c r="BG3518">
        <v>6.2073750820598148</v>
      </c>
      <c r="BH3518">
        <v>416.88831737682671</v>
      </c>
      <c r="BI3518">
        <v>0.20000000000000007</v>
      </c>
      <c r="BJ3518">
        <v>2864.6738398298166</v>
      </c>
      <c r="BK3518">
        <v>703.74606020373415</v>
      </c>
      <c r="BL3518">
        <v>860.69133440522364</v>
      </c>
      <c r="BM3518">
        <v>996.14332784084866</v>
      </c>
      <c r="BN3518">
        <v>198.46367196873416</v>
      </c>
      <c r="BO3518">
        <v>27.269792805929956</v>
      </c>
      <c r="BP3518">
        <v>5.4135761739074244E-2</v>
      </c>
      <c r="BQ3518">
        <v>100</v>
      </c>
      <c r="BR3518">
        <v>368.05161767726611</v>
      </c>
      <c r="BS3518">
        <v>5.6590234414257451E-2</v>
      </c>
      <c r="BT3518">
        <v>3.1609384896403767E-4</v>
      </c>
      <c r="BU3518">
        <v>140.63697769617445</v>
      </c>
      <c r="BV3518">
        <v>0.52015421504334702</v>
      </c>
      <c r="BW3518">
        <v>14.629387698740718</v>
      </c>
      <c r="BX3518">
        <v>36.067083220212119</v>
      </c>
      <c r="BY3518">
        <v>27.147397420053775</v>
      </c>
      <c r="BZ3518">
        <v>1099.1556128372358</v>
      </c>
      <c r="CA3518">
        <v>154.39289524803323</v>
      </c>
      <c r="CB3518">
        <v>237.81203169629262</v>
      </c>
      <c r="CC3518" s="156">
        <v>1.0900000000000001</v>
      </c>
      <c r="CD3518">
        <v>1320</v>
      </c>
      <c r="CE3518">
        <v>0.17134335173683346</v>
      </c>
      <c r="CF3518">
        <v>4.6276074841657078</v>
      </c>
      <c r="CG3518">
        <v>0.2247310700242458</v>
      </c>
      <c r="CH3518">
        <v>9.9948513220687332</v>
      </c>
      <c r="CI3518">
        <v>8</v>
      </c>
    </row>
    <row r="3519" spans="47:87" x14ac:dyDescent="0.3">
      <c r="AU3519">
        <v>0.3</v>
      </c>
      <c r="AV3519">
        <v>19.352296942282099</v>
      </c>
      <c r="AW3519">
        <v>0.35356758371834474</v>
      </c>
      <c r="AX3519">
        <v>0.79958953232755214</v>
      </c>
      <c r="AY3519">
        <v>337.23865694963331</v>
      </c>
      <c r="AZ3519">
        <v>0.11208280307722576</v>
      </c>
      <c r="BA3519">
        <v>448.00311803444009</v>
      </c>
      <c r="BB3519">
        <v>374.23295256333091</v>
      </c>
      <c r="BC3519">
        <v>1</v>
      </c>
      <c r="BD3519">
        <v>36.283425867925473</v>
      </c>
      <c r="BE3519">
        <v>93.020870025978198</v>
      </c>
      <c r="BF3519">
        <v>22.352924545318732</v>
      </c>
      <c r="BG3519">
        <v>3.7546306782579104</v>
      </c>
      <c r="BH3519">
        <v>437.44940081930798</v>
      </c>
      <c r="BI3519">
        <v>0.20000000000000004</v>
      </c>
      <c r="BJ3519">
        <v>2786.8003772531038</v>
      </c>
      <c r="BK3519">
        <v>698.70229528154982</v>
      </c>
      <c r="BL3519">
        <v>937.66494334457911</v>
      </c>
      <c r="BM3519">
        <v>880.26631609002754</v>
      </c>
      <c r="BN3519">
        <v>131.76728251273636</v>
      </c>
      <c r="BO3519">
        <v>31.829458940498636</v>
      </c>
      <c r="BP3519">
        <v>6.8863602581470118E-2</v>
      </c>
      <c r="BQ3519">
        <v>100</v>
      </c>
      <c r="BR3519">
        <v>310.36378066616317</v>
      </c>
      <c r="BS3519">
        <v>5.4965090312959576E-2</v>
      </c>
      <c r="BT3519">
        <v>2.9221171117641177E-4</v>
      </c>
      <c r="BU3519">
        <v>0</v>
      </c>
      <c r="BV3519">
        <v>0.55265178776569868</v>
      </c>
      <c r="BW3519">
        <v>15.102661651474738</v>
      </c>
      <c r="BX3519">
        <v>36.620232243348518</v>
      </c>
      <c r="BY3519">
        <v>30.950556451843607</v>
      </c>
      <c r="BZ3519">
        <v>1143.5913759844941</v>
      </c>
      <c r="CA3519">
        <v>366.00126855020574</v>
      </c>
      <c r="CB3519">
        <v>247.73570593710474</v>
      </c>
      <c r="CC3519" s="156">
        <v>1</v>
      </c>
      <c r="CD3519">
        <v>1230</v>
      </c>
      <c r="CE3519">
        <v>0.21778722839884446</v>
      </c>
      <c r="CF3519">
        <v>7.6197875669363224</v>
      </c>
      <c r="CG3519">
        <v>0.29042846864736882</v>
      </c>
      <c r="CH3519">
        <v>21.322763637386412</v>
      </c>
      <c r="CI3519">
        <v>6</v>
      </c>
    </row>
    <row r="3520" spans="47:87" x14ac:dyDescent="0.3">
      <c r="AU3520">
        <v>0.3</v>
      </c>
      <c r="AV3520">
        <v>20.413509808035709</v>
      </c>
      <c r="AW3520">
        <v>0.3526605941950372</v>
      </c>
      <c r="AX3520">
        <v>1.3478666757315705</v>
      </c>
      <c r="AY3520">
        <v>322.68161703326854</v>
      </c>
      <c r="AZ3520">
        <v>9.8303099033028279E-2</v>
      </c>
      <c r="BA3520">
        <v>490.41877552987904</v>
      </c>
      <c r="BB3520">
        <v>337.50079333849965</v>
      </c>
      <c r="BC3520">
        <v>1</v>
      </c>
      <c r="BD3520">
        <v>39.739919474362857</v>
      </c>
      <c r="BE3520">
        <v>100.45359684642024</v>
      </c>
      <c r="BF3520">
        <v>11.786307601004884</v>
      </c>
      <c r="BG3520">
        <v>5.9548170788410939</v>
      </c>
      <c r="BH3520">
        <v>449.53586870543813</v>
      </c>
      <c r="BI3520">
        <v>0.20000000000000004</v>
      </c>
      <c r="BJ3520">
        <v>2102.4402946038899</v>
      </c>
      <c r="BK3520">
        <v>691.24903916919493</v>
      </c>
      <c r="BL3520">
        <v>860.03717768343347</v>
      </c>
      <c r="BM3520">
        <v>781.33294933638206</v>
      </c>
      <c r="BN3520">
        <v>153.8459381990638</v>
      </c>
      <c r="BO3520">
        <v>31.717860694176139</v>
      </c>
      <c r="BP3520">
        <v>7.238640611758583E-2</v>
      </c>
      <c r="BQ3520">
        <v>100</v>
      </c>
      <c r="BR3520">
        <v>310.85335723957633</v>
      </c>
      <c r="BS3520">
        <v>5.0930202730174762E-2</v>
      </c>
      <c r="BT3520">
        <v>3.1962925712559044E-4</v>
      </c>
      <c r="BU3520">
        <v>27.248468003017283</v>
      </c>
      <c r="BV3520">
        <v>0.47810380848155876</v>
      </c>
      <c r="BW3520">
        <v>14.787246481292469</v>
      </c>
      <c r="BX3520">
        <v>34.754412572096399</v>
      </c>
      <c r="BY3520">
        <v>36.894302214460986</v>
      </c>
      <c r="BZ3520">
        <v>1138.0564118427253</v>
      </c>
      <c r="CA3520">
        <v>381.73744129625391</v>
      </c>
      <c r="CB3520">
        <v>239.05947682242717</v>
      </c>
      <c r="CC3520" s="156">
        <v>1.06</v>
      </c>
      <c r="CD3520">
        <v>1930</v>
      </c>
      <c r="CE3520">
        <v>1.4132791501966224E-3</v>
      </c>
      <c r="CF3520">
        <v>1.7192787884309495</v>
      </c>
      <c r="CG3520">
        <v>5.3847707552697979E-2</v>
      </c>
      <c r="CH3520">
        <v>-17.654885999575615</v>
      </c>
      <c r="CI3520" t="s">
        <v>479</v>
      </c>
    </row>
    <row r="3521" spans="47:87" x14ac:dyDescent="0.3">
      <c r="AU3521">
        <v>0.3</v>
      </c>
      <c r="AV3521">
        <v>20.146414722457436</v>
      </c>
      <c r="AW3521">
        <v>0.30826805610381069</v>
      </c>
      <c r="AX3521">
        <v>0.88381541880328041</v>
      </c>
      <c r="AY3521">
        <v>350.35002957549125</v>
      </c>
      <c r="AZ3521">
        <v>8.8563064750613651E-2</v>
      </c>
      <c r="BA3521">
        <v>457.80004150380501</v>
      </c>
      <c r="BB3521">
        <v>316.92629222857221</v>
      </c>
      <c r="BC3521">
        <v>1</v>
      </c>
      <c r="BD3521">
        <v>37.809207257370709</v>
      </c>
      <c r="BE3521">
        <v>90.543113913235828</v>
      </c>
      <c r="BF3521">
        <v>16.690054228480964</v>
      </c>
      <c r="BG3521">
        <v>5.6236657657359013</v>
      </c>
      <c r="BH3521">
        <v>385.44297396230172</v>
      </c>
      <c r="BI3521">
        <v>0.19999999999999998</v>
      </c>
      <c r="BJ3521">
        <v>2395.6156766716381</v>
      </c>
      <c r="BK3521">
        <v>661.93332530418445</v>
      </c>
      <c r="BL3521">
        <v>927.96843636312713</v>
      </c>
      <c r="BM3521">
        <v>754.90982649022567</v>
      </c>
      <c r="BN3521">
        <v>218.3486794891005</v>
      </c>
      <c r="BO3521">
        <v>27.905756947830074</v>
      </c>
      <c r="BP3521">
        <v>4.1358296547962449E-2</v>
      </c>
      <c r="BQ3521">
        <v>100</v>
      </c>
      <c r="BR3521">
        <v>370.80121552511184</v>
      </c>
      <c r="BS3521">
        <v>5.4812871891214081E-2</v>
      </c>
      <c r="BT3521">
        <v>3.0375565529639311E-4</v>
      </c>
      <c r="BU3521">
        <v>0</v>
      </c>
      <c r="BV3521">
        <v>0.49284094766005254</v>
      </c>
      <c r="BW3521">
        <v>15.292541055186625</v>
      </c>
      <c r="BX3521">
        <v>35.504667191983167</v>
      </c>
      <c r="BY3521">
        <v>36.10993031318948</v>
      </c>
      <c r="BZ3521">
        <v>726.95871730897784</v>
      </c>
      <c r="CA3521">
        <v>258.59871032411576</v>
      </c>
      <c r="CB3521">
        <v>231.77485022243852</v>
      </c>
      <c r="CC3521" s="156">
        <v>0.84</v>
      </c>
      <c r="CD3521">
        <v>1360</v>
      </c>
      <c r="CE3521">
        <v>0.2465734165385951</v>
      </c>
      <c r="CF3521">
        <v>8.929364371911074</v>
      </c>
      <c r="CG3521">
        <v>0.29952600216004116</v>
      </c>
      <c r="CH3521">
        <v>35.406869275801704</v>
      </c>
      <c r="CI3521">
        <v>5</v>
      </c>
    </row>
    <row r="3522" spans="47:87" x14ac:dyDescent="0.3">
      <c r="AU3522">
        <v>0.3</v>
      </c>
      <c r="AV3522">
        <v>23.187727419430608</v>
      </c>
      <c r="AW3522">
        <v>0.3329158658259993</v>
      </c>
      <c r="AX3522">
        <v>1.776365656494324</v>
      </c>
      <c r="AY3522">
        <v>328.77704338488047</v>
      </c>
      <c r="AZ3522">
        <v>9.2852548983597669E-2</v>
      </c>
      <c r="BA3522">
        <v>382.68628070078711</v>
      </c>
      <c r="BB3522">
        <v>332.75490219554763</v>
      </c>
      <c r="BC3522">
        <v>1</v>
      </c>
      <c r="BD3522">
        <v>45.603593756559327</v>
      </c>
      <c r="BE3522">
        <v>117.29388360915287</v>
      </c>
      <c r="BF3522">
        <v>18.902376528044005</v>
      </c>
      <c r="BG3522">
        <v>4.9805276594496277</v>
      </c>
      <c r="BH3522">
        <v>413.31932881547806</v>
      </c>
      <c r="BI3522">
        <v>0.2</v>
      </c>
      <c r="BJ3522">
        <v>2272.8770783133145</v>
      </c>
      <c r="BK3522">
        <v>696.91165282877603</v>
      </c>
      <c r="BL3522">
        <v>881.20244982353631</v>
      </c>
      <c r="BM3522">
        <v>988.97454748563234</v>
      </c>
      <c r="BN3522">
        <v>165.95715440458306</v>
      </c>
      <c r="BO3522">
        <v>30.195345286352314</v>
      </c>
      <c r="BP3522">
        <v>3.7596790979416969E-2</v>
      </c>
      <c r="BQ3522">
        <v>100</v>
      </c>
      <c r="BR3522">
        <v>345.44711895241824</v>
      </c>
      <c r="BS3522">
        <v>5.9127327706905139E-2</v>
      </c>
      <c r="BT3522">
        <v>3.2662294398977767E-4</v>
      </c>
      <c r="BU3522">
        <v>0</v>
      </c>
      <c r="BV3522">
        <v>0.49727002018521127</v>
      </c>
      <c r="BW3522">
        <v>15.487738254982766</v>
      </c>
      <c r="BX3522">
        <v>36.017311211788602</v>
      </c>
      <c r="BY3522">
        <v>35.628854825966386</v>
      </c>
      <c r="BZ3522">
        <v>788.25232691240581</v>
      </c>
      <c r="CA3522">
        <v>255.35227489867773</v>
      </c>
      <c r="CB3522">
        <v>253.69673556583606</v>
      </c>
      <c r="CC3522" s="156">
        <v>0.96</v>
      </c>
      <c r="CD3522">
        <v>520</v>
      </c>
      <c r="CE3522">
        <v>0.31596952664745692</v>
      </c>
      <c r="CF3522">
        <v>9.8053496427034581</v>
      </c>
      <c r="CG3522">
        <v>0.38998713613080843</v>
      </c>
      <c r="CH3522">
        <v>37.106496669461521</v>
      </c>
      <c r="CI3522">
        <v>4</v>
      </c>
    </row>
    <row r="3523" spans="47:87" x14ac:dyDescent="0.3">
      <c r="AU3523">
        <v>0.3</v>
      </c>
      <c r="AV3523">
        <v>19.343852951723516</v>
      </c>
      <c r="AW3523">
        <v>0.28501244313599233</v>
      </c>
      <c r="AX3523">
        <v>1.6971094780394371</v>
      </c>
      <c r="AY3523">
        <v>329.97205170676568</v>
      </c>
      <c r="AZ3523">
        <v>0.10928090102540421</v>
      </c>
      <c r="BA3523">
        <v>422.57243264869078</v>
      </c>
      <c r="BB3523">
        <v>355.24769816227536</v>
      </c>
      <c r="BC3523">
        <v>1</v>
      </c>
      <c r="BD3523">
        <v>45.019407765336886</v>
      </c>
      <c r="BE3523">
        <v>85.58835527292743</v>
      </c>
      <c r="BF3523">
        <v>16.403093519930657</v>
      </c>
      <c r="BG3523">
        <v>6.3194752346188787</v>
      </c>
      <c r="BH3523">
        <v>407.99645554631405</v>
      </c>
      <c r="BI3523">
        <v>0.2</v>
      </c>
      <c r="BJ3523">
        <v>2911.1648004008716</v>
      </c>
      <c r="BK3523">
        <v>693.58265630927531</v>
      </c>
      <c r="BL3523">
        <v>907.85840012071105</v>
      </c>
      <c r="BM3523">
        <v>991.72045107573149</v>
      </c>
      <c r="BN3523">
        <v>150.86010370241956</v>
      </c>
      <c r="BO3523">
        <v>25.566613710456952</v>
      </c>
      <c r="BP3523">
        <v>6.6493057655982804E-2</v>
      </c>
      <c r="BQ3523">
        <v>100</v>
      </c>
      <c r="BR3523">
        <v>353.38123360161478</v>
      </c>
      <c r="BS3523">
        <v>5.4847097381418637E-2</v>
      </c>
      <c r="BT3523">
        <v>2.9866069940645009E-4</v>
      </c>
      <c r="BU3523">
        <v>8.4662659166486449</v>
      </c>
      <c r="BV3523">
        <v>0.51735246168716142</v>
      </c>
      <c r="BW3523">
        <v>15.110493529793892</v>
      </c>
      <c r="BX3523">
        <v>33.907481225875173</v>
      </c>
      <c r="BY3523">
        <v>29.341265378585923</v>
      </c>
      <c r="BZ3523">
        <v>1166.6253515363799</v>
      </c>
      <c r="CA3523">
        <v>306.45438759013859</v>
      </c>
      <c r="CB3523">
        <v>218.53310685891466</v>
      </c>
      <c r="CC3523" s="156">
        <v>0.86</v>
      </c>
      <c r="CD3523">
        <v>1200</v>
      </c>
      <c r="CE3523">
        <v>0.18602845266136803</v>
      </c>
      <c r="CF3523">
        <v>6.9563783644851025</v>
      </c>
      <c r="CG3523">
        <v>0.22089787415473966</v>
      </c>
      <c r="CH3523">
        <v>22.182103822379226</v>
      </c>
      <c r="CI3523">
        <v>7</v>
      </c>
    </row>
    <row r="3524" spans="47:87" x14ac:dyDescent="0.3">
      <c r="AU3524">
        <v>0.3</v>
      </c>
      <c r="AV3524">
        <v>19.803031576391284</v>
      </c>
      <c r="AW3524">
        <v>0.30163604139106526</v>
      </c>
      <c r="AX3524">
        <v>1.2404425448088021</v>
      </c>
      <c r="AY3524">
        <v>323.26232372206516</v>
      </c>
      <c r="AZ3524">
        <v>8.856666441030725E-2</v>
      </c>
      <c r="BA3524">
        <v>522.41552082135297</v>
      </c>
      <c r="BB3524">
        <v>382.28551876036369</v>
      </c>
      <c r="BC3524">
        <v>1</v>
      </c>
      <c r="BD3524">
        <v>41.375699992485067</v>
      </c>
      <c r="BE3524">
        <v>91.561268452154451</v>
      </c>
      <c r="BF3524">
        <v>15.648592964790719</v>
      </c>
      <c r="BG3524">
        <v>4.5260592512699125</v>
      </c>
      <c r="BH3524">
        <v>401.69688955635593</v>
      </c>
      <c r="BI3524">
        <v>0.19999999999999996</v>
      </c>
      <c r="BJ3524">
        <v>2722.8920317224779</v>
      </c>
      <c r="BK3524">
        <v>685.37279975618321</v>
      </c>
      <c r="BL3524">
        <v>881.79516328598527</v>
      </c>
      <c r="BM3524">
        <v>1038.2471378073853</v>
      </c>
      <c r="BN3524">
        <v>154.39229066686579</v>
      </c>
      <c r="BO3524">
        <v>27.232059897384829</v>
      </c>
      <c r="BP3524">
        <v>4.935843777509806E-2</v>
      </c>
      <c r="BQ3524">
        <v>100</v>
      </c>
      <c r="BR3524">
        <v>359.85071242979183</v>
      </c>
      <c r="BS3524">
        <v>5.6246442329372731E-2</v>
      </c>
      <c r="BT3524">
        <v>2.8187041469777513E-4</v>
      </c>
      <c r="BU3524">
        <v>46.359096245809333</v>
      </c>
      <c r="BV3524">
        <v>0.52862905901522517</v>
      </c>
      <c r="BW3524">
        <v>14.237565055819495</v>
      </c>
      <c r="BX3524">
        <v>34.837109025294026</v>
      </c>
      <c r="BY3524">
        <v>36.888342487202344</v>
      </c>
      <c r="BZ3524">
        <v>979.56289251801513</v>
      </c>
      <c r="CA3524">
        <v>266.19721226232394</v>
      </c>
      <c r="CB3524">
        <v>233.93044279412484</v>
      </c>
      <c r="CC3524" s="156">
        <v>1.05</v>
      </c>
      <c r="CD3524">
        <v>1590</v>
      </c>
      <c r="CE3524">
        <v>0.13066077238645546</v>
      </c>
      <c r="CF3524">
        <v>5.8220950306959489</v>
      </c>
      <c r="CG3524">
        <v>0.17382795368347795</v>
      </c>
      <c r="CH3524">
        <v>9.7872760879307474</v>
      </c>
      <c r="CI3524">
        <v>12</v>
      </c>
    </row>
    <row r="3525" spans="47:87" x14ac:dyDescent="0.3">
      <c r="AU3525">
        <v>0.3</v>
      </c>
      <c r="AV3525">
        <v>19.502645038761163</v>
      </c>
      <c r="AW3525">
        <v>0.26197173959592035</v>
      </c>
      <c r="AX3525">
        <v>1.3372363463293266</v>
      </c>
      <c r="AY3525">
        <v>345.56945411893895</v>
      </c>
      <c r="AZ3525">
        <v>0.1020530301573942</v>
      </c>
      <c r="BA3525">
        <v>406.39178608705942</v>
      </c>
      <c r="BB3525">
        <v>304.26351653339344</v>
      </c>
      <c r="BC3525">
        <v>1</v>
      </c>
      <c r="BD3525">
        <v>40.000688197855951</v>
      </c>
      <c r="BE3525">
        <v>94.035109967048967</v>
      </c>
      <c r="BF3525">
        <v>20.583021091242948</v>
      </c>
      <c r="BG3525">
        <v>5.692766216739269</v>
      </c>
      <c r="BH3525">
        <v>443.94848274361891</v>
      </c>
      <c r="BI3525">
        <v>0.20000000000000004</v>
      </c>
      <c r="BJ3525">
        <v>2773.1892750795068</v>
      </c>
      <c r="BK3525">
        <v>702.54077041818209</v>
      </c>
      <c r="BL3525">
        <v>893.00354489982976</v>
      </c>
      <c r="BM3525">
        <v>1022.1979167550315</v>
      </c>
      <c r="BN3525">
        <v>175.51315634381166</v>
      </c>
      <c r="BO3525">
        <v>23.634553776355787</v>
      </c>
      <c r="BP3525">
        <v>4.4756135231129306E-2</v>
      </c>
      <c r="BQ3525">
        <v>100</v>
      </c>
      <c r="BR3525">
        <v>292.47928485960671</v>
      </c>
      <c r="BS3525">
        <v>5.1401291661278964E-2</v>
      </c>
      <c r="BT3525">
        <v>2.9229560018290189E-4</v>
      </c>
      <c r="BU3525">
        <v>19.855949496748316</v>
      </c>
      <c r="BV3525">
        <v>0.49765464954671285</v>
      </c>
      <c r="BW3525">
        <v>14.088939921219366</v>
      </c>
      <c r="BX3525">
        <v>32.622820030120202</v>
      </c>
      <c r="BY3525">
        <v>34.001359553378734</v>
      </c>
      <c r="BZ3525">
        <v>1023.4696739228058</v>
      </c>
      <c r="CA3525">
        <v>270.99958814543476</v>
      </c>
      <c r="CB3525">
        <v>232.64831524729365</v>
      </c>
      <c r="CC3525" s="156">
        <v>0.93</v>
      </c>
      <c r="CD3525">
        <v>2780</v>
      </c>
      <c r="CE3525">
        <v>2.7119837248978707E-2</v>
      </c>
      <c r="CF3525">
        <v>1.9007529427368179</v>
      </c>
      <c r="CG3525">
        <v>7.4867567492030093E-2</v>
      </c>
      <c r="CH3525">
        <v>-8.7756785161527482</v>
      </c>
      <c r="CI3525" t="s">
        <v>479</v>
      </c>
    </row>
    <row r="3526" spans="47:87" x14ac:dyDescent="0.3">
      <c r="AU3526">
        <v>0.3</v>
      </c>
      <c r="AV3526">
        <v>20.30548620514401</v>
      </c>
      <c r="AW3526">
        <v>0.27671702964777484</v>
      </c>
      <c r="AX3526">
        <v>0</v>
      </c>
      <c r="AY3526">
        <v>334.93023044198395</v>
      </c>
      <c r="AZ3526">
        <v>9.9099368933289814E-2</v>
      </c>
      <c r="BA3526">
        <v>417.54670259823479</v>
      </c>
      <c r="BB3526">
        <v>368.64706465921972</v>
      </c>
      <c r="BC3526">
        <v>1</v>
      </c>
      <c r="BD3526">
        <v>37.656068372814602</v>
      </c>
      <c r="BE3526">
        <v>86.043588384698751</v>
      </c>
      <c r="BF3526">
        <v>12.477392245035938</v>
      </c>
      <c r="BG3526">
        <v>6.3684648962372385</v>
      </c>
      <c r="BH3526">
        <v>422.45347680028783</v>
      </c>
      <c r="BI3526">
        <v>0.19999999999999998</v>
      </c>
      <c r="BJ3526">
        <v>2496.474714670188</v>
      </c>
      <c r="BK3526">
        <v>686.19000114970083</v>
      </c>
      <c r="BL3526">
        <v>895.508382542037</v>
      </c>
      <c r="BM3526">
        <v>982.57473310741238</v>
      </c>
      <c r="BN3526">
        <v>100.09778688228464</v>
      </c>
      <c r="BO3526">
        <v>24.946483965090245</v>
      </c>
      <c r="BP3526">
        <v>4.9545320376503173E-2</v>
      </c>
      <c r="BQ3526">
        <v>100</v>
      </c>
      <c r="BR3526">
        <v>308.98895303636056</v>
      </c>
      <c r="BS3526">
        <v>5.0672731736662958E-2</v>
      </c>
      <c r="BT3526">
        <v>2.9763713248974293E-4</v>
      </c>
      <c r="BU3526">
        <v>17.328559094081367</v>
      </c>
      <c r="BV3526">
        <v>0.50822794467011856</v>
      </c>
      <c r="BW3526">
        <v>15.103355597032662</v>
      </c>
      <c r="BX3526">
        <v>36.845053639698044</v>
      </c>
      <c r="BY3526">
        <v>30.814270956920623</v>
      </c>
      <c r="BZ3526">
        <v>979.40897433070541</v>
      </c>
      <c r="CA3526">
        <v>336.00950691484587</v>
      </c>
      <c r="CB3526">
        <v>244.3824702026217</v>
      </c>
      <c r="CC3526" s="156">
        <v>0.94</v>
      </c>
      <c r="CD3526">
        <v>1390</v>
      </c>
      <c r="CE3526">
        <v>0.17708346852853429</v>
      </c>
      <c r="CF3526">
        <v>6.6652606711691185</v>
      </c>
      <c r="CG3526">
        <v>0.21728429496379897</v>
      </c>
      <c r="CH3526">
        <v>21.886444507322828</v>
      </c>
      <c r="CI3526">
        <v>7</v>
      </c>
    </row>
    <row r="3527" spans="47:87" x14ac:dyDescent="0.3">
      <c r="AU3527">
        <v>0.3</v>
      </c>
      <c r="AV3527">
        <v>19.240989052367205</v>
      </c>
      <c r="AW3527">
        <v>0.30425738524965623</v>
      </c>
      <c r="AX3527">
        <v>0.88406894340199993</v>
      </c>
      <c r="AY3527">
        <v>320.91967428150275</v>
      </c>
      <c r="AZ3527">
        <v>8.5793317407118735E-2</v>
      </c>
      <c r="BA3527">
        <v>443.06365639273849</v>
      </c>
      <c r="BB3527">
        <v>358.39929883795651</v>
      </c>
      <c r="BC3527">
        <v>1</v>
      </c>
      <c r="BD3527">
        <v>41.376945868741281</v>
      </c>
      <c r="BE3527">
        <v>91.534375462196635</v>
      </c>
      <c r="BF3527">
        <v>9.8676733493350426</v>
      </c>
      <c r="BG3527">
        <v>5.5762813051295446</v>
      </c>
      <c r="BH3527">
        <v>392.69181289472095</v>
      </c>
      <c r="BI3527">
        <v>0.2</v>
      </c>
      <c r="BJ3527">
        <v>2580.8983160070734</v>
      </c>
      <c r="BK3527">
        <v>694.16429205131408</v>
      </c>
      <c r="BL3527">
        <v>867.85049501041635</v>
      </c>
      <c r="BM3527">
        <v>847.54226986816741</v>
      </c>
      <c r="BN3527">
        <v>209.99234386878425</v>
      </c>
      <c r="BO3527">
        <v>27.422356070604621</v>
      </c>
      <c r="BP3527">
        <v>5.5430314347220511E-2</v>
      </c>
      <c r="BQ3527">
        <v>100</v>
      </c>
      <c r="BR3527">
        <v>313.28207031415593</v>
      </c>
      <c r="BS3527">
        <v>5.3418097513890747E-2</v>
      </c>
      <c r="BT3527">
        <v>3.0789381947335793E-4</v>
      </c>
      <c r="BU3527">
        <v>22.510554558784357</v>
      </c>
      <c r="BV3527">
        <v>0.56937395071404984</v>
      </c>
      <c r="BW3527">
        <v>15.847654648745809</v>
      </c>
      <c r="BX3527">
        <v>33.973831503147458</v>
      </c>
      <c r="BY3527">
        <v>37.109680745159913</v>
      </c>
      <c r="BZ3527">
        <v>1049.5184333389745</v>
      </c>
      <c r="CA3527">
        <v>327.02373464620462</v>
      </c>
      <c r="CB3527">
        <v>215.88456542115276</v>
      </c>
      <c r="CC3527" s="156">
        <v>1.2</v>
      </c>
      <c r="CD3527">
        <v>1640</v>
      </c>
      <c r="CE3527">
        <v>0.10682726929201047</v>
      </c>
      <c r="CF3527">
        <v>3.790001483826662</v>
      </c>
      <c r="CG3527">
        <v>0.14449807347961396</v>
      </c>
      <c r="CH3527">
        <v>0.61496228875988967</v>
      </c>
      <c r="CI3527">
        <v>18</v>
      </c>
    </row>
    <row r="3528" spans="47:87" x14ac:dyDescent="0.3">
      <c r="AU3528">
        <v>0.3</v>
      </c>
      <c r="AV3528">
        <v>21.719139894488386</v>
      </c>
      <c r="AW3528">
        <v>0.34305841557215144</v>
      </c>
      <c r="AX3528">
        <v>1.6748082019923523</v>
      </c>
      <c r="AY3528">
        <v>357.06439312378723</v>
      </c>
      <c r="AZ3528">
        <v>0.10415018567855724</v>
      </c>
      <c r="BA3528">
        <v>477.57572085195966</v>
      </c>
      <c r="BB3528">
        <v>321.17473575387606</v>
      </c>
      <c r="BC3528">
        <v>1</v>
      </c>
      <c r="BD3528">
        <v>37.707587773898759</v>
      </c>
      <c r="BE3528">
        <v>81.167915238321768</v>
      </c>
      <c r="BF3528">
        <v>15.211240051250272</v>
      </c>
      <c r="BG3528">
        <v>4.8524761491351383</v>
      </c>
      <c r="BH3528">
        <v>375.56409594483688</v>
      </c>
      <c r="BI3528">
        <v>0.2</v>
      </c>
      <c r="BJ3528">
        <v>2774.6701576856467</v>
      </c>
      <c r="BK3528">
        <v>688.67716710377999</v>
      </c>
      <c r="BL3528">
        <v>887.03337431440457</v>
      </c>
      <c r="BM3528">
        <v>947.08256652174691</v>
      </c>
      <c r="BN3528">
        <v>165.98949192155212</v>
      </c>
      <c r="BO3528">
        <v>31.149695259538888</v>
      </c>
      <c r="BP3528">
        <v>3.4523900590037161E-2</v>
      </c>
      <c r="BQ3528">
        <v>100</v>
      </c>
      <c r="BR3528">
        <v>437.4661730125473</v>
      </c>
      <c r="BS3528">
        <v>4.8143092233671206E-2</v>
      </c>
      <c r="BT3528">
        <v>3.2206837171059525E-4</v>
      </c>
      <c r="BU3528">
        <v>44.855495661310016</v>
      </c>
      <c r="BV3528">
        <v>0.58747575567872734</v>
      </c>
      <c r="BW3528">
        <v>14.295932071714107</v>
      </c>
      <c r="BX3528">
        <v>34.855257328600516</v>
      </c>
      <c r="BY3528">
        <v>35.920758449306994</v>
      </c>
      <c r="BZ3528">
        <v>1135.865352557008</v>
      </c>
      <c r="CA3528">
        <v>240.87935473502642</v>
      </c>
      <c r="CB3528">
        <v>238.01484373657797</v>
      </c>
      <c r="CC3528" s="156">
        <v>0.84</v>
      </c>
      <c r="CD3528">
        <v>1950</v>
      </c>
      <c r="CE3528">
        <v>0.28664387615440945</v>
      </c>
      <c r="CF3528">
        <v>6.4524500936420157</v>
      </c>
      <c r="CG3528">
        <v>0.35009009515473305</v>
      </c>
      <c r="CH3528">
        <v>28.332620787459888</v>
      </c>
      <c r="CI3528">
        <v>4</v>
      </c>
    </row>
    <row r="3529" spans="47:87" x14ac:dyDescent="0.3">
      <c r="AU3529">
        <v>0.3</v>
      </c>
      <c r="AV3529">
        <v>20.346832596017535</v>
      </c>
      <c r="AW3529">
        <v>0.26864018102156428</v>
      </c>
      <c r="AX3529">
        <v>0.70576688865128245</v>
      </c>
      <c r="AY3529">
        <v>334.06894051016479</v>
      </c>
      <c r="AZ3529">
        <v>9.9200740221732725E-2</v>
      </c>
      <c r="BA3529">
        <v>378.45870896097279</v>
      </c>
      <c r="BB3529">
        <v>370.58224002020501</v>
      </c>
      <c r="BC3529">
        <v>1</v>
      </c>
      <c r="BD3529">
        <v>52.815918830032636</v>
      </c>
      <c r="BE3529">
        <v>122.98522878735899</v>
      </c>
      <c r="BF3529">
        <v>18.516432036826185</v>
      </c>
      <c r="BG3529">
        <v>6.3001944682140385</v>
      </c>
      <c r="BH3529">
        <v>444.50190331784029</v>
      </c>
      <c r="BI3529">
        <v>0.2</v>
      </c>
      <c r="BJ3529">
        <v>2579.5090255641771</v>
      </c>
      <c r="BK3529">
        <v>682.74578627117523</v>
      </c>
      <c r="BL3529">
        <v>869.66775714156483</v>
      </c>
      <c r="BM3529">
        <v>934.61383404205571</v>
      </c>
      <c r="BN3529">
        <v>97.796098310536721</v>
      </c>
      <c r="BO3529">
        <v>24.318512749610672</v>
      </c>
      <c r="BP3529">
        <v>3.5929666473800755E-2</v>
      </c>
      <c r="BQ3529">
        <v>100</v>
      </c>
      <c r="BR3529">
        <v>282.5529731955433</v>
      </c>
      <c r="BS3529">
        <v>5.2639492517474615E-2</v>
      </c>
      <c r="BT3529">
        <v>3.2259369407825248E-4</v>
      </c>
      <c r="BU3529">
        <v>0</v>
      </c>
      <c r="BV3529">
        <v>0.55877048340432167</v>
      </c>
      <c r="BW3529">
        <v>15.227320865100626</v>
      </c>
      <c r="BX3529">
        <v>36.117843262833361</v>
      </c>
      <c r="BY3529">
        <v>31.348790385657601</v>
      </c>
      <c r="BZ3529">
        <v>1067.9927328570795</v>
      </c>
      <c r="CA3529">
        <v>322.08699245445348</v>
      </c>
      <c r="CB3529">
        <v>240.79488226205552</v>
      </c>
      <c r="CC3529" s="156">
        <v>0.98</v>
      </c>
      <c r="CD3529">
        <v>2050</v>
      </c>
      <c r="CE3529">
        <v>7.7147380867832682E-2</v>
      </c>
      <c r="CF3529">
        <v>2.9366884271553455</v>
      </c>
      <c r="CG3529">
        <v>0.10988159123927367</v>
      </c>
      <c r="CH3529">
        <v>-4.2031149639146399</v>
      </c>
      <c r="CI3529" t="s">
        <v>479</v>
      </c>
    </row>
    <row r="3530" spans="47:87" x14ac:dyDescent="0.3">
      <c r="AU3530">
        <v>0.3</v>
      </c>
      <c r="AV3530">
        <v>19.757095422736818</v>
      </c>
      <c r="AW3530">
        <v>0.27094936611944015</v>
      </c>
      <c r="AX3530">
        <v>1.1689197778388238</v>
      </c>
      <c r="AY3530">
        <v>316.61923476781362</v>
      </c>
      <c r="AZ3530">
        <v>9.0792265176717762E-2</v>
      </c>
      <c r="BA3530">
        <v>386.00171436660753</v>
      </c>
      <c r="BB3530">
        <v>398.05005135665272</v>
      </c>
      <c r="BC3530">
        <v>1</v>
      </c>
      <c r="BD3530">
        <v>43.850810565572438</v>
      </c>
      <c r="BE3530">
        <v>96.809151692774833</v>
      </c>
      <c r="BF3530">
        <v>19.41212433243993</v>
      </c>
      <c r="BG3530">
        <v>5.1856021965277792</v>
      </c>
      <c r="BH3530">
        <v>430.25764879998121</v>
      </c>
      <c r="BI3530">
        <v>0.20000000000000004</v>
      </c>
      <c r="BJ3530">
        <v>2298.6396425878434</v>
      </c>
      <c r="BK3530">
        <v>668.89317430721655</v>
      </c>
      <c r="BL3530">
        <v>850.45601857062707</v>
      </c>
      <c r="BM3530">
        <v>879.95749895755978</v>
      </c>
      <c r="BN3530">
        <v>140.2808251147849</v>
      </c>
      <c r="BO3530">
        <v>24.827963707854408</v>
      </c>
      <c r="BP3530">
        <v>0</v>
      </c>
      <c r="BQ3530">
        <v>100</v>
      </c>
      <c r="BR3530">
        <v>311.85173501069187</v>
      </c>
      <c r="BS3530">
        <v>5.3568065464369014E-2</v>
      </c>
      <c r="BT3530">
        <v>2.9121216060776152E-4</v>
      </c>
      <c r="BU3530">
        <v>19.422023533380063</v>
      </c>
      <c r="BV3530">
        <v>0.52322011208856578</v>
      </c>
      <c r="BW3530">
        <v>14.80029689050564</v>
      </c>
      <c r="BX3530">
        <v>36.025206292190958</v>
      </c>
      <c r="BY3530">
        <v>39.260669835106931</v>
      </c>
      <c r="BZ3530">
        <v>815.17417622913956</v>
      </c>
      <c r="CA3530">
        <v>294.53801596535425</v>
      </c>
      <c r="CB3530">
        <v>248.01728180229202</v>
      </c>
      <c r="CC3530" s="156">
        <v>1</v>
      </c>
      <c r="CD3530">
        <v>1300</v>
      </c>
      <c r="CE3530">
        <v>0.16919372108035668</v>
      </c>
      <c r="CF3530">
        <v>5.7043164690227197</v>
      </c>
      <c r="CG3530">
        <v>0.20383536761496615</v>
      </c>
      <c r="CH3530">
        <v>8.6382697733807312</v>
      </c>
      <c r="CI3530">
        <v>10</v>
      </c>
    </row>
    <row r="3531" spans="47:87" x14ac:dyDescent="0.3">
      <c r="AU3531">
        <v>0.3</v>
      </c>
      <c r="AV3531">
        <v>19.637859652573759</v>
      </c>
      <c r="AW3531">
        <v>0.35944586126121325</v>
      </c>
      <c r="AX3531">
        <v>1.4539855017137922</v>
      </c>
      <c r="AY3531">
        <v>329.36167714883783</v>
      </c>
      <c r="AZ3531">
        <v>9.6311561305217577E-2</v>
      </c>
      <c r="BA3531">
        <v>426.15746540382929</v>
      </c>
      <c r="BB3531">
        <v>369.17689242670457</v>
      </c>
      <c r="BC3531">
        <v>1</v>
      </c>
      <c r="BD3531">
        <v>33.089830198397209</v>
      </c>
      <c r="BE3531">
        <v>101.45318329211247</v>
      </c>
      <c r="BF3531">
        <v>17.759470775569046</v>
      </c>
      <c r="BG3531">
        <v>6.2247109081974488</v>
      </c>
      <c r="BH3531">
        <v>385.34528546724647</v>
      </c>
      <c r="BI3531">
        <v>0.20000000000000004</v>
      </c>
      <c r="BJ3531">
        <v>2875.8704525467656</v>
      </c>
      <c r="BK3531">
        <v>681.81593665042931</v>
      </c>
      <c r="BL3531">
        <v>873.41139317360637</v>
      </c>
      <c r="BM3531">
        <v>1023.1259944966481</v>
      </c>
      <c r="BN3531">
        <v>182.57167436220331</v>
      </c>
      <c r="BO3531">
        <v>32.785451368355169</v>
      </c>
      <c r="BP3531">
        <v>1.8303455726181774E-2</v>
      </c>
      <c r="BQ3531">
        <v>100</v>
      </c>
      <c r="BR3531">
        <v>345.30398013974661</v>
      </c>
      <c r="BS3531">
        <v>5.3262617216887999E-2</v>
      </c>
      <c r="BT3531">
        <v>2.92127080202787E-4</v>
      </c>
      <c r="BU3531">
        <v>0</v>
      </c>
      <c r="BV3531">
        <v>0.55972588939047507</v>
      </c>
      <c r="BW3531">
        <v>14.58624932433548</v>
      </c>
      <c r="BX3531">
        <v>37.468997801773675</v>
      </c>
      <c r="BY3531">
        <v>34.586407796837335</v>
      </c>
      <c r="BZ3531">
        <v>1149.391337461657</v>
      </c>
      <c r="CA3531">
        <v>258.41210773275958</v>
      </c>
      <c r="CB3531">
        <v>253.11939530406312</v>
      </c>
      <c r="CC3531" s="156">
        <v>0.88</v>
      </c>
      <c r="CD3531">
        <v>1380</v>
      </c>
      <c r="CE3531">
        <v>0.21709555218165888</v>
      </c>
      <c r="CF3531">
        <v>7.6939472615799733</v>
      </c>
      <c r="CG3531">
        <v>0.2870711782070447</v>
      </c>
      <c r="CH3531">
        <v>19.258729323914491</v>
      </c>
      <c r="CI3531">
        <v>6</v>
      </c>
    </row>
    <row r="3532" spans="47:87" x14ac:dyDescent="0.3">
      <c r="AU3532">
        <v>0.3</v>
      </c>
      <c r="AV3532">
        <v>21.702316899253596</v>
      </c>
      <c r="AW3532">
        <v>0.34078801481988064</v>
      </c>
      <c r="AX3532">
        <v>2.0973204469959064</v>
      </c>
      <c r="AY3532">
        <v>340.00433793231741</v>
      </c>
      <c r="AZ3532">
        <v>0.10387599699380913</v>
      </c>
      <c r="BA3532">
        <v>362.47761883225309</v>
      </c>
      <c r="BB3532">
        <v>353.90742026112599</v>
      </c>
      <c r="BC3532">
        <v>1</v>
      </c>
      <c r="BD3532">
        <v>38.467475290851183</v>
      </c>
      <c r="BE3532">
        <v>100.32152952443617</v>
      </c>
      <c r="BF3532">
        <v>10.927788541946716</v>
      </c>
      <c r="BG3532">
        <v>5.1995080156744438</v>
      </c>
      <c r="BH3532">
        <v>380.06075395832136</v>
      </c>
      <c r="BI3532">
        <v>0.19999999999999998</v>
      </c>
      <c r="BJ3532">
        <v>2585.2349823019249</v>
      </c>
      <c r="BK3532">
        <v>668.50126024067652</v>
      </c>
      <c r="BL3532">
        <v>854.54091457668392</v>
      </c>
      <c r="BM3532">
        <v>981.17296267136589</v>
      </c>
      <c r="BN3532">
        <v>150.53385969645504</v>
      </c>
      <c r="BO3532">
        <v>31.007245007024981</v>
      </c>
      <c r="BP3532">
        <v>2.6563535159561915E-2</v>
      </c>
      <c r="BQ3532">
        <v>100</v>
      </c>
      <c r="BR3532">
        <v>379.44260490376416</v>
      </c>
      <c r="BS3532">
        <v>5.1128559770466521E-2</v>
      </c>
      <c r="BT3532">
        <v>2.8819555275853945E-4</v>
      </c>
      <c r="BU3532">
        <v>0</v>
      </c>
      <c r="BV3532">
        <v>0.55869732621997603</v>
      </c>
      <c r="BW3532">
        <v>14.541688791116297</v>
      </c>
      <c r="BX3532">
        <v>38.082218401967509</v>
      </c>
      <c r="BY3532">
        <v>35.433435765657727</v>
      </c>
      <c r="BZ3532">
        <v>937.99249542587597</v>
      </c>
      <c r="CA3532">
        <v>173.18331996657588</v>
      </c>
      <c r="CB3532">
        <v>225.33393424992065</v>
      </c>
      <c r="CC3532" s="156">
        <v>0.68</v>
      </c>
      <c r="CD3532">
        <v>2580</v>
      </c>
      <c r="CE3532">
        <v>0.18913114677729181</v>
      </c>
      <c r="CF3532">
        <v>4.8561114053059216</v>
      </c>
      <c r="CG3532">
        <v>0.24810341287172175</v>
      </c>
      <c r="CH3532">
        <v>14.507183374344111</v>
      </c>
      <c r="CI3532">
        <v>7</v>
      </c>
    </row>
    <row r="3533" spans="47:87" x14ac:dyDescent="0.3">
      <c r="AU3533">
        <v>0.3</v>
      </c>
      <c r="AV3533">
        <v>18.768716262742377</v>
      </c>
      <c r="AW3533">
        <v>0.31814331823562025</v>
      </c>
      <c r="AX3533">
        <v>0.9836098476478885</v>
      </c>
      <c r="AY3533">
        <v>342.71436250854867</v>
      </c>
      <c r="AZ3533">
        <v>0.10175205009647115</v>
      </c>
      <c r="BA3533">
        <v>433.81350036413215</v>
      </c>
      <c r="BB3533">
        <v>334.49993134945618</v>
      </c>
      <c r="BC3533">
        <v>1</v>
      </c>
      <c r="BD3533">
        <v>45.914252122577395</v>
      </c>
      <c r="BE3533">
        <v>122.9091648365724</v>
      </c>
      <c r="BF3533">
        <v>11.203246978236484</v>
      </c>
      <c r="BG3533">
        <v>4.9199262310625622</v>
      </c>
      <c r="BH3533">
        <v>438.48072191848081</v>
      </c>
      <c r="BI3533">
        <v>0.19999999999999998</v>
      </c>
      <c r="BJ3533">
        <v>2637.4415164897337</v>
      </c>
      <c r="BK3533">
        <v>682.90176528591041</v>
      </c>
      <c r="BL3533">
        <v>839.74977936918981</v>
      </c>
      <c r="BM3533">
        <v>892.39200973567961</v>
      </c>
      <c r="BN3533">
        <v>143.65840086490164</v>
      </c>
      <c r="BO3533">
        <v>29.028310480226782</v>
      </c>
      <c r="BP3533">
        <v>1.4893449715899348E-2</v>
      </c>
      <c r="BQ3533">
        <v>100</v>
      </c>
      <c r="BR3533">
        <v>355.90975809699859</v>
      </c>
      <c r="BS3533">
        <v>5.838438424825175E-2</v>
      </c>
      <c r="BT3533">
        <v>2.9356288843269203E-4</v>
      </c>
      <c r="BU3533">
        <v>60.271303790557582</v>
      </c>
      <c r="BV3533">
        <v>0.53523501119843098</v>
      </c>
      <c r="BW3533">
        <v>13.98747831799534</v>
      </c>
      <c r="BX3533">
        <v>36.727078923152625</v>
      </c>
      <c r="BY3533">
        <v>35.765969219929971</v>
      </c>
      <c r="BZ3533">
        <v>1334.0925030067551</v>
      </c>
      <c r="CA3533">
        <v>310.45226960504522</v>
      </c>
      <c r="CB3533">
        <v>248.09835490030082</v>
      </c>
      <c r="CC3533" s="156">
        <v>0.81</v>
      </c>
      <c r="CD3533">
        <v>2500</v>
      </c>
      <c r="CE3533">
        <v>0.11065359465636604</v>
      </c>
      <c r="CF3533">
        <v>4.690307242169002</v>
      </c>
      <c r="CG3533">
        <v>0.1520758337772988</v>
      </c>
      <c r="CH3533">
        <v>3.3769877144535365</v>
      </c>
      <c r="CI3533">
        <v>14</v>
      </c>
    </row>
    <row r="3534" spans="47:87" x14ac:dyDescent="0.3">
      <c r="AU3534">
        <v>0.3</v>
      </c>
      <c r="AV3534">
        <v>21.430090533514321</v>
      </c>
      <c r="AW3534">
        <v>0.26401662660297143</v>
      </c>
      <c r="AX3534">
        <v>1.003779829349764</v>
      </c>
      <c r="AY3534">
        <v>309.1644662619799</v>
      </c>
      <c r="AZ3534">
        <v>0.12160948399292242</v>
      </c>
      <c r="BA3534">
        <v>403.38875564603148</v>
      </c>
      <c r="BB3534">
        <v>323.07426890531224</v>
      </c>
      <c r="BC3534">
        <v>1</v>
      </c>
      <c r="BD3534">
        <v>38.857808972624838</v>
      </c>
      <c r="BE3534">
        <v>99.421924730618599</v>
      </c>
      <c r="BF3534">
        <v>12.148374003574482</v>
      </c>
      <c r="BG3534">
        <v>5.4935894755179033</v>
      </c>
      <c r="BH3534">
        <v>400.68653554556442</v>
      </c>
      <c r="BI3534">
        <v>0.20000000000000004</v>
      </c>
      <c r="BJ3534">
        <v>2349.868526475977</v>
      </c>
      <c r="BK3534">
        <v>691.54965477746339</v>
      </c>
      <c r="BL3534">
        <v>921.21884584717441</v>
      </c>
      <c r="BM3534">
        <v>906.7203850034216</v>
      </c>
      <c r="BN3534">
        <v>203.69415039879917</v>
      </c>
      <c r="BO3534">
        <v>23.663074479776395</v>
      </c>
      <c r="BP3534">
        <v>6.3939846073273479E-2</v>
      </c>
      <c r="BQ3534">
        <v>100</v>
      </c>
      <c r="BR3534">
        <v>426.00504298921732</v>
      </c>
      <c r="BS3534">
        <v>5.1448105634289865E-2</v>
      </c>
      <c r="BT3534">
        <v>2.9457377019745232E-4</v>
      </c>
      <c r="BU3534">
        <v>84.877601452809557</v>
      </c>
      <c r="BV3534">
        <v>0.5222052900494748</v>
      </c>
      <c r="BW3534">
        <v>13.323062632573595</v>
      </c>
      <c r="BX3534">
        <v>33.234246270677616</v>
      </c>
      <c r="BY3534">
        <v>32.920192357326847</v>
      </c>
      <c r="BZ3534">
        <v>1120.7432334645293</v>
      </c>
      <c r="CA3534">
        <v>267.36295178113886</v>
      </c>
      <c r="CB3534">
        <v>223.60888505744452</v>
      </c>
      <c r="CC3534" s="156">
        <v>1.07</v>
      </c>
      <c r="CD3534">
        <v>1330</v>
      </c>
      <c r="CE3534">
        <v>0.1281163084893886</v>
      </c>
      <c r="CF3534">
        <v>3.8727130468916715</v>
      </c>
      <c r="CG3534">
        <v>0.14781184795797836</v>
      </c>
      <c r="CH3534">
        <v>2.0085674124357391</v>
      </c>
      <c r="CI3534">
        <v>14</v>
      </c>
    </row>
    <row r="3535" spans="47:87" x14ac:dyDescent="0.3">
      <c r="AU3535">
        <v>0.3</v>
      </c>
      <c r="AV3535">
        <v>20.264868824965546</v>
      </c>
      <c r="AW3535">
        <v>0.29303527798537848</v>
      </c>
      <c r="AX3535">
        <v>2.0272103703088935</v>
      </c>
      <c r="AY3535">
        <v>346.44728650992022</v>
      </c>
      <c r="AZ3535">
        <v>0.10649159555798519</v>
      </c>
      <c r="BA3535">
        <v>420.98131840046153</v>
      </c>
      <c r="BB3535">
        <v>323.98174827869042</v>
      </c>
      <c r="BC3535">
        <v>1</v>
      </c>
      <c r="BD3535">
        <v>44.337497493362221</v>
      </c>
      <c r="BE3535">
        <v>104.04544338246592</v>
      </c>
      <c r="BF3535">
        <v>24.429022189375765</v>
      </c>
      <c r="BG3535">
        <v>4.301564341867584</v>
      </c>
      <c r="BH3535">
        <v>395.20991290677841</v>
      </c>
      <c r="BI3535">
        <v>0.20000000000000004</v>
      </c>
      <c r="BJ3535">
        <v>2295.2555198962136</v>
      </c>
      <c r="BK3535">
        <v>667.80067500360144</v>
      </c>
      <c r="BL3535">
        <v>840.32081909169574</v>
      </c>
      <c r="BM3535">
        <v>936.95529055738916</v>
      </c>
      <c r="BN3535">
        <v>194.8445811765724</v>
      </c>
      <c r="BO3535">
        <v>26.562673273795948</v>
      </c>
      <c r="BP3535">
        <v>3.4855786732366958E-2</v>
      </c>
      <c r="BQ3535">
        <v>100</v>
      </c>
      <c r="BR3535">
        <v>397.81420165846339</v>
      </c>
      <c r="BS3535">
        <v>5.1959370981146141E-2</v>
      </c>
      <c r="BT3535">
        <v>3.0332109555565037E-4</v>
      </c>
      <c r="BU3535">
        <v>28.339241602324716</v>
      </c>
      <c r="BV3535">
        <v>0.52272653399100732</v>
      </c>
      <c r="BW3535">
        <v>14.669018451462069</v>
      </c>
      <c r="BX3535">
        <v>33.893210757066697</v>
      </c>
      <c r="BY3535">
        <v>29.816890815267108</v>
      </c>
      <c r="BZ3535">
        <v>929.60496164553513</v>
      </c>
      <c r="CA3535">
        <v>361.76575467219794</v>
      </c>
      <c r="CB3535">
        <v>220.66228553313857</v>
      </c>
      <c r="CC3535" s="156">
        <v>0.98</v>
      </c>
      <c r="CD3535">
        <v>1230</v>
      </c>
      <c r="CE3535">
        <v>0.1576248533761444</v>
      </c>
      <c r="CF3535">
        <v>5.7809199241705205</v>
      </c>
      <c r="CG3535">
        <v>0.19585427881546197</v>
      </c>
      <c r="CH3535">
        <v>13.911666714157803</v>
      </c>
      <c r="CI3535">
        <v>9</v>
      </c>
    </row>
    <row r="3536" spans="47:87" x14ac:dyDescent="0.3">
      <c r="AU3536">
        <v>0.3</v>
      </c>
      <c r="AV3536">
        <v>18.46510160135842</v>
      </c>
      <c r="AW3536">
        <v>0.33453194271494024</v>
      </c>
      <c r="AX3536">
        <v>0.58984027466220934</v>
      </c>
      <c r="AY3536">
        <v>353.57786161277136</v>
      </c>
      <c r="AZ3536">
        <v>0.12358368314455032</v>
      </c>
      <c r="BA3536">
        <v>422.63558592166282</v>
      </c>
      <c r="BB3536">
        <v>358.80242356727263</v>
      </c>
      <c r="BC3536">
        <v>1</v>
      </c>
      <c r="BD3536">
        <v>45.517568009563185</v>
      </c>
      <c r="BE3536">
        <v>104.71177320211223</v>
      </c>
      <c r="BF3536">
        <v>9.372195702906815</v>
      </c>
      <c r="BG3536">
        <v>6.0510380965541195</v>
      </c>
      <c r="BH3536">
        <v>392.30984264144291</v>
      </c>
      <c r="BI3536">
        <v>0.19999999999999998</v>
      </c>
      <c r="BJ3536">
        <v>2454.1344510448757</v>
      </c>
      <c r="BK3536">
        <v>688.40669736721213</v>
      </c>
      <c r="BL3536">
        <v>894.85797290453127</v>
      </c>
      <c r="BM3536">
        <v>848.73316838795961</v>
      </c>
      <c r="BN3536">
        <v>60.359937835696265</v>
      </c>
      <c r="BO3536">
        <v>30.120150869480188</v>
      </c>
      <c r="BP3536">
        <v>6.454304994079138E-2</v>
      </c>
      <c r="BQ3536">
        <v>100</v>
      </c>
      <c r="BR3536">
        <v>346.37112255969197</v>
      </c>
      <c r="BS3536">
        <v>5.7396286311041871E-2</v>
      </c>
      <c r="BT3536">
        <v>3.1957958454415783E-4</v>
      </c>
      <c r="BU3536">
        <v>0</v>
      </c>
      <c r="BV3536">
        <v>0.56566405175570889</v>
      </c>
      <c r="BW3536">
        <v>13.284483839484988</v>
      </c>
      <c r="BX3536">
        <v>37.080018232023249</v>
      </c>
      <c r="BY3536">
        <v>32.908198301803374</v>
      </c>
      <c r="BZ3536">
        <v>785.04702904959424</v>
      </c>
      <c r="CA3536">
        <v>386.02800758966481</v>
      </c>
      <c r="CB3536">
        <v>241.3931879873939</v>
      </c>
      <c r="CC3536" s="156">
        <v>1.06</v>
      </c>
      <c r="CD3536">
        <v>1610</v>
      </c>
      <c r="CE3536">
        <v>0.12345153319249835</v>
      </c>
      <c r="CF3536">
        <v>5.2358990488792116</v>
      </c>
      <c r="CG3536">
        <v>0.16380289554735683</v>
      </c>
      <c r="CH3536">
        <v>4.7629266032404693</v>
      </c>
      <c r="CI3536">
        <v>14</v>
      </c>
    </row>
    <row r="3537" spans="47:87" x14ac:dyDescent="0.3">
      <c r="AU3537">
        <v>0.3</v>
      </c>
      <c r="AV3537">
        <v>20.049422884789855</v>
      </c>
      <c r="AW3537">
        <v>0.35114234249431875</v>
      </c>
      <c r="AX3537">
        <v>0.8949145664343342</v>
      </c>
      <c r="AY3537">
        <v>285.18961778852201</v>
      </c>
      <c r="AZ3537">
        <v>7.4113054491919753E-2</v>
      </c>
      <c r="BA3537">
        <v>404.53441941450126</v>
      </c>
      <c r="BB3537">
        <v>401.52530415957369</v>
      </c>
      <c r="BC3537">
        <v>1</v>
      </c>
      <c r="BD3537">
        <v>43.211594369982407</v>
      </c>
      <c r="BE3537">
        <v>88.701958917878571</v>
      </c>
      <c r="BF3537">
        <v>18.456921790143923</v>
      </c>
      <c r="BG3537">
        <v>6.5753083506386174</v>
      </c>
      <c r="BH3537">
        <v>383.80754948820436</v>
      </c>
      <c r="BI3537">
        <v>0.2</v>
      </c>
      <c r="BJ3537">
        <v>1749.3929419874153</v>
      </c>
      <c r="BK3537">
        <v>689.94741934382898</v>
      </c>
      <c r="BL3537">
        <v>851.65272332768973</v>
      </c>
      <c r="BM3537">
        <v>919.59812832898422</v>
      </c>
      <c r="BN3537">
        <v>207.08603081887577</v>
      </c>
      <c r="BO3537">
        <v>31.989607997271222</v>
      </c>
      <c r="BP3537">
        <v>2.2645709801651419E-2</v>
      </c>
      <c r="BQ3537">
        <v>100</v>
      </c>
      <c r="BR3537">
        <v>399.50591921403975</v>
      </c>
      <c r="BS3537">
        <v>5.3001637575384154E-2</v>
      </c>
      <c r="BT3537">
        <v>3.1915058617805003E-4</v>
      </c>
      <c r="BU3537">
        <v>18.909404468017083</v>
      </c>
      <c r="BV3537">
        <v>0.57903127581077074</v>
      </c>
      <c r="BW3537">
        <v>14.830055463787659</v>
      </c>
      <c r="BX3537">
        <v>37.286440023904944</v>
      </c>
      <c r="BY3537">
        <v>24.416322572330579</v>
      </c>
      <c r="BZ3537">
        <v>766.26593491757274</v>
      </c>
      <c r="CA3537">
        <v>300.91114706886236</v>
      </c>
      <c r="CB3537">
        <v>243.34870280150503</v>
      </c>
      <c r="CC3537" s="156">
        <v>0.87</v>
      </c>
      <c r="CD3537">
        <v>1550</v>
      </c>
      <c r="CE3537">
        <v>0.18346153670837828</v>
      </c>
      <c r="CF3537">
        <v>6.2283989984742112</v>
      </c>
      <c r="CG3537">
        <v>0.21752858508089948</v>
      </c>
      <c r="CH3537">
        <v>17.694973694974262</v>
      </c>
      <c r="CI3537">
        <v>8</v>
      </c>
    </row>
    <row r="3538" spans="47:87" x14ac:dyDescent="0.3">
      <c r="AU3538">
        <v>0.3</v>
      </c>
      <c r="AV3538">
        <v>20.908829135557809</v>
      </c>
      <c r="AW3538">
        <v>0.28935283717500199</v>
      </c>
      <c r="AX3538">
        <v>1.2187133671859753</v>
      </c>
      <c r="AY3538">
        <v>325.97795521852322</v>
      </c>
      <c r="AZ3538">
        <v>0.12315539421859405</v>
      </c>
      <c r="BA3538">
        <v>402.56778849306653</v>
      </c>
      <c r="BB3538">
        <v>315.21454343655108</v>
      </c>
      <c r="BC3538">
        <v>1</v>
      </c>
      <c r="BD3538">
        <v>43.530434480372293</v>
      </c>
      <c r="BE3538">
        <v>102.97218702610462</v>
      </c>
      <c r="BF3538">
        <v>8.6354239333876563</v>
      </c>
      <c r="BG3538">
        <v>3.3250290065887067</v>
      </c>
      <c r="BH3538">
        <v>437.47991560905058</v>
      </c>
      <c r="BI3538">
        <v>0.19999999999999998</v>
      </c>
      <c r="BJ3538">
        <v>2306.34625266384</v>
      </c>
      <c r="BK3538">
        <v>675.42802233634484</v>
      </c>
      <c r="BL3538">
        <v>791.78026086004797</v>
      </c>
      <c r="BM3538">
        <v>910.07295889446425</v>
      </c>
      <c r="BN3538">
        <v>195.70020727764438</v>
      </c>
      <c r="BO3538">
        <v>26.084912107952519</v>
      </c>
      <c r="BP3538">
        <v>5.1799109365878469E-2</v>
      </c>
      <c r="BQ3538">
        <v>100</v>
      </c>
      <c r="BR3538">
        <v>351.30210082061319</v>
      </c>
      <c r="BS3538">
        <v>5.4341142515550722E-2</v>
      </c>
      <c r="BT3538">
        <v>2.9929463547075319E-4</v>
      </c>
      <c r="BU3538">
        <v>6.5231061216205539</v>
      </c>
      <c r="BV3538">
        <v>0.58697504710929305</v>
      </c>
      <c r="BW3538">
        <v>13.446282866271346</v>
      </c>
      <c r="BX3538">
        <v>34.599358410355556</v>
      </c>
      <c r="BY3538">
        <v>37.733165734983523</v>
      </c>
      <c r="BZ3538">
        <v>1102.8499520938306</v>
      </c>
      <c r="CA3538">
        <v>287.38992031390501</v>
      </c>
      <c r="CB3538">
        <v>222.05178075770328</v>
      </c>
      <c r="CC3538" s="156">
        <v>1.03</v>
      </c>
      <c r="CD3538">
        <v>780</v>
      </c>
      <c r="CE3538">
        <v>0.15432185831538647</v>
      </c>
      <c r="CF3538">
        <v>5.1412466752093504</v>
      </c>
      <c r="CG3538">
        <v>0.18808738850183243</v>
      </c>
      <c r="CH3538">
        <v>12.82409864920715</v>
      </c>
      <c r="CI3538">
        <v>9</v>
      </c>
    </row>
    <row r="3539" spans="47:87" x14ac:dyDescent="0.3">
      <c r="AU3539">
        <v>0.3</v>
      </c>
      <c r="AV3539">
        <v>19.193002200867518</v>
      </c>
      <c r="AW3539">
        <v>0.27782357765784582</v>
      </c>
      <c r="AX3539">
        <v>1.4186374540219397</v>
      </c>
      <c r="AY3539">
        <v>321.82568454896244</v>
      </c>
      <c r="AZ3539">
        <v>9.3954818033967269E-2</v>
      </c>
      <c r="BA3539">
        <v>472.48455512617431</v>
      </c>
      <c r="BB3539">
        <v>309.01491958878387</v>
      </c>
      <c r="BC3539">
        <v>1</v>
      </c>
      <c r="BD3539">
        <v>34.245982791735678</v>
      </c>
      <c r="BE3539">
        <v>115.01195041377882</v>
      </c>
      <c r="BF3539">
        <v>23.982320868810234</v>
      </c>
      <c r="BG3539">
        <v>3.7173892524149523</v>
      </c>
      <c r="BH3539">
        <v>429.28125878509553</v>
      </c>
      <c r="BI3539">
        <v>0.20000000000000004</v>
      </c>
      <c r="BJ3539">
        <v>2454.8379135341538</v>
      </c>
      <c r="BK3539">
        <v>700.8863674618915</v>
      </c>
      <c r="BL3539">
        <v>914.11214011314746</v>
      </c>
      <c r="BM3539">
        <v>885.6188616783827</v>
      </c>
      <c r="BN3539">
        <v>160.81312006165626</v>
      </c>
      <c r="BO3539">
        <v>24.957213818978975</v>
      </c>
      <c r="BP3539">
        <v>6.0573258709712821E-2</v>
      </c>
      <c r="BQ3539">
        <v>100</v>
      </c>
      <c r="BR3539">
        <v>327.230450093022</v>
      </c>
      <c r="BS3539">
        <v>5.5165278883307682E-2</v>
      </c>
      <c r="BT3539">
        <v>3.1198805484253651E-4</v>
      </c>
      <c r="BU3539">
        <v>0</v>
      </c>
      <c r="BV3539">
        <v>0.58179051077531219</v>
      </c>
      <c r="BW3539">
        <v>15.285818260360299</v>
      </c>
      <c r="BX3539">
        <v>37.123629446450039</v>
      </c>
      <c r="BY3539">
        <v>32.428409535027015</v>
      </c>
      <c r="BZ3539">
        <v>1144.4832345352872</v>
      </c>
      <c r="CA3539">
        <v>368.01110262301938</v>
      </c>
      <c r="CB3539">
        <v>227.4094810965552</v>
      </c>
      <c r="CC3539" s="156">
        <v>1.01</v>
      </c>
      <c r="CD3539">
        <v>2300</v>
      </c>
      <c r="CE3539">
        <v>3.1586887110534922E-2</v>
      </c>
      <c r="CF3539">
        <v>1.9756839474011656</v>
      </c>
      <c r="CG3539">
        <v>7.1428961078768519E-2</v>
      </c>
      <c r="CH3539">
        <v>-9.1494272685346782</v>
      </c>
      <c r="CI3539" t="s">
        <v>479</v>
      </c>
    </row>
    <row r="3540" spans="47:87" x14ac:dyDescent="0.3">
      <c r="AU3540">
        <v>0.3</v>
      </c>
      <c r="AV3540">
        <v>20.540577237379022</v>
      </c>
      <c r="AW3540">
        <v>0.27113947954509915</v>
      </c>
      <c r="AX3540">
        <v>0.32119165090081236</v>
      </c>
      <c r="AY3540">
        <v>330.78830823955343</v>
      </c>
      <c r="AZ3540">
        <v>0.10247728306692079</v>
      </c>
      <c r="BA3540">
        <v>415.30739156315394</v>
      </c>
      <c r="BB3540">
        <v>294.08341296821334</v>
      </c>
      <c r="BC3540">
        <v>1</v>
      </c>
      <c r="BD3540">
        <v>44.955632321079854</v>
      </c>
      <c r="BE3540">
        <v>99.026688931906662</v>
      </c>
      <c r="BF3540">
        <v>16.402097233502943</v>
      </c>
      <c r="BG3540">
        <v>6.561110371064605</v>
      </c>
      <c r="BH3540">
        <v>417.27303759754375</v>
      </c>
      <c r="BI3540">
        <v>0.19999999999999998</v>
      </c>
      <c r="BJ3540">
        <v>2727.7717422301589</v>
      </c>
      <c r="BK3540">
        <v>681.92549715365806</v>
      </c>
      <c r="BL3540">
        <v>857.87109371461906</v>
      </c>
      <c r="BM3540">
        <v>858.44587676776723</v>
      </c>
      <c r="BN3540">
        <v>142.1800143709271</v>
      </c>
      <c r="BO3540">
        <v>24.28319821107031</v>
      </c>
      <c r="BP3540">
        <v>6.7991535988167526E-2</v>
      </c>
      <c r="BQ3540">
        <v>100</v>
      </c>
      <c r="BR3540">
        <v>333.03623962929896</v>
      </c>
      <c r="BS3540">
        <v>5.0676115372805378E-2</v>
      </c>
      <c r="BT3540">
        <v>2.9566859013456216E-4</v>
      </c>
      <c r="BU3540">
        <v>14.990716241943915</v>
      </c>
      <c r="BV3540">
        <v>0.55365122880567819</v>
      </c>
      <c r="BW3540">
        <v>15.121586823012997</v>
      </c>
      <c r="BX3540">
        <v>33.146016493171551</v>
      </c>
      <c r="BY3540">
        <v>32.432897554208679</v>
      </c>
      <c r="BZ3540">
        <v>831.85821924476977</v>
      </c>
      <c r="CA3540">
        <v>346.88856437895316</v>
      </c>
      <c r="CB3540">
        <v>238.44322629582723</v>
      </c>
      <c r="CC3540" s="156">
        <v>0.84</v>
      </c>
      <c r="CD3540">
        <v>2020</v>
      </c>
      <c r="CE3540">
        <v>0.14474573828775972</v>
      </c>
      <c r="CF3540">
        <v>5.2923539298801456</v>
      </c>
      <c r="CG3540">
        <v>0.18798886116399771</v>
      </c>
      <c r="CH3540">
        <v>5.1640221115813727</v>
      </c>
      <c r="CI3540">
        <v>12</v>
      </c>
    </row>
    <row r="3541" spans="47:87" x14ac:dyDescent="0.3">
      <c r="AU3541">
        <v>0.3</v>
      </c>
      <c r="AV3541">
        <v>20.090070880940871</v>
      </c>
      <c r="AW3541">
        <v>0.34271857999149657</v>
      </c>
      <c r="AX3541">
        <v>1.6791034254129957</v>
      </c>
      <c r="AY3541">
        <v>317.92040222691497</v>
      </c>
      <c r="AZ3541">
        <v>9.8267483775576606E-2</v>
      </c>
      <c r="BA3541">
        <v>338.56242382109957</v>
      </c>
      <c r="BB3541">
        <v>242.90459495823103</v>
      </c>
      <c r="BC3541">
        <v>1</v>
      </c>
      <c r="BD3541">
        <v>38.427491215384634</v>
      </c>
      <c r="BE3541">
        <v>113.58661028173314</v>
      </c>
      <c r="BF3541">
        <v>19.674845104278635</v>
      </c>
      <c r="BG3541">
        <v>6.1835581884784228</v>
      </c>
      <c r="BH3541">
        <v>376.6708461118597</v>
      </c>
      <c r="BI3541">
        <v>0.20000000000000004</v>
      </c>
      <c r="BJ3541">
        <v>3064.0091185068068</v>
      </c>
      <c r="BK3541">
        <v>703.90106947917548</v>
      </c>
      <c r="BL3541">
        <v>931.66233311664405</v>
      </c>
      <c r="BM3541">
        <v>1103.0953450217423</v>
      </c>
      <c r="BN3541">
        <v>106.26323282885254</v>
      </c>
      <c r="BO3541">
        <v>30.824390648487437</v>
      </c>
      <c r="BP3541">
        <v>7.0247207000485992E-2</v>
      </c>
      <c r="BQ3541">
        <v>100</v>
      </c>
      <c r="BR3541">
        <v>393.74256824285868</v>
      </c>
      <c r="BS3541">
        <v>6.0390279610033168E-2</v>
      </c>
      <c r="BT3541">
        <v>2.8250248118959692E-4</v>
      </c>
      <c r="BU3541">
        <v>3.8880892123391062</v>
      </c>
      <c r="BV3541">
        <v>0.53143104956386333</v>
      </c>
      <c r="BW3541">
        <v>15.097980549296553</v>
      </c>
      <c r="BX3541">
        <v>34.957448278600815</v>
      </c>
      <c r="BY3541">
        <v>32.081058486332466</v>
      </c>
      <c r="BZ3541">
        <v>1005.4851346446155</v>
      </c>
      <c r="CA3541">
        <v>290.61280875241408</v>
      </c>
      <c r="CB3541">
        <v>228.89627808787776</v>
      </c>
      <c r="CC3541" s="156">
        <v>1.22</v>
      </c>
      <c r="CD3541">
        <v>1690</v>
      </c>
      <c r="CE3541">
        <v>0.12731640854690496</v>
      </c>
      <c r="CF3541">
        <v>4.7535900445521353</v>
      </c>
      <c r="CG3541">
        <v>0.15875521118355135</v>
      </c>
      <c r="CH3541">
        <v>6.6915116959508216</v>
      </c>
      <c r="CI3541">
        <v>13</v>
      </c>
    </row>
    <row r="3542" spans="47:87" x14ac:dyDescent="0.3">
      <c r="AU3542">
        <v>0.3</v>
      </c>
      <c r="AV3542">
        <v>20.084625782538286</v>
      </c>
      <c r="AW3542">
        <v>0.33053272075031698</v>
      </c>
      <c r="AX3542">
        <v>2.2445329596980859</v>
      </c>
      <c r="AY3542">
        <v>361.59927656938589</v>
      </c>
      <c r="AZ3542">
        <v>0.10220272822057834</v>
      </c>
      <c r="BA3542">
        <v>431.00833695260422</v>
      </c>
      <c r="BB3542">
        <v>341.54588063797701</v>
      </c>
      <c r="BC3542">
        <v>1</v>
      </c>
      <c r="BD3542">
        <v>39.238150624474621</v>
      </c>
      <c r="BE3542">
        <v>94.832615344687454</v>
      </c>
      <c r="BF3542">
        <v>21.000718342490853</v>
      </c>
      <c r="BG3542">
        <v>5.0385920552434005</v>
      </c>
      <c r="BH3542">
        <v>381.13178632080115</v>
      </c>
      <c r="BI3542">
        <v>0.2</v>
      </c>
      <c r="BJ3542">
        <v>2495.1805315025599</v>
      </c>
      <c r="BK3542">
        <v>675.73697521986105</v>
      </c>
      <c r="BL3542">
        <v>862.91483004270458</v>
      </c>
      <c r="BM3542">
        <v>793.68197910758852</v>
      </c>
      <c r="BN3542">
        <v>214.78411250070457</v>
      </c>
      <c r="BO3542">
        <v>29.906479563014106</v>
      </c>
      <c r="BP3542">
        <v>4.610262845872122E-2</v>
      </c>
      <c r="BQ3542">
        <v>100</v>
      </c>
      <c r="BR3542">
        <v>378.91792049231071</v>
      </c>
      <c r="BS3542">
        <v>5.4934727243422139E-2</v>
      </c>
      <c r="BT3542">
        <v>3.0364841504158568E-4</v>
      </c>
      <c r="BU3542">
        <v>0</v>
      </c>
      <c r="BV3542">
        <v>0.51772229040110007</v>
      </c>
      <c r="BW3542">
        <v>13.282893085499328</v>
      </c>
      <c r="BX3542">
        <v>33.223935533609428</v>
      </c>
      <c r="BY3542">
        <v>40.32607110270289</v>
      </c>
      <c r="BZ3542">
        <v>904.05291678614458</v>
      </c>
      <c r="CA3542">
        <v>273.45702837584162</v>
      </c>
      <c r="CB3542">
        <v>247.07852754223896</v>
      </c>
      <c r="CC3542" s="156">
        <v>1.03</v>
      </c>
      <c r="CD3542">
        <v>1410</v>
      </c>
      <c r="CE3542">
        <v>0.14770537430211639</v>
      </c>
      <c r="CF3542">
        <v>5.1571056659629351</v>
      </c>
      <c r="CG3542">
        <v>0.17916390062535525</v>
      </c>
      <c r="CH3542">
        <v>8.2241648773038794</v>
      </c>
      <c r="CI3542">
        <v>10</v>
      </c>
    </row>
    <row r="3543" spans="47:87" x14ac:dyDescent="0.3">
      <c r="AU3543">
        <v>0.3</v>
      </c>
      <c r="AV3543">
        <v>19.089074615438989</v>
      </c>
      <c r="AW3543">
        <v>0.32437913480485747</v>
      </c>
      <c r="AX3543">
        <v>0.42479296433203467</v>
      </c>
      <c r="AY3543">
        <v>338.6865444456962</v>
      </c>
      <c r="AZ3543">
        <v>0.12135471428372191</v>
      </c>
      <c r="BA3543">
        <v>360.3868979925478</v>
      </c>
      <c r="BB3543">
        <v>396.98486799516559</v>
      </c>
      <c r="BC3543">
        <v>1</v>
      </c>
      <c r="BD3543">
        <v>42.192346923676233</v>
      </c>
      <c r="BE3543">
        <v>90.243757251970223</v>
      </c>
      <c r="BF3543">
        <v>25.558753400856123</v>
      </c>
      <c r="BG3543">
        <v>5.7840834937859427</v>
      </c>
      <c r="BH3543">
        <v>442.01982032143394</v>
      </c>
      <c r="BI3543">
        <v>0.2</v>
      </c>
      <c r="BJ3543">
        <v>2324.6149316510118</v>
      </c>
      <c r="BK3543">
        <v>703.98531845071989</v>
      </c>
      <c r="BL3543">
        <v>865.06105420093229</v>
      </c>
      <c r="BM3543">
        <v>1007.5529598143672</v>
      </c>
      <c r="BN3543">
        <v>141.7721596177351</v>
      </c>
      <c r="BO3543">
        <v>29.178251777979956</v>
      </c>
      <c r="BP3543">
        <v>6.5947015363534811E-2</v>
      </c>
      <c r="BQ3543">
        <v>100</v>
      </c>
      <c r="BR3543">
        <v>330.48725518473628</v>
      </c>
      <c r="BS3543">
        <v>5.5779963908912288E-2</v>
      </c>
      <c r="BT3543">
        <v>2.8739117998360778E-4</v>
      </c>
      <c r="BU3543">
        <v>0</v>
      </c>
      <c r="BV3543">
        <v>0.54328935201208461</v>
      </c>
      <c r="BW3543">
        <v>14.211857747091187</v>
      </c>
      <c r="BX3543">
        <v>35.913499787124543</v>
      </c>
      <c r="BY3543">
        <v>37.585936247559282</v>
      </c>
      <c r="BZ3543">
        <v>1240.9038168463007</v>
      </c>
      <c r="CA3543">
        <v>214.72621543533222</v>
      </c>
      <c r="CB3543">
        <v>254.86407199190819</v>
      </c>
      <c r="CC3543" s="156">
        <v>0.65</v>
      </c>
      <c r="CD3543">
        <v>2350</v>
      </c>
      <c r="CE3543">
        <v>0.1757179206006263</v>
      </c>
      <c r="CF3543">
        <v>5.0549314980447901</v>
      </c>
      <c r="CG3543">
        <v>0.22879716589627352</v>
      </c>
      <c r="CH3543">
        <v>10.076669218888473</v>
      </c>
      <c r="CI3543">
        <v>8</v>
      </c>
    </row>
    <row r="3544" spans="47:87" x14ac:dyDescent="0.3">
      <c r="AU3544">
        <v>0.3</v>
      </c>
      <c r="AV3544">
        <v>20.666476082909778</v>
      </c>
      <c r="AW3544">
        <v>0.33909054704652569</v>
      </c>
      <c r="AX3544">
        <v>1.4911044130123359</v>
      </c>
      <c r="AY3544">
        <v>327.48686793042526</v>
      </c>
      <c r="AZ3544">
        <v>9.3978982258980617E-2</v>
      </c>
      <c r="BA3544">
        <v>420.16706386474004</v>
      </c>
      <c r="BB3544">
        <v>294.91535557346083</v>
      </c>
      <c r="BC3544">
        <v>1</v>
      </c>
      <c r="BD3544">
        <v>37.685975367551499</v>
      </c>
      <c r="BE3544">
        <v>95.76357392359229</v>
      </c>
      <c r="BF3544">
        <v>15.302950716018016</v>
      </c>
      <c r="BG3544">
        <v>4.9867682562993698</v>
      </c>
      <c r="BH3544">
        <v>455.09045150135353</v>
      </c>
      <c r="BI3544">
        <v>0.2</v>
      </c>
      <c r="BJ3544">
        <v>2823.4171310497768</v>
      </c>
      <c r="BK3544">
        <v>681.53004562504248</v>
      </c>
      <c r="BL3544">
        <v>908.74971960603932</v>
      </c>
      <c r="BM3544">
        <v>884.4748684721518</v>
      </c>
      <c r="BN3544">
        <v>214.75900009930635</v>
      </c>
      <c r="BO3544">
        <v>30.863864266982031</v>
      </c>
      <c r="BP3544">
        <v>2.5133878553293264E-2</v>
      </c>
      <c r="BQ3544">
        <v>100</v>
      </c>
      <c r="BR3544">
        <v>362.11374641344804</v>
      </c>
      <c r="BS3544">
        <v>6.0431368970822498E-2</v>
      </c>
      <c r="BT3544">
        <v>2.9075845645005165E-4</v>
      </c>
      <c r="BU3544">
        <v>2.1953465970056389</v>
      </c>
      <c r="BV3544">
        <v>0.53030183063717751</v>
      </c>
      <c r="BW3544">
        <v>14.466992569801384</v>
      </c>
      <c r="BX3544">
        <v>36.626712841372367</v>
      </c>
      <c r="BY3544">
        <v>26.233240567854487</v>
      </c>
      <c r="BZ3544">
        <v>878.33185959433558</v>
      </c>
      <c r="CA3544">
        <v>238.27215222161846</v>
      </c>
      <c r="CB3544">
        <v>250.81801131215042</v>
      </c>
      <c r="CC3544" s="156">
        <v>1.03</v>
      </c>
      <c r="CD3544">
        <v>2110</v>
      </c>
      <c r="CE3544">
        <v>7.5220935356756558E-2</v>
      </c>
      <c r="CF3544">
        <v>2.7404915143811035</v>
      </c>
      <c r="CG3544">
        <v>0.11073108633287639</v>
      </c>
      <c r="CH3544">
        <v>-5.199952593346854</v>
      </c>
      <c r="CI3544" t="s">
        <v>479</v>
      </c>
    </row>
    <row r="3545" spans="47:87" x14ac:dyDescent="0.3">
      <c r="AU3545">
        <v>0.3</v>
      </c>
      <c r="AV3545">
        <v>18.460355194915611</v>
      </c>
      <c r="AW3545">
        <v>0.35307467742354476</v>
      </c>
      <c r="AX3545">
        <v>1.6760089102679321</v>
      </c>
      <c r="AY3545">
        <v>300.26266447493498</v>
      </c>
      <c r="AZ3545">
        <v>0.11630192160527884</v>
      </c>
      <c r="BA3545">
        <v>409.65864317694962</v>
      </c>
      <c r="BB3545">
        <v>416.20092133069261</v>
      </c>
      <c r="BC3545">
        <v>1</v>
      </c>
      <c r="BD3545">
        <v>44.32790528788577</v>
      </c>
      <c r="BE3545">
        <v>92.86335112361796</v>
      </c>
      <c r="BF3545">
        <v>17.69251943060992</v>
      </c>
      <c r="BG3545">
        <v>4.4075961982747032</v>
      </c>
      <c r="BH3545">
        <v>388.02726248824604</v>
      </c>
      <c r="BI3545">
        <v>0.20000000000000007</v>
      </c>
      <c r="BJ3545">
        <v>2399.5810535185124</v>
      </c>
      <c r="BK3545">
        <v>688.24638142855474</v>
      </c>
      <c r="BL3545">
        <v>907.72961226789857</v>
      </c>
      <c r="BM3545">
        <v>933.67943853672489</v>
      </c>
      <c r="BN3545">
        <v>174.6088034077452</v>
      </c>
      <c r="BO3545">
        <v>31.948991363316857</v>
      </c>
      <c r="BP3545">
        <v>4.8857389005138849E-2</v>
      </c>
      <c r="BQ3545">
        <v>100</v>
      </c>
      <c r="BR3545">
        <v>368.91688360251067</v>
      </c>
      <c r="BS3545">
        <v>5.6877505482061913E-2</v>
      </c>
      <c r="BT3545">
        <v>2.5590076411417155E-4</v>
      </c>
      <c r="BU3545">
        <v>68.258723915043234</v>
      </c>
      <c r="BV3545">
        <v>0.54231982938213708</v>
      </c>
      <c r="BW3545">
        <v>14.750542490379466</v>
      </c>
      <c r="BX3545">
        <v>35.864626998203661</v>
      </c>
      <c r="BY3545">
        <v>31.032240243978546</v>
      </c>
      <c r="BZ3545">
        <v>746.74898855002129</v>
      </c>
      <c r="CA3545">
        <v>370.53283927071027</v>
      </c>
      <c r="CB3545">
        <v>233.83337917039808</v>
      </c>
      <c r="CC3545" s="156">
        <v>1.1200000000000001</v>
      </c>
      <c r="CD3545">
        <v>1760</v>
      </c>
      <c r="CE3545">
        <v>0.11007460243146427</v>
      </c>
      <c r="CF3545">
        <v>4.5037475462266556</v>
      </c>
      <c r="CG3545">
        <v>0.14829168345292421</v>
      </c>
      <c r="CH3545">
        <v>5.3772127381510044</v>
      </c>
      <c r="CI3545">
        <v>14</v>
      </c>
    </row>
    <row r="3546" spans="47:87" x14ac:dyDescent="0.3">
      <c r="AU3546">
        <v>0.3</v>
      </c>
      <c r="AV3546">
        <v>19.653466850730716</v>
      </c>
      <c r="AW3546">
        <v>0.32593163846260181</v>
      </c>
      <c r="AX3546">
        <v>2.1626607812329151</v>
      </c>
      <c r="AY3546">
        <v>331.43541420625195</v>
      </c>
      <c r="AZ3546">
        <v>9.6124356509995471E-2</v>
      </c>
      <c r="BA3546">
        <v>348.63776401664802</v>
      </c>
      <c r="BB3546">
        <v>416.08507757189705</v>
      </c>
      <c r="BC3546">
        <v>1</v>
      </c>
      <c r="BD3546">
        <v>45.114920999167232</v>
      </c>
      <c r="BE3546">
        <v>95.515478400817713</v>
      </c>
      <c r="BF3546">
        <v>16.594455448509624</v>
      </c>
      <c r="BG3546">
        <v>4.2911422193732252</v>
      </c>
      <c r="BH3546">
        <v>427.12739432679155</v>
      </c>
      <c r="BI3546">
        <v>0.2</v>
      </c>
      <c r="BJ3546">
        <v>2921.0266730466642</v>
      </c>
      <c r="BK3546">
        <v>684.08793428481795</v>
      </c>
      <c r="BL3546">
        <v>902.61384732751185</v>
      </c>
      <c r="BM3546">
        <v>985.29652525558447</v>
      </c>
      <c r="BN3546">
        <v>104.76177819062839</v>
      </c>
      <c r="BO3546">
        <v>29.441118224785143</v>
      </c>
      <c r="BP3546">
        <v>5.1436252304480866E-2</v>
      </c>
      <c r="BQ3546">
        <v>100</v>
      </c>
      <c r="BR3546">
        <v>358.51554186067466</v>
      </c>
      <c r="BS3546">
        <v>5.8597200904766104E-2</v>
      </c>
      <c r="BT3546">
        <v>2.9853827310738994E-4</v>
      </c>
      <c r="BU3546">
        <v>0</v>
      </c>
      <c r="BV3546">
        <v>0.54539463641797248</v>
      </c>
      <c r="BW3546">
        <v>14.117509424545137</v>
      </c>
      <c r="BX3546">
        <v>33.572092546505587</v>
      </c>
      <c r="BY3546">
        <v>26.040752368703338</v>
      </c>
      <c r="BZ3546">
        <v>1092.5223871532457</v>
      </c>
      <c r="CA3546">
        <v>326.9245018133447</v>
      </c>
      <c r="CB3546">
        <v>227.49362435361323</v>
      </c>
      <c r="CC3546" s="156">
        <v>1.22</v>
      </c>
      <c r="CD3546">
        <v>1210</v>
      </c>
      <c r="CE3546">
        <v>0.15279052276467997</v>
      </c>
      <c r="CF3546">
        <v>4.8570992609294681</v>
      </c>
      <c r="CG3546">
        <v>0.18451906077903277</v>
      </c>
      <c r="CH3546">
        <v>12.158881237370835</v>
      </c>
      <c r="CI3546">
        <v>9</v>
      </c>
    </row>
    <row r="3547" spans="47:87" x14ac:dyDescent="0.3">
      <c r="AU3547">
        <v>0.3</v>
      </c>
      <c r="AV3547">
        <v>20.776513346331036</v>
      </c>
      <c r="AW3547">
        <v>0.23191983846708353</v>
      </c>
      <c r="AX3547">
        <v>1.436745675231837</v>
      </c>
      <c r="AY3547">
        <v>343.53534988876174</v>
      </c>
      <c r="AZ3547">
        <v>8.850153990843293E-2</v>
      </c>
      <c r="BA3547">
        <v>431.20658345751445</v>
      </c>
      <c r="BB3547">
        <v>485.48417352004856</v>
      </c>
      <c r="BC3547">
        <v>1</v>
      </c>
      <c r="BD3547">
        <v>45.818921434178719</v>
      </c>
      <c r="BE3547">
        <v>111.18689383467982</v>
      </c>
      <c r="BF3547">
        <v>24.479459488372068</v>
      </c>
      <c r="BG3547">
        <v>5.7334818089883406</v>
      </c>
      <c r="BH3547">
        <v>438.26151944547257</v>
      </c>
      <c r="BI3547">
        <v>0.2</v>
      </c>
      <c r="BJ3547">
        <v>2257.6851048136323</v>
      </c>
      <c r="BK3547">
        <v>690.34339459153512</v>
      </c>
      <c r="BL3547">
        <v>916.95214972164035</v>
      </c>
      <c r="BM3547">
        <v>945.76891644302657</v>
      </c>
      <c r="BN3547">
        <v>273.34427079290259</v>
      </c>
      <c r="BO3547">
        <v>20.699604377258158</v>
      </c>
      <c r="BP3547">
        <v>6.6779031954276841E-2</v>
      </c>
      <c r="BQ3547">
        <v>100</v>
      </c>
      <c r="BR3547">
        <v>346.28054734517639</v>
      </c>
      <c r="BS3547">
        <v>5.5077491105412407E-2</v>
      </c>
      <c r="BT3547">
        <v>3.0327798468817303E-4</v>
      </c>
      <c r="BU3547">
        <v>0</v>
      </c>
      <c r="BV3547">
        <v>0.52733318717193212</v>
      </c>
      <c r="BW3547">
        <v>14.933843456304002</v>
      </c>
      <c r="BX3547">
        <v>36.147212967115337</v>
      </c>
      <c r="BY3547">
        <v>32.367645567110024</v>
      </c>
      <c r="BZ3547">
        <v>1009.1018639813723</v>
      </c>
      <c r="CA3547">
        <v>406.4756247949212</v>
      </c>
      <c r="CB3547">
        <v>219.38945964646095</v>
      </c>
      <c r="CC3547" s="156">
        <v>0.86</v>
      </c>
      <c r="CD3547">
        <v>840</v>
      </c>
      <c r="CE3547">
        <v>0.27087309943720217</v>
      </c>
      <c r="CF3547">
        <v>11.348591319403381</v>
      </c>
      <c r="CG3547">
        <v>0.37298398643433101</v>
      </c>
      <c r="CH3547">
        <v>47.14633107618662</v>
      </c>
      <c r="CI3547">
        <v>4</v>
      </c>
    </row>
    <row r="3548" spans="47:87" x14ac:dyDescent="0.3">
      <c r="AU3548">
        <v>0.3</v>
      </c>
      <c r="AV3548">
        <v>19.42564639133931</v>
      </c>
      <c r="AW3548">
        <v>0.32789899337100437</v>
      </c>
      <c r="AX3548">
        <v>1.6025934159769304</v>
      </c>
      <c r="AY3548">
        <v>304.30102774334358</v>
      </c>
      <c r="AZ3548">
        <v>0.10450595862423963</v>
      </c>
      <c r="BA3548">
        <v>498.52505070378845</v>
      </c>
      <c r="BB3548">
        <v>270.81330815184219</v>
      </c>
      <c r="BC3548">
        <v>1</v>
      </c>
      <c r="BD3548">
        <v>39.535122559728656</v>
      </c>
      <c r="BE3548">
        <v>121.29311025148223</v>
      </c>
      <c r="BF3548">
        <v>4.4955991171159626</v>
      </c>
      <c r="BG3548">
        <v>4.7360131909109802</v>
      </c>
      <c r="BH3548">
        <v>405.77637306655743</v>
      </c>
      <c r="BI3548">
        <v>0.20000000000000004</v>
      </c>
      <c r="BJ3548">
        <v>3137.8298706624578</v>
      </c>
      <c r="BK3548">
        <v>710.37734168856207</v>
      </c>
      <c r="BL3548">
        <v>944.9895378853214</v>
      </c>
      <c r="BM3548">
        <v>997.7491541364293</v>
      </c>
      <c r="BN3548">
        <v>100.61428157230617</v>
      </c>
      <c r="BO3548">
        <v>29.815520986866659</v>
      </c>
      <c r="BP3548">
        <v>2.7841301098725089E-2</v>
      </c>
      <c r="BQ3548">
        <v>100</v>
      </c>
      <c r="BR3548">
        <v>328.97197071944026</v>
      </c>
      <c r="BS3548">
        <v>5.5381714635168264E-2</v>
      </c>
      <c r="BT3548">
        <v>2.9595582315661517E-4</v>
      </c>
      <c r="BU3548">
        <v>0</v>
      </c>
      <c r="BV3548">
        <v>0.52493541490577189</v>
      </c>
      <c r="BW3548">
        <v>13.971568726636493</v>
      </c>
      <c r="BX3548">
        <v>32.645563295538857</v>
      </c>
      <c r="BY3548">
        <v>40.56444269704356</v>
      </c>
      <c r="BZ3548">
        <v>1046.5910581911085</v>
      </c>
      <c r="CA3548">
        <v>349.92019754050352</v>
      </c>
      <c r="CB3548">
        <v>233.20814895533178</v>
      </c>
      <c r="CC3548" s="156">
        <v>1</v>
      </c>
      <c r="CD3548">
        <v>1190</v>
      </c>
      <c r="CE3548">
        <v>0.23036327593133832</v>
      </c>
      <c r="CF3548">
        <v>4.9629242122545687</v>
      </c>
      <c r="CG3548">
        <v>0.22155593509944041</v>
      </c>
      <c r="CH3548">
        <v>23.229961724190876</v>
      </c>
      <c r="CI3548">
        <v>6</v>
      </c>
    </row>
    <row r="3549" spans="47:87" x14ac:dyDescent="0.3">
      <c r="AU3549">
        <v>0.3</v>
      </c>
      <c r="AV3549">
        <v>20.891258660803221</v>
      </c>
      <c r="AW3549">
        <v>0.17322972334745343</v>
      </c>
      <c r="AX3549">
        <v>1.0314991513396619</v>
      </c>
      <c r="AY3549">
        <v>367.74595324106576</v>
      </c>
      <c r="AZ3549">
        <v>0.11363350928500202</v>
      </c>
      <c r="BA3549">
        <v>435.06457116960445</v>
      </c>
      <c r="BB3549">
        <v>307.56307719451274</v>
      </c>
      <c r="BC3549">
        <v>1</v>
      </c>
      <c r="BD3549">
        <v>40.654775764188237</v>
      </c>
      <c r="BE3549">
        <v>95.129037732937334</v>
      </c>
      <c r="BF3549">
        <v>14.449602021547559</v>
      </c>
      <c r="BG3549">
        <v>6.049960733881889</v>
      </c>
      <c r="BH3549">
        <v>427.0316074752123</v>
      </c>
      <c r="BI3549">
        <v>0.20000000000000004</v>
      </c>
      <c r="BJ3549">
        <v>2696.1354555403168</v>
      </c>
      <c r="BK3549">
        <v>678.76872108539624</v>
      </c>
      <c r="BL3549">
        <v>847.9602377707397</v>
      </c>
      <c r="BM3549">
        <v>905.47191060051671</v>
      </c>
      <c r="BN3549">
        <v>118.23263480963494</v>
      </c>
      <c r="BO3549">
        <v>15.466209106326037</v>
      </c>
      <c r="BP3549">
        <v>4.9055810759283683E-2</v>
      </c>
      <c r="BQ3549">
        <v>100</v>
      </c>
      <c r="BR3549">
        <v>341.72337187859864</v>
      </c>
      <c r="BS3549">
        <v>6.0168512636072036E-2</v>
      </c>
      <c r="BT3549">
        <v>3.0431587186773663E-4</v>
      </c>
      <c r="BU3549">
        <v>0</v>
      </c>
      <c r="BV3549">
        <v>0.52387876717236548</v>
      </c>
      <c r="BW3549">
        <v>15.346104924089289</v>
      </c>
      <c r="BX3549">
        <v>38.171464037591122</v>
      </c>
      <c r="BY3549">
        <v>32.88005955914754</v>
      </c>
      <c r="BZ3549">
        <v>686.55152753712287</v>
      </c>
      <c r="CA3549">
        <v>309.67591089786822</v>
      </c>
      <c r="CB3549">
        <v>233.56225444003223</v>
      </c>
      <c r="CC3549" s="156">
        <v>0.95</v>
      </c>
      <c r="CD3549">
        <v>1390</v>
      </c>
      <c r="CE3549">
        <v>0.18846337332919871</v>
      </c>
      <c r="CF3549">
        <v>6.1171497460534674</v>
      </c>
      <c r="CG3549">
        <v>0.24828340029819329</v>
      </c>
      <c r="CH3549">
        <v>20.472219754724296</v>
      </c>
      <c r="CI3549">
        <v>7</v>
      </c>
    </row>
    <row r="3550" spans="47:87" x14ac:dyDescent="0.3">
      <c r="AU3550">
        <v>0.3</v>
      </c>
      <c r="AV3550">
        <v>23.470561593025145</v>
      </c>
      <c r="AW3550">
        <v>0.35110849184006121</v>
      </c>
      <c r="AX3550">
        <v>1.2071652978575884</v>
      </c>
      <c r="AY3550">
        <v>308.89385176144918</v>
      </c>
      <c r="AZ3550">
        <v>8.8798903199116139E-2</v>
      </c>
      <c r="BA3550">
        <v>466.7565001575262</v>
      </c>
      <c r="BB3550">
        <v>309.75638222873931</v>
      </c>
      <c r="BC3550">
        <v>1</v>
      </c>
      <c r="BD3550">
        <v>40.652256418495234</v>
      </c>
      <c r="BE3550">
        <v>108.2574416100333</v>
      </c>
      <c r="BF3550">
        <v>13.850080672013888</v>
      </c>
      <c r="BG3550">
        <v>3.946874061155131</v>
      </c>
      <c r="BH3550">
        <v>421.97463618742535</v>
      </c>
      <c r="BI3550">
        <v>0.2</v>
      </c>
      <c r="BJ3550">
        <v>2840.5053703343638</v>
      </c>
      <c r="BK3550">
        <v>704.43572203722454</v>
      </c>
      <c r="BL3550">
        <v>884.8274578292619</v>
      </c>
      <c r="BM3550">
        <v>1072.7208783669757</v>
      </c>
      <c r="BN3550">
        <v>150.03634764496834</v>
      </c>
      <c r="BO3550">
        <v>31.586430486274896</v>
      </c>
      <c r="BP3550">
        <v>7.1121201717325833E-2</v>
      </c>
      <c r="BQ3550">
        <v>100</v>
      </c>
      <c r="BR3550">
        <v>332.6234678334618</v>
      </c>
      <c r="BS3550">
        <v>5.6314940549255892E-2</v>
      </c>
      <c r="BT3550">
        <v>2.9308965280069334E-4</v>
      </c>
      <c r="BU3550">
        <v>89.662378685375302</v>
      </c>
      <c r="BV3550">
        <v>0.54288246280282981</v>
      </c>
      <c r="BW3550">
        <v>14.345407889344035</v>
      </c>
      <c r="BX3550">
        <v>35.082838817338803</v>
      </c>
      <c r="BY3550">
        <v>36.333741099371011</v>
      </c>
      <c r="BZ3550">
        <v>1139.1492908970026</v>
      </c>
      <c r="CA3550">
        <v>287.87571088011401</v>
      </c>
      <c r="CB3550">
        <v>238.41158854243125</v>
      </c>
      <c r="CC3550" s="156">
        <v>0.91</v>
      </c>
      <c r="CD3550">
        <v>1510</v>
      </c>
      <c r="CE3550">
        <v>0.21584014967398368</v>
      </c>
      <c r="CF3550">
        <v>7.9290797669451383</v>
      </c>
      <c r="CG3550">
        <v>0.26387973323254704</v>
      </c>
      <c r="CH3550">
        <v>32.793538605898434</v>
      </c>
      <c r="CI3550">
        <v>6</v>
      </c>
    </row>
    <row r="3551" spans="47:87" x14ac:dyDescent="0.3">
      <c r="AU3551">
        <v>0.3</v>
      </c>
      <c r="AV3551">
        <v>18.392535736849737</v>
      </c>
      <c r="AW3551">
        <v>0.35623594402009173</v>
      </c>
      <c r="AX3551">
        <v>2.0353207765311661</v>
      </c>
      <c r="AY3551">
        <v>308.69713981404084</v>
      </c>
      <c r="AZ3551">
        <v>7.6359960329206791E-2</v>
      </c>
      <c r="BA3551">
        <v>397.56570629256248</v>
      </c>
      <c r="BB3551">
        <v>279.58749248904712</v>
      </c>
      <c r="BC3551">
        <v>1</v>
      </c>
      <c r="BD3551">
        <v>38.948902996237777</v>
      </c>
      <c r="BE3551">
        <v>110.47096403630309</v>
      </c>
      <c r="BF3551">
        <v>17.863451495419497</v>
      </c>
      <c r="BG3551">
        <v>4.2626514157387971</v>
      </c>
      <c r="BH3551">
        <v>446.74269792971461</v>
      </c>
      <c r="BI3551">
        <v>0.20000000000000004</v>
      </c>
      <c r="BJ3551">
        <v>2406.0403749509765</v>
      </c>
      <c r="BK3551">
        <v>718.57171264738452</v>
      </c>
      <c r="BL3551">
        <v>904.50733375413438</v>
      </c>
      <c r="BM3551">
        <v>1019.6549825460436</v>
      </c>
      <c r="BN3551">
        <v>194.74744217547257</v>
      </c>
      <c r="BO3551">
        <v>31.982029310359657</v>
      </c>
      <c r="BP3551">
        <v>8.0196021948910096E-2</v>
      </c>
      <c r="BQ3551">
        <v>100</v>
      </c>
      <c r="BR3551">
        <v>390.67797021051092</v>
      </c>
      <c r="BS3551">
        <v>5.3987920533159983E-2</v>
      </c>
      <c r="BT3551">
        <v>3.1752243255655523E-4</v>
      </c>
      <c r="BU3551">
        <v>57.953016986884535</v>
      </c>
      <c r="BV3551">
        <v>0.54684834783097258</v>
      </c>
      <c r="BW3551">
        <v>15.959619095981282</v>
      </c>
      <c r="BX3551">
        <v>35.118076825377848</v>
      </c>
      <c r="BY3551">
        <v>33.70311009258095</v>
      </c>
      <c r="BZ3551">
        <v>1092.3381314543881</v>
      </c>
      <c r="CA3551">
        <v>211.67960812632117</v>
      </c>
      <c r="CB3551">
        <v>227.68860804331985</v>
      </c>
      <c r="CC3551" s="156">
        <v>0.77</v>
      </c>
      <c r="CD3551">
        <v>2820</v>
      </c>
      <c r="CE3551">
        <v>0.16487807597054993</v>
      </c>
      <c r="CF3551">
        <v>5.9672888907807931</v>
      </c>
      <c r="CG3551">
        <v>0.20087209407630277</v>
      </c>
      <c r="CH3551">
        <v>17.441746520287897</v>
      </c>
      <c r="CI3551">
        <v>8</v>
      </c>
    </row>
    <row r="3552" spans="47:87" x14ac:dyDescent="0.3">
      <c r="AU3552">
        <v>0.3</v>
      </c>
      <c r="AV3552">
        <v>21.891876129170612</v>
      </c>
      <c r="AW3552">
        <v>0.39117418087187455</v>
      </c>
      <c r="AX3552">
        <v>1.2598020512805048</v>
      </c>
      <c r="AY3552">
        <v>320.38671570255883</v>
      </c>
      <c r="AZ3552">
        <v>0.10659592126158865</v>
      </c>
      <c r="BA3552">
        <v>373.10389369507914</v>
      </c>
      <c r="BB3552">
        <v>373.13450381028082</v>
      </c>
      <c r="BC3552">
        <v>1</v>
      </c>
      <c r="BD3552">
        <v>31.426603911919607</v>
      </c>
      <c r="BE3552">
        <v>102.09273551502893</v>
      </c>
      <c r="BF3552">
        <v>19.706081476399547</v>
      </c>
      <c r="BG3552">
        <v>5.8793162408892519</v>
      </c>
      <c r="BH3552">
        <v>389.44721695818987</v>
      </c>
      <c r="BI3552">
        <v>0.20000000000000004</v>
      </c>
      <c r="BJ3552">
        <v>2722.4519747812337</v>
      </c>
      <c r="BK3552">
        <v>697.72754109796222</v>
      </c>
      <c r="BL3552">
        <v>848.03689993375235</v>
      </c>
      <c r="BM3552">
        <v>1033.1774544239324</v>
      </c>
      <c r="BN3552">
        <v>126.89438232294852</v>
      </c>
      <c r="BO3552">
        <v>35.404682930443791</v>
      </c>
      <c r="BP3552">
        <v>5.3248911363105694E-2</v>
      </c>
      <c r="BQ3552">
        <v>100</v>
      </c>
      <c r="BR3552">
        <v>371.31336855531566</v>
      </c>
      <c r="BS3552">
        <v>5.0263445988822215E-2</v>
      </c>
      <c r="BT3552">
        <v>3.0898488283297035E-4</v>
      </c>
      <c r="BU3552">
        <v>0</v>
      </c>
      <c r="BV3552">
        <v>0.54641093145215158</v>
      </c>
      <c r="BW3552">
        <v>15.236842406508012</v>
      </c>
      <c r="BX3552">
        <v>35.881666549705685</v>
      </c>
      <c r="BY3552">
        <v>28.687237838900835</v>
      </c>
      <c r="BZ3552">
        <v>752.10660839612956</v>
      </c>
      <c r="CA3552">
        <v>253.66168276983788</v>
      </c>
      <c r="CB3552">
        <v>239.18211386363993</v>
      </c>
      <c r="CC3552" s="156">
        <v>0.97</v>
      </c>
      <c r="CD3552">
        <v>1250</v>
      </c>
      <c r="CE3552">
        <v>0.10840927278830415</v>
      </c>
      <c r="CF3552">
        <v>5.1104944072668808</v>
      </c>
      <c r="CG3552">
        <v>0.15190566589140894</v>
      </c>
      <c r="CH3552">
        <v>-0.65480271381749744</v>
      </c>
      <c r="CI3552" t="s">
        <v>479</v>
      </c>
    </row>
    <row r="3553" spans="47:87" x14ac:dyDescent="0.3">
      <c r="AU3553">
        <v>0.3</v>
      </c>
      <c r="AV3553">
        <v>20.546699388513471</v>
      </c>
      <c r="AW3553">
        <v>0.30981464509952583</v>
      </c>
      <c r="AX3553">
        <v>1.0352281463845394</v>
      </c>
      <c r="AY3553">
        <v>303.81322783149716</v>
      </c>
      <c r="AZ3553">
        <v>0.10931050979876576</v>
      </c>
      <c r="BA3553">
        <v>404.70098067802638</v>
      </c>
      <c r="BB3553">
        <v>297.34173653634411</v>
      </c>
      <c r="BC3553">
        <v>1</v>
      </c>
      <c r="BD3553">
        <v>40.959955975612893</v>
      </c>
      <c r="BE3553">
        <v>89.793381793293108</v>
      </c>
      <c r="BF3553">
        <v>15.127986606047411</v>
      </c>
      <c r="BG3553">
        <v>5.7428217921919389</v>
      </c>
      <c r="BH3553">
        <v>408.97757294309088</v>
      </c>
      <c r="BI3553">
        <v>0.19999999999999996</v>
      </c>
      <c r="BJ3553">
        <v>2405.5183946442271</v>
      </c>
      <c r="BK3553">
        <v>672.53157026518306</v>
      </c>
      <c r="BL3553">
        <v>923.20589261771534</v>
      </c>
      <c r="BM3553">
        <v>827.92052201649983</v>
      </c>
      <c r="BN3553">
        <v>152.13206875842545</v>
      </c>
      <c r="BO3553">
        <v>28.054456176918116</v>
      </c>
      <c r="BP3553">
        <v>4.0412132614916565E-2</v>
      </c>
      <c r="BQ3553">
        <v>100</v>
      </c>
      <c r="BR3553">
        <v>343.80923048772371</v>
      </c>
      <c r="BS3553">
        <v>5.7823841477219702E-2</v>
      </c>
      <c r="BT3553">
        <v>3.0937777624545068E-4</v>
      </c>
      <c r="BU3553">
        <v>0</v>
      </c>
      <c r="BV3553">
        <v>0.58205933023562384</v>
      </c>
      <c r="BW3553">
        <v>13.392425154387261</v>
      </c>
      <c r="BX3553">
        <v>37.54560932399302</v>
      </c>
      <c r="BY3553">
        <v>28.550954774589972</v>
      </c>
      <c r="BZ3553">
        <v>947.5280170897679</v>
      </c>
      <c r="CA3553">
        <v>275.0587966661916</v>
      </c>
      <c r="CB3553">
        <v>226.21941904927613</v>
      </c>
      <c r="CC3553" s="156">
        <v>1.1499999999999999</v>
      </c>
      <c r="CD3553">
        <v>1790</v>
      </c>
      <c r="CE3553">
        <v>6.519707525220686E-2</v>
      </c>
      <c r="CF3553">
        <v>3.2324850625061492</v>
      </c>
      <c r="CG3553">
        <v>9.8949506421577585E-2</v>
      </c>
      <c r="CH3553">
        <v>-6.6719333336156073</v>
      </c>
      <c r="CI3553" t="s">
        <v>479</v>
      </c>
    </row>
    <row r="3554" spans="47:87" x14ac:dyDescent="0.3">
      <c r="AU3554">
        <v>0.3</v>
      </c>
      <c r="AV3554">
        <v>19.966399639307983</v>
      </c>
      <c r="AW3554">
        <v>0.2746687798686952</v>
      </c>
      <c r="AX3554">
        <v>1.067025275746581</v>
      </c>
      <c r="AY3554">
        <v>335.22450645851097</v>
      </c>
      <c r="AZ3554">
        <v>0.10889857842603923</v>
      </c>
      <c r="BA3554">
        <v>441.5086216083559</v>
      </c>
      <c r="BB3554">
        <v>463.37389438168128</v>
      </c>
      <c r="BC3554">
        <v>1</v>
      </c>
      <c r="BD3554">
        <v>41.729060037779512</v>
      </c>
      <c r="BE3554">
        <v>101.11684600751676</v>
      </c>
      <c r="BF3554">
        <v>9.1443645173228543</v>
      </c>
      <c r="BG3554">
        <v>3.9489622015303669</v>
      </c>
      <c r="BH3554">
        <v>436.15547968252469</v>
      </c>
      <c r="BI3554">
        <v>0.2</v>
      </c>
      <c r="BJ3554">
        <v>2123.5423187915258</v>
      </c>
      <c r="BK3554">
        <v>689.69936294572551</v>
      </c>
      <c r="BL3554">
        <v>889.78297382130916</v>
      </c>
      <c r="BM3554">
        <v>1078.2849702556748</v>
      </c>
      <c r="BN3554">
        <v>186.37162260300678</v>
      </c>
      <c r="BO3554">
        <v>24.953312024320702</v>
      </c>
      <c r="BP3554">
        <v>2.5892383335906245E-2</v>
      </c>
      <c r="BQ3554">
        <v>100</v>
      </c>
      <c r="BR3554">
        <v>377.85046245831217</v>
      </c>
      <c r="BS3554">
        <v>5.5331321350081952E-2</v>
      </c>
      <c r="BT3554">
        <v>3.1943621192354136E-4</v>
      </c>
      <c r="BU3554">
        <v>26.75185019873528</v>
      </c>
      <c r="BV3554">
        <v>0.5440995409682714</v>
      </c>
      <c r="BW3554">
        <v>15.760567578680309</v>
      </c>
      <c r="BX3554">
        <v>33.890284552078064</v>
      </c>
      <c r="BY3554">
        <v>28.910210775417461</v>
      </c>
      <c r="BZ3554">
        <v>1146.2440223982103</v>
      </c>
      <c r="CA3554">
        <v>296.391796999478</v>
      </c>
      <c r="CB3554">
        <v>214.80438531233347</v>
      </c>
      <c r="CC3554" s="156">
        <v>0.9</v>
      </c>
      <c r="CD3554">
        <v>1850</v>
      </c>
      <c r="CE3554">
        <v>0.11536230382863999</v>
      </c>
      <c r="CF3554">
        <v>4.523651548987762</v>
      </c>
      <c r="CG3554">
        <v>0.14516789188404086</v>
      </c>
      <c r="CH3554">
        <v>2.0037912423412343</v>
      </c>
      <c r="CI3554">
        <v>16</v>
      </c>
    </row>
    <row r="3555" spans="47:87" x14ac:dyDescent="0.3">
      <c r="AU3555">
        <v>0.3</v>
      </c>
      <c r="AV3555">
        <v>21.871665057408972</v>
      </c>
      <c r="AW3555">
        <v>0.30547097131655399</v>
      </c>
      <c r="AX3555">
        <v>1.1315973578580065</v>
      </c>
      <c r="AY3555">
        <v>321.0566670068331</v>
      </c>
      <c r="AZ3555">
        <v>9.4124468296943445E-2</v>
      </c>
      <c r="BA3555">
        <v>430.20221214204145</v>
      </c>
      <c r="BB3555">
        <v>351.45603715655972</v>
      </c>
      <c r="BC3555">
        <v>1</v>
      </c>
      <c r="BD3555">
        <v>48.089556223384982</v>
      </c>
      <c r="BE3555">
        <v>103.4236392654321</v>
      </c>
      <c r="BF3555">
        <v>23.626264278688492</v>
      </c>
      <c r="BG3555">
        <v>5.798961342184171</v>
      </c>
      <c r="BH3555">
        <v>406.4774660647418</v>
      </c>
      <c r="BI3555">
        <v>0.20000000000000007</v>
      </c>
      <c r="BJ3555">
        <v>2389.4493733135546</v>
      </c>
      <c r="BK3555">
        <v>708.36962434134637</v>
      </c>
      <c r="BL3555">
        <v>917.56732419328171</v>
      </c>
      <c r="BM3555">
        <v>989.17483376568498</v>
      </c>
      <c r="BN3555">
        <v>157.84125025252055</v>
      </c>
      <c r="BO3555">
        <v>27.512501586687595</v>
      </c>
      <c r="BP3555">
        <v>5.7946513034350063E-2</v>
      </c>
      <c r="BQ3555">
        <v>100</v>
      </c>
      <c r="BR3555">
        <v>300.8771010163108</v>
      </c>
      <c r="BS3555">
        <v>5.7683273551126193E-2</v>
      </c>
      <c r="BT3555">
        <v>2.9674110114422933E-4</v>
      </c>
      <c r="BU3555">
        <v>0</v>
      </c>
      <c r="BV3555">
        <v>0.52595021845739287</v>
      </c>
      <c r="BW3555">
        <v>13.690074331424498</v>
      </c>
      <c r="BX3555">
        <v>34.210315202851227</v>
      </c>
      <c r="BY3555">
        <v>26.834272529536726</v>
      </c>
      <c r="BZ3555">
        <v>1163.8402568771833</v>
      </c>
      <c r="CA3555">
        <v>235.32913418785324</v>
      </c>
      <c r="CB3555">
        <v>233.78415066874308</v>
      </c>
      <c r="CC3555" s="156">
        <v>1.05</v>
      </c>
      <c r="CD3555">
        <v>1050</v>
      </c>
      <c r="CE3555">
        <v>0.30301766241789529</v>
      </c>
      <c r="CF3555">
        <v>7.8766077348349945</v>
      </c>
      <c r="CG3555">
        <v>0.27779469431755544</v>
      </c>
      <c r="CH3555">
        <v>37.909487908644486</v>
      </c>
      <c r="CI3555">
        <v>5</v>
      </c>
    </row>
    <row r="3556" spans="47:87" x14ac:dyDescent="0.3">
      <c r="AU3556">
        <v>0.3</v>
      </c>
      <c r="AV3556">
        <v>19.102875226726596</v>
      </c>
      <c r="AW3556">
        <v>0.312869789897529</v>
      </c>
      <c r="AX3556">
        <v>0.70712707687753651</v>
      </c>
      <c r="AY3556">
        <v>335.13732644864325</v>
      </c>
      <c r="AZ3556">
        <v>9.5861062372732189E-2</v>
      </c>
      <c r="BA3556">
        <v>459.66491880110908</v>
      </c>
      <c r="BB3556">
        <v>364.66867910414931</v>
      </c>
      <c r="BC3556">
        <v>1</v>
      </c>
      <c r="BD3556">
        <v>46.164420587692618</v>
      </c>
      <c r="BE3556">
        <v>103.91494215753588</v>
      </c>
      <c r="BF3556">
        <v>10.19103443074772</v>
      </c>
      <c r="BG3556">
        <v>4.38532037466834</v>
      </c>
      <c r="BH3556">
        <v>418.280254515129</v>
      </c>
      <c r="BI3556">
        <v>0.2</v>
      </c>
      <c r="BJ3556">
        <v>2876.1145946560059</v>
      </c>
      <c r="BK3556">
        <v>707.81161199193468</v>
      </c>
      <c r="BL3556">
        <v>925.08701141190033</v>
      </c>
      <c r="BM3556">
        <v>1009.4645389110769</v>
      </c>
      <c r="BN3556">
        <v>155.99790643199802</v>
      </c>
      <c r="BO3556">
        <v>28.503537125076573</v>
      </c>
      <c r="BP3556">
        <v>1.995776088802945E-2</v>
      </c>
      <c r="BQ3556">
        <v>100</v>
      </c>
      <c r="BR3556">
        <v>388.19026542730427</v>
      </c>
      <c r="BS3556">
        <v>5.4616637425957883E-2</v>
      </c>
      <c r="BT3556">
        <v>3.0880138297587658E-4</v>
      </c>
      <c r="BU3556">
        <v>1.3764348179688928</v>
      </c>
      <c r="BV3556">
        <v>0.56488062940608874</v>
      </c>
      <c r="BW3556">
        <v>14.165538741919439</v>
      </c>
      <c r="BX3556">
        <v>36.739696853022977</v>
      </c>
      <c r="BY3556">
        <v>35.410359600571738</v>
      </c>
      <c r="BZ3556">
        <v>1114.3472408744585</v>
      </c>
      <c r="CA3556">
        <v>264.18842301380039</v>
      </c>
      <c r="CB3556">
        <v>238.39770263701502</v>
      </c>
      <c r="CC3556" s="156">
        <v>1.22</v>
      </c>
      <c r="CD3556">
        <v>1020</v>
      </c>
      <c r="CE3556">
        <v>0.13497026532318102</v>
      </c>
      <c r="CF3556">
        <v>4.8688019539655194</v>
      </c>
      <c r="CG3556">
        <v>0.16792048564395085</v>
      </c>
      <c r="CH3556">
        <v>6.0926250720511232</v>
      </c>
      <c r="CI3556">
        <v>11</v>
      </c>
    </row>
    <row r="3557" spans="47:87" x14ac:dyDescent="0.3">
      <c r="AU3557">
        <v>0.3</v>
      </c>
      <c r="AV3557">
        <v>18.724191754909029</v>
      </c>
      <c r="AW3557">
        <v>0.27651489469318241</v>
      </c>
      <c r="AX3557">
        <v>1.1152093027414538</v>
      </c>
      <c r="AY3557">
        <v>373.71423751797835</v>
      </c>
      <c r="AZ3557">
        <v>9.9756727752719196E-2</v>
      </c>
      <c r="BA3557">
        <v>439.46572875240901</v>
      </c>
      <c r="BB3557">
        <v>288.91424497534359</v>
      </c>
      <c r="BC3557">
        <v>1</v>
      </c>
      <c r="BD3557">
        <v>40.794289652093894</v>
      </c>
      <c r="BE3557">
        <v>98.011609292695141</v>
      </c>
      <c r="BF3557">
        <v>20.630753079438801</v>
      </c>
      <c r="BG3557">
        <v>6.6199646349955739</v>
      </c>
      <c r="BH3557">
        <v>449.52725495002528</v>
      </c>
      <c r="BI3557">
        <v>0.20000000000000004</v>
      </c>
      <c r="BJ3557">
        <v>2727.1249090592555</v>
      </c>
      <c r="BK3557">
        <v>683.8243131790797</v>
      </c>
      <c r="BL3557">
        <v>936.51441232738262</v>
      </c>
      <c r="BM3557">
        <v>1057.6964528646299</v>
      </c>
      <c r="BN3557">
        <v>100.1955662566214</v>
      </c>
      <c r="BO3557">
        <v>24.855588781026462</v>
      </c>
      <c r="BP3557">
        <v>5.8323949306429632E-2</v>
      </c>
      <c r="BQ3557">
        <v>100</v>
      </c>
      <c r="BR3557">
        <v>333.23090489271169</v>
      </c>
      <c r="BS3557">
        <v>5.5944513470912699E-2</v>
      </c>
      <c r="BT3557">
        <v>3.0435247318899198E-4</v>
      </c>
      <c r="BU3557">
        <v>74.047794041519779</v>
      </c>
      <c r="BV3557">
        <v>0.55585980456484674</v>
      </c>
      <c r="BW3557">
        <v>16.056574179569932</v>
      </c>
      <c r="BX3557">
        <v>37.528706564978556</v>
      </c>
      <c r="BY3557">
        <v>31.292658913542628</v>
      </c>
      <c r="BZ3557">
        <v>1192.3253998995749</v>
      </c>
      <c r="CA3557">
        <v>241.44735023166433</v>
      </c>
      <c r="CB3557">
        <v>218.03428154740695</v>
      </c>
      <c r="CC3557" s="156">
        <v>0.87</v>
      </c>
      <c r="CD3557">
        <v>1630</v>
      </c>
      <c r="CE3557">
        <v>0.19705648573151247</v>
      </c>
      <c r="CF3557">
        <v>6.4903816181638003</v>
      </c>
      <c r="CG3557">
        <v>0.26129876839308686</v>
      </c>
      <c r="CH3557">
        <v>20.43834241168997</v>
      </c>
      <c r="CI3557">
        <v>6</v>
      </c>
    </row>
    <row r="3558" spans="47:87" x14ac:dyDescent="0.3">
      <c r="AU3558">
        <v>0.3</v>
      </c>
      <c r="AV3558">
        <v>18.815349623005641</v>
      </c>
      <c r="AW3558">
        <v>0.35488239960584617</v>
      </c>
      <c r="AX3558">
        <v>0.28049651850135654</v>
      </c>
      <c r="AY3558">
        <v>330.64458943257802</v>
      </c>
      <c r="AZ3558">
        <v>0.10111883583959448</v>
      </c>
      <c r="BA3558">
        <v>426.34463546424649</v>
      </c>
      <c r="BB3558">
        <v>459.50413011516895</v>
      </c>
      <c r="BC3558">
        <v>1</v>
      </c>
      <c r="BD3558">
        <v>32.625798627575548</v>
      </c>
      <c r="BE3558">
        <v>89.110305524502152</v>
      </c>
      <c r="BF3558">
        <v>13.749140952551254</v>
      </c>
      <c r="BG3558">
        <v>5.1669678864686945</v>
      </c>
      <c r="BH3558">
        <v>419.47218027494722</v>
      </c>
      <c r="BI3558">
        <v>0.1999999999999999</v>
      </c>
      <c r="BJ3558">
        <v>2466.2308374774739</v>
      </c>
      <c r="BK3558">
        <v>687.15295064046063</v>
      </c>
      <c r="BL3558">
        <v>918.60580514725598</v>
      </c>
      <c r="BM3558">
        <v>965.42546511427383</v>
      </c>
      <c r="BN3558">
        <v>151.25646355343255</v>
      </c>
      <c r="BO3558">
        <v>32.150948350281254</v>
      </c>
      <c r="BP3558">
        <v>4.4526931465480146E-2</v>
      </c>
      <c r="BQ3558">
        <v>100</v>
      </c>
      <c r="BR3558">
        <v>282.60688339285292</v>
      </c>
      <c r="BS3558">
        <v>5.3874580136975721E-2</v>
      </c>
      <c r="BT3558">
        <v>3.0319243973495486E-4</v>
      </c>
      <c r="BU3558">
        <v>0</v>
      </c>
      <c r="BV3558">
        <v>0.54383413414525672</v>
      </c>
      <c r="BW3558">
        <v>16.457847856631094</v>
      </c>
      <c r="BX3558">
        <v>34.145234500848709</v>
      </c>
      <c r="BY3558">
        <v>36.394764294574344</v>
      </c>
      <c r="BZ3558">
        <v>961.00483815271264</v>
      </c>
      <c r="CA3558">
        <v>282.7448002056866</v>
      </c>
      <c r="CB3558">
        <v>241.38673061640375</v>
      </c>
      <c r="CC3558" s="156">
        <v>0.92</v>
      </c>
      <c r="CD3558">
        <v>1780</v>
      </c>
      <c r="CE3558">
        <v>0.1934063085732769</v>
      </c>
      <c r="CF3558">
        <v>7.6884779328110797</v>
      </c>
      <c r="CG3558">
        <v>0.25509062759396656</v>
      </c>
      <c r="CH3558">
        <v>21.123641029572749</v>
      </c>
      <c r="CI3558">
        <v>7</v>
      </c>
    </row>
    <row r="3559" spans="47:87" x14ac:dyDescent="0.3">
      <c r="AU3559">
        <v>0.3</v>
      </c>
      <c r="AV3559">
        <v>19.755431474648322</v>
      </c>
      <c r="AW3559">
        <v>0.29120322817957622</v>
      </c>
      <c r="AX3559">
        <v>2.0893073669637445</v>
      </c>
      <c r="AY3559">
        <v>308.02376454927565</v>
      </c>
      <c r="AZ3559">
        <v>9.3616520310007223E-2</v>
      </c>
      <c r="BA3559">
        <v>395.93829269603339</v>
      </c>
      <c r="BB3559">
        <v>305.99005822607785</v>
      </c>
      <c r="BC3559">
        <v>1</v>
      </c>
      <c r="BD3559">
        <v>43.798827387840966</v>
      </c>
      <c r="BE3559">
        <v>101.57600186584256</v>
      </c>
      <c r="BF3559">
        <v>18.181265179770254</v>
      </c>
      <c r="BG3559">
        <v>4.1889661410860324</v>
      </c>
      <c r="BH3559">
        <v>432.79685016597693</v>
      </c>
      <c r="BI3559">
        <v>0.19999999999999996</v>
      </c>
      <c r="BJ3559">
        <v>2938.2999509665419</v>
      </c>
      <c r="BK3559">
        <v>681.59575393410137</v>
      </c>
      <c r="BL3559">
        <v>892.88488158880762</v>
      </c>
      <c r="BM3559">
        <v>903.64281679202736</v>
      </c>
      <c r="BN3559">
        <v>206.51163536501917</v>
      </c>
      <c r="BO3559">
        <v>26.129991765921122</v>
      </c>
      <c r="BP3559">
        <v>6.7048936926433544E-2</v>
      </c>
      <c r="BQ3559">
        <v>100</v>
      </c>
      <c r="BR3559">
        <v>318.57948234534632</v>
      </c>
      <c r="BS3559">
        <v>5.7264424662983253E-2</v>
      </c>
      <c r="BT3559">
        <v>3.11248301872565E-4</v>
      </c>
      <c r="BU3559">
        <v>0</v>
      </c>
      <c r="BV3559">
        <v>0.57245709820189827</v>
      </c>
      <c r="BW3559">
        <v>15.577198523678486</v>
      </c>
      <c r="BX3559">
        <v>38.08497481025438</v>
      </c>
      <c r="BY3559">
        <v>42.615566620436653</v>
      </c>
      <c r="BZ3559">
        <v>931.12630361988022</v>
      </c>
      <c r="CA3559">
        <v>254.99999322712225</v>
      </c>
      <c r="CB3559">
        <v>242.79490888795928</v>
      </c>
      <c r="CC3559" s="156">
        <v>1.02</v>
      </c>
      <c r="CD3559">
        <v>1440</v>
      </c>
      <c r="CE3559">
        <v>0.12373951091045865</v>
      </c>
      <c r="CF3559">
        <v>5.2111040983068309</v>
      </c>
      <c r="CG3559">
        <v>0.1628086302818382</v>
      </c>
      <c r="CH3559">
        <v>5.4064927708308339</v>
      </c>
      <c r="CI3559">
        <v>13</v>
      </c>
    </row>
    <row r="3560" spans="47:87" x14ac:dyDescent="0.3">
      <c r="AU3560">
        <v>0.3</v>
      </c>
      <c r="AV3560">
        <v>20.164598561190655</v>
      </c>
      <c r="AW3560">
        <v>0.28872479095611259</v>
      </c>
      <c r="AX3560">
        <v>2.4890117684495032</v>
      </c>
      <c r="AY3560">
        <v>316.5953454263356</v>
      </c>
      <c r="AZ3560">
        <v>9.7866064651605369E-2</v>
      </c>
      <c r="BA3560">
        <v>417.49628521165039</v>
      </c>
      <c r="BB3560">
        <v>303.08458578176726</v>
      </c>
      <c r="BC3560">
        <v>1</v>
      </c>
      <c r="BD3560">
        <v>39.417426554676936</v>
      </c>
      <c r="BE3560">
        <v>77.110975101142827</v>
      </c>
      <c r="BF3560">
        <v>8.2926241815459054</v>
      </c>
      <c r="BG3560">
        <v>4.3782193293119391</v>
      </c>
      <c r="BH3560">
        <v>413.05687207271956</v>
      </c>
      <c r="BI3560">
        <v>0.2</v>
      </c>
      <c r="BJ3560">
        <v>2934.2048513031996</v>
      </c>
      <c r="BK3560">
        <v>684.10094694951863</v>
      </c>
      <c r="BL3560">
        <v>908.09438219991671</v>
      </c>
      <c r="BM3560">
        <v>729.61173485427821</v>
      </c>
      <c r="BN3560">
        <v>78.440973258685801</v>
      </c>
      <c r="BO3560">
        <v>25.865643456205653</v>
      </c>
      <c r="BP3560">
        <v>7.1544824318590466E-2</v>
      </c>
      <c r="BQ3560">
        <v>100</v>
      </c>
      <c r="BR3560">
        <v>376.53563767788171</v>
      </c>
      <c r="BS3560">
        <v>5.6347001393536968E-2</v>
      </c>
      <c r="BT3560">
        <v>2.8339140785265039E-4</v>
      </c>
      <c r="BU3560">
        <v>0</v>
      </c>
      <c r="BV3560">
        <v>0.51515063281666706</v>
      </c>
      <c r="BW3560">
        <v>15.647839130677561</v>
      </c>
      <c r="BX3560">
        <v>36.670692489979288</v>
      </c>
      <c r="BY3560">
        <v>32.371268362633323</v>
      </c>
      <c r="BZ3560">
        <v>868.33995313879041</v>
      </c>
      <c r="CA3560">
        <v>285.27284026383239</v>
      </c>
      <c r="CB3560">
        <v>248.07440488786958</v>
      </c>
      <c r="CC3560" s="156">
        <v>0.84</v>
      </c>
      <c r="CD3560">
        <v>2600</v>
      </c>
      <c r="CE3560">
        <v>3.5269512782265755E-2</v>
      </c>
      <c r="CF3560">
        <v>2.7040929310987685</v>
      </c>
      <c r="CG3560">
        <v>8.3529949170628129E-2</v>
      </c>
      <c r="CH3560">
        <v>-11.495631255953899</v>
      </c>
      <c r="CI3560" t="s">
        <v>479</v>
      </c>
    </row>
    <row r="3561" spans="47:87" x14ac:dyDescent="0.3">
      <c r="AU3561">
        <v>0.3</v>
      </c>
      <c r="AV3561">
        <v>17.631491917585723</v>
      </c>
      <c r="AW3561">
        <v>0.32106015901877771</v>
      </c>
      <c r="AX3561">
        <v>0.9049192815080378</v>
      </c>
      <c r="AY3561">
        <v>354.91155043525282</v>
      </c>
      <c r="AZ3561">
        <v>9.9516923237771573E-2</v>
      </c>
      <c r="BA3561">
        <v>490.9783525999984</v>
      </c>
      <c r="BB3561">
        <v>302.67472742686516</v>
      </c>
      <c r="BC3561">
        <v>1</v>
      </c>
      <c r="BD3561">
        <v>43.416284552028912</v>
      </c>
      <c r="BE3561">
        <v>112.81736872580029</v>
      </c>
      <c r="BF3561">
        <v>18.767303894701396</v>
      </c>
      <c r="BG3561">
        <v>5.0440124979705034</v>
      </c>
      <c r="BH3561">
        <v>393.7851447973319</v>
      </c>
      <c r="BI3561">
        <v>0.20000000000000007</v>
      </c>
      <c r="BJ3561">
        <v>2533.9936568491594</v>
      </c>
      <c r="BK3561">
        <v>699.99218187578833</v>
      </c>
      <c r="BL3561">
        <v>982.30354459048499</v>
      </c>
      <c r="BM3561">
        <v>864.54890072011779</v>
      </c>
      <c r="BN3561">
        <v>144.33166444239282</v>
      </c>
      <c r="BO3561">
        <v>28.833170851115995</v>
      </c>
      <c r="BP3561">
        <v>7.1019022125025991E-2</v>
      </c>
      <c r="BQ3561">
        <v>100</v>
      </c>
      <c r="BR3561">
        <v>403.21093412757779</v>
      </c>
      <c r="BS3561">
        <v>5.0501625962166327E-2</v>
      </c>
      <c r="BT3561">
        <v>2.8991485485087574E-4</v>
      </c>
      <c r="BU3561">
        <v>68.800375141231996</v>
      </c>
      <c r="BV3561">
        <v>0.55034263788365589</v>
      </c>
      <c r="BW3561">
        <v>14.848991516825279</v>
      </c>
      <c r="BX3561">
        <v>35.054794866870864</v>
      </c>
      <c r="BY3561">
        <v>30.870883098814883</v>
      </c>
      <c r="BZ3561">
        <v>841.69989754601534</v>
      </c>
      <c r="CA3561">
        <v>275.43222914685504</v>
      </c>
      <c r="CB3561">
        <v>230.62575765782535</v>
      </c>
      <c r="CC3561" s="156">
        <v>0.97</v>
      </c>
      <c r="CD3561">
        <v>660</v>
      </c>
      <c r="CE3561">
        <v>0.29526925610754562</v>
      </c>
      <c r="CF3561">
        <v>11.114589380659226</v>
      </c>
      <c r="CG3561">
        <v>0.36221682965734153</v>
      </c>
      <c r="CH3561">
        <v>55.981847133511252</v>
      </c>
      <c r="CI3561">
        <v>4</v>
      </c>
    </row>
    <row r="3562" spans="47:87" x14ac:dyDescent="0.3">
      <c r="AU3562">
        <v>0.3</v>
      </c>
      <c r="AV3562">
        <v>18.112796500784647</v>
      </c>
      <c r="AW3562">
        <v>0.32813339135813419</v>
      </c>
      <c r="AX3562">
        <v>1.6053549707926082</v>
      </c>
      <c r="AY3562">
        <v>369.80473176013072</v>
      </c>
      <c r="AZ3562">
        <v>8.8631315524304324E-2</v>
      </c>
      <c r="BA3562">
        <v>452.75097328679522</v>
      </c>
      <c r="BB3562">
        <v>272.01978803069875</v>
      </c>
      <c r="BC3562">
        <v>1</v>
      </c>
      <c r="BD3562">
        <v>42.128958748548975</v>
      </c>
      <c r="BE3562">
        <v>117.25055530768292</v>
      </c>
      <c r="BF3562">
        <v>8.4898633010031404</v>
      </c>
      <c r="BG3562">
        <v>4.2362571172569865</v>
      </c>
      <c r="BH3562">
        <v>384.63751173747687</v>
      </c>
      <c r="BI3562">
        <v>0.2</v>
      </c>
      <c r="BJ3562">
        <v>2579.8929855066272</v>
      </c>
      <c r="BK3562">
        <v>682.94304424157281</v>
      </c>
      <c r="BL3562">
        <v>888.19900721160639</v>
      </c>
      <c r="BM3562">
        <v>902.99671453003987</v>
      </c>
      <c r="BN3562">
        <v>181.76250298117125</v>
      </c>
      <c r="BO3562">
        <v>29.461712070765856</v>
      </c>
      <c r="BP3562">
        <v>7.345748901907731E-2</v>
      </c>
      <c r="BQ3562">
        <v>100</v>
      </c>
      <c r="BR3562">
        <v>412.78864539621298</v>
      </c>
      <c r="BS3562">
        <v>5.7994577211374736E-2</v>
      </c>
      <c r="BT3562">
        <v>3.1554659484848974E-4</v>
      </c>
      <c r="BU3562">
        <v>0</v>
      </c>
      <c r="BV3562">
        <v>0.54253713702717499</v>
      </c>
      <c r="BW3562">
        <v>15.057825978956519</v>
      </c>
      <c r="BX3562">
        <v>40.176230722964981</v>
      </c>
      <c r="BY3562">
        <v>34.084141479867753</v>
      </c>
      <c r="BZ3562">
        <v>1010.0566334004518</v>
      </c>
      <c r="CA3562">
        <v>383.93306080261533</v>
      </c>
      <c r="CB3562">
        <v>237.66760757536582</v>
      </c>
      <c r="CC3562" s="156">
        <v>1.06</v>
      </c>
      <c r="CD3562">
        <v>2620</v>
      </c>
      <c r="CE3562" t="s">
        <v>479</v>
      </c>
      <c r="CF3562">
        <v>-4.7158191911142566E-2</v>
      </c>
      <c r="CG3562">
        <v>-1.4658820330056904E-3</v>
      </c>
      <c r="CH3562">
        <v>-30.471647127319375</v>
      </c>
      <c r="CI3562" t="s">
        <v>479</v>
      </c>
    </row>
    <row r="3563" spans="47:87" x14ac:dyDescent="0.3">
      <c r="AU3563">
        <v>0.3</v>
      </c>
      <c r="AV3563">
        <v>21.052555686559927</v>
      </c>
      <c r="AW3563">
        <v>0.31141140723792743</v>
      </c>
      <c r="AX3563">
        <v>1.663380463398596</v>
      </c>
      <c r="AY3563">
        <v>345.1436268943886</v>
      </c>
      <c r="AZ3563">
        <v>0.10651529881118663</v>
      </c>
      <c r="BA3563">
        <v>468.44462141921599</v>
      </c>
      <c r="BB3563">
        <v>310.5010400023084</v>
      </c>
      <c r="BC3563">
        <v>1</v>
      </c>
      <c r="BD3563">
        <v>33.843342857822165</v>
      </c>
      <c r="BE3563">
        <v>89.266632281250494</v>
      </c>
      <c r="BF3563">
        <v>19.300115614743174</v>
      </c>
      <c r="BG3563">
        <v>5.2100611012846034</v>
      </c>
      <c r="BH3563">
        <v>399.0754125364104</v>
      </c>
      <c r="BI3563">
        <v>0.19999999999999998</v>
      </c>
      <c r="BJ3563">
        <v>2663.1001808130654</v>
      </c>
      <c r="BK3563">
        <v>695.60709450410377</v>
      </c>
      <c r="BL3563">
        <v>888.02718627752142</v>
      </c>
      <c r="BM3563">
        <v>897.42653665211935</v>
      </c>
      <c r="BN3563">
        <v>103.06082158435501</v>
      </c>
      <c r="BO3563">
        <v>28.410595240332448</v>
      </c>
      <c r="BP3563">
        <v>1.4966570746461367E-2</v>
      </c>
      <c r="BQ3563">
        <v>100</v>
      </c>
      <c r="BR3563">
        <v>323.12703520692082</v>
      </c>
      <c r="BS3563">
        <v>5.2682151247247698E-2</v>
      </c>
      <c r="BT3563">
        <v>2.8015482332982865E-4</v>
      </c>
      <c r="BU3563">
        <v>0</v>
      </c>
      <c r="BV3563">
        <v>0.52439296823091974</v>
      </c>
      <c r="BW3563">
        <v>15.337965916699689</v>
      </c>
      <c r="BX3563">
        <v>37.590299650352677</v>
      </c>
      <c r="BY3563">
        <v>32.036046411629407</v>
      </c>
      <c r="BZ3563">
        <v>729.51648185018894</v>
      </c>
      <c r="CA3563">
        <v>255.63164405767648</v>
      </c>
      <c r="CB3563">
        <v>242.272369867962</v>
      </c>
      <c r="CC3563" s="156">
        <v>0.71</v>
      </c>
      <c r="CD3563">
        <v>2360</v>
      </c>
      <c r="CE3563">
        <v>7.7053923157869963E-2</v>
      </c>
      <c r="CF3563">
        <v>3.0950559458707168</v>
      </c>
      <c r="CG3563">
        <v>0.10941656043331244</v>
      </c>
      <c r="CH3563">
        <v>-2.9446084359660381</v>
      </c>
      <c r="CI3563" t="s">
        <v>479</v>
      </c>
    </row>
    <row r="3564" spans="47:87" x14ac:dyDescent="0.3">
      <c r="AU3564">
        <v>0.3</v>
      </c>
      <c r="AV3564">
        <v>20.580146309614054</v>
      </c>
      <c r="AW3564">
        <v>0.33213123084561452</v>
      </c>
      <c r="AX3564">
        <v>0.92208484696447446</v>
      </c>
      <c r="AY3564">
        <v>338.40834257687362</v>
      </c>
      <c r="AZ3564">
        <v>9.3730068587286927E-2</v>
      </c>
      <c r="BA3564">
        <v>428.73447060965941</v>
      </c>
      <c r="BB3564">
        <v>345.64794012226071</v>
      </c>
      <c r="BC3564">
        <v>1</v>
      </c>
      <c r="BD3564">
        <v>45.150998099977755</v>
      </c>
      <c r="BE3564">
        <v>114.58089723040887</v>
      </c>
      <c r="BF3564">
        <v>9.4696520440568186</v>
      </c>
      <c r="BG3564">
        <v>6.79286861082897</v>
      </c>
      <c r="BH3564">
        <v>437.24350270676382</v>
      </c>
      <c r="BI3564">
        <v>0.20000000000000004</v>
      </c>
      <c r="BJ3564">
        <v>2642.2092616011937</v>
      </c>
      <c r="BK3564">
        <v>691.98389688585144</v>
      </c>
      <c r="BL3564">
        <v>909.86073354863117</v>
      </c>
      <c r="BM3564">
        <v>994.34797020838539</v>
      </c>
      <c r="BN3564">
        <v>124.14552706809224</v>
      </c>
      <c r="BO3564">
        <v>30.036704156722827</v>
      </c>
      <c r="BP3564">
        <v>4.8117433623088762E-2</v>
      </c>
      <c r="BQ3564">
        <v>100</v>
      </c>
      <c r="BR3564">
        <v>333.54442823676419</v>
      </c>
      <c r="BS3564">
        <v>5.6301315754128688E-2</v>
      </c>
      <c r="BT3564">
        <v>3.3083394557418617E-4</v>
      </c>
      <c r="BU3564">
        <v>28.476707782656948</v>
      </c>
      <c r="BV3564">
        <v>0.57866812384026067</v>
      </c>
      <c r="BW3564">
        <v>15.731248185223011</v>
      </c>
      <c r="BX3564">
        <v>35.411864096981134</v>
      </c>
      <c r="BY3564">
        <v>27.218801486773039</v>
      </c>
      <c r="BZ3564">
        <v>1234.0975230847405</v>
      </c>
      <c r="CA3564">
        <v>414.42489196224551</v>
      </c>
      <c r="CB3564">
        <v>227.79313139332916</v>
      </c>
      <c r="CC3564" s="156">
        <v>1.06</v>
      </c>
      <c r="CD3564">
        <v>2360</v>
      </c>
      <c r="CE3564">
        <v>9.1620094944355746E-2</v>
      </c>
      <c r="CF3564">
        <v>3.665757261093769</v>
      </c>
      <c r="CG3564">
        <v>0.12706892029247427</v>
      </c>
      <c r="CH3564">
        <v>-1.016485628677315</v>
      </c>
      <c r="CI3564" t="s">
        <v>479</v>
      </c>
    </row>
    <row r="3565" spans="47:87" x14ac:dyDescent="0.3">
      <c r="AU3565">
        <v>0.3</v>
      </c>
      <c r="AV3565">
        <v>20.303017419602003</v>
      </c>
      <c r="AW3565">
        <v>0.31709990311655001</v>
      </c>
      <c r="AX3565">
        <v>1.1628868790763922</v>
      </c>
      <c r="AY3565">
        <v>297.73470120976617</v>
      </c>
      <c r="AZ3565">
        <v>7.8204492442825416E-2</v>
      </c>
      <c r="BA3565">
        <v>325.00942435367568</v>
      </c>
      <c r="BB3565">
        <v>326.42834428698114</v>
      </c>
      <c r="BC3565">
        <v>1</v>
      </c>
      <c r="BD3565">
        <v>39.317844765842246</v>
      </c>
      <c r="BE3565">
        <v>100.56097324484676</v>
      </c>
      <c r="BF3565">
        <v>18.746588001728135</v>
      </c>
      <c r="BG3565">
        <v>5.7382846132463827</v>
      </c>
      <c r="BH3565">
        <v>384.22398402624657</v>
      </c>
      <c r="BI3565">
        <v>0.20000000000000004</v>
      </c>
      <c r="BJ3565">
        <v>2651.0957322820527</v>
      </c>
      <c r="BK3565">
        <v>672.29443707428209</v>
      </c>
      <c r="BL3565">
        <v>775.97756485314505</v>
      </c>
      <c r="BM3565">
        <v>867.80170854406288</v>
      </c>
      <c r="BN3565">
        <v>168.29579272898391</v>
      </c>
      <c r="BO3565">
        <v>28.369450353713731</v>
      </c>
      <c r="BP3565">
        <v>8.3353556565148312E-2</v>
      </c>
      <c r="BQ3565">
        <v>100</v>
      </c>
      <c r="BR3565">
        <v>318.0339523742079</v>
      </c>
      <c r="BS3565">
        <v>6.1330332442332214E-2</v>
      </c>
      <c r="BT3565">
        <v>3.1076603826575599E-4</v>
      </c>
      <c r="BU3565">
        <v>13.2327906356662</v>
      </c>
      <c r="BV3565">
        <v>0.53200352362934156</v>
      </c>
      <c r="BW3565">
        <v>14.143795409868806</v>
      </c>
      <c r="BX3565">
        <v>32.436290532413025</v>
      </c>
      <c r="BY3565">
        <v>36.398216451198365</v>
      </c>
      <c r="BZ3565">
        <v>907.70219108222159</v>
      </c>
      <c r="CA3565">
        <v>229.36306362031394</v>
      </c>
      <c r="CB3565">
        <v>218.94559814163313</v>
      </c>
      <c r="CC3565" s="156">
        <v>0.77</v>
      </c>
      <c r="CD3565">
        <v>2600</v>
      </c>
      <c r="CE3565">
        <v>0.10147878353803841</v>
      </c>
      <c r="CF3565">
        <v>4.0776737027532413</v>
      </c>
      <c r="CG3565">
        <v>0.12891698847472355</v>
      </c>
      <c r="CH3565">
        <v>0.59488614477154633</v>
      </c>
      <c r="CI3565">
        <v>20</v>
      </c>
    </row>
    <row r="3566" spans="47:87" x14ac:dyDescent="0.3">
      <c r="AU3566">
        <v>0.3</v>
      </c>
      <c r="AV3566">
        <v>18.914369192451442</v>
      </c>
      <c r="AW3566">
        <v>0.27247224538713122</v>
      </c>
      <c r="AX3566">
        <v>0.73753874686372645</v>
      </c>
      <c r="AY3566">
        <v>315.40930055974468</v>
      </c>
      <c r="AZ3566">
        <v>0.10456738160932801</v>
      </c>
      <c r="BA3566">
        <v>451.66421316722989</v>
      </c>
      <c r="BB3566">
        <v>387.53990955553087</v>
      </c>
      <c r="BC3566">
        <v>1</v>
      </c>
      <c r="BD3566">
        <v>33.207585666715815</v>
      </c>
      <c r="BE3566">
        <v>101.86073706496381</v>
      </c>
      <c r="BF3566">
        <v>12.986325742649317</v>
      </c>
      <c r="BG3566">
        <v>8.0067927393356566</v>
      </c>
      <c r="BH3566">
        <v>416.32365650303984</v>
      </c>
      <c r="BI3566">
        <v>0.20000000000000004</v>
      </c>
      <c r="BJ3566">
        <v>2447.8911793146517</v>
      </c>
      <c r="BK3566">
        <v>681.53149501859411</v>
      </c>
      <c r="BL3566">
        <v>903.83697994779754</v>
      </c>
      <c r="BM3566">
        <v>884.61653053276018</v>
      </c>
      <c r="BN3566">
        <v>150.40260497884114</v>
      </c>
      <c r="BO3566">
        <v>24.652575879660091</v>
      </c>
      <c r="BP3566">
        <v>3.7980161541055373E-2</v>
      </c>
      <c r="BQ3566">
        <v>100</v>
      </c>
      <c r="BR3566">
        <v>371.70300686051115</v>
      </c>
      <c r="BS3566">
        <v>5.7816213292847689E-2</v>
      </c>
      <c r="BT3566">
        <v>3.1569427853214428E-4</v>
      </c>
      <c r="BU3566">
        <v>0</v>
      </c>
      <c r="BV3566">
        <v>0.53858779054932071</v>
      </c>
      <c r="BW3566">
        <v>15.467466990818142</v>
      </c>
      <c r="BX3566">
        <v>37.478827391411137</v>
      </c>
      <c r="BY3566">
        <v>37.717567635294202</v>
      </c>
      <c r="BZ3566">
        <v>873.91803267979572</v>
      </c>
      <c r="CA3566">
        <v>276.85800118146238</v>
      </c>
      <c r="CB3566">
        <v>232.76238909267258</v>
      </c>
      <c r="CC3566" s="156">
        <v>1.04</v>
      </c>
      <c r="CD3566">
        <v>1780</v>
      </c>
      <c r="CE3566">
        <v>0.13091559042915701</v>
      </c>
      <c r="CF3566">
        <v>3.6301819882702953</v>
      </c>
      <c r="CG3566">
        <v>0.16465471516577446</v>
      </c>
      <c r="CH3566">
        <v>3.1340258016316356</v>
      </c>
      <c r="CI3566">
        <v>14</v>
      </c>
    </row>
    <row r="3567" spans="47:87" x14ac:dyDescent="0.3">
      <c r="AU3567">
        <v>0.3</v>
      </c>
      <c r="AV3567">
        <v>19.209153531792023</v>
      </c>
      <c r="AW3567">
        <v>0.35561177143057071</v>
      </c>
      <c r="AX3567">
        <v>2.0474745648502428</v>
      </c>
      <c r="AY3567">
        <v>327.17590894201714</v>
      </c>
      <c r="AZ3567">
        <v>0.10099887441418931</v>
      </c>
      <c r="BA3567">
        <v>515.63071182305396</v>
      </c>
      <c r="BB3567">
        <v>274.70436132831998</v>
      </c>
      <c r="BC3567">
        <v>1</v>
      </c>
      <c r="BD3567">
        <v>38.58735010372483</v>
      </c>
      <c r="BE3567">
        <v>94.815928880833923</v>
      </c>
      <c r="BF3567">
        <v>13.506116203514145</v>
      </c>
      <c r="BG3567">
        <v>5.4592705272790996</v>
      </c>
      <c r="BH3567">
        <v>388.99844901539882</v>
      </c>
      <c r="BI3567">
        <v>0.19999999999999998</v>
      </c>
      <c r="BJ3567">
        <v>2586.5540560784934</v>
      </c>
      <c r="BK3567">
        <v>684.57147555445567</v>
      </c>
      <c r="BL3567">
        <v>934.0910146570975</v>
      </c>
      <c r="BM3567">
        <v>966.14123848931536</v>
      </c>
      <c r="BN3567">
        <v>172.3802247705039</v>
      </c>
      <c r="BO3567">
        <v>32.052402605950441</v>
      </c>
      <c r="BP3567">
        <v>6.459617344656704E-2</v>
      </c>
      <c r="BQ3567">
        <v>100</v>
      </c>
      <c r="BR3567">
        <v>343.58157473852242</v>
      </c>
      <c r="BS3567">
        <v>5.2619780730534624E-2</v>
      </c>
      <c r="BT3567">
        <v>2.7747786450745248E-4</v>
      </c>
      <c r="BU3567">
        <v>47.673666465463796</v>
      </c>
      <c r="BV3567">
        <v>0.60256548833546408</v>
      </c>
      <c r="BW3567">
        <v>14.078613782182554</v>
      </c>
      <c r="BX3567">
        <v>35.899620808796207</v>
      </c>
      <c r="BY3567">
        <v>30.42997245906172</v>
      </c>
      <c r="BZ3567">
        <v>960.58965450413882</v>
      </c>
      <c r="CA3567">
        <v>305.4072767740476</v>
      </c>
      <c r="CB3567">
        <v>234.55069476251381</v>
      </c>
      <c r="CC3567" s="156">
        <v>0.92</v>
      </c>
      <c r="CD3567">
        <v>1470</v>
      </c>
      <c r="CE3567">
        <v>0.31876505088049356</v>
      </c>
      <c r="CF3567">
        <v>7.4584122955922432</v>
      </c>
      <c r="CG3567">
        <v>0.39686731191310948</v>
      </c>
      <c r="CH3567">
        <v>37.92875607998846</v>
      </c>
      <c r="CI3567">
        <v>4</v>
      </c>
    </row>
    <row r="3568" spans="47:87" x14ac:dyDescent="0.3">
      <c r="AU3568">
        <v>0.3</v>
      </c>
      <c r="AV3568">
        <v>19.601566315214452</v>
      </c>
      <c r="AW3568">
        <v>0.28406206130207756</v>
      </c>
      <c r="AX3568">
        <v>0.90391031968403401</v>
      </c>
      <c r="AY3568">
        <v>326.41137518111475</v>
      </c>
      <c r="AZ3568">
        <v>0.11867128314345216</v>
      </c>
      <c r="BA3568">
        <v>403.42972420114393</v>
      </c>
      <c r="BB3568">
        <v>385.04687751990861</v>
      </c>
      <c r="BC3568">
        <v>1</v>
      </c>
      <c r="BD3568">
        <v>38.988745760410033</v>
      </c>
      <c r="BE3568">
        <v>92.722759408414177</v>
      </c>
      <c r="BF3568">
        <v>23.541386859393718</v>
      </c>
      <c r="BG3568">
        <v>5.852530813416954</v>
      </c>
      <c r="BH3568">
        <v>399.56918326770676</v>
      </c>
      <c r="BI3568">
        <v>0.20000000000000009</v>
      </c>
      <c r="BJ3568">
        <v>2405.1661500653945</v>
      </c>
      <c r="BK3568">
        <v>708.59071071432368</v>
      </c>
      <c r="BL3568">
        <v>919.05107097280427</v>
      </c>
      <c r="BM3568">
        <v>1081.5837283140743</v>
      </c>
      <c r="BN3568">
        <v>205.67730960506086</v>
      </c>
      <c r="BO3568">
        <v>25.587787971949272</v>
      </c>
      <c r="BP3568">
        <v>5.3309729462433175E-2</v>
      </c>
      <c r="BQ3568">
        <v>100</v>
      </c>
      <c r="BR3568">
        <v>300.95407544289469</v>
      </c>
      <c r="BS3568">
        <v>5.714785710755823E-2</v>
      </c>
      <c r="BT3568">
        <v>3.0608127142475104E-4</v>
      </c>
      <c r="BU3568">
        <v>0</v>
      </c>
      <c r="BV3568">
        <v>0.55107714692784382</v>
      </c>
      <c r="BW3568">
        <v>12.885986609792822</v>
      </c>
      <c r="BX3568">
        <v>35.336730410799269</v>
      </c>
      <c r="BY3568">
        <v>41.555450672277686</v>
      </c>
      <c r="BZ3568">
        <v>1232.0800400117239</v>
      </c>
      <c r="CA3568">
        <v>324.17678478050203</v>
      </c>
      <c r="CB3568">
        <v>241.53397067683835</v>
      </c>
      <c r="CC3568" s="156">
        <v>0.96</v>
      </c>
      <c r="CD3568">
        <v>1980</v>
      </c>
      <c r="CE3568">
        <v>0.15322420280991866</v>
      </c>
      <c r="CF3568">
        <v>5.0544335816033481</v>
      </c>
      <c r="CG3568">
        <v>0.18609822867458239</v>
      </c>
      <c r="CH3568">
        <v>12.707892157745427</v>
      </c>
      <c r="CI3568">
        <v>10</v>
      </c>
    </row>
    <row r="3569" spans="47:87" x14ac:dyDescent="0.3">
      <c r="AU3569">
        <v>0.3</v>
      </c>
      <c r="AV3569">
        <v>20.113211172468773</v>
      </c>
      <c r="AW3569">
        <v>0.30408569137544178</v>
      </c>
      <c r="AX3569">
        <v>1.6035809992462178</v>
      </c>
      <c r="AY3569">
        <v>325.16670243030757</v>
      </c>
      <c r="AZ3569">
        <v>0.10374006953014223</v>
      </c>
      <c r="BA3569">
        <v>345.99833434497748</v>
      </c>
      <c r="BB3569">
        <v>332.01149949777022</v>
      </c>
      <c r="BC3569">
        <v>1</v>
      </c>
      <c r="BD3569">
        <v>43.365538770840104</v>
      </c>
      <c r="BE3569">
        <v>97.904785220863872</v>
      </c>
      <c r="BF3569">
        <v>18.753758483992105</v>
      </c>
      <c r="BG3569">
        <v>6.2202076378928952</v>
      </c>
      <c r="BH3569">
        <v>423.53723612020144</v>
      </c>
      <c r="BI3569">
        <v>0.19999999999999996</v>
      </c>
      <c r="BJ3569">
        <v>2632.336944065225</v>
      </c>
      <c r="BK3569">
        <v>676.94153920063923</v>
      </c>
      <c r="BL3569">
        <v>852.56652324364427</v>
      </c>
      <c r="BM3569">
        <v>964.51197013935484</v>
      </c>
      <c r="BN3569">
        <v>176.61529616721049</v>
      </c>
      <c r="BO3569">
        <v>27.774011791031398</v>
      </c>
      <c r="BP3569">
        <v>1.076262631108554E-2</v>
      </c>
      <c r="BQ3569">
        <v>100</v>
      </c>
      <c r="BR3569">
        <v>316.69954601456675</v>
      </c>
      <c r="BS3569">
        <v>5.5269097361000559E-2</v>
      </c>
      <c r="BT3569">
        <v>3.2307661255361655E-4</v>
      </c>
      <c r="BU3569">
        <v>0</v>
      </c>
      <c r="BV3569">
        <v>0.49307275898633257</v>
      </c>
      <c r="BW3569">
        <v>14.698319236670194</v>
      </c>
      <c r="BX3569">
        <v>34.130015782226039</v>
      </c>
      <c r="BY3569">
        <v>35.045369176145932</v>
      </c>
      <c r="BZ3569">
        <v>948.65764378499637</v>
      </c>
      <c r="CA3569">
        <v>302.79756848413263</v>
      </c>
      <c r="CB3569">
        <v>249.57222785449713</v>
      </c>
      <c r="CC3569" s="156">
        <v>0.68</v>
      </c>
      <c r="CD3569">
        <v>1960</v>
      </c>
      <c r="CE3569">
        <v>0.19520462985239706</v>
      </c>
      <c r="CF3569">
        <v>6.918611911607961</v>
      </c>
      <c r="CG3569">
        <v>0.2371789133863112</v>
      </c>
      <c r="CH3569">
        <v>19.079578259786075</v>
      </c>
      <c r="CI3569">
        <v>7</v>
      </c>
    </row>
    <row r="3570" spans="47:87" x14ac:dyDescent="0.3">
      <c r="AU3570">
        <v>0.3</v>
      </c>
      <c r="AV3570">
        <v>21.001664696176622</v>
      </c>
      <c r="AW3570">
        <v>0.3160130832798535</v>
      </c>
      <c r="AX3570">
        <v>0.50032219077695173</v>
      </c>
      <c r="AY3570">
        <v>352.26977601930031</v>
      </c>
      <c r="AZ3570">
        <v>9.2607922004799323E-2</v>
      </c>
      <c r="BA3570">
        <v>381.2822637980766</v>
      </c>
      <c r="BB3570">
        <v>395.71781125298048</v>
      </c>
      <c r="BC3570">
        <v>1</v>
      </c>
      <c r="BD3570">
        <v>33.873682497835119</v>
      </c>
      <c r="BE3570">
        <v>85.551667464152388</v>
      </c>
      <c r="BF3570">
        <v>11.178901072955709</v>
      </c>
      <c r="BG3570">
        <v>5.5584780203649276</v>
      </c>
      <c r="BH3570">
        <v>421.88983926807055</v>
      </c>
      <c r="BI3570">
        <v>0.19999999999999998</v>
      </c>
      <c r="BJ3570">
        <v>2822.6506167331568</v>
      </c>
      <c r="BK3570">
        <v>671.58495624617262</v>
      </c>
      <c r="BL3570">
        <v>867.84823532743337</v>
      </c>
      <c r="BM3570">
        <v>889.84547779983973</v>
      </c>
      <c r="BN3570">
        <v>185.08298392508536</v>
      </c>
      <c r="BO3570">
        <v>28.472235182745745</v>
      </c>
      <c r="BP3570">
        <v>5.8725732131925043E-2</v>
      </c>
      <c r="BQ3570">
        <v>100</v>
      </c>
      <c r="BR3570">
        <v>405.70773919242697</v>
      </c>
      <c r="BS3570">
        <v>5.7502985952466876E-2</v>
      </c>
      <c r="BT3570">
        <v>3.1399542063945341E-4</v>
      </c>
      <c r="BU3570">
        <v>0</v>
      </c>
      <c r="BV3570">
        <v>0.5271630478773055</v>
      </c>
      <c r="BW3570">
        <v>14.877570873115998</v>
      </c>
      <c r="BX3570">
        <v>37.848955920921732</v>
      </c>
      <c r="BY3570">
        <v>36.857159488964797</v>
      </c>
      <c r="BZ3570">
        <v>1055.09645453793</v>
      </c>
      <c r="CA3570">
        <v>347.42310430761358</v>
      </c>
      <c r="CB3570">
        <v>218.83986945135518</v>
      </c>
      <c r="CC3570" s="156">
        <v>1.2</v>
      </c>
      <c r="CD3570">
        <v>1460</v>
      </c>
      <c r="CE3570">
        <v>0.13926593708627855</v>
      </c>
      <c r="CF3570">
        <v>4.2177079112782527</v>
      </c>
      <c r="CG3570">
        <v>0.16848990436617509</v>
      </c>
      <c r="CH3570">
        <v>10.813198666092283</v>
      </c>
      <c r="CI3570">
        <v>10</v>
      </c>
    </row>
    <row r="3571" spans="47:87" x14ac:dyDescent="0.3">
      <c r="AU3571">
        <v>0.3</v>
      </c>
      <c r="AV3571">
        <v>20.464190113319095</v>
      </c>
      <c r="AW3571">
        <v>0.33583366014862792</v>
      </c>
      <c r="AX3571">
        <v>1.3806493036037331</v>
      </c>
      <c r="AY3571">
        <v>330.23221194075671</v>
      </c>
      <c r="AZ3571">
        <v>0.10432787723142205</v>
      </c>
      <c r="BA3571">
        <v>470.24581797905643</v>
      </c>
      <c r="BB3571">
        <v>256.39247169595808</v>
      </c>
      <c r="BC3571">
        <v>1</v>
      </c>
      <c r="BD3571">
        <v>35.776946864403087</v>
      </c>
      <c r="BE3571">
        <v>91.041437821810661</v>
      </c>
      <c r="BF3571">
        <v>16.89810026967784</v>
      </c>
      <c r="BG3571">
        <v>7.1431061243318403</v>
      </c>
      <c r="BH3571">
        <v>477.65349535778216</v>
      </c>
      <c r="BI3571">
        <v>0.20000000000000007</v>
      </c>
      <c r="BJ3571">
        <v>2969.578436473038</v>
      </c>
      <c r="BK3571">
        <v>690.18578532681852</v>
      </c>
      <c r="BL3571">
        <v>885.22069206223239</v>
      </c>
      <c r="BM3571">
        <v>984.12217992189426</v>
      </c>
      <c r="BN3571">
        <v>176.52118632409685</v>
      </c>
      <c r="BO3571">
        <v>30.257336119478794</v>
      </c>
      <c r="BP3571">
        <v>6.2465176547723704E-2</v>
      </c>
      <c r="BQ3571">
        <v>100</v>
      </c>
      <c r="BR3571">
        <v>364.93833776229945</v>
      </c>
      <c r="BS3571">
        <v>5.1064373301690003E-2</v>
      </c>
      <c r="BT3571">
        <v>3.0643681029712594E-4</v>
      </c>
      <c r="BU3571">
        <v>58.915871071096184</v>
      </c>
      <c r="BV3571">
        <v>0.58474453653816483</v>
      </c>
      <c r="BW3571">
        <v>15.877408001387925</v>
      </c>
      <c r="BX3571">
        <v>37.530987610086406</v>
      </c>
      <c r="BY3571">
        <v>35.650768953223931</v>
      </c>
      <c r="BZ3571">
        <v>1071.611348306981</v>
      </c>
      <c r="CA3571">
        <v>278.94267561900074</v>
      </c>
      <c r="CB3571">
        <v>212.56790069578744</v>
      </c>
      <c r="CC3571" s="156">
        <v>1.34</v>
      </c>
      <c r="CD3571">
        <v>650</v>
      </c>
      <c r="CE3571">
        <v>0.10098119750514822</v>
      </c>
      <c r="CF3571">
        <v>4.7720984130816433</v>
      </c>
      <c r="CG3571">
        <v>0.13925559089016595</v>
      </c>
      <c r="CH3571">
        <v>-0.99563177024578942</v>
      </c>
      <c r="CI3571" t="s">
        <v>479</v>
      </c>
    </row>
    <row r="3572" spans="47:87" x14ac:dyDescent="0.3">
      <c r="AU3572">
        <v>0.3</v>
      </c>
      <c r="AV3572">
        <v>18.346685295756586</v>
      </c>
      <c r="AW3572">
        <v>0.22982863243221208</v>
      </c>
      <c r="AX3572">
        <v>0.81076720517938172</v>
      </c>
      <c r="AY3572">
        <v>307.44454947351818</v>
      </c>
      <c r="AZ3572">
        <v>0.11038242953692763</v>
      </c>
      <c r="BA3572">
        <v>392.18115575368802</v>
      </c>
      <c r="BB3572">
        <v>341.1982260979417</v>
      </c>
      <c r="BC3572">
        <v>1</v>
      </c>
      <c r="BD3572">
        <v>36.484868004487893</v>
      </c>
      <c r="BE3572">
        <v>113.69075575181812</v>
      </c>
      <c r="BF3572">
        <v>11.7401531820672</v>
      </c>
      <c r="BG3572">
        <v>5.7889497110465689</v>
      </c>
      <c r="BH3572">
        <v>403.18377028689582</v>
      </c>
      <c r="BI3572">
        <v>0.2</v>
      </c>
      <c r="BJ3572">
        <v>3132.7519997194936</v>
      </c>
      <c r="BK3572">
        <v>699.56268161285902</v>
      </c>
      <c r="BL3572">
        <v>844.38621693478433</v>
      </c>
      <c r="BM3572">
        <v>899.77492556429809</v>
      </c>
      <c r="BN3572">
        <v>168.84663084476543</v>
      </c>
      <c r="BO3572">
        <v>20.393880473763346</v>
      </c>
      <c r="BP3572">
        <v>8.0516099267897379E-2</v>
      </c>
      <c r="BQ3572">
        <v>100</v>
      </c>
      <c r="BR3572">
        <v>278.79514897144873</v>
      </c>
      <c r="BS3572">
        <v>5.2578756109902515E-2</v>
      </c>
      <c r="BT3572">
        <v>2.9588349757732774E-4</v>
      </c>
      <c r="BU3572">
        <v>34.13539312761317</v>
      </c>
      <c r="BV3572">
        <v>0.52012730955851849</v>
      </c>
      <c r="BW3572">
        <v>13.88522200598838</v>
      </c>
      <c r="BX3572">
        <v>34.5412460795851</v>
      </c>
      <c r="BY3572">
        <v>35.815491574975283</v>
      </c>
      <c r="BZ3572">
        <v>974.42957705820493</v>
      </c>
      <c r="CA3572">
        <v>355.16030827661098</v>
      </c>
      <c r="CB3572">
        <v>221.19138738572005</v>
      </c>
      <c r="CC3572" s="156">
        <v>1.0900000000000001</v>
      </c>
      <c r="CD3572">
        <v>1800</v>
      </c>
      <c r="CE3572">
        <v>2.5423032652886812E-2</v>
      </c>
      <c r="CF3572">
        <v>1.696767317511096</v>
      </c>
      <c r="CG3572">
        <v>6.8781956702306551E-2</v>
      </c>
      <c r="CH3572">
        <v>-11.294226210597813</v>
      </c>
      <c r="CI3572" t="s">
        <v>479</v>
      </c>
    </row>
    <row r="3573" spans="47:87" x14ac:dyDescent="0.3">
      <c r="AU3573">
        <v>0.3</v>
      </c>
      <c r="AV3573">
        <v>20.649530312441378</v>
      </c>
      <c r="AW3573">
        <v>0.26912727358556321</v>
      </c>
      <c r="AX3573">
        <v>0.70420307403901905</v>
      </c>
      <c r="AY3573">
        <v>329.40326767250201</v>
      </c>
      <c r="AZ3573">
        <v>9.2070124029485195E-2</v>
      </c>
      <c r="BA3573">
        <v>438.70586280178702</v>
      </c>
      <c r="BB3573">
        <v>374.14163755699144</v>
      </c>
      <c r="BC3573">
        <v>1</v>
      </c>
      <c r="BD3573">
        <v>41.544403174653254</v>
      </c>
      <c r="BE3573">
        <v>104.89740237140026</v>
      </c>
      <c r="BF3573">
        <v>13.303369466981142</v>
      </c>
      <c r="BG3573">
        <v>4.9528881899217438</v>
      </c>
      <c r="BH3573">
        <v>400.62241009563121</v>
      </c>
      <c r="BI3573">
        <v>0.19999999999999998</v>
      </c>
      <c r="BJ3573">
        <v>2966.2550501210862</v>
      </c>
      <c r="BK3573">
        <v>666.67554413715209</v>
      </c>
      <c r="BL3573">
        <v>879.42047055857677</v>
      </c>
      <c r="BM3573">
        <v>673.93758294448264</v>
      </c>
      <c r="BN3573">
        <v>131.74538869053455</v>
      </c>
      <c r="BO3573">
        <v>24.202962807872119</v>
      </c>
      <c r="BP3573">
        <v>5.5402110331305765E-2</v>
      </c>
      <c r="BQ3573">
        <v>100</v>
      </c>
      <c r="BR3573">
        <v>372.24495922131251</v>
      </c>
      <c r="BS3573">
        <v>5.4480558437774745E-2</v>
      </c>
      <c r="BT3573">
        <v>3.1614089660621307E-4</v>
      </c>
      <c r="BU3573">
        <v>19.027353199404267</v>
      </c>
      <c r="BV3573">
        <v>0.53876070631317052</v>
      </c>
      <c r="BW3573">
        <v>14.319714673424215</v>
      </c>
      <c r="BX3573">
        <v>38.227978835547873</v>
      </c>
      <c r="BY3573">
        <v>37.811481264961834</v>
      </c>
      <c r="BZ3573">
        <v>1253.7388873181649</v>
      </c>
      <c r="CA3573">
        <v>321.07982449218468</v>
      </c>
      <c r="CB3573">
        <v>237.6399841083439</v>
      </c>
      <c r="CC3573" s="156">
        <v>0.97</v>
      </c>
      <c r="CD3573">
        <v>1610</v>
      </c>
      <c r="CE3573">
        <v>0.1802859760030151</v>
      </c>
      <c r="CF3573">
        <v>5.9283701409040024</v>
      </c>
      <c r="CG3573">
        <v>0.21978542447717989</v>
      </c>
      <c r="CH3573">
        <v>16.879234566784806</v>
      </c>
      <c r="CI3573">
        <v>8</v>
      </c>
    </row>
    <row r="3574" spans="47:87" x14ac:dyDescent="0.3">
      <c r="AU3574">
        <v>0.3</v>
      </c>
      <c r="AV3574">
        <v>19.655248979528828</v>
      </c>
      <c r="AW3574">
        <v>0.28504709338538214</v>
      </c>
      <c r="AX3574">
        <v>1.4527575210702246</v>
      </c>
      <c r="AY3574">
        <v>340.60319331340213</v>
      </c>
      <c r="AZ3574">
        <v>0.10832031413630416</v>
      </c>
      <c r="BA3574">
        <v>437.31941444953929</v>
      </c>
      <c r="BB3574">
        <v>317.58121045219372</v>
      </c>
      <c r="BC3574">
        <v>1</v>
      </c>
      <c r="BD3574">
        <v>45.019836945559625</v>
      </c>
      <c r="BE3574">
        <v>105.78308713840113</v>
      </c>
      <c r="BF3574">
        <v>17.013360172203353</v>
      </c>
      <c r="BG3574">
        <v>4.0903813602056864</v>
      </c>
      <c r="BH3574">
        <v>437.68144045028856</v>
      </c>
      <c r="BI3574">
        <v>0.2</v>
      </c>
      <c r="BJ3574">
        <v>2515.1280197528376</v>
      </c>
      <c r="BK3574">
        <v>691.17674350925438</v>
      </c>
      <c r="BL3574">
        <v>874.0078910409909</v>
      </c>
      <c r="BM3574">
        <v>882.76785508131445</v>
      </c>
      <c r="BN3574">
        <v>187.870707937232</v>
      </c>
      <c r="BO3574">
        <v>25.519170032263805</v>
      </c>
      <c r="BP3574">
        <v>7.264004322025143E-2</v>
      </c>
      <c r="BQ3574">
        <v>100</v>
      </c>
      <c r="BR3574">
        <v>392.54758650014003</v>
      </c>
      <c r="BS3574">
        <v>5.2883893530600266E-2</v>
      </c>
      <c r="BT3574">
        <v>3.2000810866597183E-4</v>
      </c>
      <c r="BU3574">
        <v>7.0952374165916137</v>
      </c>
      <c r="BV3574">
        <v>0.56664198976803148</v>
      </c>
      <c r="BW3574">
        <v>15.120646711561964</v>
      </c>
      <c r="BX3574">
        <v>34.531710126905772</v>
      </c>
      <c r="BY3574">
        <v>34.793767938323271</v>
      </c>
      <c r="BZ3574">
        <v>643.72022584227784</v>
      </c>
      <c r="CA3574">
        <v>179.53837975942326</v>
      </c>
      <c r="CB3574">
        <v>225.07386788543113</v>
      </c>
      <c r="CC3574" s="156">
        <v>0.98</v>
      </c>
      <c r="CD3574">
        <v>2110</v>
      </c>
      <c r="CE3574">
        <v>8.7293431856937387E-2</v>
      </c>
      <c r="CF3574">
        <v>4.0545034921924152</v>
      </c>
      <c r="CG3574">
        <v>0.12548152060725862</v>
      </c>
      <c r="CH3574">
        <v>-3.0856714400505254</v>
      </c>
      <c r="CI3574" t="s">
        <v>479</v>
      </c>
    </row>
    <row r="3575" spans="47:87" x14ac:dyDescent="0.3">
      <c r="AU3575">
        <v>0.3</v>
      </c>
      <c r="AV3575">
        <v>20.17572434833238</v>
      </c>
      <c r="AW3575">
        <v>0.34435400917869502</v>
      </c>
      <c r="AX3575">
        <v>0.62796738206980729</v>
      </c>
      <c r="AY3575">
        <v>351.50797474748009</v>
      </c>
      <c r="AZ3575">
        <v>0.102776098483652</v>
      </c>
      <c r="BA3575">
        <v>338.27851334100512</v>
      </c>
      <c r="BB3575">
        <v>388.35990383578746</v>
      </c>
      <c r="BC3575">
        <v>1</v>
      </c>
      <c r="BD3575">
        <v>36.402925881147809</v>
      </c>
      <c r="BE3575">
        <v>119.00009801220348</v>
      </c>
      <c r="BF3575">
        <v>20.434196493974525</v>
      </c>
      <c r="BG3575">
        <v>4.7461356492248212</v>
      </c>
      <c r="BH3575">
        <v>443.35636167327743</v>
      </c>
      <c r="BI3575">
        <v>0.19999999999999998</v>
      </c>
      <c r="BJ3575">
        <v>2585.0145893496911</v>
      </c>
      <c r="BK3575">
        <v>687.36717123043604</v>
      </c>
      <c r="BL3575">
        <v>903.64730898067717</v>
      </c>
      <c r="BM3575">
        <v>921.04857033401106</v>
      </c>
      <c r="BN3575">
        <v>105.36792109467751</v>
      </c>
      <c r="BO3575">
        <v>31.180332621423254</v>
      </c>
      <c r="BP3575">
        <v>4.522009692211254E-2</v>
      </c>
      <c r="BQ3575">
        <v>100</v>
      </c>
      <c r="BR3575">
        <v>343.08970930230134</v>
      </c>
      <c r="BS3575">
        <v>5.7730774587108465E-2</v>
      </c>
      <c r="BT3575">
        <v>3.0370803588484281E-4</v>
      </c>
      <c r="BU3575">
        <v>120.86869468753005</v>
      </c>
      <c r="BV3575">
        <v>0.48941924576290041</v>
      </c>
      <c r="BW3575">
        <v>14.821556790372529</v>
      </c>
      <c r="BX3575">
        <v>38.206411341461546</v>
      </c>
      <c r="BY3575">
        <v>37.612057704988253</v>
      </c>
      <c r="BZ3575">
        <v>963.25185046530737</v>
      </c>
      <c r="CA3575">
        <v>244.11087441129536</v>
      </c>
      <c r="CB3575">
        <v>220.41543248504377</v>
      </c>
      <c r="CC3575" s="156">
        <v>0.75</v>
      </c>
      <c r="CD3575">
        <v>1660</v>
      </c>
      <c r="CE3575">
        <v>0.2262836311859393</v>
      </c>
      <c r="CF3575">
        <v>6.8363003646825948</v>
      </c>
      <c r="CG3575">
        <v>0.27743647030033963</v>
      </c>
      <c r="CH3575">
        <v>24.653036161483612</v>
      </c>
      <c r="CI3575">
        <v>6</v>
      </c>
    </row>
    <row r="3576" spans="47:87" x14ac:dyDescent="0.3">
      <c r="AU3576">
        <v>0.3</v>
      </c>
      <c r="AV3576">
        <v>19.45536603250569</v>
      </c>
      <c r="AW3576">
        <v>0.30916634050559294</v>
      </c>
      <c r="AX3576">
        <v>0.35320394211005973</v>
      </c>
      <c r="AY3576">
        <v>285.37890342887061</v>
      </c>
      <c r="AZ3576">
        <v>9.8603305466566898E-2</v>
      </c>
      <c r="BA3576">
        <v>476.14913714371346</v>
      </c>
      <c r="BB3576">
        <v>320.45137645822348</v>
      </c>
      <c r="BC3576">
        <v>1</v>
      </c>
      <c r="BD3576">
        <v>34.946186203276731</v>
      </c>
      <c r="BE3576">
        <v>84.379868232406452</v>
      </c>
      <c r="BF3576">
        <v>7.3952167256265007</v>
      </c>
      <c r="BG3576">
        <v>5.691734383305981</v>
      </c>
      <c r="BH3576">
        <v>440.97475531291815</v>
      </c>
      <c r="BI3576">
        <v>0.2</v>
      </c>
      <c r="BJ3576">
        <v>2245.1705917381023</v>
      </c>
      <c r="BK3576">
        <v>687.10274524804629</v>
      </c>
      <c r="BL3576">
        <v>878.82399807039974</v>
      </c>
      <c r="BM3576">
        <v>1023.4409496483191</v>
      </c>
      <c r="BN3576">
        <v>134.98984797778419</v>
      </c>
      <c r="BO3576">
        <v>28.228485541127313</v>
      </c>
      <c r="BP3576">
        <v>1.2137429008384789E-2</v>
      </c>
      <c r="BQ3576">
        <v>100</v>
      </c>
      <c r="BR3576">
        <v>349.43541930736137</v>
      </c>
      <c r="BS3576">
        <v>5.2656398023320825E-2</v>
      </c>
      <c r="BT3576">
        <v>2.8703823353735605E-4</v>
      </c>
      <c r="BU3576">
        <v>135.28608397784944</v>
      </c>
      <c r="BV3576">
        <v>0.56432648408887154</v>
      </c>
      <c r="BW3576">
        <v>14.354958826056414</v>
      </c>
      <c r="BX3576">
        <v>35.685797665553928</v>
      </c>
      <c r="BY3576">
        <v>33.62799038879654</v>
      </c>
      <c r="BZ3576">
        <v>997.45031114282665</v>
      </c>
      <c r="CA3576">
        <v>234.37359633934503</v>
      </c>
      <c r="CB3576">
        <v>225.86976411921185</v>
      </c>
      <c r="CC3576" s="156">
        <v>1.08</v>
      </c>
      <c r="CD3576">
        <v>1290</v>
      </c>
      <c r="CE3576">
        <v>0.11130131758138839</v>
      </c>
      <c r="CF3576">
        <v>5.2916374978586074</v>
      </c>
      <c r="CG3576">
        <v>0.14083928153562142</v>
      </c>
      <c r="CH3576">
        <v>3.4754056303707728</v>
      </c>
      <c r="CI3576">
        <v>16</v>
      </c>
    </row>
    <row r="3577" spans="47:87" x14ac:dyDescent="0.3">
      <c r="AU3577">
        <v>0.3</v>
      </c>
      <c r="AV3577">
        <v>19.530873797078289</v>
      </c>
      <c r="AW3577">
        <v>0.27332271916701201</v>
      </c>
      <c r="AX3577">
        <v>1.0729313896368211</v>
      </c>
      <c r="AY3577">
        <v>342.24143073176583</v>
      </c>
      <c r="AZ3577">
        <v>9.4794293814218181E-2</v>
      </c>
      <c r="BA3577">
        <v>435.66056941761894</v>
      </c>
      <c r="BB3577">
        <v>361.17127336528245</v>
      </c>
      <c r="BC3577">
        <v>1</v>
      </c>
      <c r="BD3577">
        <v>35.834903148283431</v>
      </c>
      <c r="BE3577">
        <v>101.29998158971598</v>
      </c>
      <c r="BF3577">
        <v>32.647202305747058</v>
      </c>
      <c r="BG3577">
        <v>6.0207362446696218</v>
      </c>
      <c r="BH3577">
        <v>408.71388720457645</v>
      </c>
      <c r="BI3577">
        <v>0.20000000000000007</v>
      </c>
      <c r="BJ3577">
        <v>2900.4348753958352</v>
      </c>
      <c r="BK3577">
        <v>688.82876911695473</v>
      </c>
      <c r="BL3577">
        <v>885.2544962430037</v>
      </c>
      <c r="BM3577">
        <v>852.96295108946481</v>
      </c>
      <c r="BN3577">
        <v>184.74753631932728</v>
      </c>
      <c r="BO3577">
        <v>24.466598101585838</v>
      </c>
      <c r="BP3577">
        <v>7.0052280321614549E-2</v>
      </c>
      <c r="BQ3577">
        <v>100</v>
      </c>
      <c r="BR3577">
        <v>371.89623084836376</v>
      </c>
      <c r="BS3577">
        <v>5.6736677945599542E-2</v>
      </c>
      <c r="BT3577">
        <v>2.9504396783235439E-4</v>
      </c>
      <c r="BU3577">
        <v>0</v>
      </c>
      <c r="BV3577">
        <v>0.49269089932937588</v>
      </c>
      <c r="BW3577">
        <v>15.590838887300052</v>
      </c>
      <c r="BX3577">
        <v>35.436805773942133</v>
      </c>
      <c r="BY3577">
        <v>38.288504595167929</v>
      </c>
      <c r="BZ3577">
        <v>1018.6918108878119</v>
      </c>
      <c r="CA3577">
        <v>317.51020097868366</v>
      </c>
      <c r="CB3577">
        <v>225.64463421176279</v>
      </c>
      <c r="CC3577" s="156">
        <v>0.89</v>
      </c>
      <c r="CD3577">
        <v>1550</v>
      </c>
      <c r="CE3577">
        <v>0.20451471196932536</v>
      </c>
      <c r="CF3577">
        <v>6.7267868098320669</v>
      </c>
      <c r="CG3577">
        <v>0.20020205790469431</v>
      </c>
      <c r="CH3577">
        <v>17.472750600868078</v>
      </c>
      <c r="CI3577">
        <v>8</v>
      </c>
    </row>
    <row r="3578" spans="47:87" x14ac:dyDescent="0.3">
      <c r="AU3578">
        <v>0.3</v>
      </c>
      <c r="AV3578">
        <v>19.325201368105134</v>
      </c>
      <c r="AW3578">
        <v>0.29107206816698922</v>
      </c>
      <c r="AX3578">
        <v>0.19929950270223973</v>
      </c>
      <c r="AY3578">
        <v>296.61828748531968</v>
      </c>
      <c r="AZ3578">
        <v>9.1517292112813606E-2</v>
      </c>
      <c r="BA3578">
        <v>351.9951947997593</v>
      </c>
      <c r="BB3578">
        <v>413.14348509708373</v>
      </c>
      <c r="BC3578">
        <v>1</v>
      </c>
      <c r="BD3578">
        <v>33.701936644470287</v>
      </c>
      <c r="BE3578">
        <v>83.35052392456565</v>
      </c>
      <c r="BF3578">
        <v>18.873038966475548</v>
      </c>
      <c r="BG3578">
        <v>4.2408292116629767</v>
      </c>
      <c r="BH3578">
        <v>428.96476644754716</v>
      </c>
      <c r="BI3578">
        <v>0.19999999999999993</v>
      </c>
      <c r="BJ3578">
        <v>2854.6694322224862</v>
      </c>
      <c r="BK3578">
        <v>697.11193972176829</v>
      </c>
      <c r="BL3578">
        <v>857.13390210247258</v>
      </c>
      <c r="BM3578">
        <v>999.17261364617025</v>
      </c>
      <c r="BN3578">
        <v>135.24997103458333</v>
      </c>
      <c r="BO3578">
        <v>26.244263008309598</v>
      </c>
      <c r="BP3578">
        <v>5.1734471838005794E-2</v>
      </c>
      <c r="BQ3578">
        <v>100</v>
      </c>
      <c r="BR3578">
        <v>398.74653103501845</v>
      </c>
      <c r="BS3578">
        <v>5.2294468004088629E-2</v>
      </c>
      <c r="BT3578">
        <v>2.6126666550514396E-4</v>
      </c>
      <c r="BU3578">
        <v>38.71912912836985</v>
      </c>
      <c r="BV3578">
        <v>0.50643252934025929</v>
      </c>
      <c r="BW3578">
        <v>13.930106258612447</v>
      </c>
      <c r="BX3578">
        <v>35.031522316394216</v>
      </c>
      <c r="BY3578">
        <v>30.666169230117376</v>
      </c>
      <c r="BZ3578">
        <v>1159.7422336156592</v>
      </c>
      <c r="CA3578">
        <v>287.00112697384122</v>
      </c>
      <c r="CB3578">
        <v>241.71140091267847</v>
      </c>
      <c r="CC3578" s="156">
        <v>1</v>
      </c>
      <c r="CD3578">
        <v>920</v>
      </c>
      <c r="CE3578">
        <v>0.2290984493560837</v>
      </c>
      <c r="CF3578">
        <v>8.7963913207311677</v>
      </c>
      <c r="CG3578">
        <v>0.31004134674761674</v>
      </c>
      <c r="CH3578">
        <v>26.961296928212345</v>
      </c>
      <c r="CI3578">
        <v>5</v>
      </c>
    </row>
    <row r="3579" spans="47:87" x14ac:dyDescent="0.3">
      <c r="AU3579">
        <v>0.3</v>
      </c>
      <c r="AV3579">
        <v>20.439898373481224</v>
      </c>
      <c r="AW3579">
        <v>0.33009536786945265</v>
      </c>
      <c r="AX3579">
        <v>1.1636073229432893</v>
      </c>
      <c r="AY3579">
        <v>339.40114422671354</v>
      </c>
      <c r="AZ3579">
        <v>0.10690081586242017</v>
      </c>
      <c r="BA3579">
        <v>404.88168299771576</v>
      </c>
      <c r="BB3579">
        <v>367.37825904598577</v>
      </c>
      <c r="BC3579">
        <v>1</v>
      </c>
      <c r="BD3579">
        <v>38.191777923180972</v>
      </c>
      <c r="BE3579">
        <v>101.9859407755051</v>
      </c>
      <c r="BF3579">
        <v>12.83500649938977</v>
      </c>
      <c r="BG3579">
        <v>5.0701870279765373</v>
      </c>
      <c r="BH3579">
        <v>413.53125508169569</v>
      </c>
      <c r="BI3579">
        <v>0.20000000000000007</v>
      </c>
      <c r="BJ3579">
        <v>2720.1853359571824</v>
      </c>
      <c r="BK3579">
        <v>701.52389832186259</v>
      </c>
      <c r="BL3579">
        <v>980.33846614059723</v>
      </c>
      <c r="BM3579">
        <v>963.0216697657238</v>
      </c>
      <c r="BN3579">
        <v>113.21543855072194</v>
      </c>
      <c r="BO3579">
        <v>29.751777855617195</v>
      </c>
      <c r="BP3579">
        <v>5.9988530931033249E-2</v>
      </c>
      <c r="BQ3579">
        <v>100</v>
      </c>
      <c r="BR3579">
        <v>308.61869259382189</v>
      </c>
      <c r="BS3579">
        <v>5.3494932977300402E-2</v>
      </c>
      <c r="BT3579">
        <v>3.2967566817714537E-4</v>
      </c>
      <c r="BU3579">
        <v>0</v>
      </c>
      <c r="BV3579">
        <v>0.58205766251034541</v>
      </c>
      <c r="BW3579">
        <v>15.35100505769765</v>
      </c>
      <c r="BX3579">
        <v>34.425387353879238</v>
      </c>
      <c r="BY3579">
        <v>31.596283344478785</v>
      </c>
      <c r="BZ3579">
        <v>975.08578344478485</v>
      </c>
      <c r="CA3579">
        <v>225.85674385971609</v>
      </c>
      <c r="CB3579">
        <v>248.7166630590043</v>
      </c>
      <c r="CC3579" s="156">
        <v>0.9</v>
      </c>
      <c r="CD3579">
        <v>1590</v>
      </c>
      <c r="CE3579">
        <v>0.17284774689680682</v>
      </c>
      <c r="CF3579">
        <v>6.1024772244171439</v>
      </c>
      <c r="CG3579">
        <v>0.22600255574251218</v>
      </c>
      <c r="CH3579">
        <v>10.004676424962213</v>
      </c>
      <c r="CI3579">
        <v>9</v>
      </c>
    </row>
    <row r="3580" spans="47:87" x14ac:dyDescent="0.3">
      <c r="AU3580">
        <v>0.3</v>
      </c>
      <c r="AV3580">
        <v>20.819867201203696</v>
      </c>
      <c r="AW3580">
        <v>0.27615326497330522</v>
      </c>
      <c r="AX3580">
        <v>1.8161367992608854</v>
      </c>
      <c r="AY3580">
        <v>316.85939041736322</v>
      </c>
      <c r="AZ3580">
        <v>0.10421185528063763</v>
      </c>
      <c r="BA3580">
        <v>482.20218389698903</v>
      </c>
      <c r="BB3580">
        <v>352.98504296374978</v>
      </c>
      <c r="BC3580">
        <v>1</v>
      </c>
      <c r="BD3580">
        <v>41.765745538259168</v>
      </c>
      <c r="BE3580">
        <v>100.14279003556</v>
      </c>
      <c r="BF3580">
        <v>10.533148448605935</v>
      </c>
      <c r="BG3580">
        <v>3.9006971275598676</v>
      </c>
      <c r="BH3580">
        <v>416.67294941620668</v>
      </c>
      <c r="BI3580">
        <v>0.19999999999999998</v>
      </c>
      <c r="BJ3580">
        <v>2553.00627904678</v>
      </c>
      <c r="BK3580">
        <v>688.69317703571107</v>
      </c>
      <c r="BL3580">
        <v>893.10968697237433</v>
      </c>
      <c r="BM3580">
        <v>881.35426484982111</v>
      </c>
      <c r="BN3580">
        <v>157.98519375451502</v>
      </c>
      <c r="BO3580">
        <v>25.170895245854378</v>
      </c>
      <c r="BP3580">
        <v>1.6020390778485803E-2</v>
      </c>
      <c r="BQ3580">
        <v>100</v>
      </c>
      <c r="BR3580">
        <v>361.84790238424711</v>
      </c>
      <c r="BS3580">
        <v>5.6238700768866473E-2</v>
      </c>
      <c r="BT3580">
        <v>2.9975688528310662E-4</v>
      </c>
      <c r="BU3580">
        <v>67.908016484013061</v>
      </c>
      <c r="BV3580">
        <v>0.54291441749046576</v>
      </c>
      <c r="BW3580">
        <v>14.6762693055579</v>
      </c>
      <c r="BX3580">
        <v>34.61905169010079</v>
      </c>
      <c r="BY3580">
        <v>35.041500115108889</v>
      </c>
      <c r="BZ3580">
        <v>931.76211100030639</v>
      </c>
      <c r="CA3580">
        <v>290.71161482825613</v>
      </c>
      <c r="CB3580">
        <v>253.73163119257649</v>
      </c>
      <c r="CC3580" s="156">
        <v>1.21</v>
      </c>
      <c r="CD3580">
        <v>840</v>
      </c>
      <c r="CE3580">
        <v>0.15414532528187852</v>
      </c>
      <c r="CF3580">
        <v>6.3015479988867185</v>
      </c>
      <c r="CG3580">
        <v>0.18697399629769687</v>
      </c>
      <c r="CH3580">
        <v>11.844346948588965</v>
      </c>
      <c r="CI3580">
        <v>10</v>
      </c>
    </row>
    <row r="3581" spans="47:87" x14ac:dyDescent="0.3">
      <c r="AU3581">
        <v>0.3</v>
      </c>
      <c r="AV3581">
        <v>18.633777593785396</v>
      </c>
      <c r="AW3581">
        <v>0.2751389148535347</v>
      </c>
      <c r="AX3581">
        <v>1.6590779597938368</v>
      </c>
      <c r="AY3581">
        <v>352.75220314569424</v>
      </c>
      <c r="AZ3581">
        <v>0.11468355827083665</v>
      </c>
      <c r="BA3581">
        <v>444.02649068011607</v>
      </c>
      <c r="BB3581">
        <v>342.47164637707624</v>
      </c>
      <c r="BC3581">
        <v>1</v>
      </c>
      <c r="BD3581">
        <v>35.705648936281627</v>
      </c>
      <c r="BE3581">
        <v>98.320844718311463</v>
      </c>
      <c r="BF3581">
        <v>21.821641980655297</v>
      </c>
      <c r="BG3581">
        <v>6.1089052084358091</v>
      </c>
      <c r="BH3581">
        <v>371.89330272812066</v>
      </c>
      <c r="BI3581">
        <v>0.19999999999999998</v>
      </c>
      <c r="BJ3581">
        <v>2962.6920545585676</v>
      </c>
      <c r="BK3581">
        <v>678.49021561365771</v>
      </c>
      <c r="BL3581">
        <v>937.20374550724466</v>
      </c>
      <c r="BM3581">
        <v>833.75371656245125</v>
      </c>
      <c r="BN3581">
        <v>162.11905901365907</v>
      </c>
      <c r="BO3581">
        <v>24.591821555706627</v>
      </c>
      <c r="BP3581">
        <v>7.4956992365639893E-2</v>
      </c>
      <c r="BQ3581">
        <v>100</v>
      </c>
      <c r="BR3581">
        <v>335.38647151555153</v>
      </c>
      <c r="BS3581">
        <v>5.4550016505478707E-2</v>
      </c>
      <c r="BT3581">
        <v>2.8134507100710879E-4</v>
      </c>
      <c r="BU3581">
        <v>74.315808027567783</v>
      </c>
      <c r="BV3581">
        <v>0.516500532664803</v>
      </c>
      <c r="BW3581">
        <v>14.332938175114649</v>
      </c>
      <c r="BX3581">
        <v>34.071815506162665</v>
      </c>
      <c r="BY3581">
        <v>31.332350395182786</v>
      </c>
      <c r="BZ3581">
        <v>1185.3540597042393</v>
      </c>
      <c r="CA3581">
        <v>304.33169833257011</v>
      </c>
      <c r="CB3581">
        <v>245.97227820661672</v>
      </c>
      <c r="CC3581" s="156">
        <v>1.23</v>
      </c>
      <c r="CD3581">
        <v>1790</v>
      </c>
      <c r="CE3581">
        <v>7.7776909894478496E-2</v>
      </c>
      <c r="CF3581">
        <v>3.3094205618860686</v>
      </c>
      <c r="CG3581">
        <v>0.10921116514576855</v>
      </c>
      <c r="CH3581">
        <v>-5.3514703384400946</v>
      </c>
      <c r="CI3581" t="s">
        <v>479</v>
      </c>
    </row>
    <row r="3582" spans="47:87" x14ac:dyDescent="0.3">
      <c r="AU3582">
        <v>0.3</v>
      </c>
      <c r="AV3582">
        <v>19.692844867453879</v>
      </c>
      <c r="AW3582">
        <v>0.31054733794668754</v>
      </c>
      <c r="AX3582">
        <v>1.4474788849582916</v>
      </c>
      <c r="AY3582">
        <v>313.25721851489567</v>
      </c>
      <c r="AZ3582">
        <v>8.3572506869238491E-2</v>
      </c>
      <c r="BA3582">
        <v>369.93134640081968</v>
      </c>
      <c r="BB3582">
        <v>395.52680682136759</v>
      </c>
      <c r="BC3582">
        <v>1</v>
      </c>
      <c r="BD3582">
        <v>31.949974537856257</v>
      </c>
      <c r="BE3582">
        <v>94.947892617988117</v>
      </c>
      <c r="BF3582">
        <v>12.086441247661783</v>
      </c>
      <c r="BG3582">
        <v>3.5744875101150781</v>
      </c>
      <c r="BH3582">
        <v>431.98432760136296</v>
      </c>
      <c r="BI3582">
        <v>0.19999999999999998</v>
      </c>
      <c r="BJ3582">
        <v>2025.284839711511</v>
      </c>
      <c r="BK3582">
        <v>676.41823342232033</v>
      </c>
      <c r="BL3582">
        <v>841.5610007749201</v>
      </c>
      <c r="BM3582">
        <v>939.24484455052755</v>
      </c>
      <c r="BN3582">
        <v>171.49565914915641</v>
      </c>
      <c r="BO3582">
        <v>27.974446521618855</v>
      </c>
      <c r="BP3582">
        <v>5.8393391132568841E-2</v>
      </c>
      <c r="BQ3582">
        <v>100</v>
      </c>
      <c r="BR3582">
        <v>312.23718477794858</v>
      </c>
      <c r="BS3582">
        <v>5.463981148744005E-2</v>
      </c>
      <c r="BT3582">
        <v>3.0049885264269262E-4</v>
      </c>
      <c r="BU3582">
        <v>11.134865865079272</v>
      </c>
      <c r="BV3582">
        <v>0.5541638243529563</v>
      </c>
      <c r="BW3582">
        <v>15.392750229300942</v>
      </c>
      <c r="BX3582">
        <v>37.168149742866156</v>
      </c>
      <c r="BY3582">
        <v>27.825836816695237</v>
      </c>
      <c r="BZ3582">
        <v>1064.3513530894886</v>
      </c>
      <c r="CA3582">
        <v>294.18370931587322</v>
      </c>
      <c r="CB3582">
        <v>231.80090465039547</v>
      </c>
      <c r="CC3582" s="156">
        <v>1.1599999999999999</v>
      </c>
      <c r="CD3582">
        <v>1510</v>
      </c>
      <c r="CE3582">
        <v>7.4377546745286294E-2</v>
      </c>
      <c r="CF3582">
        <v>3.4716241398660301</v>
      </c>
      <c r="CG3582">
        <v>0.11274217965825467</v>
      </c>
      <c r="CH3582">
        <v>-4.155210424924471</v>
      </c>
      <c r="CI3582" t="s">
        <v>479</v>
      </c>
    </row>
    <row r="3583" spans="47:87" x14ac:dyDescent="0.3">
      <c r="AU3583">
        <v>0.3</v>
      </c>
      <c r="AV3583">
        <v>17.854453435582172</v>
      </c>
      <c r="AW3583">
        <v>0.3145280042088695</v>
      </c>
      <c r="AX3583">
        <v>1.4412686121196203</v>
      </c>
      <c r="AY3583">
        <v>353.7378928981197</v>
      </c>
      <c r="AZ3583">
        <v>0.10055996664412659</v>
      </c>
      <c r="BA3583">
        <v>507.88496499165871</v>
      </c>
      <c r="BB3583">
        <v>403.51719368857061</v>
      </c>
      <c r="BC3583">
        <v>1</v>
      </c>
      <c r="BD3583">
        <v>41.764959298819903</v>
      </c>
      <c r="BE3583">
        <v>95.764021198317906</v>
      </c>
      <c r="BF3583">
        <v>18.031355936821548</v>
      </c>
      <c r="BG3583">
        <v>4.9402132562112833</v>
      </c>
      <c r="BH3583">
        <v>351.49277088890989</v>
      </c>
      <c r="BI3583">
        <v>0.19999999999999998</v>
      </c>
      <c r="BJ3583">
        <v>2377.3134901222425</v>
      </c>
      <c r="BK3583">
        <v>674.62848363759133</v>
      </c>
      <c r="BL3583">
        <v>874.42943103686446</v>
      </c>
      <c r="BM3583">
        <v>917.2212547212871</v>
      </c>
      <c r="BN3583">
        <v>143.41258178575401</v>
      </c>
      <c r="BO3583">
        <v>28.420570442483633</v>
      </c>
      <c r="BP3583">
        <v>4.8442052717151872E-2</v>
      </c>
      <c r="BQ3583">
        <v>100</v>
      </c>
      <c r="BR3583">
        <v>369.98495837878693</v>
      </c>
      <c r="BS3583">
        <v>5.4582870027765427E-2</v>
      </c>
      <c r="BT3583">
        <v>2.8145910674359868E-4</v>
      </c>
      <c r="BU3583">
        <v>0</v>
      </c>
      <c r="BV3583">
        <v>0.51462727329485713</v>
      </c>
      <c r="BW3583">
        <v>14.804554808704729</v>
      </c>
      <c r="BX3583">
        <v>35.389655247863111</v>
      </c>
      <c r="BY3583">
        <v>31.094097534038465</v>
      </c>
      <c r="BZ3583">
        <v>906.00917683306352</v>
      </c>
      <c r="CA3583">
        <v>200.42499363965157</v>
      </c>
      <c r="CB3583">
        <v>236.21498501763566</v>
      </c>
      <c r="CC3583" s="156">
        <v>1.1299999999999999</v>
      </c>
      <c r="CD3583">
        <v>1420</v>
      </c>
      <c r="CE3583">
        <v>0.14342094922094151</v>
      </c>
      <c r="CF3583">
        <v>4.7664571427273046</v>
      </c>
      <c r="CG3583">
        <v>0.17462848776150133</v>
      </c>
      <c r="CH3583">
        <v>11.155763744054624</v>
      </c>
      <c r="CI3583">
        <v>10</v>
      </c>
    </row>
    <row r="3584" spans="47:87" x14ac:dyDescent="0.3">
      <c r="AU3584">
        <v>0.3</v>
      </c>
      <c r="AV3584">
        <v>20.36075662061668</v>
      </c>
      <c r="AW3584">
        <v>0.27666975908227803</v>
      </c>
      <c r="AX3584">
        <v>0.73562675397600619</v>
      </c>
      <c r="AY3584">
        <v>369.02721968825563</v>
      </c>
      <c r="AZ3584">
        <v>0.10205255760026906</v>
      </c>
      <c r="BA3584">
        <v>398.54358739584166</v>
      </c>
      <c r="BB3584">
        <v>235.67508835608481</v>
      </c>
      <c r="BC3584">
        <v>1</v>
      </c>
      <c r="BD3584">
        <v>40.318339763629567</v>
      </c>
      <c r="BE3584">
        <v>87.447868532127288</v>
      </c>
      <c r="BF3584">
        <v>5.0864467487047769</v>
      </c>
      <c r="BG3584">
        <v>3.5858160487773727</v>
      </c>
      <c r="BH3584">
        <v>422.68389576018797</v>
      </c>
      <c r="BI3584">
        <v>0.2</v>
      </c>
      <c r="BJ3584">
        <v>2602.8980160403389</v>
      </c>
      <c r="BK3584">
        <v>695.65208758186907</v>
      </c>
      <c r="BL3584">
        <v>885.02197623282689</v>
      </c>
      <c r="BM3584">
        <v>943.29991219949068</v>
      </c>
      <c r="BN3584">
        <v>120.05073481277199</v>
      </c>
      <c r="BO3584">
        <v>25.243767929677528</v>
      </c>
      <c r="BP3584">
        <v>1.2931693612887681E-2</v>
      </c>
      <c r="BQ3584">
        <v>100</v>
      </c>
      <c r="BR3584">
        <v>313.23945255736749</v>
      </c>
      <c r="BS3584">
        <v>4.880321826703423E-2</v>
      </c>
      <c r="BT3584">
        <v>3.0320661689981415E-4</v>
      </c>
      <c r="BU3584">
        <v>43.171362841206815</v>
      </c>
      <c r="BV3584">
        <v>0.53477547280092019</v>
      </c>
      <c r="BW3584">
        <v>14.635172762426279</v>
      </c>
      <c r="BX3584">
        <v>35.429284018287177</v>
      </c>
      <c r="BY3584">
        <v>35.892586871174387</v>
      </c>
      <c r="BZ3584">
        <v>1181.2120756940467</v>
      </c>
      <c r="CA3584">
        <v>278.03834136961729</v>
      </c>
      <c r="CB3584">
        <v>221.81520387677807</v>
      </c>
      <c r="CC3584" s="156">
        <v>1.23</v>
      </c>
      <c r="CD3584">
        <v>1090</v>
      </c>
      <c r="CE3584">
        <v>0.10588693671457117</v>
      </c>
      <c r="CF3584">
        <v>3.8223445088928076</v>
      </c>
      <c r="CG3584">
        <v>0.13898627593229965</v>
      </c>
      <c r="CH3584">
        <v>1.7642365486580831</v>
      </c>
      <c r="CI3584">
        <v>18</v>
      </c>
    </row>
    <row r="3585" spans="47:87" x14ac:dyDescent="0.3">
      <c r="AU3585">
        <v>0.3</v>
      </c>
      <c r="AV3585">
        <v>18.979057299112625</v>
      </c>
      <c r="AW3585">
        <v>0.3003317999210327</v>
      </c>
      <c r="AX3585">
        <v>1.5374449799514331</v>
      </c>
      <c r="AY3585">
        <v>356.71958702993885</v>
      </c>
      <c r="AZ3585">
        <v>0.1209427202019758</v>
      </c>
      <c r="BA3585">
        <v>423.51857432018699</v>
      </c>
      <c r="BB3585">
        <v>281.14200298443791</v>
      </c>
      <c r="BC3585">
        <v>1</v>
      </c>
      <c r="BD3585">
        <v>49.326625403984565</v>
      </c>
      <c r="BE3585">
        <v>102.67721332364017</v>
      </c>
      <c r="BF3585">
        <v>12.971388300268535</v>
      </c>
      <c r="BG3585">
        <v>5.9891702619906315</v>
      </c>
      <c r="BH3585">
        <v>479.13401273935636</v>
      </c>
      <c r="BI3585">
        <v>0.20000000000000007</v>
      </c>
      <c r="BJ3585">
        <v>2834.4752065172552</v>
      </c>
      <c r="BK3585">
        <v>697.31732541989334</v>
      </c>
      <c r="BL3585">
        <v>913.69297787118637</v>
      </c>
      <c r="BM3585">
        <v>948.03368166499058</v>
      </c>
      <c r="BN3585">
        <v>64.431451979815023</v>
      </c>
      <c r="BO3585">
        <v>27.069332617706852</v>
      </c>
      <c r="BP3585">
        <v>5.4443941091928509E-2</v>
      </c>
      <c r="BQ3585">
        <v>100</v>
      </c>
      <c r="BR3585">
        <v>292.78564639795457</v>
      </c>
      <c r="BS3585">
        <v>5.8360731179459217E-2</v>
      </c>
      <c r="BT3585">
        <v>3.0048291728666392E-4</v>
      </c>
      <c r="BU3585">
        <v>0</v>
      </c>
      <c r="BV3585">
        <v>0.54261936580401959</v>
      </c>
      <c r="BW3585">
        <v>15.697221286578513</v>
      </c>
      <c r="BX3585">
        <v>36.23324913214033</v>
      </c>
      <c r="BY3585">
        <v>35.492689726340629</v>
      </c>
      <c r="BZ3585">
        <v>1073.2142004285597</v>
      </c>
      <c r="CA3585">
        <v>348.43537831267162</v>
      </c>
      <c r="CB3585">
        <v>240.84316621559103</v>
      </c>
      <c r="CC3585" s="156">
        <v>0.74</v>
      </c>
      <c r="CD3585">
        <v>1050</v>
      </c>
      <c r="CE3585">
        <v>0.28771190836403004</v>
      </c>
      <c r="CF3585">
        <v>10.426833281944482</v>
      </c>
      <c r="CG3585">
        <v>0.35053754522132463</v>
      </c>
      <c r="CH3585">
        <v>46.64091782805891</v>
      </c>
      <c r="CI3585">
        <v>4</v>
      </c>
    </row>
    <row r="3586" spans="47:87" x14ac:dyDescent="0.3">
      <c r="AU3586">
        <v>0.3</v>
      </c>
      <c r="AV3586">
        <v>19.649794664349582</v>
      </c>
      <c r="AW3586">
        <v>0.32368091618175138</v>
      </c>
      <c r="AX3586">
        <v>1.1049691642162633</v>
      </c>
      <c r="AY3586">
        <v>336.57456668923703</v>
      </c>
      <c r="AZ3586">
        <v>0.11913530165749073</v>
      </c>
      <c r="BA3586">
        <v>422.48897972572735</v>
      </c>
      <c r="BB3586">
        <v>401.39358133214068</v>
      </c>
      <c r="BC3586">
        <v>1</v>
      </c>
      <c r="BD3586">
        <v>36.953697305615869</v>
      </c>
      <c r="BE3586">
        <v>100.66837428839257</v>
      </c>
      <c r="BF3586">
        <v>26.096255016952117</v>
      </c>
      <c r="BG3586">
        <v>6.1356818017016579</v>
      </c>
      <c r="BH3586">
        <v>376.77357731799685</v>
      </c>
      <c r="BI3586">
        <v>0.19999999999999993</v>
      </c>
      <c r="BJ3586">
        <v>2709.3641772460664</v>
      </c>
      <c r="BK3586">
        <v>684.42483603441724</v>
      </c>
      <c r="BL3586">
        <v>875.56158292257226</v>
      </c>
      <c r="BM3586">
        <v>956.97918529501442</v>
      </c>
      <c r="BN3586">
        <v>114.36241502988359</v>
      </c>
      <c r="BO3586">
        <v>29.027379201233096</v>
      </c>
      <c r="BP3586">
        <v>7.6500982947099547E-2</v>
      </c>
      <c r="BQ3586">
        <v>100</v>
      </c>
      <c r="BR3586">
        <v>326.53055024869474</v>
      </c>
      <c r="BS3586">
        <v>5.6981615628706211E-2</v>
      </c>
      <c r="BT3586">
        <v>2.8835706920353699E-4</v>
      </c>
      <c r="BU3586">
        <v>94.640077973776087</v>
      </c>
      <c r="BV3586">
        <v>0.55549635079369575</v>
      </c>
      <c r="BW3586">
        <v>15.947926312220677</v>
      </c>
      <c r="BX3586">
        <v>35.438021899518503</v>
      </c>
      <c r="BY3586">
        <v>27.663704145026699</v>
      </c>
      <c r="BZ3586">
        <v>1010.0027447507512</v>
      </c>
      <c r="CA3586">
        <v>252.79849116891546</v>
      </c>
      <c r="CB3586">
        <v>252.37121463611331</v>
      </c>
      <c r="CC3586" s="156">
        <v>0.77</v>
      </c>
      <c r="CD3586">
        <v>1630</v>
      </c>
      <c r="CE3586">
        <v>0.17475699242738374</v>
      </c>
      <c r="CF3586">
        <v>5.3758899916277496</v>
      </c>
      <c r="CG3586">
        <v>0.21033446805573369</v>
      </c>
      <c r="CH3586">
        <v>11.312408258378916</v>
      </c>
      <c r="CI3586">
        <v>8</v>
      </c>
    </row>
    <row r="3587" spans="47:87" x14ac:dyDescent="0.3">
      <c r="AU3587">
        <v>0.3</v>
      </c>
      <c r="AV3587">
        <v>19.557168697422565</v>
      </c>
      <c r="AW3587">
        <v>0.31722431555139852</v>
      </c>
      <c r="AX3587">
        <v>0.8265103990062298</v>
      </c>
      <c r="AY3587">
        <v>320.42103636524968</v>
      </c>
      <c r="AZ3587">
        <v>0.10500633060176767</v>
      </c>
      <c r="BA3587">
        <v>420.81725026258238</v>
      </c>
      <c r="BB3587">
        <v>371.56915664106862</v>
      </c>
      <c r="BC3587">
        <v>1</v>
      </c>
      <c r="BD3587">
        <v>43.386618537852826</v>
      </c>
      <c r="BE3587">
        <v>118.05687802777891</v>
      </c>
      <c r="BF3587">
        <v>4.6315591251422523</v>
      </c>
      <c r="BG3587">
        <v>6.5537957976772629</v>
      </c>
      <c r="BH3587">
        <v>390.42104007727767</v>
      </c>
      <c r="BI3587">
        <v>0.2</v>
      </c>
      <c r="BJ3587">
        <v>2113.5874686108023</v>
      </c>
      <c r="BK3587">
        <v>711.65918516716135</v>
      </c>
      <c r="BL3587">
        <v>1003.4006497221915</v>
      </c>
      <c r="BM3587">
        <v>1144.3140736144883</v>
      </c>
      <c r="BN3587">
        <v>210.19050136473845</v>
      </c>
      <c r="BO3587">
        <v>28.637159952722378</v>
      </c>
      <c r="BP3587">
        <v>5.2121999796236856E-2</v>
      </c>
      <c r="BQ3587">
        <v>100</v>
      </c>
      <c r="BR3587">
        <v>346.97089651619751</v>
      </c>
      <c r="BS3587">
        <v>5.6885117077250635E-2</v>
      </c>
      <c r="BT3587">
        <v>2.7171054001324022E-4</v>
      </c>
      <c r="BU3587">
        <v>0</v>
      </c>
      <c r="BV3587">
        <v>0.57969143759597497</v>
      </c>
      <c r="BW3587">
        <v>15.365440933350042</v>
      </c>
      <c r="BX3587">
        <v>35.782172941536437</v>
      </c>
      <c r="BY3587">
        <v>28.07303133959492</v>
      </c>
      <c r="BZ3587">
        <v>924.3069163072945</v>
      </c>
      <c r="CA3587">
        <v>294.88751594911389</v>
      </c>
      <c r="CB3587">
        <v>218.09453071035026</v>
      </c>
      <c r="CC3587" s="156">
        <v>0.97</v>
      </c>
      <c r="CD3587">
        <v>1430</v>
      </c>
      <c r="CE3587">
        <v>0.14758644264206922</v>
      </c>
      <c r="CF3587">
        <v>6.0137733418804284</v>
      </c>
      <c r="CG3587">
        <v>0.18121387004686601</v>
      </c>
      <c r="CH3587">
        <v>8.3665416302827769</v>
      </c>
      <c r="CI3587">
        <v>11</v>
      </c>
    </row>
    <row r="3588" spans="47:87" x14ac:dyDescent="0.3">
      <c r="AU3588">
        <v>0.3</v>
      </c>
      <c r="AV3588">
        <v>20.46406373197858</v>
      </c>
      <c r="AW3588">
        <v>0.3179551494500974</v>
      </c>
      <c r="AX3588">
        <v>0.74635368963586735</v>
      </c>
      <c r="AY3588">
        <v>315.18850143732374</v>
      </c>
      <c r="AZ3588">
        <v>9.566347367828891E-2</v>
      </c>
      <c r="BA3588">
        <v>411.18402958615775</v>
      </c>
      <c r="BB3588">
        <v>367.80126727917701</v>
      </c>
      <c r="BC3588">
        <v>1</v>
      </c>
      <c r="BD3588">
        <v>36.074067270908053</v>
      </c>
      <c r="BE3588">
        <v>86.34932938313122</v>
      </c>
      <c r="BF3588">
        <v>9.7432500226547774</v>
      </c>
      <c r="BG3588">
        <v>4.1189393645678765</v>
      </c>
      <c r="BH3588">
        <v>446.45128760298007</v>
      </c>
      <c r="BI3588">
        <v>0.20000000000000004</v>
      </c>
      <c r="BJ3588">
        <v>2307.6529514157187</v>
      </c>
      <c r="BK3588">
        <v>692.76481803766671</v>
      </c>
      <c r="BL3588">
        <v>918.75298946208113</v>
      </c>
      <c r="BM3588">
        <v>968.4226773770589</v>
      </c>
      <c r="BN3588">
        <v>114.06997487944103</v>
      </c>
      <c r="BO3588">
        <v>28.928888865761898</v>
      </c>
      <c r="BP3588">
        <v>2.4894755615044315E-2</v>
      </c>
      <c r="BQ3588">
        <v>100</v>
      </c>
      <c r="BR3588">
        <v>298.89438159704508</v>
      </c>
      <c r="BS3588">
        <v>5.4562646446632904E-2</v>
      </c>
      <c r="BT3588">
        <v>3.2674662701868805E-4</v>
      </c>
      <c r="BU3588">
        <v>0</v>
      </c>
      <c r="BV3588">
        <v>0.53067710040706395</v>
      </c>
      <c r="BW3588">
        <v>15.335290521898134</v>
      </c>
      <c r="BX3588">
        <v>35.278565936224595</v>
      </c>
      <c r="BY3588">
        <v>28.40286312282916</v>
      </c>
      <c r="BZ3588">
        <v>1002.0132397617856</v>
      </c>
      <c r="CA3588">
        <v>370.92829238525093</v>
      </c>
      <c r="CB3588">
        <v>220.5979156015448</v>
      </c>
      <c r="CC3588" s="156">
        <v>1.01</v>
      </c>
      <c r="CD3588">
        <v>1660</v>
      </c>
      <c r="CE3588">
        <v>0.11926788710722214</v>
      </c>
      <c r="CF3588">
        <v>4.2126056881058354</v>
      </c>
      <c r="CG3588">
        <v>0.15374613404604748</v>
      </c>
      <c r="CH3588">
        <v>1.596854991396357</v>
      </c>
      <c r="CI3588">
        <v>15</v>
      </c>
    </row>
    <row r="3589" spans="47:87" x14ac:dyDescent="0.3">
      <c r="AU3589">
        <v>0.3</v>
      </c>
      <c r="AV3589">
        <v>20.279438026702493</v>
      </c>
      <c r="AW3589">
        <v>0.27463807034861659</v>
      </c>
      <c r="AX3589">
        <v>0.84191042053523957</v>
      </c>
      <c r="AY3589">
        <v>334.2964654561062</v>
      </c>
      <c r="AZ3589">
        <v>9.9890382313593623E-2</v>
      </c>
      <c r="BA3589">
        <v>307.65934286612492</v>
      </c>
      <c r="BB3589">
        <v>308.09705402530403</v>
      </c>
      <c r="BC3589">
        <v>1</v>
      </c>
      <c r="BD3589">
        <v>36.21154362120113</v>
      </c>
      <c r="BE3589">
        <v>96.712938676895462</v>
      </c>
      <c r="BF3589">
        <v>15.947432479450486</v>
      </c>
      <c r="BG3589">
        <v>5.4476703765752585</v>
      </c>
      <c r="BH3589">
        <v>396.18545798057983</v>
      </c>
      <c r="BI3589">
        <v>0.2</v>
      </c>
      <c r="BJ3589">
        <v>2764.5574661598284</v>
      </c>
      <c r="BK3589">
        <v>686.98560511157166</v>
      </c>
      <c r="BL3589">
        <v>922.88817079560818</v>
      </c>
      <c r="BM3589">
        <v>963.62812713133974</v>
      </c>
      <c r="BN3589">
        <v>225.26136699247266</v>
      </c>
      <c r="BO3589">
        <v>24.536560626180815</v>
      </c>
      <c r="BP3589">
        <v>7.6164908188089589E-2</v>
      </c>
      <c r="BQ3589">
        <v>100</v>
      </c>
      <c r="BR3589">
        <v>364.67870420698375</v>
      </c>
      <c r="BS3589">
        <v>5.8836568010249932E-2</v>
      </c>
      <c r="BT3589">
        <v>2.8209255985887428E-4</v>
      </c>
      <c r="BU3589">
        <v>0</v>
      </c>
      <c r="BV3589">
        <v>0.54351597486970693</v>
      </c>
      <c r="BW3589">
        <v>14.881403966072796</v>
      </c>
      <c r="BX3589">
        <v>34.626964232186211</v>
      </c>
      <c r="BY3589">
        <v>29.092574080173453</v>
      </c>
      <c r="BZ3589">
        <v>1096.9499982523353</v>
      </c>
      <c r="CA3589">
        <v>252.53225432003546</v>
      </c>
      <c r="CB3589">
        <v>242.71119083588636</v>
      </c>
      <c r="CC3589" s="156">
        <v>1.23</v>
      </c>
      <c r="CD3589">
        <v>1240</v>
      </c>
      <c r="CE3589">
        <v>0.11600215465194497</v>
      </c>
      <c r="CF3589">
        <v>4.630423225622943</v>
      </c>
      <c r="CG3589">
        <v>0.14487902032407651</v>
      </c>
      <c r="CH3589">
        <v>5.6123882871465893</v>
      </c>
      <c r="CI3589">
        <v>14</v>
      </c>
    </row>
    <row r="3590" spans="47:87" x14ac:dyDescent="0.3">
      <c r="AU3590">
        <v>0.3</v>
      </c>
      <c r="AV3590">
        <v>19.167217544227096</v>
      </c>
      <c r="AW3590">
        <v>0.25154545035261555</v>
      </c>
      <c r="AX3590">
        <v>1.5815170590996588</v>
      </c>
      <c r="AY3590">
        <v>328.66639011893949</v>
      </c>
      <c r="AZ3590">
        <v>9.7641959097221787E-2</v>
      </c>
      <c r="BA3590">
        <v>475.24199944759459</v>
      </c>
      <c r="BB3590">
        <v>373.53876566318667</v>
      </c>
      <c r="BC3590">
        <v>1</v>
      </c>
      <c r="BD3590">
        <v>33.055274138056276</v>
      </c>
      <c r="BE3590">
        <v>101.07519763664196</v>
      </c>
      <c r="BF3590">
        <v>12.596222667344819</v>
      </c>
      <c r="BG3590">
        <v>4.1774918395501475</v>
      </c>
      <c r="BH3590">
        <v>440.77531252488149</v>
      </c>
      <c r="BI3590">
        <v>0.20000000000000004</v>
      </c>
      <c r="BJ3590">
        <v>2949.1503731607909</v>
      </c>
      <c r="BK3590">
        <v>678.1168816776426</v>
      </c>
      <c r="BL3590">
        <v>874.06013753200148</v>
      </c>
      <c r="BM3590">
        <v>897.22566783569641</v>
      </c>
      <c r="BN3590">
        <v>181.03805323108205</v>
      </c>
      <c r="BO3590">
        <v>22.495487628970572</v>
      </c>
      <c r="BP3590">
        <v>6.7054586830101598E-2</v>
      </c>
      <c r="BQ3590">
        <v>100</v>
      </c>
      <c r="BR3590">
        <v>342.08399688877591</v>
      </c>
      <c r="BS3590">
        <v>5.1795456847498686E-2</v>
      </c>
      <c r="BT3590">
        <v>2.8212589104530399E-4</v>
      </c>
      <c r="BU3590">
        <v>127.60192157743739</v>
      </c>
      <c r="BV3590">
        <v>0.55919449666782417</v>
      </c>
      <c r="BW3590">
        <v>14.732839332427437</v>
      </c>
      <c r="BX3590">
        <v>36.992292066862852</v>
      </c>
      <c r="BY3590">
        <v>30.946936136650471</v>
      </c>
      <c r="BZ3590">
        <v>1222.7175438863412</v>
      </c>
      <c r="CA3590">
        <v>219.16367537249792</v>
      </c>
      <c r="CB3590">
        <v>228.64656444921934</v>
      </c>
      <c r="CC3590" s="156">
        <v>0.74</v>
      </c>
      <c r="CD3590">
        <v>1650</v>
      </c>
      <c r="CE3590">
        <v>0.19116220039380671</v>
      </c>
      <c r="CF3590">
        <v>8.4582558889683561</v>
      </c>
      <c r="CG3590">
        <v>0.24916387021127986</v>
      </c>
      <c r="CH3590">
        <v>22.601061435839078</v>
      </c>
      <c r="CI3590">
        <v>7</v>
      </c>
    </row>
    <row r="3591" spans="47:87" x14ac:dyDescent="0.3">
      <c r="AU3591">
        <v>0.3</v>
      </c>
      <c r="AV3591">
        <v>20.286511194855652</v>
      </c>
      <c r="AW3591">
        <v>0.28742671210664483</v>
      </c>
      <c r="AX3591">
        <v>1.615784026068972</v>
      </c>
      <c r="AY3591">
        <v>330.72327256911547</v>
      </c>
      <c r="AZ3591">
        <v>9.385368744259262E-2</v>
      </c>
      <c r="BA3591">
        <v>454.87552150566592</v>
      </c>
      <c r="BB3591">
        <v>318.44466956001469</v>
      </c>
      <c r="BC3591">
        <v>1</v>
      </c>
      <c r="BD3591">
        <v>44.368939563203888</v>
      </c>
      <c r="BE3591">
        <v>110.80463188220411</v>
      </c>
      <c r="BF3591">
        <v>19.2675616247726</v>
      </c>
      <c r="BG3591">
        <v>4.56198246465725</v>
      </c>
      <c r="BH3591">
        <v>434.09609224903011</v>
      </c>
      <c r="BI3591">
        <v>0.19999999999999998</v>
      </c>
      <c r="BJ3591">
        <v>2523.5730460719906</v>
      </c>
      <c r="BK3591">
        <v>692.87989002058646</v>
      </c>
      <c r="BL3591">
        <v>826.0709152556052</v>
      </c>
      <c r="BM3591">
        <v>903.52598027613112</v>
      </c>
      <c r="BN3591">
        <v>127.49534557275949</v>
      </c>
      <c r="BO3591">
        <v>26.178764641847366</v>
      </c>
      <c r="BP3591">
        <v>1.9134080911352148E-2</v>
      </c>
      <c r="BQ3591">
        <v>100</v>
      </c>
      <c r="BR3591">
        <v>299.16488320205349</v>
      </c>
      <c r="BS3591">
        <v>5.4660458929746171E-2</v>
      </c>
      <c r="BT3591">
        <v>2.9958813790700552E-4</v>
      </c>
      <c r="BU3591">
        <v>0</v>
      </c>
      <c r="BV3591">
        <v>0.57997998629824166</v>
      </c>
      <c r="BW3591">
        <v>14.859276183981345</v>
      </c>
      <c r="BX3591">
        <v>38.114804022047345</v>
      </c>
      <c r="BY3591">
        <v>38.626640604513497</v>
      </c>
      <c r="BZ3591">
        <v>850.18341526545396</v>
      </c>
      <c r="CA3591">
        <v>319.50739742978539</v>
      </c>
      <c r="CB3591">
        <v>247.30505333735002</v>
      </c>
      <c r="CC3591" s="156">
        <v>1.03</v>
      </c>
      <c r="CD3591">
        <v>2000</v>
      </c>
      <c r="CE3591">
        <v>0.13421805457402458</v>
      </c>
      <c r="CF3591">
        <v>4.5195292580861057</v>
      </c>
      <c r="CG3591">
        <v>0.17684119021319936</v>
      </c>
      <c r="CH3591">
        <v>6.545509239746524</v>
      </c>
      <c r="CI3591">
        <v>11</v>
      </c>
    </row>
    <row r="3592" spans="47:87" x14ac:dyDescent="0.3">
      <c r="AU3592">
        <v>0.3</v>
      </c>
      <c r="AV3592">
        <v>20.625278418708554</v>
      </c>
      <c r="AW3592">
        <v>0.2998097612094176</v>
      </c>
      <c r="AX3592">
        <v>1.7116443940913837</v>
      </c>
      <c r="AY3592">
        <v>347.56869799350841</v>
      </c>
      <c r="AZ3592">
        <v>0.10264905185926299</v>
      </c>
      <c r="BA3592">
        <v>346.60922065122918</v>
      </c>
      <c r="BB3592">
        <v>272.21946278058351</v>
      </c>
      <c r="BC3592">
        <v>1</v>
      </c>
      <c r="BD3592">
        <v>33.098970630069999</v>
      </c>
      <c r="BE3592">
        <v>114.33120542787634</v>
      </c>
      <c r="BF3592">
        <v>7.711883100977003</v>
      </c>
      <c r="BG3592">
        <v>5.6369886969444352</v>
      </c>
      <c r="BH3592">
        <v>378.91328587232567</v>
      </c>
      <c r="BI3592">
        <v>0.19999999999999993</v>
      </c>
      <c r="BJ3592">
        <v>2996.005777988325</v>
      </c>
      <c r="BK3592">
        <v>698.61197990516177</v>
      </c>
      <c r="BL3592">
        <v>998.53791344411013</v>
      </c>
      <c r="BM3592">
        <v>976.50006344654662</v>
      </c>
      <c r="BN3592">
        <v>146.09063145564804</v>
      </c>
      <c r="BO3592">
        <v>27.06063314498633</v>
      </c>
      <c r="BP3592">
        <v>4.978320746300828E-2</v>
      </c>
      <c r="BQ3592">
        <v>100</v>
      </c>
      <c r="BR3592">
        <v>339.96821452589211</v>
      </c>
      <c r="BS3592">
        <v>5.3275970653000992E-2</v>
      </c>
      <c r="BT3592">
        <v>3.1570931782431099E-4</v>
      </c>
      <c r="BU3592">
        <v>6.6451080497203812</v>
      </c>
      <c r="BV3592">
        <v>0.58708466688765648</v>
      </c>
      <c r="BW3592">
        <v>13.995423932581337</v>
      </c>
      <c r="BX3592">
        <v>38.109236819451908</v>
      </c>
      <c r="BY3592">
        <v>38.869056521521202</v>
      </c>
      <c r="BZ3592">
        <v>845.1703984536955</v>
      </c>
      <c r="CA3592">
        <v>302.06949806002609</v>
      </c>
      <c r="CB3592">
        <v>242.27469896919447</v>
      </c>
      <c r="CC3592" s="156">
        <v>1.0900000000000001</v>
      </c>
      <c r="CD3592">
        <v>1080</v>
      </c>
      <c r="CE3592">
        <v>0.17133658870641377</v>
      </c>
      <c r="CF3592">
        <v>6.1279740454303075</v>
      </c>
      <c r="CG3592">
        <v>0.20639780872811214</v>
      </c>
      <c r="CH3592">
        <v>12.817036914165877</v>
      </c>
      <c r="CI3592">
        <v>9</v>
      </c>
    </row>
    <row r="3593" spans="47:87" x14ac:dyDescent="0.3">
      <c r="AU3593">
        <v>0.3</v>
      </c>
      <c r="AV3593">
        <v>19.23816113152095</v>
      </c>
      <c r="AW3593">
        <v>0.362088802685885</v>
      </c>
      <c r="AX3593">
        <v>1.3012217325244555</v>
      </c>
      <c r="AY3593">
        <v>347.46027100702543</v>
      </c>
      <c r="AZ3593">
        <v>0.10147193144390479</v>
      </c>
      <c r="BA3593">
        <v>485.94706328577911</v>
      </c>
      <c r="BB3593">
        <v>396.47449814925989</v>
      </c>
      <c r="BC3593">
        <v>1</v>
      </c>
      <c r="BD3593">
        <v>47.066694950312502</v>
      </c>
      <c r="BE3593">
        <v>78.09456619056624</v>
      </c>
      <c r="BF3593">
        <v>19.142839851940654</v>
      </c>
      <c r="BG3593">
        <v>4.8660530685241987</v>
      </c>
      <c r="BH3593">
        <v>419.86074909365965</v>
      </c>
      <c r="BI3593">
        <v>0.20000000000000004</v>
      </c>
      <c r="BJ3593">
        <v>2299.3433025647255</v>
      </c>
      <c r="BK3593">
        <v>679.89613372613383</v>
      </c>
      <c r="BL3593">
        <v>896.17554454888727</v>
      </c>
      <c r="BM3593">
        <v>857.94179133446346</v>
      </c>
      <c r="BN3593">
        <v>147.24200660152971</v>
      </c>
      <c r="BO3593">
        <v>32.950664067065432</v>
      </c>
      <c r="BP3593">
        <v>2.7620726450886486E-2</v>
      </c>
      <c r="BQ3593">
        <v>100</v>
      </c>
      <c r="BR3593">
        <v>359.51183655373814</v>
      </c>
      <c r="BS3593">
        <v>5.3486602333075554E-2</v>
      </c>
      <c r="BT3593">
        <v>3.0482715233450284E-4</v>
      </c>
      <c r="BU3593">
        <v>0</v>
      </c>
      <c r="BV3593">
        <v>0.55049758799060589</v>
      </c>
      <c r="BW3593">
        <v>14.003946763327363</v>
      </c>
      <c r="BX3593">
        <v>36.629728205854811</v>
      </c>
      <c r="BY3593">
        <v>29.868394933698166</v>
      </c>
      <c r="BZ3593">
        <v>917.97185046045377</v>
      </c>
      <c r="CA3593">
        <v>295.31283701093332</v>
      </c>
      <c r="CB3593">
        <v>233.9864742766826</v>
      </c>
      <c r="CC3593" s="156">
        <v>0.83</v>
      </c>
      <c r="CD3593">
        <v>1290</v>
      </c>
      <c r="CE3593">
        <v>0.2588668853515399</v>
      </c>
      <c r="CF3593">
        <v>9.3999222860797715</v>
      </c>
      <c r="CG3593">
        <v>0.31404374224473652</v>
      </c>
      <c r="CH3593">
        <v>38.128470961394818</v>
      </c>
      <c r="CI3593">
        <v>5</v>
      </c>
    </row>
    <row r="3594" spans="47:87" x14ac:dyDescent="0.3">
      <c r="AU3594">
        <v>0.3</v>
      </c>
      <c r="AV3594">
        <v>18.940446299844417</v>
      </c>
      <c r="AW3594">
        <v>0.32206820683052895</v>
      </c>
      <c r="AX3594">
        <v>1.4316339804975364</v>
      </c>
      <c r="AY3594">
        <v>328.22657635218172</v>
      </c>
      <c r="AZ3594">
        <v>9.3988594582426796E-2</v>
      </c>
      <c r="BA3594">
        <v>330.79096741333996</v>
      </c>
      <c r="BB3594">
        <v>402.47321290363061</v>
      </c>
      <c r="BC3594">
        <v>1</v>
      </c>
      <c r="BD3594">
        <v>33.053415410117665</v>
      </c>
      <c r="BE3594">
        <v>115.61994925578276</v>
      </c>
      <c r="BF3594">
        <v>12.7977015164248</v>
      </c>
      <c r="BG3594">
        <v>5.2866033166049382</v>
      </c>
      <c r="BH3594">
        <v>419.80874747047977</v>
      </c>
      <c r="BI3594">
        <v>0.19999999999999998</v>
      </c>
      <c r="BJ3594">
        <v>3085.5904181068681</v>
      </c>
      <c r="BK3594">
        <v>688.59698931403568</v>
      </c>
      <c r="BL3594">
        <v>834.20534440397398</v>
      </c>
      <c r="BM3594">
        <v>886.91795971431191</v>
      </c>
      <c r="BN3594">
        <v>182.49819226175515</v>
      </c>
      <c r="BO3594">
        <v>28.911765167488564</v>
      </c>
      <c r="BP3594">
        <v>7.2718538143913894E-2</v>
      </c>
      <c r="BQ3594">
        <v>100</v>
      </c>
      <c r="BR3594">
        <v>290.65194860946696</v>
      </c>
      <c r="BS3594">
        <v>5.2580443020315067E-2</v>
      </c>
      <c r="BT3594">
        <v>3.0458219549237052E-4</v>
      </c>
      <c r="BU3594">
        <v>53.820368441898864</v>
      </c>
      <c r="BV3594">
        <v>0.57621753708040624</v>
      </c>
      <c r="BW3594">
        <v>15.927697049629304</v>
      </c>
      <c r="BX3594">
        <v>37.405252045296805</v>
      </c>
      <c r="BY3594">
        <v>27.704246634520132</v>
      </c>
      <c r="BZ3594">
        <v>773.0274499723912</v>
      </c>
      <c r="CA3594">
        <v>253.21231154561883</v>
      </c>
      <c r="CB3594">
        <v>226.29231744617039</v>
      </c>
      <c r="CC3594" s="156">
        <v>1</v>
      </c>
      <c r="CD3594">
        <v>670</v>
      </c>
      <c r="CE3594">
        <v>0.2518712238155616</v>
      </c>
      <c r="CF3594">
        <v>9.046366151444408</v>
      </c>
      <c r="CG3594">
        <v>0.30390865191590838</v>
      </c>
      <c r="CH3594">
        <v>40.107928348785258</v>
      </c>
      <c r="CI3594">
        <v>5</v>
      </c>
    </row>
    <row r="3595" spans="47:87" x14ac:dyDescent="0.3">
      <c r="AU3595">
        <v>0.3</v>
      </c>
      <c r="AV3595">
        <v>20.089434866524108</v>
      </c>
      <c r="AW3595">
        <v>0.37014099196291916</v>
      </c>
      <c r="AX3595">
        <v>1.8829505033294827</v>
      </c>
      <c r="AY3595">
        <v>319.94809450503743</v>
      </c>
      <c r="AZ3595">
        <v>0.1053002987003453</v>
      </c>
      <c r="BA3595">
        <v>410.63289397191642</v>
      </c>
      <c r="BB3595">
        <v>234.45818401065515</v>
      </c>
      <c r="BC3595">
        <v>1</v>
      </c>
      <c r="BD3595">
        <v>34.039814239150147</v>
      </c>
      <c r="BE3595">
        <v>99.74673145722754</v>
      </c>
      <c r="BF3595">
        <v>12.636668382153355</v>
      </c>
      <c r="BG3595">
        <v>5.3290382451465064</v>
      </c>
      <c r="BH3595">
        <v>425.34051387074487</v>
      </c>
      <c r="BI3595">
        <v>0.19999999999999998</v>
      </c>
      <c r="BJ3595">
        <v>2396.0905633455209</v>
      </c>
      <c r="BK3595">
        <v>690.55831127399051</v>
      </c>
      <c r="BL3595">
        <v>907.0173366393675</v>
      </c>
      <c r="BM3595">
        <v>1010.7096096998101</v>
      </c>
      <c r="BN3595">
        <v>196.62607333753954</v>
      </c>
      <c r="BO3595">
        <v>33.371829825492945</v>
      </c>
      <c r="BP3595">
        <v>6.603770351337232E-2</v>
      </c>
      <c r="BQ3595">
        <v>100</v>
      </c>
      <c r="BR3595">
        <v>343.29280709536937</v>
      </c>
      <c r="BS3595">
        <v>5.748263012745141E-2</v>
      </c>
      <c r="BT3595">
        <v>2.9007320257615996E-4</v>
      </c>
      <c r="BU3595">
        <v>5.4309514575576445</v>
      </c>
      <c r="BV3595">
        <v>0.51106296186625977</v>
      </c>
      <c r="BW3595">
        <v>14.527584636484404</v>
      </c>
      <c r="BX3595">
        <v>35.299045274349027</v>
      </c>
      <c r="BY3595">
        <v>31.772615937430402</v>
      </c>
      <c r="BZ3595">
        <v>1147.3126372029255</v>
      </c>
      <c r="CA3595">
        <v>176.34486685395029</v>
      </c>
      <c r="CB3595">
        <v>238.8625066029895</v>
      </c>
      <c r="CC3595" s="156">
        <v>0.87</v>
      </c>
      <c r="CD3595">
        <v>1350</v>
      </c>
      <c r="CE3595">
        <v>0.18578076733886162</v>
      </c>
      <c r="CF3595">
        <v>5.9832550289824926</v>
      </c>
      <c r="CG3595">
        <v>0.22103956277170769</v>
      </c>
      <c r="CH3595">
        <v>19.029086375053815</v>
      </c>
      <c r="CI3595">
        <v>7</v>
      </c>
    </row>
    <row r="3596" spans="47:87" x14ac:dyDescent="0.3">
      <c r="AU3596">
        <v>0.3</v>
      </c>
      <c r="AV3596">
        <v>21.06881844186092</v>
      </c>
      <c r="AW3596">
        <v>0.37684631914400046</v>
      </c>
      <c r="AX3596">
        <v>2.5524625746846681</v>
      </c>
      <c r="AY3596">
        <v>354.42727737705059</v>
      </c>
      <c r="AZ3596">
        <v>0.10814948954974662</v>
      </c>
      <c r="BA3596">
        <v>419.87807749383006</v>
      </c>
      <c r="BB3596">
        <v>339.93674976294392</v>
      </c>
      <c r="BC3596">
        <v>1</v>
      </c>
      <c r="BD3596">
        <v>43.560410183538124</v>
      </c>
      <c r="BE3596">
        <v>89.693794401159067</v>
      </c>
      <c r="BF3596">
        <v>9.4438390523583884</v>
      </c>
      <c r="BG3596">
        <v>4.5776508691432216</v>
      </c>
      <c r="BH3596">
        <v>372.14104096494253</v>
      </c>
      <c r="BI3596">
        <v>0.2</v>
      </c>
      <c r="BJ3596">
        <v>3110.890146029265</v>
      </c>
      <c r="BK3596">
        <v>718.84437910557051</v>
      </c>
      <c r="BL3596">
        <v>935.86302911028486</v>
      </c>
      <c r="BM3596">
        <v>1094.0543471921162</v>
      </c>
      <c r="BN3596">
        <v>87.5169796429293</v>
      </c>
      <c r="BO3596">
        <v>34.000356303674884</v>
      </c>
      <c r="BP3596">
        <v>6.4320142264221669E-2</v>
      </c>
      <c r="BQ3596">
        <v>100</v>
      </c>
      <c r="BR3596">
        <v>339.71739631295657</v>
      </c>
      <c r="BS3596">
        <v>5.8798604569822437E-2</v>
      </c>
      <c r="BT3596">
        <v>3.2143559342128435E-4</v>
      </c>
      <c r="BU3596">
        <v>0</v>
      </c>
      <c r="BV3596">
        <v>0.55144288934059982</v>
      </c>
      <c r="BW3596">
        <v>15.967628261410564</v>
      </c>
      <c r="BX3596">
        <v>34.004681361942815</v>
      </c>
      <c r="BY3596">
        <v>28.681168102141807</v>
      </c>
      <c r="BZ3596">
        <v>875.25418426632496</v>
      </c>
      <c r="CA3596">
        <v>235.53680112662937</v>
      </c>
      <c r="CB3596">
        <v>252.70592174934245</v>
      </c>
      <c r="CC3596" s="156">
        <v>0.87</v>
      </c>
      <c r="CD3596">
        <v>1500</v>
      </c>
      <c r="CE3596">
        <v>0.21510150961774843</v>
      </c>
      <c r="CF3596">
        <v>8.0202864446279865</v>
      </c>
      <c r="CG3596">
        <v>0.28613409706554727</v>
      </c>
      <c r="CH3596">
        <v>28.329921978307624</v>
      </c>
      <c r="CI3596">
        <v>6</v>
      </c>
    </row>
    <row r="3597" spans="47:87" x14ac:dyDescent="0.3">
      <c r="AU3597">
        <v>0.3</v>
      </c>
      <c r="AV3597">
        <v>20.106807308357485</v>
      </c>
      <c r="AW3597">
        <v>0.30585647025915214</v>
      </c>
      <c r="AX3597">
        <v>2.021111668523071</v>
      </c>
      <c r="AY3597">
        <v>315.42566383006005</v>
      </c>
      <c r="AZ3597">
        <v>0.10081718766170593</v>
      </c>
      <c r="BA3597">
        <v>404.12787575786263</v>
      </c>
      <c r="BB3597">
        <v>301.82858867905117</v>
      </c>
      <c r="BC3597">
        <v>1</v>
      </c>
      <c r="BD3597">
        <v>43.383481856366387</v>
      </c>
      <c r="BE3597">
        <v>116.66782670198876</v>
      </c>
      <c r="BF3597">
        <v>14.441579585510482</v>
      </c>
      <c r="BG3597">
        <v>3.9921726374621453</v>
      </c>
      <c r="BH3597">
        <v>409.8276992051388</v>
      </c>
      <c r="BI3597">
        <v>0.20000000000000007</v>
      </c>
      <c r="BJ3597">
        <v>2072.5800343532173</v>
      </c>
      <c r="BK3597">
        <v>676.30291354277426</v>
      </c>
      <c r="BL3597">
        <v>859.8260188355855</v>
      </c>
      <c r="BM3597">
        <v>853.10806738562405</v>
      </c>
      <c r="BN3597">
        <v>29.868461944242192</v>
      </c>
      <c r="BO3597">
        <v>27.430779608713937</v>
      </c>
      <c r="BP3597">
        <v>7.2117311268891288E-2</v>
      </c>
      <c r="BQ3597">
        <v>100</v>
      </c>
      <c r="BR3597">
        <v>323.09289739287038</v>
      </c>
      <c r="BS3597">
        <v>5.2026140117902631E-2</v>
      </c>
      <c r="BT3597">
        <v>3.3486972764187217E-4</v>
      </c>
      <c r="BU3597">
        <v>22.678811654726353</v>
      </c>
      <c r="BV3597">
        <v>0.53105638965349655</v>
      </c>
      <c r="BW3597">
        <v>14.309690059300143</v>
      </c>
      <c r="BX3597">
        <v>35.577658472654299</v>
      </c>
      <c r="BY3597">
        <v>32.481269187918436</v>
      </c>
      <c r="BZ3597">
        <v>850.71576650825614</v>
      </c>
      <c r="CA3597">
        <v>283.08304368106508</v>
      </c>
      <c r="CB3597">
        <v>233.34485829377067</v>
      </c>
      <c r="CC3597" s="156">
        <v>1.01</v>
      </c>
      <c r="CD3597">
        <v>2020</v>
      </c>
      <c r="CE3597">
        <v>6.2827393862974645E-2</v>
      </c>
      <c r="CF3597">
        <v>3.0938319000054029</v>
      </c>
      <c r="CG3597">
        <v>0.10482948649115435</v>
      </c>
      <c r="CH3597">
        <v>-6.5379926695500243</v>
      </c>
      <c r="CI3597" t="s">
        <v>479</v>
      </c>
    </row>
    <row r="3598" spans="47:87" x14ac:dyDescent="0.3">
      <c r="AU3598">
        <v>0.3</v>
      </c>
      <c r="AV3598">
        <v>18.795987461849549</v>
      </c>
      <c r="AW3598">
        <v>0.28668245081954125</v>
      </c>
      <c r="AX3598">
        <v>0.76929341931740991</v>
      </c>
      <c r="AY3598">
        <v>341.32893845006333</v>
      </c>
      <c r="AZ3598">
        <v>9.9054310489754868E-2</v>
      </c>
      <c r="BA3598">
        <v>390.00090638215704</v>
      </c>
      <c r="BB3598">
        <v>300.86068340083062</v>
      </c>
      <c r="BC3598">
        <v>1</v>
      </c>
      <c r="BD3598">
        <v>43.019078041615295</v>
      </c>
      <c r="BE3598">
        <v>88.960101982971025</v>
      </c>
      <c r="BF3598">
        <v>9.3180661428971305</v>
      </c>
      <c r="BG3598">
        <v>5.5653109207248672</v>
      </c>
      <c r="BH3598">
        <v>365.78848534662438</v>
      </c>
      <c r="BI3598">
        <v>0.19999999999999996</v>
      </c>
      <c r="BJ3598">
        <v>3203.3722106331134</v>
      </c>
      <c r="BK3598">
        <v>675.56476790879549</v>
      </c>
      <c r="BL3598">
        <v>886.19413874097859</v>
      </c>
      <c r="BM3598">
        <v>862.13573542146594</v>
      </c>
      <c r="BN3598">
        <v>274.63269390029575</v>
      </c>
      <c r="BO3598">
        <v>25.776164749510247</v>
      </c>
      <c r="BP3598">
        <v>5.9685646880477748E-2</v>
      </c>
      <c r="BQ3598">
        <v>100</v>
      </c>
      <c r="BR3598">
        <v>361.14713395494385</v>
      </c>
      <c r="BS3598">
        <v>5.5216340869331235E-2</v>
      </c>
      <c r="BT3598">
        <v>2.852865964402289E-4</v>
      </c>
      <c r="BU3598">
        <v>76.801641095767579</v>
      </c>
      <c r="BV3598">
        <v>0.54674430590393142</v>
      </c>
      <c r="BW3598">
        <v>15.53459441780749</v>
      </c>
      <c r="BX3598">
        <v>33.882732571150434</v>
      </c>
      <c r="BY3598">
        <v>30.739164954991747</v>
      </c>
      <c r="BZ3598">
        <v>1204.6466060504058</v>
      </c>
      <c r="CA3598">
        <v>223.15959079775774</v>
      </c>
      <c r="CB3598">
        <v>242.89024017799215</v>
      </c>
      <c r="CC3598" s="156">
        <v>1.1399999999999999</v>
      </c>
      <c r="CD3598">
        <v>1380</v>
      </c>
      <c r="CE3598">
        <v>9.2948539279487319E-2</v>
      </c>
      <c r="CF3598">
        <v>3.5264945478532734</v>
      </c>
      <c r="CG3598">
        <v>0.13048419750056997</v>
      </c>
      <c r="CH3598">
        <v>1.2283816808742645</v>
      </c>
      <c r="CI3598">
        <v>18</v>
      </c>
    </row>
    <row r="3599" spans="47:87" x14ac:dyDescent="0.3">
      <c r="AU3599">
        <v>0.3</v>
      </c>
      <c r="AV3599">
        <v>22.284004470513207</v>
      </c>
      <c r="AW3599">
        <v>0.33209078008752696</v>
      </c>
      <c r="AX3599">
        <v>2.2346423612881057</v>
      </c>
      <c r="AY3599">
        <v>345.33660464080765</v>
      </c>
      <c r="AZ3599">
        <v>0.10611112311116004</v>
      </c>
      <c r="BA3599">
        <v>448.49895684945852</v>
      </c>
      <c r="BB3599">
        <v>453.01022634353984</v>
      </c>
      <c r="BC3599">
        <v>1</v>
      </c>
      <c r="BD3599">
        <v>37.886682062542867</v>
      </c>
      <c r="BE3599">
        <v>102.09558192159939</v>
      </c>
      <c r="BF3599">
        <v>16.063534277231501</v>
      </c>
      <c r="BG3599">
        <v>3.9714083228500723</v>
      </c>
      <c r="BH3599">
        <v>439.34323586043263</v>
      </c>
      <c r="BI3599">
        <v>0.20000000000000004</v>
      </c>
      <c r="BJ3599">
        <v>2694.6971683113602</v>
      </c>
      <c r="BK3599">
        <v>701.51995855835219</v>
      </c>
      <c r="BL3599">
        <v>905.35295984714776</v>
      </c>
      <c r="BM3599">
        <v>812.67320638645538</v>
      </c>
      <c r="BN3599">
        <v>175.06334957160541</v>
      </c>
      <c r="BO3599">
        <v>29.962782356906864</v>
      </c>
      <c r="BP3599">
        <v>5.6577497374664221E-2</v>
      </c>
      <c r="BQ3599">
        <v>100</v>
      </c>
      <c r="BR3599">
        <v>305.11087690712418</v>
      </c>
      <c r="BS3599">
        <v>5.5807393321550186E-2</v>
      </c>
      <c r="BT3599">
        <v>2.7574363705122889E-4</v>
      </c>
      <c r="BU3599">
        <v>0</v>
      </c>
      <c r="BV3599">
        <v>0.50236775745372542</v>
      </c>
      <c r="BW3599">
        <v>14.374001072876448</v>
      </c>
      <c r="BX3599">
        <v>38.159837455733282</v>
      </c>
      <c r="BY3599">
        <v>31.251580291906972</v>
      </c>
      <c r="BZ3599">
        <v>965.3660539065288</v>
      </c>
      <c r="CA3599">
        <v>210.80718959565559</v>
      </c>
      <c r="CB3599">
        <v>237.41225600388756</v>
      </c>
      <c r="CC3599" s="156">
        <v>1</v>
      </c>
      <c r="CD3599">
        <v>1560</v>
      </c>
      <c r="CE3599">
        <v>0.14121474668822898</v>
      </c>
      <c r="CF3599">
        <v>5.3337444772813605</v>
      </c>
      <c r="CG3599">
        <v>0.18389125893793246</v>
      </c>
      <c r="CH3599">
        <v>8.091391368761105</v>
      </c>
      <c r="CI3599">
        <v>11</v>
      </c>
    </row>
    <row r="3600" spans="47:87" x14ac:dyDescent="0.3">
      <c r="AU3600">
        <v>0.3</v>
      </c>
      <c r="AV3600">
        <v>19.165962201914024</v>
      </c>
      <c r="AW3600">
        <v>0.29077114121807446</v>
      </c>
      <c r="AX3600">
        <v>0.23145396554181014</v>
      </c>
      <c r="AY3600">
        <v>327.10704297372786</v>
      </c>
      <c r="AZ3600">
        <v>0.11960358805688967</v>
      </c>
      <c r="BA3600">
        <v>404.1883517953728</v>
      </c>
      <c r="BB3600">
        <v>320.33087460111983</v>
      </c>
      <c r="BC3600">
        <v>1</v>
      </c>
      <c r="BD3600">
        <v>37.115004179192169</v>
      </c>
      <c r="BE3600">
        <v>119.59232461263295</v>
      </c>
      <c r="BF3600">
        <v>20.204009580655292</v>
      </c>
      <c r="BG3600">
        <v>5.4500883305123322</v>
      </c>
      <c r="BH3600">
        <v>393.95309445251388</v>
      </c>
      <c r="BI3600">
        <v>0.20000000000000004</v>
      </c>
      <c r="BJ3600">
        <v>2458.8955812691943</v>
      </c>
      <c r="BK3600">
        <v>685.62946110459438</v>
      </c>
      <c r="BL3600">
        <v>885.51509128614737</v>
      </c>
      <c r="BM3600">
        <v>846.11483028524594</v>
      </c>
      <c r="BN3600">
        <v>169.01474660851915</v>
      </c>
      <c r="BO3600">
        <v>26.080163786536293</v>
      </c>
      <c r="BP3600">
        <v>6.8164274479088835E-2</v>
      </c>
      <c r="BQ3600">
        <v>100</v>
      </c>
      <c r="BR3600">
        <v>364.62111849980408</v>
      </c>
      <c r="BS3600">
        <v>5.6966694574681911E-2</v>
      </c>
      <c r="BT3600">
        <v>2.9222529413176139E-4</v>
      </c>
      <c r="BU3600">
        <v>22.244363001996927</v>
      </c>
      <c r="BV3600">
        <v>0.53805053433903738</v>
      </c>
      <c r="BW3600">
        <v>14.491121423942097</v>
      </c>
      <c r="BX3600">
        <v>35.12240249016309</v>
      </c>
      <c r="BY3600">
        <v>33.767297049991868</v>
      </c>
      <c r="BZ3600">
        <v>872.31920452867837</v>
      </c>
      <c r="CA3600">
        <v>342.05216966568423</v>
      </c>
      <c r="CB3600">
        <v>226.54143099044006</v>
      </c>
      <c r="CC3600" s="156">
        <v>0.95</v>
      </c>
      <c r="CD3600">
        <v>1320</v>
      </c>
      <c r="CE3600">
        <v>0.1523710162374925</v>
      </c>
      <c r="CF3600">
        <v>5.7798544416267141</v>
      </c>
      <c r="CG3600">
        <v>0.20149975857891148</v>
      </c>
      <c r="CH3600">
        <v>8.7606991629585131</v>
      </c>
      <c r="CI3600">
        <v>10</v>
      </c>
    </row>
    <row r="3601" spans="47:87" x14ac:dyDescent="0.3">
      <c r="AU3601">
        <v>0.3</v>
      </c>
      <c r="AV3601">
        <v>18.50236231575785</v>
      </c>
      <c r="AW3601">
        <v>0.27724226958761866</v>
      </c>
      <c r="AX3601">
        <v>1.0972620202032224</v>
      </c>
      <c r="AY3601">
        <v>326.98663378922248</v>
      </c>
      <c r="AZ3601">
        <v>9.5746345427930951E-2</v>
      </c>
      <c r="BA3601">
        <v>421.51302389626954</v>
      </c>
      <c r="BB3601">
        <v>361.72238961892066</v>
      </c>
      <c r="BC3601">
        <v>1</v>
      </c>
      <c r="BD3601">
        <v>44.660422202736179</v>
      </c>
      <c r="BE3601">
        <v>95.438215488843255</v>
      </c>
      <c r="BF3601">
        <v>9.3626523706742262</v>
      </c>
      <c r="BG3601">
        <v>4.1561968594481851</v>
      </c>
      <c r="BH3601">
        <v>435.06598571194377</v>
      </c>
      <c r="BI3601">
        <v>0.19999999999999998</v>
      </c>
      <c r="BJ3601">
        <v>2755.2697725108401</v>
      </c>
      <c r="BK3601">
        <v>688.28819682200469</v>
      </c>
      <c r="BL3601">
        <v>870.48590395495796</v>
      </c>
      <c r="BM3601">
        <v>872.11435478098451</v>
      </c>
      <c r="BN3601">
        <v>155.2131444311338</v>
      </c>
      <c r="BO3601">
        <v>24.893510753152089</v>
      </c>
      <c r="BP3601">
        <v>6.1830321555509424E-2</v>
      </c>
      <c r="BQ3601">
        <v>100</v>
      </c>
      <c r="BR3601">
        <v>265.15514992625867</v>
      </c>
      <c r="BS3601">
        <v>5.749834676220221E-2</v>
      </c>
      <c r="BT3601">
        <v>3.1193196013779066E-4</v>
      </c>
      <c r="BU3601">
        <v>0</v>
      </c>
      <c r="BV3601">
        <v>0.55167834260382476</v>
      </c>
      <c r="BW3601">
        <v>15.493573766747977</v>
      </c>
      <c r="BX3601">
        <v>34.608952773029309</v>
      </c>
      <c r="BY3601">
        <v>37.969647228375933</v>
      </c>
      <c r="BZ3601">
        <v>791.65986410245046</v>
      </c>
      <c r="CA3601">
        <v>341.50772547363329</v>
      </c>
      <c r="CB3601">
        <v>221.23835671565973</v>
      </c>
      <c r="CC3601" s="156">
        <v>1.0900000000000001</v>
      </c>
      <c r="CD3601">
        <v>2270</v>
      </c>
      <c r="CE3601">
        <v>-9.367111310479137E-2</v>
      </c>
      <c r="CF3601">
        <v>0.52159811640753873</v>
      </c>
      <c r="CG3601">
        <v>1.5989881214992497E-2</v>
      </c>
      <c r="CH3601">
        <v>-26.234065544165517</v>
      </c>
      <c r="CI3601" t="s">
        <v>479</v>
      </c>
    </row>
    <row r="3602" spans="47:87" x14ac:dyDescent="0.3">
      <c r="AU3602">
        <v>0.3</v>
      </c>
      <c r="AV3602">
        <v>20.421874704938347</v>
      </c>
      <c r="AW3602">
        <v>0.29461527024437772</v>
      </c>
      <c r="AX3602">
        <v>1.3231155570620012</v>
      </c>
      <c r="AY3602">
        <v>349.72638399897011</v>
      </c>
      <c r="AZ3602">
        <v>0.10616829703732429</v>
      </c>
      <c r="BA3602">
        <v>484.16701284455041</v>
      </c>
      <c r="BB3602">
        <v>294.67905496323829</v>
      </c>
      <c r="BC3602">
        <v>1</v>
      </c>
      <c r="BD3602">
        <v>40.969520073045288</v>
      </c>
      <c r="BE3602">
        <v>103.25064157737316</v>
      </c>
      <c r="BF3602">
        <v>22.163417910168356</v>
      </c>
      <c r="BG3602">
        <v>5.5319338142390349</v>
      </c>
      <c r="BH3602">
        <v>423.0132165918846</v>
      </c>
      <c r="BI3602">
        <v>0.20000000000000004</v>
      </c>
      <c r="BJ3602">
        <v>2809.158324460162</v>
      </c>
      <c r="BK3602">
        <v>693.0863078511104</v>
      </c>
      <c r="BL3602">
        <v>900.90199960194218</v>
      </c>
      <c r="BM3602">
        <v>974.82282206157049</v>
      </c>
      <c r="BN3602">
        <v>135.77998478742819</v>
      </c>
      <c r="BO3602">
        <v>26.554463806572965</v>
      </c>
      <c r="BP3602">
        <v>5.3423269012826805E-2</v>
      </c>
      <c r="BQ3602">
        <v>100</v>
      </c>
      <c r="BR3602">
        <v>389.56076388888823</v>
      </c>
      <c r="BS3602">
        <v>5.5376916541565201E-2</v>
      </c>
      <c r="BT3602">
        <v>2.8565510171499591E-4</v>
      </c>
      <c r="BU3602">
        <v>52.52160088391355</v>
      </c>
      <c r="BV3602">
        <v>0.54107112282813019</v>
      </c>
      <c r="BW3602">
        <v>16.159134999829234</v>
      </c>
      <c r="BX3602">
        <v>36.858261412836789</v>
      </c>
      <c r="BY3602">
        <v>32.943872390898321</v>
      </c>
      <c r="BZ3602">
        <v>793.6010464619377</v>
      </c>
      <c r="CA3602">
        <v>249.43559943704037</v>
      </c>
      <c r="CB3602">
        <v>245.94164667259392</v>
      </c>
      <c r="CC3602" s="156">
        <v>0.9</v>
      </c>
      <c r="CD3602">
        <v>1270</v>
      </c>
      <c r="CE3602">
        <v>0.23470697014142483</v>
      </c>
      <c r="CF3602">
        <v>7.9119243319115453</v>
      </c>
      <c r="CG3602">
        <v>0.28312425700670651</v>
      </c>
      <c r="CH3602">
        <v>31.142336248382261</v>
      </c>
      <c r="CI3602">
        <v>5</v>
      </c>
    </row>
    <row r="3603" spans="47:87" x14ac:dyDescent="0.3">
      <c r="AU3603">
        <v>0.3</v>
      </c>
      <c r="AV3603">
        <v>20.748304827433174</v>
      </c>
      <c r="AW3603">
        <v>0.31568988549235594</v>
      </c>
      <c r="AX3603">
        <v>2.1001162552781789</v>
      </c>
      <c r="AY3603">
        <v>320.97871986591849</v>
      </c>
      <c r="AZ3603">
        <v>0.10502198211687354</v>
      </c>
      <c r="BA3603">
        <v>493.6273236073975</v>
      </c>
      <c r="BB3603">
        <v>333.38807360477722</v>
      </c>
      <c r="BC3603">
        <v>1</v>
      </c>
      <c r="BD3603">
        <v>39.985171594098496</v>
      </c>
      <c r="BE3603">
        <v>112.11244081108725</v>
      </c>
      <c r="BF3603">
        <v>29.059014246008886</v>
      </c>
      <c r="BG3603">
        <v>3.1419954440931668</v>
      </c>
      <c r="BH3603">
        <v>399.79996365460966</v>
      </c>
      <c r="BI3603">
        <v>0.19999999999999996</v>
      </c>
      <c r="BJ3603">
        <v>2590.8223441986688</v>
      </c>
      <c r="BK3603">
        <v>693.60500898039822</v>
      </c>
      <c r="BL3603">
        <v>907.78138297688656</v>
      </c>
      <c r="BM3603">
        <v>890.7984323661052</v>
      </c>
      <c r="BN3603">
        <v>115.04859043845865</v>
      </c>
      <c r="BO3603">
        <v>28.381368420252961</v>
      </c>
      <c r="BP3603">
        <v>6.6097617997108532E-2</v>
      </c>
      <c r="BQ3603">
        <v>100</v>
      </c>
      <c r="BR3603">
        <v>385.80970728999762</v>
      </c>
      <c r="BS3603">
        <v>5.6804572184902119E-2</v>
      </c>
      <c r="BT3603">
        <v>3.2225235206505173E-4</v>
      </c>
      <c r="BU3603">
        <v>0</v>
      </c>
      <c r="BV3603">
        <v>0.48271228510759184</v>
      </c>
      <c r="BW3603">
        <v>14.896378854701576</v>
      </c>
      <c r="BX3603">
        <v>34.009820827528451</v>
      </c>
      <c r="BY3603">
        <v>34.317067163960651</v>
      </c>
      <c r="BZ3603">
        <v>710.80218600332068</v>
      </c>
      <c r="CA3603">
        <v>349.03917612751616</v>
      </c>
      <c r="CB3603">
        <v>227.67091551329267</v>
      </c>
      <c r="CC3603" s="156">
        <v>0.95</v>
      </c>
      <c r="CD3603">
        <v>1930</v>
      </c>
      <c r="CE3603">
        <v>0.13019736668812376</v>
      </c>
      <c r="CF3603">
        <v>4.4077514704721672</v>
      </c>
      <c r="CG3603">
        <v>0.14492589194144651</v>
      </c>
      <c r="CH3603">
        <v>5.4844392693894299</v>
      </c>
      <c r="CI3603">
        <v>13</v>
      </c>
    </row>
    <row r="3604" spans="47:87" x14ac:dyDescent="0.3">
      <c r="AU3604">
        <v>0.3</v>
      </c>
      <c r="AV3604">
        <v>21.387884319269318</v>
      </c>
      <c r="AW3604">
        <v>0.28182540504991277</v>
      </c>
      <c r="AX3604">
        <v>1.1263248710824789</v>
      </c>
      <c r="AY3604">
        <v>304.34510180758519</v>
      </c>
      <c r="AZ3604">
        <v>0.10904973178407781</v>
      </c>
      <c r="BA3604">
        <v>474.19815122247854</v>
      </c>
      <c r="BB3604">
        <v>347.01007863644861</v>
      </c>
      <c r="BC3604">
        <v>1</v>
      </c>
      <c r="BD3604">
        <v>39.905664835504638</v>
      </c>
      <c r="BE3604">
        <v>102.10924568671754</v>
      </c>
      <c r="BF3604">
        <v>14.342814925532569</v>
      </c>
      <c r="BG3604">
        <v>4.7609680137952832</v>
      </c>
      <c r="BH3604">
        <v>426.73415365398762</v>
      </c>
      <c r="BI3604">
        <v>0.20000000000000004</v>
      </c>
      <c r="BJ3604">
        <v>2118.1696460879543</v>
      </c>
      <c r="BK3604">
        <v>675.26422499241312</v>
      </c>
      <c r="BL3604">
        <v>916.98301840453905</v>
      </c>
      <c r="BM3604">
        <v>899.8655296376694</v>
      </c>
      <c r="BN3604">
        <v>193.44774365335419</v>
      </c>
      <c r="BO3604">
        <v>25.306307564088669</v>
      </c>
      <c r="BP3604">
        <v>6.2640454084826255E-2</v>
      </c>
      <c r="BQ3604">
        <v>100</v>
      </c>
      <c r="BR3604">
        <v>373.66057708316134</v>
      </c>
      <c r="BS3604">
        <v>5.7580093801539216E-2</v>
      </c>
      <c r="BT3604">
        <v>2.9310040568917336E-4</v>
      </c>
      <c r="BU3604">
        <v>0</v>
      </c>
      <c r="BV3604">
        <v>0.53649159247899558</v>
      </c>
      <c r="BW3604">
        <v>14.576394728556092</v>
      </c>
      <c r="BX3604">
        <v>35.580494766036203</v>
      </c>
      <c r="BY3604">
        <v>34.280766972726525</v>
      </c>
      <c r="BZ3604">
        <v>1049.4295137479942</v>
      </c>
      <c r="CA3604">
        <v>225.21395552242788</v>
      </c>
      <c r="CB3604">
        <v>223.17996275186744</v>
      </c>
      <c r="CC3604" s="156">
        <v>1.19</v>
      </c>
      <c r="CD3604">
        <v>1550</v>
      </c>
      <c r="CE3604">
        <v>8.3398551122094045E-2</v>
      </c>
      <c r="CF3604">
        <v>3.9144540345499959</v>
      </c>
      <c r="CG3604">
        <v>0.12487886741234709</v>
      </c>
      <c r="CH3604">
        <v>-2.5273975144294805</v>
      </c>
      <c r="CI3604" t="s">
        <v>479</v>
      </c>
    </row>
    <row r="3605" spans="47:87" x14ac:dyDescent="0.3">
      <c r="AU3605">
        <v>0.3</v>
      </c>
      <c r="AV3605">
        <v>20.964584486365712</v>
      </c>
      <c r="AW3605">
        <v>0.29805665164294742</v>
      </c>
      <c r="AX3605">
        <v>2.2492434720877488</v>
      </c>
      <c r="AY3605">
        <v>324.14787112623702</v>
      </c>
      <c r="AZ3605">
        <v>0.11271899978612608</v>
      </c>
      <c r="BA3605">
        <v>432.66802531060461</v>
      </c>
      <c r="BB3605">
        <v>318.31954102406576</v>
      </c>
      <c r="BC3605">
        <v>1</v>
      </c>
      <c r="BD3605">
        <v>45.730993087003306</v>
      </c>
      <c r="BE3605">
        <v>109.86451218763341</v>
      </c>
      <c r="BF3605">
        <v>10.214591499861685</v>
      </c>
      <c r="BG3605">
        <v>5.643816021115919</v>
      </c>
      <c r="BH3605">
        <v>431.88925092432709</v>
      </c>
      <c r="BI3605">
        <v>0.19999999999999996</v>
      </c>
      <c r="BJ3605">
        <v>2697.2243237166308</v>
      </c>
      <c r="BK3605">
        <v>709.80524742564228</v>
      </c>
      <c r="BL3605">
        <v>880.96725720781797</v>
      </c>
      <c r="BM3605">
        <v>929.83478486386139</v>
      </c>
      <c r="BN3605">
        <v>147.23378131486197</v>
      </c>
      <c r="BO3605">
        <v>26.869578943934268</v>
      </c>
      <c r="BP3605">
        <v>5.3422792321681185E-2</v>
      </c>
      <c r="BQ3605">
        <v>100</v>
      </c>
      <c r="BR3605">
        <v>357.81268278966644</v>
      </c>
      <c r="BS3605">
        <v>5.1300652041900228E-2</v>
      </c>
      <c r="BT3605">
        <v>2.8742786336795236E-4</v>
      </c>
      <c r="BU3605">
        <v>66.987075195107636</v>
      </c>
      <c r="BV3605">
        <v>0.53716830724346409</v>
      </c>
      <c r="BW3605">
        <v>15.626130237028232</v>
      </c>
      <c r="BX3605">
        <v>37.582607051800807</v>
      </c>
      <c r="BY3605">
        <v>33.818531933342285</v>
      </c>
      <c r="BZ3605">
        <v>1084.7160596973733</v>
      </c>
      <c r="CA3605">
        <v>253.60758496713694</v>
      </c>
      <c r="CB3605">
        <v>218.8488354599933</v>
      </c>
      <c r="CC3605" s="156">
        <v>0.83</v>
      </c>
      <c r="CD3605">
        <v>1810</v>
      </c>
      <c r="CE3605">
        <v>0.16138005883127837</v>
      </c>
      <c r="CF3605">
        <v>6.4529972476799866</v>
      </c>
      <c r="CG3605">
        <v>0.19504163635830846</v>
      </c>
      <c r="CH3605">
        <v>13.763152411904246</v>
      </c>
      <c r="CI3605">
        <v>9</v>
      </c>
    </row>
    <row r="3606" spans="47:87" x14ac:dyDescent="0.3">
      <c r="AU3606">
        <v>0.3</v>
      </c>
      <c r="AV3606">
        <v>22.824684587426553</v>
      </c>
      <c r="AW3606">
        <v>0.25916821157201841</v>
      </c>
      <c r="AX3606">
        <v>2.3341027587117638</v>
      </c>
      <c r="AY3606">
        <v>326.2718158733984</v>
      </c>
      <c r="AZ3606">
        <v>9.6854002170010389E-2</v>
      </c>
      <c r="BA3606">
        <v>408.80310858478396</v>
      </c>
      <c r="BB3606">
        <v>348.77194611178373</v>
      </c>
      <c r="BC3606">
        <v>1</v>
      </c>
      <c r="BD3606">
        <v>44.52063876062541</v>
      </c>
      <c r="BE3606">
        <v>100.1029643262043</v>
      </c>
      <c r="BF3606">
        <v>22.580333758573364</v>
      </c>
      <c r="BG3606">
        <v>3.7951354107123407</v>
      </c>
      <c r="BH3606">
        <v>369.14896853249496</v>
      </c>
      <c r="BI3606">
        <v>0.19999999999999993</v>
      </c>
      <c r="BJ3606">
        <v>2653.1916945268918</v>
      </c>
      <c r="BK3606">
        <v>679.83954529530229</v>
      </c>
      <c r="BL3606">
        <v>802.75794283021492</v>
      </c>
      <c r="BM3606">
        <v>863.36271818891032</v>
      </c>
      <c r="BN3606">
        <v>157.64683132172507</v>
      </c>
      <c r="BO3606">
        <v>23.545316095739224</v>
      </c>
      <c r="BP3606">
        <v>2.4434189831297904E-2</v>
      </c>
      <c r="BQ3606">
        <v>100</v>
      </c>
      <c r="BR3606">
        <v>333.83416384744481</v>
      </c>
      <c r="BS3606">
        <v>5.3998889872974236E-2</v>
      </c>
      <c r="BT3606">
        <v>3.1452202558860623E-4</v>
      </c>
      <c r="BU3606">
        <v>0</v>
      </c>
      <c r="BV3606">
        <v>0.56344238135319458</v>
      </c>
      <c r="BW3606">
        <v>14.350626489919478</v>
      </c>
      <c r="BX3606">
        <v>34.314787202591447</v>
      </c>
      <c r="BY3606">
        <v>41.09184439942635</v>
      </c>
      <c r="BZ3606">
        <v>1165.9271003190233</v>
      </c>
      <c r="CA3606">
        <v>257.36815609622005</v>
      </c>
      <c r="CB3606">
        <v>232.14818941435183</v>
      </c>
      <c r="CC3606" s="156">
        <v>1.06</v>
      </c>
      <c r="CD3606">
        <v>1210</v>
      </c>
      <c r="CE3606">
        <v>0.19037922092646342</v>
      </c>
      <c r="CF3606">
        <v>7.1585995222999212</v>
      </c>
      <c r="CG3606">
        <v>0.25053704560807444</v>
      </c>
      <c r="CH3606">
        <v>21.692641658652484</v>
      </c>
      <c r="CI3606">
        <v>7</v>
      </c>
    </row>
    <row r="3607" spans="47:87" x14ac:dyDescent="0.3">
      <c r="AU3607">
        <v>0.3</v>
      </c>
      <c r="AV3607">
        <v>18.659902428544939</v>
      </c>
      <c r="AW3607">
        <v>0.33427437573766605</v>
      </c>
      <c r="AX3607">
        <v>1.0087586676974603</v>
      </c>
      <c r="AY3607">
        <v>317.78424900415109</v>
      </c>
      <c r="AZ3607">
        <v>0.10784107623403384</v>
      </c>
      <c r="BA3607">
        <v>484.99043659023243</v>
      </c>
      <c r="BB3607">
        <v>312.6165294638634</v>
      </c>
      <c r="BC3607">
        <v>1</v>
      </c>
      <c r="BD3607">
        <v>36.104643707754214</v>
      </c>
      <c r="BE3607">
        <v>77.484482632076563</v>
      </c>
      <c r="BF3607">
        <v>24.566853642423158</v>
      </c>
      <c r="BG3607">
        <v>4.8053161788854499</v>
      </c>
      <c r="BH3607">
        <v>389.69270477430746</v>
      </c>
      <c r="BI3607">
        <v>0.2</v>
      </c>
      <c r="BJ3607">
        <v>2126.1223056584167</v>
      </c>
      <c r="BK3607">
        <v>695.88152811430632</v>
      </c>
      <c r="BL3607">
        <v>878.13869948152069</v>
      </c>
      <c r="BM3607">
        <v>976.35082430508885</v>
      </c>
      <c r="BN3607">
        <v>157.40101577343515</v>
      </c>
      <c r="BO3607">
        <v>30.033757032087458</v>
      </c>
      <c r="BP3607">
        <v>7.2238647960303035E-2</v>
      </c>
      <c r="BQ3607">
        <v>100</v>
      </c>
      <c r="BR3607">
        <v>324.40853657475071</v>
      </c>
      <c r="BS3607">
        <v>5.8843922133538444E-2</v>
      </c>
      <c r="BT3607">
        <v>3.0483561618877794E-4</v>
      </c>
      <c r="BU3607">
        <v>13.376940023485599</v>
      </c>
      <c r="BV3607">
        <v>0.55309727351663385</v>
      </c>
      <c r="BW3607">
        <v>15.749278264161072</v>
      </c>
      <c r="BX3607">
        <v>35.031097845478151</v>
      </c>
      <c r="BY3607">
        <v>38.091453351737613</v>
      </c>
      <c r="BZ3607">
        <v>1103.9416762031535</v>
      </c>
      <c r="CA3607">
        <v>220.59413893311128</v>
      </c>
      <c r="CB3607">
        <v>235.80575911658869</v>
      </c>
      <c r="CC3607" s="156">
        <v>1.01</v>
      </c>
      <c r="CD3607">
        <v>1270</v>
      </c>
      <c r="CE3607">
        <v>0.16670065848841609</v>
      </c>
      <c r="CF3607">
        <v>7.2039958192157911</v>
      </c>
      <c r="CG3607">
        <v>0.2196618643591278</v>
      </c>
      <c r="CH3607">
        <v>11.538636525353832</v>
      </c>
      <c r="CI3607">
        <v>9</v>
      </c>
    </row>
    <row r="3608" spans="47:87" x14ac:dyDescent="0.3">
      <c r="AU3608">
        <v>0.3</v>
      </c>
      <c r="AV3608">
        <v>18.59116887966244</v>
      </c>
      <c r="AW3608">
        <v>0.36540346716406386</v>
      </c>
      <c r="AX3608">
        <v>2.4137013516630828</v>
      </c>
      <c r="AY3608">
        <v>323.47906366686931</v>
      </c>
      <c r="AZ3608">
        <v>0.11490292003371298</v>
      </c>
      <c r="BA3608">
        <v>479.90479402835939</v>
      </c>
      <c r="BB3608">
        <v>418.54479533567172</v>
      </c>
      <c r="BC3608">
        <v>1</v>
      </c>
      <c r="BD3608">
        <v>39.450359486219412</v>
      </c>
      <c r="BE3608">
        <v>105.68356550834262</v>
      </c>
      <c r="BF3608">
        <v>5.049860209740995</v>
      </c>
      <c r="BG3608">
        <v>4.4531805887164015</v>
      </c>
      <c r="BH3608">
        <v>451.20304066672816</v>
      </c>
      <c r="BI3608">
        <v>0.20000000000000007</v>
      </c>
      <c r="BJ3608">
        <v>2890.8277135886406</v>
      </c>
      <c r="BK3608">
        <v>688.13018426478857</v>
      </c>
      <c r="BL3608">
        <v>928.98872772951324</v>
      </c>
      <c r="BM3608">
        <v>1033.3073355936806</v>
      </c>
      <c r="BN3608">
        <v>199.4374852627561</v>
      </c>
      <c r="BO3608">
        <v>33.047240665564942</v>
      </c>
      <c r="BP3608">
        <v>5.2696097825726963E-2</v>
      </c>
      <c r="BQ3608">
        <v>100</v>
      </c>
      <c r="BR3608">
        <v>315.33116903947109</v>
      </c>
      <c r="BS3608">
        <v>5.4137106117477837E-2</v>
      </c>
      <c r="BT3608">
        <v>2.9733455640828518E-4</v>
      </c>
      <c r="BU3608">
        <v>89.557967324119716</v>
      </c>
      <c r="BV3608">
        <v>0.52749403128680039</v>
      </c>
      <c r="BW3608">
        <v>15.249447042310509</v>
      </c>
      <c r="BX3608">
        <v>37.300069040754472</v>
      </c>
      <c r="BY3608">
        <v>26.535341956606256</v>
      </c>
      <c r="BZ3608">
        <v>1307.068630733073</v>
      </c>
      <c r="CA3608">
        <v>297.20553095817911</v>
      </c>
      <c r="CB3608">
        <v>233.32257168655019</v>
      </c>
      <c r="CC3608" s="156">
        <v>0.95</v>
      </c>
      <c r="CD3608">
        <v>1130</v>
      </c>
      <c r="CE3608">
        <v>0.2418638844615606</v>
      </c>
      <c r="CF3608">
        <v>9.9488199468990466</v>
      </c>
      <c r="CG3608">
        <v>0.32555673683087777</v>
      </c>
      <c r="CH3608">
        <v>43.475572059996267</v>
      </c>
      <c r="CI3608">
        <v>5</v>
      </c>
    </row>
    <row r="3609" spans="47:87" x14ac:dyDescent="0.3">
      <c r="AU3609">
        <v>0.3</v>
      </c>
      <c r="AV3609">
        <v>18.080390494319303</v>
      </c>
      <c r="AW3609">
        <v>0.36395907897073188</v>
      </c>
      <c r="AX3609">
        <v>0.88508664254322889</v>
      </c>
      <c r="AY3609">
        <v>329.14161535974341</v>
      </c>
      <c r="AZ3609">
        <v>0.10356288853708344</v>
      </c>
      <c r="BA3609">
        <v>419.66577947596903</v>
      </c>
      <c r="BB3609">
        <v>379.21442239970281</v>
      </c>
      <c r="BC3609">
        <v>1</v>
      </c>
      <c r="BD3609">
        <v>37.374520649989158</v>
      </c>
      <c r="BE3609">
        <v>107.58872030786117</v>
      </c>
      <c r="BF3609">
        <v>9.9703546051110408</v>
      </c>
      <c r="BG3609">
        <v>4.0221330331360008</v>
      </c>
      <c r="BH3609">
        <v>422.78860186107067</v>
      </c>
      <c r="BI3609">
        <v>0.19999999999999998</v>
      </c>
      <c r="BJ3609">
        <v>2385.0175816982705</v>
      </c>
      <c r="BK3609">
        <v>698.26362929180846</v>
      </c>
      <c r="BL3609">
        <v>898.63016291780423</v>
      </c>
      <c r="BM3609">
        <v>916.10299269472671</v>
      </c>
      <c r="BN3609">
        <v>79.192207778905427</v>
      </c>
      <c r="BO3609">
        <v>32.91139453826591</v>
      </c>
      <c r="BP3609">
        <v>5.3173445796910912E-2</v>
      </c>
      <c r="BQ3609">
        <v>100</v>
      </c>
      <c r="BR3609">
        <v>327.18402673890159</v>
      </c>
      <c r="BS3609">
        <v>5.7127622212320574E-2</v>
      </c>
      <c r="BT3609">
        <v>2.9879918422181221E-4</v>
      </c>
      <c r="BU3609">
        <v>0</v>
      </c>
      <c r="BV3609">
        <v>0.53092968649968353</v>
      </c>
      <c r="BW3609">
        <v>14.356523819404888</v>
      </c>
      <c r="BX3609">
        <v>34.645084453889488</v>
      </c>
      <c r="BY3609">
        <v>24.193826303472164</v>
      </c>
      <c r="BZ3609">
        <v>1045.7431410750837</v>
      </c>
      <c r="CA3609">
        <v>291.93323147875662</v>
      </c>
      <c r="CB3609">
        <v>234.2946120860714</v>
      </c>
      <c r="CC3609" s="156">
        <v>1.05</v>
      </c>
      <c r="CD3609">
        <v>1280</v>
      </c>
      <c r="CE3609">
        <v>0.12958998011566081</v>
      </c>
      <c r="CF3609">
        <v>4.7591564133868918</v>
      </c>
      <c r="CG3609">
        <v>0.16126145687025473</v>
      </c>
      <c r="CH3609">
        <v>8.652555020529249</v>
      </c>
      <c r="CI3609">
        <v>11</v>
      </c>
    </row>
    <row r="3610" spans="47:87" x14ac:dyDescent="0.3">
      <c r="AU3610">
        <v>0.3</v>
      </c>
      <c r="AV3610">
        <v>20.587921466960672</v>
      </c>
      <c r="AW3610">
        <v>0.24166001279468727</v>
      </c>
      <c r="AX3610">
        <v>0.5149562218406819</v>
      </c>
      <c r="AY3610">
        <v>334.52854667643567</v>
      </c>
      <c r="AZ3610">
        <v>9.8725453836102831E-2</v>
      </c>
      <c r="BA3610">
        <v>348.60305727752808</v>
      </c>
      <c r="BB3610">
        <v>240.39380609185457</v>
      </c>
      <c r="BC3610">
        <v>1</v>
      </c>
      <c r="BD3610">
        <v>45.338145812380709</v>
      </c>
      <c r="BE3610">
        <v>99.543216437825734</v>
      </c>
      <c r="BF3610">
        <v>24.466333035921735</v>
      </c>
      <c r="BG3610">
        <v>3.54047016021127</v>
      </c>
      <c r="BH3610">
        <v>423.36779411447822</v>
      </c>
      <c r="BI3610">
        <v>0.2</v>
      </c>
      <c r="BJ3610">
        <v>2551.6258016902739</v>
      </c>
      <c r="BK3610">
        <v>690.89959866415359</v>
      </c>
      <c r="BL3610">
        <v>864.63145372625695</v>
      </c>
      <c r="BM3610">
        <v>1051.8059292082878</v>
      </c>
      <c r="BN3610">
        <v>170.46424997555494</v>
      </c>
      <c r="BO3610">
        <v>21.54148355140984</v>
      </c>
      <c r="BP3610">
        <v>7.2884541197119596E-2</v>
      </c>
      <c r="BQ3610">
        <v>100</v>
      </c>
      <c r="BR3610">
        <v>399.8398282333917</v>
      </c>
      <c r="BS3610">
        <v>5.4552928638373452E-2</v>
      </c>
      <c r="BT3610">
        <v>3.2054906209400338E-4</v>
      </c>
      <c r="BU3610">
        <v>50.894952435775011</v>
      </c>
      <c r="BV3610">
        <v>0.55842779149126442</v>
      </c>
      <c r="BW3610">
        <v>16.136921525790296</v>
      </c>
      <c r="BX3610">
        <v>35.411506250074396</v>
      </c>
      <c r="BY3610">
        <v>30.545839280121029</v>
      </c>
      <c r="BZ3610">
        <v>821.37141649745433</v>
      </c>
      <c r="CA3610">
        <v>260.33999298890768</v>
      </c>
      <c r="CB3610">
        <v>203.1878443757011</v>
      </c>
      <c r="CC3610" s="156">
        <v>0.92</v>
      </c>
      <c r="CD3610">
        <v>1730</v>
      </c>
      <c r="CE3610">
        <v>0.23180601840831061</v>
      </c>
      <c r="CF3610">
        <v>6.5048389378632656</v>
      </c>
      <c r="CG3610">
        <v>0.30872273774814385</v>
      </c>
      <c r="CH3610">
        <v>22.949360148737266</v>
      </c>
      <c r="CI3610">
        <v>5</v>
      </c>
    </row>
    <row r="3611" spans="47:87" x14ac:dyDescent="0.3">
      <c r="AU3611">
        <v>0.3</v>
      </c>
      <c r="AV3611">
        <v>19.125477792890894</v>
      </c>
      <c r="AW3611">
        <v>0.31729561629874892</v>
      </c>
      <c r="AX3611">
        <v>1.3055333224800285</v>
      </c>
      <c r="AY3611">
        <v>340.53831712848478</v>
      </c>
      <c r="AZ3611">
        <v>9.3061172013662943E-2</v>
      </c>
      <c r="BA3611">
        <v>478.65301396943607</v>
      </c>
      <c r="BB3611">
        <v>400.62083274716338</v>
      </c>
      <c r="BC3611">
        <v>1</v>
      </c>
      <c r="BD3611">
        <v>32.512814215036563</v>
      </c>
      <c r="BE3611">
        <v>104.54004948974396</v>
      </c>
      <c r="BF3611">
        <v>20.332863574716932</v>
      </c>
      <c r="BG3611">
        <v>5.3099700197120141</v>
      </c>
      <c r="BH3611">
        <v>383.65752976115948</v>
      </c>
      <c r="BI3611">
        <v>0.19999999999999998</v>
      </c>
      <c r="BJ3611">
        <v>2632.0423357703858</v>
      </c>
      <c r="BK3611">
        <v>689.76023441113614</v>
      </c>
      <c r="BL3611">
        <v>898.02762816622885</v>
      </c>
      <c r="BM3611">
        <v>981.17463088247041</v>
      </c>
      <c r="BN3611">
        <v>116.1630477185696</v>
      </c>
      <c r="BO3611">
        <v>28.687002762713419</v>
      </c>
      <c r="BP3611">
        <v>4.6924718918359656E-2</v>
      </c>
      <c r="BQ3611">
        <v>100</v>
      </c>
      <c r="BR3611">
        <v>344.02028876444194</v>
      </c>
      <c r="BS3611">
        <v>5.2895476270300293E-2</v>
      </c>
      <c r="BT3611">
        <v>2.9303061617001221E-4</v>
      </c>
      <c r="BU3611">
        <v>0</v>
      </c>
      <c r="BV3611">
        <v>0.53299300183255516</v>
      </c>
      <c r="BW3611">
        <v>15.408123757478862</v>
      </c>
      <c r="BX3611">
        <v>38.755398215218136</v>
      </c>
      <c r="BY3611">
        <v>35.813410784699748</v>
      </c>
      <c r="BZ3611">
        <v>1228.8364550881088</v>
      </c>
      <c r="CA3611">
        <v>157.91813433860477</v>
      </c>
      <c r="CB3611">
        <v>217.48798542972861</v>
      </c>
      <c r="CC3611" s="156">
        <v>1.03</v>
      </c>
      <c r="CD3611">
        <v>1750</v>
      </c>
      <c r="CE3611">
        <v>3.1081134695430945E-2</v>
      </c>
      <c r="CF3611">
        <v>2.0068810384739675</v>
      </c>
      <c r="CG3611">
        <v>8.0677354474181395E-2</v>
      </c>
      <c r="CH3611">
        <v>-9.6453964538108554</v>
      </c>
      <c r="CI3611" t="s">
        <v>479</v>
      </c>
    </row>
    <row r="3612" spans="47:87" x14ac:dyDescent="0.3">
      <c r="AU3612">
        <v>0.3</v>
      </c>
      <c r="AV3612">
        <v>19.84871651626856</v>
      </c>
      <c r="AW3612">
        <v>0.28175481166785327</v>
      </c>
      <c r="AX3612">
        <v>1.4490936648970389</v>
      </c>
      <c r="AY3612">
        <v>342.34706873792925</v>
      </c>
      <c r="AZ3612">
        <v>0.10286218536470119</v>
      </c>
      <c r="BA3612">
        <v>480.06235586562264</v>
      </c>
      <c r="BB3612">
        <v>370.40617880177365</v>
      </c>
      <c r="BC3612">
        <v>1</v>
      </c>
      <c r="BD3612">
        <v>46.714510242312372</v>
      </c>
      <c r="BE3612">
        <v>101.66894305534274</v>
      </c>
      <c r="BF3612">
        <v>24.669789159687429</v>
      </c>
      <c r="BG3612">
        <v>6.2089125275867207</v>
      </c>
      <c r="BH3612">
        <v>406.43246805902089</v>
      </c>
      <c r="BI3612">
        <v>0.2</v>
      </c>
      <c r="BJ3612">
        <v>2364.9927446822453</v>
      </c>
      <c r="BK3612">
        <v>716.84457583413598</v>
      </c>
      <c r="BL3612">
        <v>1004.2771274909928</v>
      </c>
      <c r="BM3612">
        <v>1118.8853941552145</v>
      </c>
      <c r="BN3612">
        <v>176.89608552682216</v>
      </c>
      <c r="BO3612">
        <v>25.603135271006575</v>
      </c>
      <c r="BP3612">
        <v>2.5867200475577692E-2</v>
      </c>
      <c r="BQ3612">
        <v>100</v>
      </c>
      <c r="BR3612">
        <v>342.86551873710283</v>
      </c>
      <c r="BS3612">
        <v>5.50505434699416E-2</v>
      </c>
      <c r="BT3612">
        <v>2.8717611377528221E-4</v>
      </c>
      <c r="BU3612">
        <v>0</v>
      </c>
      <c r="BV3612">
        <v>0.6097472313640564</v>
      </c>
      <c r="BW3612">
        <v>13.715738110147253</v>
      </c>
      <c r="BX3612">
        <v>38.094236595135669</v>
      </c>
      <c r="BY3612">
        <v>31.751486959725966</v>
      </c>
      <c r="BZ3612">
        <v>903.91934297010448</v>
      </c>
      <c r="CA3612">
        <v>373.9065760167411</v>
      </c>
      <c r="CB3612">
        <v>227.53115465514196</v>
      </c>
      <c r="CC3612" s="156">
        <v>0.78</v>
      </c>
      <c r="CD3612">
        <v>2330</v>
      </c>
      <c r="CE3612">
        <v>0.19977569625257208</v>
      </c>
      <c r="CF3612">
        <v>6.3418097351094538</v>
      </c>
      <c r="CG3612">
        <v>0.23632313554975792</v>
      </c>
      <c r="CH3612">
        <v>16.726958511607769</v>
      </c>
      <c r="CI3612">
        <v>7</v>
      </c>
    </row>
    <row r="3613" spans="47:87" x14ac:dyDescent="0.3">
      <c r="AU3613">
        <v>0.3</v>
      </c>
      <c r="AV3613">
        <v>20.031993434392145</v>
      </c>
      <c r="AW3613">
        <v>0.34064674800304984</v>
      </c>
      <c r="AX3613">
        <v>1.694777869797635</v>
      </c>
      <c r="AY3613">
        <v>335.30741435806613</v>
      </c>
      <c r="AZ3613">
        <v>0.11358983877197221</v>
      </c>
      <c r="BA3613">
        <v>418.70991525031667</v>
      </c>
      <c r="BB3613">
        <v>386.6690734517457</v>
      </c>
      <c r="BC3613">
        <v>1</v>
      </c>
      <c r="BD3613">
        <v>38.046353738183832</v>
      </c>
      <c r="BE3613">
        <v>107.96852402628964</v>
      </c>
      <c r="BF3613">
        <v>10.714859233403629</v>
      </c>
      <c r="BG3613">
        <v>5.002816836077093</v>
      </c>
      <c r="BH3613">
        <v>418.3181618188384</v>
      </c>
      <c r="BI3613">
        <v>0.2</v>
      </c>
      <c r="BJ3613">
        <v>1808.6788773362578</v>
      </c>
      <c r="BK3613">
        <v>687.38004733121818</v>
      </c>
      <c r="BL3613">
        <v>880.76758811902096</v>
      </c>
      <c r="BM3613">
        <v>966.69393009807084</v>
      </c>
      <c r="BN3613">
        <v>146.8863437505596</v>
      </c>
      <c r="BO3613">
        <v>30.945727313719175</v>
      </c>
      <c r="BP3613">
        <v>3.2410289850043614E-2</v>
      </c>
      <c r="BQ3613">
        <v>100</v>
      </c>
      <c r="BR3613">
        <v>366.79149408767398</v>
      </c>
      <c r="BS3613">
        <v>5.3920089279702828E-2</v>
      </c>
      <c r="BT3613">
        <v>2.9983361255109541E-4</v>
      </c>
      <c r="BU3613">
        <v>35.279639154618252</v>
      </c>
      <c r="BV3613">
        <v>0.53064101289920929</v>
      </c>
      <c r="BW3613">
        <v>15.745553495035045</v>
      </c>
      <c r="BX3613">
        <v>35.775078117888917</v>
      </c>
      <c r="BY3613">
        <v>35.270121922374479</v>
      </c>
      <c r="BZ3613">
        <v>927.58658083414173</v>
      </c>
      <c r="CA3613">
        <v>261.52577694163949</v>
      </c>
      <c r="CB3613">
        <v>229.375564817895</v>
      </c>
      <c r="CC3613" s="156">
        <v>1.08</v>
      </c>
      <c r="CD3613">
        <v>1520</v>
      </c>
      <c r="CE3613">
        <v>0.15270181254569271</v>
      </c>
      <c r="CF3613">
        <v>4.7327954861687385</v>
      </c>
      <c r="CG3613">
        <v>0.18463737323204876</v>
      </c>
      <c r="CH3613">
        <v>16.620805951694951</v>
      </c>
      <c r="CI3613">
        <v>8</v>
      </c>
    </row>
    <row r="3614" spans="47:87" x14ac:dyDescent="0.3">
      <c r="AU3614">
        <v>0.3</v>
      </c>
      <c r="AV3614">
        <v>20.081244625512902</v>
      </c>
      <c r="AW3614">
        <v>0.27617619565483709</v>
      </c>
      <c r="AX3614">
        <v>1.162937558829485</v>
      </c>
      <c r="AY3614">
        <v>333.45343756728914</v>
      </c>
      <c r="AZ3614">
        <v>0.10373828096979629</v>
      </c>
      <c r="BA3614">
        <v>409.65117916479812</v>
      </c>
      <c r="BB3614">
        <v>404.05563754819252</v>
      </c>
      <c r="BC3614">
        <v>1</v>
      </c>
      <c r="BD3614">
        <v>35.841262246983959</v>
      </c>
      <c r="BE3614">
        <v>74.522900155829859</v>
      </c>
      <c r="BF3614">
        <v>10.872634301123593</v>
      </c>
      <c r="BG3614">
        <v>5.2989163210474644</v>
      </c>
      <c r="BH3614">
        <v>387.07324131357257</v>
      </c>
      <c r="BI3614">
        <v>0.20000000000000007</v>
      </c>
      <c r="BJ3614">
        <v>2709.443908057066</v>
      </c>
      <c r="BK3614">
        <v>658.97255027090648</v>
      </c>
      <c r="BL3614">
        <v>883.09893218161335</v>
      </c>
      <c r="BM3614">
        <v>796.10758440013296</v>
      </c>
      <c r="BN3614">
        <v>156.85889170957782</v>
      </c>
      <c r="BO3614">
        <v>24.937789924015039</v>
      </c>
      <c r="BP3614">
        <v>4.4563624257289228E-2</v>
      </c>
      <c r="BQ3614">
        <v>100</v>
      </c>
      <c r="BR3614">
        <v>309.42017811459903</v>
      </c>
      <c r="BS3614">
        <v>5.2794588614077952E-2</v>
      </c>
      <c r="BT3614">
        <v>3.156315696367105E-4</v>
      </c>
      <c r="BU3614">
        <v>0</v>
      </c>
      <c r="BV3614">
        <v>0.49516966341489488</v>
      </c>
      <c r="BW3614">
        <v>14.602793573719408</v>
      </c>
      <c r="BX3614">
        <v>37.490194070656123</v>
      </c>
      <c r="BY3614">
        <v>27.363389961867075</v>
      </c>
      <c r="BZ3614">
        <v>795.56538859885734</v>
      </c>
      <c r="CA3614">
        <v>279.03009185775699</v>
      </c>
      <c r="CB3614">
        <v>233.52337277863415</v>
      </c>
      <c r="CC3614" s="156">
        <v>0.84</v>
      </c>
      <c r="CD3614">
        <v>2000</v>
      </c>
      <c r="CE3614">
        <v>0.13195452165658317</v>
      </c>
      <c r="CF3614">
        <v>4.539099964503027</v>
      </c>
      <c r="CG3614">
        <v>0.17082422109924589</v>
      </c>
      <c r="CH3614">
        <v>5.4301956004675329</v>
      </c>
      <c r="CI3614">
        <v>13</v>
      </c>
    </row>
    <row r="3615" spans="47:87" x14ac:dyDescent="0.3">
      <c r="AU3615">
        <v>0.3</v>
      </c>
      <c r="AV3615">
        <v>20.528332352568473</v>
      </c>
      <c r="AW3615">
        <v>0.29845024326508024</v>
      </c>
      <c r="AX3615">
        <v>2.1947492172649503</v>
      </c>
      <c r="AY3615">
        <v>328.59070310136622</v>
      </c>
      <c r="AZ3615">
        <v>9.1815068546685558E-2</v>
      </c>
      <c r="BA3615">
        <v>330.17315868727746</v>
      </c>
      <c r="BB3615">
        <v>277.11830623151769</v>
      </c>
      <c r="BC3615">
        <v>1</v>
      </c>
      <c r="BD3615">
        <v>40.045563820832896</v>
      </c>
      <c r="BE3615">
        <v>101.83269058341082</v>
      </c>
      <c r="BF3615">
        <v>11.396779577350472</v>
      </c>
      <c r="BG3615">
        <v>5.0802405739760363</v>
      </c>
      <c r="BH3615">
        <v>424.70131775509338</v>
      </c>
      <c r="BI3615">
        <v>0.19999999999999998</v>
      </c>
      <c r="BJ3615">
        <v>2525.6594640279613</v>
      </c>
      <c r="BK3615">
        <v>675.65564827028641</v>
      </c>
      <c r="BL3615">
        <v>951.96892653001441</v>
      </c>
      <c r="BM3615">
        <v>889.08136545592595</v>
      </c>
      <c r="BN3615">
        <v>174.87144879109238</v>
      </c>
      <c r="BO3615">
        <v>27.106431444686446</v>
      </c>
      <c r="BP3615">
        <v>2.9160399475021428E-2</v>
      </c>
      <c r="BQ3615">
        <v>100</v>
      </c>
      <c r="BR3615">
        <v>411.65710403269532</v>
      </c>
      <c r="BS3615">
        <v>5.0242237105755046E-2</v>
      </c>
      <c r="BT3615">
        <v>2.9705229427070797E-4</v>
      </c>
      <c r="BU3615">
        <v>0</v>
      </c>
      <c r="BV3615">
        <v>0.55949913458293432</v>
      </c>
      <c r="BW3615">
        <v>13.775909632728132</v>
      </c>
      <c r="BX3615">
        <v>33.924853647211613</v>
      </c>
      <c r="BY3615">
        <v>38.781597597847906</v>
      </c>
      <c r="BZ3615">
        <v>896.7242573337569</v>
      </c>
      <c r="CA3615">
        <v>257.48537253223878</v>
      </c>
      <c r="CB3615">
        <v>207.63746384095225</v>
      </c>
      <c r="CC3615" s="156">
        <v>1.07</v>
      </c>
      <c r="CD3615">
        <v>1500</v>
      </c>
      <c r="CE3615">
        <v>0.12946339491212777</v>
      </c>
      <c r="CF3615">
        <v>4.2656355701829387</v>
      </c>
      <c r="CG3615">
        <v>0.15897012077985109</v>
      </c>
      <c r="CH3615">
        <v>4.0028685534226138</v>
      </c>
      <c r="CI3615">
        <v>14</v>
      </c>
    </row>
    <row r="3616" spans="47:87" x14ac:dyDescent="0.3">
      <c r="AU3616">
        <v>0.3</v>
      </c>
      <c r="AV3616">
        <v>21.589307691681753</v>
      </c>
      <c r="AW3616">
        <v>0.34292498654983466</v>
      </c>
      <c r="AX3616">
        <v>2.4489610559261301</v>
      </c>
      <c r="AY3616">
        <v>344.52313867330048</v>
      </c>
      <c r="AZ3616">
        <v>0.11790907135789622</v>
      </c>
      <c r="BA3616">
        <v>466.34871628044067</v>
      </c>
      <c r="BB3616">
        <v>441.87675897310351</v>
      </c>
      <c r="BC3616">
        <v>1</v>
      </c>
      <c r="BD3616">
        <v>38.202809907889858</v>
      </c>
      <c r="BE3616">
        <v>98.394323979393562</v>
      </c>
      <c r="BF3616">
        <v>17.88160567329998</v>
      </c>
      <c r="BG3616">
        <v>5.6876218590453522</v>
      </c>
      <c r="BH3616">
        <v>388.80682096641186</v>
      </c>
      <c r="BI3616">
        <v>0.20000000000000004</v>
      </c>
      <c r="BJ3616">
        <v>2766.9857388010328</v>
      </c>
      <c r="BK3616">
        <v>683.08794308122799</v>
      </c>
      <c r="BL3616">
        <v>933.89350944646594</v>
      </c>
      <c r="BM3616">
        <v>871.03739648367048</v>
      </c>
      <c r="BN3616">
        <v>148.73993441113882</v>
      </c>
      <c r="BO3616">
        <v>31.075419680787768</v>
      </c>
      <c r="BP3616">
        <v>4.1986274578713671E-2</v>
      </c>
      <c r="BQ3616">
        <v>100</v>
      </c>
      <c r="BR3616">
        <v>298.17006467494667</v>
      </c>
      <c r="BS3616">
        <v>5.4607457320636328E-2</v>
      </c>
      <c r="BT3616">
        <v>3.1746894373219233E-4</v>
      </c>
      <c r="BU3616">
        <v>0</v>
      </c>
      <c r="BV3616">
        <v>0.56296300154346635</v>
      </c>
      <c r="BW3616">
        <v>14.706561099968054</v>
      </c>
      <c r="BX3616">
        <v>34.371889106586409</v>
      </c>
      <c r="BY3616">
        <v>34.288940532248951</v>
      </c>
      <c r="BZ3616">
        <v>1048.8035696359457</v>
      </c>
      <c r="CA3616">
        <v>284.44774351084482</v>
      </c>
      <c r="CB3616">
        <v>232.73002476158527</v>
      </c>
      <c r="CC3616" s="156">
        <v>0.95</v>
      </c>
      <c r="CD3616">
        <v>2070</v>
      </c>
      <c r="CE3616">
        <v>0.11652594356535495</v>
      </c>
      <c r="CF3616">
        <v>3.7268765072965335</v>
      </c>
      <c r="CG3616">
        <v>0.15006603569280746</v>
      </c>
      <c r="CH3616">
        <v>2.9313810993203573</v>
      </c>
      <c r="CI3616">
        <v>14</v>
      </c>
    </row>
    <row r="3617" spans="47:87" x14ac:dyDescent="0.3">
      <c r="AU3617">
        <v>0.3</v>
      </c>
      <c r="AV3617">
        <v>21.344392288021044</v>
      </c>
      <c r="AW3617">
        <v>0.30702736101243183</v>
      </c>
      <c r="AX3617">
        <v>1.8309013824192986</v>
      </c>
      <c r="AY3617">
        <v>326.6151338327939</v>
      </c>
      <c r="AZ3617">
        <v>9.447706502939017E-2</v>
      </c>
      <c r="BA3617">
        <v>394.20939933263429</v>
      </c>
      <c r="BB3617">
        <v>315.99247280859743</v>
      </c>
      <c r="BC3617">
        <v>1</v>
      </c>
      <c r="BD3617">
        <v>42.487436337195568</v>
      </c>
      <c r="BE3617">
        <v>117.23371133978854</v>
      </c>
      <c r="BF3617">
        <v>18.252382557599464</v>
      </c>
      <c r="BG3617">
        <v>7.2011454439331075</v>
      </c>
      <c r="BH3617">
        <v>447.70178533220701</v>
      </c>
      <c r="BI3617">
        <v>0.19999999999999998</v>
      </c>
      <c r="BJ3617">
        <v>2758.5164000132913</v>
      </c>
      <c r="BK3617">
        <v>677.56849366716415</v>
      </c>
      <c r="BL3617">
        <v>854.7996042457321</v>
      </c>
      <c r="BM3617">
        <v>1003.8041310142638</v>
      </c>
      <c r="BN3617">
        <v>173.03657503235365</v>
      </c>
      <c r="BO3617">
        <v>27.454020872691995</v>
      </c>
      <c r="BP3617">
        <v>8.2348367528234476E-2</v>
      </c>
      <c r="BQ3617">
        <v>100</v>
      </c>
      <c r="BR3617">
        <v>314.49345923044615</v>
      </c>
      <c r="BS3617">
        <v>5.5191962507537357E-2</v>
      </c>
      <c r="BT3617">
        <v>3.2409838144966942E-4</v>
      </c>
      <c r="BU3617">
        <v>0</v>
      </c>
      <c r="BV3617">
        <v>0.51617841533731312</v>
      </c>
      <c r="BW3617">
        <v>14.641435682792618</v>
      </c>
      <c r="BX3617">
        <v>37.520812535498592</v>
      </c>
      <c r="BY3617">
        <v>29.413465400936943</v>
      </c>
      <c r="BZ3617">
        <v>794.27571648758817</v>
      </c>
      <c r="CA3617">
        <v>355.32249784780652</v>
      </c>
      <c r="CB3617">
        <v>208.07254906830272</v>
      </c>
      <c r="CC3617" s="156">
        <v>0.93</v>
      </c>
      <c r="CD3617">
        <v>1890</v>
      </c>
      <c r="CE3617">
        <v>8.0377607615994773E-2</v>
      </c>
      <c r="CF3617">
        <v>3.3036864194173137</v>
      </c>
      <c r="CG3617">
        <v>0.10957311795207568</v>
      </c>
      <c r="CH3617">
        <v>-3.2979941728460935</v>
      </c>
      <c r="CI3617" t="s">
        <v>479</v>
      </c>
    </row>
    <row r="3618" spans="47:87" x14ac:dyDescent="0.3">
      <c r="AU3618">
        <v>0.3</v>
      </c>
      <c r="AV3618">
        <v>19.777595447372715</v>
      </c>
      <c r="AW3618">
        <v>0.28794624228248272</v>
      </c>
      <c r="AX3618">
        <v>0.63349048062569735</v>
      </c>
      <c r="AY3618">
        <v>315.31521582131683</v>
      </c>
      <c r="AZ3618">
        <v>0.10212563447405781</v>
      </c>
      <c r="BA3618">
        <v>451.88999930402946</v>
      </c>
      <c r="BB3618">
        <v>420.68199760381992</v>
      </c>
      <c r="BC3618">
        <v>1</v>
      </c>
      <c r="BD3618">
        <v>39.240989370144234</v>
      </c>
      <c r="BE3618">
        <v>83.480277576408966</v>
      </c>
      <c r="BF3618">
        <v>15.318303708958435</v>
      </c>
      <c r="BG3618">
        <v>6.7659161977313413</v>
      </c>
      <c r="BH3618">
        <v>438.35672590870473</v>
      </c>
      <c r="BI3618">
        <v>0.2</v>
      </c>
      <c r="BJ3618">
        <v>2640.2847280322967</v>
      </c>
      <c r="BK3618">
        <v>688.37791430068887</v>
      </c>
      <c r="BL3618">
        <v>880.71608859121034</v>
      </c>
      <c r="BM3618">
        <v>897.81160409892527</v>
      </c>
      <c r="BN3618">
        <v>116.23549226929615</v>
      </c>
      <c r="BO3618">
        <v>26.007900099204395</v>
      </c>
      <c r="BP3618">
        <v>4.5604580914326225E-2</v>
      </c>
      <c r="BQ3618">
        <v>100</v>
      </c>
      <c r="BR3618">
        <v>311.89449843806943</v>
      </c>
      <c r="BS3618">
        <v>6.0332752574020328E-2</v>
      </c>
      <c r="BT3618">
        <v>3.1619989517536057E-4</v>
      </c>
      <c r="BU3618">
        <v>0</v>
      </c>
      <c r="BV3618">
        <v>0.59817320876262114</v>
      </c>
      <c r="BW3618">
        <v>13.774391489368883</v>
      </c>
      <c r="BX3618">
        <v>36.318181267889656</v>
      </c>
      <c r="BY3618">
        <v>29.244295038532581</v>
      </c>
      <c r="BZ3618">
        <v>938.33519389157709</v>
      </c>
      <c r="CA3618">
        <v>444.71529441757406</v>
      </c>
      <c r="CB3618">
        <v>243.77752108676793</v>
      </c>
      <c r="CC3618" s="156">
        <v>0.91</v>
      </c>
      <c r="CD3618">
        <v>2330</v>
      </c>
      <c r="CE3618">
        <v>3.8780879229995513E-2</v>
      </c>
      <c r="CF3618">
        <v>2.5244392272711798</v>
      </c>
      <c r="CG3618">
        <v>8.5040457626467669E-2</v>
      </c>
      <c r="CH3618">
        <v>-9.8135958445022151</v>
      </c>
      <c r="CI3618" t="s">
        <v>479</v>
      </c>
    </row>
    <row r="3619" spans="47:87" x14ac:dyDescent="0.3">
      <c r="AU3619">
        <v>0.3</v>
      </c>
      <c r="AV3619">
        <v>20.452220925813076</v>
      </c>
      <c r="AW3619">
        <v>0.31278192208427097</v>
      </c>
      <c r="AX3619">
        <v>0.53225722916066776</v>
      </c>
      <c r="AY3619">
        <v>326.03256095780097</v>
      </c>
      <c r="AZ3619">
        <v>0.10492003318050085</v>
      </c>
      <c r="BA3619">
        <v>414.33002806458501</v>
      </c>
      <c r="BB3619">
        <v>305.97707632230686</v>
      </c>
      <c r="BC3619">
        <v>1</v>
      </c>
      <c r="BD3619">
        <v>37.855350928875808</v>
      </c>
      <c r="BE3619">
        <v>108.06567433142422</v>
      </c>
      <c r="BF3619">
        <v>17.060194493278942</v>
      </c>
      <c r="BG3619">
        <v>4.4901559951771439</v>
      </c>
      <c r="BH3619">
        <v>418.87358973231181</v>
      </c>
      <c r="BI3619">
        <v>0.20000000000000004</v>
      </c>
      <c r="BJ3619">
        <v>2809.2596997313481</v>
      </c>
      <c r="BK3619">
        <v>692.49619082293418</v>
      </c>
      <c r="BL3619">
        <v>931.76278429077365</v>
      </c>
      <c r="BM3619">
        <v>1054.304911774479</v>
      </c>
      <c r="BN3619">
        <v>167.97242479381188</v>
      </c>
      <c r="BO3619">
        <v>28.133721374647536</v>
      </c>
      <c r="BP3619">
        <v>6.3811631731484311E-2</v>
      </c>
      <c r="BQ3619">
        <v>100</v>
      </c>
      <c r="BR3619">
        <v>223.91564241690929</v>
      </c>
      <c r="BS3619">
        <v>5.5352595892588743E-2</v>
      </c>
      <c r="BT3619">
        <v>3.1225254926850406E-4</v>
      </c>
      <c r="BU3619">
        <v>0</v>
      </c>
      <c r="BV3619">
        <v>0.56866279576120238</v>
      </c>
      <c r="BW3619">
        <v>16.798175770738769</v>
      </c>
      <c r="BX3619">
        <v>33.489384343307357</v>
      </c>
      <c r="BY3619">
        <v>29.431623205170915</v>
      </c>
      <c r="BZ3619">
        <v>1051.4465906265209</v>
      </c>
      <c r="CA3619">
        <v>344.13168834780629</v>
      </c>
      <c r="CB3619">
        <v>230.55764417849886</v>
      </c>
      <c r="CC3619" s="156">
        <v>0.99</v>
      </c>
      <c r="CD3619">
        <v>1700</v>
      </c>
      <c r="CE3619">
        <v>0.20785909073688935</v>
      </c>
      <c r="CF3619">
        <v>6.7430994150766406</v>
      </c>
      <c r="CG3619">
        <v>0.25061253392454474</v>
      </c>
      <c r="CH3619">
        <v>26.538402473300689</v>
      </c>
      <c r="CI3619">
        <v>6</v>
      </c>
    </row>
    <row r="3620" spans="47:87" x14ac:dyDescent="0.3">
      <c r="AU3620">
        <v>0.3</v>
      </c>
      <c r="AV3620">
        <v>21.070658599806578</v>
      </c>
      <c r="AW3620">
        <v>0.26015671030763432</v>
      </c>
      <c r="AX3620">
        <v>2.2007119502787598</v>
      </c>
      <c r="AY3620">
        <v>337.4721640811963</v>
      </c>
      <c r="AZ3620">
        <v>0.10072262008999457</v>
      </c>
      <c r="BA3620">
        <v>465.99511434024248</v>
      </c>
      <c r="BB3620">
        <v>364.81820586589174</v>
      </c>
      <c r="BC3620">
        <v>1</v>
      </c>
      <c r="BD3620">
        <v>38.185917133095373</v>
      </c>
      <c r="BE3620">
        <v>108.55185359785506</v>
      </c>
      <c r="BF3620">
        <v>14.102570044484736</v>
      </c>
      <c r="BG3620">
        <v>5.3419371434246665</v>
      </c>
      <c r="BH3620">
        <v>417.96764820086821</v>
      </c>
      <c r="BI3620">
        <v>0.2</v>
      </c>
      <c r="BJ3620">
        <v>2245.560483579412</v>
      </c>
      <c r="BK3620">
        <v>691.19836469167126</v>
      </c>
      <c r="BL3620">
        <v>951.35999696661213</v>
      </c>
      <c r="BM3620">
        <v>1187.2236651564926</v>
      </c>
      <c r="BN3620">
        <v>176.69034427031491</v>
      </c>
      <c r="BO3620">
        <v>23.389508787678281</v>
      </c>
      <c r="BP3620">
        <v>5.4313952928125235E-2</v>
      </c>
      <c r="BQ3620">
        <v>100</v>
      </c>
      <c r="BR3620">
        <v>375.53985957281407</v>
      </c>
      <c r="BS3620">
        <v>5.9377362341892941E-2</v>
      </c>
      <c r="BT3620">
        <v>3.182883646272743E-4</v>
      </c>
      <c r="BU3620">
        <v>56.962687987237295</v>
      </c>
      <c r="BV3620">
        <v>0.51802676199688646</v>
      </c>
      <c r="BW3620">
        <v>13.760444233429366</v>
      </c>
      <c r="BX3620">
        <v>34.708946381499786</v>
      </c>
      <c r="BY3620">
        <v>35.209179471818956</v>
      </c>
      <c r="BZ3620">
        <v>881.0818219101875</v>
      </c>
      <c r="CA3620">
        <v>309.80874802320295</v>
      </c>
      <c r="CB3620">
        <v>240.00038550584978</v>
      </c>
      <c r="CC3620" s="156">
        <v>1.26</v>
      </c>
      <c r="CD3620">
        <v>1700</v>
      </c>
      <c r="CE3620">
        <v>3.23071240201529E-2</v>
      </c>
      <c r="CF3620">
        <v>2.379272165706197</v>
      </c>
      <c r="CG3620">
        <v>6.8795755571853301E-2</v>
      </c>
      <c r="CH3620">
        <v>-15.495387904492919</v>
      </c>
      <c r="CI3620" t="s">
        <v>479</v>
      </c>
    </row>
    <row r="3621" spans="47:87" x14ac:dyDescent="0.3">
      <c r="AU3621">
        <v>0.3</v>
      </c>
      <c r="AV3621">
        <v>19.436472780556262</v>
      </c>
      <c r="AW3621">
        <v>0.29158112151416532</v>
      </c>
      <c r="AX3621">
        <v>1.9656095622666814</v>
      </c>
      <c r="AY3621">
        <v>290.85433054393241</v>
      </c>
      <c r="AZ3621">
        <v>8.0633501653245038E-2</v>
      </c>
      <c r="BA3621">
        <v>461.1558470372193</v>
      </c>
      <c r="BB3621">
        <v>309.52117058927308</v>
      </c>
      <c r="BC3621">
        <v>1</v>
      </c>
      <c r="BD3621">
        <v>43.798153252890479</v>
      </c>
      <c r="BE3621">
        <v>103.24200633687941</v>
      </c>
      <c r="BF3621">
        <v>16.31195930257342</v>
      </c>
      <c r="BG3621">
        <v>5.5536652080765583</v>
      </c>
      <c r="BH3621">
        <v>426.4912307082792</v>
      </c>
      <c r="BI3621">
        <v>0.20000000000000004</v>
      </c>
      <c r="BJ3621">
        <v>2377.8917789680718</v>
      </c>
      <c r="BK3621">
        <v>670.785157566924</v>
      </c>
      <c r="BL3621">
        <v>865.62946470938653</v>
      </c>
      <c r="BM3621">
        <v>915.80452501184573</v>
      </c>
      <c r="BN3621">
        <v>119.85103944821924</v>
      </c>
      <c r="BO3621">
        <v>26.583337103439156</v>
      </c>
      <c r="BP3621">
        <v>1.6303418342889647E-2</v>
      </c>
      <c r="BQ3621">
        <v>100</v>
      </c>
      <c r="BR3621">
        <v>362.49520515819154</v>
      </c>
      <c r="BS3621">
        <v>5.5615084347876924E-2</v>
      </c>
      <c r="BT3621">
        <v>3.1147468328679277E-4</v>
      </c>
      <c r="BU3621">
        <v>125.70427202929709</v>
      </c>
      <c r="BV3621">
        <v>0.53081623994094285</v>
      </c>
      <c r="BW3621">
        <v>12.835865943491964</v>
      </c>
      <c r="BX3621">
        <v>34.201177799605155</v>
      </c>
      <c r="BY3621">
        <v>35.360511175514738</v>
      </c>
      <c r="BZ3621">
        <v>911.11300481468334</v>
      </c>
      <c r="CA3621">
        <v>330.85541184552147</v>
      </c>
      <c r="CB3621">
        <v>234.65309531697048</v>
      </c>
      <c r="CC3621" s="156">
        <v>1.08</v>
      </c>
      <c r="CD3621">
        <v>1270</v>
      </c>
      <c r="CE3621">
        <v>0.16900147078122862</v>
      </c>
      <c r="CF3621">
        <v>5.5723968364014036</v>
      </c>
      <c r="CG3621">
        <v>0.2202715587169676</v>
      </c>
      <c r="CH3621">
        <v>8.9987823527214914</v>
      </c>
      <c r="CI3621">
        <v>9</v>
      </c>
    </row>
    <row r="3622" spans="47:87" x14ac:dyDescent="0.3">
      <c r="AU3622">
        <v>0.3</v>
      </c>
      <c r="AV3622">
        <v>21.506272491756267</v>
      </c>
      <c r="AW3622">
        <v>0.34939862140258371</v>
      </c>
      <c r="AX3622">
        <v>1.1185322758606406</v>
      </c>
      <c r="AY3622">
        <v>295.58328325212739</v>
      </c>
      <c r="AZ3622">
        <v>0.1072242143234968</v>
      </c>
      <c r="BA3622">
        <v>353.53800316521051</v>
      </c>
      <c r="BB3622">
        <v>326.74714767563734</v>
      </c>
      <c r="BC3622">
        <v>1</v>
      </c>
      <c r="BD3622">
        <v>44.455391981287391</v>
      </c>
      <c r="BE3622">
        <v>98.115480162085561</v>
      </c>
      <c r="BF3622">
        <v>16.572342741658822</v>
      </c>
      <c r="BG3622">
        <v>5.4366864182528483</v>
      </c>
      <c r="BH3622">
        <v>418.16561698470105</v>
      </c>
      <c r="BI3622">
        <v>0.20000000000000004</v>
      </c>
      <c r="BJ3622">
        <v>2233.7604020159174</v>
      </c>
      <c r="BK3622">
        <v>695.13291940832585</v>
      </c>
      <c r="BL3622">
        <v>911.30870125906574</v>
      </c>
      <c r="BM3622">
        <v>870.86358784748938</v>
      </c>
      <c r="BN3622">
        <v>126.80082226847101</v>
      </c>
      <c r="BO3622">
        <v>31.558796772221282</v>
      </c>
      <c r="BP3622">
        <v>5.5370958562279048E-2</v>
      </c>
      <c r="BQ3622">
        <v>100</v>
      </c>
      <c r="BR3622">
        <v>385.12514617625698</v>
      </c>
      <c r="BS3622">
        <v>5.4929894072627536E-2</v>
      </c>
      <c r="BT3622">
        <v>3.1370183920209128E-4</v>
      </c>
      <c r="BU3622">
        <v>0</v>
      </c>
      <c r="BV3622">
        <v>0.52207583822385295</v>
      </c>
      <c r="BW3622">
        <v>15.239433703015525</v>
      </c>
      <c r="BX3622">
        <v>34.467776999375566</v>
      </c>
      <c r="BY3622">
        <v>35.465889433554764</v>
      </c>
      <c r="BZ3622">
        <v>959.40174505833386</v>
      </c>
      <c r="CA3622">
        <v>354.59934240378703</v>
      </c>
      <c r="CB3622">
        <v>231.41739815570776</v>
      </c>
      <c r="CC3622" s="156">
        <v>0.82</v>
      </c>
      <c r="CD3622">
        <v>2620</v>
      </c>
      <c r="CE3622">
        <v>3.5864924963842526E-2</v>
      </c>
      <c r="CF3622">
        <v>1.9596443754593471</v>
      </c>
      <c r="CG3622">
        <v>7.5380180671866137E-2</v>
      </c>
      <c r="CH3622">
        <v>-9.8078233569667361</v>
      </c>
      <c r="CI3622" t="s">
        <v>479</v>
      </c>
    </row>
    <row r="3623" spans="47:87" x14ac:dyDescent="0.3">
      <c r="AU3623">
        <v>0.3</v>
      </c>
      <c r="AV3623">
        <v>21.5691092528571</v>
      </c>
      <c r="AW3623">
        <v>0.25211862641024135</v>
      </c>
      <c r="AX3623">
        <v>1.0605018613095727</v>
      </c>
      <c r="AY3623">
        <v>312.82852516600161</v>
      </c>
      <c r="AZ3623">
        <v>7.8163914265201792E-2</v>
      </c>
      <c r="BA3623">
        <v>452.93140496592281</v>
      </c>
      <c r="BB3623">
        <v>324.63302300068341</v>
      </c>
      <c r="BC3623">
        <v>1</v>
      </c>
      <c r="BD3623">
        <v>31.485271426335999</v>
      </c>
      <c r="BE3623">
        <v>96.108361584906248</v>
      </c>
      <c r="BF3623">
        <v>15.326483729595219</v>
      </c>
      <c r="BG3623">
        <v>3.7323297264676976</v>
      </c>
      <c r="BH3623">
        <v>419.49330908278432</v>
      </c>
      <c r="BI3623">
        <v>0.2</v>
      </c>
      <c r="BJ3623">
        <v>2811.4788615938551</v>
      </c>
      <c r="BK3623">
        <v>690.61043590627639</v>
      </c>
      <c r="BL3623">
        <v>961.6422968018735</v>
      </c>
      <c r="BM3623">
        <v>755.02960222782758</v>
      </c>
      <c r="BN3623">
        <v>153.91630674587162</v>
      </c>
      <c r="BO3623">
        <v>22.673015282033603</v>
      </c>
      <c r="BP3623">
        <v>5.1980995790719263E-2</v>
      </c>
      <c r="BQ3623">
        <v>100</v>
      </c>
      <c r="BR3623">
        <v>328.45111544434081</v>
      </c>
      <c r="BS3623">
        <v>5.3612795958565704E-2</v>
      </c>
      <c r="BT3623">
        <v>3.2510931439976828E-4</v>
      </c>
      <c r="BU3623">
        <v>0</v>
      </c>
      <c r="BV3623">
        <v>0.57968305100015494</v>
      </c>
      <c r="BW3623">
        <v>14.623115308606913</v>
      </c>
      <c r="BX3623">
        <v>36.013322107401343</v>
      </c>
      <c r="BY3623">
        <v>22.445472711614038</v>
      </c>
      <c r="BZ3623">
        <v>1017.9218242374869</v>
      </c>
      <c r="CA3623">
        <v>212.13343961804668</v>
      </c>
      <c r="CB3623">
        <v>234.59405917075858</v>
      </c>
      <c r="CC3623" s="156">
        <v>0.88</v>
      </c>
      <c r="CD3623">
        <v>1630</v>
      </c>
      <c r="CE3623">
        <v>0.21756042887382931</v>
      </c>
      <c r="CF3623">
        <v>6.7013822345182339</v>
      </c>
      <c r="CG3623">
        <v>0.28756761163458788</v>
      </c>
      <c r="CH3623">
        <v>24.011027834958647</v>
      </c>
      <c r="CI3623">
        <v>6</v>
      </c>
    </row>
    <row r="3624" spans="47:87" x14ac:dyDescent="0.3">
      <c r="AU3624">
        <v>0.3</v>
      </c>
      <c r="AV3624">
        <v>19.123184922062961</v>
      </c>
      <c r="AW3624">
        <v>0.28112812657114405</v>
      </c>
      <c r="AX3624">
        <v>1.5495526319497772</v>
      </c>
      <c r="AY3624">
        <v>303.01057588169681</v>
      </c>
      <c r="AZ3624">
        <v>9.2904804923051282E-2</v>
      </c>
      <c r="BA3624">
        <v>522.12598853030761</v>
      </c>
      <c r="BB3624">
        <v>348.13686607247979</v>
      </c>
      <c r="BC3624">
        <v>1</v>
      </c>
      <c r="BD3624">
        <v>36.821044517570279</v>
      </c>
      <c r="BE3624">
        <v>100.2053636219147</v>
      </c>
      <c r="BF3624">
        <v>14.361244486056115</v>
      </c>
      <c r="BG3624">
        <v>5.1591955812876398</v>
      </c>
      <c r="BH3624">
        <v>407.40533504630724</v>
      </c>
      <c r="BI3624">
        <v>0.2</v>
      </c>
      <c r="BJ3624">
        <v>2984.8072024472945</v>
      </c>
      <c r="BK3624">
        <v>701.56102119374759</v>
      </c>
      <c r="BL3624">
        <v>982.0022416522778</v>
      </c>
      <c r="BM3624">
        <v>1093.9786661626281</v>
      </c>
      <c r="BN3624">
        <v>279.37959202381143</v>
      </c>
      <c r="BO3624">
        <v>25.521038406482262</v>
      </c>
      <c r="BP3624">
        <v>2.8908662308969969E-2</v>
      </c>
      <c r="BQ3624">
        <v>100</v>
      </c>
      <c r="BR3624">
        <v>290.38727726833406</v>
      </c>
      <c r="BS3624">
        <v>5.2424187533685558E-2</v>
      </c>
      <c r="BT3624">
        <v>3.1669014378871868E-4</v>
      </c>
      <c r="BU3624">
        <v>0</v>
      </c>
      <c r="BV3624">
        <v>0.56305764836572381</v>
      </c>
      <c r="BW3624">
        <v>15.190384549666128</v>
      </c>
      <c r="BX3624">
        <v>34.376790804351216</v>
      </c>
      <c r="BY3624">
        <v>33.272904588009979</v>
      </c>
      <c r="BZ3624">
        <v>1137.2301478635165</v>
      </c>
      <c r="CA3624">
        <v>234.02692490403291</v>
      </c>
      <c r="CB3624">
        <v>244.55165945855492</v>
      </c>
      <c r="CC3624" s="156">
        <v>0.8</v>
      </c>
      <c r="CD3624">
        <v>1380</v>
      </c>
      <c r="CE3624">
        <v>0.22998338728015111</v>
      </c>
      <c r="CF3624">
        <v>7.7681166042959688</v>
      </c>
      <c r="CG3624">
        <v>0.30274112487460952</v>
      </c>
      <c r="CH3624">
        <v>26.839927224845667</v>
      </c>
      <c r="CI3624">
        <v>5</v>
      </c>
    </row>
    <row r="3625" spans="47:87" x14ac:dyDescent="0.3">
      <c r="AU3625">
        <v>0.3</v>
      </c>
      <c r="AV3625">
        <v>18.6397269798452</v>
      </c>
      <c r="AW3625">
        <v>0.35755581550081061</v>
      </c>
      <c r="AX3625">
        <v>0.33953536814260493</v>
      </c>
      <c r="AY3625">
        <v>350.24198207119611</v>
      </c>
      <c r="AZ3625">
        <v>9.8697809495480376E-2</v>
      </c>
      <c r="BA3625">
        <v>349.7548704184839</v>
      </c>
      <c r="BB3625">
        <v>385.12165481001671</v>
      </c>
      <c r="BC3625">
        <v>1</v>
      </c>
      <c r="BD3625">
        <v>32.714426750831308</v>
      </c>
      <c r="BE3625">
        <v>90.586705390483132</v>
      </c>
      <c r="BF3625">
        <v>13.42972878523733</v>
      </c>
      <c r="BG3625">
        <v>4.4813075400908495</v>
      </c>
      <c r="BH3625">
        <v>412.00561207696143</v>
      </c>
      <c r="BI3625">
        <v>0.2</v>
      </c>
      <c r="BJ3625">
        <v>2426.1669032083305</v>
      </c>
      <c r="BK3625">
        <v>680.54601486994864</v>
      </c>
      <c r="BL3625">
        <v>933.61717045189084</v>
      </c>
      <c r="BM3625">
        <v>842.61042856758559</v>
      </c>
      <c r="BN3625">
        <v>240.12925470986315</v>
      </c>
      <c r="BO3625">
        <v>32.207655892047882</v>
      </c>
      <c r="BP3625">
        <v>6.7386331620683623E-2</v>
      </c>
      <c r="BQ3625">
        <v>100</v>
      </c>
      <c r="BR3625">
        <v>369.25258149107583</v>
      </c>
      <c r="BS3625">
        <v>5.5697181965141805E-2</v>
      </c>
      <c r="BT3625">
        <v>3.0556152219315334E-4</v>
      </c>
      <c r="BU3625">
        <v>0</v>
      </c>
      <c r="BV3625">
        <v>0.55566199356619372</v>
      </c>
      <c r="BW3625">
        <v>14.314703344006025</v>
      </c>
      <c r="BX3625">
        <v>36.687500635437758</v>
      </c>
      <c r="BY3625">
        <v>31.546699305453956</v>
      </c>
      <c r="BZ3625">
        <v>1123.7201521541665</v>
      </c>
      <c r="CA3625">
        <v>298.17295090765646</v>
      </c>
      <c r="CB3625">
        <v>219.66077547353018</v>
      </c>
      <c r="CC3625" s="156">
        <v>1.1100000000000001</v>
      </c>
      <c r="CD3625">
        <v>1280</v>
      </c>
      <c r="CE3625">
        <v>0.15845801512425473</v>
      </c>
      <c r="CF3625">
        <v>6.6130848657022501</v>
      </c>
      <c r="CG3625">
        <v>0.212728003355933</v>
      </c>
      <c r="CH3625">
        <v>11.649237896711824</v>
      </c>
      <c r="CI3625">
        <v>9</v>
      </c>
    </row>
    <row r="3626" spans="47:87" x14ac:dyDescent="0.3">
      <c r="AU3626">
        <v>0.3</v>
      </c>
      <c r="AV3626">
        <v>19.230279549337634</v>
      </c>
      <c r="AW3626">
        <v>0.2549811785524474</v>
      </c>
      <c r="AX3626">
        <v>1.2025336111585734</v>
      </c>
      <c r="AY3626">
        <v>326.429792640595</v>
      </c>
      <c r="AZ3626">
        <v>0.10984660200967516</v>
      </c>
      <c r="BA3626">
        <v>452.28186028330731</v>
      </c>
      <c r="BB3626">
        <v>384.02647568368212</v>
      </c>
      <c r="BC3626">
        <v>1</v>
      </c>
      <c r="BD3626">
        <v>41.483154775074667</v>
      </c>
      <c r="BE3626">
        <v>86.544892692179403</v>
      </c>
      <c r="BF3626">
        <v>18.921155677889512</v>
      </c>
      <c r="BG3626">
        <v>4.6772222695262373</v>
      </c>
      <c r="BH3626">
        <v>365.57594301881721</v>
      </c>
      <c r="BI3626">
        <v>0.2</v>
      </c>
      <c r="BJ3626">
        <v>2985.5530545025872</v>
      </c>
      <c r="BK3626">
        <v>672.53702769935285</v>
      </c>
      <c r="BL3626">
        <v>851.32692242156838</v>
      </c>
      <c r="BM3626">
        <v>929.27353235887369</v>
      </c>
      <c r="BN3626">
        <v>98.003297918465066</v>
      </c>
      <c r="BO3626">
        <v>23.088468870770942</v>
      </c>
      <c r="BP3626">
        <v>3.324640885199294E-2</v>
      </c>
      <c r="BQ3626">
        <v>100</v>
      </c>
      <c r="BR3626">
        <v>384.22271345357296</v>
      </c>
      <c r="BS3626">
        <v>5.2028645783219141E-2</v>
      </c>
      <c r="BT3626">
        <v>3.2273124569879761E-4</v>
      </c>
      <c r="BU3626">
        <v>0</v>
      </c>
      <c r="BV3626">
        <v>0.5653638864046403</v>
      </c>
      <c r="BW3626">
        <v>15.843995719730493</v>
      </c>
      <c r="BX3626">
        <v>37.494641109880675</v>
      </c>
      <c r="BY3626">
        <v>28.835530239760416</v>
      </c>
      <c r="BZ3626">
        <v>1077.7998995258658</v>
      </c>
      <c r="CA3626">
        <v>390.06519912113561</v>
      </c>
      <c r="CB3626">
        <v>227.13676158523663</v>
      </c>
      <c r="CC3626" s="156">
        <v>1.07</v>
      </c>
      <c r="CD3626">
        <v>1720</v>
      </c>
      <c r="CE3626">
        <v>7.4317131471295594E-2</v>
      </c>
      <c r="CF3626">
        <v>2.6633756204778694</v>
      </c>
      <c r="CG3626">
        <v>9.7626597659977582E-2</v>
      </c>
      <c r="CH3626">
        <v>-6.3640584828848912</v>
      </c>
      <c r="CI3626" t="s">
        <v>479</v>
      </c>
    </row>
    <row r="3627" spans="47:87" x14ac:dyDescent="0.3">
      <c r="AU3627">
        <v>0.3</v>
      </c>
      <c r="AV3627">
        <v>20.639986155312915</v>
      </c>
      <c r="AW3627">
        <v>0.30762861056247115</v>
      </c>
      <c r="AX3627">
        <v>1.2790783375346799</v>
      </c>
      <c r="AY3627">
        <v>305.06325148566117</v>
      </c>
      <c r="AZ3627">
        <v>0.11279562481676039</v>
      </c>
      <c r="BA3627">
        <v>428.1207266395237</v>
      </c>
      <c r="BB3627">
        <v>354.78149772563535</v>
      </c>
      <c r="BC3627">
        <v>1</v>
      </c>
      <c r="BD3627">
        <v>40.559552235713824</v>
      </c>
      <c r="BE3627">
        <v>95.11105899386483</v>
      </c>
      <c r="BF3627">
        <v>8.6830919921268404</v>
      </c>
      <c r="BG3627">
        <v>5.3218904894729864</v>
      </c>
      <c r="BH3627">
        <v>390.13573967190445</v>
      </c>
      <c r="BI3627">
        <v>0.20000000000000007</v>
      </c>
      <c r="BJ3627">
        <v>3007.2052797453471</v>
      </c>
      <c r="BK3627">
        <v>693.28750873396802</v>
      </c>
      <c r="BL3627">
        <v>921.33390528462473</v>
      </c>
      <c r="BM3627">
        <v>941.67163395871535</v>
      </c>
      <c r="BN3627">
        <v>174.01583541951064</v>
      </c>
      <c r="BO3627">
        <v>27.873933679459721</v>
      </c>
      <c r="BP3627">
        <v>3.7991527165556871E-2</v>
      </c>
      <c r="BQ3627">
        <v>100</v>
      </c>
      <c r="BR3627">
        <v>286.87202692487438</v>
      </c>
      <c r="BS3627">
        <v>5.6243489818301164E-2</v>
      </c>
      <c r="BT3627">
        <v>3.1194197150767632E-4</v>
      </c>
      <c r="BU3627">
        <v>19.683661560739221</v>
      </c>
      <c r="BV3627">
        <v>0.55877028111986016</v>
      </c>
      <c r="BW3627">
        <v>14.119700865353757</v>
      </c>
      <c r="BX3627">
        <v>35.819600812841436</v>
      </c>
      <c r="BY3627">
        <v>26.108546228619026</v>
      </c>
      <c r="BZ3627">
        <v>1330.8486990616607</v>
      </c>
      <c r="CA3627">
        <v>269.14182261491567</v>
      </c>
      <c r="CB3627">
        <v>219.94780330503968</v>
      </c>
      <c r="CC3627" s="156">
        <v>1.07</v>
      </c>
      <c r="CD3627">
        <v>1650</v>
      </c>
      <c r="CE3627">
        <v>0.17847471671032555</v>
      </c>
      <c r="CF3627">
        <v>4.6640809869993465</v>
      </c>
      <c r="CG3627">
        <v>0.23219865720025804</v>
      </c>
      <c r="CH3627">
        <v>15.997283761504958</v>
      </c>
      <c r="CI3627">
        <v>7</v>
      </c>
    </row>
    <row r="3628" spans="47:87" x14ac:dyDescent="0.3">
      <c r="AU3628">
        <v>0.3</v>
      </c>
      <c r="AV3628">
        <v>20.639905840760726</v>
      </c>
      <c r="AW3628">
        <v>0.30093788370448155</v>
      </c>
      <c r="AX3628">
        <v>1.4381131998541954</v>
      </c>
      <c r="AY3628">
        <v>317.22397828127771</v>
      </c>
      <c r="AZ3628">
        <v>9.8512858349561999E-2</v>
      </c>
      <c r="BA3628">
        <v>357.35867858540269</v>
      </c>
      <c r="BB3628">
        <v>290.69429650887741</v>
      </c>
      <c r="BC3628">
        <v>1</v>
      </c>
      <c r="BD3628">
        <v>35.818543167051374</v>
      </c>
      <c r="BE3628">
        <v>93.905911886681039</v>
      </c>
      <c r="BF3628">
        <v>12.381658024348397</v>
      </c>
      <c r="BG3628">
        <v>4.6553066056830321</v>
      </c>
      <c r="BH3628">
        <v>434.83824327925572</v>
      </c>
      <c r="BI3628">
        <v>0.20000000000000004</v>
      </c>
      <c r="BJ3628">
        <v>2346.0554613229151</v>
      </c>
      <c r="BK3628">
        <v>690.66628457385036</v>
      </c>
      <c r="BL3628">
        <v>887.72872518022973</v>
      </c>
      <c r="BM3628">
        <v>879.15684903163321</v>
      </c>
      <c r="BN3628">
        <v>104.82293984292218</v>
      </c>
      <c r="BO3628">
        <v>27.286309451897829</v>
      </c>
      <c r="BP3628">
        <v>3.4963691393682383E-2</v>
      </c>
      <c r="BQ3628">
        <v>100</v>
      </c>
      <c r="BR3628">
        <v>306.52150731639722</v>
      </c>
      <c r="BS3628">
        <v>5.2291556845524279E-2</v>
      </c>
      <c r="BT3628">
        <v>2.9810000874995891E-4</v>
      </c>
      <c r="BU3628">
        <v>0</v>
      </c>
      <c r="BV3628">
        <v>0.5382057186222261</v>
      </c>
      <c r="BW3628">
        <v>13.893714705968794</v>
      </c>
      <c r="BX3628">
        <v>35.097251841859418</v>
      </c>
      <c r="BY3628">
        <v>37.865690683836839</v>
      </c>
      <c r="BZ3628">
        <v>951.83727700961992</v>
      </c>
      <c r="CA3628">
        <v>324.36929759479278</v>
      </c>
      <c r="CB3628">
        <v>254.98646242489576</v>
      </c>
      <c r="CC3628" s="156">
        <v>1.01</v>
      </c>
      <c r="CD3628">
        <v>2240</v>
      </c>
      <c r="CE3628">
        <v>0.11984493768481186</v>
      </c>
      <c r="CF3628">
        <v>4.4750191051830086</v>
      </c>
      <c r="CG3628">
        <v>0.15656438584638663</v>
      </c>
      <c r="CH3628">
        <v>3.2586079688882639</v>
      </c>
      <c r="CI3628">
        <v>15</v>
      </c>
    </row>
    <row r="3629" spans="47:87" x14ac:dyDescent="0.3">
      <c r="AU3629">
        <v>0.3</v>
      </c>
      <c r="AV3629">
        <v>21.51805602028475</v>
      </c>
      <c r="AW3629">
        <v>0.33855961254039274</v>
      </c>
      <c r="AX3629">
        <v>1.538537625763456</v>
      </c>
      <c r="AY3629">
        <v>320.83447275165776</v>
      </c>
      <c r="AZ3629">
        <v>0.10268358009403657</v>
      </c>
      <c r="BA3629">
        <v>467.21394344658017</v>
      </c>
      <c r="BB3629">
        <v>266.41884976399007</v>
      </c>
      <c r="BC3629">
        <v>1</v>
      </c>
      <c r="BD3629">
        <v>44.916163672572402</v>
      </c>
      <c r="BE3629">
        <v>104.17955869669919</v>
      </c>
      <c r="BF3629">
        <v>13.9541952297755</v>
      </c>
      <c r="BG3629">
        <v>4.9015557847319746</v>
      </c>
      <c r="BH3629">
        <v>423.11608829579836</v>
      </c>
      <c r="BI3629">
        <v>0.19999999999999998</v>
      </c>
      <c r="BJ3629">
        <v>3035.2181528258743</v>
      </c>
      <c r="BK3629">
        <v>673.97946587840727</v>
      </c>
      <c r="BL3629">
        <v>841.97832398978881</v>
      </c>
      <c r="BM3629">
        <v>932.13253749615444</v>
      </c>
      <c r="BN3629">
        <v>95.766095674930455</v>
      </c>
      <c r="BO3629">
        <v>30.606300606150842</v>
      </c>
      <c r="BP3629">
        <v>5.0441380724760919E-2</v>
      </c>
      <c r="BQ3629">
        <v>100</v>
      </c>
      <c r="BR3629">
        <v>451.26847957806262</v>
      </c>
      <c r="BS3629">
        <v>5.6991471203240766E-2</v>
      </c>
      <c r="BT3629">
        <v>3.0132021485679668E-4</v>
      </c>
      <c r="BU3629">
        <v>54.193001426930508</v>
      </c>
      <c r="BV3629">
        <v>0.59712546625118346</v>
      </c>
      <c r="BW3629">
        <v>14.694528265749517</v>
      </c>
      <c r="BX3629">
        <v>31.263820046743245</v>
      </c>
      <c r="BY3629">
        <v>32.826103966005093</v>
      </c>
      <c r="BZ3629">
        <v>1004.9291566870422</v>
      </c>
      <c r="CA3629">
        <v>342.5643312123247</v>
      </c>
      <c r="CB3629">
        <v>227.44418516764537</v>
      </c>
      <c r="CC3629" s="156">
        <v>1.1299999999999999</v>
      </c>
      <c r="CD3629">
        <v>1420</v>
      </c>
      <c r="CE3629">
        <v>5.0954488510869034E-2</v>
      </c>
      <c r="CF3629">
        <v>2.5138844769173447</v>
      </c>
      <c r="CG3629">
        <v>8.7678776968701549E-2</v>
      </c>
      <c r="CH3629">
        <v>-9.0647361191606173</v>
      </c>
      <c r="CI3629" t="s">
        <v>479</v>
      </c>
    </row>
    <row r="3630" spans="47:87" x14ac:dyDescent="0.3">
      <c r="AU3630">
        <v>0.3</v>
      </c>
      <c r="AV3630">
        <v>20.596004597877204</v>
      </c>
      <c r="AW3630">
        <v>0.32267551558558955</v>
      </c>
      <c r="AX3630">
        <v>1.7790404601280223</v>
      </c>
      <c r="AY3630">
        <v>322.88213732190434</v>
      </c>
      <c r="AZ3630">
        <v>9.248701633467897E-2</v>
      </c>
      <c r="BA3630">
        <v>460.52289077897336</v>
      </c>
      <c r="BB3630">
        <v>394.56726160550716</v>
      </c>
      <c r="BC3630">
        <v>1</v>
      </c>
      <c r="BD3630">
        <v>37.693235736389298</v>
      </c>
      <c r="BE3630">
        <v>96.132893406760232</v>
      </c>
      <c r="BF3630">
        <v>32.138977732001784</v>
      </c>
      <c r="BG3630">
        <v>4.9233943439380532</v>
      </c>
      <c r="BH3630">
        <v>483.72013115235131</v>
      </c>
      <c r="BI3630">
        <v>0.19999999999999998</v>
      </c>
      <c r="BJ3630">
        <v>2590.997068338012</v>
      </c>
      <c r="BK3630">
        <v>679.13188277104064</v>
      </c>
      <c r="BL3630">
        <v>820.50491941163295</v>
      </c>
      <c r="BM3630">
        <v>827.13935946577544</v>
      </c>
      <c r="BN3630">
        <v>214.95445034416238</v>
      </c>
      <c r="BO3630">
        <v>29.284413968529616</v>
      </c>
      <c r="BP3630">
        <v>3.4260474377341428E-2</v>
      </c>
      <c r="BQ3630">
        <v>100</v>
      </c>
      <c r="BR3630">
        <v>314.68427757193803</v>
      </c>
      <c r="BS3630">
        <v>5.4551558428482395E-2</v>
      </c>
      <c r="BT3630">
        <v>3.1671267779804151E-4</v>
      </c>
      <c r="BU3630">
        <v>0</v>
      </c>
      <c r="BV3630">
        <v>0.53771880939784544</v>
      </c>
      <c r="BW3630">
        <v>15.391298540158115</v>
      </c>
      <c r="BX3630">
        <v>35.143197449996066</v>
      </c>
      <c r="BY3630">
        <v>32.994798097181956</v>
      </c>
      <c r="BZ3630">
        <v>871.72944567552884</v>
      </c>
      <c r="CA3630">
        <v>275.45651049601548</v>
      </c>
      <c r="CB3630">
        <v>213.92604733185368</v>
      </c>
      <c r="CC3630" s="156">
        <v>1.04</v>
      </c>
      <c r="CD3630">
        <v>1520</v>
      </c>
      <c r="CE3630">
        <v>0.11454905895520717</v>
      </c>
      <c r="CF3630">
        <v>4.4024137922962883</v>
      </c>
      <c r="CG3630">
        <v>0.1440596203265217</v>
      </c>
      <c r="CH3630">
        <v>2.9173961932574013</v>
      </c>
      <c r="CI3630">
        <v>15</v>
      </c>
    </row>
    <row r="3631" spans="47:87" x14ac:dyDescent="0.3">
      <c r="AU3631">
        <v>0.3</v>
      </c>
      <c r="AV3631">
        <v>19.213510048101011</v>
      </c>
      <c r="AW3631">
        <v>0.33589560638617655</v>
      </c>
      <c r="AX3631">
        <v>1.4114843498087182</v>
      </c>
      <c r="AY3631">
        <v>343.70083583314084</v>
      </c>
      <c r="AZ3631">
        <v>9.4274636310773055E-2</v>
      </c>
      <c r="BA3631">
        <v>442.29557004178213</v>
      </c>
      <c r="BB3631">
        <v>370.81339155892351</v>
      </c>
      <c r="BC3631">
        <v>1</v>
      </c>
      <c r="BD3631">
        <v>41.3095339713351</v>
      </c>
      <c r="BE3631">
        <v>97.443041356904004</v>
      </c>
      <c r="BF3631">
        <v>9.7271765089671831</v>
      </c>
      <c r="BG3631">
        <v>3.8987608595548129</v>
      </c>
      <c r="BH3631">
        <v>369.54274738458747</v>
      </c>
      <c r="BI3631">
        <v>0.2</v>
      </c>
      <c r="BJ3631">
        <v>2510.0436805253985</v>
      </c>
      <c r="BK3631">
        <v>675.05420744764388</v>
      </c>
      <c r="BL3631">
        <v>780.453287253437</v>
      </c>
      <c r="BM3631">
        <v>825.76590591165984</v>
      </c>
      <c r="BN3631">
        <v>132.73697629394394</v>
      </c>
      <c r="BO3631">
        <v>30.344051708039924</v>
      </c>
      <c r="BP3631">
        <v>5.2680398154338851E-2</v>
      </c>
      <c r="BQ3631">
        <v>100</v>
      </c>
      <c r="BR3631">
        <v>334.23912505347749</v>
      </c>
      <c r="BS3631">
        <v>5.3113435372663102E-2</v>
      </c>
      <c r="BT3631">
        <v>3.0343475782464749E-4</v>
      </c>
      <c r="BU3631">
        <v>85.38586386352921</v>
      </c>
      <c r="BV3631">
        <v>0.55157412688333585</v>
      </c>
      <c r="BW3631">
        <v>15.711919502625484</v>
      </c>
      <c r="BX3631">
        <v>36.071159076827577</v>
      </c>
      <c r="BY3631">
        <v>33.058702379481311</v>
      </c>
      <c r="BZ3631">
        <v>1202.1775439450785</v>
      </c>
      <c r="CA3631">
        <v>354.5578544727573</v>
      </c>
      <c r="CB3631">
        <v>234.04441670648634</v>
      </c>
      <c r="CC3631" s="156">
        <v>0.86</v>
      </c>
      <c r="CD3631">
        <v>1240</v>
      </c>
      <c r="CE3631">
        <v>0.1833826557052507</v>
      </c>
      <c r="CF3631">
        <v>7.6277106536598076</v>
      </c>
      <c r="CG3631">
        <v>0.22021889966543917</v>
      </c>
      <c r="CH3631">
        <v>19.180935517374966</v>
      </c>
      <c r="CI3631">
        <v>8</v>
      </c>
    </row>
    <row r="3632" spans="47:87" x14ac:dyDescent="0.3">
      <c r="AU3632">
        <v>0.3</v>
      </c>
      <c r="AV3632">
        <v>20.907112571848476</v>
      </c>
      <c r="AW3632">
        <v>0.32800276806220063</v>
      </c>
      <c r="AX3632">
        <v>1.6197961167168109</v>
      </c>
      <c r="AY3632">
        <v>290.06906680919917</v>
      </c>
      <c r="AZ3632">
        <v>0.11072596414686094</v>
      </c>
      <c r="BA3632">
        <v>481.92623225020003</v>
      </c>
      <c r="BB3632">
        <v>419.88962338151595</v>
      </c>
      <c r="BC3632">
        <v>1</v>
      </c>
      <c r="BD3632">
        <v>41.314259372720628</v>
      </c>
      <c r="BE3632">
        <v>111.03659680397867</v>
      </c>
      <c r="BF3632">
        <v>14.625759763198278</v>
      </c>
      <c r="BG3632">
        <v>6.5152742038121936</v>
      </c>
      <c r="BH3632">
        <v>454.59574295214736</v>
      </c>
      <c r="BI3632">
        <v>0.19999999999999998</v>
      </c>
      <c r="BJ3632">
        <v>2190.6797766652016</v>
      </c>
      <c r="BK3632">
        <v>682.76859587068316</v>
      </c>
      <c r="BL3632">
        <v>878.21188609966782</v>
      </c>
      <c r="BM3632">
        <v>808.35887881084011</v>
      </c>
      <c r="BN3632">
        <v>202.14344196371295</v>
      </c>
      <c r="BO3632">
        <v>29.685505301164429</v>
      </c>
      <c r="BP3632">
        <v>4.4741732783082654E-2</v>
      </c>
      <c r="BQ3632">
        <v>100</v>
      </c>
      <c r="BR3632">
        <v>327.85475162888406</v>
      </c>
      <c r="BS3632">
        <v>5.315685520391894E-2</v>
      </c>
      <c r="BT3632">
        <v>2.9330925341871034E-4</v>
      </c>
      <c r="BU3632">
        <v>0</v>
      </c>
      <c r="BV3632">
        <v>0.52307900156373544</v>
      </c>
      <c r="BW3632">
        <v>14.505376579916126</v>
      </c>
      <c r="BX3632">
        <v>35.736037974664413</v>
      </c>
      <c r="BY3632">
        <v>32.206702669346022</v>
      </c>
      <c r="BZ3632">
        <v>1223.166014508412</v>
      </c>
      <c r="CA3632">
        <v>304.81077153685953</v>
      </c>
      <c r="CB3632">
        <v>220.43991092119461</v>
      </c>
      <c r="CC3632" s="156">
        <v>0.99</v>
      </c>
      <c r="CD3632">
        <v>1720</v>
      </c>
      <c r="CE3632">
        <v>0.13901307250511397</v>
      </c>
      <c r="CF3632">
        <v>6.5730867418913803</v>
      </c>
      <c r="CG3632">
        <v>0.18340911393471726</v>
      </c>
      <c r="CH3632">
        <v>18.577177305980697</v>
      </c>
      <c r="CI3632">
        <v>9</v>
      </c>
    </row>
    <row r="3633" spans="47:87" x14ac:dyDescent="0.3">
      <c r="AU3633">
        <v>0.3</v>
      </c>
      <c r="AV3633">
        <v>21.653374150827879</v>
      </c>
      <c r="AW3633">
        <v>0.3124266659301238</v>
      </c>
      <c r="AX3633">
        <v>1.2370495566499764</v>
      </c>
      <c r="AY3633">
        <v>341.13404148323912</v>
      </c>
      <c r="AZ3633">
        <v>0.11017700966155949</v>
      </c>
      <c r="BA3633">
        <v>452.6152502394317</v>
      </c>
      <c r="BB3633">
        <v>369.63586502333374</v>
      </c>
      <c r="BC3633">
        <v>1</v>
      </c>
      <c r="BD3633">
        <v>42.466035273492814</v>
      </c>
      <c r="BE3633">
        <v>83.995911480954433</v>
      </c>
      <c r="BF3633">
        <v>10.339595028826764</v>
      </c>
      <c r="BG3633">
        <v>4.932856586619482</v>
      </c>
      <c r="BH3633">
        <v>421.20046225373085</v>
      </c>
      <c r="BI3633">
        <v>0.19999999999999998</v>
      </c>
      <c r="BJ3633">
        <v>2823.7438711704949</v>
      </c>
      <c r="BK3633">
        <v>686.21580493597389</v>
      </c>
      <c r="BL3633">
        <v>903.08214792010813</v>
      </c>
      <c r="BM3633">
        <v>1040.2901764814596</v>
      </c>
      <c r="BN3633">
        <v>203.02809459981236</v>
      </c>
      <c r="BO3633">
        <v>27.994759874181607</v>
      </c>
      <c r="BP3633">
        <v>7.6697768930941795E-2</v>
      </c>
      <c r="BQ3633">
        <v>100</v>
      </c>
      <c r="BR3633">
        <v>303.00275530776003</v>
      </c>
      <c r="BS3633">
        <v>5.8191989743805073E-2</v>
      </c>
      <c r="BT3633">
        <v>3.0467540516518934E-4</v>
      </c>
      <c r="BU3633">
        <v>3.8967442341986946</v>
      </c>
      <c r="BV3633">
        <v>0.48692272852353674</v>
      </c>
      <c r="BW3633">
        <v>14.747447396446937</v>
      </c>
      <c r="BX3633">
        <v>37.134811987322074</v>
      </c>
      <c r="BY3633">
        <v>34.802908198355766</v>
      </c>
      <c r="BZ3633">
        <v>1044.884452547393</v>
      </c>
      <c r="CA3633">
        <v>297.48506931997611</v>
      </c>
      <c r="CB3633">
        <v>215.5213311789098</v>
      </c>
      <c r="CC3633" s="156">
        <v>1.01</v>
      </c>
      <c r="CD3633">
        <v>1240</v>
      </c>
      <c r="CE3633">
        <v>0.13501823879043151</v>
      </c>
      <c r="CF3633">
        <v>5.1447164844321183</v>
      </c>
      <c r="CG3633">
        <v>0.17320786634922355</v>
      </c>
      <c r="CH3633">
        <v>7.2060422402934057</v>
      </c>
      <c r="CI3633">
        <v>12</v>
      </c>
    </row>
    <row r="3634" spans="47:87" x14ac:dyDescent="0.3">
      <c r="AU3634">
        <v>0.3</v>
      </c>
      <c r="AV3634">
        <v>18.93682469943343</v>
      </c>
      <c r="AW3634">
        <v>0.32136069568465081</v>
      </c>
      <c r="AX3634">
        <v>2.0995691657386204</v>
      </c>
      <c r="AY3634">
        <v>330.66426348589931</v>
      </c>
      <c r="AZ3634">
        <v>8.2738311488710831E-2</v>
      </c>
      <c r="BA3634">
        <v>414.31418011416059</v>
      </c>
      <c r="BB3634">
        <v>444.92961587495972</v>
      </c>
      <c r="BC3634">
        <v>1</v>
      </c>
      <c r="BD3634">
        <v>38.819439716685082</v>
      </c>
      <c r="BE3634">
        <v>84.319579088096688</v>
      </c>
      <c r="BF3634">
        <v>7.1866788268390218</v>
      </c>
      <c r="BG3634">
        <v>4.2207781063307648</v>
      </c>
      <c r="BH3634">
        <v>389.19389979995043</v>
      </c>
      <c r="BI3634">
        <v>0.19999999999999998</v>
      </c>
      <c r="BJ3634">
        <v>2052.9032242030139</v>
      </c>
      <c r="BK3634">
        <v>685.42430257020931</v>
      </c>
      <c r="BL3634">
        <v>834.02955873352585</v>
      </c>
      <c r="BM3634">
        <v>930.8120740775895</v>
      </c>
      <c r="BN3634">
        <v>167.94029116481403</v>
      </c>
      <c r="BO3634">
        <v>29.187954585821537</v>
      </c>
      <c r="BP3634">
        <v>3.1391570592785883E-2</v>
      </c>
      <c r="BQ3634">
        <v>100</v>
      </c>
      <c r="BR3634">
        <v>334.45774416223776</v>
      </c>
      <c r="BS3634">
        <v>5.1082932457358912E-2</v>
      </c>
      <c r="BT3634">
        <v>3.1138294376434648E-4</v>
      </c>
      <c r="BU3634">
        <v>11.643461278691229</v>
      </c>
      <c r="BV3634">
        <v>0.50774444326209489</v>
      </c>
      <c r="BW3634">
        <v>13.455200382707261</v>
      </c>
      <c r="BX3634">
        <v>37.739979111144123</v>
      </c>
      <c r="BY3634">
        <v>31.451782967765382</v>
      </c>
      <c r="BZ3634">
        <v>993.43263167608291</v>
      </c>
      <c r="CA3634">
        <v>254.39752864925032</v>
      </c>
      <c r="CB3634">
        <v>247.61362207371485</v>
      </c>
      <c r="CC3634" s="156">
        <v>1.1399999999999999</v>
      </c>
      <c r="CD3634">
        <v>1010</v>
      </c>
      <c r="CE3634">
        <v>0.29346129410280875</v>
      </c>
      <c r="CF3634">
        <v>6.8468103082882763</v>
      </c>
      <c r="CG3634">
        <v>0.36071815250904316</v>
      </c>
      <c r="CH3634">
        <v>45.884961618420782</v>
      </c>
      <c r="CI3634">
        <v>4</v>
      </c>
    </row>
    <row r="3635" spans="47:87" x14ac:dyDescent="0.3">
      <c r="AU3635">
        <v>0.3</v>
      </c>
      <c r="AV3635">
        <v>20.849869657774182</v>
      </c>
      <c r="AW3635">
        <v>0.30950856678686117</v>
      </c>
      <c r="AX3635">
        <v>1.4831399120212434</v>
      </c>
      <c r="AY3635">
        <v>335.35419740069119</v>
      </c>
      <c r="AZ3635">
        <v>7.1467860640747435E-2</v>
      </c>
      <c r="BA3635">
        <v>387.35886492256003</v>
      </c>
      <c r="BB3635">
        <v>292.13033296622592</v>
      </c>
      <c r="BC3635">
        <v>1</v>
      </c>
      <c r="BD3635">
        <v>46.425603899495542</v>
      </c>
      <c r="BE3635">
        <v>105.50894280222809</v>
      </c>
      <c r="BF3635">
        <v>17.08068366542129</v>
      </c>
      <c r="BG3635">
        <v>5.963763376898191</v>
      </c>
      <c r="BH3635">
        <v>393.24377081937092</v>
      </c>
      <c r="BI3635">
        <v>0.19999999999999996</v>
      </c>
      <c r="BJ3635">
        <v>2275.1271902787612</v>
      </c>
      <c r="BK3635">
        <v>682.61346074350035</v>
      </c>
      <c r="BL3635">
        <v>871.76345719090477</v>
      </c>
      <c r="BM3635">
        <v>841.39572376649869</v>
      </c>
      <c r="BN3635">
        <v>237.17237040554204</v>
      </c>
      <c r="BO3635">
        <v>27.707255429326956</v>
      </c>
      <c r="BP3635">
        <v>7.9322899560639412E-2</v>
      </c>
      <c r="BQ3635">
        <v>100</v>
      </c>
      <c r="BR3635">
        <v>310.21045973726154</v>
      </c>
      <c r="BS3635">
        <v>5.2402900861687723E-2</v>
      </c>
      <c r="BT3635">
        <v>2.9248316112659277E-4</v>
      </c>
      <c r="BU3635">
        <v>0</v>
      </c>
      <c r="BV3635">
        <v>0.56567789237687871</v>
      </c>
      <c r="BW3635">
        <v>13.779117331694913</v>
      </c>
      <c r="BX3635">
        <v>36.391469007513585</v>
      </c>
      <c r="BY3635">
        <v>34.407331772399012</v>
      </c>
      <c r="BZ3635">
        <v>894.57259932103796</v>
      </c>
      <c r="CA3635">
        <v>359.43203162249006</v>
      </c>
      <c r="CB3635">
        <v>223.48019452411552</v>
      </c>
      <c r="CC3635" s="156">
        <v>1.07</v>
      </c>
      <c r="CD3635">
        <v>1480</v>
      </c>
      <c r="CE3635">
        <v>0.18875638648158422</v>
      </c>
      <c r="CF3635">
        <v>5.1073027400155846</v>
      </c>
      <c r="CG3635">
        <v>0.23056233827920006</v>
      </c>
      <c r="CH3635">
        <v>11.704688490162734</v>
      </c>
      <c r="CI3635">
        <v>8</v>
      </c>
    </row>
    <row r="3636" spans="47:87" x14ac:dyDescent="0.3">
      <c r="AU3636">
        <v>0.3</v>
      </c>
      <c r="AV3636">
        <v>18.997940315194668</v>
      </c>
      <c r="AW3636">
        <v>0.3700974764297344</v>
      </c>
      <c r="AX3636">
        <v>1.2190854506855104</v>
      </c>
      <c r="AY3636">
        <v>336.2714059209506</v>
      </c>
      <c r="AZ3636">
        <v>0.10439153910135167</v>
      </c>
      <c r="BA3636">
        <v>421.62224787586342</v>
      </c>
      <c r="BB3636">
        <v>374.94407087028867</v>
      </c>
      <c r="BC3636">
        <v>1</v>
      </c>
      <c r="BD3636">
        <v>41.002630079688501</v>
      </c>
      <c r="BE3636">
        <v>104.68574455505679</v>
      </c>
      <c r="BF3636">
        <v>9.8400747568687805</v>
      </c>
      <c r="BG3636">
        <v>5.4185692831042012</v>
      </c>
      <c r="BH3636">
        <v>409.13483260759148</v>
      </c>
      <c r="BI3636">
        <v>0.19999999999999998</v>
      </c>
      <c r="BJ3636">
        <v>2657.5477351158111</v>
      </c>
      <c r="BK3636">
        <v>683.97735895693859</v>
      </c>
      <c r="BL3636">
        <v>898.50637880536578</v>
      </c>
      <c r="BM3636">
        <v>903.63949180848203</v>
      </c>
      <c r="BN3636">
        <v>117.41101187138766</v>
      </c>
      <c r="BO3636">
        <v>33.542383061760709</v>
      </c>
      <c r="BP3636">
        <v>4.4862595354300663E-2</v>
      </c>
      <c r="BQ3636">
        <v>100</v>
      </c>
      <c r="BR3636">
        <v>388.94115750811466</v>
      </c>
      <c r="BS3636">
        <v>5.4363975343602121E-2</v>
      </c>
      <c r="BT3636">
        <v>3.0732002128612345E-4</v>
      </c>
      <c r="BU3636">
        <v>136.84592670588668</v>
      </c>
      <c r="BV3636">
        <v>0.55060426159244902</v>
      </c>
      <c r="BW3636">
        <v>14.541508638292163</v>
      </c>
      <c r="BX3636">
        <v>37.106758721800794</v>
      </c>
      <c r="BY3636">
        <v>32.454837448719097</v>
      </c>
      <c r="BZ3636">
        <v>972.66102646477225</v>
      </c>
      <c r="CA3636">
        <v>297.65362076610535</v>
      </c>
      <c r="CB3636">
        <v>232.05463985156882</v>
      </c>
      <c r="CC3636" s="156">
        <v>1.28</v>
      </c>
      <c r="CD3636">
        <v>1020</v>
      </c>
      <c r="CE3636">
        <v>5.109482781708552E-2</v>
      </c>
      <c r="CF3636">
        <v>2.4492614486291338</v>
      </c>
      <c r="CG3636">
        <v>8.7692786061701111E-2</v>
      </c>
      <c r="CH3636">
        <v>-7.8619390240500229</v>
      </c>
      <c r="CI3636" t="s">
        <v>479</v>
      </c>
    </row>
    <row r="3637" spans="47:87" x14ac:dyDescent="0.3">
      <c r="AU3637">
        <v>0.3</v>
      </c>
      <c r="AV3637">
        <v>20.438514791933649</v>
      </c>
      <c r="AW3637">
        <v>0.28702391059261956</v>
      </c>
      <c r="AX3637">
        <v>2.0335888223177467</v>
      </c>
      <c r="AY3637">
        <v>321.3180293939086</v>
      </c>
      <c r="AZ3637">
        <v>9.2645670618309889E-2</v>
      </c>
      <c r="BA3637">
        <v>453.60452184203433</v>
      </c>
      <c r="BB3637">
        <v>435.34626735727244</v>
      </c>
      <c r="BC3637">
        <v>1</v>
      </c>
      <c r="BD3637">
        <v>32.919828491990842</v>
      </c>
      <c r="BE3637">
        <v>94.050666390427978</v>
      </c>
      <c r="BF3637">
        <v>30.772397093636567</v>
      </c>
      <c r="BG3637">
        <v>7.5741052220695595</v>
      </c>
      <c r="BH3637">
        <v>390.43151640134761</v>
      </c>
      <c r="BI3637">
        <v>0.19999999999999998</v>
      </c>
      <c r="BJ3637">
        <v>2764.0312140666233</v>
      </c>
      <c r="BK3637">
        <v>705.29143050572031</v>
      </c>
      <c r="BL3637">
        <v>899.16735409894818</v>
      </c>
      <c r="BM3637">
        <v>830.2979290969289</v>
      </c>
      <c r="BN3637">
        <v>131.29300456939126</v>
      </c>
      <c r="BO3637">
        <v>25.623457817184917</v>
      </c>
      <c r="BP3637">
        <v>8.204390857213395E-2</v>
      </c>
      <c r="BQ3637">
        <v>100</v>
      </c>
      <c r="BR3637">
        <v>323.67104465844454</v>
      </c>
      <c r="BS3637">
        <v>5.6906171381151241E-2</v>
      </c>
      <c r="BT3637">
        <v>3.1001019592152525E-4</v>
      </c>
      <c r="BU3637">
        <v>1.0319484352757851E-2</v>
      </c>
      <c r="BV3637">
        <v>0.56013894886619464</v>
      </c>
      <c r="BW3637">
        <v>15.53067274164237</v>
      </c>
      <c r="BX3637">
        <v>36.123567665671978</v>
      </c>
      <c r="BY3637">
        <v>35.822187867110991</v>
      </c>
      <c r="BZ3637">
        <v>1107.8822041166545</v>
      </c>
      <c r="CA3637">
        <v>284.04083824735676</v>
      </c>
      <c r="CB3637">
        <v>242.79432062659075</v>
      </c>
      <c r="CC3637" s="156">
        <v>0.86</v>
      </c>
      <c r="CD3637">
        <v>1890</v>
      </c>
      <c r="CE3637">
        <v>0.16204950799882378</v>
      </c>
      <c r="CF3637">
        <v>6.1376964658098032</v>
      </c>
      <c r="CG3637">
        <v>0.20838580670614307</v>
      </c>
      <c r="CH3637">
        <v>8.8485075494026972</v>
      </c>
      <c r="CI3637">
        <v>10</v>
      </c>
    </row>
    <row r="3638" spans="47:87" x14ac:dyDescent="0.3">
      <c r="AU3638">
        <v>0.3</v>
      </c>
      <c r="AV3638">
        <v>19.42704666599554</v>
      </c>
      <c r="AW3638">
        <v>0.31971349086061079</v>
      </c>
      <c r="AX3638">
        <v>1.0699132886516343</v>
      </c>
      <c r="AY3638">
        <v>300.27345563947426</v>
      </c>
      <c r="AZ3638">
        <v>0.10674484574925465</v>
      </c>
      <c r="BA3638">
        <v>371.86637772200663</v>
      </c>
      <c r="BB3638">
        <v>372.80431142660723</v>
      </c>
      <c r="BC3638">
        <v>1</v>
      </c>
      <c r="BD3638">
        <v>39.282269189406932</v>
      </c>
      <c r="BE3638">
        <v>99.741740676492086</v>
      </c>
      <c r="BF3638">
        <v>25.064793097604156</v>
      </c>
      <c r="BG3638">
        <v>3.1714259378484839</v>
      </c>
      <c r="BH3638">
        <v>407.86528616356071</v>
      </c>
      <c r="BI3638">
        <v>0.19999999999999996</v>
      </c>
      <c r="BJ3638">
        <v>2510.0669234386492</v>
      </c>
      <c r="BK3638">
        <v>672.82886920608564</v>
      </c>
      <c r="BL3638">
        <v>926.06475576670482</v>
      </c>
      <c r="BM3638">
        <v>887.22924072181888</v>
      </c>
      <c r="BN3638">
        <v>181.82705914647732</v>
      </c>
      <c r="BO3638">
        <v>29.062937913566209</v>
      </c>
      <c r="BP3638">
        <v>2.8127933222790207E-2</v>
      </c>
      <c r="BQ3638">
        <v>100</v>
      </c>
      <c r="BR3638">
        <v>348.64766953013338</v>
      </c>
      <c r="BS3638">
        <v>5.4518413589748536E-2</v>
      </c>
      <c r="BT3638">
        <v>2.8866245102484895E-4</v>
      </c>
      <c r="BU3638">
        <v>0</v>
      </c>
      <c r="BV3638">
        <v>0.55913876460261247</v>
      </c>
      <c r="BW3638">
        <v>14.52578705270466</v>
      </c>
      <c r="BX3638">
        <v>35.775083289423378</v>
      </c>
      <c r="BY3638">
        <v>34.95211169869026</v>
      </c>
      <c r="BZ3638">
        <v>925.22236971717575</v>
      </c>
      <c r="CA3638">
        <v>333.1255675995987</v>
      </c>
      <c r="CB3638">
        <v>241.5814946330529</v>
      </c>
      <c r="CC3638" s="156">
        <v>1.29</v>
      </c>
      <c r="CD3638">
        <v>810</v>
      </c>
      <c r="CE3638">
        <v>0.10765320682507906</v>
      </c>
      <c r="CF3638">
        <v>3.6134811181863924</v>
      </c>
      <c r="CG3638">
        <v>0.14027978534784846</v>
      </c>
      <c r="CH3638">
        <v>2.6639471128458783</v>
      </c>
      <c r="CI3638">
        <v>15</v>
      </c>
    </row>
    <row r="3639" spans="47:87" x14ac:dyDescent="0.3">
      <c r="AU3639">
        <v>0.3</v>
      </c>
      <c r="AV3639">
        <v>20.770057506219693</v>
      </c>
      <c r="AW3639">
        <v>0.30896205349090267</v>
      </c>
      <c r="AX3639">
        <v>1.697862449386647</v>
      </c>
      <c r="AY3639">
        <v>330.33000638315087</v>
      </c>
      <c r="AZ3639">
        <v>0.10019409799576605</v>
      </c>
      <c r="BA3639">
        <v>453.93806545515338</v>
      </c>
      <c r="BB3639">
        <v>335.51070958479886</v>
      </c>
      <c r="BC3639">
        <v>1</v>
      </c>
      <c r="BD3639">
        <v>39.24494171297836</v>
      </c>
      <c r="BE3639">
        <v>103.62650222514996</v>
      </c>
      <c r="BF3639">
        <v>17.932437564853842</v>
      </c>
      <c r="BG3639">
        <v>4.4407147282462054</v>
      </c>
      <c r="BH3639">
        <v>431.73232319323802</v>
      </c>
      <c r="BI3639">
        <v>0.2</v>
      </c>
      <c r="BJ3639">
        <v>2710.7658512974481</v>
      </c>
      <c r="BK3639">
        <v>687.79671390625651</v>
      </c>
      <c r="BL3639">
        <v>865.95772146908917</v>
      </c>
      <c r="BM3639">
        <v>858.14038606166048</v>
      </c>
      <c r="BN3639">
        <v>160.83680668435062</v>
      </c>
      <c r="BO3639">
        <v>27.865573666453756</v>
      </c>
      <c r="BP3639">
        <v>5.3895202026004861E-2</v>
      </c>
      <c r="BQ3639">
        <v>100</v>
      </c>
      <c r="BR3639">
        <v>311.17625810164503</v>
      </c>
      <c r="BS3639">
        <v>5.453327150700487E-2</v>
      </c>
      <c r="BT3639">
        <v>2.8929635012207036E-4</v>
      </c>
      <c r="BU3639">
        <v>13.002886659380911</v>
      </c>
      <c r="BV3639">
        <v>0.53062845257033564</v>
      </c>
      <c r="BW3639">
        <v>14.470746761116315</v>
      </c>
      <c r="BX3639">
        <v>34.369048343195026</v>
      </c>
      <c r="BY3639">
        <v>30.028818925699689</v>
      </c>
      <c r="BZ3639">
        <v>1280.8525057037907</v>
      </c>
      <c r="CA3639">
        <v>283.60927829656328</v>
      </c>
      <c r="CB3639">
        <v>225.27613554552863</v>
      </c>
      <c r="CC3639" s="156">
        <v>1.01</v>
      </c>
      <c r="CD3639">
        <v>2500</v>
      </c>
      <c r="CE3639">
        <v>6.9151685179604794E-2</v>
      </c>
      <c r="CF3639">
        <v>2.4992400931629768</v>
      </c>
      <c r="CG3639">
        <v>0.104209048460546</v>
      </c>
      <c r="CH3639">
        <v>-5.1255127877186064</v>
      </c>
      <c r="CI3639" t="s">
        <v>479</v>
      </c>
    </row>
    <row r="3640" spans="47:87" x14ac:dyDescent="0.3">
      <c r="AU3640">
        <v>0.3</v>
      </c>
      <c r="AV3640">
        <v>19.471559827278735</v>
      </c>
      <c r="AW3640">
        <v>0.32900381323174543</v>
      </c>
      <c r="AX3640">
        <v>0.87061774620489274</v>
      </c>
      <c r="AY3640">
        <v>334.79915750295794</v>
      </c>
      <c r="AZ3640">
        <v>8.8775707432858425E-2</v>
      </c>
      <c r="BA3640">
        <v>457.00832103142028</v>
      </c>
      <c r="BB3640">
        <v>406.40829255010993</v>
      </c>
      <c r="BC3640">
        <v>1</v>
      </c>
      <c r="BD3640">
        <v>41.955754598764869</v>
      </c>
      <c r="BE3640">
        <v>107.53440841226646</v>
      </c>
      <c r="BF3640">
        <v>3.360768576734281</v>
      </c>
      <c r="BG3640">
        <v>6.6022157479661026</v>
      </c>
      <c r="BH3640">
        <v>392.34011401784778</v>
      </c>
      <c r="BI3640">
        <v>0.19999999999999996</v>
      </c>
      <c r="BJ3640">
        <v>2824.3947340531959</v>
      </c>
      <c r="BK3640">
        <v>695.74781770613265</v>
      </c>
      <c r="BL3640">
        <v>890.33052481696336</v>
      </c>
      <c r="BM3640">
        <v>1154.2848640899208</v>
      </c>
      <c r="BN3640">
        <v>156.30835501428263</v>
      </c>
      <c r="BO3640">
        <v>29.583201118553411</v>
      </c>
      <c r="BP3640">
        <v>6.8394033389242284E-2</v>
      </c>
      <c r="BQ3640">
        <v>100</v>
      </c>
      <c r="BR3640">
        <v>372.40504211084243</v>
      </c>
      <c r="BS3640">
        <v>5.5299645785205659E-2</v>
      </c>
      <c r="BT3640">
        <v>2.879850666061448E-4</v>
      </c>
      <c r="BU3640">
        <v>67.645136583106904</v>
      </c>
      <c r="BV3640">
        <v>0.54972090564693632</v>
      </c>
      <c r="BW3640">
        <v>14.157528641019869</v>
      </c>
      <c r="BX3640">
        <v>38.580025907862328</v>
      </c>
      <c r="BY3640">
        <v>35.005290301932838</v>
      </c>
      <c r="BZ3640">
        <v>866.55853939919314</v>
      </c>
      <c r="CA3640">
        <v>297.08117187921198</v>
      </c>
      <c r="CB3640">
        <v>228.45219431563501</v>
      </c>
      <c r="CC3640" s="156">
        <v>0.92</v>
      </c>
      <c r="CD3640">
        <v>1260</v>
      </c>
      <c r="CE3640">
        <v>0.26493486527503052</v>
      </c>
      <c r="CF3640">
        <v>9.97303807641741</v>
      </c>
      <c r="CG3640">
        <v>0.32124977739459881</v>
      </c>
      <c r="CH3640">
        <v>30.448463827598818</v>
      </c>
      <c r="CI3640">
        <v>5</v>
      </c>
    </row>
    <row r="3641" spans="47:87" x14ac:dyDescent="0.3">
      <c r="AU3641">
        <v>0.3</v>
      </c>
      <c r="AV3641">
        <v>18.009621182698808</v>
      </c>
      <c r="AW3641">
        <v>0.27882817383094566</v>
      </c>
      <c r="AX3641">
        <v>0.68960583949045628</v>
      </c>
      <c r="AY3641">
        <v>318.08960455214645</v>
      </c>
      <c r="AZ3641">
        <v>0.10322114398155126</v>
      </c>
      <c r="BA3641">
        <v>405.05720255460307</v>
      </c>
      <c r="BB3641">
        <v>333.22547473588395</v>
      </c>
      <c r="BC3641">
        <v>1</v>
      </c>
      <c r="BD3641">
        <v>54.577454035694331</v>
      </c>
      <c r="BE3641">
        <v>114.79152088460526</v>
      </c>
      <c r="BF3641">
        <v>13.495128733424281</v>
      </c>
      <c r="BG3641">
        <v>4.8701664917152554</v>
      </c>
      <c r="BH3641">
        <v>444.32224610610905</v>
      </c>
      <c r="BI3641">
        <v>0.20000000000000004</v>
      </c>
      <c r="BJ3641">
        <v>2496.0813448100116</v>
      </c>
      <c r="BK3641">
        <v>676.89488264298734</v>
      </c>
      <c r="BL3641">
        <v>923.33524249812706</v>
      </c>
      <c r="BM3641">
        <v>713.17500596386617</v>
      </c>
      <c r="BN3641">
        <v>233.36944150907402</v>
      </c>
      <c r="BO3641">
        <v>25.117827117689494</v>
      </c>
      <c r="BP3641">
        <v>5.2210075049383665E-2</v>
      </c>
      <c r="BQ3641">
        <v>100</v>
      </c>
      <c r="BR3641">
        <v>305.89333439170895</v>
      </c>
      <c r="BS3641">
        <v>5.5771285293241331E-2</v>
      </c>
      <c r="BT3641">
        <v>3.0790890596866008E-4</v>
      </c>
      <c r="BU3641">
        <v>23.375562017441126</v>
      </c>
      <c r="BV3641">
        <v>0.54923813489398776</v>
      </c>
      <c r="BW3641">
        <v>13.870935407585918</v>
      </c>
      <c r="BX3641">
        <v>36.189110536039436</v>
      </c>
      <c r="BY3641">
        <v>31.808603799455543</v>
      </c>
      <c r="BZ3641">
        <v>1113.503213301944</v>
      </c>
      <c r="CA3641">
        <v>257.26688844504423</v>
      </c>
      <c r="CB3641">
        <v>225.33591830815959</v>
      </c>
      <c r="CC3641" s="156">
        <v>0.88</v>
      </c>
      <c r="CD3641">
        <v>2120</v>
      </c>
      <c r="CE3641">
        <v>5.1446183760019526E-2</v>
      </c>
      <c r="CF3641">
        <v>2.8061705879590102</v>
      </c>
      <c r="CG3641">
        <v>9.3271675857362762E-2</v>
      </c>
      <c r="CH3641">
        <v>-8.9747236583412597</v>
      </c>
      <c r="CI3641" t="s">
        <v>479</v>
      </c>
    </row>
    <row r="3642" spans="47:87" x14ac:dyDescent="0.3">
      <c r="AU3642">
        <v>0.3</v>
      </c>
      <c r="AV3642">
        <v>23.370559903467974</v>
      </c>
      <c r="AW3642">
        <v>0.32897241500420199</v>
      </c>
      <c r="AX3642">
        <v>1.6862771996574646</v>
      </c>
      <c r="AY3642">
        <v>317.69451409463727</v>
      </c>
      <c r="AZ3642">
        <v>9.5445645885923455E-2</v>
      </c>
      <c r="BA3642">
        <v>424.90545727484442</v>
      </c>
      <c r="BB3642">
        <v>213.61398238031541</v>
      </c>
      <c r="BC3642">
        <v>1</v>
      </c>
      <c r="BD3642">
        <v>38.973513857660279</v>
      </c>
      <c r="BE3642">
        <v>92.31667683051306</v>
      </c>
      <c r="BF3642">
        <v>10.387017985926652</v>
      </c>
      <c r="BG3642">
        <v>5.9832037902397337</v>
      </c>
      <c r="BH3642">
        <v>420.96890289681335</v>
      </c>
      <c r="BI3642">
        <v>0.2</v>
      </c>
      <c r="BJ3642">
        <v>2781.7268035799716</v>
      </c>
      <c r="BK3642">
        <v>692.28741664530673</v>
      </c>
      <c r="BL3642">
        <v>881.84103905956499</v>
      </c>
      <c r="BM3642">
        <v>1100.1210267259373</v>
      </c>
      <c r="BN3642">
        <v>211.24468240567171</v>
      </c>
      <c r="BO3642">
        <v>29.586139943204255</v>
      </c>
      <c r="BP3642">
        <v>6.7655900911527123E-2</v>
      </c>
      <c r="BQ3642">
        <v>100</v>
      </c>
      <c r="BR3642">
        <v>339.71851357341404</v>
      </c>
      <c r="BS3642">
        <v>5.5399411756477501E-2</v>
      </c>
      <c r="BT3642">
        <v>2.8465989194035012E-4</v>
      </c>
      <c r="BU3642">
        <v>59.603330728699859</v>
      </c>
      <c r="BV3642">
        <v>0.58921114813988618</v>
      </c>
      <c r="BW3642">
        <v>15.033964721729092</v>
      </c>
      <c r="BX3642">
        <v>36.634494460203399</v>
      </c>
      <c r="BY3642">
        <v>32.07489070939662</v>
      </c>
      <c r="BZ3642">
        <v>1088.454551147642</v>
      </c>
      <c r="CA3642">
        <v>340.53972939280686</v>
      </c>
      <c r="CB3642">
        <v>244.12042262234354</v>
      </c>
      <c r="CC3642" s="156">
        <v>1.04</v>
      </c>
      <c r="CD3642">
        <v>2660</v>
      </c>
      <c r="CE3642" t="s">
        <v>479</v>
      </c>
      <c r="CF3642">
        <v>-0.11716644057078796</v>
      </c>
      <c r="CG3642">
        <v>-4.8279406320205758E-3</v>
      </c>
      <c r="CH3642">
        <v>-23.742281961662336</v>
      </c>
      <c r="CI3642" t="s">
        <v>479</v>
      </c>
    </row>
    <row r="3643" spans="47:87" x14ac:dyDescent="0.3">
      <c r="AU3643">
        <v>0.3</v>
      </c>
      <c r="AV3643">
        <v>19.849541053336836</v>
      </c>
      <c r="AW3643">
        <v>0.31282587245122562</v>
      </c>
      <c r="AX3643">
        <v>0.68142716962517835</v>
      </c>
      <c r="AY3643">
        <v>334.16291885906992</v>
      </c>
      <c r="AZ3643">
        <v>9.4318401791016221E-2</v>
      </c>
      <c r="BA3643">
        <v>401.0118919103204</v>
      </c>
      <c r="BB3643">
        <v>363.60844149010472</v>
      </c>
      <c r="BC3643">
        <v>1</v>
      </c>
      <c r="BD3643">
        <v>35.547152037902876</v>
      </c>
      <c r="BE3643">
        <v>88.529207847799597</v>
      </c>
      <c r="BF3643">
        <v>16.670606755066721</v>
      </c>
      <c r="BG3643">
        <v>4.522782748167522</v>
      </c>
      <c r="BH3643">
        <v>427.57826003996047</v>
      </c>
      <c r="BI3643">
        <v>0.19999999999999998</v>
      </c>
      <c r="BJ3643">
        <v>2597.6220304891858</v>
      </c>
      <c r="BK3643">
        <v>672.12159505110492</v>
      </c>
      <c r="BL3643">
        <v>925.82639293944408</v>
      </c>
      <c r="BM3643">
        <v>933.17197398720077</v>
      </c>
      <c r="BN3643">
        <v>169.55480418004237</v>
      </c>
      <c r="BO3643">
        <v>27.932400906009612</v>
      </c>
      <c r="BP3643">
        <v>8.8780858326134734E-2</v>
      </c>
      <c r="BQ3643">
        <v>100</v>
      </c>
      <c r="BR3643">
        <v>314.80472061371989</v>
      </c>
      <c r="BS3643">
        <v>5.5845883187788693E-2</v>
      </c>
      <c r="BT3643">
        <v>2.8593536672307261E-4</v>
      </c>
      <c r="BU3643">
        <v>45.990384899624217</v>
      </c>
      <c r="BV3643">
        <v>0.55730685522981516</v>
      </c>
      <c r="BW3643">
        <v>15.500867428718207</v>
      </c>
      <c r="BX3643">
        <v>39.102406417281912</v>
      </c>
      <c r="BY3643">
        <v>34.425460757926949</v>
      </c>
      <c r="BZ3643">
        <v>892.71157927407376</v>
      </c>
      <c r="CA3643">
        <v>225.26187608430035</v>
      </c>
      <c r="CB3643">
        <v>229.0485625790441</v>
      </c>
      <c r="CC3643" s="156">
        <v>0.83</v>
      </c>
      <c r="CD3643">
        <v>1920</v>
      </c>
      <c r="CE3643">
        <v>0.15222941911144483</v>
      </c>
      <c r="CF3643">
        <v>4.6400731290895134</v>
      </c>
      <c r="CG3643">
        <v>0.19456690208323296</v>
      </c>
      <c r="CH3643">
        <v>11.208621231880045</v>
      </c>
      <c r="CI3643">
        <v>9</v>
      </c>
    </row>
    <row r="3644" spans="47:87" x14ac:dyDescent="0.3">
      <c r="AU3644">
        <v>0.3</v>
      </c>
      <c r="AV3644">
        <v>18.737151310504121</v>
      </c>
      <c r="AW3644">
        <v>0.26270235070772241</v>
      </c>
      <c r="AX3644">
        <v>1.5544249933391348</v>
      </c>
      <c r="AY3644">
        <v>347.38930049733295</v>
      </c>
      <c r="AZ3644">
        <v>0.11816543503803072</v>
      </c>
      <c r="BA3644">
        <v>492.72604793996288</v>
      </c>
      <c r="BB3644">
        <v>358.3816776569617</v>
      </c>
      <c r="BC3644">
        <v>1</v>
      </c>
      <c r="BD3644">
        <v>33.874845530674477</v>
      </c>
      <c r="BE3644">
        <v>103.34058729366544</v>
      </c>
      <c r="BF3644">
        <v>18.263006613607395</v>
      </c>
      <c r="BG3644">
        <v>4.1389297906990015</v>
      </c>
      <c r="BH3644">
        <v>399.98749482659184</v>
      </c>
      <c r="BI3644">
        <v>0.2</v>
      </c>
      <c r="BJ3644">
        <v>2458.6252722889121</v>
      </c>
      <c r="BK3644">
        <v>674.36726733633827</v>
      </c>
      <c r="BL3644">
        <v>870.65352613664061</v>
      </c>
      <c r="BM3644">
        <v>950.70015816593991</v>
      </c>
      <c r="BN3644">
        <v>134.5200894039474</v>
      </c>
      <c r="BO3644">
        <v>23.403915259643696</v>
      </c>
      <c r="BP3644">
        <v>8.0789050106184035E-2</v>
      </c>
      <c r="BQ3644">
        <v>100</v>
      </c>
      <c r="BR3644">
        <v>338.61238238623218</v>
      </c>
      <c r="BS3644">
        <v>5.4008030191906253E-2</v>
      </c>
      <c r="BT3644">
        <v>2.8287413934819457E-4</v>
      </c>
      <c r="BU3644">
        <v>0</v>
      </c>
      <c r="BV3644">
        <v>0.53864445920378856</v>
      </c>
      <c r="BW3644">
        <v>14.46284030445433</v>
      </c>
      <c r="BX3644">
        <v>36.557412062275127</v>
      </c>
      <c r="BY3644">
        <v>36.867138185252756</v>
      </c>
      <c r="BZ3644">
        <v>1188.1001021330744</v>
      </c>
      <c r="CA3644">
        <v>406.15207083094577</v>
      </c>
      <c r="CB3644">
        <v>203.57666316549134</v>
      </c>
      <c r="CC3644" s="156">
        <v>1.01</v>
      </c>
      <c r="CD3644">
        <v>1320</v>
      </c>
      <c r="CE3644">
        <v>0.17902474032411564</v>
      </c>
      <c r="CF3644">
        <v>5.7409191821802299</v>
      </c>
      <c r="CG3644">
        <v>0.23360267330899764</v>
      </c>
      <c r="CH3644">
        <v>11.730150449554957</v>
      </c>
      <c r="CI3644">
        <v>8</v>
      </c>
    </row>
    <row r="3645" spans="47:87" x14ac:dyDescent="0.3">
      <c r="AU3645">
        <v>0.3</v>
      </c>
      <c r="AV3645">
        <v>22.572105545760337</v>
      </c>
      <c r="AW3645">
        <v>0.33925359044480213</v>
      </c>
      <c r="AX3645">
        <v>0.49371282065331806</v>
      </c>
      <c r="AY3645">
        <v>347.50511287152898</v>
      </c>
      <c r="AZ3645">
        <v>8.6684751310305203E-2</v>
      </c>
      <c r="BA3645">
        <v>481.37234350192648</v>
      </c>
      <c r="BB3645">
        <v>398.19397033847883</v>
      </c>
      <c r="BC3645">
        <v>1</v>
      </c>
      <c r="BD3645">
        <v>33.352707958028738</v>
      </c>
      <c r="BE3645">
        <v>81.293875599584254</v>
      </c>
      <c r="BF3645">
        <v>15.203789875537314</v>
      </c>
      <c r="BG3645">
        <v>4.8275060100299632</v>
      </c>
      <c r="BH3645">
        <v>397.50157974902964</v>
      </c>
      <c r="BI3645">
        <v>0.20000000000000004</v>
      </c>
      <c r="BJ3645">
        <v>2150.1327994316421</v>
      </c>
      <c r="BK3645">
        <v>704.17371566152406</v>
      </c>
      <c r="BL3645">
        <v>918.92445825684422</v>
      </c>
      <c r="BM3645">
        <v>977.73115587392442</v>
      </c>
      <c r="BN3645">
        <v>169.50935377515742</v>
      </c>
      <c r="BO3645">
        <v>30.617657400400201</v>
      </c>
      <c r="BP3645">
        <v>5.6858082443210417E-2</v>
      </c>
      <c r="BQ3645">
        <v>100</v>
      </c>
      <c r="BR3645">
        <v>330.00477172172594</v>
      </c>
      <c r="BS3645">
        <v>5.3493395030359582E-2</v>
      </c>
      <c r="BT3645">
        <v>2.8271713431647806E-4</v>
      </c>
      <c r="BU3645">
        <v>29.468264978566353</v>
      </c>
      <c r="BV3645">
        <v>0.54945070001443941</v>
      </c>
      <c r="BW3645">
        <v>13.565783585975893</v>
      </c>
      <c r="BX3645">
        <v>37.926805591525422</v>
      </c>
      <c r="BY3645">
        <v>34.573518172586851</v>
      </c>
      <c r="BZ3645">
        <v>1055.5251313286772</v>
      </c>
      <c r="CA3645">
        <v>291.79772935111424</v>
      </c>
      <c r="CB3645">
        <v>237.0781136120184</v>
      </c>
      <c r="CC3645" s="156">
        <v>1.21</v>
      </c>
      <c r="CD3645">
        <v>1660</v>
      </c>
      <c r="CE3645">
        <v>-2.8018269353248582E-2</v>
      </c>
      <c r="CF3645">
        <v>1.4642669117255629</v>
      </c>
      <c r="CG3645">
        <v>4.4253456844653365E-2</v>
      </c>
      <c r="CH3645">
        <v>-21.258412085841414</v>
      </c>
      <c r="CI3645" t="s">
        <v>479</v>
      </c>
    </row>
    <row r="3646" spans="47:87" x14ac:dyDescent="0.3">
      <c r="AU3646">
        <v>0.3</v>
      </c>
      <c r="AV3646">
        <v>20.654115579739972</v>
      </c>
      <c r="AW3646">
        <v>0.29972251869472216</v>
      </c>
      <c r="AX3646">
        <v>1.3174707670136592</v>
      </c>
      <c r="AY3646">
        <v>351.70796431992852</v>
      </c>
      <c r="AZ3646">
        <v>8.8972557922863571E-2</v>
      </c>
      <c r="BA3646">
        <v>400.57111125125522</v>
      </c>
      <c r="BB3646">
        <v>367.97176410167822</v>
      </c>
      <c r="BC3646">
        <v>1</v>
      </c>
      <c r="BD3646">
        <v>41.65890983407639</v>
      </c>
      <c r="BE3646">
        <v>98.813694930190607</v>
      </c>
      <c r="BF3646">
        <v>3.9744823620662033</v>
      </c>
      <c r="BG3646">
        <v>5.0682211870276079</v>
      </c>
      <c r="BH3646">
        <v>413.91423293119408</v>
      </c>
      <c r="BI3646">
        <v>0.2</v>
      </c>
      <c r="BJ3646">
        <v>2716.2721492180476</v>
      </c>
      <c r="BK3646">
        <v>707.35299979799368</v>
      </c>
      <c r="BL3646">
        <v>875.72752631503693</v>
      </c>
      <c r="BM3646">
        <v>1040.6290815830378</v>
      </c>
      <c r="BN3646">
        <v>148.79485985296114</v>
      </c>
      <c r="BO3646">
        <v>26.898007301288221</v>
      </c>
      <c r="BP3646">
        <v>6.8613110890396817E-2</v>
      </c>
      <c r="BQ3646">
        <v>100</v>
      </c>
      <c r="BR3646">
        <v>399.52875489867426</v>
      </c>
      <c r="BS3646">
        <v>5.1878152135601048E-2</v>
      </c>
      <c r="BT3646">
        <v>3.0282112428757377E-4</v>
      </c>
      <c r="BU3646">
        <v>0</v>
      </c>
      <c r="BV3646">
        <v>0.55118953631272816</v>
      </c>
      <c r="BW3646">
        <v>14.075300187415143</v>
      </c>
      <c r="BX3646">
        <v>36.485002876361257</v>
      </c>
      <c r="BY3646">
        <v>31.900575899241964</v>
      </c>
      <c r="BZ3646">
        <v>758.69280963126494</v>
      </c>
      <c r="CA3646">
        <v>321.91772808354551</v>
      </c>
      <c r="CB3646">
        <v>218.72733434207899</v>
      </c>
      <c r="CC3646" s="156">
        <v>1.06</v>
      </c>
      <c r="CD3646">
        <v>1390</v>
      </c>
      <c r="CE3646">
        <v>0.12368843490309711</v>
      </c>
      <c r="CF3646">
        <v>4.6655550614377947</v>
      </c>
      <c r="CG3646">
        <v>0.13463488450736255</v>
      </c>
      <c r="CH3646">
        <v>8.1481026833694479</v>
      </c>
      <c r="CI3646">
        <v>14</v>
      </c>
    </row>
    <row r="3647" spans="47:87" x14ac:dyDescent="0.3">
      <c r="AU3647">
        <v>0.3</v>
      </c>
      <c r="AV3647">
        <v>20.706875028563321</v>
      </c>
      <c r="AW3647">
        <v>0.26919240098051078</v>
      </c>
      <c r="AX3647">
        <v>1.3625594470556956</v>
      </c>
      <c r="AY3647">
        <v>350.76344320190219</v>
      </c>
      <c r="AZ3647">
        <v>0.1020644013145427</v>
      </c>
      <c r="BA3647">
        <v>402.26856229675224</v>
      </c>
      <c r="BB3647">
        <v>343.46573976510103</v>
      </c>
      <c r="BC3647">
        <v>1</v>
      </c>
      <c r="BD3647">
        <v>27.394575862498289</v>
      </c>
      <c r="BE3647">
        <v>113.10093284707123</v>
      </c>
      <c r="BF3647">
        <v>22.059092805989739</v>
      </c>
      <c r="BG3647">
        <v>4.0904658110831376</v>
      </c>
      <c r="BH3647">
        <v>404.7739448271123</v>
      </c>
      <c r="BI3647">
        <v>0.20000000000000004</v>
      </c>
      <c r="BJ3647">
        <v>2612.6796230105028</v>
      </c>
      <c r="BK3647">
        <v>680.71829669087083</v>
      </c>
      <c r="BL3647">
        <v>947.40143368670795</v>
      </c>
      <c r="BM3647">
        <v>895.04857163899635</v>
      </c>
      <c r="BN3647">
        <v>191.37745745534482</v>
      </c>
      <c r="BO3647">
        <v>24.153725201137156</v>
      </c>
      <c r="BP3647">
        <v>6.2052522224940836E-2</v>
      </c>
      <c r="BQ3647">
        <v>100</v>
      </c>
      <c r="BR3647">
        <v>327.08936018966409</v>
      </c>
      <c r="BS3647">
        <v>5.4152097653579347E-2</v>
      </c>
      <c r="BT3647">
        <v>3.0564943740446558E-4</v>
      </c>
      <c r="BU3647">
        <v>0</v>
      </c>
      <c r="BV3647">
        <v>0.52940142918925337</v>
      </c>
      <c r="BW3647">
        <v>14.637733186751102</v>
      </c>
      <c r="BX3647">
        <v>35.175681179656245</v>
      </c>
      <c r="BY3647">
        <v>39.224819560098972</v>
      </c>
      <c r="BZ3647">
        <v>610.67234294730883</v>
      </c>
      <c r="CA3647">
        <v>260.46510169444923</v>
      </c>
      <c r="CB3647">
        <v>230.41873693109494</v>
      </c>
      <c r="CC3647" s="156">
        <v>0.93</v>
      </c>
      <c r="CD3647">
        <v>1660</v>
      </c>
      <c r="CE3647">
        <v>0.1864506985474943</v>
      </c>
      <c r="CF3647">
        <v>6.5082098986633028</v>
      </c>
      <c r="CG3647">
        <v>0.24814986544828518</v>
      </c>
      <c r="CH3647">
        <v>20.07338072342505</v>
      </c>
      <c r="CI3647">
        <v>7</v>
      </c>
    </row>
    <row r="3648" spans="47:87" x14ac:dyDescent="0.3">
      <c r="AU3648">
        <v>0.3</v>
      </c>
      <c r="AV3648">
        <v>19.612298576458414</v>
      </c>
      <c r="AW3648">
        <v>0.32654436372338413</v>
      </c>
      <c r="AX3648">
        <v>1.1147615998179516</v>
      </c>
      <c r="AY3648">
        <v>331.86180457986632</v>
      </c>
      <c r="AZ3648">
        <v>9.9655740820709673E-2</v>
      </c>
      <c r="BA3648">
        <v>362.2993362980061</v>
      </c>
      <c r="BB3648">
        <v>415.72540532235877</v>
      </c>
      <c r="BC3648">
        <v>1</v>
      </c>
      <c r="BD3648">
        <v>33.560159908471995</v>
      </c>
      <c r="BE3648">
        <v>119.14264960188831</v>
      </c>
      <c r="BF3648">
        <v>13.789713271970047</v>
      </c>
      <c r="BG3648">
        <v>5.0576345788904433</v>
      </c>
      <c r="BH3648">
        <v>390.46919749424342</v>
      </c>
      <c r="BI3648">
        <v>0.20000000000000004</v>
      </c>
      <c r="BJ3648">
        <v>2516.0018993471263</v>
      </c>
      <c r="BK3648">
        <v>675.25986732312981</v>
      </c>
      <c r="BL3648">
        <v>894.27031625880204</v>
      </c>
      <c r="BM3648">
        <v>768.6474270503993</v>
      </c>
      <c r="BN3648">
        <v>75.638527676116212</v>
      </c>
      <c r="BO3648">
        <v>29.412578342418282</v>
      </c>
      <c r="BP3648">
        <v>6.1695852286008837E-2</v>
      </c>
      <c r="BQ3648">
        <v>100</v>
      </c>
      <c r="BR3648">
        <v>326.07574500757335</v>
      </c>
      <c r="BS3648">
        <v>5.5564429787879545E-2</v>
      </c>
      <c r="BT3648">
        <v>2.8796622214038021E-4</v>
      </c>
      <c r="BU3648">
        <v>0</v>
      </c>
      <c r="BV3648">
        <v>0.54411615496426879</v>
      </c>
      <c r="BW3648">
        <v>14.834490946679418</v>
      </c>
      <c r="BX3648">
        <v>36.254108028806954</v>
      </c>
      <c r="BY3648">
        <v>41.985909807956489</v>
      </c>
      <c r="BZ3648">
        <v>832.11406105805759</v>
      </c>
      <c r="CA3648">
        <v>213.29725738139953</v>
      </c>
      <c r="CB3648">
        <v>237.22765654411816</v>
      </c>
      <c r="CC3648" s="156">
        <v>0.98</v>
      </c>
      <c r="CD3648">
        <v>1120</v>
      </c>
      <c r="CE3648">
        <v>0.15440244619403098</v>
      </c>
      <c r="CF3648">
        <v>6.0599043078910722</v>
      </c>
      <c r="CG3648">
        <v>0.18628558636662335</v>
      </c>
      <c r="CH3648">
        <v>10.084034172752769</v>
      </c>
      <c r="CI3648">
        <v>10</v>
      </c>
    </row>
    <row r="3649" spans="47:87" x14ac:dyDescent="0.3">
      <c r="AU3649">
        <v>0.3</v>
      </c>
      <c r="AV3649">
        <v>20.837013458530333</v>
      </c>
      <c r="AW3649">
        <v>0.35605891088325436</v>
      </c>
      <c r="AX3649">
        <v>2.1571692285691624</v>
      </c>
      <c r="AY3649">
        <v>339.41839132225243</v>
      </c>
      <c r="AZ3649">
        <v>0.12457324244691276</v>
      </c>
      <c r="BA3649">
        <v>447.98560021721471</v>
      </c>
      <c r="BB3649">
        <v>455.51837371580467</v>
      </c>
      <c r="BC3649">
        <v>1</v>
      </c>
      <c r="BD3649">
        <v>40.090428371832822</v>
      </c>
      <c r="BE3649">
        <v>102.25021251854726</v>
      </c>
      <c r="BF3649">
        <v>11.960408452672295</v>
      </c>
      <c r="BG3649">
        <v>3.6210012699116283</v>
      </c>
      <c r="BH3649">
        <v>422.22896898680972</v>
      </c>
      <c r="BI3649">
        <v>0.19999999999999996</v>
      </c>
      <c r="BJ3649">
        <v>2527.5814954699767</v>
      </c>
      <c r="BK3649">
        <v>697.39473340020436</v>
      </c>
      <c r="BL3649">
        <v>874.6679214873617</v>
      </c>
      <c r="BM3649">
        <v>897.34273614917652</v>
      </c>
      <c r="BN3649">
        <v>242.22037870998614</v>
      </c>
      <c r="BO3649">
        <v>32.15611710555995</v>
      </c>
      <c r="BP3649">
        <v>5.6868880307053365E-2</v>
      </c>
      <c r="BQ3649">
        <v>100</v>
      </c>
      <c r="BR3649">
        <v>326.74269559496923</v>
      </c>
      <c r="BS3649">
        <v>5.8739829956018154E-2</v>
      </c>
      <c r="BT3649">
        <v>2.9365983596356751E-4</v>
      </c>
      <c r="BU3649">
        <v>10.061845975229449</v>
      </c>
      <c r="BV3649">
        <v>0.51434415632517083</v>
      </c>
      <c r="BW3649">
        <v>14.385089103318116</v>
      </c>
      <c r="BX3649">
        <v>33.288594309320615</v>
      </c>
      <c r="BY3649">
        <v>36.40912072689575</v>
      </c>
      <c r="BZ3649">
        <v>1156.4900609023302</v>
      </c>
      <c r="CA3649">
        <v>253.96953897809999</v>
      </c>
      <c r="CB3649">
        <v>228.92388092391573</v>
      </c>
      <c r="CC3649" s="156">
        <v>0.86</v>
      </c>
      <c r="CD3649">
        <v>2030</v>
      </c>
      <c r="CE3649">
        <v>0.18184447927517655</v>
      </c>
      <c r="CF3649">
        <v>5.6548502894113284</v>
      </c>
      <c r="CG3649">
        <v>0.24329017785886345</v>
      </c>
      <c r="CH3649">
        <v>14.965663839455791</v>
      </c>
      <c r="CI3649">
        <v>7</v>
      </c>
    </row>
    <row r="3650" spans="47:87" x14ac:dyDescent="0.3">
      <c r="AU3650">
        <v>0.3</v>
      </c>
      <c r="AV3650">
        <v>18.141972549660814</v>
      </c>
      <c r="AW3650">
        <v>0.30185824393433019</v>
      </c>
      <c r="AX3650">
        <v>0.32956032329076523</v>
      </c>
      <c r="AY3650">
        <v>330.40991737546472</v>
      </c>
      <c r="AZ3650">
        <v>0.10071570350864489</v>
      </c>
      <c r="BA3650">
        <v>470.51456490030449</v>
      </c>
      <c r="BB3650">
        <v>435.90991423495052</v>
      </c>
      <c r="BC3650">
        <v>1</v>
      </c>
      <c r="BD3650">
        <v>35.615092249006203</v>
      </c>
      <c r="BE3650">
        <v>84.791311686989616</v>
      </c>
      <c r="BF3650">
        <v>5.5365727699957645</v>
      </c>
      <c r="BG3650">
        <v>5.7266697975237717</v>
      </c>
      <c r="BH3650">
        <v>425.45694084735538</v>
      </c>
      <c r="BI3650">
        <v>0.20000000000000004</v>
      </c>
      <c r="BJ3650">
        <v>2421.2131418063586</v>
      </c>
      <c r="BK3650">
        <v>676.5685469646337</v>
      </c>
      <c r="BL3650">
        <v>866.80650231152572</v>
      </c>
      <c r="BM3650">
        <v>792.29595960693848</v>
      </c>
      <c r="BN3650">
        <v>132.10761536046471</v>
      </c>
      <c r="BO3650">
        <v>27.457801693959986</v>
      </c>
      <c r="BP3650">
        <v>2.4377977539229788E-2</v>
      </c>
      <c r="BQ3650">
        <v>100</v>
      </c>
      <c r="BR3650">
        <v>314.95355732633527</v>
      </c>
      <c r="BS3650">
        <v>5.9750959777107558E-2</v>
      </c>
      <c r="BT3650">
        <v>3.0677975302023262E-4</v>
      </c>
      <c r="BU3650">
        <v>0</v>
      </c>
      <c r="BV3650">
        <v>0.51710916366945525</v>
      </c>
      <c r="BW3650">
        <v>14.667451549476944</v>
      </c>
      <c r="BX3650">
        <v>34.944682064984832</v>
      </c>
      <c r="BY3650">
        <v>35.409581616836277</v>
      </c>
      <c r="BZ3650">
        <v>792.85403987280324</v>
      </c>
      <c r="CA3650">
        <v>203.10859194952769</v>
      </c>
      <c r="CB3650">
        <v>213.79033168619216</v>
      </c>
      <c r="CC3650" s="156">
        <v>0.95</v>
      </c>
      <c r="CD3650">
        <v>1160</v>
      </c>
      <c r="CE3650">
        <v>0.15526009078687086</v>
      </c>
      <c r="CF3650">
        <v>5.1473835289090255</v>
      </c>
      <c r="CG3650">
        <v>0.18763202963852108</v>
      </c>
      <c r="CH3650">
        <v>12.929066161551438</v>
      </c>
      <c r="CI3650">
        <v>9</v>
      </c>
    </row>
    <row r="3651" spans="47:87" x14ac:dyDescent="0.3">
      <c r="AU3651">
        <v>0.3</v>
      </c>
      <c r="AV3651">
        <v>18.275981865265564</v>
      </c>
      <c r="AW3651">
        <v>0.33528634362435894</v>
      </c>
      <c r="AX3651">
        <v>1.5501971903068328</v>
      </c>
      <c r="AY3651">
        <v>308.32004969282372</v>
      </c>
      <c r="AZ3651">
        <v>9.8839601067291047E-2</v>
      </c>
      <c r="BA3651">
        <v>470.95555598113629</v>
      </c>
      <c r="BB3651">
        <v>322.23924335413255</v>
      </c>
      <c r="BC3651">
        <v>1</v>
      </c>
      <c r="BD3651">
        <v>39.736470018416369</v>
      </c>
      <c r="BE3651">
        <v>108.73795526994761</v>
      </c>
      <c r="BF3651">
        <v>9.2061785273141421</v>
      </c>
      <c r="BG3651">
        <v>6.4243930146797421</v>
      </c>
      <c r="BH3651">
        <v>394.32981289200245</v>
      </c>
      <c r="BI3651">
        <v>0.20000000000000007</v>
      </c>
      <c r="BJ3651">
        <v>2266.7301383334288</v>
      </c>
      <c r="BK3651">
        <v>688.02913675754223</v>
      </c>
      <c r="BL3651">
        <v>923.34316352654116</v>
      </c>
      <c r="BM3651">
        <v>916.07265128387019</v>
      </c>
      <c r="BN3651">
        <v>175.73748227816466</v>
      </c>
      <c r="BO3651">
        <v>30.067382585955517</v>
      </c>
      <c r="BP3651">
        <v>7.9455303297641791E-2</v>
      </c>
      <c r="BQ3651">
        <v>100</v>
      </c>
      <c r="BR3651">
        <v>272.53152456937755</v>
      </c>
      <c r="BS3651">
        <v>6.0418516419407216E-2</v>
      </c>
      <c r="BT3651">
        <v>2.6961324631410673E-4</v>
      </c>
      <c r="BU3651">
        <v>0</v>
      </c>
      <c r="BV3651">
        <v>0.55764057431245861</v>
      </c>
      <c r="BW3651">
        <v>15.394557170647266</v>
      </c>
      <c r="BX3651">
        <v>35.157694067514157</v>
      </c>
      <c r="BY3651">
        <v>39.430743634034123</v>
      </c>
      <c r="BZ3651">
        <v>958.23058085802722</v>
      </c>
      <c r="CA3651">
        <v>254.55964203184581</v>
      </c>
      <c r="CB3651">
        <v>211.28153693411551</v>
      </c>
      <c r="CC3651" s="156">
        <v>1.05</v>
      </c>
      <c r="CD3651">
        <v>1230</v>
      </c>
      <c r="CE3651">
        <v>0.24164891259128907</v>
      </c>
      <c r="CF3651">
        <v>6.7251626509832079</v>
      </c>
      <c r="CG3651">
        <v>0.32720696333858013</v>
      </c>
      <c r="CH3651">
        <v>26.393130002372001</v>
      </c>
      <c r="CI3651">
        <v>5</v>
      </c>
    </row>
    <row r="3652" spans="47:87" x14ac:dyDescent="0.3">
      <c r="AU3652">
        <v>0.3</v>
      </c>
      <c r="AV3652">
        <v>21.494372699158173</v>
      </c>
      <c r="AW3652">
        <v>0.28798331692715451</v>
      </c>
      <c r="AX3652">
        <v>1.0587901879009809</v>
      </c>
      <c r="AY3652">
        <v>321.13025379117056</v>
      </c>
      <c r="AZ3652">
        <v>0.10508718787629369</v>
      </c>
      <c r="BA3652">
        <v>394.06552738696331</v>
      </c>
      <c r="BB3652">
        <v>320.37902049483017</v>
      </c>
      <c r="BC3652">
        <v>1</v>
      </c>
      <c r="BD3652">
        <v>31.909372480881295</v>
      </c>
      <c r="BE3652">
        <v>76.97909914434976</v>
      </c>
      <c r="BF3652">
        <v>10.634442452818973</v>
      </c>
      <c r="BG3652">
        <v>5.0558020378759183</v>
      </c>
      <c r="BH3652">
        <v>427.95261072611447</v>
      </c>
      <c r="BI3652">
        <v>0.20000000000000004</v>
      </c>
      <c r="BJ3652">
        <v>2952.370678972839</v>
      </c>
      <c r="BK3652">
        <v>673.93031180312096</v>
      </c>
      <c r="BL3652">
        <v>970.35978574661749</v>
      </c>
      <c r="BM3652">
        <v>919.5869497416918</v>
      </c>
      <c r="BN3652">
        <v>183.32499051691033</v>
      </c>
      <c r="BO3652">
        <v>25.919535134233886</v>
      </c>
      <c r="BP3652">
        <v>5.6725045502868637E-2</v>
      </c>
      <c r="BQ3652">
        <v>100</v>
      </c>
      <c r="BR3652">
        <v>327.29011103641142</v>
      </c>
      <c r="BS3652">
        <v>5.8638077191783711E-2</v>
      </c>
      <c r="BT3652">
        <v>3.0467114352608746E-4</v>
      </c>
      <c r="BU3652">
        <v>55.815214089254667</v>
      </c>
      <c r="BV3652">
        <v>0.58312941601033663</v>
      </c>
      <c r="BW3652">
        <v>14.556295082805949</v>
      </c>
      <c r="BX3652">
        <v>36.392460178280409</v>
      </c>
      <c r="BY3652">
        <v>35.121451275936366</v>
      </c>
      <c r="BZ3652">
        <v>1072.2562352674265</v>
      </c>
      <c r="CA3652">
        <v>355.46794883825862</v>
      </c>
      <c r="CB3652">
        <v>255.23481352863422</v>
      </c>
      <c r="CC3652" s="156">
        <v>1.1499999999999999</v>
      </c>
      <c r="CD3652">
        <v>960</v>
      </c>
      <c r="CE3652">
        <v>0.13047464952766807</v>
      </c>
      <c r="CF3652">
        <v>5.3388906863712418</v>
      </c>
      <c r="CG3652">
        <v>0.17510193589365528</v>
      </c>
      <c r="CH3652">
        <v>7.5096644300170903</v>
      </c>
      <c r="CI3652">
        <v>11</v>
      </c>
    </row>
    <row r="3653" spans="47:87" x14ac:dyDescent="0.3">
      <c r="AU3653">
        <v>0.3</v>
      </c>
      <c r="AV3653">
        <v>17.676145943563021</v>
      </c>
      <c r="AW3653">
        <v>0.30930791765976973</v>
      </c>
      <c r="AX3653">
        <v>1.2423532358687095</v>
      </c>
      <c r="AY3653">
        <v>335.4229127864055</v>
      </c>
      <c r="AZ3653">
        <v>0.11019322657517087</v>
      </c>
      <c r="BA3653">
        <v>438.10375860657734</v>
      </c>
      <c r="BB3653">
        <v>404.69163193894747</v>
      </c>
      <c r="BC3653">
        <v>1</v>
      </c>
      <c r="BD3653">
        <v>36.407446392367611</v>
      </c>
      <c r="BE3653">
        <v>100.86032260668119</v>
      </c>
      <c r="BF3653">
        <v>12.779831826984287</v>
      </c>
      <c r="BG3653">
        <v>4.6593265955742558</v>
      </c>
      <c r="BH3653">
        <v>444.123801598059</v>
      </c>
      <c r="BI3653">
        <v>0.2</v>
      </c>
      <c r="BJ3653">
        <v>2596.2841616259575</v>
      </c>
      <c r="BK3653">
        <v>684.52874556745439</v>
      </c>
      <c r="BL3653">
        <v>954.366388678156</v>
      </c>
      <c r="BM3653">
        <v>980.12665220590202</v>
      </c>
      <c r="BN3653">
        <v>147.58648292933481</v>
      </c>
      <c r="BO3653">
        <v>27.866337551755564</v>
      </c>
      <c r="BP3653">
        <v>5.7600040766895691E-2</v>
      </c>
      <c r="BQ3653">
        <v>100</v>
      </c>
      <c r="BR3653">
        <v>433.95282915295718</v>
      </c>
      <c r="BS3653">
        <v>5.7143917539687575E-2</v>
      </c>
      <c r="BT3653">
        <v>2.9329685967855194E-4</v>
      </c>
      <c r="BU3653">
        <v>0</v>
      </c>
      <c r="BV3653">
        <v>0.52208024689349897</v>
      </c>
      <c r="BW3653">
        <v>14.579615186066951</v>
      </c>
      <c r="BX3653">
        <v>37.058231471603058</v>
      </c>
      <c r="BY3653">
        <v>33.233516406369326</v>
      </c>
      <c r="BZ3653">
        <v>1070.7094646265684</v>
      </c>
      <c r="CA3653">
        <v>270.68949244808408</v>
      </c>
      <c r="CB3653">
        <v>232.34585476987374</v>
      </c>
      <c r="CC3653" s="156">
        <v>0.91</v>
      </c>
      <c r="CD3653">
        <v>1160</v>
      </c>
      <c r="CE3653">
        <v>0.15230822789675447</v>
      </c>
      <c r="CF3653">
        <v>4.6617097039626483</v>
      </c>
      <c r="CG3653">
        <v>0.19404970713819797</v>
      </c>
      <c r="CH3653">
        <v>11.190532717869131</v>
      </c>
      <c r="CI3653">
        <v>9</v>
      </c>
    </row>
    <row r="3654" spans="47:87" x14ac:dyDescent="0.3">
      <c r="AU3654">
        <v>0.3</v>
      </c>
      <c r="AV3654">
        <v>23.404587706920562</v>
      </c>
      <c r="AW3654">
        <v>0.36910574099682225</v>
      </c>
      <c r="AX3654">
        <v>1.745284599330984</v>
      </c>
      <c r="AY3654">
        <v>341.22030640557978</v>
      </c>
      <c r="AZ3654">
        <v>0.10873956337165165</v>
      </c>
      <c r="BA3654">
        <v>391.91669679673214</v>
      </c>
      <c r="BB3654">
        <v>335.49012998694428</v>
      </c>
      <c r="BC3654">
        <v>1</v>
      </c>
      <c r="BD3654">
        <v>44.270725137666268</v>
      </c>
      <c r="BE3654">
        <v>94.312956663804854</v>
      </c>
      <c r="BF3654">
        <v>22.555550679001119</v>
      </c>
      <c r="BG3654">
        <v>4.7258981891810556</v>
      </c>
      <c r="BH3654">
        <v>396.53748533953302</v>
      </c>
      <c r="BI3654">
        <v>0.19999999999999993</v>
      </c>
      <c r="BJ3654">
        <v>2856.8843879946571</v>
      </c>
      <c r="BK3654">
        <v>682.89982296661981</v>
      </c>
      <c r="BL3654">
        <v>933.03823374367266</v>
      </c>
      <c r="BM3654">
        <v>1061.1630936774127</v>
      </c>
      <c r="BN3654">
        <v>161.38823422298719</v>
      </c>
      <c r="BO3654">
        <v>33.24842785857053</v>
      </c>
      <c r="BP3654">
        <v>6.9482964735235297E-2</v>
      </c>
      <c r="BQ3654">
        <v>100</v>
      </c>
      <c r="BR3654">
        <v>335.61669181272703</v>
      </c>
      <c r="BS3654">
        <v>5.1936181226747875E-2</v>
      </c>
      <c r="BT3654">
        <v>2.8483506366532599E-4</v>
      </c>
      <c r="BU3654">
        <v>0</v>
      </c>
      <c r="BV3654">
        <v>0.61523139384518943</v>
      </c>
      <c r="BW3654">
        <v>14.681355205476544</v>
      </c>
      <c r="BX3654">
        <v>36.320872270063731</v>
      </c>
      <c r="BY3654">
        <v>35.292110251498585</v>
      </c>
      <c r="BZ3654">
        <v>1019.3089947597522</v>
      </c>
      <c r="CA3654">
        <v>296.96952376384093</v>
      </c>
      <c r="CB3654">
        <v>243.97578332446693</v>
      </c>
      <c r="CC3654" s="156">
        <v>1.01</v>
      </c>
      <c r="CD3654">
        <v>1790</v>
      </c>
      <c r="CE3654">
        <v>0.11520056113843014</v>
      </c>
      <c r="CF3654">
        <v>4.0699562594920096</v>
      </c>
      <c r="CG3654">
        <v>0.15661578214589703</v>
      </c>
      <c r="CH3654">
        <v>3.6356277003995188</v>
      </c>
      <c r="CI3654">
        <v>14</v>
      </c>
    </row>
    <row r="3655" spans="47:87" x14ac:dyDescent="0.3">
      <c r="AU3655">
        <v>0.3</v>
      </c>
      <c r="AV3655">
        <v>17.40195012640757</v>
      </c>
      <c r="AW3655">
        <v>0.34869054711838882</v>
      </c>
      <c r="AX3655">
        <v>0.66705727385662872</v>
      </c>
      <c r="AY3655">
        <v>334.8300140508581</v>
      </c>
      <c r="AZ3655">
        <v>0.11271541914736843</v>
      </c>
      <c r="BA3655">
        <v>542.0791396438799</v>
      </c>
      <c r="BB3655">
        <v>299.07671016461796</v>
      </c>
      <c r="BC3655">
        <v>1</v>
      </c>
      <c r="BD3655">
        <v>39.1022379725203</v>
      </c>
      <c r="BE3655">
        <v>113.2966921611293</v>
      </c>
      <c r="BF3655">
        <v>24.120953148633522</v>
      </c>
      <c r="BG3655">
        <v>4.8649318646420303</v>
      </c>
      <c r="BH3655">
        <v>390.78695327111296</v>
      </c>
      <c r="BI3655">
        <v>0.20000000000000007</v>
      </c>
      <c r="BJ3655">
        <v>2399.6577733631198</v>
      </c>
      <c r="BK3655">
        <v>677.85596050322317</v>
      </c>
      <c r="BL3655">
        <v>874.81826149150538</v>
      </c>
      <c r="BM3655">
        <v>934.75451395246967</v>
      </c>
      <c r="BN3655">
        <v>211.34601117860797</v>
      </c>
      <c r="BO3655">
        <v>31.34418987293764</v>
      </c>
      <c r="BP3655">
        <v>7.3511688833733463E-2</v>
      </c>
      <c r="BQ3655">
        <v>100</v>
      </c>
      <c r="BR3655">
        <v>343.72982039777747</v>
      </c>
      <c r="BS3655">
        <v>5.4623456984773409E-2</v>
      </c>
      <c r="BT3655">
        <v>3.128703110807461E-4</v>
      </c>
      <c r="BU3655">
        <v>15.375111141421359</v>
      </c>
      <c r="BV3655">
        <v>0.56206414739541044</v>
      </c>
      <c r="BW3655">
        <v>13.867567687077827</v>
      </c>
      <c r="BX3655">
        <v>34.256704551914041</v>
      </c>
      <c r="BY3655">
        <v>35.444424492880316</v>
      </c>
      <c r="BZ3655">
        <v>1132.6702730992013</v>
      </c>
      <c r="CA3655">
        <v>395.27999266095475</v>
      </c>
      <c r="CB3655">
        <v>235.31925963769413</v>
      </c>
      <c r="CC3655" s="156">
        <v>1.08</v>
      </c>
      <c r="CD3655">
        <v>1610</v>
      </c>
      <c r="CE3655">
        <v>6.1913361325101945E-2</v>
      </c>
      <c r="CF3655">
        <v>3.1009795320100135</v>
      </c>
      <c r="CG3655">
        <v>9.7402684986239732E-2</v>
      </c>
      <c r="CH3655">
        <v>-6.9385162600015011</v>
      </c>
      <c r="CI3655" t="s">
        <v>479</v>
      </c>
    </row>
    <row r="3656" spans="47:87" x14ac:dyDescent="0.3">
      <c r="AU3656">
        <v>0.3</v>
      </c>
      <c r="AV3656">
        <v>19.218676930858702</v>
      </c>
      <c r="AW3656">
        <v>0.33331848238834616</v>
      </c>
      <c r="AX3656">
        <v>1.0543714475796711</v>
      </c>
      <c r="AY3656">
        <v>322.47726182046483</v>
      </c>
      <c r="AZ3656">
        <v>0.11618849192605034</v>
      </c>
      <c r="BA3656">
        <v>455.68532764784925</v>
      </c>
      <c r="BB3656">
        <v>338.67478086032753</v>
      </c>
      <c r="BC3656">
        <v>1</v>
      </c>
      <c r="BD3656">
        <v>40.125456059089274</v>
      </c>
      <c r="BE3656">
        <v>108.19598409071412</v>
      </c>
      <c r="BF3656">
        <v>21.865351971385028</v>
      </c>
      <c r="BG3656">
        <v>3.1382389330347258</v>
      </c>
      <c r="BH3656">
        <v>487.10500164398547</v>
      </c>
      <c r="BI3656">
        <v>0.19999999999999998</v>
      </c>
      <c r="BJ3656">
        <v>2789.7004024058547</v>
      </c>
      <c r="BK3656">
        <v>690.94821530840977</v>
      </c>
      <c r="BL3656">
        <v>844.5449860050287</v>
      </c>
      <c r="BM3656">
        <v>1110.4870471096688</v>
      </c>
      <c r="BN3656">
        <v>137.0681722423052</v>
      </c>
      <c r="BO3656">
        <v>30.149586237942643</v>
      </c>
      <c r="BP3656">
        <v>4.7513278868694574E-2</v>
      </c>
      <c r="BQ3656">
        <v>100</v>
      </c>
      <c r="BR3656">
        <v>367.34995311957709</v>
      </c>
      <c r="BS3656">
        <v>5.6146743718002122E-2</v>
      </c>
      <c r="BT3656">
        <v>3.2186201173742691E-4</v>
      </c>
      <c r="BU3656">
        <v>17.063142462938838</v>
      </c>
      <c r="BV3656">
        <v>0.55210342669858326</v>
      </c>
      <c r="BW3656">
        <v>15.444715472312541</v>
      </c>
      <c r="BX3656">
        <v>35.733410869437733</v>
      </c>
      <c r="BY3656">
        <v>37.253234353315278</v>
      </c>
      <c r="BZ3656">
        <v>890.74748732943954</v>
      </c>
      <c r="CA3656">
        <v>269.70236556791491</v>
      </c>
      <c r="CB3656">
        <v>233.48458830543379</v>
      </c>
      <c r="CC3656" s="156">
        <v>0.97</v>
      </c>
      <c r="CD3656">
        <v>1060</v>
      </c>
      <c r="CE3656">
        <v>0.18120270160669705</v>
      </c>
      <c r="CF3656">
        <v>7.2515259058699169</v>
      </c>
      <c r="CG3656">
        <v>0.23997341351321161</v>
      </c>
      <c r="CH3656">
        <v>26.326991542992378</v>
      </c>
      <c r="CI3656">
        <v>6</v>
      </c>
    </row>
    <row r="3657" spans="47:87" x14ac:dyDescent="0.3">
      <c r="AU3657">
        <v>0.3</v>
      </c>
      <c r="AV3657">
        <v>20.898594220375895</v>
      </c>
      <c r="AW3657">
        <v>0.28750980702256135</v>
      </c>
      <c r="AX3657">
        <v>1.3644248536465056</v>
      </c>
      <c r="AY3657">
        <v>297.97901856599083</v>
      </c>
      <c r="AZ3657">
        <v>9.6153855272876815E-2</v>
      </c>
      <c r="BA3657">
        <v>427.21058713016225</v>
      </c>
      <c r="BB3657">
        <v>416.63730132921597</v>
      </c>
      <c r="BC3657">
        <v>1</v>
      </c>
      <c r="BD3657">
        <v>37.731804227178785</v>
      </c>
      <c r="BE3657">
        <v>102.75610573113732</v>
      </c>
      <c r="BF3657">
        <v>15.329961842268242</v>
      </c>
      <c r="BG3657">
        <v>4.2055225297004135</v>
      </c>
      <c r="BH3657">
        <v>401.82692033662835</v>
      </c>
      <c r="BI3657">
        <v>0.19999999999999996</v>
      </c>
      <c r="BJ3657">
        <v>2899.5905766746155</v>
      </c>
      <c r="BK3657">
        <v>704.97722029599231</v>
      </c>
      <c r="BL3657">
        <v>892.18734590778627</v>
      </c>
      <c r="BM3657">
        <v>990.17247575202111</v>
      </c>
      <c r="BN3657">
        <v>169.45599767875154</v>
      </c>
      <c r="BO3657">
        <v>25.976248335390522</v>
      </c>
      <c r="BP3657">
        <v>4.4621092944275714E-2</v>
      </c>
      <c r="BQ3657">
        <v>100</v>
      </c>
      <c r="BR3657">
        <v>335.95004878609973</v>
      </c>
      <c r="BS3657">
        <v>5.8651831549246886E-2</v>
      </c>
      <c r="BT3657">
        <v>3.0775779685287467E-4</v>
      </c>
      <c r="BU3657">
        <v>0</v>
      </c>
      <c r="BV3657">
        <v>0.54664045600303679</v>
      </c>
      <c r="BW3657">
        <v>15.33243701664121</v>
      </c>
      <c r="BX3657">
        <v>37.192790305953906</v>
      </c>
      <c r="BY3657">
        <v>32.896012237008783</v>
      </c>
      <c r="BZ3657">
        <v>824.37549368759869</v>
      </c>
      <c r="CA3657">
        <v>304.72150740872831</v>
      </c>
      <c r="CB3657">
        <v>231.65743819172306</v>
      </c>
      <c r="CC3657" s="156">
        <v>0.95</v>
      </c>
      <c r="CD3657">
        <v>1660</v>
      </c>
      <c r="CE3657">
        <v>0.15359800539964152</v>
      </c>
      <c r="CF3657">
        <v>6.3563863800056168</v>
      </c>
      <c r="CG3657">
        <v>0.18938138806556482</v>
      </c>
      <c r="CH3657">
        <v>8.2884840673814946</v>
      </c>
      <c r="CI3657">
        <v>10</v>
      </c>
    </row>
    <row r="3658" spans="47:87" x14ac:dyDescent="0.3">
      <c r="AU3658">
        <v>0.3</v>
      </c>
      <c r="AV3658">
        <v>21.158047808379749</v>
      </c>
      <c r="AW3658">
        <v>0.3102657106573512</v>
      </c>
      <c r="AX3658">
        <v>1.0273239567063306</v>
      </c>
      <c r="AY3658">
        <v>322.40730174717226</v>
      </c>
      <c r="AZ3658">
        <v>9.7589751983853612E-2</v>
      </c>
      <c r="BA3658">
        <v>389.11693634142478</v>
      </c>
      <c r="BB3658">
        <v>406.69344799820482</v>
      </c>
      <c r="BC3658">
        <v>1</v>
      </c>
      <c r="BD3658">
        <v>37.421663080270235</v>
      </c>
      <c r="BE3658">
        <v>96.848474513063863</v>
      </c>
      <c r="BF3658">
        <v>22.291934225647804</v>
      </c>
      <c r="BG3658">
        <v>2.656020583881062</v>
      </c>
      <c r="BH3658">
        <v>453.35056590922017</v>
      </c>
      <c r="BI3658">
        <v>0.20000000000000004</v>
      </c>
      <c r="BJ3658">
        <v>2780.2716182564477</v>
      </c>
      <c r="BK3658">
        <v>679.64009858515772</v>
      </c>
      <c r="BL3658">
        <v>829.26148960014416</v>
      </c>
      <c r="BM3658">
        <v>849.35546541479289</v>
      </c>
      <c r="BN3658">
        <v>144.20801493453476</v>
      </c>
      <c r="BO3658">
        <v>27.934232035849892</v>
      </c>
      <c r="BP3658">
        <v>6.0073414209327013E-2</v>
      </c>
      <c r="BQ3658">
        <v>100</v>
      </c>
      <c r="BR3658">
        <v>372.00071684552074</v>
      </c>
      <c r="BS3658">
        <v>5.6055032021489204E-2</v>
      </c>
      <c r="BT3658">
        <v>3.2130584813646761E-4</v>
      </c>
      <c r="BU3658">
        <v>39.03971887424936</v>
      </c>
      <c r="BV3658">
        <v>0.53133457196889478</v>
      </c>
      <c r="BW3658">
        <v>15.233313683626116</v>
      </c>
      <c r="BX3658">
        <v>34.971457074018211</v>
      </c>
      <c r="BY3658">
        <v>32.494622687723066</v>
      </c>
      <c r="BZ3658">
        <v>1021.1437733947196</v>
      </c>
      <c r="CA3658">
        <v>185.05953703696474</v>
      </c>
      <c r="CB3658">
        <v>245.36221224685428</v>
      </c>
      <c r="CC3658" s="156">
        <v>0.98</v>
      </c>
      <c r="CD3658">
        <v>1330</v>
      </c>
      <c r="CE3658">
        <v>0.20744156583215134</v>
      </c>
      <c r="CF3658">
        <v>7.2891051333185857</v>
      </c>
      <c r="CG3658">
        <v>0.25052483269795917</v>
      </c>
      <c r="CH3658">
        <v>21.410314385030727</v>
      </c>
      <c r="CI3658">
        <v>7</v>
      </c>
    </row>
    <row r="3659" spans="47:87" x14ac:dyDescent="0.3">
      <c r="AU3659">
        <v>0.3</v>
      </c>
      <c r="AV3659">
        <v>22.209209375778684</v>
      </c>
      <c r="AW3659">
        <v>0.32523362856699556</v>
      </c>
      <c r="AX3659">
        <v>1.9553151448610759</v>
      </c>
      <c r="AY3659">
        <v>325.17623624492495</v>
      </c>
      <c r="AZ3659">
        <v>9.6208503418664812E-2</v>
      </c>
      <c r="BA3659">
        <v>316.82497300983766</v>
      </c>
      <c r="BB3659">
        <v>391.74195052658314</v>
      </c>
      <c r="BC3659">
        <v>1</v>
      </c>
      <c r="BD3659">
        <v>39.350061782799138</v>
      </c>
      <c r="BE3659">
        <v>95.697394142627402</v>
      </c>
      <c r="BF3659">
        <v>20.943176748787725</v>
      </c>
      <c r="BG3659">
        <v>5.4731423020498884</v>
      </c>
      <c r="BH3659">
        <v>405.4377496428466</v>
      </c>
      <c r="BI3659">
        <v>0.19999999999999998</v>
      </c>
      <c r="BJ3659">
        <v>2368.4448844485046</v>
      </c>
      <c r="BK3659">
        <v>700.52637739546481</v>
      </c>
      <c r="BL3659">
        <v>854.98591096767552</v>
      </c>
      <c r="BM3659">
        <v>938.43705095318637</v>
      </c>
      <c r="BN3659">
        <v>120.37578924113716</v>
      </c>
      <c r="BO3659">
        <v>29.569872981470674</v>
      </c>
      <c r="BP3659">
        <v>2.805024959689785E-2</v>
      </c>
      <c r="BQ3659">
        <v>100</v>
      </c>
      <c r="BR3659">
        <v>268.03750040068996</v>
      </c>
      <c r="BS3659">
        <v>5.5576954631058141E-2</v>
      </c>
      <c r="BT3659">
        <v>3.1859163327763179E-4</v>
      </c>
      <c r="BU3659">
        <v>22.03535907587009</v>
      </c>
      <c r="BV3659">
        <v>0.60203952674416816</v>
      </c>
      <c r="BW3659">
        <v>15.67398311633611</v>
      </c>
      <c r="BX3659">
        <v>37.9491159259697</v>
      </c>
      <c r="BY3659">
        <v>40.928325002217456</v>
      </c>
      <c r="BZ3659">
        <v>1232.0617022058648</v>
      </c>
      <c r="CA3659">
        <v>259.21008736948801</v>
      </c>
      <c r="CB3659">
        <v>229.21731919265611</v>
      </c>
      <c r="CC3659" s="156">
        <v>0.86</v>
      </c>
      <c r="CD3659">
        <v>2000</v>
      </c>
      <c r="CE3659">
        <v>0.12830856845576588</v>
      </c>
      <c r="CF3659">
        <v>4.8902278291782757</v>
      </c>
      <c r="CG3659">
        <v>0.1666694033412896</v>
      </c>
      <c r="CH3659">
        <v>6.1043289220553909</v>
      </c>
      <c r="CI3659">
        <v>12</v>
      </c>
    </row>
    <row r="3660" spans="47:87" x14ac:dyDescent="0.3">
      <c r="AU3660">
        <v>0.3</v>
      </c>
      <c r="AV3660">
        <v>18.083928222365973</v>
      </c>
      <c r="AW3660">
        <v>0.26755068595895054</v>
      </c>
      <c r="AX3660">
        <v>1.2680461001895811</v>
      </c>
      <c r="AY3660">
        <v>317.25075171260937</v>
      </c>
      <c r="AZ3660">
        <v>0.10069264414339782</v>
      </c>
      <c r="BA3660">
        <v>491.31119516464184</v>
      </c>
      <c r="BB3660">
        <v>401.72938019813392</v>
      </c>
      <c r="BC3660">
        <v>1</v>
      </c>
      <c r="BD3660">
        <v>41.099336401281946</v>
      </c>
      <c r="BE3660">
        <v>111.41039064404806</v>
      </c>
      <c r="BF3660">
        <v>15.72094213945892</v>
      </c>
      <c r="BG3660">
        <v>4.7331004780115595</v>
      </c>
      <c r="BH3660">
        <v>443.87325561089028</v>
      </c>
      <c r="BI3660">
        <v>0.19999999999999996</v>
      </c>
      <c r="BJ3660">
        <v>2825.7403758278519</v>
      </c>
      <c r="BK3660">
        <v>685.96051565795563</v>
      </c>
      <c r="BL3660">
        <v>885.22768024008451</v>
      </c>
      <c r="BM3660">
        <v>1088.5646794590205</v>
      </c>
      <c r="BN3660">
        <v>100.58353763772178</v>
      </c>
      <c r="BO3660">
        <v>24.149085159858974</v>
      </c>
      <c r="BP3660">
        <v>4.4366111698169522E-2</v>
      </c>
      <c r="BQ3660">
        <v>100</v>
      </c>
      <c r="BR3660">
        <v>297.76849821232798</v>
      </c>
      <c r="BS3660">
        <v>5.3299390460650624E-2</v>
      </c>
      <c r="BT3660">
        <v>3.3732430292388927E-4</v>
      </c>
      <c r="BU3660">
        <v>100.56346358033328</v>
      </c>
      <c r="BV3660">
        <v>0.56458883491643508</v>
      </c>
      <c r="BW3660">
        <v>13.084209386282099</v>
      </c>
      <c r="BX3660">
        <v>34.598923835373043</v>
      </c>
      <c r="BY3660">
        <v>32.709648250468256</v>
      </c>
      <c r="BZ3660">
        <v>1032.1280180436743</v>
      </c>
      <c r="CA3660">
        <v>231.27538196758186</v>
      </c>
      <c r="CB3660">
        <v>224.78829256778158</v>
      </c>
      <c r="CC3660" s="156">
        <v>0.92</v>
      </c>
      <c r="CD3660">
        <v>1110</v>
      </c>
      <c r="CE3660">
        <v>0.22093638395447157</v>
      </c>
      <c r="CF3660">
        <v>8.0278927537949567</v>
      </c>
      <c r="CG3660">
        <v>0.29956667169404116</v>
      </c>
      <c r="CH3660">
        <v>21.721065911489365</v>
      </c>
      <c r="CI3660">
        <v>6</v>
      </c>
    </row>
    <row r="3661" spans="47:87" x14ac:dyDescent="0.3">
      <c r="AU3661">
        <v>0.3</v>
      </c>
      <c r="AV3661">
        <v>20.952721609659044</v>
      </c>
      <c r="AW3661">
        <v>0.37174834178567634</v>
      </c>
      <c r="AX3661">
        <v>1.933731612646975</v>
      </c>
      <c r="AY3661">
        <v>316.97534299373234</v>
      </c>
      <c r="AZ3661">
        <v>0.1127003137528248</v>
      </c>
      <c r="BA3661">
        <v>449.85601875312864</v>
      </c>
      <c r="BB3661">
        <v>392.44302621820691</v>
      </c>
      <c r="BC3661">
        <v>1</v>
      </c>
      <c r="BD3661">
        <v>48.601765276079576</v>
      </c>
      <c r="BE3661">
        <v>82.853732709607399</v>
      </c>
      <c r="BF3661">
        <v>12.008719993941005</v>
      </c>
      <c r="BG3661">
        <v>4.9502035297606684</v>
      </c>
      <c r="BH3661">
        <v>431.70109588212728</v>
      </c>
      <c r="BI3661">
        <v>0.19999999999999996</v>
      </c>
      <c r="BJ3661">
        <v>2609.3157019892042</v>
      </c>
      <c r="BK3661">
        <v>681.52287478487756</v>
      </c>
      <c r="BL3661">
        <v>828.90298619245414</v>
      </c>
      <c r="BM3661">
        <v>1073.235860923322</v>
      </c>
      <c r="BN3661">
        <v>152.51811550578688</v>
      </c>
      <c r="BO3661">
        <v>33.41071824840018</v>
      </c>
      <c r="BP3661">
        <v>7.915687435293009E-2</v>
      </c>
      <c r="BQ3661">
        <v>100</v>
      </c>
      <c r="BR3661">
        <v>312.36199984623153</v>
      </c>
      <c r="BS3661">
        <v>5.5323308444873334E-2</v>
      </c>
      <c r="BT3661">
        <v>3.0365458149346952E-4</v>
      </c>
      <c r="BU3661">
        <v>11.741844891210187</v>
      </c>
      <c r="BV3661">
        <v>0.51252702090978564</v>
      </c>
      <c r="BW3661">
        <v>13.617494244956166</v>
      </c>
      <c r="BX3661">
        <v>37.007430302146098</v>
      </c>
      <c r="BY3661">
        <v>34.394037354416987</v>
      </c>
      <c r="BZ3661">
        <v>958.0844526268578</v>
      </c>
      <c r="CA3661">
        <v>267.47470958869303</v>
      </c>
      <c r="CB3661">
        <v>220.44799530188516</v>
      </c>
      <c r="CC3661" s="156">
        <v>0.87</v>
      </c>
      <c r="CD3661">
        <v>1790</v>
      </c>
      <c r="CE3661">
        <v>0.1040035479999788</v>
      </c>
      <c r="CF3661">
        <v>5.5602019325379768</v>
      </c>
      <c r="CG3661">
        <v>0.14329354361813307</v>
      </c>
      <c r="CH3661">
        <v>2.5669494863452238</v>
      </c>
      <c r="CI3661">
        <v>17</v>
      </c>
    </row>
    <row r="3662" spans="47:87" x14ac:dyDescent="0.3">
      <c r="AU3662">
        <v>0.3</v>
      </c>
      <c r="AV3662">
        <v>19.462372449955556</v>
      </c>
      <c r="AW3662">
        <v>0.37790852588983603</v>
      </c>
      <c r="AX3662">
        <v>0.83149856170185776</v>
      </c>
      <c r="AY3662">
        <v>294.93462451587891</v>
      </c>
      <c r="AZ3662">
        <v>8.7354401978911075E-2</v>
      </c>
      <c r="BA3662">
        <v>450.85933736201486</v>
      </c>
      <c r="BB3662">
        <v>364.6164396927299</v>
      </c>
      <c r="BC3662">
        <v>1</v>
      </c>
      <c r="BD3662">
        <v>35.748153702078753</v>
      </c>
      <c r="BE3662">
        <v>103.52713723713541</v>
      </c>
      <c r="BF3662">
        <v>4.691896493591118</v>
      </c>
      <c r="BG3662">
        <v>4.1569429404633906</v>
      </c>
      <c r="BH3662">
        <v>429.83993266984703</v>
      </c>
      <c r="BI3662">
        <v>0.19999999999999998</v>
      </c>
      <c r="BJ3662">
        <v>2548.6217084403279</v>
      </c>
      <c r="BK3662">
        <v>693.55315286548375</v>
      </c>
      <c r="BL3662">
        <v>957.54416951195537</v>
      </c>
      <c r="BM3662">
        <v>1063.1099349800597</v>
      </c>
      <c r="BN3662">
        <v>126.5680981711776</v>
      </c>
      <c r="BO3662">
        <v>34.438330723524523</v>
      </c>
      <c r="BP3662">
        <v>2.3087371257316223E-2</v>
      </c>
      <c r="BQ3662">
        <v>100</v>
      </c>
      <c r="BR3662">
        <v>300.45020606726848</v>
      </c>
      <c r="BS3662">
        <v>5.9440496273331915E-2</v>
      </c>
      <c r="BT3662">
        <v>3.1242058690383076E-4</v>
      </c>
      <c r="BU3662">
        <v>105.00045234532689</v>
      </c>
      <c r="BV3662">
        <v>0.53983690467950773</v>
      </c>
      <c r="BW3662">
        <v>14.95733076133043</v>
      </c>
      <c r="BX3662">
        <v>36.585234920107503</v>
      </c>
      <c r="BY3662">
        <v>31.676129695613621</v>
      </c>
      <c r="BZ3662">
        <v>944.13241935393626</v>
      </c>
      <c r="CA3662">
        <v>305.99032797226255</v>
      </c>
      <c r="CB3662">
        <v>216.78201707401146</v>
      </c>
      <c r="CC3662" s="156">
        <v>0.71</v>
      </c>
      <c r="CD3662">
        <v>2140</v>
      </c>
      <c r="CE3662">
        <v>0.17605701185549716</v>
      </c>
      <c r="CF3662">
        <v>7.1138400591123556</v>
      </c>
      <c r="CG3662">
        <v>0.231276101713175</v>
      </c>
      <c r="CH3662">
        <v>19.886587891678694</v>
      </c>
      <c r="CI3662">
        <v>7</v>
      </c>
    </row>
    <row r="3663" spans="47:87" x14ac:dyDescent="0.3">
      <c r="AU3663">
        <v>0.3</v>
      </c>
      <c r="AV3663">
        <v>18.749308733164913</v>
      </c>
      <c r="AW3663">
        <v>0.2849202146039051</v>
      </c>
      <c r="AX3663">
        <v>2.2659196407760169</v>
      </c>
      <c r="AY3663">
        <v>320.63203950009847</v>
      </c>
      <c r="AZ3663">
        <v>0.10328849633107938</v>
      </c>
      <c r="BA3663">
        <v>470.23787262325504</v>
      </c>
      <c r="BB3663">
        <v>366.17395538624532</v>
      </c>
      <c r="BC3663">
        <v>1</v>
      </c>
      <c r="BD3663">
        <v>45.915988719393653</v>
      </c>
      <c r="BE3663">
        <v>105.72068710681181</v>
      </c>
      <c r="BF3663">
        <v>9.8038464576148527</v>
      </c>
      <c r="BG3663">
        <v>4.8513481428022871</v>
      </c>
      <c r="BH3663">
        <v>448.2062878621382</v>
      </c>
      <c r="BI3663">
        <v>0.2</v>
      </c>
      <c r="BJ3663">
        <v>2542.3016525770649</v>
      </c>
      <c r="BK3663">
        <v>676.92589435282503</v>
      </c>
      <c r="BL3663">
        <v>803.6051329972114</v>
      </c>
      <c r="BM3663">
        <v>1019.6106377502127</v>
      </c>
      <c r="BN3663">
        <v>180.80303236117405</v>
      </c>
      <c r="BO3663">
        <v>25.316421432705233</v>
      </c>
      <c r="BP3663">
        <v>9.5855888470076436E-2</v>
      </c>
      <c r="BQ3663">
        <v>100</v>
      </c>
      <c r="BR3663">
        <v>349.97962818059347</v>
      </c>
      <c r="BS3663">
        <v>5.7490932811605854E-2</v>
      </c>
      <c r="BT3663">
        <v>3.0739077021148302E-4</v>
      </c>
      <c r="BU3663">
        <v>0</v>
      </c>
      <c r="BV3663">
        <v>0.468293057605985</v>
      </c>
      <c r="BW3663">
        <v>14.84998682059795</v>
      </c>
      <c r="BX3663">
        <v>37.234077422475266</v>
      </c>
      <c r="BY3663">
        <v>34.486835106429517</v>
      </c>
      <c r="BZ3663">
        <v>978.34659700620273</v>
      </c>
      <c r="CA3663">
        <v>235.48410965342001</v>
      </c>
      <c r="CB3663">
        <v>249.3087877332616</v>
      </c>
      <c r="CC3663" s="156">
        <v>0.65</v>
      </c>
      <c r="CD3663">
        <v>2270</v>
      </c>
      <c r="CE3663">
        <v>0.23238552758029529</v>
      </c>
      <c r="CF3663">
        <v>8.7067347937955653</v>
      </c>
      <c r="CG3663">
        <v>0.28012454221524546</v>
      </c>
      <c r="CH3663">
        <v>37.856313944242778</v>
      </c>
      <c r="CI3663">
        <v>5</v>
      </c>
    </row>
    <row r="3664" spans="47:87" x14ac:dyDescent="0.3">
      <c r="AU3664">
        <v>0.3</v>
      </c>
      <c r="AV3664">
        <v>19.910905723576736</v>
      </c>
      <c r="AW3664">
        <v>0.30258374757175649</v>
      </c>
      <c r="AX3664">
        <v>0.85742541509923442</v>
      </c>
      <c r="AY3664">
        <v>307.026587768269</v>
      </c>
      <c r="AZ3664">
        <v>8.7448718372620846E-2</v>
      </c>
      <c r="BA3664">
        <v>466.03457635519925</v>
      </c>
      <c r="BB3664">
        <v>324.48879772502715</v>
      </c>
      <c r="BC3664">
        <v>1</v>
      </c>
      <c r="BD3664">
        <v>42.37667957047406</v>
      </c>
      <c r="BE3664">
        <v>93.576207743825464</v>
      </c>
      <c r="BF3664">
        <v>14.67336341262047</v>
      </c>
      <c r="BG3664">
        <v>4.7644568827116611</v>
      </c>
      <c r="BH3664">
        <v>370.54203339678611</v>
      </c>
      <c r="BI3664">
        <v>0.2</v>
      </c>
      <c r="BJ3664">
        <v>2516.1077509275201</v>
      </c>
      <c r="BK3664">
        <v>696.79291673233456</v>
      </c>
      <c r="BL3664">
        <v>896.11740067207063</v>
      </c>
      <c r="BM3664">
        <v>985.71634140418587</v>
      </c>
      <c r="BN3664">
        <v>75.519418550280392</v>
      </c>
      <c r="BO3664">
        <v>27.777803147106649</v>
      </c>
      <c r="BP3664">
        <v>0</v>
      </c>
      <c r="BQ3664">
        <v>100</v>
      </c>
      <c r="BR3664">
        <v>331.45066683948693</v>
      </c>
      <c r="BS3664">
        <v>5.4645630028586148E-2</v>
      </c>
      <c r="BT3664">
        <v>2.8773417950048055E-4</v>
      </c>
      <c r="BU3664">
        <v>0</v>
      </c>
      <c r="BV3664">
        <v>0.53917391971457995</v>
      </c>
      <c r="BW3664">
        <v>14.930837791097577</v>
      </c>
      <c r="BX3664">
        <v>37.310331481366582</v>
      </c>
      <c r="BY3664">
        <v>36.917487426114988</v>
      </c>
      <c r="BZ3664">
        <v>874.44784760621826</v>
      </c>
      <c r="CA3664">
        <v>238.67232947504726</v>
      </c>
      <c r="CB3664">
        <v>230.27344521075122</v>
      </c>
      <c r="CC3664" s="156">
        <v>0.84</v>
      </c>
      <c r="CD3664">
        <v>1890</v>
      </c>
      <c r="CE3664">
        <v>0.17442283441858164</v>
      </c>
      <c r="CF3664">
        <v>6.5615676096247313</v>
      </c>
      <c r="CG3664">
        <v>0.20828636480383431</v>
      </c>
      <c r="CH3664">
        <v>24.027940259565419</v>
      </c>
      <c r="CI3664">
        <v>8</v>
      </c>
    </row>
    <row r="3665" spans="47:87" x14ac:dyDescent="0.3">
      <c r="AU3665">
        <v>0.3</v>
      </c>
      <c r="AV3665">
        <v>19.945057262926039</v>
      </c>
      <c r="AW3665">
        <v>0.32512663311544043</v>
      </c>
      <c r="AX3665">
        <v>1.1397638443463625</v>
      </c>
      <c r="AY3665">
        <v>332.06784378127884</v>
      </c>
      <c r="AZ3665">
        <v>9.074527906431526E-2</v>
      </c>
      <c r="BA3665">
        <v>393.92452747451051</v>
      </c>
      <c r="BB3665">
        <v>403.32951172156896</v>
      </c>
      <c r="BC3665">
        <v>1</v>
      </c>
      <c r="BD3665">
        <v>39.179988550454844</v>
      </c>
      <c r="BE3665">
        <v>106.25538534822711</v>
      </c>
      <c r="BF3665">
        <v>11.807818235109504</v>
      </c>
      <c r="BG3665">
        <v>4.8413354097583099</v>
      </c>
      <c r="BH3665">
        <v>405.30839805834614</v>
      </c>
      <c r="BI3665">
        <v>0.2</v>
      </c>
      <c r="BJ3665">
        <v>2975.5176594719887</v>
      </c>
      <c r="BK3665">
        <v>686.65738928198891</v>
      </c>
      <c r="BL3665">
        <v>925.93599153394121</v>
      </c>
      <c r="BM3665">
        <v>790.96587230245188</v>
      </c>
      <c r="BN3665">
        <v>186.39460242700363</v>
      </c>
      <c r="BO3665">
        <v>29.296261185239651</v>
      </c>
      <c r="BP3665">
        <v>6.0088120986285097E-2</v>
      </c>
      <c r="BQ3665">
        <v>100</v>
      </c>
      <c r="BR3665">
        <v>402.31105905753435</v>
      </c>
      <c r="BS3665">
        <v>5.1670565391865035E-2</v>
      </c>
      <c r="BT3665">
        <v>3.2106569397786589E-4</v>
      </c>
      <c r="BU3665">
        <v>0</v>
      </c>
      <c r="BV3665">
        <v>0.53257480697691129</v>
      </c>
      <c r="BW3665">
        <v>15.082429952710754</v>
      </c>
      <c r="BX3665">
        <v>36.33193995944692</v>
      </c>
      <c r="BY3665">
        <v>35.600270946018753</v>
      </c>
      <c r="BZ3665">
        <v>1001.9558438747052</v>
      </c>
      <c r="CA3665">
        <v>438.80351750142756</v>
      </c>
      <c r="CB3665">
        <v>241.60734848268183</v>
      </c>
      <c r="CC3665" s="156">
        <v>1.21</v>
      </c>
      <c r="CD3665">
        <v>1020</v>
      </c>
      <c r="CE3665">
        <v>0.20500879552107221</v>
      </c>
      <c r="CF3665">
        <v>5.545821980047311</v>
      </c>
      <c r="CG3665">
        <v>0.20225570304882551</v>
      </c>
      <c r="CH3665">
        <v>15.161042927468264</v>
      </c>
      <c r="CI3665">
        <v>8</v>
      </c>
    </row>
    <row r="3666" spans="47:87" x14ac:dyDescent="0.3">
      <c r="AU3666">
        <v>0.3</v>
      </c>
      <c r="AV3666">
        <v>19.096275081630523</v>
      </c>
      <c r="AW3666">
        <v>0.35342984954006673</v>
      </c>
      <c r="AX3666">
        <v>0.92574011961068736</v>
      </c>
      <c r="AY3666">
        <v>305.84610832495758</v>
      </c>
      <c r="AZ3666">
        <v>9.4251738594379394E-2</v>
      </c>
      <c r="BA3666">
        <v>338.65867257250181</v>
      </c>
      <c r="BB3666">
        <v>320.77369415943195</v>
      </c>
      <c r="BC3666">
        <v>1</v>
      </c>
      <c r="BD3666">
        <v>39.977691286494725</v>
      </c>
      <c r="BE3666">
        <v>101.88143382927539</v>
      </c>
      <c r="BF3666">
        <v>6.347013138461489</v>
      </c>
      <c r="BG3666">
        <v>5.8750285296840774</v>
      </c>
      <c r="BH3666">
        <v>412.94563045956193</v>
      </c>
      <c r="BI3666">
        <v>0.20000000000000004</v>
      </c>
      <c r="BJ3666">
        <v>2639.7674490592831</v>
      </c>
      <c r="BK3666">
        <v>712.47307426740861</v>
      </c>
      <c r="BL3666">
        <v>843.38012047304073</v>
      </c>
      <c r="BM3666">
        <v>1005.7529317941822</v>
      </c>
      <c r="BN3666">
        <v>141.90133036056591</v>
      </c>
      <c r="BO3666">
        <v>32.000961273977055</v>
      </c>
      <c r="BP3666">
        <v>4.6607729990966629E-2</v>
      </c>
      <c r="BQ3666">
        <v>100</v>
      </c>
      <c r="BR3666">
        <v>271.24645121862466</v>
      </c>
      <c r="BS3666">
        <v>5.7622215103225127E-2</v>
      </c>
      <c r="BT3666">
        <v>3.0484960312604346E-4</v>
      </c>
      <c r="BU3666">
        <v>0</v>
      </c>
      <c r="BV3666">
        <v>0.48066692978155945</v>
      </c>
      <c r="BW3666">
        <v>15.723755510834597</v>
      </c>
      <c r="BX3666">
        <v>37.77099866337214</v>
      </c>
      <c r="BY3666">
        <v>39.858395514985204</v>
      </c>
      <c r="BZ3666">
        <v>1019.0043754498378</v>
      </c>
      <c r="CA3666">
        <v>315.02236113232959</v>
      </c>
      <c r="CB3666">
        <v>211.97676280658396</v>
      </c>
      <c r="CC3666" s="156">
        <v>0.96</v>
      </c>
      <c r="CD3666">
        <v>1390</v>
      </c>
      <c r="CE3666">
        <v>0.11968563469460758</v>
      </c>
      <c r="CF3666">
        <v>4.3830177861437782</v>
      </c>
      <c r="CG3666">
        <v>0.150788647826164</v>
      </c>
      <c r="CH3666">
        <v>2.8190945591347774</v>
      </c>
      <c r="CI3666">
        <v>15</v>
      </c>
    </row>
    <row r="3667" spans="47:87" x14ac:dyDescent="0.3">
      <c r="AU3667">
        <v>0.3</v>
      </c>
      <c r="AV3667">
        <v>20.175495407084419</v>
      </c>
      <c r="AW3667">
        <v>0.39668064421502713</v>
      </c>
      <c r="AX3667">
        <v>1.437721012056413</v>
      </c>
      <c r="AY3667">
        <v>328.21735493192392</v>
      </c>
      <c r="AZ3667">
        <v>0.11531776810735668</v>
      </c>
      <c r="BA3667">
        <v>489.2997825524846</v>
      </c>
      <c r="BB3667">
        <v>288.75234780202032</v>
      </c>
      <c r="BC3667">
        <v>1</v>
      </c>
      <c r="BD3667">
        <v>44.558611464711127</v>
      </c>
      <c r="BE3667">
        <v>105.64967935162616</v>
      </c>
      <c r="BF3667">
        <v>12.310458619586587</v>
      </c>
      <c r="BG3667">
        <v>4.6989302145548413</v>
      </c>
      <c r="BH3667">
        <v>393.52324819467992</v>
      </c>
      <c r="BI3667">
        <v>0.19999999999999996</v>
      </c>
      <c r="BJ3667">
        <v>2921.621616410901</v>
      </c>
      <c r="BK3667">
        <v>675.29751725718938</v>
      </c>
      <c r="BL3667">
        <v>916.96286220115462</v>
      </c>
      <c r="BM3667">
        <v>811.65014188764167</v>
      </c>
      <c r="BN3667">
        <v>160.73371522827924</v>
      </c>
      <c r="BO3667">
        <v>35.907616475343261</v>
      </c>
      <c r="BP3667">
        <v>5.3411263357291024E-2</v>
      </c>
      <c r="BQ3667">
        <v>100</v>
      </c>
      <c r="BR3667">
        <v>382.06553511780817</v>
      </c>
      <c r="BS3667">
        <v>5.5887587118902821E-2</v>
      </c>
      <c r="BT3667">
        <v>3.0800595836419359E-4</v>
      </c>
      <c r="BU3667">
        <v>1.0317481547214957</v>
      </c>
      <c r="BV3667">
        <v>0.57132575337415614</v>
      </c>
      <c r="BW3667">
        <v>14.28284843814761</v>
      </c>
      <c r="BX3667">
        <v>34.811298883027</v>
      </c>
      <c r="BY3667">
        <v>33.580781755707498</v>
      </c>
      <c r="BZ3667">
        <v>965.10395487263077</v>
      </c>
      <c r="CA3667">
        <v>305.53122838776017</v>
      </c>
      <c r="CB3667">
        <v>216.6119250069824</v>
      </c>
      <c r="CC3667" s="156">
        <v>0.86</v>
      </c>
      <c r="CD3667">
        <v>3280</v>
      </c>
      <c r="CE3667">
        <v>-4.2865453110598417E-2</v>
      </c>
      <c r="CF3667">
        <v>0.89085009907866919</v>
      </c>
      <c r="CG3667">
        <v>3.0178260079822081E-2</v>
      </c>
      <c r="CH3667">
        <v>-21.963902042953031</v>
      </c>
      <c r="CI3667" t="s">
        <v>479</v>
      </c>
    </row>
    <row r="3668" spans="47:87" x14ac:dyDescent="0.3">
      <c r="AU3668">
        <v>0.3</v>
      </c>
      <c r="AV3668">
        <v>20.328258291411323</v>
      </c>
      <c r="AW3668">
        <v>0.2878316735733063</v>
      </c>
      <c r="AX3668">
        <v>0.94532884211346435</v>
      </c>
      <c r="AY3668">
        <v>324.77644436217366</v>
      </c>
      <c r="AZ3668">
        <v>8.8163988044440048E-2</v>
      </c>
      <c r="BA3668">
        <v>345.84001098656699</v>
      </c>
      <c r="BB3668">
        <v>386.28526456524247</v>
      </c>
      <c r="BC3668">
        <v>1</v>
      </c>
      <c r="BD3668">
        <v>39.027357270375234</v>
      </c>
      <c r="BE3668">
        <v>110.34351165311843</v>
      </c>
      <c r="BF3668">
        <v>15.615191381885753</v>
      </c>
      <c r="BG3668">
        <v>5.9520740756384916</v>
      </c>
      <c r="BH3668">
        <v>395.16750142372848</v>
      </c>
      <c r="BI3668">
        <v>0.20000000000000004</v>
      </c>
      <c r="BJ3668">
        <v>2355.0469816940763</v>
      </c>
      <c r="BK3668">
        <v>677.44871839234963</v>
      </c>
      <c r="BL3668">
        <v>895.88217578050592</v>
      </c>
      <c r="BM3668">
        <v>897.92124426291889</v>
      </c>
      <c r="BN3668">
        <v>156.5989034750138</v>
      </c>
      <c r="BO3668">
        <v>25.936101091222987</v>
      </c>
      <c r="BP3668">
        <v>5.3110701385561385E-2</v>
      </c>
      <c r="BQ3668">
        <v>100</v>
      </c>
      <c r="BR3668">
        <v>395.3409061356877</v>
      </c>
      <c r="BS3668">
        <v>5.3181051169359304E-2</v>
      </c>
      <c r="BT3668">
        <v>3.2338642630673622E-4</v>
      </c>
      <c r="BU3668">
        <v>0</v>
      </c>
      <c r="BV3668">
        <v>0.59106378954279282</v>
      </c>
      <c r="BW3668">
        <v>15.29064968491797</v>
      </c>
      <c r="BX3668">
        <v>37.198407397720771</v>
      </c>
      <c r="BY3668">
        <v>24.671516540068964</v>
      </c>
      <c r="BZ3668">
        <v>1349.1795363628901</v>
      </c>
      <c r="CA3668">
        <v>309.39324800324715</v>
      </c>
      <c r="CB3668">
        <v>238.20048947864481</v>
      </c>
      <c r="CC3668" s="156">
        <v>0.82</v>
      </c>
      <c r="CD3668">
        <v>1120</v>
      </c>
      <c r="CE3668">
        <v>0.25351159427754966</v>
      </c>
      <c r="CF3668">
        <v>6.7710470143066983</v>
      </c>
      <c r="CG3668">
        <v>0.30898467024547793</v>
      </c>
      <c r="CH3668">
        <v>24.119344197938041</v>
      </c>
      <c r="CI3668">
        <v>5</v>
      </c>
    </row>
    <row r="3669" spans="47:87" x14ac:dyDescent="0.3">
      <c r="AU3669">
        <v>0.3</v>
      </c>
      <c r="AV3669">
        <v>20.604588321940518</v>
      </c>
      <c r="AW3669">
        <v>0.282784409115242</v>
      </c>
      <c r="AX3669">
        <v>2.0126227452846144</v>
      </c>
      <c r="AY3669">
        <v>346.5410559304334</v>
      </c>
      <c r="AZ3669">
        <v>0.10070774267232944</v>
      </c>
      <c r="BA3669">
        <v>408.41865868728809</v>
      </c>
      <c r="BB3669">
        <v>402.94403243368009</v>
      </c>
      <c r="BC3669">
        <v>1</v>
      </c>
      <c r="BD3669">
        <v>44.211136759722145</v>
      </c>
      <c r="BE3669">
        <v>96.712241463429834</v>
      </c>
      <c r="BF3669">
        <v>10.014981594317657</v>
      </c>
      <c r="BG3669">
        <v>3.1576902412543939</v>
      </c>
      <c r="BH3669">
        <v>430.84537482575274</v>
      </c>
      <c r="BI3669">
        <v>0.19999999999999998</v>
      </c>
      <c r="BJ3669">
        <v>2951.2302876088702</v>
      </c>
      <c r="BK3669">
        <v>700.89940508545726</v>
      </c>
      <c r="BL3669">
        <v>872.86888128933811</v>
      </c>
      <c r="BM3669">
        <v>1097.3829318294493</v>
      </c>
      <c r="BN3669">
        <v>138.23569585337313</v>
      </c>
      <c r="BO3669">
        <v>25.241091541271349</v>
      </c>
      <c r="BP3669">
        <v>8.1258780105945866E-2</v>
      </c>
      <c r="BQ3669">
        <v>100</v>
      </c>
      <c r="BR3669">
        <v>335.50019445052567</v>
      </c>
      <c r="BS3669">
        <v>5.5748661110224494E-2</v>
      </c>
      <c r="BT3669">
        <v>2.9601577813019467E-4</v>
      </c>
      <c r="BU3669">
        <v>0</v>
      </c>
      <c r="BV3669">
        <v>0.52739606733190181</v>
      </c>
      <c r="BW3669">
        <v>14.809763074789025</v>
      </c>
      <c r="BX3669">
        <v>35.380638473146377</v>
      </c>
      <c r="BY3669">
        <v>27.78427221232916</v>
      </c>
      <c r="BZ3669">
        <v>970.79393090961548</v>
      </c>
      <c r="CA3669">
        <v>216.32852889839046</v>
      </c>
      <c r="CB3669">
        <v>235.05936786968977</v>
      </c>
      <c r="CC3669" s="156">
        <v>0.82</v>
      </c>
      <c r="CD3669">
        <v>1440</v>
      </c>
      <c r="CE3669">
        <v>0.43438419197279421</v>
      </c>
      <c r="CF3669">
        <v>8.6613587765155593</v>
      </c>
      <c r="CG3669">
        <v>0.362284531697249</v>
      </c>
      <c r="CH3669">
        <v>42.503719093613036</v>
      </c>
      <c r="CI3669">
        <v>3</v>
      </c>
    </row>
    <row r="3670" spans="47:87" x14ac:dyDescent="0.3">
      <c r="AU3670">
        <v>0.3</v>
      </c>
      <c r="AV3670">
        <v>20.179726163547205</v>
      </c>
      <c r="AW3670">
        <v>0.35283938919564822</v>
      </c>
      <c r="AX3670">
        <v>0.61502438981451024</v>
      </c>
      <c r="AY3670">
        <v>323.49702669429172</v>
      </c>
      <c r="AZ3670">
        <v>0.10082436244206117</v>
      </c>
      <c r="BA3670">
        <v>439.41135725536827</v>
      </c>
      <c r="BB3670">
        <v>361.15679389437128</v>
      </c>
      <c r="BC3670">
        <v>1</v>
      </c>
      <c r="BD3670">
        <v>41.364709237410523</v>
      </c>
      <c r="BE3670">
        <v>103.71170701546004</v>
      </c>
      <c r="BF3670">
        <v>13.03272805724561</v>
      </c>
      <c r="BG3670">
        <v>6.8789106802504394</v>
      </c>
      <c r="BH3670">
        <v>395.54677253587323</v>
      </c>
      <c r="BI3670">
        <v>0.19999999999999998</v>
      </c>
      <c r="BJ3670">
        <v>2795.2562620775707</v>
      </c>
      <c r="BK3670">
        <v>690.29191691240953</v>
      </c>
      <c r="BL3670">
        <v>872.88321281030267</v>
      </c>
      <c r="BM3670">
        <v>846.69290097922681</v>
      </c>
      <c r="BN3670">
        <v>140.54041215330028</v>
      </c>
      <c r="BO3670">
        <v>31.571545614613623</v>
      </c>
      <c r="BP3670">
        <v>9.211685976502125E-2</v>
      </c>
      <c r="BQ3670">
        <v>100</v>
      </c>
      <c r="BR3670">
        <v>311.22044200060037</v>
      </c>
      <c r="BS3670">
        <v>5.6286820027512369E-2</v>
      </c>
      <c r="BT3670">
        <v>2.9853295764490273E-4</v>
      </c>
      <c r="BU3670">
        <v>0</v>
      </c>
      <c r="BV3670">
        <v>0.54813619303211814</v>
      </c>
      <c r="BW3670">
        <v>15.316876436942923</v>
      </c>
      <c r="BX3670">
        <v>33.388121273027181</v>
      </c>
      <c r="BY3670">
        <v>33.843540047639287</v>
      </c>
      <c r="BZ3670">
        <v>1070.5637428289097</v>
      </c>
      <c r="CA3670">
        <v>309.5202699955168</v>
      </c>
      <c r="CB3670">
        <v>238.96182697149541</v>
      </c>
      <c r="CC3670" s="156">
        <v>1.05</v>
      </c>
      <c r="CD3670">
        <v>1800</v>
      </c>
      <c r="CE3670">
        <v>7.8124939679129701E-2</v>
      </c>
      <c r="CF3670">
        <v>3.643310011997861</v>
      </c>
      <c r="CG3670">
        <v>0.1175929201650277</v>
      </c>
      <c r="CH3670">
        <v>-3.5411503713055743</v>
      </c>
      <c r="CI3670" t="s">
        <v>479</v>
      </c>
    </row>
    <row r="3671" spans="47:87" x14ac:dyDescent="0.3">
      <c r="AU3671">
        <v>0.3</v>
      </c>
      <c r="AV3671">
        <v>20.459079939876716</v>
      </c>
      <c r="AW3671">
        <v>0.35415959475412323</v>
      </c>
      <c r="AX3671">
        <v>1.4637739039017768</v>
      </c>
      <c r="AY3671">
        <v>335.52316108549013</v>
      </c>
      <c r="AZ3671">
        <v>0.10702438514325011</v>
      </c>
      <c r="BA3671">
        <v>465.3214712161278</v>
      </c>
      <c r="BB3671">
        <v>321.32060404376057</v>
      </c>
      <c r="BC3671">
        <v>1</v>
      </c>
      <c r="BD3671">
        <v>41.246138329591261</v>
      </c>
      <c r="BE3671">
        <v>101.4546987239859</v>
      </c>
      <c r="BF3671">
        <v>18.423916132064875</v>
      </c>
      <c r="BG3671">
        <v>4.2919728251756037</v>
      </c>
      <c r="BH3671">
        <v>454.13671011830411</v>
      </c>
      <c r="BI3671">
        <v>0.19999999999999998</v>
      </c>
      <c r="BJ3671">
        <v>2676.2923414689863</v>
      </c>
      <c r="BK3671">
        <v>679.50053720425376</v>
      </c>
      <c r="BL3671">
        <v>867.71350820563271</v>
      </c>
      <c r="BM3671">
        <v>941.01618418449732</v>
      </c>
      <c r="BN3671">
        <v>156.86677260002719</v>
      </c>
      <c r="BO3671">
        <v>32.160621869881432</v>
      </c>
      <c r="BP3671">
        <v>3.5286751591516181E-2</v>
      </c>
      <c r="BQ3671">
        <v>100</v>
      </c>
      <c r="BR3671">
        <v>314.85661047656117</v>
      </c>
      <c r="BS3671">
        <v>5.4383236247187182E-2</v>
      </c>
      <c r="BT3671">
        <v>3.2286950196223571E-4</v>
      </c>
      <c r="BU3671">
        <v>0</v>
      </c>
      <c r="BV3671">
        <v>0.53233458250520216</v>
      </c>
      <c r="BW3671">
        <v>13.761145810549326</v>
      </c>
      <c r="BX3671">
        <v>31.75228406244992</v>
      </c>
      <c r="BY3671">
        <v>37.027104505956963</v>
      </c>
      <c r="BZ3671">
        <v>862.18617203504823</v>
      </c>
      <c r="CA3671">
        <v>266.75230734518874</v>
      </c>
      <c r="CB3671">
        <v>245.06957376729395</v>
      </c>
      <c r="CC3671" s="156">
        <v>0.62</v>
      </c>
      <c r="CD3671">
        <v>2000</v>
      </c>
      <c r="CE3671">
        <v>0.21777604867331868</v>
      </c>
      <c r="CF3671">
        <v>7.6443350723991923</v>
      </c>
      <c r="CG3671">
        <v>0.25995667296273905</v>
      </c>
      <c r="CH3671">
        <v>29.28119712052036</v>
      </c>
      <c r="CI3671">
        <v>6</v>
      </c>
    </row>
    <row r="3672" spans="47:87" x14ac:dyDescent="0.3">
      <c r="AU3672">
        <v>0.3</v>
      </c>
      <c r="AV3672">
        <v>20.668736625651452</v>
      </c>
      <c r="AW3672">
        <v>0.24343124461857843</v>
      </c>
      <c r="AX3672">
        <v>0.48509360990238981</v>
      </c>
      <c r="AY3672">
        <v>317.15675956946365</v>
      </c>
      <c r="AZ3672">
        <v>8.0773920645159633E-2</v>
      </c>
      <c r="BA3672">
        <v>343.32985795739938</v>
      </c>
      <c r="BB3672">
        <v>394.17808903978357</v>
      </c>
      <c r="BC3672">
        <v>1</v>
      </c>
      <c r="BD3672">
        <v>41.237500378148937</v>
      </c>
      <c r="BE3672">
        <v>105.3385852044884</v>
      </c>
      <c r="BF3672">
        <v>18.724512660336885</v>
      </c>
      <c r="BG3672">
        <v>5.26266358457225</v>
      </c>
      <c r="BH3672">
        <v>419.01147281110161</v>
      </c>
      <c r="BI3672">
        <v>0.2</v>
      </c>
      <c r="BJ3672">
        <v>2271.6829949100011</v>
      </c>
      <c r="BK3672">
        <v>686.20289780701114</v>
      </c>
      <c r="BL3672">
        <v>842.6275583801596</v>
      </c>
      <c r="BM3672">
        <v>963.72364249559303</v>
      </c>
      <c r="BN3672">
        <v>205.77333704114614</v>
      </c>
      <c r="BO3672">
        <v>21.851355183633615</v>
      </c>
      <c r="BP3672">
        <v>5.5066941948958469E-2</v>
      </c>
      <c r="BQ3672">
        <v>100</v>
      </c>
      <c r="BR3672">
        <v>358.31348228013906</v>
      </c>
      <c r="BS3672">
        <v>4.9538486668548147E-2</v>
      </c>
      <c r="BT3672">
        <v>3.0683475537676951E-4</v>
      </c>
      <c r="BU3672">
        <v>27.265977277612627</v>
      </c>
      <c r="BV3672">
        <v>0.57718005334038314</v>
      </c>
      <c r="BW3672">
        <v>13.92170140372448</v>
      </c>
      <c r="BX3672">
        <v>36.637778137508789</v>
      </c>
      <c r="BY3672">
        <v>30.538901569690644</v>
      </c>
      <c r="BZ3672">
        <v>1008.430262100082</v>
      </c>
      <c r="CA3672">
        <v>363.19492674958008</v>
      </c>
      <c r="CB3672">
        <v>257.96183207160857</v>
      </c>
      <c r="CC3672" s="156">
        <v>0.66</v>
      </c>
      <c r="CD3672">
        <v>2790</v>
      </c>
      <c r="CE3672">
        <v>0.10378130262622753</v>
      </c>
      <c r="CF3672">
        <v>4.0639991853144952</v>
      </c>
      <c r="CG3672">
        <v>0.12115165407900724</v>
      </c>
      <c r="CH3672">
        <v>1.9139628354345755</v>
      </c>
      <c r="CI3672">
        <v>18</v>
      </c>
    </row>
    <row r="3673" spans="47:87" x14ac:dyDescent="0.3">
      <c r="AU3673">
        <v>0.3</v>
      </c>
      <c r="AV3673">
        <v>20.86417088487585</v>
      </c>
      <c r="AW3673">
        <v>0.29936382638523928</v>
      </c>
      <c r="AX3673">
        <v>1.04357728699574</v>
      </c>
      <c r="AY3673">
        <v>373.93853033633786</v>
      </c>
      <c r="AZ3673">
        <v>0.10047778772607711</v>
      </c>
      <c r="BA3673">
        <v>368.4850763704415</v>
      </c>
      <c r="BB3673">
        <v>287.14562727435111</v>
      </c>
      <c r="BC3673">
        <v>1</v>
      </c>
      <c r="BD3673">
        <v>42.51990624519177</v>
      </c>
      <c r="BE3673">
        <v>105.96897006083373</v>
      </c>
      <c r="BF3673">
        <v>14.467413796527186</v>
      </c>
      <c r="BG3673">
        <v>3.9651377891863078</v>
      </c>
      <c r="BH3673">
        <v>426.07311311453549</v>
      </c>
      <c r="BI3673">
        <v>0.20000000000000007</v>
      </c>
      <c r="BJ3673">
        <v>2823.7593155138434</v>
      </c>
      <c r="BK3673">
        <v>674.60294605143986</v>
      </c>
      <c r="BL3673">
        <v>913.16936891304181</v>
      </c>
      <c r="BM3673">
        <v>819.35334802054012</v>
      </c>
      <c r="BN3673">
        <v>168.62046238737099</v>
      </c>
      <c r="BO3673">
        <v>26.980811112689789</v>
      </c>
      <c r="BP3673">
        <v>5.4520813392117728E-2</v>
      </c>
      <c r="BQ3673">
        <v>100</v>
      </c>
      <c r="BR3673">
        <v>309.09981291695385</v>
      </c>
      <c r="BS3673">
        <v>5.6069371286341901E-2</v>
      </c>
      <c r="BT3673">
        <v>3.3101540990654533E-4</v>
      </c>
      <c r="BU3673">
        <v>0</v>
      </c>
      <c r="BV3673">
        <v>0.58942170970549312</v>
      </c>
      <c r="BW3673">
        <v>15.405891954509439</v>
      </c>
      <c r="BX3673">
        <v>33.945029192915229</v>
      </c>
      <c r="BY3673">
        <v>33.100698859569164</v>
      </c>
      <c r="BZ3673">
        <v>1330.3295470792434</v>
      </c>
      <c r="CA3673">
        <v>321.78139210442873</v>
      </c>
      <c r="CB3673">
        <v>249.49094213713005</v>
      </c>
      <c r="CC3673" s="156">
        <v>0.83</v>
      </c>
      <c r="CD3673">
        <v>3070</v>
      </c>
      <c r="CE3673">
        <v>3.5203651227335486E-2</v>
      </c>
      <c r="CF3673">
        <v>2.1951589632708037</v>
      </c>
      <c r="CG3673">
        <v>7.1750301315730444E-2</v>
      </c>
      <c r="CH3673">
        <v>-10.868693304965397</v>
      </c>
      <c r="CI3673" t="s">
        <v>479</v>
      </c>
    </row>
    <row r="3674" spans="47:87" x14ac:dyDescent="0.3">
      <c r="AU3674">
        <v>0.3</v>
      </c>
      <c r="AV3674">
        <v>19.652262344755652</v>
      </c>
      <c r="AW3674">
        <v>0.32977034902335101</v>
      </c>
      <c r="AX3674">
        <v>2.0831389619811915</v>
      </c>
      <c r="AY3674">
        <v>306.66090877494719</v>
      </c>
      <c r="AZ3674">
        <v>0.10684970218846883</v>
      </c>
      <c r="BA3674">
        <v>480.49382856588358</v>
      </c>
      <c r="BB3674">
        <v>391.92731645424556</v>
      </c>
      <c r="BC3674">
        <v>1</v>
      </c>
      <c r="BD3674">
        <v>44.131362164411279</v>
      </c>
      <c r="BE3674">
        <v>92.553444680423198</v>
      </c>
      <c r="BF3674">
        <v>12.631341280440772</v>
      </c>
      <c r="BG3674">
        <v>5.54157961956225</v>
      </c>
      <c r="BH3674">
        <v>417.94553066454614</v>
      </c>
      <c r="BI3674">
        <v>0.2</v>
      </c>
      <c r="BJ3674">
        <v>2847.1237409985811</v>
      </c>
      <c r="BK3674">
        <v>674.76232053833542</v>
      </c>
      <c r="BL3674">
        <v>890.95342603602489</v>
      </c>
      <c r="BM3674">
        <v>936.9124811286805</v>
      </c>
      <c r="BN3674">
        <v>170.05668055612222</v>
      </c>
      <c r="BO3674">
        <v>29.830906519347099</v>
      </c>
      <c r="BP3674">
        <v>4.677273013469125E-2</v>
      </c>
      <c r="BQ3674">
        <v>100</v>
      </c>
      <c r="BR3674">
        <v>327.55377372098087</v>
      </c>
      <c r="BS3674">
        <v>5.6548748276777833E-2</v>
      </c>
      <c r="BT3674">
        <v>3.0367875813512937E-4</v>
      </c>
      <c r="BU3674">
        <v>17.512789289237947</v>
      </c>
      <c r="BV3674">
        <v>0.54431974587459353</v>
      </c>
      <c r="BW3674">
        <v>14.433393784481227</v>
      </c>
      <c r="BX3674">
        <v>35.334865883311458</v>
      </c>
      <c r="BY3674">
        <v>40.83076970189024</v>
      </c>
      <c r="BZ3674">
        <v>949.72168798738312</v>
      </c>
      <c r="CA3674">
        <v>381.98224188075255</v>
      </c>
      <c r="CB3674">
        <v>233.53014843778058</v>
      </c>
      <c r="CC3674" s="156">
        <v>0.87</v>
      </c>
      <c r="CD3674">
        <v>2290</v>
      </c>
      <c r="CE3674">
        <v>9.9080869256421789E-2</v>
      </c>
      <c r="CF3674">
        <v>3.9668176700658728</v>
      </c>
      <c r="CG3674">
        <v>0.13091081032975854</v>
      </c>
      <c r="CH3674">
        <v>3.7600049550333297</v>
      </c>
      <c r="CI3674">
        <v>15</v>
      </c>
    </row>
    <row r="3675" spans="47:87" x14ac:dyDescent="0.3">
      <c r="AU3675">
        <v>0.3</v>
      </c>
      <c r="AV3675">
        <v>19.675361976423623</v>
      </c>
      <c r="AW3675">
        <v>0.24047164833864459</v>
      </c>
      <c r="AX3675">
        <v>0.69957412212911219</v>
      </c>
      <c r="AY3675">
        <v>349.29990805533106</v>
      </c>
      <c r="AZ3675">
        <v>9.8731239611840479E-2</v>
      </c>
      <c r="BA3675">
        <v>435.59131218845238</v>
      </c>
      <c r="BB3675">
        <v>414.10712979559912</v>
      </c>
      <c r="BC3675">
        <v>1</v>
      </c>
      <c r="BD3675">
        <v>42.534409032929567</v>
      </c>
      <c r="BE3675">
        <v>104.11949548181703</v>
      </c>
      <c r="BF3675">
        <v>17.981238519847434</v>
      </c>
      <c r="BG3675">
        <v>5.5592833601210279</v>
      </c>
      <c r="BH3675">
        <v>413.2762276142991</v>
      </c>
      <c r="BI3675">
        <v>0.19999999999999996</v>
      </c>
      <c r="BJ3675">
        <v>2591.2744144950861</v>
      </c>
      <c r="BK3675">
        <v>689.66583656949035</v>
      </c>
      <c r="BL3675">
        <v>880.43787355800555</v>
      </c>
      <c r="BM3675">
        <v>1066.494511996138</v>
      </c>
      <c r="BN3675">
        <v>187.82226198690893</v>
      </c>
      <c r="BO3675">
        <v>21.430308010771768</v>
      </c>
      <c r="BP3675">
        <v>7.3160217635925603E-2</v>
      </c>
      <c r="BQ3675">
        <v>100</v>
      </c>
      <c r="BR3675">
        <v>373.62092921112509</v>
      </c>
      <c r="BS3675">
        <v>5.3661208845543554E-2</v>
      </c>
      <c r="BT3675">
        <v>3.1914665467098048E-4</v>
      </c>
      <c r="BU3675">
        <v>0</v>
      </c>
      <c r="BV3675">
        <v>0.54518574914649087</v>
      </c>
      <c r="BW3675">
        <v>14.202609346521218</v>
      </c>
      <c r="BX3675">
        <v>36.001725128974471</v>
      </c>
      <c r="BY3675">
        <v>35.782952981294471</v>
      </c>
      <c r="BZ3675">
        <v>841.15858263017367</v>
      </c>
      <c r="CA3675">
        <v>208.08692032650714</v>
      </c>
      <c r="CB3675">
        <v>230.72556680103537</v>
      </c>
      <c r="CC3675" s="156">
        <v>1.0900000000000001</v>
      </c>
      <c r="CD3675">
        <v>370</v>
      </c>
      <c r="CE3675">
        <v>0.26579770952194304</v>
      </c>
      <c r="CF3675">
        <v>8.5088562537293981</v>
      </c>
      <c r="CG3675">
        <v>0.32333856982639686</v>
      </c>
      <c r="CH3675">
        <v>35.423700149045693</v>
      </c>
      <c r="CI3675">
        <v>5</v>
      </c>
    </row>
    <row r="3676" spans="47:87" x14ac:dyDescent="0.3">
      <c r="AU3676">
        <v>0.3</v>
      </c>
      <c r="AV3676">
        <v>20.463078560870496</v>
      </c>
      <c r="AW3676">
        <v>0.32847556475126061</v>
      </c>
      <c r="AX3676">
        <v>1.3344361225570007</v>
      </c>
      <c r="AY3676">
        <v>316.16479972006164</v>
      </c>
      <c r="AZ3676">
        <v>0.10219729487914279</v>
      </c>
      <c r="BA3676">
        <v>427.21828787041954</v>
      </c>
      <c r="BB3676">
        <v>345.3163788344084</v>
      </c>
      <c r="BC3676">
        <v>1</v>
      </c>
      <c r="BD3676">
        <v>40.055131899825042</v>
      </c>
      <c r="BE3676">
        <v>97.885345212597159</v>
      </c>
      <c r="BF3676">
        <v>15.534316185249709</v>
      </c>
      <c r="BG3676">
        <v>4.10558410822608</v>
      </c>
      <c r="BH3676">
        <v>412.48664914456629</v>
      </c>
      <c r="BI3676">
        <v>0.20000000000000004</v>
      </c>
      <c r="BJ3676">
        <v>2867.6898443633286</v>
      </c>
      <c r="BK3676">
        <v>678.72179653283604</v>
      </c>
      <c r="BL3676">
        <v>946.73881017100075</v>
      </c>
      <c r="BM3676">
        <v>965.12692702334778</v>
      </c>
      <c r="BN3676">
        <v>116.3076450800006</v>
      </c>
      <c r="BO3676">
        <v>29.874792915848992</v>
      </c>
      <c r="BP3676">
        <v>2.7071767423171567E-2</v>
      </c>
      <c r="BQ3676">
        <v>100</v>
      </c>
      <c r="BR3676">
        <v>303.79235904391834</v>
      </c>
      <c r="BS3676">
        <v>5.9896287214762915E-2</v>
      </c>
      <c r="BT3676">
        <v>3.0406561083983543E-4</v>
      </c>
      <c r="BU3676">
        <v>82.389247005229777</v>
      </c>
      <c r="BV3676">
        <v>0.53373944821257269</v>
      </c>
      <c r="BW3676">
        <v>14.416177209792737</v>
      </c>
      <c r="BX3676">
        <v>35.702578954077254</v>
      </c>
      <c r="BY3676">
        <v>40.734297983160715</v>
      </c>
      <c r="BZ3676">
        <v>944.16452782254134</v>
      </c>
      <c r="CA3676">
        <v>294.01778699880072</v>
      </c>
      <c r="CB3676">
        <v>216.0534351922831</v>
      </c>
      <c r="CC3676" s="156">
        <v>0.92</v>
      </c>
      <c r="CD3676">
        <v>1670</v>
      </c>
      <c r="CE3676">
        <v>0.20373879347875956</v>
      </c>
      <c r="CF3676">
        <v>7.1377268646758303</v>
      </c>
      <c r="CG3676">
        <v>0.29552890768008883</v>
      </c>
      <c r="CH3676">
        <v>21.106927593521704</v>
      </c>
      <c r="CI3676">
        <v>6</v>
      </c>
    </row>
    <row r="3677" spans="47:87" x14ac:dyDescent="0.3">
      <c r="AU3677">
        <v>0.3</v>
      </c>
      <c r="AV3677">
        <v>19.91677574954798</v>
      </c>
      <c r="AW3677">
        <v>0.33553379286486368</v>
      </c>
      <c r="AX3677">
        <v>0.5831464178353738</v>
      </c>
      <c r="AY3677">
        <v>349.85543359081652</v>
      </c>
      <c r="AZ3677">
        <v>0.11206766803256474</v>
      </c>
      <c r="BA3677">
        <v>483.78134398412982</v>
      </c>
      <c r="BB3677">
        <v>311.07796880415475</v>
      </c>
      <c r="BC3677">
        <v>1</v>
      </c>
      <c r="BD3677">
        <v>44.824044856056865</v>
      </c>
      <c r="BE3677">
        <v>105.76165434753754</v>
      </c>
      <c r="BF3677">
        <v>23.335786145863494</v>
      </c>
      <c r="BG3677">
        <v>6.3097006065620027</v>
      </c>
      <c r="BH3677">
        <v>429.96677665376779</v>
      </c>
      <c r="BI3677">
        <v>0.2</v>
      </c>
      <c r="BJ3677">
        <v>2881.1446352278031</v>
      </c>
      <c r="BK3677">
        <v>686.69788231405255</v>
      </c>
      <c r="BL3677">
        <v>879.41969973121343</v>
      </c>
      <c r="BM3677">
        <v>876.08178968985158</v>
      </c>
      <c r="BN3677">
        <v>222.0102922162408</v>
      </c>
      <c r="BO3677">
        <v>30.293591052814556</v>
      </c>
      <c r="BP3677">
        <v>5.4693725567498602E-2</v>
      </c>
      <c r="BQ3677">
        <v>100</v>
      </c>
      <c r="BR3677">
        <v>343.17219905623784</v>
      </c>
      <c r="BS3677">
        <v>5.6909363470849857E-2</v>
      </c>
      <c r="BT3677">
        <v>3.1624493349808453E-4</v>
      </c>
      <c r="BU3677">
        <v>0</v>
      </c>
      <c r="BV3677">
        <v>0.55347545424829436</v>
      </c>
      <c r="BW3677">
        <v>14.825873123608593</v>
      </c>
      <c r="BX3677">
        <v>37.360866879394685</v>
      </c>
      <c r="BY3677">
        <v>30.27004183780198</v>
      </c>
      <c r="BZ3677">
        <v>962.34313532565625</v>
      </c>
      <c r="CA3677">
        <v>365.20774917789305</v>
      </c>
      <c r="CB3677">
        <v>232.5275228345142</v>
      </c>
      <c r="CC3677" s="156">
        <v>0.98</v>
      </c>
      <c r="CD3677">
        <v>1840</v>
      </c>
      <c r="CE3677">
        <v>0.17982384097675363</v>
      </c>
      <c r="CF3677">
        <v>7.2408670954363163</v>
      </c>
      <c r="CG3677">
        <v>0.21379177284017006</v>
      </c>
      <c r="CH3677">
        <v>19.042705738478393</v>
      </c>
      <c r="CI3677">
        <v>8</v>
      </c>
    </row>
    <row r="3678" spans="47:87" x14ac:dyDescent="0.3">
      <c r="AU3678">
        <v>0.3</v>
      </c>
      <c r="AV3678">
        <v>20.257905061000674</v>
      </c>
      <c r="AW3678">
        <v>0.34334535470856514</v>
      </c>
      <c r="AX3678">
        <v>0.84628314278844075</v>
      </c>
      <c r="AY3678">
        <v>315.81075212126763</v>
      </c>
      <c r="AZ3678">
        <v>9.0224072703233058E-2</v>
      </c>
      <c r="BA3678">
        <v>369.39580041665425</v>
      </c>
      <c r="BB3678">
        <v>388.015032115613</v>
      </c>
      <c r="BC3678">
        <v>1</v>
      </c>
      <c r="BD3678">
        <v>41.600998676697785</v>
      </c>
      <c r="BE3678">
        <v>123.51021647156871</v>
      </c>
      <c r="BF3678">
        <v>18.956264849628365</v>
      </c>
      <c r="BG3678">
        <v>5.5534477432632583</v>
      </c>
      <c r="BH3678">
        <v>451.94606771350851</v>
      </c>
      <c r="BI3678">
        <v>0.20000000000000007</v>
      </c>
      <c r="BJ3678">
        <v>2708.0565907582595</v>
      </c>
      <c r="BK3678">
        <v>658.83382462523207</v>
      </c>
      <c r="BL3678">
        <v>859.778227758502</v>
      </c>
      <c r="BM3678">
        <v>739.24990387690536</v>
      </c>
      <c r="BN3678">
        <v>136.50038180766103</v>
      </c>
      <c r="BO3678">
        <v>31.093502365804198</v>
      </c>
      <c r="BP3678">
        <v>4.4600965111434659E-2</v>
      </c>
      <c r="BQ3678">
        <v>100</v>
      </c>
      <c r="BR3678">
        <v>398.58464334208679</v>
      </c>
      <c r="BS3678">
        <v>5.2011775730006662E-2</v>
      </c>
      <c r="BT3678">
        <v>2.8153552792259753E-4</v>
      </c>
      <c r="BU3678">
        <v>0</v>
      </c>
      <c r="BV3678">
        <v>0.55290331246132063</v>
      </c>
      <c r="BW3678">
        <v>14.568040347439663</v>
      </c>
      <c r="BX3678">
        <v>35.787499825213601</v>
      </c>
      <c r="BY3678">
        <v>33.4105740164417</v>
      </c>
      <c r="BZ3678">
        <v>655.88367417745144</v>
      </c>
      <c r="CA3678">
        <v>309.09317464415949</v>
      </c>
      <c r="CB3678">
        <v>250.87936327211537</v>
      </c>
      <c r="CC3678" s="156">
        <v>0.83</v>
      </c>
      <c r="CD3678">
        <v>1710</v>
      </c>
      <c r="CE3678">
        <v>0.1742437731674642</v>
      </c>
      <c r="CF3678">
        <v>7.6859003728156559</v>
      </c>
      <c r="CG3678">
        <v>0.22691488206077887</v>
      </c>
      <c r="CH3678">
        <v>20.82753924848155</v>
      </c>
      <c r="CI3678">
        <v>8</v>
      </c>
    </row>
    <row r="3679" spans="47:87" x14ac:dyDescent="0.3">
      <c r="AU3679">
        <v>0.3</v>
      </c>
      <c r="AV3679">
        <v>22.111997692920141</v>
      </c>
      <c r="AW3679">
        <v>0.342016658541753</v>
      </c>
      <c r="AX3679">
        <v>1.4664865888096523</v>
      </c>
      <c r="AY3679">
        <v>340.50137072679536</v>
      </c>
      <c r="AZ3679">
        <v>0.11539740832864132</v>
      </c>
      <c r="BA3679">
        <v>453.09097638409798</v>
      </c>
      <c r="BB3679">
        <v>379.70162403963491</v>
      </c>
      <c r="BC3679">
        <v>1</v>
      </c>
      <c r="BD3679">
        <v>41.686896936196028</v>
      </c>
      <c r="BE3679">
        <v>101.12904763323714</v>
      </c>
      <c r="BF3679">
        <v>11.968972871000959</v>
      </c>
      <c r="BG3679">
        <v>4.8966546450179989</v>
      </c>
      <c r="BH3679">
        <v>360.87353970455246</v>
      </c>
      <c r="BI3679">
        <v>0.2</v>
      </c>
      <c r="BJ3679">
        <v>2714.296645183465</v>
      </c>
      <c r="BK3679">
        <v>685.39301467253472</v>
      </c>
      <c r="BL3679">
        <v>955.41337245469651</v>
      </c>
      <c r="BM3679">
        <v>830.29572969551077</v>
      </c>
      <c r="BN3679">
        <v>181.91986075744009</v>
      </c>
      <c r="BO3679">
        <v>31.036747245149151</v>
      </c>
      <c r="BP3679">
        <v>3.6590394715969018E-2</v>
      </c>
      <c r="BQ3679">
        <v>100</v>
      </c>
      <c r="BR3679">
        <v>321.74689717178779</v>
      </c>
      <c r="BS3679">
        <v>5.9302962441016918E-2</v>
      </c>
      <c r="BT3679">
        <v>3.1782634586794735E-4</v>
      </c>
      <c r="BU3679">
        <v>0</v>
      </c>
      <c r="BV3679">
        <v>0.56015676838258821</v>
      </c>
      <c r="BW3679">
        <v>16.003492349773595</v>
      </c>
      <c r="BX3679">
        <v>37.121123455377429</v>
      </c>
      <c r="BY3679">
        <v>35.9817367472764</v>
      </c>
      <c r="BZ3679">
        <v>1023.3788394367027</v>
      </c>
      <c r="CA3679">
        <v>378.445713768735</v>
      </c>
      <c r="CB3679">
        <v>230.80881283069579</v>
      </c>
      <c r="CC3679" s="156">
        <v>1.06</v>
      </c>
      <c r="CD3679">
        <v>1000</v>
      </c>
      <c r="CE3679">
        <v>0.15248452548120306</v>
      </c>
      <c r="CF3679">
        <v>6.0272095636934981</v>
      </c>
      <c r="CG3679">
        <v>0.18395591796684921</v>
      </c>
      <c r="CH3679">
        <v>19.342491223317499</v>
      </c>
      <c r="CI3679">
        <v>9</v>
      </c>
    </row>
    <row r="3680" spans="47:87" x14ac:dyDescent="0.3">
      <c r="AU3680">
        <v>0.3</v>
      </c>
      <c r="AV3680">
        <v>18.625060551591833</v>
      </c>
      <c r="AW3680">
        <v>0.37945974226725948</v>
      </c>
      <c r="AX3680">
        <v>2.0226884104223117</v>
      </c>
      <c r="AY3680">
        <v>331.22222143803862</v>
      </c>
      <c r="AZ3680">
        <v>0.11277578767749681</v>
      </c>
      <c r="BA3680">
        <v>409.7642832730703</v>
      </c>
      <c r="BB3680">
        <v>343.87927343365288</v>
      </c>
      <c r="BC3680">
        <v>1</v>
      </c>
      <c r="BD3680">
        <v>47.346991336663081</v>
      </c>
      <c r="BE3680">
        <v>98.493546817925633</v>
      </c>
      <c r="BF3680">
        <v>11.949529917550178</v>
      </c>
      <c r="BG3680">
        <v>4.8280214081201809</v>
      </c>
      <c r="BH3680">
        <v>431.83984458649007</v>
      </c>
      <c r="BI3680">
        <v>0.2</v>
      </c>
      <c r="BJ3680">
        <v>2824.6237634811191</v>
      </c>
      <c r="BK3680">
        <v>697.53517025741326</v>
      </c>
      <c r="BL3680">
        <v>896.19119874828027</v>
      </c>
      <c r="BM3680">
        <v>1062.2253718900313</v>
      </c>
      <c r="BN3680">
        <v>191.65505901829147</v>
      </c>
      <c r="BO3680">
        <v>34.750246657942093</v>
      </c>
      <c r="BP3680">
        <v>2.3646055657899527E-3</v>
      </c>
      <c r="BQ3680">
        <v>100</v>
      </c>
      <c r="BR3680">
        <v>384.39036166170126</v>
      </c>
      <c r="BS3680">
        <v>5.6821602128589339E-2</v>
      </c>
      <c r="BT3680">
        <v>3.0958584299028567E-4</v>
      </c>
      <c r="BU3680">
        <v>7.2213876701551687</v>
      </c>
      <c r="BV3680">
        <v>0.53348451233757921</v>
      </c>
      <c r="BW3680">
        <v>14.935863185975281</v>
      </c>
      <c r="BX3680">
        <v>33.003922587051299</v>
      </c>
      <c r="BY3680">
        <v>34.982713588217521</v>
      </c>
      <c r="BZ3680">
        <v>1027.0881990585278</v>
      </c>
      <c r="CA3680">
        <v>319.48367882204758</v>
      </c>
      <c r="CB3680">
        <v>221.71714773478899</v>
      </c>
      <c r="CC3680" s="156">
        <v>0.84</v>
      </c>
      <c r="CD3680">
        <v>2200</v>
      </c>
      <c r="CE3680">
        <v>0.10144618091047408</v>
      </c>
      <c r="CF3680">
        <v>4.1322214509361732</v>
      </c>
      <c r="CG3680">
        <v>0.12994436886293609</v>
      </c>
      <c r="CH3680">
        <v>3.7682071081175161</v>
      </c>
      <c r="CI3680">
        <v>15</v>
      </c>
    </row>
    <row r="3681" spans="47:87" x14ac:dyDescent="0.3">
      <c r="AU3681">
        <v>0.3</v>
      </c>
      <c r="AV3681">
        <v>20.836503749122663</v>
      </c>
      <c r="AW3681">
        <v>0.28440314849880793</v>
      </c>
      <c r="AX3681">
        <v>0.92478597542576946</v>
      </c>
      <c r="AY3681">
        <v>338.89076239603872</v>
      </c>
      <c r="AZ3681">
        <v>0.11648671112111562</v>
      </c>
      <c r="BA3681">
        <v>364.25928921115525</v>
      </c>
      <c r="BB3681">
        <v>266.81801230287283</v>
      </c>
      <c r="BC3681">
        <v>1</v>
      </c>
      <c r="BD3681">
        <v>43.57286675854845</v>
      </c>
      <c r="BE3681">
        <v>90.153370558812455</v>
      </c>
      <c r="BF3681">
        <v>14.897067407612791</v>
      </c>
      <c r="BG3681">
        <v>5.1132482360678528</v>
      </c>
      <c r="BH3681">
        <v>366.26468363019478</v>
      </c>
      <c r="BI3681">
        <v>0.2</v>
      </c>
      <c r="BJ3681">
        <v>3034.8176339680294</v>
      </c>
      <c r="BK3681">
        <v>698.19818703584838</v>
      </c>
      <c r="BL3681">
        <v>910.80683400607722</v>
      </c>
      <c r="BM3681">
        <v>897.07169511872905</v>
      </c>
      <c r="BN3681">
        <v>161.65806629346218</v>
      </c>
      <c r="BO3681">
        <v>25.576481314226786</v>
      </c>
      <c r="BP3681">
        <v>5.8485266419780732E-2</v>
      </c>
      <c r="BQ3681">
        <v>100</v>
      </c>
      <c r="BR3681">
        <v>309.7664527721538</v>
      </c>
      <c r="BS3681">
        <v>5.6445600997254236E-2</v>
      </c>
      <c r="BT3681">
        <v>2.9039789568002978E-4</v>
      </c>
      <c r="BU3681">
        <v>25.694037027838348</v>
      </c>
      <c r="BV3681">
        <v>0.54843500708066395</v>
      </c>
      <c r="BW3681">
        <v>13.955129176930496</v>
      </c>
      <c r="BX3681">
        <v>38.438689561240039</v>
      </c>
      <c r="BY3681">
        <v>38.378006268629889</v>
      </c>
      <c r="BZ3681">
        <v>849.25133959145762</v>
      </c>
      <c r="CA3681">
        <v>335.7200843319248</v>
      </c>
      <c r="CB3681">
        <v>248.33356939317483</v>
      </c>
      <c r="CC3681" s="156">
        <v>1.06</v>
      </c>
      <c r="CD3681">
        <v>1840</v>
      </c>
      <c r="CE3681">
        <v>0.16126018279402476</v>
      </c>
      <c r="CF3681">
        <v>5.1354464201816921</v>
      </c>
      <c r="CG3681">
        <v>0.20849094285137162</v>
      </c>
      <c r="CH3681">
        <v>14.716615839829254</v>
      </c>
      <c r="CI3681">
        <v>8</v>
      </c>
    </row>
    <row r="3682" spans="47:87" x14ac:dyDescent="0.3">
      <c r="AU3682">
        <v>0.3</v>
      </c>
      <c r="AV3682">
        <v>21.018445577020938</v>
      </c>
      <c r="AW3682">
        <v>0.29196925754847719</v>
      </c>
      <c r="AX3682">
        <v>0.97483990740388904</v>
      </c>
      <c r="AY3682">
        <v>297.93468047573657</v>
      </c>
      <c r="AZ3682">
        <v>9.3030025642757683E-2</v>
      </c>
      <c r="BA3682">
        <v>356.71120233021315</v>
      </c>
      <c r="BB3682">
        <v>243.22495279351523</v>
      </c>
      <c r="BC3682">
        <v>1</v>
      </c>
      <c r="BD3682">
        <v>39.69626510078632</v>
      </c>
      <c r="BE3682">
        <v>81.112643889912405</v>
      </c>
      <c r="BF3682">
        <v>12.586772602599053</v>
      </c>
      <c r="BG3682">
        <v>6.4008739348863557</v>
      </c>
      <c r="BH3682">
        <v>421.07601751744835</v>
      </c>
      <c r="BI3682">
        <v>0.20000000000000004</v>
      </c>
      <c r="BJ3682">
        <v>3001.0203761836897</v>
      </c>
      <c r="BK3682">
        <v>673.68509709284717</v>
      </c>
      <c r="BL3682">
        <v>924.83483077584117</v>
      </c>
      <c r="BM3682">
        <v>859.52525755156955</v>
      </c>
      <c r="BN3682">
        <v>155.82254701777123</v>
      </c>
      <c r="BO3682">
        <v>26.708551149760396</v>
      </c>
      <c r="BP3682">
        <v>5.3654053392750579E-3</v>
      </c>
      <c r="BQ3682">
        <v>100</v>
      </c>
      <c r="BR3682">
        <v>364.80207242039455</v>
      </c>
      <c r="BS3682">
        <v>5.540787125194415E-2</v>
      </c>
      <c r="BT3682">
        <v>2.8313622178171953E-4</v>
      </c>
      <c r="BU3682">
        <v>0</v>
      </c>
      <c r="BV3682">
        <v>0.52666929567918463</v>
      </c>
      <c r="BW3682">
        <v>15.578652643486064</v>
      </c>
      <c r="BX3682">
        <v>35.216618301069694</v>
      </c>
      <c r="BY3682">
        <v>35.046766933949797</v>
      </c>
      <c r="BZ3682">
        <v>863.77644096374615</v>
      </c>
      <c r="CA3682">
        <v>298.73201136454759</v>
      </c>
      <c r="CB3682">
        <v>233.90255386554387</v>
      </c>
      <c r="CC3682" s="156">
        <v>1.02</v>
      </c>
      <c r="CD3682">
        <v>1440</v>
      </c>
      <c r="CE3682">
        <v>0.18163183696250051</v>
      </c>
      <c r="CF3682">
        <v>4.9753775789014121</v>
      </c>
      <c r="CG3682">
        <v>0.21598511585349256</v>
      </c>
      <c r="CH3682">
        <v>10.499378943463864</v>
      </c>
      <c r="CI3682">
        <v>9</v>
      </c>
    </row>
    <row r="3683" spans="47:87" x14ac:dyDescent="0.3">
      <c r="AU3683">
        <v>0.3</v>
      </c>
      <c r="AV3683">
        <v>17.753856679265354</v>
      </c>
      <c r="AW3683">
        <v>0.32802266371275335</v>
      </c>
      <c r="AX3683">
        <v>1.2054491783444092</v>
      </c>
      <c r="AY3683">
        <v>345.5016622044742</v>
      </c>
      <c r="AZ3683">
        <v>0.10679927727083309</v>
      </c>
      <c r="BA3683">
        <v>433.22487550966349</v>
      </c>
      <c r="BB3683">
        <v>331.76626360843863</v>
      </c>
      <c r="BC3683">
        <v>1</v>
      </c>
      <c r="BD3683">
        <v>48.028782421979628</v>
      </c>
      <c r="BE3683">
        <v>98.387854750321679</v>
      </c>
      <c r="BF3683">
        <v>16.164980323005917</v>
      </c>
      <c r="BG3683">
        <v>2.8144354229620108</v>
      </c>
      <c r="BH3683">
        <v>410.48818624202971</v>
      </c>
      <c r="BI3683">
        <v>0.2</v>
      </c>
      <c r="BJ3683">
        <v>2670.8013166086298</v>
      </c>
      <c r="BK3683">
        <v>680.9946807114618</v>
      </c>
      <c r="BL3683">
        <v>919.68111676625563</v>
      </c>
      <c r="BM3683">
        <v>923.71882986325238</v>
      </c>
      <c r="BN3683">
        <v>252.14780207334846</v>
      </c>
      <c r="BO3683">
        <v>29.735174085305992</v>
      </c>
      <c r="BP3683">
        <v>3.8955021262573851E-2</v>
      </c>
      <c r="BQ3683">
        <v>100</v>
      </c>
      <c r="BR3683">
        <v>406.46724500242226</v>
      </c>
      <c r="BS3683">
        <v>5.6549991418666165E-2</v>
      </c>
      <c r="BT3683">
        <v>3.177321732647967E-4</v>
      </c>
      <c r="BU3683">
        <v>25.263957631283937</v>
      </c>
      <c r="BV3683">
        <v>0.56016299440331496</v>
      </c>
      <c r="BW3683">
        <v>14.981723408527859</v>
      </c>
      <c r="BX3683">
        <v>39.980376645190518</v>
      </c>
      <c r="BY3683">
        <v>29.578641790562092</v>
      </c>
      <c r="BZ3683">
        <v>918.78797498226095</v>
      </c>
      <c r="CA3683">
        <v>297.47621368143234</v>
      </c>
      <c r="CB3683">
        <v>240.78567476564095</v>
      </c>
      <c r="CC3683" s="156">
        <v>0.9</v>
      </c>
      <c r="CD3683">
        <v>1390</v>
      </c>
      <c r="CE3683">
        <v>0.12394854603154815</v>
      </c>
      <c r="CF3683">
        <v>5.010536625013323</v>
      </c>
      <c r="CG3683">
        <v>0.15647264971499514</v>
      </c>
      <c r="CH3683">
        <v>8.5056386242255062</v>
      </c>
      <c r="CI3683">
        <v>12</v>
      </c>
    </row>
    <row r="3684" spans="47:87" x14ac:dyDescent="0.3">
      <c r="AU3684">
        <v>0.3</v>
      </c>
      <c r="AV3684">
        <v>19.162419020801295</v>
      </c>
      <c r="AW3684">
        <v>0.27124205696635534</v>
      </c>
      <c r="AX3684">
        <v>2.0098930352680049</v>
      </c>
      <c r="AY3684">
        <v>332.69676830712245</v>
      </c>
      <c r="AZ3684">
        <v>0.10681301373165061</v>
      </c>
      <c r="BA3684">
        <v>464.94343620742148</v>
      </c>
      <c r="BB3684">
        <v>375.17442644461187</v>
      </c>
      <c r="BC3684">
        <v>1</v>
      </c>
      <c r="BD3684">
        <v>40.819220047971385</v>
      </c>
      <c r="BE3684">
        <v>91.799796981700155</v>
      </c>
      <c r="BF3684">
        <v>27.365264536941563</v>
      </c>
      <c r="BG3684">
        <v>4.5382889472848502</v>
      </c>
      <c r="BH3684">
        <v>413.40455470168394</v>
      </c>
      <c r="BI3684">
        <v>0.19999999999999998</v>
      </c>
      <c r="BJ3684">
        <v>2950.9812315890103</v>
      </c>
      <c r="BK3684">
        <v>683.3137281799294</v>
      </c>
      <c r="BL3684">
        <v>920.30014523215505</v>
      </c>
      <c r="BM3684">
        <v>1088.1867823893822</v>
      </c>
      <c r="BN3684">
        <v>196.83590810631483</v>
      </c>
      <c r="BO3684">
        <v>24.494983859016408</v>
      </c>
      <c r="BP3684">
        <v>4.3412242353482441E-2</v>
      </c>
      <c r="BQ3684">
        <v>100</v>
      </c>
      <c r="BR3684">
        <v>363.96429427934811</v>
      </c>
      <c r="BS3684">
        <v>5.8064841571699478E-2</v>
      </c>
      <c r="BT3684">
        <v>2.9533605688664654E-4</v>
      </c>
      <c r="BU3684">
        <v>45.289874990516672</v>
      </c>
      <c r="BV3684">
        <v>0.54256015705668825</v>
      </c>
      <c r="BW3684">
        <v>15.144201713192617</v>
      </c>
      <c r="BX3684">
        <v>35.069324960346172</v>
      </c>
      <c r="BY3684">
        <v>36.189752631230107</v>
      </c>
      <c r="BZ3684">
        <v>1114.2381834574689</v>
      </c>
      <c r="CA3684">
        <v>381.06370939296016</v>
      </c>
      <c r="CB3684">
        <v>253.61077891861862</v>
      </c>
      <c r="CC3684" s="156">
        <v>0.99</v>
      </c>
      <c r="CD3684">
        <v>1580</v>
      </c>
      <c r="CE3684">
        <v>0.13125610622062767</v>
      </c>
      <c r="CF3684">
        <v>4.8700187870778953</v>
      </c>
      <c r="CG3684">
        <v>0.16808083099650437</v>
      </c>
      <c r="CH3684">
        <v>5.7857359029002291</v>
      </c>
      <c r="CI3684">
        <v>11</v>
      </c>
    </row>
    <row r="3685" spans="47:87" x14ac:dyDescent="0.3">
      <c r="AU3685">
        <v>0.3</v>
      </c>
      <c r="AV3685">
        <v>21.104523393439475</v>
      </c>
      <c r="AW3685">
        <v>0.31428408164154265</v>
      </c>
      <c r="AX3685">
        <v>1.4015845988565978</v>
      </c>
      <c r="AY3685">
        <v>296.35114832191988</v>
      </c>
      <c r="AZ3685">
        <v>0.12076283705092523</v>
      </c>
      <c r="BA3685">
        <v>370.33149646175877</v>
      </c>
      <c r="BB3685">
        <v>363.19564046699008</v>
      </c>
      <c r="BC3685">
        <v>1</v>
      </c>
      <c r="BD3685">
        <v>43.262434610196316</v>
      </c>
      <c r="BE3685">
        <v>84.849112417713556</v>
      </c>
      <c r="BF3685">
        <v>5.4335993868760557</v>
      </c>
      <c r="BG3685">
        <v>4.9665853120037582</v>
      </c>
      <c r="BH3685">
        <v>402.88879314966306</v>
      </c>
      <c r="BI3685">
        <v>0.19999999999999998</v>
      </c>
      <c r="BJ3685">
        <v>2418.4944259225654</v>
      </c>
      <c r="BK3685">
        <v>702.37854144086123</v>
      </c>
      <c r="BL3685">
        <v>924.98210734770817</v>
      </c>
      <c r="BM3685">
        <v>1081.9222942373121</v>
      </c>
      <c r="BN3685">
        <v>225.20196405929269</v>
      </c>
      <c r="BO3685">
        <v>28.239082314375004</v>
      </c>
      <c r="BP3685">
        <v>6.765405267914161E-2</v>
      </c>
      <c r="BQ3685">
        <v>100</v>
      </c>
      <c r="BR3685">
        <v>312.28719027978428</v>
      </c>
      <c r="BS3685">
        <v>5.5037386955103913E-2</v>
      </c>
      <c r="BT3685">
        <v>2.9470301040468211E-4</v>
      </c>
      <c r="BU3685">
        <v>67.310938735966261</v>
      </c>
      <c r="BV3685">
        <v>0.52713668660496138</v>
      </c>
      <c r="BW3685">
        <v>14.058701161882901</v>
      </c>
      <c r="BX3685">
        <v>35.889413194242046</v>
      </c>
      <c r="BY3685">
        <v>39.429530984335287</v>
      </c>
      <c r="BZ3685">
        <v>1254.1707472037247</v>
      </c>
      <c r="CA3685">
        <v>276.39824884104024</v>
      </c>
      <c r="CB3685">
        <v>232.79464593063517</v>
      </c>
      <c r="CC3685" s="156">
        <v>1.02</v>
      </c>
      <c r="CD3685">
        <v>1170</v>
      </c>
      <c r="CE3685">
        <v>0.15122362618804508</v>
      </c>
      <c r="CF3685">
        <v>5.7673016530612315</v>
      </c>
      <c r="CG3685">
        <v>0.19790511522350651</v>
      </c>
      <c r="CH3685">
        <v>11.422399404078618</v>
      </c>
      <c r="CI3685">
        <v>9</v>
      </c>
    </row>
    <row r="3686" spans="47:87" x14ac:dyDescent="0.3">
      <c r="AU3686">
        <v>0.3</v>
      </c>
      <c r="AV3686">
        <v>20.405176495367037</v>
      </c>
      <c r="AW3686">
        <v>0.33219991662861015</v>
      </c>
      <c r="AX3686">
        <v>1.2048394688461443</v>
      </c>
      <c r="AY3686">
        <v>322.46418349310795</v>
      </c>
      <c r="AZ3686">
        <v>0.10367061549108995</v>
      </c>
      <c r="BA3686">
        <v>314.28804954621324</v>
      </c>
      <c r="BB3686">
        <v>344.97685482294776</v>
      </c>
      <c r="BC3686">
        <v>1</v>
      </c>
      <c r="BD3686">
        <v>46.435744832577093</v>
      </c>
      <c r="BE3686">
        <v>84.774008611459294</v>
      </c>
      <c r="BF3686">
        <v>16.843303730767076</v>
      </c>
      <c r="BG3686">
        <v>4.324825327286927</v>
      </c>
      <c r="BH3686">
        <v>422.35751449057364</v>
      </c>
      <c r="BI3686">
        <v>0.20000000000000004</v>
      </c>
      <c r="BJ3686">
        <v>2624.9162347115966</v>
      </c>
      <c r="BK3686">
        <v>704.50499484637987</v>
      </c>
      <c r="BL3686">
        <v>975.62763643830897</v>
      </c>
      <c r="BM3686">
        <v>1039.9046882497939</v>
      </c>
      <c r="BN3686">
        <v>218.83117407280815</v>
      </c>
      <c r="BO3686">
        <v>30.099957565482526</v>
      </c>
      <c r="BP3686">
        <v>4.1157561255915111E-2</v>
      </c>
      <c r="BQ3686">
        <v>100</v>
      </c>
      <c r="BR3686">
        <v>308.11179238086345</v>
      </c>
      <c r="BS3686">
        <v>5.1809940582130745E-2</v>
      </c>
      <c r="BT3686">
        <v>2.8800256506336474E-4</v>
      </c>
      <c r="BU3686">
        <v>3.1691870425907855</v>
      </c>
      <c r="BV3686">
        <v>0.5851128322361937</v>
      </c>
      <c r="BW3686">
        <v>15.371600211003301</v>
      </c>
      <c r="BX3686">
        <v>35.054211331392345</v>
      </c>
      <c r="BY3686">
        <v>32.269075560807707</v>
      </c>
      <c r="BZ3686">
        <v>1021.209247324426</v>
      </c>
      <c r="CA3686">
        <v>275.26659689635784</v>
      </c>
      <c r="CB3686">
        <v>242.89052816347109</v>
      </c>
      <c r="CC3686" s="156">
        <v>0.95</v>
      </c>
      <c r="CD3686">
        <v>2070</v>
      </c>
      <c r="CE3686">
        <v>8.3195834949539194E-2</v>
      </c>
      <c r="CF3686">
        <v>2.5146496051318907</v>
      </c>
      <c r="CG3686">
        <v>0.1104533571711059</v>
      </c>
      <c r="CH3686">
        <v>-1.8688718668087401</v>
      </c>
      <c r="CI3686" t="s">
        <v>479</v>
      </c>
    </row>
    <row r="3687" spans="47:87" x14ac:dyDescent="0.3">
      <c r="AU3687">
        <v>0.3</v>
      </c>
      <c r="AV3687">
        <v>17.936238589169363</v>
      </c>
      <c r="AW3687">
        <v>0.2913641376634486</v>
      </c>
      <c r="AX3687">
        <v>0.27530550101259321</v>
      </c>
      <c r="AY3687">
        <v>324.85115562032576</v>
      </c>
      <c r="AZ3687">
        <v>9.5739458730581373E-2</v>
      </c>
      <c r="BA3687">
        <v>432.29251586635701</v>
      </c>
      <c r="BB3687">
        <v>490.99352700812392</v>
      </c>
      <c r="BC3687">
        <v>1</v>
      </c>
      <c r="BD3687">
        <v>29.772577935775004</v>
      </c>
      <c r="BE3687">
        <v>88.351198888153036</v>
      </c>
      <c r="BF3687">
        <v>6.6329686619992811</v>
      </c>
      <c r="BG3687">
        <v>4.007340543168957</v>
      </c>
      <c r="BH3687">
        <v>422.2953285924591</v>
      </c>
      <c r="BI3687">
        <v>0.20000000000000004</v>
      </c>
      <c r="BJ3687">
        <v>2808.1310102104258</v>
      </c>
      <c r="BK3687">
        <v>689.30545591835983</v>
      </c>
      <c r="BL3687">
        <v>849.57554962437166</v>
      </c>
      <c r="BM3687">
        <v>877.73515868533684</v>
      </c>
      <c r="BN3687">
        <v>193.30395524421129</v>
      </c>
      <c r="BO3687">
        <v>26.224070389034434</v>
      </c>
      <c r="BP3687">
        <v>5.7412089979236296E-2</v>
      </c>
      <c r="BQ3687">
        <v>100</v>
      </c>
      <c r="BR3687">
        <v>342.24830967177468</v>
      </c>
      <c r="BS3687">
        <v>4.8295280009669372E-2</v>
      </c>
      <c r="BT3687">
        <v>3.158203196994663E-4</v>
      </c>
      <c r="BU3687">
        <v>0</v>
      </c>
      <c r="BV3687">
        <v>0.58809011136256906</v>
      </c>
      <c r="BW3687">
        <v>14.829795862634342</v>
      </c>
      <c r="BX3687">
        <v>35.812854486044429</v>
      </c>
      <c r="BY3687">
        <v>42.484908633234589</v>
      </c>
      <c r="BZ3687">
        <v>1062.3734054061388</v>
      </c>
      <c r="CA3687">
        <v>434.56127679985366</v>
      </c>
      <c r="CB3687">
        <v>237.15105829002675</v>
      </c>
      <c r="CC3687" s="156">
        <v>0.98</v>
      </c>
      <c r="CD3687">
        <v>1790</v>
      </c>
      <c r="CE3687">
        <v>8.9373397227090479E-2</v>
      </c>
      <c r="CF3687">
        <v>3.9162893341340963</v>
      </c>
      <c r="CG3687">
        <v>0.12635269872804333</v>
      </c>
      <c r="CH3687">
        <v>-5.0317314271011799</v>
      </c>
      <c r="CI3687" t="s">
        <v>479</v>
      </c>
    </row>
    <row r="3688" spans="47:87" x14ac:dyDescent="0.3">
      <c r="AU3688">
        <v>0.3</v>
      </c>
      <c r="AV3688">
        <v>19.603415334116924</v>
      </c>
      <c r="AW3688">
        <v>0.30675843806598624</v>
      </c>
      <c r="AX3688">
        <v>1.887626156983242</v>
      </c>
      <c r="AY3688">
        <v>330.77976978854343</v>
      </c>
      <c r="AZ3688">
        <v>8.8100788360295557E-2</v>
      </c>
      <c r="BA3688">
        <v>392.74245828285115</v>
      </c>
      <c r="BB3688">
        <v>373.4205078835314</v>
      </c>
      <c r="BC3688">
        <v>1</v>
      </c>
      <c r="BD3688">
        <v>41.238771727626478</v>
      </c>
      <c r="BE3688">
        <v>112.66824579125797</v>
      </c>
      <c r="BF3688">
        <v>15.833490811175606</v>
      </c>
      <c r="BG3688">
        <v>4.0832875453018485</v>
      </c>
      <c r="BH3688">
        <v>399.9196891067848</v>
      </c>
      <c r="BI3688">
        <v>0.20000000000000004</v>
      </c>
      <c r="BJ3688">
        <v>2950.5788366958914</v>
      </c>
      <c r="BK3688">
        <v>701.15168630426956</v>
      </c>
      <c r="BL3688">
        <v>842.98990987066691</v>
      </c>
      <c r="BM3688">
        <v>1041.6022574275696</v>
      </c>
      <c r="BN3688">
        <v>162.04177889425546</v>
      </c>
      <c r="BO3688">
        <v>27.698279367193845</v>
      </c>
      <c r="BP3688">
        <v>4.9749537188249558E-2</v>
      </c>
      <c r="BQ3688">
        <v>100</v>
      </c>
      <c r="BR3688">
        <v>363.24503044311598</v>
      </c>
      <c r="BS3688">
        <v>5.2806213883592364E-2</v>
      </c>
      <c r="BT3688">
        <v>2.7775131972104534E-4</v>
      </c>
      <c r="BU3688">
        <v>0</v>
      </c>
      <c r="BV3688">
        <v>0.54650548605796723</v>
      </c>
      <c r="BW3688">
        <v>13.548304293683644</v>
      </c>
      <c r="BX3688">
        <v>37.724951088315407</v>
      </c>
      <c r="BY3688">
        <v>29.05230603658876</v>
      </c>
      <c r="BZ3688">
        <v>866.77889906302948</v>
      </c>
      <c r="CA3688">
        <v>275.42474462684515</v>
      </c>
      <c r="CB3688">
        <v>234.52474788228122</v>
      </c>
      <c r="CC3688" s="156">
        <v>0.82</v>
      </c>
      <c r="CD3688">
        <v>1450</v>
      </c>
      <c r="CE3688">
        <v>0.19285962201467766</v>
      </c>
      <c r="CF3688">
        <v>6.4430774922434164</v>
      </c>
      <c r="CG3688">
        <v>0.25232412651505148</v>
      </c>
      <c r="CH3688">
        <v>17.228617031366991</v>
      </c>
      <c r="CI3688">
        <v>7</v>
      </c>
    </row>
    <row r="3689" spans="47:87" x14ac:dyDescent="0.3">
      <c r="AU3689">
        <v>0.3</v>
      </c>
      <c r="AV3689">
        <v>19.129065184248034</v>
      </c>
      <c r="AW3689">
        <v>0.33160082507637517</v>
      </c>
      <c r="AX3689">
        <v>1.4811154174483057</v>
      </c>
      <c r="AY3689">
        <v>330.48882960341888</v>
      </c>
      <c r="AZ3689">
        <v>9.8395435686422381E-2</v>
      </c>
      <c r="BA3689">
        <v>391.60429007477455</v>
      </c>
      <c r="BB3689">
        <v>383.3577780965914</v>
      </c>
      <c r="BC3689">
        <v>1</v>
      </c>
      <c r="BD3689">
        <v>40.281396251394057</v>
      </c>
      <c r="BE3689">
        <v>71.308333288061718</v>
      </c>
      <c r="BF3689">
        <v>13.61058765840364</v>
      </c>
      <c r="BG3689">
        <v>4.7539555094282893</v>
      </c>
      <c r="BH3689">
        <v>480.6795728838236</v>
      </c>
      <c r="BI3689">
        <v>0.2</v>
      </c>
      <c r="BJ3689">
        <v>2507.3644890716582</v>
      </c>
      <c r="BK3689">
        <v>687.26242851328959</v>
      </c>
      <c r="BL3689">
        <v>849.38204304001385</v>
      </c>
      <c r="BM3689">
        <v>1034.2481457245387</v>
      </c>
      <c r="BN3689">
        <v>170.53837586197872</v>
      </c>
      <c r="BO3689">
        <v>29.932024571437577</v>
      </c>
      <c r="BP3689">
        <v>5.4898846644896131E-2</v>
      </c>
      <c r="BQ3689">
        <v>100</v>
      </c>
      <c r="BR3689">
        <v>267.80501239226408</v>
      </c>
      <c r="BS3689">
        <v>5.1569307832787438E-2</v>
      </c>
      <c r="BT3689">
        <v>2.9821585528124855E-4</v>
      </c>
      <c r="BU3689">
        <v>37.803967358124396</v>
      </c>
      <c r="BV3689">
        <v>0.53666463550457977</v>
      </c>
      <c r="BW3689">
        <v>14.986510806729308</v>
      </c>
      <c r="BX3689">
        <v>37.549780173236755</v>
      </c>
      <c r="BY3689">
        <v>29.971275024813856</v>
      </c>
      <c r="BZ3689">
        <v>1093.1402995750827</v>
      </c>
      <c r="CA3689">
        <v>307.44787594022443</v>
      </c>
      <c r="CB3689">
        <v>234.04483041694954</v>
      </c>
      <c r="CC3689" s="156">
        <v>1.05</v>
      </c>
      <c r="CD3689">
        <v>800</v>
      </c>
      <c r="CE3689">
        <v>0.24671149352537292</v>
      </c>
      <c r="CF3689">
        <v>6.9899312220546115</v>
      </c>
      <c r="CG3689">
        <v>0.30040877892918116</v>
      </c>
      <c r="CH3689">
        <v>32.217306211139139</v>
      </c>
      <c r="CI3689">
        <v>5</v>
      </c>
    </row>
    <row r="3690" spans="47:87" x14ac:dyDescent="0.3">
      <c r="AU3690">
        <v>0.3</v>
      </c>
      <c r="AV3690">
        <v>20.764317909213698</v>
      </c>
      <c r="AW3690">
        <v>0.34330399429630643</v>
      </c>
      <c r="AX3690">
        <v>2.6690391100516093</v>
      </c>
      <c r="AY3690">
        <v>280.0671392764566</v>
      </c>
      <c r="AZ3690">
        <v>8.7111577570200369E-2</v>
      </c>
      <c r="BA3690">
        <v>427.51503858968238</v>
      </c>
      <c r="BB3690">
        <v>335.94278187181374</v>
      </c>
      <c r="BC3690">
        <v>1</v>
      </c>
      <c r="BD3690">
        <v>43.740992977651977</v>
      </c>
      <c r="BE3690">
        <v>100.61616455904203</v>
      </c>
      <c r="BF3690">
        <v>11.349719996785597</v>
      </c>
      <c r="BG3690">
        <v>6.1192625930526461</v>
      </c>
      <c r="BH3690">
        <v>395.34058730446617</v>
      </c>
      <c r="BI3690">
        <v>0.20000000000000009</v>
      </c>
      <c r="BJ3690">
        <v>2739.3614581024813</v>
      </c>
      <c r="BK3690">
        <v>715.54850496876816</v>
      </c>
      <c r="BL3690">
        <v>896.41873849519686</v>
      </c>
      <c r="BM3690">
        <v>990.02783333566333</v>
      </c>
      <c r="BN3690">
        <v>120.74683931536367</v>
      </c>
      <c r="BO3690">
        <v>30.980329531924937</v>
      </c>
      <c r="BP3690">
        <v>5.7888986403437911E-2</v>
      </c>
      <c r="BQ3690">
        <v>100</v>
      </c>
      <c r="BR3690">
        <v>318.83831853429956</v>
      </c>
      <c r="BS3690">
        <v>5.385989673553921E-2</v>
      </c>
      <c r="BT3690">
        <v>3.0062548050779686E-4</v>
      </c>
      <c r="BU3690">
        <v>88.99550353769942</v>
      </c>
      <c r="BV3690">
        <v>0.55086262129574826</v>
      </c>
      <c r="BW3690">
        <v>14.275787630282071</v>
      </c>
      <c r="BX3690">
        <v>34.36230674698264</v>
      </c>
      <c r="BY3690">
        <v>36.138219872367948</v>
      </c>
      <c r="BZ3690">
        <v>895.83556412753626</v>
      </c>
      <c r="CA3690">
        <v>272.93298045537057</v>
      </c>
      <c r="CB3690">
        <v>217.79477676140363</v>
      </c>
      <c r="CC3690" s="156">
        <v>0.96</v>
      </c>
      <c r="CD3690">
        <v>1850</v>
      </c>
      <c r="CE3690">
        <v>0.12300387187226725</v>
      </c>
      <c r="CF3690">
        <v>4.4982468935333921</v>
      </c>
      <c r="CG3690">
        <v>0.16433060856650986</v>
      </c>
      <c r="CH3690">
        <v>2.8598217635898635</v>
      </c>
      <c r="CI3690">
        <v>15</v>
      </c>
    </row>
    <row r="3691" spans="47:87" x14ac:dyDescent="0.3">
      <c r="AU3691">
        <v>0.3</v>
      </c>
      <c r="AV3691">
        <v>20.197206743183298</v>
      </c>
      <c r="AW3691">
        <v>0.40707970648342717</v>
      </c>
      <c r="AX3691">
        <v>1.5473550512951251</v>
      </c>
      <c r="AY3691">
        <v>350.81672000484252</v>
      </c>
      <c r="AZ3691">
        <v>9.6173212227712565E-2</v>
      </c>
      <c r="BA3691">
        <v>408.7188137321715</v>
      </c>
      <c r="BB3691">
        <v>422.53536192385928</v>
      </c>
      <c r="BC3691">
        <v>1</v>
      </c>
      <c r="BD3691">
        <v>40.5041924706305</v>
      </c>
      <c r="BE3691">
        <v>103.47698566251835</v>
      </c>
      <c r="BF3691">
        <v>11.711980102804594</v>
      </c>
      <c r="BG3691">
        <v>6.3736642171728795</v>
      </c>
      <c r="BH3691">
        <v>414.0697788661339</v>
      </c>
      <c r="BI3691">
        <v>0.20000000000000009</v>
      </c>
      <c r="BJ3691">
        <v>2532.3477942816844</v>
      </c>
      <c r="BK3691">
        <v>678.13830527786934</v>
      </c>
      <c r="BL3691">
        <v>859.88460090314902</v>
      </c>
      <c r="BM3691">
        <v>961.09935600399797</v>
      </c>
      <c r="BN3691">
        <v>159.30763227301145</v>
      </c>
      <c r="BO3691">
        <v>36.795807202946989</v>
      </c>
      <c r="BP3691">
        <v>6.1366602935644957E-2</v>
      </c>
      <c r="BQ3691">
        <v>100</v>
      </c>
      <c r="BR3691">
        <v>326.00203342559502</v>
      </c>
      <c r="BS3691">
        <v>5.1530162583731248E-2</v>
      </c>
      <c r="BT3691">
        <v>3.1403459517657543E-4</v>
      </c>
      <c r="BU3691">
        <v>0</v>
      </c>
      <c r="BV3691">
        <v>0.57095128059963463</v>
      </c>
      <c r="BW3691">
        <v>15.013325057555212</v>
      </c>
      <c r="BX3691">
        <v>35.698139587639716</v>
      </c>
      <c r="BY3691">
        <v>34.83952326079082</v>
      </c>
      <c r="BZ3691">
        <v>1126.671257046929</v>
      </c>
      <c r="CA3691">
        <v>270.8735169995374</v>
      </c>
      <c r="CB3691">
        <v>232.87288752445585</v>
      </c>
      <c r="CC3691" s="156">
        <v>0.9</v>
      </c>
      <c r="CD3691">
        <v>1180</v>
      </c>
      <c r="CE3691">
        <v>0.23471457922007777</v>
      </c>
      <c r="CF3691">
        <v>7.1842043461818541</v>
      </c>
      <c r="CG3691">
        <v>0.27975781602258926</v>
      </c>
      <c r="CH3691">
        <v>20.755994951557003</v>
      </c>
      <c r="CI3691">
        <v>6</v>
      </c>
    </row>
    <row r="3692" spans="47:87" x14ac:dyDescent="0.3">
      <c r="AU3692">
        <v>0.3</v>
      </c>
      <c r="AV3692">
        <v>19.822948049515361</v>
      </c>
      <c r="AW3692">
        <v>0.33649681986480345</v>
      </c>
      <c r="AX3692">
        <v>2.4395462563264285</v>
      </c>
      <c r="AY3692">
        <v>346.50664446616878</v>
      </c>
      <c r="AZ3692">
        <v>0.11626832816203253</v>
      </c>
      <c r="BA3692">
        <v>378.06214449105852</v>
      </c>
      <c r="BB3692">
        <v>346.37790735095996</v>
      </c>
      <c r="BC3692">
        <v>1</v>
      </c>
      <c r="BD3692">
        <v>38.557396807719158</v>
      </c>
      <c r="BE3692">
        <v>80.135157155407128</v>
      </c>
      <c r="BF3692">
        <v>14.501450634177329</v>
      </c>
      <c r="BG3692">
        <v>3.129892978965803</v>
      </c>
      <c r="BH3692">
        <v>429.85284678001852</v>
      </c>
      <c r="BI3692">
        <v>0.19999999999999998</v>
      </c>
      <c r="BJ3692">
        <v>2706.6998114714747</v>
      </c>
      <c r="BK3692">
        <v>696.85300340222534</v>
      </c>
      <c r="BL3692">
        <v>897.99626907875609</v>
      </c>
      <c r="BM3692">
        <v>828.65817959894025</v>
      </c>
      <c r="BN3692">
        <v>159.26278330323657</v>
      </c>
      <c r="BO3692">
        <v>30.231342717546529</v>
      </c>
      <c r="BP3692">
        <v>7.2935803606479443E-2</v>
      </c>
      <c r="BQ3692">
        <v>100</v>
      </c>
      <c r="BR3692">
        <v>324.15858319916606</v>
      </c>
      <c r="BS3692">
        <v>5.5955008220135063E-2</v>
      </c>
      <c r="BT3692">
        <v>2.884197623007948E-4</v>
      </c>
      <c r="BU3692">
        <v>0</v>
      </c>
      <c r="BV3692">
        <v>0.54718153907711953</v>
      </c>
      <c r="BW3692">
        <v>14.765262042557445</v>
      </c>
      <c r="BX3692">
        <v>35.721476406024053</v>
      </c>
      <c r="BY3692">
        <v>34.729205029734018</v>
      </c>
      <c r="BZ3692">
        <v>1080.9339126757272</v>
      </c>
      <c r="CA3692">
        <v>214.7605764211819</v>
      </c>
      <c r="CB3692">
        <v>209.68754739687839</v>
      </c>
      <c r="CC3692" s="156">
        <v>0.84</v>
      </c>
      <c r="CD3692">
        <v>1280</v>
      </c>
      <c r="CE3692">
        <v>0.16567575481104702</v>
      </c>
      <c r="CF3692">
        <v>6.5816621422984074</v>
      </c>
      <c r="CG3692">
        <v>0.21328253887595625</v>
      </c>
      <c r="CH3692">
        <v>17.928324896289695</v>
      </c>
      <c r="CI3692">
        <v>8</v>
      </c>
    </row>
    <row r="3693" spans="47:87" x14ac:dyDescent="0.3">
      <c r="AU3693">
        <v>0.3</v>
      </c>
      <c r="AV3693">
        <v>19.891465041834952</v>
      </c>
      <c r="AW3693">
        <v>0.32827471992002871</v>
      </c>
      <c r="AX3693">
        <v>1.5993244801218049</v>
      </c>
      <c r="AY3693">
        <v>345.12610194693531</v>
      </c>
      <c r="AZ3693">
        <v>9.4225268063401285E-2</v>
      </c>
      <c r="BA3693">
        <v>230.10040230125136</v>
      </c>
      <c r="BB3693">
        <v>427.40134798666105</v>
      </c>
      <c r="BC3693">
        <v>1</v>
      </c>
      <c r="BD3693">
        <v>44.612321189384929</v>
      </c>
      <c r="BE3693">
        <v>106.72934573912681</v>
      </c>
      <c r="BF3693">
        <v>22.125937760942776</v>
      </c>
      <c r="BG3693">
        <v>5.081788465000562</v>
      </c>
      <c r="BH3693">
        <v>430.25950339192451</v>
      </c>
      <c r="BI3693">
        <v>0.19999999999999998</v>
      </c>
      <c r="BJ3693">
        <v>2487.4089364819251</v>
      </c>
      <c r="BK3693">
        <v>688.06104446892141</v>
      </c>
      <c r="BL3693">
        <v>935.23706276759754</v>
      </c>
      <c r="BM3693">
        <v>877.32035817167514</v>
      </c>
      <c r="BN3693">
        <v>108.58097753372004</v>
      </c>
      <c r="BO3693">
        <v>29.700250372684863</v>
      </c>
      <c r="BP3693">
        <v>4.6056732009835538E-2</v>
      </c>
      <c r="BQ3693">
        <v>100</v>
      </c>
      <c r="BR3693">
        <v>271.27117561645645</v>
      </c>
      <c r="BS3693">
        <v>5.3951225262112101E-2</v>
      </c>
      <c r="BT3693">
        <v>3.1436983455158626E-4</v>
      </c>
      <c r="BU3693">
        <v>9.0798778876677613</v>
      </c>
      <c r="BV3693">
        <v>0.56295097614869793</v>
      </c>
      <c r="BW3693">
        <v>15.20518799931291</v>
      </c>
      <c r="BX3693">
        <v>35.349773742905477</v>
      </c>
      <c r="BY3693">
        <v>37.211595574383495</v>
      </c>
      <c r="BZ3693">
        <v>1101.3020640841603</v>
      </c>
      <c r="CA3693">
        <v>180.03549194896226</v>
      </c>
      <c r="CB3693">
        <v>226.10182418489276</v>
      </c>
      <c r="CC3693" s="156">
        <v>0.91</v>
      </c>
      <c r="CD3693">
        <v>1620</v>
      </c>
      <c r="CE3693">
        <v>0.11622167753270607</v>
      </c>
      <c r="CF3693">
        <v>4.7625121122682135</v>
      </c>
      <c r="CG3693">
        <v>0.14595659956408016</v>
      </c>
      <c r="CH3693">
        <v>-0.72298429187861879</v>
      </c>
      <c r="CI3693" t="s">
        <v>479</v>
      </c>
    </row>
    <row r="3694" spans="47:87" x14ac:dyDescent="0.3">
      <c r="AU3694">
        <v>0.3</v>
      </c>
      <c r="AV3694">
        <v>21.282485085250855</v>
      </c>
      <c r="AW3694">
        <v>0.2914844989649048</v>
      </c>
      <c r="AX3694">
        <v>2.0311719573012779</v>
      </c>
      <c r="AY3694">
        <v>322.14762281382247</v>
      </c>
      <c r="AZ3694">
        <v>9.7174573549584281E-2</v>
      </c>
      <c r="BA3694">
        <v>427.44567787025039</v>
      </c>
      <c r="BB3694">
        <v>297.55035884327981</v>
      </c>
      <c r="BC3694">
        <v>1</v>
      </c>
      <c r="BD3694">
        <v>50.632633972345268</v>
      </c>
      <c r="BE3694">
        <v>102.53588170427035</v>
      </c>
      <c r="BF3694">
        <v>17.494130156745531</v>
      </c>
      <c r="BG3694">
        <v>5.1519962722182235</v>
      </c>
      <c r="BH3694">
        <v>418.78833435384445</v>
      </c>
      <c r="BI3694">
        <v>0.19999999999999996</v>
      </c>
      <c r="BJ3694">
        <v>2418.6171275305173</v>
      </c>
      <c r="BK3694">
        <v>692.0954565828705</v>
      </c>
      <c r="BL3694">
        <v>894.85219745601296</v>
      </c>
      <c r="BM3694">
        <v>916.79631571737548</v>
      </c>
      <c r="BN3694">
        <v>128.83337675696873</v>
      </c>
      <c r="BO3694">
        <v>26.071132413240971</v>
      </c>
      <c r="BP3694">
        <v>7.7301672757412454E-2</v>
      </c>
      <c r="BQ3694">
        <v>100</v>
      </c>
      <c r="BR3694">
        <v>350.05188253115222</v>
      </c>
      <c r="BS3694">
        <v>6.0639293118228112E-2</v>
      </c>
      <c r="BT3694">
        <v>3.0691160272648059E-4</v>
      </c>
      <c r="BU3694">
        <v>77.500010232982049</v>
      </c>
      <c r="BV3694">
        <v>0.52592627804578873</v>
      </c>
      <c r="BW3694">
        <v>15.71661041713765</v>
      </c>
      <c r="BX3694">
        <v>37.742552243164702</v>
      </c>
      <c r="BY3694">
        <v>29.926058762704162</v>
      </c>
      <c r="BZ3694">
        <v>992.5864807248721</v>
      </c>
      <c r="CA3694">
        <v>387.11059552792187</v>
      </c>
      <c r="CB3694">
        <v>228.44898157244805</v>
      </c>
      <c r="CC3694" s="156">
        <v>0.92</v>
      </c>
      <c r="CD3694">
        <v>1250</v>
      </c>
      <c r="CE3694">
        <v>0.17464184184444176</v>
      </c>
      <c r="CF3694">
        <v>6.3689883920464947</v>
      </c>
      <c r="CG3694">
        <v>0.20975987852331765</v>
      </c>
      <c r="CH3694">
        <v>24.528361459501067</v>
      </c>
      <c r="CI3694">
        <v>7</v>
      </c>
    </row>
    <row r="3695" spans="47:87" x14ac:dyDescent="0.3">
      <c r="AU3695">
        <v>0.3</v>
      </c>
      <c r="AV3695">
        <v>20.634025334660869</v>
      </c>
      <c r="AW3695">
        <v>0.39903899281873279</v>
      </c>
      <c r="AX3695">
        <v>1.7739746518821717</v>
      </c>
      <c r="AY3695">
        <v>358.65090283701795</v>
      </c>
      <c r="AZ3695">
        <v>0.10342418393416065</v>
      </c>
      <c r="BA3695">
        <v>337.83230905308636</v>
      </c>
      <c r="BB3695">
        <v>308.73373989489806</v>
      </c>
      <c r="BC3695">
        <v>1</v>
      </c>
      <c r="BD3695">
        <v>31.237480987211242</v>
      </c>
      <c r="BE3695">
        <v>93.854866006108523</v>
      </c>
      <c r="BF3695">
        <v>17.898626989709175</v>
      </c>
      <c r="BG3695">
        <v>5.0504314817375144</v>
      </c>
      <c r="BH3695">
        <v>366.9465320854689</v>
      </c>
      <c r="BI3695">
        <v>0.20000000000000004</v>
      </c>
      <c r="BJ3695">
        <v>2224.1719746087415</v>
      </c>
      <c r="BK3695">
        <v>665.19535059724012</v>
      </c>
      <c r="BL3695">
        <v>875.55961611323619</v>
      </c>
      <c r="BM3695">
        <v>971.28150950758152</v>
      </c>
      <c r="BN3695">
        <v>219.67785231952146</v>
      </c>
      <c r="BO3695">
        <v>35.938709974857503</v>
      </c>
      <c r="BP3695">
        <v>7.5921153508278452E-2</v>
      </c>
      <c r="BQ3695">
        <v>100</v>
      </c>
      <c r="BR3695">
        <v>331.73259284104546</v>
      </c>
      <c r="BS3695">
        <v>5.6367562205226679E-2</v>
      </c>
      <c r="BT3695">
        <v>3.1217594058731077E-4</v>
      </c>
      <c r="BU3695">
        <v>0</v>
      </c>
      <c r="BV3695">
        <v>0.5190442091567683</v>
      </c>
      <c r="BW3695">
        <v>13.820696613085508</v>
      </c>
      <c r="BX3695">
        <v>35.871122059801237</v>
      </c>
      <c r="BY3695">
        <v>33.227323996181632</v>
      </c>
      <c r="BZ3695">
        <v>940.47927622657051</v>
      </c>
      <c r="CA3695">
        <v>244.10752016318457</v>
      </c>
      <c r="CB3695">
        <v>230.88278713116048</v>
      </c>
      <c r="CC3695" s="156">
        <v>0.99</v>
      </c>
      <c r="CD3695">
        <v>1190</v>
      </c>
      <c r="CE3695">
        <v>0.20553183510471285</v>
      </c>
      <c r="CF3695">
        <v>6.7006430697301731</v>
      </c>
      <c r="CG3695">
        <v>0.24535233014333466</v>
      </c>
      <c r="CH3695">
        <v>23.59624770400249</v>
      </c>
      <c r="CI3695">
        <v>6</v>
      </c>
    </row>
    <row r="3696" spans="47:87" x14ac:dyDescent="0.3">
      <c r="AU3696">
        <v>0.3</v>
      </c>
      <c r="AV3696">
        <v>20.843869934735288</v>
      </c>
      <c r="AW3696">
        <v>0.27713697009473626</v>
      </c>
      <c r="AX3696">
        <v>2.2783981874035164</v>
      </c>
      <c r="AY3696">
        <v>325.37560912160859</v>
      </c>
      <c r="AZ3696">
        <v>0.11318886860858667</v>
      </c>
      <c r="BA3696">
        <v>469.74357103934625</v>
      </c>
      <c r="BB3696">
        <v>302.40321664477784</v>
      </c>
      <c r="BC3696">
        <v>1</v>
      </c>
      <c r="BD3696">
        <v>43.50772872487164</v>
      </c>
      <c r="BE3696">
        <v>104.07732107750525</v>
      </c>
      <c r="BF3696">
        <v>19.720117581564022</v>
      </c>
      <c r="BG3696">
        <v>5.7273516079958746</v>
      </c>
      <c r="BH3696">
        <v>458.36649653739966</v>
      </c>
      <c r="BI3696">
        <v>0.2</v>
      </c>
      <c r="BJ3696">
        <v>2457.2986608471106</v>
      </c>
      <c r="BK3696">
        <v>704.48931229155733</v>
      </c>
      <c r="BL3696">
        <v>919.39657678923936</v>
      </c>
      <c r="BM3696">
        <v>920.79935054318719</v>
      </c>
      <c r="BN3696">
        <v>215.86666699164115</v>
      </c>
      <c r="BO3696">
        <v>24.874552109651546</v>
      </c>
      <c r="BP3696">
        <v>6.2875241780437088E-2</v>
      </c>
      <c r="BQ3696">
        <v>100</v>
      </c>
      <c r="BR3696">
        <v>337.46455350764876</v>
      </c>
      <c r="BS3696">
        <v>4.9145215137515359E-2</v>
      </c>
      <c r="BT3696">
        <v>3.172124900024487E-4</v>
      </c>
      <c r="BU3696">
        <v>0</v>
      </c>
      <c r="BV3696">
        <v>0.53207610288293061</v>
      </c>
      <c r="BW3696">
        <v>14.721193029589083</v>
      </c>
      <c r="BX3696">
        <v>37.025709487333856</v>
      </c>
      <c r="BY3696">
        <v>34.777612093511578</v>
      </c>
      <c r="BZ3696">
        <v>1167.273702549583</v>
      </c>
      <c r="CA3696">
        <v>237.94397655311431</v>
      </c>
      <c r="CB3696">
        <v>216.2919709238497</v>
      </c>
      <c r="CC3696" s="156">
        <v>0.87</v>
      </c>
      <c r="CD3696">
        <v>2180</v>
      </c>
      <c r="CE3696">
        <v>0.16875041466619867</v>
      </c>
      <c r="CF3696">
        <v>5.3754504633222417</v>
      </c>
      <c r="CG3696">
        <v>0.20068657834461107</v>
      </c>
      <c r="CH3696">
        <v>20.022668590270257</v>
      </c>
      <c r="CI3696">
        <v>8</v>
      </c>
    </row>
    <row r="3697" spans="47:87" x14ac:dyDescent="0.3">
      <c r="AU3697">
        <v>0.3</v>
      </c>
      <c r="AV3697">
        <v>21.986486564239193</v>
      </c>
      <c r="AW3697">
        <v>0.28054463413084652</v>
      </c>
      <c r="AX3697">
        <v>0.98461171389166702</v>
      </c>
      <c r="AY3697">
        <v>339.15435667028737</v>
      </c>
      <c r="AZ3697">
        <v>0.1048213462221062</v>
      </c>
      <c r="BA3697">
        <v>423.28548242535146</v>
      </c>
      <c r="BB3697">
        <v>324.74300079592967</v>
      </c>
      <c r="BC3697">
        <v>1</v>
      </c>
      <c r="BD3697">
        <v>42.776613537897902</v>
      </c>
      <c r="BE3697">
        <v>100.89680575657418</v>
      </c>
      <c r="BF3697">
        <v>15.091984571882774</v>
      </c>
      <c r="BG3697">
        <v>4.4089928087081454</v>
      </c>
      <c r="BH3697">
        <v>420.97084149116552</v>
      </c>
      <c r="BI3697">
        <v>0.19999999999999996</v>
      </c>
      <c r="BJ3697">
        <v>3037.0844678121034</v>
      </c>
      <c r="BK3697">
        <v>675.96426574002066</v>
      </c>
      <c r="BL3697">
        <v>878.37013230972354</v>
      </c>
      <c r="BM3697">
        <v>896.38967874967693</v>
      </c>
      <c r="BN3697">
        <v>206.01593669966849</v>
      </c>
      <c r="BO3697">
        <v>25.314665445957143</v>
      </c>
      <c r="BP3697">
        <v>4.7404437686894868E-2</v>
      </c>
      <c r="BQ3697">
        <v>100</v>
      </c>
      <c r="BR3697">
        <v>385.74574999187348</v>
      </c>
      <c r="BS3697">
        <v>5.367742957002164E-2</v>
      </c>
      <c r="BT3697">
        <v>3.0942254953598736E-4</v>
      </c>
      <c r="BU3697">
        <v>12.643018199829358</v>
      </c>
      <c r="BV3697">
        <v>0.55253795043305853</v>
      </c>
      <c r="BW3697">
        <v>14.571806675716488</v>
      </c>
      <c r="BX3697">
        <v>34.066036389126118</v>
      </c>
      <c r="BY3697">
        <v>37.212058278356452</v>
      </c>
      <c r="BZ3697">
        <v>784.54332941259827</v>
      </c>
      <c r="CA3697">
        <v>232.18247337104967</v>
      </c>
      <c r="CB3697">
        <v>233.36519143534358</v>
      </c>
      <c r="CC3697" s="156">
        <v>1.28</v>
      </c>
      <c r="CD3697">
        <v>1520</v>
      </c>
      <c r="CE3697">
        <v>4.3807036381739772E-2</v>
      </c>
      <c r="CF3697">
        <v>2.4717455675823445</v>
      </c>
      <c r="CG3697">
        <v>8.050389523265207E-2</v>
      </c>
      <c r="CH3697">
        <v>-11.48839233650124</v>
      </c>
      <c r="CI3697" t="s">
        <v>479</v>
      </c>
    </row>
    <row r="3698" spans="47:87" x14ac:dyDescent="0.3">
      <c r="AU3698">
        <v>0.3</v>
      </c>
      <c r="AV3698">
        <v>19.51215401734342</v>
      </c>
      <c r="AW3698">
        <v>0.26472309992347381</v>
      </c>
      <c r="AX3698">
        <v>1.6956156199972454</v>
      </c>
      <c r="AY3698">
        <v>334.70346133026686</v>
      </c>
      <c r="AZ3698">
        <v>0.10319179194383629</v>
      </c>
      <c r="BA3698">
        <v>418.7180476163781</v>
      </c>
      <c r="BB3698">
        <v>330.2077779453445</v>
      </c>
      <c r="BC3698">
        <v>1</v>
      </c>
      <c r="BD3698">
        <v>41.218480614754256</v>
      </c>
      <c r="BE3698">
        <v>110.67692387152586</v>
      </c>
      <c r="BF3698">
        <v>16.047794976657162</v>
      </c>
      <c r="BG3698">
        <v>6.1258142230417079</v>
      </c>
      <c r="BH3698">
        <v>439.44439164543155</v>
      </c>
      <c r="BI3698">
        <v>0.19999999999999998</v>
      </c>
      <c r="BJ3698">
        <v>2691.5081103015159</v>
      </c>
      <c r="BK3698">
        <v>689.34100048580081</v>
      </c>
      <c r="BL3698">
        <v>904.10982340268959</v>
      </c>
      <c r="BM3698">
        <v>922.27142241920217</v>
      </c>
      <c r="BN3698">
        <v>163.87924188223741</v>
      </c>
      <c r="BO3698">
        <v>23.836630505001953</v>
      </c>
      <c r="BP3698">
        <v>5.0825327195035082E-2</v>
      </c>
      <c r="BQ3698">
        <v>100</v>
      </c>
      <c r="BR3698">
        <v>373.39844588173696</v>
      </c>
      <c r="BS3698">
        <v>5.3705978730178031E-2</v>
      </c>
      <c r="BT3698">
        <v>3.1195331940675849E-4</v>
      </c>
      <c r="BU3698">
        <v>0</v>
      </c>
      <c r="BV3698">
        <v>0.54493722870659023</v>
      </c>
      <c r="BW3698">
        <v>13.997453078187307</v>
      </c>
      <c r="BX3698">
        <v>35.347771728707713</v>
      </c>
      <c r="BY3698">
        <v>31.487235182983813</v>
      </c>
      <c r="BZ3698">
        <v>1007.5274202962606</v>
      </c>
      <c r="CA3698">
        <v>240.13187674125345</v>
      </c>
      <c r="CB3698">
        <v>221.20888349399485</v>
      </c>
      <c r="CC3698" s="156">
        <v>1.1599999999999999</v>
      </c>
      <c r="CD3698">
        <v>1200</v>
      </c>
      <c r="CE3698">
        <v>0.10179092886532848</v>
      </c>
      <c r="CF3698">
        <v>3.8700843620454108</v>
      </c>
      <c r="CG3698">
        <v>0.14787176608144953</v>
      </c>
      <c r="CH3698">
        <v>-0.47208030616654389</v>
      </c>
      <c r="CI3698" t="s">
        <v>479</v>
      </c>
    </row>
    <row r="3699" spans="47:87" x14ac:dyDescent="0.3">
      <c r="AU3699">
        <v>0.3</v>
      </c>
      <c r="AV3699">
        <v>19.414748005697511</v>
      </c>
      <c r="AW3699">
        <v>0.32114257656171252</v>
      </c>
      <c r="AX3699">
        <v>0.46729765510716015</v>
      </c>
      <c r="AY3699">
        <v>329.12648508984751</v>
      </c>
      <c r="AZ3699">
        <v>9.0396942449146714E-2</v>
      </c>
      <c r="BA3699">
        <v>373.8693812117956</v>
      </c>
      <c r="BB3699">
        <v>361.2679943558104</v>
      </c>
      <c r="BC3699">
        <v>1</v>
      </c>
      <c r="BD3699">
        <v>45.510854275061099</v>
      </c>
      <c r="BE3699">
        <v>104.59126269065115</v>
      </c>
      <c r="BF3699">
        <v>8.5358694397621058</v>
      </c>
      <c r="BG3699">
        <v>4.9287496029514211</v>
      </c>
      <c r="BH3699">
        <v>418.18277097268839</v>
      </c>
      <c r="BI3699">
        <v>0.20000000000000007</v>
      </c>
      <c r="BJ3699">
        <v>2775.2376134850224</v>
      </c>
      <c r="BK3699">
        <v>675.0396150222316</v>
      </c>
      <c r="BL3699">
        <v>912.08753949244078</v>
      </c>
      <c r="BM3699">
        <v>1007.1718810739617</v>
      </c>
      <c r="BN3699">
        <v>139.86716756688446</v>
      </c>
      <c r="BO3699">
        <v>28.962946781370977</v>
      </c>
      <c r="BP3699">
        <v>5.6232242261631496E-2</v>
      </c>
      <c r="BQ3699">
        <v>100</v>
      </c>
      <c r="BR3699">
        <v>318.98420451391257</v>
      </c>
      <c r="BS3699">
        <v>5.5838472749456351E-2</v>
      </c>
      <c r="BT3699">
        <v>2.7074206728402387E-4</v>
      </c>
      <c r="BU3699">
        <v>43.692613375943729</v>
      </c>
      <c r="BV3699">
        <v>0.5435594752648395</v>
      </c>
      <c r="BW3699">
        <v>14.420815543633571</v>
      </c>
      <c r="BX3699">
        <v>34.592334222129068</v>
      </c>
      <c r="BY3699">
        <v>31.077382749217026</v>
      </c>
      <c r="BZ3699">
        <v>1191.0646040941756</v>
      </c>
      <c r="CA3699">
        <v>177.30779116567129</v>
      </c>
      <c r="CB3699">
        <v>241.464025095739</v>
      </c>
      <c r="CC3699" s="156">
        <v>0.92</v>
      </c>
      <c r="CD3699">
        <v>1680</v>
      </c>
      <c r="CE3699">
        <v>0.13344108801157661</v>
      </c>
      <c r="CF3699">
        <v>5.1960223983292755</v>
      </c>
      <c r="CG3699">
        <v>0.17674099205820093</v>
      </c>
      <c r="CH3699">
        <v>8.5322568809251411</v>
      </c>
      <c r="CI3699">
        <v>11</v>
      </c>
    </row>
    <row r="3700" spans="47:87" x14ac:dyDescent="0.3">
      <c r="AU3700">
        <v>0.3</v>
      </c>
      <c r="AV3700">
        <v>19.120994246829319</v>
      </c>
      <c r="AW3700">
        <v>0.3432485862966197</v>
      </c>
      <c r="AX3700">
        <v>1.1983531006877395</v>
      </c>
      <c r="AY3700">
        <v>316.5071868347311</v>
      </c>
      <c r="AZ3700">
        <v>7.6427210701975307E-2</v>
      </c>
      <c r="BA3700">
        <v>361.56077549947827</v>
      </c>
      <c r="BB3700">
        <v>398.81747474522365</v>
      </c>
      <c r="BC3700">
        <v>1</v>
      </c>
      <c r="BD3700">
        <v>41.066392221768538</v>
      </c>
      <c r="BE3700">
        <v>103.69094552302762</v>
      </c>
      <c r="BF3700">
        <v>19.906646035945016</v>
      </c>
      <c r="BG3700">
        <v>6.0447165760443502</v>
      </c>
      <c r="BH3700">
        <v>405.16916783927502</v>
      </c>
      <c r="BI3700">
        <v>0.2</v>
      </c>
      <c r="BJ3700">
        <v>2491.372295906569</v>
      </c>
      <c r="BK3700">
        <v>679.50935121506154</v>
      </c>
      <c r="BL3700">
        <v>901.82075965701108</v>
      </c>
      <c r="BM3700">
        <v>748.18105280508428</v>
      </c>
      <c r="BN3700">
        <v>242.76073388761702</v>
      </c>
      <c r="BO3700">
        <v>31.165301536444378</v>
      </c>
      <c r="BP3700">
        <v>3.4879443921704494E-2</v>
      </c>
      <c r="BQ3700">
        <v>100</v>
      </c>
      <c r="BR3700">
        <v>328.72386727906445</v>
      </c>
      <c r="BS3700">
        <v>5.3373891251984322E-2</v>
      </c>
      <c r="BT3700">
        <v>3.1687871212960305E-4</v>
      </c>
      <c r="BU3700">
        <v>0</v>
      </c>
      <c r="BV3700">
        <v>0.54959433843787242</v>
      </c>
      <c r="BW3700">
        <v>14.053917118224369</v>
      </c>
      <c r="BX3700">
        <v>36.38541554215287</v>
      </c>
      <c r="BY3700">
        <v>31.708483430126588</v>
      </c>
      <c r="BZ3700">
        <v>1224.7674119086107</v>
      </c>
      <c r="CA3700">
        <v>346.80407684462205</v>
      </c>
      <c r="CB3700">
        <v>213.73795772252538</v>
      </c>
      <c r="CC3700" s="156">
        <v>1.23</v>
      </c>
      <c r="CD3700">
        <v>1220</v>
      </c>
      <c r="CE3700">
        <v>9.7454163242862268E-2</v>
      </c>
      <c r="CF3700">
        <v>3.9763006616732728</v>
      </c>
      <c r="CG3700">
        <v>0.13658095874372284</v>
      </c>
      <c r="CH3700">
        <v>-1.8647594037656285</v>
      </c>
      <c r="CI3700" t="s">
        <v>479</v>
      </c>
    </row>
    <row r="3701" spans="47:87" x14ac:dyDescent="0.3">
      <c r="AU3701">
        <v>0.3</v>
      </c>
      <c r="AV3701">
        <v>21.299860484449862</v>
      </c>
      <c r="AW3701">
        <v>0.36598975152283564</v>
      </c>
      <c r="AX3701">
        <v>2.047371009708256</v>
      </c>
      <c r="AY3701">
        <v>354.4029063258746</v>
      </c>
      <c r="AZ3701">
        <v>8.811038051235294E-2</v>
      </c>
      <c r="BA3701">
        <v>470.78388152808623</v>
      </c>
      <c r="BB3701">
        <v>358.71950342432029</v>
      </c>
      <c r="BC3701">
        <v>1</v>
      </c>
      <c r="BD3701">
        <v>25.817038692147108</v>
      </c>
      <c r="BE3701">
        <v>83.757263997571641</v>
      </c>
      <c r="BF3701">
        <v>19.279404753641572</v>
      </c>
      <c r="BG3701">
        <v>4.8878607917422068</v>
      </c>
      <c r="BH3701">
        <v>385.75398436872132</v>
      </c>
      <c r="BI3701">
        <v>0.19999999999999998</v>
      </c>
      <c r="BJ3701">
        <v>2894.0168836178932</v>
      </c>
      <c r="BK3701">
        <v>690.97394336387629</v>
      </c>
      <c r="BL3701">
        <v>940.51336524524618</v>
      </c>
      <c r="BM3701">
        <v>1051.7202529722874</v>
      </c>
      <c r="BN3701">
        <v>150.55915807020193</v>
      </c>
      <c r="BO3701">
        <v>33.301137109729005</v>
      </c>
      <c r="BP3701">
        <v>2.8536873933464813E-2</v>
      </c>
      <c r="BQ3701">
        <v>100</v>
      </c>
      <c r="BR3701">
        <v>368.94681476667637</v>
      </c>
      <c r="BS3701">
        <v>5.3643836975417691E-2</v>
      </c>
      <c r="BT3701">
        <v>2.9911468232628484E-4</v>
      </c>
      <c r="BU3701">
        <v>0</v>
      </c>
      <c r="BV3701">
        <v>0.58711523056015669</v>
      </c>
      <c r="BW3701">
        <v>14.205855029518251</v>
      </c>
      <c r="BX3701">
        <v>36.307246509721089</v>
      </c>
      <c r="BY3701">
        <v>36.258764273441663</v>
      </c>
      <c r="BZ3701">
        <v>1226.5898994294553</v>
      </c>
      <c r="CA3701">
        <v>301.34542031689841</v>
      </c>
      <c r="CB3701">
        <v>237.87779300365017</v>
      </c>
      <c r="CC3701" s="156">
        <v>0.9</v>
      </c>
      <c r="CD3701">
        <v>1750</v>
      </c>
      <c r="CE3701">
        <v>0.19687719324715514</v>
      </c>
      <c r="CF3701">
        <v>8.0741859571029675</v>
      </c>
      <c r="CG3701">
        <v>0.26651347978869266</v>
      </c>
      <c r="CH3701">
        <v>27.575220611898565</v>
      </c>
      <c r="CI3701">
        <v>6</v>
      </c>
    </row>
    <row r="3702" spans="47:87" x14ac:dyDescent="0.3">
      <c r="AU3702">
        <v>0.3</v>
      </c>
      <c r="AV3702">
        <v>20.784272059575152</v>
      </c>
      <c r="AW3702">
        <v>0.37066228325645822</v>
      </c>
      <c r="AX3702">
        <v>0.98617212481227001</v>
      </c>
      <c r="AY3702">
        <v>358.83215244746498</v>
      </c>
      <c r="AZ3702">
        <v>8.9153825151602625E-2</v>
      </c>
      <c r="BA3702">
        <v>403.64146476708061</v>
      </c>
      <c r="BB3702">
        <v>245.9001152231067</v>
      </c>
      <c r="BC3702">
        <v>1</v>
      </c>
      <c r="BD3702">
        <v>51.378577158522823</v>
      </c>
      <c r="BE3702">
        <v>101.65940067839874</v>
      </c>
      <c r="BF3702">
        <v>12.844705482956801</v>
      </c>
      <c r="BG3702">
        <v>4.5810660476689726</v>
      </c>
      <c r="BH3702">
        <v>398.52438911792711</v>
      </c>
      <c r="BI3702">
        <v>0.19999999999999996</v>
      </c>
      <c r="BJ3702">
        <v>2121.7690996262963</v>
      </c>
      <c r="BK3702">
        <v>677.46621533883501</v>
      </c>
      <c r="BL3702">
        <v>879.29373183101245</v>
      </c>
      <c r="BM3702">
        <v>941.01876076863527</v>
      </c>
      <c r="BN3702">
        <v>174.09502520476269</v>
      </c>
      <c r="BO3702">
        <v>33.705857199616972</v>
      </c>
      <c r="BP3702">
        <v>3.1380668320504283E-2</v>
      </c>
      <c r="BQ3702">
        <v>100</v>
      </c>
      <c r="BR3702">
        <v>301.8367387795974</v>
      </c>
      <c r="BS3702">
        <v>5.4940608876339822E-2</v>
      </c>
      <c r="BT3702">
        <v>3.0705560797830277E-4</v>
      </c>
      <c r="BU3702">
        <v>0</v>
      </c>
      <c r="BV3702">
        <v>0.60492537739794572</v>
      </c>
      <c r="BW3702">
        <v>16.318401123728982</v>
      </c>
      <c r="BX3702">
        <v>35.277671931306074</v>
      </c>
      <c r="BY3702">
        <v>38.842149199038964</v>
      </c>
      <c r="BZ3702">
        <v>1288.0958156243848</v>
      </c>
      <c r="CA3702">
        <v>285.1210385250584</v>
      </c>
      <c r="CB3702">
        <v>248.76045088191051</v>
      </c>
      <c r="CC3702" s="156">
        <v>1.46</v>
      </c>
      <c r="CD3702">
        <v>760</v>
      </c>
      <c r="CE3702">
        <v>7.3780505358243653E-2</v>
      </c>
      <c r="CF3702">
        <v>2.9225543295378373</v>
      </c>
      <c r="CG3702">
        <v>0.10891577217267639</v>
      </c>
      <c r="CH3702">
        <v>-7.0509524125397656</v>
      </c>
      <c r="CI3702" t="s">
        <v>479</v>
      </c>
    </row>
    <row r="3703" spans="47:87" x14ac:dyDescent="0.3">
      <c r="AU3703">
        <v>0.3</v>
      </c>
      <c r="AV3703">
        <v>17.953156339338669</v>
      </c>
      <c r="AW3703">
        <v>0.28013999365896641</v>
      </c>
      <c r="AX3703">
        <v>1.8751536290624435</v>
      </c>
      <c r="AY3703">
        <v>331.91474000518571</v>
      </c>
      <c r="AZ3703">
        <v>0.10572970331744352</v>
      </c>
      <c r="BA3703">
        <v>419.41942543829873</v>
      </c>
      <c r="BB3703">
        <v>312.68383929209824</v>
      </c>
      <c r="BC3703">
        <v>1</v>
      </c>
      <c r="BD3703">
        <v>34.687906336140543</v>
      </c>
      <c r="BE3703">
        <v>91.817299372083014</v>
      </c>
      <c r="BF3703">
        <v>10.921686088075601</v>
      </c>
      <c r="BG3703">
        <v>6.3604112864163023</v>
      </c>
      <c r="BH3703">
        <v>395.62967136940176</v>
      </c>
      <c r="BI3703">
        <v>0.20000000000000004</v>
      </c>
      <c r="BJ3703">
        <v>2180.8132146827293</v>
      </c>
      <c r="BK3703">
        <v>697.93926520246248</v>
      </c>
      <c r="BL3703">
        <v>927.59377154142192</v>
      </c>
      <c r="BM3703">
        <v>899.10640866854396</v>
      </c>
      <c r="BN3703">
        <v>156.70281329890443</v>
      </c>
      <c r="BO3703">
        <v>25.139133828491971</v>
      </c>
      <c r="BP3703">
        <v>6.4200084877352154E-2</v>
      </c>
      <c r="BQ3703">
        <v>100</v>
      </c>
      <c r="BR3703">
        <v>409.06799133843276</v>
      </c>
      <c r="BS3703">
        <v>5.6686710752223722E-2</v>
      </c>
      <c r="BT3703">
        <v>3.0602301588417347E-4</v>
      </c>
      <c r="BU3703">
        <v>1.9819575492102723</v>
      </c>
      <c r="BV3703">
        <v>0.54480593685755596</v>
      </c>
      <c r="BW3703">
        <v>13.691983647246127</v>
      </c>
      <c r="BX3703">
        <v>38.377478866261733</v>
      </c>
      <c r="BY3703">
        <v>35.360237282665338</v>
      </c>
      <c r="BZ3703">
        <v>934.10450997816088</v>
      </c>
      <c r="CA3703">
        <v>290.72884403902708</v>
      </c>
      <c r="CB3703">
        <v>237.41088897317124</v>
      </c>
      <c r="CC3703" s="156">
        <v>0.99</v>
      </c>
      <c r="CD3703">
        <v>960</v>
      </c>
      <c r="CE3703">
        <v>0.17259742296530844</v>
      </c>
      <c r="CF3703">
        <v>6.4629870490908878</v>
      </c>
      <c r="CG3703">
        <v>0.22680235576654831</v>
      </c>
      <c r="CH3703">
        <v>12.617237957828721</v>
      </c>
      <c r="CI3703">
        <v>8</v>
      </c>
    </row>
    <row r="3704" spans="47:87" x14ac:dyDescent="0.3">
      <c r="AU3704">
        <v>0.3</v>
      </c>
      <c r="AV3704">
        <v>19.178027843059784</v>
      </c>
      <c r="AW3704">
        <v>0.29623392603942922</v>
      </c>
      <c r="AX3704">
        <v>1.1159575269352033</v>
      </c>
      <c r="AY3704">
        <v>350.2010191857695</v>
      </c>
      <c r="AZ3704">
        <v>9.8145839732535448E-2</v>
      </c>
      <c r="BA3704">
        <v>440.63910169821884</v>
      </c>
      <c r="BB3704">
        <v>327.70591409913624</v>
      </c>
      <c r="BC3704">
        <v>1</v>
      </c>
      <c r="BD3704">
        <v>43.359204846019843</v>
      </c>
      <c r="BE3704">
        <v>102.9896759426551</v>
      </c>
      <c r="BF3704">
        <v>20.314069617629315</v>
      </c>
      <c r="BG3704">
        <v>5.472257360417589</v>
      </c>
      <c r="BH3704">
        <v>362.53293853651041</v>
      </c>
      <c r="BI3704">
        <v>0.20000000000000004</v>
      </c>
      <c r="BJ3704">
        <v>2384.8724246926945</v>
      </c>
      <c r="BK3704">
        <v>695.56025539137909</v>
      </c>
      <c r="BL3704">
        <v>896.45416908747939</v>
      </c>
      <c r="BM3704">
        <v>954.24621356780813</v>
      </c>
      <c r="BN3704">
        <v>202.89346977318067</v>
      </c>
      <c r="BO3704">
        <v>26.644273447427896</v>
      </c>
      <c r="BP3704">
        <v>6.0564026194276491E-2</v>
      </c>
      <c r="BQ3704">
        <v>100</v>
      </c>
      <c r="BR3704">
        <v>301.48075281157162</v>
      </c>
      <c r="BS3704">
        <v>5.6974206813053742E-2</v>
      </c>
      <c r="BT3704">
        <v>3.2406050309286677E-4</v>
      </c>
      <c r="BU3704">
        <v>86.930765888685997</v>
      </c>
      <c r="BV3704">
        <v>0.53597455060111787</v>
      </c>
      <c r="BW3704">
        <v>16.064565319918191</v>
      </c>
      <c r="BX3704">
        <v>36.557449396923971</v>
      </c>
      <c r="BY3704">
        <v>39.770752230169897</v>
      </c>
      <c r="BZ3704">
        <v>1002.1820375273065</v>
      </c>
      <c r="CA3704">
        <v>283.15154494794882</v>
      </c>
      <c r="CB3704">
        <v>220.08142619444277</v>
      </c>
      <c r="CC3704" s="156">
        <v>1.1499999999999999</v>
      </c>
      <c r="CD3704">
        <v>970</v>
      </c>
      <c r="CE3704">
        <v>0.15373178359167761</v>
      </c>
      <c r="CF3704">
        <v>6.0254516103237457</v>
      </c>
      <c r="CG3704">
        <v>0.21296261463317878</v>
      </c>
      <c r="CH3704">
        <v>15.802896862731362</v>
      </c>
      <c r="CI3704">
        <v>9</v>
      </c>
    </row>
    <row r="3705" spans="47:87" x14ac:dyDescent="0.3">
      <c r="AU3705">
        <v>0.3</v>
      </c>
      <c r="AV3705">
        <v>22.729827630433384</v>
      </c>
      <c r="AW3705">
        <v>0.35572811745914024</v>
      </c>
      <c r="AX3705">
        <v>2.201016863252093</v>
      </c>
      <c r="AY3705">
        <v>303.87944129249007</v>
      </c>
      <c r="AZ3705">
        <v>9.7615619263401426E-2</v>
      </c>
      <c r="BA3705">
        <v>398.677203446931</v>
      </c>
      <c r="BB3705">
        <v>425.89149097191762</v>
      </c>
      <c r="BC3705">
        <v>1</v>
      </c>
      <c r="BD3705">
        <v>45.553380798267902</v>
      </c>
      <c r="BE3705">
        <v>107.01230479275765</v>
      </c>
      <c r="BF3705">
        <v>13.965993107629162</v>
      </c>
      <c r="BG3705">
        <v>3.1350113605536443</v>
      </c>
      <c r="BH3705">
        <v>431.53647527952165</v>
      </c>
      <c r="BI3705">
        <v>0.19999999999999998</v>
      </c>
      <c r="BJ3705">
        <v>2786.070934196287</v>
      </c>
      <c r="BK3705">
        <v>663.2514256697184</v>
      </c>
      <c r="BL3705">
        <v>872.64154305265765</v>
      </c>
      <c r="BM3705">
        <v>715.62368675536607</v>
      </c>
      <c r="BN3705">
        <v>140.22714431673359</v>
      </c>
      <c r="BO3705">
        <v>32.339546073639283</v>
      </c>
      <c r="BP3705">
        <v>3.1063228102507924E-2</v>
      </c>
      <c r="BQ3705">
        <v>100</v>
      </c>
      <c r="BR3705">
        <v>353.2006418516919</v>
      </c>
      <c r="BS3705">
        <v>5.8257914966122114E-2</v>
      </c>
      <c r="BT3705">
        <v>3.1693720877754261E-4</v>
      </c>
      <c r="BU3705">
        <v>0</v>
      </c>
      <c r="BV3705">
        <v>0.53689995060555651</v>
      </c>
      <c r="BW3705">
        <v>13.207510419455415</v>
      </c>
      <c r="BX3705">
        <v>37.836895313392638</v>
      </c>
      <c r="BY3705">
        <v>30.502791523684113</v>
      </c>
      <c r="BZ3705">
        <v>1157.8025701181971</v>
      </c>
      <c r="CA3705">
        <v>334.37367819698198</v>
      </c>
      <c r="CB3705">
        <v>228.54355486814751</v>
      </c>
      <c r="CC3705" s="156">
        <v>0.92</v>
      </c>
      <c r="CD3705">
        <v>1260</v>
      </c>
      <c r="CE3705">
        <v>0.21364497775347968</v>
      </c>
      <c r="CF3705">
        <v>6.6569920369736435</v>
      </c>
      <c r="CG3705">
        <v>0.25678503000956193</v>
      </c>
      <c r="CH3705">
        <v>12.854593807472087</v>
      </c>
      <c r="CI3705">
        <v>7</v>
      </c>
    </row>
    <row r="3706" spans="47:87" x14ac:dyDescent="0.3">
      <c r="AU3706">
        <v>0.3</v>
      </c>
      <c r="AV3706">
        <v>23.885723986577549</v>
      </c>
      <c r="AW3706">
        <v>0.42893111700549152</v>
      </c>
      <c r="AX3706">
        <v>1.5265544818111614</v>
      </c>
      <c r="AY3706">
        <v>315.95317784004681</v>
      </c>
      <c r="AZ3706">
        <v>0.11547076749545179</v>
      </c>
      <c r="BA3706">
        <v>460.83774052346376</v>
      </c>
      <c r="BB3706">
        <v>390.92733703108752</v>
      </c>
      <c r="BC3706">
        <v>1</v>
      </c>
      <c r="BD3706">
        <v>43.42838434077035</v>
      </c>
      <c r="BE3706">
        <v>116.45287678950039</v>
      </c>
      <c r="BF3706">
        <v>6.0242466702571162</v>
      </c>
      <c r="BG3706">
        <v>5.4935956329727951</v>
      </c>
      <c r="BH3706">
        <v>365.99225378618848</v>
      </c>
      <c r="BI3706">
        <v>0.19999999999999998</v>
      </c>
      <c r="BJ3706">
        <v>1970.8698583686069</v>
      </c>
      <c r="BK3706">
        <v>688.92628975372668</v>
      </c>
      <c r="BL3706">
        <v>897.32800841450569</v>
      </c>
      <c r="BM3706">
        <v>945.29352901798461</v>
      </c>
      <c r="BN3706">
        <v>133.40251106302466</v>
      </c>
      <c r="BO3706">
        <v>38.835877223015245</v>
      </c>
      <c r="BP3706">
        <v>5.6713456671193214E-2</v>
      </c>
      <c r="BQ3706">
        <v>100</v>
      </c>
      <c r="BR3706">
        <v>314.0618050195514</v>
      </c>
      <c r="BS3706">
        <v>5.6236938835396343E-2</v>
      </c>
      <c r="BT3706">
        <v>2.9976735002087951E-4</v>
      </c>
      <c r="BU3706">
        <v>30.360491062099427</v>
      </c>
      <c r="BV3706">
        <v>0.63378458281450722</v>
      </c>
      <c r="BW3706">
        <v>15.038454150150001</v>
      </c>
      <c r="BX3706">
        <v>36.228790756293364</v>
      </c>
      <c r="BY3706">
        <v>31.014056207588002</v>
      </c>
      <c r="BZ3706">
        <v>1013.289327155615</v>
      </c>
      <c r="CA3706">
        <v>319.83462624446503</v>
      </c>
      <c r="CB3706">
        <v>224.27821960729884</v>
      </c>
      <c r="CC3706" s="156">
        <v>0.83</v>
      </c>
      <c r="CD3706">
        <v>2230</v>
      </c>
      <c r="CE3706">
        <v>0.2506842937361069</v>
      </c>
      <c r="CF3706">
        <v>7.78160307600354</v>
      </c>
      <c r="CG3706">
        <v>0.30193866172982348</v>
      </c>
      <c r="CH3706">
        <v>25.81193639765122</v>
      </c>
      <c r="CI3706">
        <v>5</v>
      </c>
    </row>
    <row r="3707" spans="47:87" x14ac:dyDescent="0.3">
      <c r="AU3707">
        <v>0.3</v>
      </c>
      <c r="AV3707">
        <v>20.003058179741707</v>
      </c>
      <c r="AW3707">
        <v>0.34341674942501704</v>
      </c>
      <c r="AX3707">
        <v>1.5809153268199325</v>
      </c>
      <c r="AY3707">
        <v>322.78004217782552</v>
      </c>
      <c r="AZ3707">
        <v>0.10656107078745744</v>
      </c>
      <c r="BA3707">
        <v>524.29255708220899</v>
      </c>
      <c r="BB3707">
        <v>378.74803519789509</v>
      </c>
      <c r="BC3707">
        <v>1</v>
      </c>
      <c r="BD3707">
        <v>41.930040104049347</v>
      </c>
      <c r="BE3707">
        <v>92.680318822434145</v>
      </c>
      <c r="BF3707">
        <v>14.264951371438718</v>
      </c>
      <c r="BG3707">
        <v>4.9495391761846728</v>
      </c>
      <c r="BH3707">
        <v>405.1094319566256</v>
      </c>
      <c r="BI3707">
        <v>0.19999999999999998</v>
      </c>
      <c r="BJ3707">
        <v>2914.3829960875014</v>
      </c>
      <c r="BK3707">
        <v>675.01937517640124</v>
      </c>
      <c r="BL3707">
        <v>958.41959187259499</v>
      </c>
      <c r="BM3707">
        <v>804.04068186230575</v>
      </c>
      <c r="BN3707">
        <v>179.56540018465927</v>
      </c>
      <c r="BO3707">
        <v>31.093670312381413</v>
      </c>
      <c r="BP3707">
        <v>4.5295218161516229E-2</v>
      </c>
      <c r="BQ3707">
        <v>100</v>
      </c>
      <c r="BR3707">
        <v>273.33520030481856</v>
      </c>
      <c r="BS3707">
        <v>5.4938428521525702E-2</v>
      </c>
      <c r="BT3707">
        <v>2.9887585925156821E-4</v>
      </c>
      <c r="BU3707">
        <v>0</v>
      </c>
      <c r="BV3707">
        <v>0.61879218435337691</v>
      </c>
      <c r="BW3707">
        <v>14.593654200825142</v>
      </c>
      <c r="BX3707">
        <v>33.376499780726732</v>
      </c>
      <c r="BY3707">
        <v>33.049702668238304</v>
      </c>
      <c r="BZ3707">
        <v>1159.8841112029174</v>
      </c>
      <c r="CA3707">
        <v>206.33707049503363</v>
      </c>
      <c r="CB3707">
        <v>221.88343076033954</v>
      </c>
      <c r="CC3707" s="156">
        <v>1.1000000000000001</v>
      </c>
      <c r="CD3707">
        <v>1430</v>
      </c>
      <c r="CE3707">
        <v>0.13236234832781202</v>
      </c>
      <c r="CF3707">
        <v>5.2171335172100379</v>
      </c>
      <c r="CG3707">
        <v>0.16158707229511216</v>
      </c>
      <c r="CH3707">
        <v>6.7863432281003027</v>
      </c>
      <c r="CI3707">
        <v>13</v>
      </c>
    </row>
    <row r="3708" spans="47:87" x14ac:dyDescent="0.3">
      <c r="AU3708">
        <v>0.3</v>
      </c>
      <c r="AV3708">
        <v>20.908976458393951</v>
      </c>
      <c r="AW3708">
        <v>0.30036077408859607</v>
      </c>
      <c r="AX3708">
        <v>2.0164436473535816</v>
      </c>
      <c r="AY3708">
        <v>326.45757846010412</v>
      </c>
      <c r="AZ3708">
        <v>9.6113375061835746E-2</v>
      </c>
      <c r="BA3708">
        <v>444.14895867631628</v>
      </c>
      <c r="BB3708">
        <v>406.35226540665559</v>
      </c>
      <c r="BC3708">
        <v>1</v>
      </c>
      <c r="BD3708">
        <v>40.857665372219017</v>
      </c>
      <c r="BE3708">
        <v>108.06786515763011</v>
      </c>
      <c r="BF3708">
        <v>17.07053001065584</v>
      </c>
      <c r="BG3708">
        <v>5.9379627619971744</v>
      </c>
      <c r="BH3708">
        <v>424.11973747423298</v>
      </c>
      <c r="BI3708">
        <v>0.20000000000000004</v>
      </c>
      <c r="BJ3708">
        <v>2663.5998739794672</v>
      </c>
      <c r="BK3708">
        <v>681.7500156357562</v>
      </c>
      <c r="BL3708">
        <v>876.17475604499737</v>
      </c>
      <c r="BM3708">
        <v>849.53603920388605</v>
      </c>
      <c r="BN3708">
        <v>85.729544484364069</v>
      </c>
      <c r="BO3708">
        <v>26.906930996800288</v>
      </c>
      <c r="BP3708">
        <v>7.4593110171897972E-2</v>
      </c>
      <c r="BQ3708">
        <v>100</v>
      </c>
      <c r="BR3708">
        <v>330.95302418445777</v>
      </c>
      <c r="BS3708">
        <v>5.8061079533561516E-2</v>
      </c>
      <c r="BT3708">
        <v>3.0645462357934561E-4</v>
      </c>
      <c r="BU3708">
        <v>0</v>
      </c>
      <c r="BV3708">
        <v>0.52627197820367011</v>
      </c>
      <c r="BW3708">
        <v>15.84665667357369</v>
      </c>
      <c r="BX3708">
        <v>36.278877329282437</v>
      </c>
      <c r="BY3708">
        <v>36.00802713352531</v>
      </c>
      <c r="BZ3708">
        <v>1247.4453295183216</v>
      </c>
      <c r="CA3708">
        <v>313.68522088742611</v>
      </c>
      <c r="CB3708">
        <v>249.50041669160029</v>
      </c>
      <c r="CC3708" s="156">
        <v>0.91</v>
      </c>
      <c r="CD3708">
        <v>1630</v>
      </c>
      <c r="CE3708">
        <v>0.17088674158759587</v>
      </c>
      <c r="CF3708">
        <v>5.9926016024214146</v>
      </c>
      <c r="CG3708">
        <v>0.21970395659240233</v>
      </c>
      <c r="CH3708">
        <v>15.713534580420317</v>
      </c>
      <c r="CI3708">
        <v>8</v>
      </c>
    </row>
    <row r="3709" spans="47:87" x14ac:dyDescent="0.3">
      <c r="AU3709">
        <v>0.3</v>
      </c>
      <c r="AV3709">
        <v>19.324788363890331</v>
      </c>
      <c r="AW3709">
        <v>0.33413310127100188</v>
      </c>
      <c r="AX3709">
        <v>2.2914658603041782</v>
      </c>
      <c r="AY3709">
        <v>345.26218333136467</v>
      </c>
      <c r="AZ3709">
        <v>0.10532853921182828</v>
      </c>
      <c r="BA3709">
        <v>436.10047741035709</v>
      </c>
      <c r="BB3709">
        <v>349.06409765126557</v>
      </c>
      <c r="BC3709">
        <v>1</v>
      </c>
      <c r="BD3709">
        <v>37.811173001134854</v>
      </c>
      <c r="BE3709">
        <v>95.082801215064492</v>
      </c>
      <c r="BF3709">
        <v>13.20069262513478</v>
      </c>
      <c r="BG3709">
        <v>4.37552522101078</v>
      </c>
      <c r="BH3709">
        <v>392.7108939513891</v>
      </c>
      <c r="BI3709">
        <v>0.2</v>
      </c>
      <c r="BJ3709">
        <v>2253.5550605308749</v>
      </c>
      <c r="BK3709">
        <v>656.6167790880105</v>
      </c>
      <c r="BL3709">
        <v>890.36825713257724</v>
      </c>
      <c r="BM3709">
        <v>835.38271365099206</v>
      </c>
      <c r="BN3709">
        <v>123.57796387563424</v>
      </c>
      <c r="BO3709">
        <v>30.037832409453141</v>
      </c>
      <c r="BP3709">
        <v>7.0185326534834863E-2</v>
      </c>
      <c r="BQ3709">
        <v>100</v>
      </c>
      <c r="BR3709">
        <v>280.23517410381197</v>
      </c>
      <c r="BS3709">
        <v>5.5104615748296289E-2</v>
      </c>
      <c r="BT3709">
        <v>2.9486405805678132E-4</v>
      </c>
      <c r="BU3709">
        <v>71.74171435790727</v>
      </c>
      <c r="BV3709">
        <v>0.54764442143157888</v>
      </c>
      <c r="BW3709">
        <v>15.243678776502705</v>
      </c>
      <c r="BX3709">
        <v>36.91341332244918</v>
      </c>
      <c r="BY3709">
        <v>39.802737080298535</v>
      </c>
      <c r="BZ3709">
        <v>1141.8403518701352</v>
      </c>
      <c r="CA3709">
        <v>311.8161150970659</v>
      </c>
      <c r="CB3709">
        <v>206.83360393504498</v>
      </c>
      <c r="CC3709" s="156">
        <v>0.92</v>
      </c>
      <c r="CD3709">
        <v>1400</v>
      </c>
      <c r="CE3709">
        <v>0.19369050230265095</v>
      </c>
      <c r="CF3709">
        <v>7.2941965549696777</v>
      </c>
      <c r="CG3709">
        <v>0.25007304124343344</v>
      </c>
      <c r="CH3709">
        <v>20.114636953178096</v>
      </c>
      <c r="CI3709">
        <v>7</v>
      </c>
    </row>
    <row r="3710" spans="47:87" x14ac:dyDescent="0.3">
      <c r="AU3710">
        <v>0.3</v>
      </c>
      <c r="AV3710">
        <v>20.278860190609105</v>
      </c>
      <c r="AW3710">
        <v>0.31550748562402531</v>
      </c>
      <c r="AX3710">
        <v>0.11562352411706123</v>
      </c>
      <c r="AY3710">
        <v>310.07525321251228</v>
      </c>
      <c r="AZ3710">
        <v>9.3544651583622573E-2</v>
      </c>
      <c r="BA3710">
        <v>379.61578532883146</v>
      </c>
      <c r="BB3710">
        <v>390.03113906516506</v>
      </c>
      <c r="BC3710">
        <v>1</v>
      </c>
      <c r="BD3710">
        <v>39.162050636657689</v>
      </c>
      <c r="BE3710">
        <v>102.36494701069797</v>
      </c>
      <c r="BF3710">
        <v>16.23254007108865</v>
      </c>
      <c r="BG3710">
        <v>5.0105501943514863</v>
      </c>
      <c r="BH3710">
        <v>392.50635668707929</v>
      </c>
      <c r="BI3710">
        <v>0.20000000000000007</v>
      </c>
      <c r="BJ3710">
        <v>2294.3280339062221</v>
      </c>
      <c r="BK3710">
        <v>682.25158339149471</v>
      </c>
      <c r="BL3710">
        <v>842.713315494271</v>
      </c>
      <c r="BM3710">
        <v>889.82147081171172</v>
      </c>
      <c r="BN3710">
        <v>109.07595112843813</v>
      </c>
      <c r="BO3710">
        <v>28.584122579177556</v>
      </c>
      <c r="BP3710">
        <v>3.9521997398075777E-2</v>
      </c>
      <c r="BQ3710">
        <v>100</v>
      </c>
      <c r="BR3710">
        <v>347.74332721816529</v>
      </c>
      <c r="BS3710">
        <v>5.5391358699253233E-2</v>
      </c>
      <c r="BT3710">
        <v>3.2879901351499219E-4</v>
      </c>
      <c r="BU3710">
        <v>0</v>
      </c>
      <c r="BV3710">
        <v>0.53346176077508833</v>
      </c>
      <c r="BW3710">
        <v>16.417227119051322</v>
      </c>
      <c r="BX3710">
        <v>34.683575366570309</v>
      </c>
      <c r="BY3710">
        <v>36.112812790547657</v>
      </c>
      <c r="BZ3710">
        <v>1303.7570548677691</v>
      </c>
      <c r="CA3710">
        <v>240.14057040659583</v>
      </c>
      <c r="CB3710">
        <v>242.99981782662658</v>
      </c>
      <c r="CC3710" s="156">
        <v>0.85</v>
      </c>
      <c r="CD3710">
        <v>1480</v>
      </c>
      <c r="CE3710">
        <v>0.17638657116944279</v>
      </c>
      <c r="CF3710">
        <v>5.5543826679933135</v>
      </c>
      <c r="CG3710">
        <v>0.22947637845255087</v>
      </c>
      <c r="CH3710">
        <v>12.637612194132462</v>
      </c>
      <c r="CI3710">
        <v>8</v>
      </c>
    </row>
    <row r="3711" spans="47:87" x14ac:dyDescent="0.3">
      <c r="AU3711">
        <v>0.3</v>
      </c>
      <c r="AV3711">
        <v>19.081918904995991</v>
      </c>
      <c r="AW3711">
        <v>0.29883656981992435</v>
      </c>
      <c r="AX3711">
        <v>1.7116777087470123</v>
      </c>
      <c r="AY3711">
        <v>317.00233733707933</v>
      </c>
      <c r="AZ3711">
        <v>9.7384229185659407E-2</v>
      </c>
      <c r="BA3711">
        <v>409.42198991155897</v>
      </c>
      <c r="BB3711">
        <v>323.27580615379821</v>
      </c>
      <c r="BC3711">
        <v>1</v>
      </c>
      <c r="BD3711">
        <v>38.118372665547724</v>
      </c>
      <c r="BE3711">
        <v>100.96577910399975</v>
      </c>
      <c r="BF3711">
        <v>14.287362683300588</v>
      </c>
      <c r="BG3711">
        <v>6.0552130579039494</v>
      </c>
      <c r="BH3711">
        <v>452.92219700884442</v>
      </c>
      <c r="BI3711">
        <v>0.19999999999999996</v>
      </c>
      <c r="BJ3711">
        <v>2600.1980581330317</v>
      </c>
      <c r="BK3711">
        <v>687.31131850701263</v>
      </c>
      <c r="BL3711">
        <v>871.8167725983426</v>
      </c>
      <c r="BM3711">
        <v>1023.5541527813424</v>
      </c>
      <c r="BN3711">
        <v>173.55112520233695</v>
      </c>
      <c r="BO3711">
        <v>26.825389810667115</v>
      </c>
      <c r="BP3711">
        <v>6.7532107032489533E-2</v>
      </c>
      <c r="BQ3711">
        <v>100</v>
      </c>
      <c r="BR3711">
        <v>303.00078131680215</v>
      </c>
      <c r="BS3711">
        <v>4.9975112175833801E-2</v>
      </c>
      <c r="BT3711">
        <v>2.8049912712994223E-4</v>
      </c>
      <c r="BU3711">
        <v>27.663451877536342</v>
      </c>
      <c r="BV3711">
        <v>0.56710190010774941</v>
      </c>
      <c r="BW3711">
        <v>14.980117650735231</v>
      </c>
      <c r="BX3711">
        <v>36.133119724587488</v>
      </c>
      <c r="BY3711">
        <v>37.647216791777133</v>
      </c>
      <c r="BZ3711">
        <v>1113.5806940086668</v>
      </c>
      <c r="CA3711">
        <v>355.96649667406012</v>
      </c>
      <c r="CB3711">
        <v>233.98398479139323</v>
      </c>
      <c r="CC3711" s="156">
        <v>1.27</v>
      </c>
      <c r="CD3711">
        <v>1780</v>
      </c>
      <c r="CE3711">
        <v>1.9248373042985767E-2</v>
      </c>
      <c r="CF3711">
        <v>1.8072113351271279</v>
      </c>
      <c r="CG3711">
        <v>6.6857512290255453E-2</v>
      </c>
      <c r="CH3711">
        <v>-13.224543302666794</v>
      </c>
      <c r="CI3711" t="s">
        <v>479</v>
      </c>
    </row>
    <row r="3712" spans="47:87" x14ac:dyDescent="0.3">
      <c r="AU3712">
        <v>0.3</v>
      </c>
      <c r="AV3712">
        <v>19.597046733179884</v>
      </c>
      <c r="AW3712">
        <v>0.35737211843719097</v>
      </c>
      <c r="AX3712">
        <v>1.1761782878011409</v>
      </c>
      <c r="AY3712">
        <v>311.73371188890502</v>
      </c>
      <c r="AZ3712">
        <v>9.729971132432548E-2</v>
      </c>
      <c r="BA3712">
        <v>463.8711254647647</v>
      </c>
      <c r="BB3712">
        <v>389.60427306285845</v>
      </c>
      <c r="BC3712">
        <v>1</v>
      </c>
      <c r="BD3712">
        <v>35.383980838782122</v>
      </c>
      <c r="BE3712">
        <v>77.348526738482875</v>
      </c>
      <c r="BF3712">
        <v>17.774984755047623</v>
      </c>
      <c r="BG3712">
        <v>4.5472336827687974</v>
      </c>
      <c r="BH3712">
        <v>401.36491296348771</v>
      </c>
      <c r="BI3712">
        <v>0.19999999999999998</v>
      </c>
      <c r="BJ3712">
        <v>2597.1553203396693</v>
      </c>
      <c r="BK3712">
        <v>670.85904329875859</v>
      </c>
      <c r="BL3712">
        <v>860.85953640857838</v>
      </c>
      <c r="BM3712">
        <v>1026.5887480614658</v>
      </c>
      <c r="BN3712">
        <v>133.82528402486861</v>
      </c>
      <c r="BO3712">
        <v>32.15366673300376</v>
      </c>
      <c r="BP3712">
        <v>7.1901641833024041E-2</v>
      </c>
      <c r="BQ3712">
        <v>100</v>
      </c>
      <c r="BR3712">
        <v>382.77937291446074</v>
      </c>
      <c r="BS3712">
        <v>5.4867241768991909E-2</v>
      </c>
      <c r="BT3712">
        <v>3.2576986272237044E-4</v>
      </c>
      <c r="BU3712">
        <v>12.517343896097241</v>
      </c>
      <c r="BV3712">
        <v>0.56214511947458012</v>
      </c>
      <c r="BW3712">
        <v>14.036489542178703</v>
      </c>
      <c r="BX3712">
        <v>36.952427035386869</v>
      </c>
      <c r="BY3712">
        <v>35.773090507692068</v>
      </c>
      <c r="BZ3712">
        <v>1190.1738053490033</v>
      </c>
      <c r="CA3712">
        <v>260.99559854093576</v>
      </c>
      <c r="CB3712">
        <v>240.27039167479117</v>
      </c>
      <c r="CC3712" s="156">
        <v>1.2</v>
      </c>
      <c r="CD3712">
        <v>920</v>
      </c>
      <c r="CE3712">
        <v>0.22778682143993279</v>
      </c>
      <c r="CF3712">
        <v>7.753490430193839</v>
      </c>
      <c r="CG3712">
        <v>0.27678749305537365</v>
      </c>
      <c r="CH3712">
        <v>25.335654676885902</v>
      </c>
      <c r="CI3712">
        <v>6</v>
      </c>
    </row>
    <row r="3713" spans="47:87" x14ac:dyDescent="0.3">
      <c r="AU3713">
        <v>0.3</v>
      </c>
      <c r="AV3713">
        <v>21.279195180250632</v>
      </c>
      <c r="AW3713">
        <v>0.29667103959926</v>
      </c>
      <c r="AX3713">
        <v>1.7401398617444446</v>
      </c>
      <c r="AY3713">
        <v>352.42229483175311</v>
      </c>
      <c r="AZ3713">
        <v>0.10879464988250445</v>
      </c>
      <c r="BA3713">
        <v>472.42154622786796</v>
      </c>
      <c r="BB3713">
        <v>365.92263562979184</v>
      </c>
      <c r="BC3713">
        <v>1</v>
      </c>
      <c r="BD3713">
        <v>40.301665407126876</v>
      </c>
      <c r="BE3713">
        <v>89.074722894611654</v>
      </c>
      <c r="BF3713">
        <v>12.070638979361282</v>
      </c>
      <c r="BG3713">
        <v>6.0457912119032482</v>
      </c>
      <c r="BH3713">
        <v>392.14103569311379</v>
      </c>
      <c r="BI3713">
        <v>0.20000000000000004</v>
      </c>
      <c r="BJ3713">
        <v>2758.0387804282923</v>
      </c>
      <c r="BK3713">
        <v>694.66501400203572</v>
      </c>
      <c r="BL3713">
        <v>893.1552933236087</v>
      </c>
      <c r="BM3713">
        <v>943.61528808439732</v>
      </c>
      <c r="BN3713">
        <v>157.1342198388968</v>
      </c>
      <c r="BO3713">
        <v>26.710303177627654</v>
      </c>
      <c r="BP3713">
        <v>5.7360796749306872E-2</v>
      </c>
      <c r="BQ3713">
        <v>100</v>
      </c>
      <c r="BR3713">
        <v>377.7980466759501</v>
      </c>
      <c r="BS3713">
        <v>5.1263069455766933E-2</v>
      </c>
      <c r="BT3713">
        <v>2.929720314411166E-4</v>
      </c>
      <c r="BU3713">
        <v>0</v>
      </c>
      <c r="BV3713">
        <v>0.59126250737447583</v>
      </c>
      <c r="BW3713">
        <v>14.997668285526187</v>
      </c>
      <c r="BX3713">
        <v>34.805877059014499</v>
      </c>
      <c r="BY3713">
        <v>37.620661552218962</v>
      </c>
      <c r="BZ3713">
        <v>1097.3303254219336</v>
      </c>
      <c r="CA3713">
        <v>234.6307441997854</v>
      </c>
      <c r="CB3713">
        <v>243.88024603246876</v>
      </c>
      <c r="CC3713" s="156">
        <v>1.0900000000000001</v>
      </c>
      <c r="CD3713">
        <v>1640</v>
      </c>
      <c r="CE3713">
        <v>8.6528311502308997E-2</v>
      </c>
      <c r="CF3713">
        <v>3.3892589488367939</v>
      </c>
      <c r="CG3713">
        <v>0.11924787477108684</v>
      </c>
      <c r="CH3713">
        <v>-2.4742257945673254</v>
      </c>
      <c r="CI3713" t="s">
        <v>479</v>
      </c>
    </row>
    <row r="3714" spans="47:87" x14ac:dyDescent="0.3">
      <c r="AU3714">
        <v>0.3</v>
      </c>
      <c r="AV3714">
        <v>20.555694148274686</v>
      </c>
      <c r="AW3714">
        <v>0.29218122789533335</v>
      </c>
      <c r="AX3714">
        <v>1.3506584666778212</v>
      </c>
      <c r="AY3714">
        <v>327.73768149018366</v>
      </c>
      <c r="AZ3714">
        <v>0.1050280564501449</v>
      </c>
      <c r="BA3714">
        <v>394.95976200053758</v>
      </c>
      <c r="BB3714">
        <v>350.90913940161795</v>
      </c>
      <c r="BC3714">
        <v>1</v>
      </c>
      <c r="BD3714">
        <v>36.716316962654489</v>
      </c>
      <c r="BE3714">
        <v>89.489275941521782</v>
      </c>
      <c r="BF3714">
        <v>17.206188312703571</v>
      </c>
      <c r="BG3714">
        <v>3.5811793398137373</v>
      </c>
      <c r="BH3714">
        <v>389.59180601532745</v>
      </c>
      <c r="BI3714">
        <v>0.2</v>
      </c>
      <c r="BJ3714">
        <v>2389.6981874947105</v>
      </c>
      <c r="BK3714">
        <v>679.3798032577298</v>
      </c>
      <c r="BL3714">
        <v>928.32728701562269</v>
      </c>
      <c r="BM3714">
        <v>933.95779562613041</v>
      </c>
      <c r="BN3714">
        <v>200.9398487503922</v>
      </c>
      <c r="BO3714">
        <v>26.046485908110117</v>
      </c>
      <c r="BP3714">
        <v>8.800199145051682E-2</v>
      </c>
      <c r="BQ3714">
        <v>100</v>
      </c>
      <c r="BR3714">
        <v>344.0477613112954</v>
      </c>
      <c r="BS3714">
        <v>5.7264042525206615E-2</v>
      </c>
      <c r="BT3714">
        <v>2.8557714895131132E-4</v>
      </c>
      <c r="BU3714">
        <v>74.94120493441963</v>
      </c>
      <c r="BV3714">
        <v>0.55251675993149163</v>
      </c>
      <c r="BW3714">
        <v>15.801434171409509</v>
      </c>
      <c r="BX3714">
        <v>34.821367039691076</v>
      </c>
      <c r="BY3714">
        <v>32.615238390993952</v>
      </c>
      <c r="BZ3714">
        <v>1078.98753169162</v>
      </c>
      <c r="CA3714">
        <v>319.31950970071574</v>
      </c>
      <c r="CB3714">
        <v>241.22499708163892</v>
      </c>
      <c r="CC3714" s="156">
        <v>1.02</v>
      </c>
      <c r="CD3714">
        <v>1280</v>
      </c>
      <c r="CE3714">
        <v>0.13101905179410323</v>
      </c>
      <c r="CF3714">
        <v>5.2661320625156307</v>
      </c>
      <c r="CG3714">
        <v>0.16277786754108134</v>
      </c>
      <c r="CH3714">
        <v>9.7530600658562392</v>
      </c>
      <c r="CI3714">
        <v>11</v>
      </c>
    </row>
    <row r="3715" spans="47:87" x14ac:dyDescent="0.3">
      <c r="AU3715">
        <v>0.3</v>
      </c>
      <c r="AV3715">
        <v>19.201267970781569</v>
      </c>
      <c r="AW3715">
        <v>0.36082911221892827</v>
      </c>
      <c r="AX3715">
        <v>0.32024848429794983</v>
      </c>
      <c r="AY3715">
        <v>303.21478261082655</v>
      </c>
      <c r="AZ3715">
        <v>0.10433271064275131</v>
      </c>
      <c r="BA3715">
        <v>450.07007431987853</v>
      </c>
      <c r="BB3715">
        <v>362.36383805117964</v>
      </c>
      <c r="BC3715">
        <v>1</v>
      </c>
      <c r="BD3715">
        <v>40.435852082396472</v>
      </c>
      <c r="BE3715">
        <v>112.31216951457871</v>
      </c>
      <c r="BF3715">
        <v>11.981562127967459</v>
      </c>
      <c r="BG3715">
        <v>3.8400370668869801</v>
      </c>
      <c r="BH3715">
        <v>419.29436240246196</v>
      </c>
      <c r="BI3715">
        <v>0.20000000000000004</v>
      </c>
      <c r="BJ3715">
        <v>2473.2068409186795</v>
      </c>
      <c r="BK3715">
        <v>682.58777279325545</v>
      </c>
      <c r="BL3715">
        <v>869.42606298483167</v>
      </c>
      <c r="BM3715">
        <v>976.04075775808565</v>
      </c>
      <c r="BN3715">
        <v>167.86585423135537</v>
      </c>
      <c r="BO3715">
        <v>32.722038453588063</v>
      </c>
      <c r="BP3715">
        <v>4.1341258243325546E-2</v>
      </c>
      <c r="BQ3715">
        <v>100</v>
      </c>
      <c r="BR3715">
        <v>341.25922231093244</v>
      </c>
      <c r="BS3715">
        <v>5.5562787768214272E-2</v>
      </c>
      <c r="BT3715">
        <v>3.0722472782931541E-4</v>
      </c>
      <c r="BU3715">
        <v>0</v>
      </c>
      <c r="BV3715">
        <v>0.58228150901854647</v>
      </c>
      <c r="BW3715">
        <v>14.906007517632185</v>
      </c>
      <c r="BX3715">
        <v>35.953079284163898</v>
      </c>
      <c r="BY3715">
        <v>36.660675457365876</v>
      </c>
      <c r="BZ3715">
        <v>1102.7446656801735</v>
      </c>
      <c r="CA3715">
        <v>329.11521796980725</v>
      </c>
      <c r="CB3715">
        <v>232.96960563208387</v>
      </c>
      <c r="CC3715" s="156">
        <v>0.73</v>
      </c>
      <c r="CD3715">
        <v>2300</v>
      </c>
      <c r="CE3715">
        <v>0.13211317834271008</v>
      </c>
      <c r="CF3715">
        <v>5.1722420488175374</v>
      </c>
      <c r="CG3715">
        <v>0.17782855248143481</v>
      </c>
      <c r="CH3715">
        <v>6.5994848762011493</v>
      </c>
      <c r="CI3715">
        <v>12</v>
      </c>
    </row>
    <row r="3716" spans="47:87" x14ac:dyDescent="0.3">
      <c r="AU3716">
        <v>0.3</v>
      </c>
      <c r="AV3716">
        <v>20.340333760058204</v>
      </c>
      <c r="AW3716">
        <v>0.36243623442268663</v>
      </c>
      <c r="AX3716">
        <v>1.8639671331038037</v>
      </c>
      <c r="AY3716">
        <v>332.18055877661988</v>
      </c>
      <c r="AZ3716">
        <v>8.3684461903203874E-2</v>
      </c>
      <c r="BA3716">
        <v>427.31858346160726</v>
      </c>
      <c r="BB3716">
        <v>308.7148070727585</v>
      </c>
      <c r="BC3716">
        <v>1</v>
      </c>
      <c r="BD3716">
        <v>31.319281244841079</v>
      </c>
      <c r="BE3716">
        <v>93.1081810029455</v>
      </c>
      <c r="BF3716">
        <v>21.585405728988484</v>
      </c>
      <c r="BG3716">
        <v>5.3435797194318004</v>
      </c>
      <c r="BH3716">
        <v>403.97589475214659</v>
      </c>
      <c r="BI3716">
        <v>0.19999999999999996</v>
      </c>
      <c r="BJ3716">
        <v>2559.5854645968857</v>
      </c>
      <c r="BK3716">
        <v>674.4128686493176</v>
      </c>
      <c r="BL3716">
        <v>894.98416560444844</v>
      </c>
      <c r="BM3716">
        <v>931.38645357894904</v>
      </c>
      <c r="BN3716">
        <v>164.95327589362984</v>
      </c>
      <c r="BO3716">
        <v>32.864494279416164</v>
      </c>
      <c r="BP3716">
        <v>4.2026735086443757E-2</v>
      </c>
      <c r="BQ3716">
        <v>100</v>
      </c>
      <c r="BR3716">
        <v>340.70694140273025</v>
      </c>
      <c r="BS3716">
        <v>4.9417892119148703E-2</v>
      </c>
      <c r="BT3716">
        <v>2.9517229892900553E-4</v>
      </c>
      <c r="BU3716">
        <v>82.173050922161806</v>
      </c>
      <c r="BV3716">
        <v>0.51827455791933497</v>
      </c>
      <c r="BW3716">
        <v>14.816073177969647</v>
      </c>
      <c r="BX3716">
        <v>36.656747916977743</v>
      </c>
      <c r="BY3716">
        <v>33.106246137411091</v>
      </c>
      <c r="BZ3716">
        <v>1061.4286764521191</v>
      </c>
      <c r="CA3716">
        <v>301.57309896017262</v>
      </c>
      <c r="CB3716">
        <v>239.5542487022679</v>
      </c>
      <c r="CC3716" s="156">
        <v>1.25</v>
      </c>
      <c r="CD3716">
        <v>550</v>
      </c>
      <c r="CE3716">
        <v>0.13316012045819425</v>
      </c>
      <c r="CF3716">
        <v>5.3257236714681291</v>
      </c>
      <c r="CG3716">
        <v>0.17453805412307147</v>
      </c>
      <c r="CH3716">
        <v>17.572146999008886</v>
      </c>
      <c r="CI3716">
        <v>10</v>
      </c>
    </row>
    <row r="3717" spans="47:87" x14ac:dyDescent="0.3">
      <c r="AU3717">
        <v>0.3</v>
      </c>
      <c r="AV3717">
        <v>20.716890296599818</v>
      </c>
      <c r="AW3717">
        <v>0.33518583808125801</v>
      </c>
      <c r="AX3717">
        <v>2.6807512288387985</v>
      </c>
      <c r="AY3717">
        <v>316.25143505900883</v>
      </c>
      <c r="AZ3717">
        <v>0.10384830413284016</v>
      </c>
      <c r="BA3717">
        <v>409.81929260743573</v>
      </c>
      <c r="BB3717">
        <v>262.94547834918774</v>
      </c>
      <c r="BC3717">
        <v>1</v>
      </c>
      <c r="BD3717">
        <v>31.151117494841564</v>
      </c>
      <c r="BE3717">
        <v>99.776084751864275</v>
      </c>
      <c r="BF3717">
        <v>19.059850103442834</v>
      </c>
      <c r="BG3717">
        <v>5.0076335097495548</v>
      </c>
      <c r="BH3717">
        <v>445.44013974270945</v>
      </c>
      <c r="BI3717">
        <v>0.2</v>
      </c>
      <c r="BJ3717">
        <v>2093.5337164927159</v>
      </c>
      <c r="BK3717">
        <v>692.85085017697668</v>
      </c>
      <c r="BL3717">
        <v>857.78660936736321</v>
      </c>
      <c r="BM3717">
        <v>943.29819776514194</v>
      </c>
      <c r="BN3717">
        <v>190.04540882662369</v>
      </c>
      <c r="BO3717">
        <v>30.366808791766051</v>
      </c>
      <c r="BP3717">
        <v>4.1979771751841095E-2</v>
      </c>
      <c r="BQ3717">
        <v>100</v>
      </c>
      <c r="BR3717">
        <v>369.25223125672431</v>
      </c>
      <c r="BS3717">
        <v>4.8971407609272884E-2</v>
      </c>
      <c r="BT3717">
        <v>3.2552470624457464E-4</v>
      </c>
      <c r="BU3717">
        <v>57.330216968017154</v>
      </c>
      <c r="BV3717">
        <v>0.51004993599469517</v>
      </c>
      <c r="BW3717">
        <v>15.393266257121605</v>
      </c>
      <c r="BX3717">
        <v>38.026354023700847</v>
      </c>
      <c r="BY3717">
        <v>28.571005562872045</v>
      </c>
      <c r="BZ3717">
        <v>849.62396060447043</v>
      </c>
      <c r="CA3717">
        <v>329.34334820030824</v>
      </c>
      <c r="CB3717">
        <v>244.43052283670727</v>
      </c>
      <c r="CC3717" s="156">
        <v>1.07</v>
      </c>
      <c r="CD3717">
        <v>1860</v>
      </c>
      <c r="CE3717">
        <v>4.594315252966541E-2</v>
      </c>
      <c r="CF3717">
        <v>2.2351869407469653</v>
      </c>
      <c r="CG3717">
        <v>8.4322479254724789E-2</v>
      </c>
      <c r="CH3717">
        <v>-8.0648460074003232</v>
      </c>
      <c r="CI3717" t="s">
        <v>479</v>
      </c>
    </row>
    <row r="3718" spans="47:87" x14ac:dyDescent="0.3">
      <c r="AU3718">
        <v>0.3</v>
      </c>
      <c r="AV3718">
        <v>21.742082763537876</v>
      </c>
      <c r="AW3718">
        <v>0.32095131178625819</v>
      </c>
      <c r="AX3718">
        <v>0.26077013671704363</v>
      </c>
      <c r="AY3718">
        <v>332.58248813077608</v>
      </c>
      <c r="AZ3718">
        <v>0.11100681996455135</v>
      </c>
      <c r="BA3718">
        <v>434.37660010619021</v>
      </c>
      <c r="BB3718">
        <v>366.15589745944044</v>
      </c>
      <c r="BC3718">
        <v>1</v>
      </c>
      <c r="BD3718">
        <v>44.111925387482202</v>
      </c>
      <c r="BE3718">
        <v>109.06251158612196</v>
      </c>
      <c r="BF3718">
        <v>11.755200713671369</v>
      </c>
      <c r="BG3718">
        <v>4.1700302081894876</v>
      </c>
      <c r="BH3718">
        <v>396.12246290839909</v>
      </c>
      <c r="BI3718">
        <v>0.2</v>
      </c>
      <c r="BJ3718">
        <v>2304.7963883380003</v>
      </c>
      <c r="BK3718">
        <v>682.65891428025452</v>
      </c>
      <c r="BL3718">
        <v>828.23687556794096</v>
      </c>
      <c r="BM3718">
        <v>737.94489456957217</v>
      </c>
      <c r="BN3718">
        <v>178.51854156991033</v>
      </c>
      <c r="BO3718">
        <v>29.128339103788189</v>
      </c>
      <c r="BP3718">
        <v>3.3935952300872443E-2</v>
      </c>
      <c r="BQ3718">
        <v>100</v>
      </c>
      <c r="BR3718">
        <v>316.98010540468852</v>
      </c>
      <c r="BS3718">
        <v>5.4917642467433317E-2</v>
      </c>
      <c r="BT3718">
        <v>3.1304786096279959E-4</v>
      </c>
      <c r="BU3718">
        <v>4.0991103351391027</v>
      </c>
      <c r="BV3718">
        <v>0.54440205204814851</v>
      </c>
      <c r="BW3718">
        <v>13.111740955544779</v>
      </c>
      <c r="BX3718">
        <v>37.179139242374262</v>
      </c>
      <c r="BY3718">
        <v>34.647097748466514</v>
      </c>
      <c r="BZ3718">
        <v>1163.2530732496002</v>
      </c>
      <c r="CA3718">
        <v>402.80951980952125</v>
      </c>
      <c r="CB3718">
        <v>213.89078220651152</v>
      </c>
      <c r="CC3718" s="156">
        <v>1</v>
      </c>
      <c r="CD3718">
        <v>2070</v>
      </c>
      <c r="CE3718">
        <v>6.2264514482126776E-2</v>
      </c>
      <c r="CF3718">
        <v>2.842065898439377</v>
      </c>
      <c r="CG3718">
        <v>9.16352931878152E-2</v>
      </c>
      <c r="CH3718">
        <v>-7.5440240516771899</v>
      </c>
      <c r="CI3718" t="s">
        <v>479</v>
      </c>
    </row>
    <row r="3719" spans="47:87" x14ac:dyDescent="0.3">
      <c r="AU3719">
        <v>0.3</v>
      </c>
      <c r="AV3719">
        <v>18.246450256485755</v>
      </c>
      <c r="AW3719">
        <v>0.28970097540183937</v>
      </c>
      <c r="AX3719">
        <v>2.0446606490144528</v>
      </c>
      <c r="AY3719">
        <v>314.02316007914771</v>
      </c>
      <c r="AZ3719">
        <v>9.4602736354017697E-2</v>
      </c>
      <c r="BA3719">
        <v>500.81634242567844</v>
      </c>
      <c r="BB3719">
        <v>374.55196443333529</v>
      </c>
      <c r="BC3719">
        <v>1</v>
      </c>
      <c r="BD3719">
        <v>41.589135466293655</v>
      </c>
      <c r="BE3719">
        <v>120.8341962475829</v>
      </c>
      <c r="BF3719">
        <v>11.60402012067722</v>
      </c>
      <c r="BG3719">
        <v>5.9220209014884189</v>
      </c>
      <c r="BH3719">
        <v>418.83720723668551</v>
      </c>
      <c r="BI3719">
        <v>0.20000000000000004</v>
      </c>
      <c r="BJ3719">
        <v>2704.3403591336546</v>
      </c>
      <c r="BK3719">
        <v>707.58734629595926</v>
      </c>
      <c r="BL3719">
        <v>848.43654723892223</v>
      </c>
      <c r="BM3719">
        <v>959.98742765586474</v>
      </c>
      <c r="BN3719">
        <v>139.96472488840544</v>
      </c>
      <c r="BO3719">
        <v>26.071454881317262</v>
      </c>
      <c r="BP3719">
        <v>5.7441983973201272E-2</v>
      </c>
      <c r="BQ3719">
        <v>100</v>
      </c>
      <c r="BR3719">
        <v>394.47203677634263</v>
      </c>
      <c r="BS3719">
        <v>5.5615186340681688E-2</v>
      </c>
      <c r="BT3719">
        <v>3.2287817027684625E-4</v>
      </c>
      <c r="BU3719">
        <v>27.18980089398902</v>
      </c>
      <c r="BV3719">
        <v>0.49108311169387808</v>
      </c>
      <c r="BW3719">
        <v>14.502136856288686</v>
      </c>
      <c r="BX3719">
        <v>33.728564800026234</v>
      </c>
      <c r="BY3719">
        <v>32.344438320063809</v>
      </c>
      <c r="BZ3719">
        <v>1014.1382202620229</v>
      </c>
      <c r="CA3719">
        <v>384.10607488918464</v>
      </c>
      <c r="CB3719">
        <v>246.91637445723325</v>
      </c>
      <c r="CC3719" s="156">
        <v>0.75</v>
      </c>
      <c r="CD3719">
        <v>1870</v>
      </c>
      <c r="CE3719">
        <v>0.15664315523919448</v>
      </c>
      <c r="CF3719">
        <v>5.994907342813061</v>
      </c>
      <c r="CG3719">
        <v>0.18961687797534482</v>
      </c>
      <c r="CH3719">
        <v>17.24365441744299</v>
      </c>
      <c r="CI3719">
        <v>9</v>
      </c>
    </row>
    <row r="3720" spans="47:87" x14ac:dyDescent="0.3">
      <c r="AU3720">
        <v>0.3</v>
      </c>
      <c r="AV3720">
        <v>20.943904650997393</v>
      </c>
      <c r="AW3720">
        <v>0.28832082062758208</v>
      </c>
      <c r="AX3720">
        <v>1.2158725974299056</v>
      </c>
      <c r="AY3720">
        <v>316.34278825983529</v>
      </c>
      <c r="AZ3720">
        <v>9.0475327010681547E-2</v>
      </c>
      <c r="BA3720">
        <v>440.03248153244209</v>
      </c>
      <c r="BB3720">
        <v>307.45273529730491</v>
      </c>
      <c r="BC3720">
        <v>1</v>
      </c>
      <c r="BD3720">
        <v>32.717901886897593</v>
      </c>
      <c r="BE3720">
        <v>90.136218143000605</v>
      </c>
      <c r="BF3720">
        <v>16.292162595361791</v>
      </c>
      <c r="BG3720">
        <v>5.1900597920761884</v>
      </c>
      <c r="BH3720">
        <v>439.37667077219646</v>
      </c>
      <c r="BI3720">
        <v>0.19999999999999998</v>
      </c>
      <c r="BJ3720">
        <v>2232.2541481058961</v>
      </c>
      <c r="BK3720">
        <v>693.48356694388008</v>
      </c>
      <c r="BL3720">
        <v>867.91728037339954</v>
      </c>
      <c r="BM3720">
        <v>1019.672062535495</v>
      </c>
      <c r="BN3720">
        <v>104.00608956975069</v>
      </c>
      <c r="BO3720">
        <v>25.759811998862705</v>
      </c>
      <c r="BP3720">
        <v>7.9930501684395583E-2</v>
      </c>
      <c r="BQ3720">
        <v>100</v>
      </c>
      <c r="BR3720">
        <v>398.22784322910707</v>
      </c>
      <c r="BS3720">
        <v>5.3644985134649152E-2</v>
      </c>
      <c r="BT3720">
        <v>3.1573638780180938E-4</v>
      </c>
      <c r="BU3720">
        <v>54.543912731547451</v>
      </c>
      <c r="BV3720">
        <v>0.58750494344538906</v>
      </c>
      <c r="BW3720">
        <v>15.736578583853309</v>
      </c>
      <c r="BX3720">
        <v>35.839494392793071</v>
      </c>
      <c r="BY3720">
        <v>36.958562485039735</v>
      </c>
      <c r="BZ3720">
        <v>906.41939741586657</v>
      </c>
      <c r="CA3720">
        <v>244.94921800698302</v>
      </c>
      <c r="CB3720">
        <v>213.13289945992273</v>
      </c>
      <c r="CC3720" s="156">
        <v>1.1200000000000001</v>
      </c>
      <c r="CD3720">
        <v>1910</v>
      </c>
      <c r="CE3720">
        <v>5.5779861735670622E-2</v>
      </c>
      <c r="CF3720">
        <v>2.4341661169921061</v>
      </c>
      <c r="CG3720">
        <v>8.8384715637566336E-2</v>
      </c>
      <c r="CH3720">
        <v>-7.0669346494366847</v>
      </c>
      <c r="CI3720" t="s">
        <v>479</v>
      </c>
    </row>
    <row r="3721" spans="47:87" x14ac:dyDescent="0.3">
      <c r="AU3721">
        <v>0.3</v>
      </c>
      <c r="AV3721">
        <v>20.413086111937115</v>
      </c>
      <c r="AW3721">
        <v>0.33061081217015142</v>
      </c>
      <c r="AX3721">
        <v>1.4201281816163014</v>
      </c>
      <c r="AY3721">
        <v>337.36828920052102</v>
      </c>
      <c r="AZ3721">
        <v>8.8142573540906002E-2</v>
      </c>
      <c r="BA3721">
        <v>464.61964965424733</v>
      </c>
      <c r="BB3721">
        <v>375.01546146068785</v>
      </c>
      <c r="BC3721">
        <v>1</v>
      </c>
      <c r="BD3721">
        <v>36.900404650160965</v>
      </c>
      <c r="BE3721">
        <v>88.411663382577387</v>
      </c>
      <c r="BF3721">
        <v>19.412786949566499</v>
      </c>
      <c r="BG3721">
        <v>5.3847691144290692</v>
      </c>
      <c r="BH3721">
        <v>383.03450480429331</v>
      </c>
      <c r="BI3721">
        <v>0.2</v>
      </c>
      <c r="BJ3721">
        <v>2726.9485864009193</v>
      </c>
      <c r="BK3721">
        <v>678.14042757849938</v>
      </c>
      <c r="BL3721">
        <v>922.34180368348473</v>
      </c>
      <c r="BM3721">
        <v>1019.5193718030158</v>
      </c>
      <c r="BN3721">
        <v>197.1101814702406</v>
      </c>
      <c r="BO3721">
        <v>30.038111029803588</v>
      </c>
      <c r="BP3721">
        <v>3.1066558980787907E-2</v>
      </c>
      <c r="BQ3721">
        <v>100</v>
      </c>
      <c r="BR3721">
        <v>375.2811844434126</v>
      </c>
      <c r="BS3721">
        <v>5.6150957721117584E-2</v>
      </c>
      <c r="BT3721">
        <v>3.2178253185429856E-4</v>
      </c>
      <c r="BU3721">
        <v>43.010561721292284</v>
      </c>
      <c r="BV3721">
        <v>0.55723731789375963</v>
      </c>
      <c r="BW3721">
        <v>14.356834488642386</v>
      </c>
      <c r="BX3721">
        <v>36.465600344734945</v>
      </c>
      <c r="BY3721">
        <v>31.083726285151101</v>
      </c>
      <c r="BZ3721">
        <v>1209.8249220320445</v>
      </c>
      <c r="CA3721">
        <v>192.20849712753952</v>
      </c>
      <c r="CB3721">
        <v>230.06329515246094</v>
      </c>
      <c r="CC3721" s="156">
        <v>0.94</v>
      </c>
      <c r="CD3721">
        <v>2180</v>
      </c>
      <c r="CE3721">
        <v>0.10914140313251885</v>
      </c>
      <c r="CF3721">
        <v>4.3306205224892453</v>
      </c>
      <c r="CG3721">
        <v>0.13925115303667934</v>
      </c>
      <c r="CH3721">
        <v>1.9389030463073194</v>
      </c>
      <c r="CI3721">
        <v>17</v>
      </c>
    </row>
    <row r="3722" spans="47:87" x14ac:dyDescent="0.3">
      <c r="AU3722">
        <v>0.3</v>
      </c>
      <c r="AV3722">
        <v>20.497387927275291</v>
      </c>
      <c r="AW3722">
        <v>0.36513863987026152</v>
      </c>
      <c r="AX3722">
        <v>1.7980621758686604</v>
      </c>
      <c r="AY3722">
        <v>330.71157254888715</v>
      </c>
      <c r="AZ3722">
        <v>0.10604380370255052</v>
      </c>
      <c r="BA3722">
        <v>471.0912186748144</v>
      </c>
      <c r="BB3722">
        <v>350.43793547522785</v>
      </c>
      <c r="BC3722">
        <v>1</v>
      </c>
      <c r="BD3722">
        <v>44.764480389021543</v>
      </c>
      <c r="BE3722">
        <v>90.466458101839635</v>
      </c>
      <c r="BF3722">
        <v>10.082051233306146</v>
      </c>
      <c r="BG3722">
        <v>5.9423922947722794</v>
      </c>
      <c r="BH3722">
        <v>419.88509355135704</v>
      </c>
      <c r="BI3722">
        <v>0.2</v>
      </c>
      <c r="BJ3722">
        <v>3064.7639455982317</v>
      </c>
      <c r="BK3722">
        <v>684.40168132387839</v>
      </c>
      <c r="BL3722">
        <v>826.41153888767019</v>
      </c>
      <c r="BM3722">
        <v>866.0047764167665</v>
      </c>
      <c r="BN3722">
        <v>170.22261397616691</v>
      </c>
      <c r="BO3722">
        <v>33.150848580506597</v>
      </c>
      <c r="BP3722">
        <v>3.7221971755538319E-2</v>
      </c>
      <c r="BQ3722">
        <v>100</v>
      </c>
      <c r="BR3722">
        <v>325.57764508721999</v>
      </c>
      <c r="BS3722">
        <v>5.5414950209463389E-2</v>
      </c>
      <c r="BT3722">
        <v>3.272362574782057E-4</v>
      </c>
      <c r="BU3722">
        <v>0</v>
      </c>
      <c r="BV3722">
        <v>0.55507111752927174</v>
      </c>
      <c r="BW3722">
        <v>15.195748678867565</v>
      </c>
      <c r="BX3722">
        <v>35.620826526955632</v>
      </c>
      <c r="BY3722">
        <v>26.345117633777317</v>
      </c>
      <c r="BZ3722">
        <v>1111.6216328784437</v>
      </c>
      <c r="CA3722">
        <v>241.30238910197659</v>
      </c>
      <c r="CB3722">
        <v>231.51250911299391</v>
      </c>
      <c r="CC3722" s="156">
        <v>1.07</v>
      </c>
      <c r="CD3722">
        <v>560</v>
      </c>
      <c r="CE3722">
        <v>0.22762958232273278</v>
      </c>
      <c r="CF3722">
        <v>8.4982762126155436</v>
      </c>
      <c r="CG3722">
        <v>0.30469334128812792</v>
      </c>
      <c r="CH3722">
        <v>27.637026261131435</v>
      </c>
      <c r="CI3722">
        <v>5</v>
      </c>
    </row>
    <row r="3723" spans="47:87" x14ac:dyDescent="0.3">
      <c r="AU3723">
        <v>0.3</v>
      </c>
      <c r="AV3723">
        <v>20.781283426772823</v>
      </c>
      <c r="AW3723">
        <v>0.32211407481956178</v>
      </c>
      <c r="AX3723">
        <v>0.24335619326334157</v>
      </c>
      <c r="AY3723">
        <v>345.66375009840976</v>
      </c>
      <c r="AZ3723">
        <v>0.1096974663971898</v>
      </c>
      <c r="BA3723">
        <v>451.15124458565958</v>
      </c>
      <c r="BB3723">
        <v>327.93727767352698</v>
      </c>
      <c r="BC3723">
        <v>1</v>
      </c>
      <c r="BD3723">
        <v>43.452873928111742</v>
      </c>
      <c r="BE3723">
        <v>102.1011597172902</v>
      </c>
      <c r="BF3723">
        <v>14.670416159715161</v>
      </c>
      <c r="BG3723">
        <v>6.3197076610310985</v>
      </c>
      <c r="BH3723">
        <v>433.38250536559593</v>
      </c>
      <c r="BI3723">
        <v>0.19999999999999998</v>
      </c>
      <c r="BJ3723">
        <v>2663.4308730211537</v>
      </c>
      <c r="BK3723">
        <v>677.59833341462001</v>
      </c>
      <c r="BL3723">
        <v>949.32175397890569</v>
      </c>
      <c r="BM3723">
        <v>842.45482984395323</v>
      </c>
      <c r="BN3723">
        <v>138.08609516522478</v>
      </c>
      <c r="BO3723">
        <v>28.912966213747946</v>
      </c>
      <c r="BP3723">
        <v>7.3006618228030618E-2</v>
      </c>
      <c r="BQ3723">
        <v>100</v>
      </c>
      <c r="BR3723">
        <v>380.04942505322413</v>
      </c>
      <c r="BS3723">
        <v>5.3068274950085717E-2</v>
      </c>
      <c r="BT3723">
        <v>2.6673751779152511E-4</v>
      </c>
      <c r="BU3723">
        <v>36.298509681454483</v>
      </c>
      <c r="BV3723">
        <v>0.58593036027741563</v>
      </c>
      <c r="BW3723">
        <v>14.076157568817921</v>
      </c>
      <c r="BX3723">
        <v>34.035602759550159</v>
      </c>
      <c r="BY3723">
        <v>34.948353291750458</v>
      </c>
      <c r="BZ3723">
        <v>956.54512745470288</v>
      </c>
      <c r="CA3723">
        <v>313.48479367620774</v>
      </c>
      <c r="CB3723">
        <v>227.33515374437988</v>
      </c>
      <c r="CC3723" s="156">
        <v>0.99</v>
      </c>
      <c r="CD3723">
        <v>1390</v>
      </c>
      <c r="CE3723">
        <v>0.19464348653403629</v>
      </c>
      <c r="CF3723">
        <v>5.0023055818089688</v>
      </c>
      <c r="CG3723">
        <v>0.19348841482107443</v>
      </c>
      <c r="CH3723">
        <v>17.837270208138438</v>
      </c>
      <c r="CI3723">
        <v>7</v>
      </c>
    </row>
    <row r="3724" spans="47:87" x14ac:dyDescent="0.3">
      <c r="AU3724">
        <v>0.3</v>
      </c>
      <c r="AV3724">
        <v>19.564441009338164</v>
      </c>
      <c r="AW3724">
        <v>0.253486331114884</v>
      </c>
      <c r="AX3724">
        <v>0.27037987245900791</v>
      </c>
      <c r="AY3724">
        <v>374.24714310194543</v>
      </c>
      <c r="AZ3724">
        <v>9.4780505136419613E-2</v>
      </c>
      <c r="BA3724">
        <v>460.41844078000383</v>
      </c>
      <c r="BB3724">
        <v>376.24757751171614</v>
      </c>
      <c r="BC3724">
        <v>1</v>
      </c>
      <c r="BD3724">
        <v>36.539223693802121</v>
      </c>
      <c r="BE3724">
        <v>91.881139339867616</v>
      </c>
      <c r="BF3724">
        <v>14.254053334884791</v>
      </c>
      <c r="BG3724">
        <v>4.9079709767262258</v>
      </c>
      <c r="BH3724">
        <v>399.27833435384412</v>
      </c>
      <c r="BI3724">
        <v>0.2</v>
      </c>
      <c r="BJ3724">
        <v>2794.6428083633959</v>
      </c>
      <c r="BK3724">
        <v>675.7371067569793</v>
      </c>
      <c r="BL3724">
        <v>892.5489026415504</v>
      </c>
      <c r="BM3724">
        <v>808.87348471851806</v>
      </c>
      <c r="BN3724">
        <v>147.53463765974712</v>
      </c>
      <c r="BO3724">
        <v>22.855224599313399</v>
      </c>
      <c r="BP3724">
        <v>4.4999410926193112E-2</v>
      </c>
      <c r="BQ3724">
        <v>100</v>
      </c>
      <c r="BR3724">
        <v>346.59171520195281</v>
      </c>
      <c r="BS3724">
        <v>5.60209700792638E-2</v>
      </c>
      <c r="BT3724">
        <v>2.9879449238658502E-4</v>
      </c>
      <c r="BU3724">
        <v>80.860001398244933</v>
      </c>
      <c r="BV3724">
        <v>0.56904616497375826</v>
      </c>
      <c r="BW3724">
        <v>14.23717031681897</v>
      </c>
      <c r="BX3724">
        <v>35.139919013030074</v>
      </c>
      <c r="BY3724">
        <v>35.729948120654491</v>
      </c>
      <c r="BZ3724">
        <v>932.48555927876737</v>
      </c>
      <c r="CA3724">
        <v>242.22180402593204</v>
      </c>
      <c r="CB3724">
        <v>233.47156256908247</v>
      </c>
      <c r="CC3724" s="156">
        <v>0.85</v>
      </c>
      <c r="CD3724">
        <v>2030</v>
      </c>
      <c r="CE3724">
        <v>0.10167025198389235</v>
      </c>
      <c r="CF3724">
        <v>4.0604970628000281</v>
      </c>
      <c r="CG3724">
        <v>0.12779123630506597</v>
      </c>
      <c r="CH3724">
        <v>-2.5220751996255277</v>
      </c>
      <c r="CI3724" t="s">
        <v>479</v>
      </c>
    </row>
    <row r="3725" spans="47:87" x14ac:dyDescent="0.3">
      <c r="AU3725">
        <v>0.3</v>
      </c>
      <c r="AV3725">
        <v>19.97320381928029</v>
      </c>
      <c r="AW3725">
        <v>0.29950902441052346</v>
      </c>
      <c r="AX3725">
        <v>1.258580784058692</v>
      </c>
      <c r="AY3725">
        <v>361.74279317472815</v>
      </c>
      <c r="AZ3725">
        <v>9.0830247753416526E-2</v>
      </c>
      <c r="BA3725">
        <v>417.39459987934049</v>
      </c>
      <c r="BB3725">
        <v>330.07670117988852</v>
      </c>
      <c r="BC3725">
        <v>1</v>
      </c>
      <c r="BD3725">
        <v>35.509693106376588</v>
      </c>
      <c r="BE3725">
        <v>102.61729502111037</v>
      </c>
      <c r="BF3725">
        <v>22.768953832376692</v>
      </c>
      <c r="BG3725">
        <v>2.8188480152984381</v>
      </c>
      <c r="BH3725">
        <v>374.54332595248565</v>
      </c>
      <c r="BI3725">
        <v>0.19999999999999998</v>
      </c>
      <c r="BJ3725">
        <v>2578.4929099897795</v>
      </c>
      <c r="BK3725">
        <v>654.40525974611387</v>
      </c>
      <c r="BL3725">
        <v>901.02530140816793</v>
      </c>
      <c r="BM3725">
        <v>862.94468501937718</v>
      </c>
      <c r="BN3725">
        <v>137.3834972416725</v>
      </c>
      <c r="BO3725">
        <v>27.037805053587594</v>
      </c>
      <c r="BP3725">
        <v>4.9266382946907349E-2</v>
      </c>
      <c r="BQ3725">
        <v>100</v>
      </c>
      <c r="BR3725">
        <v>345.58068097571771</v>
      </c>
      <c r="BS3725">
        <v>5.4104014068048149E-2</v>
      </c>
      <c r="BT3725">
        <v>2.9805635512388927E-4</v>
      </c>
      <c r="BU3725">
        <v>0</v>
      </c>
      <c r="BV3725">
        <v>0.53300949435382372</v>
      </c>
      <c r="BW3725">
        <v>13.065875286502745</v>
      </c>
      <c r="BX3725">
        <v>34.876852530225541</v>
      </c>
      <c r="BY3725">
        <v>38.114231588224733</v>
      </c>
      <c r="BZ3725">
        <v>901.12551502685255</v>
      </c>
      <c r="CA3725">
        <v>315.75474659811624</v>
      </c>
      <c r="CB3725">
        <v>231.43244951168765</v>
      </c>
      <c r="CC3725" s="156">
        <v>0.97</v>
      </c>
      <c r="CD3725">
        <v>1910</v>
      </c>
      <c r="CE3725">
        <v>0.15836497036417474</v>
      </c>
      <c r="CF3725">
        <v>5.2234531791345296</v>
      </c>
      <c r="CG3725">
        <v>0.19526258585403339</v>
      </c>
      <c r="CH3725">
        <v>11.703697886368653</v>
      </c>
      <c r="CI3725">
        <v>9</v>
      </c>
    </row>
    <row r="3726" spans="47:87" x14ac:dyDescent="0.3">
      <c r="AU3726">
        <v>0.3</v>
      </c>
      <c r="AV3726">
        <v>19.430969143561789</v>
      </c>
      <c r="AW3726">
        <v>0.32855271460956947</v>
      </c>
      <c r="AX3726">
        <v>1.6972570407189611</v>
      </c>
      <c r="AY3726">
        <v>339.03898047240159</v>
      </c>
      <c r="AZ3726">
        <v>0.1081197685109062</v>
      </c>
      <c r="BA3726">
        <v>401.03031747336649</v>
      </c>
      <c r="BB3726">
        <v>443.90379824644026</v>
      </c>
      <c r="BC3726">
        <v>1</v>
      </c>
      <c r="BD3726">
        <v>37.672013988770587</v>
      </c>
      <c r="BE3726">
        <v>106.0795083022698</v>
      </c>
      <c r="BF3726">
        <v>26.207861820724247</v>
      </c>
      <c r="BG3726">
        <v>3.3879541857388551</v>
      </c>
      <c r="BH3726">
        <v>404.03438329463256</v>
      </c>
      <c r="BI3726">
        <v>0.20000000000000004</v>
      </c>
      <c r="BJ3726">
        <v>2115.4188616302931</v>
      </c>
      <c r="BK3726">
        <v>683.70549006672638</v>
      </c>
      <c r="BL3726">
        <v>885.95818853987771</v>
      </c>
      <c r="BM3726">
        <v>997.22735203709306</v>
      </c>
      <c r="BN3726">
        <v>105.76152168097722</v>
      </c>
      <c r="BO3726">
        <v>29.760888114985324</v>
      </c>
      <c r="BP3726">
        <v>4.1722611161301215E-2</v>
      </c>
      <c r="BQ3726">
        <v>100</v>
      </c>
      <c r="BR3726">
        <v>344.55935185696609</v>
      </c>
      <c r="BS3726">
        <v>5.9420374713577216E-2</v>
      </c>
      <c r="BT3726">
        <v>2.9905355012246036E-4</v>
      </c>
      <c r="BU3726">
        <v>47.675950848645748</v>
      </c>
      <c r="BV3726">
        <v>0.49117045031238094</v>
      </c>
      <c r="BW3726">
        <v>15.050707420701521</v>
      </c>
      <c r="BX3726">
        <v>34.469136566465671</v>
      </c>
      <c r="BY3726">
        <v>31.951057760317944</v>
      </c>
      <c r="BZ3726">
        <v>1020.0119367222807</v>
      </c>
      <c r="CA3726">
        <v>216.64950328365117</v>
      </c>
      <c r="CB3726">
        <v>235.31663738827257</v>
      </c>
      <c r="CC3726" s="156">
        <v>1.06</v>
      </c>
      <c r="CD3726">
        <v>660</v>
      </c>
      <c r="CE3726">
        <v>0.19707289490357849</v>
      </c>
      <c r="CF3726">
        <v>6.7946236271823004</v>
      </c>
      <c r="CG3726">
        <v>0.26025920590181367</v>
      </c>
      <c r="CH3726">
        <v>16.981378718805111</v>
      </c>
      <c r="CI3726">
        <v>7</v>
      </c>
    </row>
    <row r="3727" spans="47:87" x14ac:dyDescent="0.3">
      <c r="AU3727">
        <v>0.3</v>
      </c>
      <c r="AV3727">
        <v>20.670130027858661</v>
      </c>
      <c r="AW3727">
        <v>0.26763381797815877</v>
      </c>
      <c r="AX3727">
        <v>0.39797933918574802</v>
      </c>
      <c r="AY3727">
        <v>330.82890771079673</v>
      </c>
      <c r="AZ3727">
        <v>8.9731825907891763E-2</v>
      </c>
      <c r="BA3727">
        <v>397.62343062223658</v>
      </c>
      <c r="BB3727">
        <v>355.22435608191819</v>
      </c>
      <c r="BC3727">
        <v>1</v>
      </c>
      <c r="BD3727">
        <v>38.118617741870807</v>
      </c>
      <c r="BE3727">
        <v>74.129205540634771</v>
      </c>
      <c r="BF3727">
        <v>6.4853197921376928</v>
      </c>
      <c r="BG3727">
        <v>5.1205805704168661</v>
      </c>
      <c r="BH3727">
        <v>410.99027056019833</v>
      </c>
      <c r="BI3727">
        <v>0.19999999999999998</v>
      </c>
      <c r="BJ3727">
        <v>2195.2091678498591</v>
      </c>
      <c r="BK3727">
        <v>706.46102011605194</v>
      </c>
      <c r="BL3727">
        <v>845.88623993653459</v>
      </c>
      <c r="BM3727">
        <v>1081.8242724090665</v>
      </c>
      <c r="BN3727">
        <v>108.68489060394889</v>
      </c>
      <c r="BO3727">
        <v>24.038776952236795</v>
      </c>
      <c r="BP3727">
        <v>5.8728991297077864E-2</v>
      </c>
      <c r="BQ3727">
        <v>100</v>
      </c>
      <c r="BR3727">
        <v>383.63212360761247</v>
      </c>
      <c r="BS3727">
        <v>5.5266030953293035E-2</v>
      </c>
      <c r="BT3727">
        <v>3.0984775957024007E-4</v>
      </c>
      <c r="BU3727">
        <v>0</v>
      </c>
      <c r="BV3727">
        <v>0.57128939103719234</v>
      </c>
      <c r="BW3727">
        <v>14.566116542264657</v>
      </c>
      <c r="BX3727">
        <v>35.663594592417255</v>
      </c>
      <c r="BY3727">
        <v>31.721090132908021</v>
      </c>
      <c r="BZ3727">
        <v>931.20970300893646</v>
      </c>
      <c r="CA3727">
        <v>190.78643359809007</v>
      </c>
      <c r="CB3727">
        <v>235.23009512121286</v>
      </c>
      <c r="CC3727" s="156">
        <v>0.74</v>
      </c>
      <c r="CD3727">
        <v>2290</v>
      </c>
      <c r="CE3727">
        <v>0.1440606012223784</v>
      </c>
      <c r="CF3727">
        <v>5.1842989340626362</v>
      </c>
      <c r="CG3727">
        <v>0.17318138966987359</v>
      </c>
      <c r="CH3727">
        <v>7.7196593439059837</v>
      </c>
      <c r="CI3727">
        <v>12</v>
      </c>
    </row>
    <row r="3728" spans="47:87" x14ac:dyDescent="0.3">
      <c r="AU3728">
        <v>0.3</v>
      </c>
      <c r="AV3728">
        <v>17.042130606412893</v>
      </c>
      <c r="AW3728">
        <v>0.28221343945494892</v>
      </c>
      <c r="AX3728">
        <v>1.3924364754725393</v>
      </c>
      <c r="AY3728">
        <v>310.48739748855752</v>
      </c>
      <c r="AZ3728">
        <v>8.4582861797567799E-2</v>
      </c>
      <c r="BA3728">
        <v>441.29917985830036</v>
      </c>
      <c r="BB3728">
        <v>369.97432212096339</v>
      </c>
      <c r="BC3728">
        <v>1</v>
      </c>
      <c r="BD3728">
        <v>40.843458506889078</v>
      </c>
      <c r="BE3728">
        <v>98.25395733950505</v>
      </c>
      <c r="BF3728">
        <v>16.570456312322875</v>
      </c>
      <c r="BG3728">
        <v>4.8031147354086929</v>
      </c>
      <c r="BH3728">
        <v>385.19625253248574</v>
      </c>
      <c r="BI3728">
        <v>0.19999999999999998</v>
      </c>
      <c r="BJ3728">
        <v>2587.1226064143948</v>
      </c>
      <c r="BK3728">
        <v>691.54085409389643</v>
      </c>
      <c r="BL3728">
        <v>948.53584016226409</v>
      </c>
      <c r="BM3728">
        <v>910.00985476530491</v>
      </c>
      <c r="BN3728">
        <v>222.80475102564108</v>
      </c>
      <c r="BO3728">
        <v>25.316796549531094</v>
      </c>
      <c r="BP3728">
        <v>6.5801420478256517E-2</v>
      </c>
      <c r="BQ3728">
        <v>100</v>
      </c>
      <c r="BR3728">
        <v>210.88338892960738</v>
      </c>
      <c r="BS3728">
        <v>5.7439230834161213E-2</v>
      </c>
      <c r="BT3728">
        <v>2.6581076367986772E-4</v>
      </c>
      <c r="BU3728">
        <v>0</v>
      </c>
      <c r="BV3728">
        <v>0.52632349888779562</v>
      </c>
      <c r="BW3728">
        <v>15.796816641726062</v>
      </c>
      <c r="BX3728">
        <v>37.363768913921966</v>
      </c>
      <c r="BY3728">
        <v>28.283344691021941</v>
      </c>
      <c r="BZ3728">
        <v>970.09482230024287</v>
      </c>
      <c r="CA3728">
        <v>335.17335543479635</v>
      </c>
      <c r="CB3728">
        <v>236.75114876773978</v>
      </c>
      <c r="CC3728" s="156">
        <v>0.88</v>
      </c>
      <c r="CD3728">
        <v>1380</v>
      </c>
      <c r="CE3728">
        <v>0.12046034970432418</v>
      </c>
      <c r="CF3728">
        <v>6.0766859632494254</v>
      </c>
      <c r="CG3728">
        <v>0.1589149035489775</v>
      </c>
      <c r="CH3728">
        <v>5.8821015582563767</v>
      </c>
      <c r="CI3728">
        <v>14</v>
      </c>
    </row>
    <row r="3729" spans="47:87" x14ac:dyDescent="0.3">
      <c r="AU3729">
        <v>0.3</v>
      </c>
      <c r="AV3729">
        <v>18.632348691009259</v>
      </c>
      <c r="AW3729">
        <v>0.29801027610594127</v>
      </c>
      <c r="AX3729">
        <v>0.4440024197069487</v>
      </c>
      <c r="AY3729">
        <v>286.99801871421698</v>
      </c>
      <c r="AZ3729">
        <v>9.5762325258168843E-2</v>
      </c>
      <c r="BA3729">
        <v>468.43458206819452</v>
      </c>
      <c r="BB3729">
        <v>462.26011085979798</v>
      </c>
      <c r="BC3729">
        <v>1</v>
      </c>
      <c r="BD3729">
        <v>32.338918398876878</v>
      </c>
      <c r="BE3729">
        <v>98.49545230139492</v>
      </c>
      <c r="BF3729">
        <v>18.846967827356238</v>
      </c>
      <c r="BG3729">
        <v>4.9440436019797032</v>
      </c>
      <c r="BH3729">
        <v>385.39440260505125</v>
      </c>
      <c r="BI3729">
        <v>0.19999999999999998</v>
      </c>
      <c r="BJ3729">
        <v>2635.8790837324705</v>
      </c>
      <c r="BK3729">
        <v>695.29333652541936</v>
      </c>
      <c r="BL3729">
        <v>891.76567158581156</v>
      </c>
      <c r="BM3729">
        <v>941.68928355075354</v>
      </c>
      <c r="BN3729">
        <v>150.87074709370597</v>
      </c>
      <c r="BO3729">
        <v>26.700748900390597</v>
      </c>
      <c r="BP3729">
        <v>7.3475904654959165E-2</v>
      </c>
      <c r="BQ3729">
        <v>100</v>
      </c>
      <c r="BR3729">
        <v>413.36275813097689</v>
      </c>
      <c r="BS3729">
        <v>5.7115220226391837E-2</v>
      </c>
      <c r="BT3729">
        <v>2.7487892208802913E-4</v>
      </c>
      <c r="BU3729">
        <v>73.551798575141305</v>
      </c>
      <c r="BV3729">
        <v>0.49594811078026441</v>
      </c>
      <c r="BW3729">
        <v>15.165072321165329</v>
      </c>
      <c r="BX3729">
        <v>35.244199422421588</v>
      </c>
      <c r="BY3729">
        <v>34.063278009580472</v>
      </c>
      <c r="BZ3729">
        <v>853.88335637919886</v>
      </c>
      <c r="CA3729">
        <v>199.20422838970754</v>
      </c>
      <c r="CB3729">
        <v>229.38599520154921</v>
      </c>
      <c r="CC3729" s="156">
        <v>0.85</v>
      </c>
      <c r="CD3729">
        <v>1860</v>
      </c>
      <c r="CE3729">
        <v>8.1189089406595638E-2</v>
      </c>
      <c r="CF3729">
        <v>3.6521163189895312</v>
      </c>
      <c r="CG3729">
        <v>0.12175374144909942</v>
      </c>
      <c r="CH3729">
        <v>-4.489763343315019</v>
      </c>
      <c r="CI3729" t="s">
        <v>479</v>
      </c>
    </row>
    <row r="3730" spans="47:87" x14ac:dyDescent="0.3">
      <c r="AU3730">
        <v>0.3</v>
      </c>
      <c r="AV3730">
        <v>19.361324093132207</v>
      </c>
      <c r="AW3730">
        <v>0.27701565760800129</v>
      </c>
      <c r="AX3730">
        <v>1.2355602448023886</v>
      </c>
      <c r="AY3730">
        <v>337.3821207547785</v>
      </c>
      <c r="AZ3730">
        <v>8.8812894365127737E-2</v>
      </c>
      <c r="BA3730">
        <v>423.26769357187624</v>
      </c>
      <c r="BB3730">
        <v>419.96459773764428</v>
      </c>
      <c r="BC3730">
        <v>1</v>
      </c>
      <c r="BD3730">
        <v>42.700338421873816</v>
      </c>
      <c r="BE3730">
        <v>106.67551365809223</v>
      </c>
      <c r="BF3730">
        <v>18.677710395284819</v>
      </c>
      <c r="BG3730">
        <v>5.1630534141115501</v>
      </c>
      <c r="BH3730">
        <v>394.21313510325075</v>
      </c>
      <c r="BI3730">
        <v>0.2</v>
      </c>
      <c r="BJ3730">
        <v>2518.286584509327</v>
      </c>
      <c r="BK3730">
        <v>679.98736934979956</v>
      </c>
      <c r="BL3730">
        <v>856.71192293077411</v>
      </c>
      <c r="BM3730">
        <v>934.49836381372563</v>
      </c>
      <c r="BN3730">
        <v>114.39317145967919</v>
      </c>
      <c r="BO3730">
        <v>24.901110750965739</v>
      </c>
      <c r="BP3730">
        <v>5.8421798618644723E-2</v>
      </c>
      <c r="BQ3730">
        <v>100</v>
      </c>
      <c r="BR3730">
        <v>300.50583680933227</v>
      </c>
      <c r="BS3730">
        <v>5.2287578476371312E-2</v>
      </c>
      <c r="BT3730">
        <v>2.8589795757173514E-4</v>
      </c>
      <c r="BU3730">
        <v>0</v>
      </c>
      <c r="BV3730">
        <v>0.59157180275505528</v>
      </c>
      <c r="BW3730">
        <v>14.594944858553891</v>
      </c>
      <c r="BX3730">
        <v>37.419283222767589</v>
      </c>
      <c r="BY3730">
        <v>27.514849984404048</v>
      </c>
      <c r="BZ3730">
        <v>1269.2235127621414</v>
      </c>
      <c r="CA3730">
        <v>345.85466965184094</v>
      </c>
      <c r="CB3730">
        <v>230.51363816782685</v>
      </c>
      <c r="CC3730" s="156">
        <v>1.1100000000000001</v>
      </c>
      <c r="CD3730">
        <v>1620</v>
      </c>
      <c r="CE3730">
        <v>4.4758867504946176E-2</v>
      </c>
      <c r="CF3730">
        <v>2.7998490205027515</v>
      </c>
      <c r="CG3730">
        <v>8.284051297416832E-2</v>
      </c>
      <c r="CH3730">
        <v>-9.9319992144453995</v>
      </c>
      <c r="CI3730" t="s">
        <v>479</v>
      </c>
    </row>
    <row r="3731" spans="47:87" x14ac:dyDescent="0.3">
      <c r="AU3731">
        <v>0.3</v>
      </c>
      <c r="AV3731">
        <v>19.461448971190102</v>
      </c>
      <c r="AW3731">
        <v>0.28945035529534213</v>
      </c>
      <c r="AX3731">
        <v>1.116150165335797</v>
      </c>
      <c r="AY3731">
        <v>337.22997338309023</v>
      </c>
      <c r="AZ3731">
        <v>0.10036506245458207</v>
      </c>
      <c r="BA3731">
        <v>475.563839221509</v>
      </c>
      <c r="BB3731">
        <v>398.09658969578379</v>
      </c>
      <c r="BC3731">
        <v>1</v>
      </c>
      <c r="BD3731">
        <v>43.986460444847744</v>
      </c>
      <c r="BE3731">
        <v>107.89264851793448</v>
      </c>
      <c r="BF3731">
        <v>11.530807342875416</v>
      </c>
      <c r="BG3731">
        <v>4.8881136399750362</v>
      </c>
      <c r="BH3731">
        <v>439.68419130445523</v>
      </c>
      <c r="BI3731">
        <v>0.20000000000000004</v>
      </c>
      <c r="BJ3731">
        <v>2430.2531336296693</v>
      </c>
      <c r="BK3731">
        <v>685.19611138448658</v>
      </c>
      <c r="BL3731">
        <v>926.73035749364044</v>
      </c>
      <c r="BM3731">
        <v>725.46588612701657</v>
      </c>
      <c r="BN3731">
        <v>178.85281997954979</v>
      </c>
      <c r="BO3731">
        <v>26.152159970435257</v>
      </c>
      <c r="BP3731">
        <v>4.4834004155849996E-2</v>
      </c>
      <c r="BQ3731">
        <v>100</v>
      </c>
      <c r="BR3731">
        <v>351.17541861016298</v>
      </c>
      <c r="BS3731">
        <v>5.9470506193651261E-2</v>
      </c>
      <c r="BT3731">
        <v>2.8726031576268549E-4</v>
      </c>
      <c r="BU3731">
        <v>0</v>
      </c>
      <c r="BV3731">
        <v>0.49514176328930887</v>
      </c>
      <c r="BW3731">
        <v>14.477866158930754</v>
      </c>
      <c r="BX3731">
        <v>37.341525085412506</v>
      </c>
      <c r="BY3731">
        <v>39.36256430835256</v>
      </c>
      <c r="BZ3731">
        <v>1164.9831578438989</v>
      </c>
      <c r="CA3731">
        <v>212.19342604721953</v>
      </c>
      <c r="CB3731">
        <v>217.99803753076048</v>
      </c>
      <c r="CC3731" s="156">
        <v>0.89</v>
      </c>
      <c r="CD3731">
        <v>1810</v>
      </c>
      <c r="CE3731">
        <v>0.13062594379203585</v>
      </c>
      <c r="CF3731">
        <v>4.9504702183839893</v>
      </c>
      <c r="CG3731">
        <v>0.16161712675982576</v>
      </c>
      <c r="CH3731">
        <v>7.3729043947800141</v>
      </c>
      <c r="CI3731">
        <v>12</v>
      </c>
    </row>
    <row r="3732" spans="47:87" x14ac:dyDescent="0.3">
      <c r="AU3732">
        <v>0.3</v>
      </c>
      <c r="AV3732">
        <v>20.848417441186374</v>
      </c>
      <c r="AW3732">
        <v>0.28334570392690883</v>
      </c>
      <c r="AX3732">
        <v>2.3712611588041801</v>
      </c>
      <c r="AY3732">
        <v>350.66419758425627</v>
      </c>
      <c r="AZ3732">
        <v>8.9393580696787253E-2</v>
      </c>
      <c r="BA3732">
        <v>402.57924661695699</v>
      </c>
      <c r="BB3732">
        <v>415.67502487591082</v>
      </c>
      <c r="BC3732">
        <v>1</v>
      </c>
      <c r="BD3732">
        <v>43.486014499786528</v>
      </c>
      <c r="BE3732">
        <v>93.045635202737898</v>
      </c>
      <c r="BF3732">
        <v>15.239640915014679</v>
      </c>
      <c r="BG3732">
        <v>4.7363284927039437</v>
      </c>
      <c r="BH3732">
        <v>431.16681778389761</v>
      </c>
      <c r="BI3732">
        <v>0.20000000000000004</v>
      </c>
      <c r="BJ3732">
        <v>2663.5182939611377</v>
      </c>
      <c r="BK3732">
        <v>672.41577848215229</v>
      </c>
      <c r="BL3732">
        <v>876.979496029095</v>
      </c>
      <c r="BM3732">
        <v>1009.9225264600115</v>
      </c>
      <c r="BN3732">
        <v>178.984690592395</v>
      </c>
      <c r="BO3732">
        <v>25.637117086341107</v>
      </c>
      <c r="BP3732">
        <v>3.9500028682184489E-2</v>
      </c>
      <c r="BQ3732">
        <v>100</v>
      </c>
      <c r="BR3732">
        <v>334.86280767250474</v>
      </c>
      <c r="BS3732">
        <v>5.2737774127099457E-2</v>
      </c>
      <c r="BT3732">
        <v>2.9398314804424927E-4</v>
      </c>
      <c r="BU3732">
        <v>0</v>
      </c>
      <c r="BV3732">
        <v>0.52385212870287501</v>
      </c>
      <c r="BW3732">
        <v>14.677908351591659</v>
      </c>
      <c r="BX3732">
        <v>36.597209828028056</v>
      </c>
      <c r="BY3732">
        <v>37.360412310803348</v>
      </c>
      <c r="BZ3732">
        <v>964.43147853411062</v>
      </c>
      <c r="CA3732">
        <v>246.23002028515489</v>
      </c>
      <c r="CB3732">
        <v>230.96144830477755</v>
      </c>
      <c r="CC3732" s="156">
        <v>1.19</v>
      </c>
      <c r="CD3732">
        <v>1230</v>
      </c>
      <c r="CE3732">
        <v>0.20661784252417825</v>
      </c>
      <c r="CF3732">
        <v>4.5814171576646254</v>
      </c>
      <c r="CG3732">
        <v>0.24998255248982404</v>
      </c>
      <c r="CH3732">
        <v>14.493820759368486</v>
      </c>
      <c r="CI3732">
        <v>6</v>
      </c>
    </row>
    <row r="3733" spans="47:87" x14ac:dyDescent="0.3">
      <c r="AU3733">
        <v>0.3</v>
      </c>
      <c r="AV3733">
        <v>19.391939199102573</v>
      </c>
      <c r="AW3733">
        <v>0.28609767810535874</v>
      </c>
      <c r="AX3733">
        <v>1.1890562626444696</v>
      </c>
      <c r="AY3733">
        <v>327.88580211939387</v>
      </c>
      <c r="AZ3733">
        <v>9.4108017321130624E-2</v>
      </c>
      <c r="BA3733">
        <v>430.43394313419532</v>
      </c>
      <c r="BB3733">
        <v>328.59170771414972</v>
      </c>
      <c r="BC3733">
        <v>1</v>
      </c>
      <c r="BD3733">
        <v>35.234098287618295</v>
      </c>
      <c r="BE3733">
        <v>103.83590833375082</v>
      </c>
      <c r="BF3733">
        <v>15.381368820502727</v>
      </c>
      <c r="BG3733">
        <v>4.8248275351310408</v>
      </c>
      <c r="BH3733">
        <v>425.66007229868046</v>
      </c>
      <c r="BI3733">
        <v>0.19999999999999998</v>
      </c>
      <c r="BJ3733">
        <v>3079.800798589335</v>
      </c>
      <c r="BK3733">
        <v>697.25657076725258</v>
      </c>
      <c r="BL3733">
        <v>972.03909710873961</v>
      </c>
      <c r="BM3733">
        <v>944.41240720016492</v>
      </c>
      <c r="BN3733">
        <v>154.39337748148083</v>
      </c>
      <c r="BO3733">
        <v>25.651903739029414</v>
      </c>
      <c r="BP3733">
        <v>6.8285228535961751E-2</v>
      </c>
      <c r="BQ3733">
        <v>100</v>
      </c>
      <c r="BR3733">
        <v>314.44674554913973</v>
      </c>
      <c r="BS3733">
        <v>5.6576336123185314E-2</v>
      </c>
      <c r="BT3733">
        <v>3.1289780949452195E-4</v>
      </c>
      <c r="BU3733">
        <v>18.289524892628869</v>
      </c>
      <c r="BV3733">
        <v>0.57624241130372411</v>
      </c>
      <c r="BW3733">
        <v>15.211393032661054</v>
      </c>
      <c r="BX3733">
        <v>35.965794002248487</v>
      </c>
      <c r="BY3733">
        <v>30.817986377789431</v>
      </c>
      <c r="BZ3733">
        <v>1062.512163461414</v>
      </c>
      <c r="CA3733">
        <v>342.62361760682484</v>
      </c>
      <c r="CB3733">
        <v>228.15550876764954</v>
      </c>
      <c r="CC3733" s="156">
        <v>1.07</v>
      </c>
      <c r="CD3733">
        <v>1460</v>
      </c>
      <c r="CE3733">
        <v>9.0170617947443743E-2</v>
      </c>
      <c r="CF3733">
        <v>3.6283902853409407</v>
      </c>
      <c r="CG3733">
        <v>0.12009883895544902</v>
      </c>
      <c r="CH3733">
        <v>-1.1755791630769841</v>
      </c>
      <c r="CI3733" t="s">
        <v>479</v>
      </c>
    </row>
    <row r="3734" spans="47:87" x14ac:dyDescent="0.3">
      <c r="AU3734">
        <v>0.3</v>
      </c>
      <c r="AV3734">
        <v>19.431966862060136</v>
      </c>
      <c r="AW3734">
        <v>0.33939025686208746</v>
      </c>
      <c r="AX3734">
        <v>2.2290077786986782</v>
      </c>
      <c r="AY3734">
        <v>341.73084525519312</v>
      </c>
      <c r="AZ3734">
        <v>0.10804132295079136</v>
      </c>
      <c r="BA3734">
        <v>381.10293337569561</v>
      </c>
      <c r="BB3734">
        <v>294.03347232080307</v>
      </c>
      <c r="BC3734">
        <v>1</v>
      </c>
      <c r="BD3734">
        <v>30.665196085113489</v>
      </c>
      <c r="BE3734">
        <v>98.641816685438897</v>
      </c>
      <c r="BF3734">
        <v>9.307592435906491</v>
      </c>
      <c r="BG3734">
        <v>6.4973613602148212</v>
      </c>
      <c r="BH3734">
        <v>464.67298729176139</v>
      </c>
      <c r="BI3734">
        <v>0.19999999999999996</v>
      </c>
      <c r="BJ3734">
        <v>3097.8165034466665</v>
      </c>
      <c r="BK3734">
        <v>688.75032701415637</v>
      </c>
      <c r="BL3734">
        <v>830.79167915381731</v>
      </c>
      <c r="BM3734">
        <v>1057.7408600851668</v>
      </c>
      <c r="BN3734">
        <v>75.265631992446131</v>
      </c>
      <c r="BO3734">
        <v>30.758585100993731</v>
      </c>
      <c r="BP3734">
        <v>4.117344723535446E-2</v>
      </c>
      <c r="BQ3734">
        <v>100</v>
      </c>
      <c r="BR3734">
        <v>274.31971090235743</v>
      </c>
      <c r="BS3734">
        <v>5.3647611066244327E-2</v>
      </c>
      <c r="BT3734">
        <v>2.7812612512872342E-4</v>
      </c>
      <c r="BU3734">
        <v>55.063132590165765</v>
      </c>
      <c r="BV3734">
        <v>0.55006529506225577</v>
      </c>
      <c r="BW3734">
        <v>14.171138262463256</v>
      </c>
      <c r="BX3734">
        <v>38.772661848624608</v>
      </c>
      <c r="BY3734">
        <v>34.241525948256374</v>
      </c>
      <c r="BZ3734">
        <v>1009.5521138155182</v>
      </c>
      <c r="CA3734">
        <v>319.80631286875729</v>
      </c>
      <c r="CB3734">
        <v>225.64815066349604</v>
      </c>
      <c r="CC3734" s="156">
        <v>1.0900000000000001</v>
      </c>
      <c r="CD3734">
        <v>1220</v>
      </c>
      <c r="CE3734">
        <v>0.13868919637038912</v>
      </c>
      <c r="CF3734">
        <v>4.1432708986512852</v>
      </c>
      <c r="CG3734">
        <v>0.18102235768887157</v>
      </c>
      <c r="CH3734">
        <v>6.3180591249827627</v>
      </c>
      <c r="CI3734">
        <v>11</v>
      </c>
    </row>
    <row r="3735" spans="47:87" x14ac:dyDescent="0.3">
      <c r="AU3735">
        <v>0.3</v>
      </c>
      <c r="AV3735">
        <v>19.725814546430691</v>
      </c>
      <c r="AW3735">
        <v>0.24447582860054631</v>
      </c>
      <c r="AX3735">
        <v>1.2233524958587001</v>
      </c>
      <c r="AY3735">
        <v>323.44936594502968</v>
      </c>
      <c r="AZ3735">
        <v>9.493427858520892E-2</v>
      </c>
      <c r="BA3735">
        <v>425.87769988045727</v>
      </c>
      <c r="BB3735">
        <v>357.89220181773874</v>
      </c>
      <c r="BC3735">
        <v>1</v>
      </c>
      <c r="BD3735">
        <v>38.574060391565801</v>
      </c>
      <c r="BE3735">
        <v>92.273449441264901</v>
      </c>
      <c r="BF3735">
        <v>13.068538879614451</v>
      </c>
      <c r="BG3735">
        <v>3.7108182902546805</v>
      </c>
      <c r="BH3735">
        <v>413.31983498760201</v>
      </c>
      <c r="BI3735">
        <v>0.2</v>
      </c>
      <c r="BJ3735">
        <v>2660.0754015742482</v>
      </c>
      <c r="BK3735">
        <v>690.02442538996524</v>
      </c>
      <c r="BL3735">
        <v>960.81678423576511</v>
      </c>
      <c r="BM3735">
        <v>803.05380770503007</v>
      </c>
      <c r="BN3735">
        <v>99.159898420919689</v>
      </c>
      <c r="BO3735">
        <v>21.917570879921836</v>
      </c>
      <c r="BP3735">
        <v>5.8579263547679124E-2</v>
      </c>
      <c r="BQ3735">
        <v>100</v>
      </c>
      <c r="BR3735">
        <v>382.45140807860429</v>
      </c>
      <c r="BS3735">
        <v>5.6043981255421399E-2</v>
      </c>
      <c r="BT3735">
        <v>2.8635811406945376E-4</v>
      </c>
      <c r="BU3735">
        <v>31.771745584935367</v>
      </c>
      <c r="BV3735">
        <v>0.54373637426583099</v>
      </c>
      <c r="BW3735">
        <v>14.821891069667236</v>
      </c>
      <c r="BX3735">
        <v>34.580377667355918</v>
      </c>
      <c r="BY3735">
        <v>33.650298595750648</v>
      </c>
      <c r="BZ3735">
        <v>836.79750917001218</v>
      </c>
      <c r="CA3735">
        <v>384.81359159961937</v>
      </c>
      <c r="CB3735">
        <v>237.57315529954323</v>
      </c>
      <c r="CC3735" s="156">
        <v>1.21</v>
      </c>
      <c r="CD3735">
        <v>1360</v>
      </c>
      <c r="CE3735">
        <v>0.10008652049691058</v>
      </c>
      <c r="CF3735">
        <v>4.5943815497384897</v>
      </c>
      <c r="CG3735">
        <v>0.13527245613645825</v>
      </c>
      <c r="CH3735">
        <v>-1.909600669638265</v>
      </c>
      <c r="CI3735" t="s">
        <v>479</v>
      </c>
    </row>
    <row r="3736" spans="47:87" x14ac:dyDescent="0.3">
      <c r="AU3736">
        <v>0.3</v>
      </c>
      <c r="AV3736">
        <v>19.658861650678336</v>
      </c>
      <c r="AW3736">
        <v>0.23916023528370919</v>
      </c>
      <c r="AX3736">
        <v>0.6689263140717121</v>
      </c>
      <c r="AY3736">
        <v>311.53166762963303</v>
      </c>
      <c r="AZ3736">
        <v>9.9955780701619451E-2</v>
      </c>
      <c r="BA3736">
        <v>400.49274996736904</v>
      </c>
      <c r="BB3736">
        <v>331.93365593829088</v>
      </c>
      <c r="BC3736">
        <v>1</v>
      </c>
      <c r="BD3736">
        <v>42.498014349074438</v>
      </c>
      <c r="BE3736">
        <v>110.35850757429333</v>
      </c>
      <c r="BF3736">
        <v>12.923662196523255</v>
      </c>
      <c r="BG3736">
        <v>4.7049595461444094</v>
      </c>
      <c r="BH3736">
        <v>372.42740211022709</v>
      </c>
      <c r="BI3736">
        <v>0.2</v>
      </c>
      <c r="BJ3736">
        <v>2871.5128779435354</v>
      </c>
      <c r="BK3736">
        <v>681.78442311556091</v>
      </c>
      <c r="BL3736">
        <v>923.58119216464797</v>
      </c>
      <c r="BM3736">
        <v>923.62857046755573</v>
      </c>
      <c r="BN3736">
        <v>218.54946095483075</v>
      </c>
      <c r="BO3736">
        <v>21.489244030261535</v>
      </c>
      <c r="BP3736">
        <v>5.1419636125146294E-2</v>
      </c>
      <c r="BQ3736">
        <v>100</v>
      </c>
      <c r="BR3736">
        <v>372.31924074154131</v>
      </c>
      <c r="BS3736">
        <v>4.9678516709971726E-2</v>
      </c>
      <c r="BT3736">
        <v>3.1348643577923401E-4</v>
      </c>
      <c r="BU3736">
        <v>22.953877670120377</v>
      </c>
      <c r="BV3736">
        <v>0.51868480001369988</v>
      </c>
      <c r="BW3736">
        <v>14.282293978083946</v>
      </c>
      <c r="BX3736">
        <v>34.629140182748813</v>
      </c>
      <c r="BY3736">
        <v>30.533282657989325</v>
      </c>
      <c r="BZ3736">
        <v>859.04442152041929</v>
      </c>
      <c r="CA3736">
        <v>311.31237722949959</v>
      </c>
      <c r="CB3736">
        <v>234.89472020437654</v>
      </c>
      <c r="CC3736" s="156">
        <v>1.07</v>
      </c>
      <c r="CD3736">
        <v>1040</v>
      </c>
      <c r="CE3736">
        <v>0.16330055302742963</v>
      </c>
      <c r="CF3736">
        <v>5.1633595960763738</v>
      </c>
      <c r="CG3736">
        <v>0.22920689820435874</v>
      </c>
      <c r="CH3736">
        <v>13.273101098292127</v>
      </c>
      <c r="CI3736">
        <v>8</v>
      </c>
    </row>
    <row r="3737" spans="47:87" x14ac:dyDescent="0.3">
      <c r="AU3737">
        <v>0.3</v>
      </c>
      <c r="AV3737">
        <v>19.363732999373234</v>
      </c>
      <c r="AW3737">
        <v>0.29663277854415915</v>
      </c>
      <c r="AX3737">
        <v>0.84372151266403661</v>
      </c>
      <c r="AY3737">
        <v>350.78096561398752</v>
      </c>
      <c r="AZ3737">
        <v>0.10606193410516408</v>
      </c>
      <c r="BA3737">
        <v>376.43893045305344</v>
      </c>
      <c r="BB3737">
        <v>314.88881472327336</v>
      </c>
      <c r="BC3737">
        <v>1</v>
      </c>
      <c r="BD3737">
        <v>48.776210100648591</v>
      </c>
      <c r="BE3737">
        <v>89.694684858004933</v>
      </c>
      <c r="BF3737">
        <v>7.2085835332480785</v>
      </c>
      <c r="BG3737">
        <v>4.9184467034817088</v>
      </c>
      <c r="BH3737">
        <v>441.10877634224948</v>
      </c>
      <c r="BI3737">
        <v>0.20000000000000007</v>
      </c>
      <c r="BJ3737">
        <v>2624.8165083383296</v>
      </c>
      <c r="BK3737">
        <v>693.88266984438258</v>
      </c>
      <c r="BL3737">
        <v>858.1537660519848</v>
      </c>
      <c r="BM3737">
        <v>867.19501930488116</v>
      </c>
      <c r="BN3737">
        <v>160.21132975537446</v>
      </c>
      <c r="BO3737">
        <v>27.140207269907229</v>
      </c>
      <c r="BP3737">
        <v>4.7822893534464721E-3</v>
      </c>
      <c r="BQ3737">
        <v>100</v>
      </c>
      <c r="BR3737">
        <v>295.52009992273827</v>
      </c>
      <c r="BS3737">
        <v>5.4028882373855655E-2</v>
      </c>
      <c r="BT3737">
        <v>3.0986340182273851E-4</v>
      </c>
      <c r="BU3737">
        <v>0</v>
      </c>
      <c r="BV3737">
        <v>0.55708249774680862</v>
      </c>
      <c r="BW3737">
        <v>15.443089886121596</v>
      </c>
      <c r="BX3737">
        <v>35.758864404118967</v>
      </c>
      <c r="BY3737">
        <v>31.895071411179618</v>
      </c>
      <c r="BZ3737">
        <v>782.17050455016431</v>
      </c>
      <c r="CA3737">
        <v>421.48851482016255</v>
      </c>
      <c r="CB3737">
        <v>225.34800402380654</v>
      </c>
      <c r="CC3737" s="156">
        <v>0.93</v>
      </c>
      <c r="CD3737">
        <v>1580</v>
      </c>
      <c r="CE3737">
        <v>0.18988370728081549</v>
      </c>
      <c r="CF3737">
        <v>6.2328065966121153</v>
      </c>
      <c r="CG3737">
        <v>0.1905671359317091</v>
      </c>
      <c r="CH3737">
        <v>21.612685568850488</v>
      </c>
      <c r="CI3737">
        <v>8</v>
      </c>
    </row>
    <row r="3738" spans="47:87" x14ac:dyDescent="0.3">
      <c r="AU3738">
        <v>0.3</v>
      </c>
      <c r="AV3738">
        <v>19.408966231111535</v>
      </c>
      <c r="AW3738">
        <v>0.34921070365838253</v>
      </c>
      <c r="AX3738">
        <v>0.86432617831570935</v>
      </c>
      <c r="AY3738">
        <v>335.43093287444577</v>
      </c>
      <c r="AZ3738">
        <v>0.10132467123186598</v>
      </c>
      <c r="BA3738">
        <v>397.41344266540949</v>
      </c>
      <c r="BB3738">
        <v>393.70025015948522</v>
      </c>
      <c r="BC3738">
        <v>1</v>
      </c>
      <c r="BD3738">
        <v>43.619935683693342</v>
      </c>
      <c r="BE3738">
        <v>107.01970441467371</v>
      </c>
      <c r="BF3738">
        <v>13.769183351111073</v>
      </c>
      <c r="BG3738">
        <v>3.8245343636032576</v>
      </c>
      <c r="BH3738">
        <v>436.49075264770619</v>
      </c>
      <c r="BI3738">
        <v>0.19999999999999996</v>
      </c>
      <c r="BJ3738">
        <v>2844.5118970958601</v>
      </c>
      <c r="BK3738">
        <v>663.80530516751821</v>
      </c>
      <c r="BL3738">
        <v>809.50047489638234</v>
      </c>
      <c r="BM3738">
        <v>918.69289917108824</v>
      </c>
      <c r="BN3738">
        <v>107.03620490937297</v>
      </c>
      <c r="BO3738">
        <v>31.542765394410225</v>
      </c>
      <c r="BP3738">
        <v>5.5255230046284576E-2</v>
      </c>
      <c r="BQ3738">
        <v>100</v>
      </c>
      <c r="BR3738">
        <v>321.48477652789177</v>
      </c>
      <c r="BS3738">
        <v>4.9291193759272919E-2</v>
      </c>
      <c r="BT3738">
        <v>3.0449607204454049E-4</v>
      </c>
      <c r="BU3738">
        <v>53.426554814231338</v>
      </c>
      <c r="BV3738">
        <v>0.60224504833944636</v>
      </c>
      <c r="BW3738">
        <v>15.179409414646596</v>
      </c>
      <c r="BX3738">
        <v>37.812730420275692</v>
      </c>
      <c r="BY3738">
        <v>32.83031594515495</v>
      </c>
      <c r="BZ3738">
        <v>1024.3996768065549</v>
      </c>
      <c r="CA3738">
        <v>159.71349179232715</v>
      </c>
      <c r="CB3738">
        <v>229.77955042516044</v>
      </c>
      <c r="CC3738" s="156">
        <v>0.93</v>
      </c>
      <c r="CD3738">
        <v>1580</v>
      </c>
      <c r="CE3738">
        <v>0.1954605527152824</v>
      </c>
      <c r="CF3738">
        <v>7.4865483630285752</v>
      </c>
      <c r="CG3738">
        <v>0.254595595810863</v>
      </c>
      <c r="CH3738">
        <v>24.030539158909303</v>
      </c>
      <c r="CI3738">
        <v>7</v>
      </c>
    </row>
    <row r="3739" spans="47:87" x14ac:dyDescent="0.3">
      <c r="AU3739">
        <v>0.3</v>
      </c>
      <c r="AV3739">
        <v>20.537917855246324</v>
      </c>
      <c r="AW3739">
        <v>0.33649452038784283</v>
      </c>
      <c r="AX3739">
        <v>1.7034514920466619</v>
      </c>
      <c r="AY3739">
        <v>329.87621447310119</v>
      </c>
      <c r="AZ3739">
        <v>0.10450601744835307</v>
      </c>
      <c r="BA3739">
        <v>354.18707665267488</v>
      </c>
      <c r="BB3739">
        <v>303.25860838331414</v>
      </c>
      <c r="BC3739">
        <v>1</v>
      </c>
      <c r="BD3739">
        <v>41.685422986019759</v>
      </c>
      <c r="BE3739">
        <v>87.264261754132974</v>
      </c>
      <c r="BF3739">
        <v>5.9636032192373589</v>
      </c>
      <c r="BG3739">
        <v>5.396420686238832</v>
      </c>
      <c r="BH3739">
        <v>405.92132869056093</v>
      </c>
      <c r="BI3739">
        <v>0.2</v>
      </c>
      <c r="BJ3739">
        <v>2648.8079925425445</v>
      </c>
      <c r="BK3739">
        <v>706.11941794001723</v>
      </c>
      <c r="BL3739">
        <v>921.25713122519335</v>
      </c>
      <c r="BM3739">
        <v>965.35010684008398</v>
      </c>
      <c r="BN3739">
        <v>169.11263951515343</v>
      </c>
      <c r="BO3739">
        <v>30.284739171923107</v>
      </c>
      <c r="BP3739">
        <v>6.6487976563559203E-2</v>
      </c>
      <c r="BQ3739">
        <v>100</v>
      </c>
      <c r="BR3739">
        <v>338.17333528374502</v>
      </c>
      <c r="BS3739">
        <v>5.5851329842855957E-2</v>
      </c>
      <c r="BT3739">
        <v>2.8745733479697342E-4</v>
      </c>
      <c r="BU3739">
        <v>23.516784932693501</v>
      </c>
      <c r="BV3739">
        <v>0.53674265298545354</v>
      </c>
      <c r="BW3739">
        <v>13.527412974146676</v>
      </c>
      <c r="BX3739">
        <v>35.966986720625727</v>
      </c>
      <c r="BY3739">
        <v>33.213155750489122</v>
      </c>
      <c r="BZ3739">
        <v>1471.0172146814075</v>
      </c>
      <c r="CA3739">
        <v>163.13549666212703</v>
      </c>
      <c r="CB3739">
        <v>237.1507631083623</v>
      </c>
      <c r="CC3739" s="156">
        <v>1.26</v>
      </c>
      <c r="CD3739">
        <v>1020</v>
      </c>
      <c r="CE3739">
        <v>0.16739667777712031</v>
      </c>
      <c r="CF3739">
        <v>5.3601085902991255</v>
      </c>
      <c r="CG3739">
        <v>0.22448444051479646</v>
      </c>
      <c r="CH3739">
        <v>11.667825073177871</v>
      </c>
      <c r="CI3739">
        <v>8</v>
      </c>
    </row>
    <row r="3740" spans="47:87" x14ac:dyDescent="0.3">
      <c r="AU3740">
        <v>0.3</v>
      </c>
      <c r="AV3740">
        <v>19.241860139500179</v>
      </c>
      <c r="AW3740">
        <v>0.29173204757237897</v>
      </c>
      <c r="AX3740">
        <v>1.5512394647299377</v>
      </c>
      <c r="AY3740">
        <v>319.51915286966749</v>
      </c>
      <c r="AZ3740">
        <v>9.7343410569622424E-2</v>
      </c>
      <c r="BA3740">
        <v>327.15695723955071</v>
      </c>
      <c r="BB3740">
        <v>375.25563307086276</v>
      </c>
      <c r="BC3740">
        <v>1</v>
      </c>
      <c r="BD3740">
        <v>33.847114165117773</v>
      </c>
      <c r="BE3740">
        <v>107.89092668079883</v>
      </c>
      <c r="BF3740">
        <v>19.552955938909271</v>
      </c>
      <c r="BG3740">
        <v>5.1198196874451707</v>
      </c>
      <c r="BH3740">
        <v>393.44392178385527</v>
      </c>
      <c r="BI3740">
        <v>0.20000000000000004</v>
      </c>
      <c r="BJ3740">
        <v>2749.3175499853701</v>
      </c>
      <c r="BK3740">
        <v>687.86532039594044</v>
      </c>
      <c r="BL3740">
        <v>944.23207502911612</v>
      </c>
      <c r="BM3740">
        <v>1009.7146763758035</v>
      </c>
      <c r="BN3740">
        <v>179.33388111427874</v>
      </c>
      <c r="BO3740">
        <v>26.58710806406415</v>
      </c>
      <c r="BP3740">
        <v>1.7443057337838481E-2</v>
      </c>
      <c r="BQ3740">
        <v>100</v>
      </c>
      <c r="BR3740">
        <v>410.07618391167699</v>
      </c>
      <c r="BS3740">
        <v>5.983527685596618E-2</v>
      </c>
      <c r="BT3740">
        <v>3.1217805105457992E-4</v>
      </c>
      <c r="BU3740">
        <v>0</v>
      </c>
      <c r="BV3740">
        <v>0.5666345571607011</v>
      </c>
      <c r="BW3740">
        <v>14.68119479098104</v>
      </c>
      <c r="BX3740">
        <v>35.372422768251489</v>
      </c>
      <c r="BY3740">
        <v>31.189747626355754</v>
      </c>
      <c r="BZ3740">
        <v>731.90303600836444</v>
      </c>
      <c r="CA3740">
        <v>238.17356361952224</v>
      </c>
      <c r="CB3740">
        <v>235.16323478024489</v>
      </c>
      <c r="CC3740" s="156">
        <v>0.78</v>
      </c>
      <c r="CD3740">
        <v>2070</v>
      </c>
      <c r="CE3740">
        <v>0.17024275707028647</v>
      </c>
      <c r="CF3740">
        <v>5.3441000580331659</v>
      </c>
      <c r="CG3740">
        <v>0.20202539768503899</v>
      </c>
      <c r="CH3740">
        <v>11.147438420753359</v>
      </c>
      <c r="CI3740">
        <v>9</v>
      </c>
    </row>
    <row r="3741" spans="47:87" x14ac:dyDescent="0.3">
      <c r="AU3741">
        <v>0.3</v>
      </c>
      <c r="AV3741">
        <v>21.141592895521477</v>
      </c>
      <c r="AW3741">
        <v>0.28056007190605914</v>
      </c>
      <c r="AX3741">
        <v>0.8744198974000631</v>
      </c>
      <c r="AY3741">
        <v>363.46986116361546</v>
      </c>
      <c r="AZ3741">
        <v>0.1052962784092655</v>
      </c>
      <c r="BA3741">
        <v>439.89031833364072</v>
      </c>
      <c r="BB3741">
        <v>249.61785528334548</v>
      </c>
      <c r="BC3741">
        <v>1</v>
      </c>
      <c r="BD3741">
        <v>33.992506930781026</v>
      </c>
      <c r="BE3741">
        <v>112.69665138128406</v>
      </c>
      <c r="BF3741">
        <v>16.541855615283193</v>
      </c>
      <c r="BG3741">
        <v>5.1634711896099734</v>
      </c>
      <c r="BH3741">
        <v>403.61958429991091</v>
      </c>
      <c r="BI3741">
        <v>0.19999999999999996</v>
      </c>
      <c r="BJ3741">
        <v>2335.5181740278799</v>
      </c>
      <c r="BK3741">
        <v>700.49868166315343</v>
      </c>
      <c r="BL3741">
        <v>965.3892333125192</v>
      </c>
      <c r="BM3741">
        <v>1153.3968771856844</v>
      </c>
      <c r="BN3741">
        <v>149.28890598050532</v>
      </c>
      <c r="BO3741">
        <v>25.525148613343216</v>
      </c>
      <c r="BP3741">
        <v>2.2032924149138291E-2</v>
      </c>
      <c r="BQ3741">
        <v>100</v>
      </c>
      <c r="BR3741">
        <v>326.17975891419115</v>
      </c>
      <c r="BS3741">
        <v>5.2773528906298668E-2</v>
      </c>
      <c r="BT3741">
        <v>2.9482843994332614E-4</v>
      </c>
      <c r="BU3741">
        <v>63.980780417763917</v>
      </c>
      <c r="BV3741">
        <v>0.59179528467308207</v>
      </c>
      <c r="BW3741">
        <v>14.57671789450578</v>
      </c>
      <c r="BX3741">
        <v>34.850596664643604</v>
      </c>
      <c r="BY3741">
        <v>32.834339592162344</v>
      </c>
      <c r="BZ3741">
        <v>1093.3840882438622</v>
      </c>
      <c r="CA3741">
        <v>251.16135950344443</v>
      </c>
      <c r="CB3741">
        <v>229.90866450782443</v>
      </c>
      <c r="CC3741" s="156">
        <v>0.92</v>
      </c>
      <c r="CD3741">
        <v>2210</v>
      </c>
      <c r="CE3741">
        <v>5.2335438052049765E-2</v>
      </c>
      <c r="CF3741">
        <v>2.2124710733591102</v>
      </c>
      <c r="CG3741">
        <v>9.1516860420327223E-2</v>
      </c>
      <c r="CH3741">
        <v>-6.4485787968623205</v>
      </c>
      <c r="CI3741" t="s">
        <v>479</v>
      </c>
    </row>
    <row r="3742" spans="47:87" x14ac:dyDescent="0.3">
      <c r="AU3742">
        <v>0.3</v>
      </c>
      <c r="AV3742">
        <v>20.586843161765945</v>
      </c>
      <c r="AW3742">
        <v>0.23791472114229706</v>
      </c>
      <c r="AX3742">
        <v>1.2419813037775143</v>
      </c>
      <c r="AY3742">
        <v>313.80423575143465</v>
      </c>
      <c r="AZ3742">
        <v>0.10407690753010206</v>
      </c>
      <c r="BA3742">
        <v>389.45088736981597</v>
      </c>
      <c r="BB3742">
        <v>339.46701056594839</v>
      </c>
      <c r="BC3742">
        <v>1</v>
      </c>
      <c r="BD3742">
        <v>40.67203283362749</v>
      </c>
      <c r="BE3742">
        <v>118.84155798250448</v>
      </c>
      <c r="BF3742">
        <v>19.756286736491003</v>
      </c>
      <c r="BG3742">
        <v>4.5581538728523006</v>
      </c>
      <c r="BH3742">
        <v>388.1973995807549</v>
      </c>
      <c r="BI3742">
        <v>0.19999999999999998</v>
      </c>
      <c r="BJ3742">
        <v>2509.6668616248267</v>
      </c>
      <c r="BK3742">
        <v>683.91755880073958</v>
      </c>
      <c r="BL3742">
        <v>841.92267971416936</v>
      </c>
      <c r="BM3742">
        <v>917.8825392571282</v>
      </c>
      <c r="BN3742">
        <v>194.7190267378611</v>
      </c>
      <c r="BO3742">
        <v>21.363829728070748</v>
      </c>
      <c r="BP3742">
        <v>5.2767615980195519E-2</v>
      </c>
      <c r="BQ3742">
        <v>100</v>
      </c>
      <c r="BR3742">
        <v>355.51802422433911</v>
      </c>
      <c r="BS3742">
        <v>5.9110249491943961E-2</v>
      </c>
      <c r="BT3742">
        <v>3.1014517163259757E-4</v>
      </c>
      <c r="BU3742">
        <v>0</v>
      </c>
      <c r="BV3742">
        <v>0.53058628764917359</v>
      </c>
      <c r="BW3742">
        <v>13.628240115423512</v>
      </c>
      <c r="BX3742">
        <v>35.329419252261964</v>
      </c>
      <c r="BY3742">
        <v>38.152167314686444</v>
      </c>
      <c r="BZ3742">
        <v>1057.5719018683014</v>
      </c>
      <c r="CA3742">
        <v>364.05885525095903</v>
      </c>
      <c r="CB3742">
        <v>227.72831429024657</v>
      </c>
      <c r="CC3742" s="156">
        <v>1.1000000000000001</v>
      </c>
      <c r="CD3742">
        <v>1570</v>
      </c>
      <c r="CE3742">
        <v>0.11250380562152817</v>
      </c>
      <c r="CF3742">
        <v>4.8664753376449648</v>
      </c>
      <c r="CG3742">
        <v>0.15608111927886445</v>
      </c>
      <c r="CH3742">
        <v>3.8630236637812172</v>
      </c>
      <c r="CI3742">
        <v>14</v>
      </c>
    </row>
    <row r="3743" spans="47:87" x14ac:dyDescent="0.3">
      <c r="AU3743">
        <v>0.3</v>
      </c>
      <c r="AV3743">
        <v>20.912836274584944</v>
      </c>
      <c r="AW3743">
        <v>0.27792300843264883</v>
      </c>
      <c r="AX3743">
        <v>1.0597320602363194</v>
      </c>
      <c r="AY3743">
        <v>324.05706234759816</v>
      </c>
      <c r="AZ3743">
        <v>0.11051860265788574</v>
      </c>
      <c r="BA3743">
        <v>473.7981196790239</v>
      </c>
      <c r="BB3743">
        <v>291.22910307696071</v>
      </c>
      <c r="BC3743">
        <v>1</v>
      </c>
      <c r="BD3743">
        <v>34.065812686163284</v>
      </c>
      <c r="BE3743">
        <v>87.156699511662893</v>
      </c>
      <c r="BF3743">
        <v>11.520622740496846</v>
      </c>
      <c r="BG3743">
        <v>2.5735785747870761</v>
      </c>
      <c r="BH3743">
        <v>393.77110540601524</v>
      </c>
      <c r="BI3743">
        <v>0.20000000000000004</v>
      </c>
      <c r="BJ3743">
        <v>2919.8553638063172</v>
      </c>
      <c r="BK3743">
        <v>682.53150915211233</v>
      </c>
      <c r="BL3743">
        <v>879.3849732945115</v>
      </c>
      <c r="BM3743">
        <v>976.81020637303607</v>
      </c>
      <c r="BN3743">
        <v>128.12157714809553</v>
      </c>
      <c r="BO3743">
        <v>25.161880814059298</v>
      </c>
      <c r="BP3743">
        <v>3.6763434457335042E-2</v>
      </c>
      <c r="BQ3743">
        <v>100</v>
      </c>
      <c r="BR3743">
        <v>273.24584440520835</v>
      </c>
      <c r="BS3743">
        <v>5.6557416327251565E-2</v>
      </c>
      <c r="BT3743">
        <v>2.8456414301115127E-4</v>
      </c>
      <c r="BU3743">
        <v>0</v>
      </c>
      <c r="BV3743">
        <v>0.55914463226843958</v>
      </c>
      <c r="BW3743">
        <v>13.242051981553381</v>
      </c>
      <c r="BX3743">
        <v>34.346908710984643</v>
      </c>
      <c r="BY3743">
        <v>31.723702624960861</v>
      </c>
      <c r="BZ3743">
        <v>1222.0937991748626</v>
      </c>
      <c r="CA3743">
        <v>308.14565382145577</v>
      </c>
      <c r="CB3743">
        <v>232.77802307998007</v>
      </c>
      <c r="CC3743" s="156">
        <v>1.1599999999999999</v>
      </c>
      <c r="CD3743">
        <v>1600</v>
      </c>
      <c r="CE3743">
        <v>0.12407318925833022</v>
      </c>
      <c r="CF3743">
        <v>3.5559159042428004</v>
      </c>
      <c r="CG3743">
        <v>0.15145584358648545</v>
      </c>
      <c r="CH3743">
        <v>1.1748742071804492</v>
      </c>
      <c r="CI3743">
        <v>18</v>
      </c>
    </row>
    <row r="3744" spans="47:87" x14ac:dyDescent="0.3">
      <c r="AU3744">
        <v>0.3</v>
      </c>
      <c r="AV3744">
        <v>19.0218429469124</v>
      </c>
      <c r="AW3744">
        <v>0.29787481422612477</v>
      </c>
      <c r="AX3744">
        <v>1.2379145934501499</v>
      </c>
      <c r="AY3744">
        <v>325.54078395249462</v>
      </c>
      <c r="AZ3744">
        <v>9.7082173205967473E-2</v>
      </c>
      <c r="BA3744">
        <v>365.55239668211601</v>
      </c>
      <c r="BB3744">
        <v>323.35092950505441</v>
      </c>
      <c r="BC3744">
        <v>1</v>
      </c>
      <c r="BD3744">
        <v>33.689255760712825</v>
      </c>
      <c r="BE3744">
        <v>87.698000404994531</v>
      </c>
      <c r="BF3744">
        <v>10.324893204975556</v>
      </c>
      <c r="BG3744">
        <v>4.627078185265912</v>
      </c>
      <c r="BH3744">
        <v>378.84845674642776</v>
      </c>
      <c r="BI3744">
        <v>0.19999999999999998</v>
      </c>
      <c r="BJ3744">
        <v>2276.9093961301614</v>
      </c>
      <c r="BK3744">
        <v>683.75999299409477</v>
      </c>
      <c r="BL3744">
        <v>890.80890552340531</v>
      </c>
      <c r="BM3744">
        <v>957.59916451006916</v>
      </c>
      <c r="BN3744">
        <v>223.32517357768498</v>
      </c>
      <c r="BO3744">
        <v>26.671386464426252</v>
      </c>
      <c r="BP3744">
        <v>7.5526100102331073E-2</v>
      </c>
      <c r="BQ3744">
        <v>100</v>
      </c>
      <c r="BR3744">
        <v>373.38128994934078</v>
      </c>
      <c r="BS3744">
        <v>5.6552033973018362E-2</v>
      </c>
      <c r="BT3744">
        <v>3.1321574652051353E-4</v>
      </c>
      <c r="BU3744">
        <v>51.835117172971977</v>
      </c>
      <c r="BV3744">
        <v>0.58878617530908095</v>
      </c>
      <c r="BW3744">
        <v>15.963006551874862</v>
      </c>
      <c r="BX3744">
        <v>37.241272831239087</v>
      </c>
      <c r="BY3744">
        <v>32.107278105955011</v>
      </c>
      <c r="BZ3744">
        <v>1074.524594598118</v>
      </c>
      <c r="CA3744">
        <v>223.18995577208366</v>
      </c>
      <c r="CB3744">
        <v>241.32421656728914</v>
      </c>
      <c r="CC3744" s="156">
        <v>1.0900000000000001</v>
      </c>
      <c r="CD3744">
        <v>1240</v>
      </c>
      <c r="CE3744">
        <v>0.15538414264108247</v>
      </c>
      <c r="CF3744">
        <v>5.5493377566159818</v>
      </c>
      <c r="CG3744">
        <v>0.2035327835575565</v>
      </c>
      <c r="CH3744">
        <v>7.0071355011945187</v>
      </c>
      <c r="CI3744">
        <v>10</v>
      </c>
    </row>
    <row r="3745" spans="47:87" x14ac:dyDescent="0.3">
      <c r="AU3745">
        <v>0.3</v>
      </c>
      <c r="AV3745">
        <v>19.397086531657337</v>
      </c>
      <c r="AW3745">
        <v>0.30401601229700265</v>
      </c>
      <c r="AX3745">
        <v>0.61488403346490106</v>
      </c>
      <c r="AY3745">
        <v>343.7344445130197</v>
      </c>
      <c r="AZ3745">
        <v>7.8072571280053155E-2</v>
      </c>
      <c r="BA3745">
        <v>457.51338495064601</v>
      </c>
      <c r="BB3745">
        <v>333.31639741469786</v>
      </c>
      <c r="BC3745">
        <v>1</v>
      </c>
      <c r="BD3745">
        <v>40.844077260206035</v>
      </c>
      <c r="BE3745">
        <v>97.739216035753756</v>
      </c>
      <c r="BF3745">
        <v>17.632794091229862</v>
      </c>
      <c r="BG3745">
        <v>4.0807211016612772</v>
      </c>
      <c r="BH3745">
        <v>427.21922783176399</v>
      </c>
      <c r="BI3745">
        <v>0.2</v>
      </c>
      <c r="BJ3745">
        <v>2618.1626180948751</v>
      </c>
      <c r="BK3745">
        <v>707.06560797297402</v>
      </c>
      <c r="BL3745">
        <v>895.61472518534788</v>
      </c>
      <c r="BM3745">
        <v>1002.1492557826987</v>
      </c>
      <c r="BN3745">
        <v>241.78950391679456</v>
      </c>
      <c r="BO3745">
        <v>27.428662203147951</v>
      </c>
      <c r="BP3745">
        <v>5.2018471018378351E-2</v>
      </c>
      <c r="BQ3745">
        <v>100</v>
      </c>
      <c r="BR3745">
        <v>349.88428524404208</v>
      </c>
      <c r="BS3745">
        <v>5.6355543438402281E-2</v>
      </c>
      <c r="BT3745">
        <v>3.0404154500381303E-4</v>
      </c>
      <c r="BU3745">
        <v>38.358328896302595</v>
      </c>
      <c r="BV3745">
        <v>0.56275340206683</v>
      </c>
      <c r="BW3745">
        <v>14.616646276210723</v>
      </c>
      <c r="BX3745">
        <v>33.707745666348629</v>
      </c>
      <c r="BY3745">
        <v>30.954068036091382</v>
      </c>
      <c r="BZ3745">
        <v>796.25329543111877</v>
      </c>
      <c r="CA3745">
        <v>295.24043014022789</v>
      </c>
      <c r="CB3745">
        <v>239.8454489364251</v>
      </c>
      <c r="CC3745" s="156">
        <v>0.93</v>
      </c>
      <c r="CD3745">
        <v>1360</v>
      </c>
      <c r="CE3745">
        <v>0.15334882822468887</v>
      </c>
      <c r="CF3745">
        <v>5.6038066395816299</v>
      </c>
      <c r="CG3745">
        <v>0.20412576151142189</v>
      </c>
      <c r="CH3745">
        <v>10.545870747809953</v>
      </c>
      <c r="CI3745">
        <v>9</v>
      </c>
    </row>
    <row r="3746" spans="47:87" x14ac:dyDescent="0.3">
      <c r="AU3746">
        <v>0.3</v>
      </c>
      <c r="AV3746">
        <v>19.629077678265649</v>
      </c>
      <c r="AW3746">
        <v>0.33347362065873171</v>
      </c>
      <c r="AX3746">
        <v>2.0202481083879196</v>
      </c>
      <c r="AY3746">
        <v>288.2983883042574</v>
      </c>
      <c r="AZ3746">
        <v>0.11522213988414481</v>
      </c>
      <c r="BA3746">
        <v>332.39196184459877</v>
      </c>
      <c r="BB3746">
        <v>355.74409088320004</v>
      </c>
      <c r="BC3746">
        <v>1</v>
      </c>
      <c r="BD3746">
        <v>41.59563458466021</v>
      </c>
      <c r="BE3746">
        <v>114.93620748496373</v>
      </c>
      <c r="BF3746">
        <v>5.9475674770890778</v>
      </c>
      <c r="BG3746">
        <v>4.2414028450370731</v>
      </c>
      <c r="BH3746">
        <v>449.04212941049423</v>
      </c>
      <c r="BI3746">
        <v>0.20000000000000004</v>
      </c>
      <c r="BJ3746">
        <v>2572.6017140883578</v>
      </c>
      <c r="BK3746">
        <v>679.32317644810973</v>
      </c>
      <c r="BL3746">
        <v>868.79541402298366</v>
      </c>
      <c r="BM3746">
        <v>909.21657282327169</v>
      </c>
      <c r="BN3746">
        <v>169.94403706505207</v>
      </c>
      <c r="BO3746">
        <v>30.15462263817178</v>
      </c>
      <c r="BP3746">
        <v>4.863199171199728E-2</v>
      </c>
      <c r="BQ3746">
        <v>100</v>
      </c>
      <c r="BR3746">
        <v>282.31842904877755</v>
      </c>
      <c r="BS3746">
        <v>5.1223099545933619E-2</v>
      </c>
      <c r="BT3746">
        <v>3.0007128310401637E-4</v>
      </c>
      <c r="BU3746">
        <v>0</v>
      </c>
      <c r="BV3746">
        <v>0.49560859247944278</v>
      </c>
      <c r="BW3746">
        <v>16.215236102607051</v>
      </c>
      <c r="BX3746">
        <v>40.341137285256359</v>
      </c>
      <c r="BY3746">
        <v>39.204804370550995</v>
      </c>
      <c r="BZ3746">
        <v>1065.8910028549606</v>
      </c>
      <c r="CA3746">
        <v>293.52114769298953</v>
      </c>
      <c r="CB3746">
        <v>231.11067756432169</v>
      </c>
      <c r="CC3746" s="156">
        <v>0.81</v>
      </c>
      <c r="CD3746">
        <v>2510</v>
      </c>
      <c r="CE3746">
        <v>0.10918752464978798</v>
      </c>
      <c r="CF3746">
        <v>4.1064048944820595</v>
      </c>
      <c r="CG3746">
        <v>0.14234276193385345</v>
      </c>
      <c r="CH3746">
        <v>4.9968361002058233</v>
      </c>
      <c r="CI3746">
        <v>14</v>
      </c>
    </row>
    <row r="3747" spans="47:87" x14ac:dyDescent="0.3">
      <c r="AU3747">
        <v>0.3</v>
      </c>
      <c r="AV3747">
        <v>21.036530188766037</v>
      </c>
      <c r="AW3747">
        <v>0.35890402079346517</v>
      </c>
      <c r="AX3747">
        <v>2.3133693014009222</v>
      </c>
      <c r="AY3747">
        <v>351.15274110299532</v>
      </c>
      <c r="AZ3747">
        <v>0.10627624626634376</v>
      </c>
      <c r="BA3747">
        <v>444.06896125411828</v>
      </c>
      <c r="BB3747">
        <v>353.68232996885007</v>
      </c>
      <c r="BC3747">
        <v>1</v>
      </c>
      <c r="BD3747">
        <v>44.782914920451148</v>
      </c>
      <c r="BE3747">
        <v>97.001618563964726</v>
      </c>
      <c r="BF3747">
        <v>17.903344604801315</v>
      </c>
      <c r="BG3747">
        <v>4.1368222512517123</v>
      </c>
      <c r="BH3747">
        <v>445.85790656798537</v>
      </c>
      <c r="BI3747">
        <v>0.20000000000000007</v>
      </c>
      <c r="BJ3747">
        <v>2576.5814553726073</v>
      </c>
      <c r="BK3747">
        <v>701.7597026743191</v>
      </c>
      <c r="BL3747">
        <v>954.08982188922812</v>
      </c>
      <c r="BM3747">
        <v>1088.8117539084619</v>
      </c>
      <c r="BN3747">
        <v>130.64056586605145</v>
      </c>
      <c r="BO3747">
        <v>32.423243792843898</v>
      </c>
      <c r="BP3747">
        <v>5.6181482392052333E-2</v>
      </c>
      <c r="BQ3747">
        <v>100</v>
      </c>
      <c r="BR3747">
        <v>351.66167621720746</v>
      </c>
      <c r="BS3747">
        <v>5.2977088483829329E-2</v>
      </c>
      <c r="BT3747">
        <v>2.7336476268379248E-4</v>
      </c>
      <c r="BU3747">
        <v>0</v>
      </c>
      <c r="BV3747">
        <v>0.5087534799551543</v>
      </c>
      <c r="BW3747">
        <v>14.776839222656561</v>
      </c>
      <c r="BX3747">
        <v>34.335422959769531</v>
      </c>
      <c r="BY3747">
        <v>35.989937205919404</v>
      </c>
      <c r="BZ3747">
        <v>807.12796013145703</v>
      </c>
      <c r="CA3747">
        <v>380.16731121756987</v>
      </c>
      <c r="CB3747">
        <v>234.49115665232748</v>
      </c>
      <c r="CC3747" s="156">
        <v>0.82</v>
      </c>
      <c r="CD3747">
        <v>2740</v>
      </c>
      <c r="CE3747">
        <v>0.18344035219045196</v>
      </c>
      <c r="CF3747">
        <v>5.5605103533157525</v>
      </c>
      <c r="CG3747">
        <v>0.18698950722670504</v>
      </c>
      <c r="CH3747">
        <v>15.104654911494899</v>
      </c>
      <c r="CI3747">
        <v>8</v>
      </c>
    </row>
    <row r="3748" spans="47:87" x14ac:dyDescent="0.3">
      <c r="AU3748">
        <v>0.3</v>
      </c>
      <c r="AV3748">
        <v>17.899374383085355</v>
      </c>
      <c r="AW3748">
        <v>0.31713578051360919</v>
      </c>
      <c r="AX3748">
        <v>2.1987297719734133</v>
      </c>
      <c r="AY3748">
        <v>319.76967745236834</v>
      </c>
      <c r="AZ3748">
        <v>9.3552362569052458E-2</v>
      </c>
      <c r="BA3748">
        <v>507.50036354553225</v>
      </c>
      <c r="BB3748">
        <v>337.32564510077151</v>
      </c>
      <c r="BC3748">
        <v>1</v>
      </c>
      <c r="BD3748">
        <v>43.07668676484289</v>
      </c>
      <c r="BE3748">
        <v>105.58134918934472</v>
      </c>
      <c r="BF3748">
        <v>19.192219718198761</v>
      </c>
      <c r="BG3748">
        <v>5.0266249392218034</v>
      </c>
      <c r="BH3748">
        <v>393.43572002945689</v>
      </c>
      <c r="BI3748">
        <v>0.20000000000000007</v>
      </c>
      <c r="BJ3748">
        <v>2619.042643635747</v>
      </c>
      <c r="BK3748">
        <v>695.59855164520161</v>
      </c>
      <c r="BL3748">
        <v>928.27188745731405</v>
      </c>
      <c r="BM3748">
        <v>973.79657248745332</v>
      </c>
      <c r="BN3748">
        <v>112.87024172614679</v>
      </c>
      <c r="BO3748">
        <v>28.834257555406715</v>
      </c>
      <c r="BP3748">
        <v>2.7276445768634226E-2</v>
      </c>
      <c r="BQ3748">
        <v>100</v>
      </c>
      <c r="BR3748">
        <v>307.6840554805774</v>
      </c>
      <c r="BS3748">
        <v>5.5426688236286673E-2</v>
      </c>
      <c r="BT3748">
        <v>2.9795302659439308E-4</v>
      </c>
      <c r="BU3748">
        <v>0</v>
      </c>
      <c r="BV3748">
        <v>0.49659213647735473</v>
      </c>
      <c r="BW3748">
        <v>14.034952142351699</v>
      </c>
      <c r="BX3748">
        <v>35.960259137331001</v>
      </c>
      <c r="BY3748">
        <v>32.367098216983869</v>
      </c>
      <c r="BZ3748">
        <v>881.22477707307803</v>
      </c>
      <c r="CA3748">
        <v>382.10755805048376</v>
      </c>
      <c r="CB3748">
        <v>240.60336550714365</v>
      </c>
      <c r="CC3748" s="156">
        <v>1.27</v>
      </c>
      <c r="CD3748">
        <v>1280</v>
      </c>
      <c r="CE3748">
        <v>1.2286415113288873E-2</v>
      </c>
      <c r="CF3748">
        <v>1.828107503521011</v>
      </c>
      <c r="CG3748">
        <v>6.1017392502427416E-2</v>
      </c>
      <c r="CH3748">
        <v>-16.326512379035918</v>
      </c>
      <c r="CI3748" t="s">
        <v>479</v>
      </c>
    </row>
    <row r="3749" spans="47:87" x14ac:dyDescent="0.3">
      <c r="AU3749">
        <v>0.3</v>
      </c>
      <c r="AV3749">
        <v>19.02201437789585</v>
      </c>
      <c r="AW3749">
        <v>0.31788227762533094</v>
      </c>
      <c r="AX3749">
        <v>0.6103627618397216</v>
      </c>
      <c r="AY3749">
        <v>307.24672328827302</v>
      </c>
      <c r="AZ3749">
        <v>0.10002977159391799</v>
      </c>
      <c r="BA3749">
        <v>455.57699011942674</v>
      </c>
      <c r="BB3749">
        <v>214.28663889657673</v>
      </c>
      <c r="BC3749">
        <v>1</v>
      </c>
      <c r="BD3749">
        <v>36.219570642866657</v>
      </c>
      <c r="BE3749">
        <v>84.104871245240929</v>
      </c>
      <c r="BF3749">
        <v>15.675318951110395</v>
      </c>
      <c r="BG3749">
        <v>4.7170329567531155</v>
      </c>
      <c r="BH3749">
        <v>461.68603099144912</v>
      </c>
      <c r="BI3749">
        <v>0.20000000000000007</v>
      </c>
      <c r="BJ3749">
        <v>2880.2775382742325</v>
      </c>
      <c r="BK3749">
        <v>700.05806312208563</v>
      </c>
      <c r="BL3749">
        <v>899.09573969922201</v>
      </c>
      <c r="BM3749">
        <v>911.70658258500725</v>
      </c>
      <c r="BN3749">
        <v>143.96484462812492</v>
      </c>
      <c r="BO3749">
        <v>28.963665076850795</v>
      </c>
      <c r="BP3749">
        <v>1.9843333573200284E-2</v>
      </c>
      <c r="BQ3749">
        <v>100</v>
      </c>
      <c r="BR3749">
        <v>333.67468416107067</v>
      </c>
      <c r="BS3749">
        <v>5.4113240561339926E-2</v>
      </c>
      <c r="BT3749">
        <v>3.154764961200402E-4</v>
      </c>
      <c r="BU3749">
        <v>0</v>
      </c>
      <c r="BV3749">
        <v>0.58320323118603956</v>
      </c>
      <c r="BW3749">
        <v>14.762799172929785</v>
      </c>
      <c r="BX3749">
        <v>35.690170622074262</v>
      </c>
      <c r="BY3749">
        <v>31.108421168619127</v>
      </c>
      <c r="BZ3749">
        <v>1048.699213396812</v>
      </c>
      <c r="CA3749">
        <v>219.60542435152959</v>
      </c>
      <c r="CB3749">
        <v>251.67072517334643</v>
      </c>
      <c r="CC3749" s="156">
        <v>0.99</v>
      </c>
      <c r="CD3749">
        <v>2240</v>
      </c>
      <c r="CE3749">
        <v>4.2428689220380678E-2</v>
      </c>
      <c r="CF3749">
        <v>2.7526339051632758</v>
      </c>
      <c r="CG3749">
        <v>8.1506947523212497E-2</v>
      </c>
      <c r="CH3749">
        <v>-12.0558557101293</v>
      </c>
      <c r="CI3749" t="s">
        <v>479</v>
      </c>
    </row>
    <row r="3750" spans="47:87" x14ac:dyDescent="0.3">
      <c r="AU3750">
        <v>0.3</v>
      </c>
      <c r="AV3750">
        <v>20.675664241935053</v>
      </c>
      <c r="AW3750">
        <v>0.32091631205169818</v>
      </c>
      <c r="AX3750">
        <v>0.99711956777737132</v>
      </c>
      <c r="AY3750">
        <v>335.71618020792567</v>
      </c>
      <c r="AZ3750">
        <v>0.1102316528397272</v>
      </c>
      <c r="BA3750">
        <v>390.14171207962215</v>
      </c>
      <c r="BB3750">
        <v>335.94680136701743</v>
      </c>
      <c r="BC3750">
        <v>1</v>
      </c>
      <c r="BD3750">
        <v>34.857420500544343</v>
      </c>
      <c r="BE3750">
        <v>83.402593700850318</v>
      </c>
      <c r="BF3750">
        <v>17.004060724494977</v>
      </c>
      <c r="BG3750">
        <v>4.9752749105272835</v>
      </c>
      <c r="BH3750">
        <v>394.98758056840114</v>
      </c>
      <c r="BI3750">
        <v>0.2</v>
      </c>
      <c r="BJ3750">
        <v>2640.3790588736979</v>
      </c>
      <c r="BK3750">
        <v>684.53816200996766</v>
      </c>
      <c r="BL3750">
        <v>865.85648097927401</v>
      </c>
      <c r="BM3750">
        <v>896.74589141823526</v>
      </c>
      <c r="BN3750">
        <v>191.77424819362534</v>
      </c>
      <c r="BO3750">
        <v>28.832810034822209</v>
      </c>
      <c r="BP3750">
        <v>6.9411204808169605E-2</v>
      </c>
      <c r="BQ3750">
        <v>100</v>
      </c>
      <c r="BR3750">
        <v>322.69237091271089</v>
      </c>
      <c r="BS3750">
        <v>5.426004154271865E-2</v>
      </c>
      <c r="BT3750">
        <v>2.9634568661912754E-4</v>
      </c>
      <c r="BU3750">
        <v>31.870657182009051</v>
      </c>
      <c r="BV3750">
        <v>0.56200607347025933</v>
      </c>
      <c r="BW3750">
        <v>15.381490970055198</v>
      </c>
      <c r="BX3750">
        <v>35.134195980557294</v>
      </c>
      <c r="BY3750">
        <v>32.597878063917108</v>
      </c>
      <c r="BZ3750">
        <v>984.81268836536879</v>
      </c>
      <c r="CA3750">
        <v>293.03765659370907</v>
      </c>
      <c r="CB3750">
        <v>232.99952049750326</v>
      </c>
      <c r="CC3750" s="156">
        <v>1.07</v>
      </c>
      <c r="CD3750">
        <v>-160</v>
      </c>
      <c r="CE3750">
        <v>0.31692263464779624</v>
      </c>
      <c r="CF3750">
        <v>10.809038948634868</v>
      </c>
      <c r="CG3750">
        <v>0.38720619491068448</v>
      </c>
      <c r="CH3750">
        <v>52.834064472744522</v>
      </c>
      <c r="CI3750">
        <v>4</v>
      </c>
    </row>
    <row r="3751" spans="47:87" x14ac:dyDescent="0.3">
      <c r="AU3751">
        <v>0.3</v>
      </c>
      <c r="AV3751">
        <v>19.345967398379972</v>
      </c>
      <c r="AW3751">
        <v>0.28950798082746726</v>
      </c>
      <c r="AX3751">
        <v>0.66246884277069928</v>
      </c>
      <c r="AY3751">
        <v>318.45835425532937</v>
      </c>
      <c r="AZ3751">
        <v>9.806408979076818E-2</v>
      </c>
      <c r="BA3751">
        <v>486.62922474052903</v>
      </c>
      <c r="BB3751">
        <v>343.07003643014127</v>
      </c>
      <c r="BC3751">
        <v>1</v>
      </c>
      <c r="BD3751">
        <v>44.31226222334454</v>
      </c>
      <c r="BE3751">
        <v>107.53382655165055</v>
      </c>
      <c r="BF3751">
        <v>6.2398206599301735</v>
      </c>
      <c r="BG3751">
        <v>3.9083922762693128</v>
      </c>
      <c r="BH3751">
        <v>422.80650588658159</v>
      </c>
      <c r="BI3751">
        <v>0.2</v>
      </c>
      <c r="BJ3751">
        <v>2979.3935626012376</v>
      </c>
      <c r="BK3751">
        <v>692.09310029757967</v>
      </c>
      <c r="BL3751">
        <v>880.68565542340298</v>
      </c>
      <c r="BM3751">
        <v>914.51307966628463</v>
      </c>
      <c r="BN3751">
        <v>137.24603772943811</v>
      </c>
      <c r="BO3751">
        <v>26.016629754896343</v>
      </c>
      <c r="BP3751">
        <v>6.1931760132440436E-2</v>
      </c>
      <c r="BQ3751">
        <v>100</v>
      </c>
      <c r="BR3751">
        <v>312.21929295902697</v>
      </c>
      <c r="BS3751">
        <v>5.7227991150098981E-2</v>
      </c>
      <c r="BT3751">
        <v>3.0686299911665484E-4</v>
      </c>
      <c r="BU3751">
        <v>66.699705655787184</v>
      </c>
      <c r="BV3751">
        <v>0.53527321734328492</v>
      </c>
      <c r="BW3751">
        <v>13.794561505488394</v>
      </c>
      <c r="BX3751">
        <v>38.506235185902256</v>
      </c>
      <c r="BY3751">
        <v>34.262674778574755</v>
      </c>
      <c r="BZ3751">
        <v>1227.3562481485089</v>
      </c>
      <c r="CA3751">
        <v>212.41232116470465</v>
      </c>
      <c r="CB3751">
        <v>219.8106763766076</v>
      </c>
      <c r="CC3751" s="156">
        <v>0.76</v>
      </c>
      <c r="CD3751">
        <v>2180</v>
      </c>
      <c r="CE3751">
        <v>0.11097260881871884</v>
      </c>
      <c r="CF3751">
        <v>4.7137942514784239</v>
      </c>
      <c r="CG3751">
        <v>0.14902604845336431</v>
      </c>
      <c r="CH3751">
        <v>3.4337452331475302</v>
      </c>
      <c r="CI3751">
        <v>15</v>
      </c>
    </row>
    <row r="3752" spans="47:87" x14ac:dyDescent="0.3">
      <c r="AU3752">
        <v>0.3</v>
      </c>
      <c r="AV3752">
        <v>20.086281074141155</v>
      </c>
      <c r="AW3752">
        <v>0.3240357230510838</v>
      </c>
      <c r="AX3752">
        <v>1.2837996828351386</v>
      </c>
      <c r="AY3752">
        <v>342.0132366433395</v>
      </c>
      <c r="AZ3752">
        <v>8.5048733651641395E-2</v>
      </c>
      <c r="BA3752">
        <v>396.980798898807</v>
      </c>
      <c r="BB3752">
        <v>362.06002820022616</v>
      </c>
      <c r="BC3752">
        <v>1</v>
      </c>
      <c r="BD3752">
        <v>36.815354261431615</v>
      </c>
      <c r="BE3752">
        <v>111.05637516248987</v>
      </c>
      <c r="BF3752">
        <v>9.8257826754937341</v>
      </c>
      <c r="BG3752">
        <v>4.5322247003599578</v>
      </c>
      <c r="BH3752">
        <v>503.19194172432901</v>
      </c>
      <c r="BI3752">
        <v>0.20000000000000004</v>
      </c>
      <c r="BJ3752">
        <v>2411.7979006592332</v>
      </c>
      <c r="BK3752">
        <v>674.14924654404308</v>
      </c>
      <c r="BL3752">
        <v>813.29811892287046</v>
      </c>
      <c r="BM3752">
        <v>856.34626913026932</v>
      </c>
      <c r="BN3752">
        <v>182.66177211538044</v>
      </c>
      <c r="BO3752">
        <v>29.194609287571641</v>
      </c>
      <c r="BP3752">
        <v>6.03195417857346E-2</v>
      </c>
      <c r="BQ3752">
        <v>100</v>
      </c>
      <c r="BR3752">
        <v>361.77049581982538</v>
      </c>
      <c r="BS3752">
        <v>5.6645052762743259E-2</v>
      </c>
      <c r="BT3752">
        <v>3.1400033869045458E-4</v>
      </c>
      <c r="BU3752">
        <v>0</v>
      </c>
      <c r="BV3752">
        <v>0.56657089154602469</v>
      </c>
      <c r="BW3752">
        <v>14.393410857710196</v>
      </c>
      <c r="BX3752">
        <v>36.475028693409328</v>
      </c>
      <c r="BY3752">
        <v>40.034290950136004</v>
      </c>
      <c r="BZ3752">
        <v>915.14501581854392</v>
      </c>
      <c r="CA3752">
        <v>294.08271622944989</v>
      </c>
      <c r="CB3752">
        <v>233.99046976331124</v>
      </c>
      <c r="CC3752" s="156">
        <v>1.02</v>
      </c>
      <c r="CD3752">
        <v>1380</v>
      </c>
      <c r="CE3752">
        <v>0.13023694830372512</v>
      </c>
      <c r="CF3752">
        <v>4.8915403702746456</v>
      </c>
      <c r="CG3752">
        <v>0.16315729546874527</v>
      </c>
      <c r="CH3752">
        <v>8.2214826695780268</v>
      </c>
      <c r="CI3752">
        <v>12</v>
      </c>
    </row>
    <row r="3753" spans="47:87" x14ac:dyDescent="0.3">
      <c r="AU3753">
        <v>0.3</v>
      </c>
      <c r="AV3753">
        <v>17.912822211058998</v>
      </c>
      <c r="AW3753">
        <v>0.29243646496383641</v>
      </c>
      <c r="AX3753">
        <v>0</v>
      </c>
      <c r="AY3753">
        <v>329.507522716555</v>
      </c>
      <c r="AZ3753">
        <v>8.8115209895303012E-2</v>
      </c>
      <c r="BA3753">
        <v>365.05432870331629</v>
      </c>
      <c r="BB3753">
        <v>352.32450946624965</v>
      </c>
      <c r="BC3753">
        <v>1</v>
      </c>
      <c r="BD3753">
        <v>36.232499189912275</v>
      </c>
      <c r="BE3753">
        <v>83.423841428068414</v>
      </c>
      <c r="BF3753">
        <v>17.68286616499379</v>
      </c>
      <c r="BG3753">
        <v>6.0916349858274712</v>
      </c>
      <c r="BH3753">
        <v>412.3549987603036</v>
      </c>
      <c r="BI3753">
        <v>0.19999999999999993</v>
      </c>
      <c r="BJ3753">
        <v>2647.4794066599252</v>
      </c>
      <c r="BK3753">
        <v>675.48611783412309</v>
      </c>
      <c r="BL3753">
        <v>877.4988493631364</v>
      </c>
      <c r="BM3753">
        <v>934.95239169049785</v>
      </c>
      <c r="BN3753">
        <v>203.03469358981633</v>
      </c>
      <c r="BO3753">
        <v>26.284095055024935</v>
      </c>
      <c r="BP3753">
        <v>6.208989171704242E-2</v>
      </c>
      <c r="BQ3753">
        <v>100</v>
      </c>
      <c r="BR3753">
        <v>339.57785888036534</v>
      </c>
      <c r="BS3753">
        <v>5.7014095987180283E-2</v>
      </c>
      <c r="BT3753">
        <v>2.8556685271165862E-4</v>
      </c>
      <c r="BU3753">
        <v>0</v>
      </c>
      <c r="BV3753">
        <v>0.53067385954326296</v>
      </c>
      <c r="BW3753">
        <v>15.705856380340643</v>
      </c>
      <c r="BX3753">
        <v>36.814310265232905</v>
      </c>
      <c r="BY3753">
        <v>39.107876529421432</v>
      </c>
      <c r="BZ3753">
        <v>1073.0386401192923</v>
      </c>
      <c r="CA3753">
        <v>365.23534430637585</v>
      </c>
      <c r="CB3753">
        <v>223.19507439017934</v>
      </c>
      <c r="CC3753" s="156">
        <v>0.84</v>
      </c>
      <c r="CD3753">
        <v>1420</v>
      </c>
      <c r="CE3753">
        <v>0.46216689403593292</v>
      </c>
      <c r="CF3753">
        <v>7.6473868691860742</v>
      </c>
      <c r="CG3753">
        <v>0.39222641265935171</v>
      </c>
      <c r="CH3753">
        <v>46.706225948577426</v>
      </c>
      <c r="CI3753">
        <v>3</v>
      </c>
    </row>
    <row r="3754" spans="47:87" x14ac:dyDescent="0.3">
      <c r="AU3754">
        <v>0.3</v>
      </c>
      <c r="AV3754">
        <v>20.464802079259545</v>
      </c>
      <c r="AW3754">
        <v>0.33176572806111188</v>
      </c>
      <c r="AX3754">
        <v>0.1927088223214079</v>
      </c>
      <c r="AY3754">
        <v>308.13108007719444</v>
      </c>
      <c r="AZ3754">
        <v>8.3465878408583272E-2</v>
      </c>
      <c r="BA3754">
        <v>408.33130488125289</v>
      </c>
      <c r="BB3754">
        <v>361.19119034616449</v>
      </c>
      <c r="BC3754">
        <v>1</v>
      </c>
      <c r="BD3754">
        <v>39.490347120700918</v>
      </c>
      <c r="BE3754">
        <v>100.48318844859244</v>
      </c>
      <c r="BF3754">
        <v>23.429047750474549</v>
      </c>
      <c r="BG3754">
        <v>3.6449860477078717</v>
      </c>
      <c r="BH3754">
        <v>431.62873317158164</v>
      </c>
      <c r="BI3754">
        <v>0.20000000000000004</v>
      </c>
      <c r="BJ3754">
        <v>2765.2147342046283</v>
      </c>
      <c r="BK3754">
        <v>700.56601740779013</v>
      </c>
      <c r="BL3754">
        <v>919.60924570322311</v>
      </c>
      <c r="BM3754">
        <v>1128.7889539200648</v>
      </c>
      <c r="BN3754">
        <v>89.242789486432457</v>
      </c>
      <c r="BO3754">
        <v>30.214569955654746</v>
      </c>
      <c r="BP3754">
        <v>2.251984863313131E-2</v>
      </c>
      <c r="BQ3754">
        <v>100</v>
      </c>
      <c r="BR3754">
        <v>320.37235798780853</v>
      </c>
      <c r="BS3754">
        <v>5.7009845359292217E-2</v>
      </c>
      <c r="BT3754">
        <v>2.9966098551639184E-4</v>
      </c>
      <c r="BU3754">
        <v>106.52531023411905</v>
      </c>
      <c r="BV3754">
        <v>0.52095765457765286</v>
      </c>
      <c r="BW3754">
        <v>13.992503282865059</v>
      </c>
      <c r="BX3754">
        <v>36.576484559088819</v>
      </c>
      <c r="BY3754">
        <v>28.365664036567747</v>
      </c>
      <c r="BZ3754">
        <v>928.0766537623881</v>
      </c>
      <c r="CA3754">
        <v>305.80365417355915</v>
      </c>
      <c r="CB3754">
        <v>235.10357229680255</v>
      </c>
      <c r="CC3754" s="156">
        <v>1.24</v>
      </c>
      <c r="CD3754">
        <v>1720</v>
      </c>
      <c r="CE3754">
        <v>8.6988893174666071E-2</v>
      </c>
      <c r="CF3754">
        <v>3.0021647111060989</v>
      </c>
      <c r="CG3754">
        <v>0.12061698818522898</v>
      </c>
      <c r="CH3754">
        <v>-1.8599019352121575</v>
      </c>
      <c r="CI3754" t="s">
        <v>479</v>
      </c>
    </row>
    <row r="3755" spans="47:87" x14ac:dyDescent="0.3">
      <c r="AU3755">
        <v>0.3</v>
      </c>
      <c r="AV3755">
        <v>21.252303767463335</v>
      </c>
      <c r="AW3755">
        <v>0.27186009772556324</v>
      </c>
      <c r="AX3755">
        <v>1.5386772378735651</v>
      </c>
      <c r="AY3755">
        <v>311.03663807126696</v>
      </c>
      <c r="AZ3755">
        <v>9.11695753163001E-2</v>
      </c>
      <c r="BA3755">
        <v>491.24934308730246</v>
      </c>
      <c r="BB3755">
        <v>290.49475015933115</v>
      </c>
      <c r="BC3755">
        <v>1</v>
      </c>
      <c r="BD3755">
        <v>32.064425670484319</v>
      </c>
      <c r="BE3755">
        <v>106.50701347514176</v>
      </c>
      <c r="BF3755">
        <v>21.508845719307036</v>
      </c>
      <c r="BG3755">
        <v>4.2532699063913286</v>
      </c>
      <c r="BH3755">
        <v>428.83796024806253</v>
      </c>
      <c r="BI3755">
        <v>0.20000000000000007</v>
      </c>
      <c r="BJ3755">
        <v>2687.5672677118132</v>
      </c>
      <c r="BK3755">
        <v>683.73103085854336</v>
      </c>
      <c r="BL3755">
        <v>887.74681441617304</v>
      </c>
      <c r="BM3755">
        <v>940.63930667632133</v>
      </c>
      <c r="BN3755">
        <v>208.5452388088315</v>
      </c>
      <c r="BO3755">
        <v>24.530712754354557</v>
      </c>
      <c r="BP3755">
        <v>4.6025377876689373E-2</v>
      </c>
      <c r="BQ3755">
        <v>100</v>
      </c>
      <c r="BR3755">
        <v>356.41954209872</v>
      </c>
      <c r="BS3755">
        <v>6.0636146867072194E-2</v>
      </c>
      <c r="BT3755">
        <v>2.9915180923358053E-4</v>
      </c>
      <c r="BU3755">
        <v>0</v>
      </c>
      <c r="BV3755">
        <v>0.56351571356276187</v>
      </c>
      <c r="BW3755">
        <v>14.066828832142953</v>
      </c>
      <c r="BX3755">
        <v>36.55583403496982</v>
      </c>
      <c r="BY3755">
        <v>34.317739868602118</v>
      </c>
      <c r="BZ3755">
        <v>1033.5555498618273</v>
      </c>
      <c r="CA3755">
        <v>318.84597609187205</v>
      </c>
      <c r="CB3755">
        <v>221.37210111029179</v>
      </c>
      <c r="CC3755" s="156">
        <v>1.02</v>
      </c>
      <c r="CD3755">
        <v>1400</v>
      </c>
      <c r="CE3755">
        <v>0.15939191189821078</v>
      </c>
      <c r="CF3755">
        <v>5.4799960452893952</v>
      </c>
      <c r="CG3755">
        <v>0.21360054402289594</v>
      </c>
      <c r="CH3755">
        <v>15.160435236310528</v>
      </c>
      <c r="CI3755">
        <v>8</v>
      </c>
    </row>
    <row r="3756" spans="47:87" x14ac:dyDescent="0.3">
      <c r="AU3756">
        <v>0.3</v>
      </c>
      <c r="AV3756">
        <v>19.953302046750924</v>
      </c>
      <c r="AW3756">
        <v>0.32561460599599229</v>
      </c>
      <c r="AX3756">
        <v>2.1357794187823091</v>
      </c>
      <c r="AY3756">
        <v>336.65648789834626</v>
      </c>
      <c r="AZ3756">
        <v>9.9098483579975929E-2</v>
      </c>
      <c r="BA3756">
        <v>433.86953686833635</v>
      </c>
      <c r="BB3756">
        <v>341.91175597953259</v>
      </c>
      <c r="BC3756">
        <v>1</v>
      </c>
      <c r="BD3756">
        <v>36.69106925692752</v>
      </c>
      <c r="BE3756">
        <v>100.90719125110157</v>
      </c>
      <c r="BF3756">
        <v>5.9376678525660251</v>
      </c>
      <c r="BG3756">
        <v>3.2048671282996462</v>
      </c>
      <c r="BH3756">
        <v>418.96860289270865</v>
      </c>
      <c r="BI3756">
        <v>0.2</v>
      </c>
      <c r="BJ3756">
        <v>2328.8043337042527</v>
      </c>
      <c r="BK3756">
        <v>693.11500465749987</v>
      </c>
      <c r="BL3756">
        <v>903.60642663977524</v>
      </c>
      <c r="BM3756">
        <v>1032.9167867342408</v>
      </c>
      <c r="BN3756">
        <v>145.90142599218845</v>
      </c>
      <c r="BO3756">
        <v>29.250618133429533</v>
      </c>
      <c r="BP3756">
        <v>7.1012422735603084E-2</v>
      </c>
      <c r="BQ3756">
        <v>100</v>
      </c>
      <c r="BR3756">
        <v>347.38332127592639</v>
      </c>
      <c r="BS3756">
        <v>5.4492906227682027E-2</v>
      </c>
      <c r="BT3756">
        <v>3.1388388979937908E-4</v>
      </c>
      <c r="BU3756">
        <v>11.450383544024675</v>
      </c>
      <c r="BV3756">
        <v>0.53677535486006955</v>
      </c>
      <c r="BW3756">
        <v>14.366207492609545</v>
      </c>
      <c r="BX3756">
        <v>36.125885267112807</v>
      </c>
      <c r="BY3756">
        <v>33.580700875406301</v>
      </c>
      <c r="BZ3756">
        <v>1145.2914375264522</v>
      </c>
      <c r="CA3756">
        <v>315.72870906734448</v>
      </c>
      <c r="CB3756">
        <v>229.90816560144154</v>
      </c>
      <c r="CC3756" s="156">
        <v>1.07</v>
      </c>
      <c r="CD3756">
        <v>1960</v>
      </c>
      <c r="CE3756">
        <v>0.10923891119952511</v>
      </c>
      <c r="CF3756">
        <v>3.9731424488680482</v>
      </c>
      <c r="CG3756">
        <v>0.14208215118319906</v>
      </c>
      <c r="CH3756">
        <v>0.29024890987468743</v>
      </c>
      <c r="CI3756">
        <v>19</v>
      </c>
    </row>
    <row r="3757" spans="47:87" x14ac:dyDescent="0.3">
      <c r="AU3757">
        <v>0.3</v>
      </c>
      <c r="AV3757">
        <v>20.875859176012845</v>
      </c>
      <c r="AW3757">
        <v>0.30774277924554311</v>
      </c>
      <c r="AX3757">
        <v>0.95801466388332068</v>
      </c>
      <c r="AY3757">
        <v>349.77060766805215</v>
      </c>
      <c r="AZ3757">
        <v>8.9822169368169724E-2</v>
      </c>
      <c r="BA3757">
        <v>449.51912972671681</v>
      </c>
      <c r="BB3757">
        <v>415.39609259954511</v>
      </c>
      <c r="BC3757">
        <v>1</v>
      </c>
      <c r="BD3757">
        <v>35.495374972292197</v>
      </c>
      <c r="BE3757">
        <v>94.774896180591568</v>
      </c>
      <c r="BF3757">
        <v>13.741549007430953</v>
      </c>
      <c r="BG3757">
        <v>6.7552549991913047</v>
      </c>
      <c r="BH3757">
        <v>401.67626160793475</v>
      </c>
      <c r="BI3757">
        <v>0.20000000000000004</v>
      </c>
      <c r="BJ3757">
        <v>2637.5820087562743</v>
      </c>
      <c r="BK3757">
        <v>689.70724867477236</v>
      </c>
      <c r="BL3757">
        <v>892.68263086656611</v>
      </c>
      <c r="BM3757">
        <v>982.45457787751184</v>
      </c>
      <c r="BN3757">
        <v>151.78673405580432</v>
      </c>
      <c r="BO3757">
        <v>27.55819335467427</v>
      </c>
      <c r="BP3757">
        <v>7.7685803107582274E-2</v>
      </c>
      <c r="BQ3757">
        <v>100</v>
      </c>
      <c r="BR3757">
        <v>378.13797021385108</v>
      </c>
      <c r="BS3757">
        <v>5.4095947271228691E-2</v>
      </c>
      <c r="BT3757">
        <v>2.8638008718301025E-4</v>
      </c>
      <c r="BU3757">
        <v>53.112656093547479</v>
      </c>
      <c r="BV3757">
        <v>0.54507013009322314</v>
      </c>
      <c r="BW3757">
        <v>15.25869401006134</v>
      </c>
      <c r="BX3757">
        <v>35.572142277082634</v>
      </c>
      <c r="BY3757">
        <v>39.973757138281385</v>
      </c>
      <c r="BZ3757">
        <v>1205.430138310054</v>
      </c>
      <c r="CA3757">
        <v>225.76148852933574</v>
      </c>
      <c r="CB3757">
        <v>218.65084243220298</v>
      </c>
      <c r="CC3757" s="156">
        <v>0.91</v>
      </c>
      <c r="CD3757">
        <v>1710</v>
      </c>
      <c r="CE3757">
        <v>9.0323617175284365E-2</v>
      </c>
      <c r="CF3757">
        <v>3.7850517627490161</v>
      </c>
      <c r="CG3757">
        <v>0.11245504927344997</v>
      </c>
      <c r="CH3757">
        <v>-2.1371697847590863</v>
      </c>
      <c r="CI3757" t="s">
        <v>479</v>
      </c>
    </row>
    <row r="3758" spans="47:87" x14ac:dyDescent="0.3">
      <c r="AU3758">
        <v>0.3</v>
      </c>
      <c r="AV3758">
        <v>20.133846533621757</v>
      </c>
      <c r="AW3758">
        <v>0.34734493162464036</v>
      </c>
      <c r="AX3758">
        <v>0.82178340567116859</v>
      </c>
      <c r="AY3758">
        <v>335.55586712887089</v>
      </c>
      <c r="AZ3758">
        <v>0.10793068339523539</v>
      </c>
      <c r="BA3758">
        <v>372.65417345143214</v>
      </c>
      <c r="BB3758">
        <v>358.75042150573074</v>
      </c>
      <c r="BC3758">
        <v>1</v>
      </c>
      <c r="BD3758">
        <v>47.277181251171022</v>
      </c>
      <c r="BE3758">
        <v>109.88433368346776</v>
      </c>
      <c r="BF3758">
        <v>18.656467340068634</v>
      </c>
      <c r="BG3758">
        <v>4.351657693944408</v>
      </c>
      <c r="BH3758">
        <v>431.02626109464785</v>
      </c>
      <c r="BI3758">
        <v>0.20000000000000004</v>
      </c>
      <c r="BJ3758">
        <v>2334.3321189232734</v>
      </c>
      <c r="BK3758">
        <v>699.24780002435</v>
      </c>
      <c r="BL3758">
        <v>876.06414360144527</v>
      </c>
      <c r="BM3758">
        <v>807.84564276793651</v>
      </c>
      <c r="BN3758">
        <v>85.17384559896955</v>
      </c>
      <c r="BO3758">
        <v>31.4711900506991</v>
      </c>
      <c r="BP3758">
        <v>4.3160755386381727E-2</v>
      </c>
      <c r="BQ3758">
        <v>100</v>
      </c>
      <c r="BR3758">
        <v>342.9230485236958</v>
      </c>
      <c r="BS3758">
        <v>5.4521232929298356E-2</v>
      </c>
      <c r="BT3758">
        <v>2.9515314608474146E-4</v>
      </c>
      <c r="BU3758">
        <v>45.035240395352361</v>
      </c>
      <c r="BV3758">
        <v>0.56242140364810767</v>
      </c>
      <c r="BW3758">
        <v>14.940311345224432</v>
      </c>
      <c r="BX3758">
        <v>35.982085124899093</v>
      </c>
      <c r="BY3758">
        <v>31.025412817875555</v>
      </c>
      <c r="BZ3758">
        <v>971.87435198009007</v>
      </c>
      <c r="CA3758">
        <v>282.98647465356345</v>
      </c>
      <c r="CB3758">
        <v>237.89839046899766</v>
      </c>
      <c r="CC3758" s="156">
        <v>0.75</v>
      </c>
      <c r="CD3758">
        <v>1870</v>
      </c>
      <c r="CE3758">
        <v>0.18609167689897621</v>
      </c>
      <c r="CF3758">
        <v>5.4607272471433639</v>
      </c>
      <c r="CG3758">
        <v>0.18193959034450943</v>
      </c>
      <c r="CH3758">
        <v>14.237550980663922</v>
      </c>
      <c r="CI3758">
        <v>9</v>
      </c>
    </row>
    <row r="3759" spans="47:87" x14ac:dyDescent="0.3">
      <c r="AU3759">
        <v>0.3</v>
      </c>
      <c r="AV3759">
        <v>18.469755782159417</v>
      </c>
      <c r="AW3759">
        <v>0.30157874351930686</v>
      </c>
      <c r="AX3759">
        <v>1.7860132525455503</v>
      </c>
      <c r="AY3759">
        <v>330.8843932771191</v>
      </c>
      <c r="AZ3759">
        <v>0.10727354082973696</v>
      </c>
      <c r="BA3759">
        <v>420.47657938903308</v>
      </c>
      <c r="BB3759">
        <v>397.99894919569743</v>
      </c>
      <c r="BC3759">
        <v>1</v>
      </c>
      <c r="BD3759">
        <v>41.43137876705336</v>
      </c>
      <c r="BE3759">
        <v>108.85001768284235</v>
      </c>
      <c r="BF3759">
        <v>22.135916603773573</v>
      </c>
      <c r="BG3759">
        <v>6.4184878578602289</v>
      </c>
      <c r="BH3759">
        <v>421.76709066843802</v>
      </c>
      <c r="BI3759">
        <v>0.2</v>
      </c>
      <c r="BJ3759">
        <v>2548.535304299869</v>
      </c>
      <c r="BK3759">
        <v>704.30234502253063</v>
      </c>
      <c r="BL3759">
        <v>885.76931735368521</v>
      </c>
      <c r="BM3759">
        <v>1050.6325250514208</v>
      </c>
      <c r="BN3759">
        <v>189.99877218977031</v>
      </c>
      <c r="BO3759">
        <v>27.430997617998827</v>
      </c>
      <c r="BP3759">
        <v>2.4490580636746667E-2</v>
      </c>
      <c r="BQ3759">
        <v>100</v>
      </c>
      <c r="BR3759">
        <v>342.51139580105695</v>
      </c>
      <c r="BS3759">
        <v>5.654111031239159E-2</v>
      </c>
      <c r="BT3759">
        <v>3.0896799235661653E-4</v>
      </c>
      <c r="BU3759">
        <v>0</v>
      </c>
      <c r="BV3759">
        <v>0.49944123573223742</v>
      </c>
      <c r="BW3759">
        <v>14.120869351388967</v>
      </c>
      <c r="BX3759">
        <v>34.651581573655029</v>
      </c>
      <c r="BY3759">
        <v>29.0143702371773</v>
      </c>
      <c r="BZ3759">
        <v>857.75237028601259</v>
      </c>
      <c r="CA3759">
        <v>296.73017762724191</v>
      </c>
      <c r="CB3759">
        <v>243.05079231771248</v>
      </c>
      <c r="CC3759" s="156">
        <v>0.98</v>
      </c>
      <c r="CD3759">
        <v>610</v>
      </c>
      <c r="CE3759">
        <v>0.22783018301781954</v>
      </c>
      <c r="CF3759">
        <v>6.3694727811854825</v>
      </c>
      <c r="CG3759">
        <v>0.21977412814779052</v>
      </c>
      <c r="CH3759">
        <v>24.875407858857191</v>
      </c>
      <c r="CI3759">
        <v>6</v>
      </c>
    </row>
    <row r="3760" spans="47:87" x14ac:dyDescent="0.3">
      <c r="AU3760">
        <v>0.3</v>
      </c>
      <c r="AV3760">
        <v>21.058598921597248</v>
      </c>
      <c r="AW3760">
        <v>0.33167351878592821</v>
      </c>
      <c r="AX3760">
        <v>1.0795355110988607</v>
      </c>
      <c r="AY3760">
        <v>348.6214665197287</v>
      </c>
      <c r="AZ3760">
        <v>9.1920693897014558E-2</v>
      </c>
      <c r="BA3760">
        <v>417.07363323098122</v>
      </c>
      <c r="BB3760">
        <v>396.74959158036495</v>
      </c>
      <c r="BC3760">
        <v>1</v>
      </c>
      <c r="BD3760">
        <v>42.657354342880041</v>
      </c>
      <c r="BE3760">
        <v>93.913905549763172</v>
      </c>
      <c r="BF3760">
        <v>23.612660787903536</v>
      </c>
      <c r="BG3760">
        <v>5.5582071106432505</v>
      </c>
      <c r="BH3760">
        <v>432.75572621646091</v>
      </c>
      <c r="BI3760">
        <v>0.20000000000000004</v>
      </c>
      <c r="BJ3760">
        <v>2633.1978801941927</v>
      </c>
      <c r="BK3760">
        <v>682.25284116048817</v>
      </c>
      <c r="BL3760">
        <v>896.4866221969595</v>
      </c>
      <c r="BM3760">
        <v>852.9383968671616</v>
      </c>
      <c r="BN3760">
        <v>178.32998136496374</v>
      </c>
      <c r="BO3760">
        <v>30.040857973334148</v>
      </c>
      <c r="BP3760">
        <v>4.2532349482211601E-2</v>
      </c>
      <c r="BQ3760">
        <v>100</v>
      </c>
      <c r="BR3760">
        <v>372.23037901360959</v>
      </c>
      <c r="BS3760">
        <v>5.2396465594244108E-2</v>
      </c>
      <c r="BT3760">
        <v>3.0438613794029755E-4</v>
      </c>
      <c r="BU3760">
        <v>22.763111370643916</v>
      </c>
      <c r="BV3760">
        <v>0.53883419264489263</v>
      </c>
      <c r="BW3760">
        <v>14.642601942926637</v>
      </c>
      <c r="BX3760">
        <v>34.394539555265766</v>
      </c>
      <c r="BY3760">
        <v>30.604716920414091</v>
      </c>
      <c r="BZ3760">
        <v>996.04213564824636</v>
      </c>
      <c r="CA3760">
        <v>235.42575261939956</v>
      </c>
      <c r="CB3760">
        <v>213.35868888820744</v>
      </c>
      <c r="CC3760" s="156">
        <v>1.18</v>
      </c>
      <c r="CD3760">
        <v>1140</v>
      </c>
      <c r="CE3760">
        <v>0.1673670192280472</v>
      </c>
      <c r="CF3760">
        <v>5.5630294077198865</v>
      </c>
      <c r="CG3760">
        <v>0.2186200700011402</v>
      </c>
      <c r="CH3760">
        <v>14.251854854949094</v>
      </c>
      <c r="CI3760">
        <v>8</v>
      </c>
    </row>
    <row r="3761" spans="47:87" x14ac:dyDescent="0.3">
      <c r="AU3761">
        <v>0.3</v>
      </c>
      <c r="AV3761">
        <v>20.725058244749896</v>
      </c>
      <c r="AW3761">
        <v>0.21141084486983855</v>
      </c>
      <c r="AX3761">
        <v>1.3341906618838648</v>
      </c>
      <c r="AY3761">
        <v>305.93652833090783</v>
      </c>
      <c r="AZ3761">
        <v>8.666162276680088E-2</v>
      </c>
      <c r="BA3761">
        <v>336.7746172557504</v>
      </c>
      <c r="BB3761">
        <v>366.09428150644254</v>
      </c>
      <c r="BC3761">
        <v>1</v>
      </c>
      <c r="BD3761">
        <v>40.270874182207521</v>
      </c>
      <c r="BE3761">
        <v>83.973396954001757</v>
      </c>
      <c r="BF3761">
        <v>19.939400419608496</v>
      </c>
      <c r="BG3761">
        <v>4.1600294335172627</v>
      </c>
      <c r="BH3761">
        <v>394.87340526419194</v>
      </c>
      <c r="BI3761">
        <v>0.19999999999999998</v>
      </c>
      <c r="BJ3761">
        <v>2659.1751820036006</v>
      </c>
      <c r="BK3761">
        <v>680.44118818603476</v>
      </c>
      <c r="BL3761">
        <v>928.84250133867135</v>
      </c>
      <c r="BM3761">
        <v>941.52406446605642</v>
      </c>
      <c r="BN3761">
        <v>147.78020988830824</v>
      </c>
      <c r="BO3761">
        <v>18.903794977002264</v>
      </c>
      <c r="BP3761">
        <v>5.66357517426355E-2</v>
      </c>
      <c r="BQ3761">
        <v>100</v>
      </c>
      <c r="BR3761">
        <v>285.91185739783617</v>
      </c>
      <c r="BS3761">
        <v>5.3445029295175937E-2</v>
      </c>
      <c r="BT3761">
        <v>2.8878354416081258E-4</v>
      </c>
      <c r="BU3761">
        <v>0</v>
      </c>
      <c r="BV3761">
        <v>0.57151249043491703</v>
      </c>
      <c r="BW3761">
        <v>14.933726832815593</v>
      </c>
      <c r="BX3761">
        <v>37.216307801308616</v>
      </c>
      <c r="BY3761">
        <v>29.068311959848181</v>
      </c>
      <c r="BZ3761">
        <v>898.37017260967355</v>
      </c>
      <c r="CA3761">
        <v>347.18170858958541</v>
      </c>
      <c r="CB3761">
        <v>229.58895472675351</v>
      </c>
      <c r="CC3761" s="156">
        <v>1.08</v>
      </c>
      <c r="CD3761">
        <v>1560</v>
      </c>
      <c r="CE3761">
        <v>0.10080425676017435</v>
      </c>
      <c r="CF3761">
        <v>3.0048772476111401</v>
      </c>
      <c r="CG3761">
        <v>0.11747707121207585</v>
      </c>
      <c r="CH3761">
        <v>-0.91802880937234566</v>
      </c>
      <c r="CI3761" t="s">
        <v>479</v>
      </c>
    </row>
    <row r="3762" spans="47:87" x14ac:dyDescent="0.3">
      <c r="AU3762">
        <v>0.3</v>
      </c>
      <c r="AV3762">
        <v>22.069207866734207</v>
      </c>
      <c r="AW3762">
        <v>0.28505588276595772</v>
      </c>
      <c r="AX3762">
        <v>0.92479306697112129</v>
      </c>
      <c r="AY3762">
        <v>333.39801901859732</v>
      </c>
      <c r="AZ3762">
        <v>0.10598264387548674</v>
      </c>
      <c r="BA3762">
        <v>440.02520939429439</v>
      </c>
      <c r="BB3762">
        <v>453.72899097508946</v>
      </c>
      <c r="BC3762">
        <v>1</v>
      </c>
      <c r="BD3762">
        <v>42.557962970851598</v>
      </c>
      <c r="BE3762">
        <v>94.203135843950605</v>
      </c>
      <c r="BF3762">
        <v>17.169376205359129</v>
      </c>
      <c r="BG3762">
        <v>3.6037127594443885</v>
      </c>
      <c r="BH3762">
        <v>398.18636277381302</v>
      </c>
      <c r="BI3762">
        <v>0.2</v>
      </c>
      <c r="BJ3762">
        <v>2702.8658129780142</v>
      </c>
      <c r="BK3762">
        <v>680.04745206293262</v>
      </c>
      <c r="BL3762">
        <v>850.11155417137945</v>
      </c>
      <c r="BM3762">
        <v>969.82912154105861</v>
      </c>
      <c r="BN3762">
        <v>175.84869174557346</v>
      </c>
      <c r="BO3762">
        <v>25.82942445247097</v>
      </c>
      <c r="BP3762">
        <v>3.5101601414205492E-2</v>
      </c>
      <c r="BQ3762">
        <v>100</v>
      </c>
      <c r="BR3762">
        <v>329.82121113380873</v>
      </c>
      <c r="BS3762">
        <v>5.5976342239491293E-2</v>
      </c>
      <c r="BT3762">
        <v>2.9394351747389562E-4</v>
      </c>
      <c r="BU3762">
        <v>17.787262172204105</v>
      </c>
      <c r="BV3762">
        <v>0.57136066484217984</v>
      </c>
      <c r="BW3762">
        <v>13.627084265644845</v>
      </c>
      <c r="BX3762">
        <v>36.339934550185248</v>
      </c>
      <c r="BY3762">
        <v>25.740921969088777</v>
      </c>
      <c r="BZ3762">
        <v>1138.3765006048293</v>
      </c>
      <c r="CA3762">
        <v>238.02789794581082</v>
      </c>
      <c r="CB3762">
        <v>249.10692129315123</v>
      </c>
      <c r="CC3762" s="156">
        <v>0.9</v>
      </c>
      <c r="CD3762">
        <v>600</v>
      </c>
      <c r="CE3762">
        <v>0.2595325355172009</v>
      </c>
      <c r="CF3762">
        <v>6.8956613605803803</v>
      </c>
      <c r="CG3762">
        <v>0.2455656465787372</v>
      </c>
      <c r="CH3762">
        <v>27.539011553962471</v>
      </c>
      <c r="CI3762">
        <v>6</v>
      </c>
    </row>
    <row r="3763" spans="47:87" x14ac:dyDescent="0.3">
      <c r="AU3763">
        <v>0.3</v>
      </c>
      <c r="AV3763">
        <v>21.099512217726584</v>
      </c>
      <c r="AW3763">
        <v>0.24416776161969625</v>
      </c>
      <c r="AX3763">
        <v>1.472467790127439</v>
      </c>
      <c r="AY3763">
        <v>335.14115412317557</v>
      </c>
      <c r="AZ3763">
        <v>9.3461067098828093E-2</v>
      </c>
      <c r="BA3763">
        <v>314.44993364035588</v>
      </c>
      <c r="BB3763">
        <v>320.31274680257519</v>
      </c>
      <c r="BC3763">
        <v>1</v>
      </c>
      <c r="BD3763">
        <v>35.207632882423361</v>
      </c>
      <c r="BE3763">
        <v>116.35044381375992</v>
      </c>
      <c r="BF3763">
        <v>23.066613559841187</v>
      </c>
      <c r="BG3763">
        <v>4.7862162207912498</v>
      </c>
      <c r="BH3763">
        <v>434.19516256166548</v>
      </c>
      <c r="BI3763">
        <v>0.20000000000000009</v>
      </c>
      <c r="BJ3763">
        <v>2459.920141150179</v>
      </c>
      <c r="BK3763">
        <v>694.22972432355675</v>
      </c>
      <c r="BL3763">
        <v>884.81623701472461</v>
      </c>
      <c r="BM3763">
        <v>979.42338762006591</v>
      </c>
      <c r="BN3763">
        <v>178.54407949442677</v>
      </c>
      <c r="BO3763">
        <v>22.237356627218077</v>
      </c>
      <c r="BP3763">
        <v>1.6356567806193149E-2</v>
      </c>
      <c r="BQ3763">
        <v>100</v>
      </c>
      <c r="BR3763">
        <v>318.8321262835135</v>
      </c>
      <c r="BS3763">
        <v>5.6359277706913763E-2</v>
      </c>
      <c r="BT3763">
        <v>3.1792953553696438E-4</v>
      </c>
      <c r="BU3763">
        <v>51.51348662803408</v>
      </c>
      <c r="BV3763">
        <v>0.49364366868331655</v>
      </c>
      <c r="BW3763">
        <v>15.43144904993534</v>
      </c>
      <c r="BX3763">
        <v>33.117014342921628</v>
      </c>
      <c r="BY3763">
        <v>35.566779853649983</v>
      </c>
      <c r="BZ3763">
        <v>874.54300665055075</v>
      </c>
      <c r="CA3763">
        <v>407.76489536413641</v>
      </c>
      <c r="CB3763">
        <v>224.65560077633361</v>
      </c>
      <c r="CC3763" s="156">
        <v>0.95</v>
      </c>
      <c r="CD3763">
        <v>1370</v>
      </c>
      <c r="CE3763">
        <v>0.20998148112667492</v>
      </c>
      <c r="CF3763">
        <v>8.3885768701361805</v>
      </c>
      <c r="CG3763">
        <v>0.25410240882969093</v>
      </c>
      <c r="CH3763">
        <v>31.267711704114241</v>
      </c>
      <c r="CI3763">
        <v>6</v>
      </c>
    </row>
    <row r="3764" spans="47:87" x14ac:dyDescent="0.3">
      <c r="AU3764">
        <v>0.3</v>
      </c>
      <c r="AV3764">
        <v>19.720310830500686</v>
      </c>
      <c r="AW3764">
        <v>0.29316539173040679</v>
      </c>
      <c r="AX3764">
        <v>0.92695764878927145</v>
      </c>
      <c r="AY3764">
        <v>342.95520940053916</v>
      </c>
      <c r="AZ3764">
        <v>0.10070159623629871</v>
      </c>
      <c r="BA3764">
        <v>429.7424210696766</v>
      </c>
      <c r="BB3764">
        <v>378.95124618893954</v>
      </c>
      <c r="BC3764">
        <v>1</v>
      </c>
      <c r="BD3764">
        <v>35.940378869348862</v>
      </c>
      <c r="BE3764">
        <v>103.13826225972525</v>
      </c>
      <c r="BF3764">
        <v>15.535557632261023</v>
      </c>
      <c r="BG3764">
        <v>4.4659357457650461</v>
      </c>
      <c r="BH3764">
        <v>347.70016975200741</v>
      </c>
      <c r="BI3764">
        <v>0.19999999999999998</v>
      </c>
      <c r="BJ3764">
        <v>2603.9203054081099</v>
      </c>
      <c r="BK3764">
        <v>695.90118140161087</v>
      </c>
      <c r="BL3764">
        <v>847.45148228656717</v>
      </c>
      <c r="BM3764">
        <v>1030.7700414243345</v>
      </c>
      <c r="BN3764">
        <v>170.71131180722605</v>
      </c>
      <c r="BO3764">
        <v>26.825116542099209</v>
      </c>
      <c r="BP3764">
        <v>4.4848429816873522E-3</v>
      </c>
      <c r="BQ3764">
        <v>100</v>
      </c>
      <c r="BR3764">
        <v>338.35905446068756</v>
      </c>
      <c r="BS3764">
        <v>5.2406134618544174E-2</v>
      </c>
      <c r="BT3764">
        <v>2.7937833492198435E-4</v>
      </c>
      <c r="BU3764">
        <v>8.1263483614350083</v>
      </c>
      <c r="BV3764">
        <v>0.51131115856430953</v>
      </c>
      <c r="BW3764">
        <v>14.967182923053297</v>
      </c>
      <c r="BX3764">
        <v>35.029435880030526</v>
      </c>
      <c r="BY3764">
        <v>37.157410915629001</v>
      </c>
      <c r="BZ3764">
        <v>984.60235695168672</v>
      </c>
      <c r="CA3764">
        <v>248.62277625289892</v>
      </c>
      <c r="CB3764">
        <v>223.29690187645824</v>
      </c>
      <c r="CC3764" s="156">
        <v>1.1299999999999999</v>
      </c>
      <c r="CD3764">
        <v>1320</v>
      </c>
      <c r="CE3764">
        <v>0.10113794295119272</v>
      </c>
      <c r="CF3764">
        <v>4.4855669319162184</v>
      </c>
      <c r="CG3764">
        <v>0.1365208845846661</v>
      </c>
      <c r="CH3764">
        <v>0.8807480161645137</v>
      </c>
      <c r="CI3764">
        <v>19</v>
      </c>
    </row>
    <row r="3765" spans="47:87" x14ac:dyDescent="0.3">
      <c r="AU3765">
        <v>0.3</v>
      </c>
      <c r="AV3765">
        <v>21.779952013658125</v>
      </c>
      <c r="AW3765">
        <v>0.27989284451980739</v>
      </c>
      <c r="AX3765">
        <v>0.82355822883739604</v>
      </c>
      <c r="AY3765">
        <v>312.15501303094362</v>
      </c>
      <c r="AZ3765">
        <v>0.11168834964307975</v>
      </c>
      <c r="BA3765">
        <v>522.4853367238851</v>
      </c>
      <c r="BB3765">
        <v>344.53376212474302</v>
      </c>
      <c r="BC3765">
        <v>1</v>
      </c>
      <c r="BD3765">
        <v>36.533258600673904</v>
      </c>
      <c r="BE3765">
        <v>82.031272326728427</v>
      </c>
      <c r="BF3765">
        <v>14.206811374606895</v>
      </c>
      <c r="BG3765">
        <v>5.9409192081451581</v>
      </c>
      <c r="BH3765">
        <v>442.6064858260205</v>
      </c>
      <c r="BI3765">
        <v>0.20000000000000004</v>
      </c>
      <c r="BJ3765">
        <v>2465.4063034162555</v>
      </c>
      <c r="BK3765">
        <v>687.27804368683485</v>
      </c>
      <c r="BL3765">
        <v>938.25357100577821</v>
      </c>
      <c r="BM3765">
        <v>903.51225931211286</v>
      </c>
      <c r="BN3765">
        <v>165.67709338182956</v>
      </c>
      <c r="BO3765">
        <v>25.325848625199608</v>
      </c>
      <c r="BP3765">
        <v>3.8766103231057537E-2</v>
      </c>
      <c r="BQ3765">
        <v>100</v>
      </c>
      <c r="BR3765">
        <v>318.98164162898576</v>
      </c>
      <c r="BS3765">
        <v>5.9144593190997033E-2</v>
      </c>
      <c r="BT3765">
        <v>2.9058529687583733E-4</v>
      </c>
      <c r="BU3765">
        <v>0</v>
      </c>
      <c r="BV3765">
        <v>0.54629456701161183</v>
      </c>
      <c r="BW3765">
        <v>15.487138839823846</v>
      </c>
      <c r="BX3765">
        <v>36.515779999105064</v>
      </c>
      <c r="BY3765">
        <v>37.168825037166243</v>
      </c>
      <c r="BZ3765">
        <v>851.41139101269164</v>
      </c>
      <c r="CA3765">
        <v>362.33760462548832</v>
      </c>
      <c r="CB3765">
        <v>231.66431598700254</v>
      </c>
      <c r="CC3765" s="156">
        <v>0.9</v>
      </c>
      <c r="CD3765">
        <v>2200</v>
      </c>
      <c r="CE3765">
        <v>0.12208809015194722</v>
      </c>
      <c r="CF3765">
        <v>3.4009917630820716</v>
      </c>
      <c r="CG3765">
        <v>0.15803743291377723</v>
      </c>
      <c r="CH3765">
        <v>7.4992919844629773</v>
      </c>
      <c r="CI3765">
        <v>11</v>
      </c>
    </row>
    <row r="3766" spans="47:87" x14ac:dyDescent="0.3">
      <c r="AU3766">
        <v>0.3</v>
      </c>
      <c r="AV3766">
        <v>20.490351141229095</v>
      </c>
      <c r="AW3766">
        <v>0.3077046337448156</v>
      </c>
      <c r="AX3766">
        <v>0.8804416235750181</v>
      </c>
      <c r="AY3766">
        <v>339.17238420812458</v>
      </c>
      <c r="AZ3766">
        <v>9.4517121793511377E-2</v>
      </c>
      <c r="BA3766">
        <v>457.59332368299039</v>
      </c>
      <c r="BB3766">
        <v>446.5427320344383</v>
      </c>
      <c r="BC3766">
        <v>1</v>
      </c>
      <c r="BD3766">
        <v>43.728715790878738</v>
      </c>
      <c r="BE3766">
        <v>110.01732538503292</v>
      </c>
      <c r="BF3766">
        <v>12.027480486928674</v>
      </c>
      <c r="BG3766">
        <v>5.6660035768530044</v>
      </c>
      <c r="BH3766">
        <v>387.4516618498256</v>
      </c>
      <c r="BI3766">
        <v>0.20000000000000004</v>
      </c>
      <c r="BJ3766">
        <v>2623.1313918291162</v>
      </c>
      <c r="BK3766">
        <v>676.19240148315316</v>
      </c>
      <c r="BL3766">
        <v>914.69368202356213</v>
      </c>
      <c r="BM3766">
        <v>863.47163666779477</v>
      </c>
      <c r="BN3766">
        <v>109.27408003957625</v>
      </c>
      <c r="BO3766">
        <v>28.001114907566993</v>
      </c>
      <c r="BP3766">
        <v>2.3492941171999699E-2</v>
      </c>
      <c r="BQ3766">
        <v>100</v>
      </c>
      <c r="BR3766">
        <v>371.94668504539322</v>
      </c>
      <c r="BS3766">
        <v>5.2112277108690833E-2</v>
      </c>
      <c r="BT3766">
        <v>2.9688646099512727E-4</v>
      </c>
      <c r="BU3766">
        <v>0</v>
      </c>
      <c r="BV3766">
        <v>0.60342824918224192</v>
      </c>
      <c r="BW3766">
        <v>13.817037000932427</v>
      </c>
      <c r="BX3766">
        <v>35.203478319776593</v>
      </c>
      <c r="BY3766">
        <v>36.933346816310724</v>
      </c>
      <c r="BZ3766">
        <v>863.98303553111464</v>
      </c>
      <c r="CA3766">
        <v>223.30361580675878</v>
      </c>
      <c r="CB3766">
        <v>234.04720819171123</v>
      </c>
      <c r="CC3766" s="156">
        <v>0.89</v>
      </c>
      <c r="CD3766">
        <v>2040</v>
      </c>
      <c r="CE3766">
        <v>0.18138588728174421</v>
      </c>
      <c r="CF3766">
        <v>6.5934580005705765</v>
      </c>
      <c r="CG3766">
        <v>0.217771038791858</v>
      </c>
      <c r="CH3766">
        <v>16.949088094500965</v>
      </c>
      <c r="CI3766">
        <v>8</v>
      </c>
    </row>
    <row r="3767" spans="47:87" x14ac:dyDescent="0.3">
      <c r="AU3767">
        <v>0.3</v>
      </c>
      <c r="AV3767">
        <v>20.652195690545199</v>
      </c>
      <c r="AW3767">
        <v>0.30769003694606434</v>
      </c>
      <c r="AX3767">
        <v>0.64398309043803226</v>
      </c>
      <c r="AY3767">
        <v>338.21468558630181</v>
      </c>
      <c r="AZ3767">
        <v>0.11031754581690965</v>
      </c>
      <c r="BA3767">
        <v>437.10840288594915</v>
      </c>
      <c r="BB3767">
        <v>327.09557314606968</v>
      </c>
      <c r="BC3767">
        <v>1</v>
      </c>
      <c r="BD3767">
        <v>43.116610507020482</v>
      </c>
      <c r="BE3767">
        <v>99.252036732215316</v>
      </c>
      <c r="BF3767">
        <v>17.516844296225294</v>
      </c>
      <c r="BG3767">
        <v>4.2601854664998147</v>
      </c>
      <c r="BH3767">
        <v>410.23360350997052</v>
      </c>
      <c r="BI3767">
        <v>0.20000000000000004</v>
      </c>
      <c r="BJ3767">
        <v>2657.3391374426569</v>
      </c>
      <c r="BK3767">
        <v>676.09035784022683</v>
      </c>
      <c r="BL3767">
        <v>948.75310880943266</v>
      </c>
      <c r="BM3767">
        <v>893.53622166376863</v>
      </c>
      <c r="BN3767">
        <v>211.42612288595041</v>
      </c>
      <c r="BO3767">
        <v>27.627653063315122</v>
      </c>
      <c r="BP3767">
        <v>6.8571310267864088E-2</v>
      </c>
      <c r="BQ3767">
        <v>100</v>
      </c>
      <c r="BR3767">
        <v>360.84350083804298</v>
      </c>
      <c r="BS3767">
        <v>5.1384579340521985E-2</v>
      </c>
      <c r="BT3767">
        <v>3.032883034510595E-4</v>
      </c>
      <c r="BU3767">
        <v>0</v>
      </c>
      <c r="BV3767">
        <v>0.52797445872712767</v>
      </c>
      <c r="BW3767">
        <v>13.708723014069761</v>
      </c>
      <c r="BX3767">
        <v>35.917542168188064</v>
      </c>
      <c r="BY3767">
        <v>26.818794436125497</v>
      </c>
      <c r="BZ3767">
        <v>927.94444147422416</v>
      </c>
      <c r="CA3767">
        <v>343.59314900895913</v>
      </c>
      <c r="CB3767">
        <v>226.88841211710775</v>
      </c>
      <c r="CC3767" s="156">
        <v>0.74</v>
      </c>
      <c r="CD3767">
        <v>1140</v>
      </c>
      <c r="CE3767">
        <v>0.31087452460886045</v>
      </c>
      <c r="CF3767">
        <v>9.354176092815635</v>
      </c>
      <c r="CG3767">
        <v>0.38665890665092489</v>
      </c>
      <c r="CH3767">
        <v>40.561762415512383</v>
      </c>
      <c r="CI3767">
        <v>4</v>
      </c>
    </row>
    <row r="3768" spans="47:87" x14ac:dyDescent="0.3">
      <c r="AU3768">
        <v>0.3</v>
      </c>
      <c r="AV3768">
        <v>20.495931622112071</v>
      </c>
      <c r="AW3768">
        <v>0.42195628819811459</v>
      </c>
      <c r="AX3768">
        <v>1.629520400418859</v>
      </c>
      <c r="AY3768">
        <v>342.52676902910173</v>
      </c>
      <c r="AZ3768">
        <v>0.1148186218875749</v>
      </c>
      <c r="BA3768">
        <v>427.96784987544356</v>
      </c>
      <c r="BB3768">
        <v>412.37792808178295</v>
      </c>
      <c r="BC3768">
        <v>1</v>
      </c>
      <c r="BD3768">
        <v>31.940446135282066</v>
      </c>
      <c r="BE3768">
        <v>96.001311045541783</v>
      </c>
      <c r="BF3768">
        <v>17.204830660522124</v>
      </c>
      <c r="BG3768">
        <v>6.6603144924749085</v>
      </c>
      <c r="BH3768">
        <v>405.43402011373797</v>
      </c>
      <c r="BI3768">
        <v>0.19999999999999998</v>
      </c>
      <c r="BJ3768">
        <v>2755.2287434247755</v>
      </c>
      <c r="BK3768">
        <v>707.48342835448739</v>
      </c>
      <c r="BL3768">
        <v>862.31456034664825</v>
      </c>
      <c r="BM3768">
        <v>935.92933768528496</v>
      </c>
      <c r="BN3768">
        <v>210.43603174819654</v>
      </c>
      <c r="BO3768">
        <v>38.764572986058973</v>
      </c>
      <c r="BP3768">
        <v>0</v>
      </c>
      <c r="BQ3768">
        <v>100</v>
      </c>
      <c r="BR3768">
        <v>345.37117649692658</v>
      </c>
      <c r="BS3768">
        <v>5.2218366383343172E-2</v>
      </c>
      <c r="BT3768">
        <v>2.9030915367802082E-4</v>
      </c>
      <c r="BU3768">
        <v>0</v>
      </c>
      <c r="BV3768">
        <v>0.55105304704396008</v>
      </c>
      <c r="BW3768">
        <v>14.412154199121682</v>
      </c>
      <c r="BX3768">
        <v>36.480409408606945</v>
      </c>
      <c r="BY3768">
        <v>36.666730476306796</v>
      </c>
      <c r="BZ3768">
        <v>1202.0309526463391</v>
      </c>
      <c r="CA3768">
        <v>394.48839268751533</v>
      </c>
      <c r="CB3768">
        <v>240.59338360414091</v>
      </c>
      <c r="CC3768" s="156">
        <v>0.91</v>
      </c>
      <c r="CD3768">
        <v>2270</v>
      </c>
      <c r="CE3768">
        <v>5.3011846047980704E-2</v>
      </c>
      <c r="CF3768">
        <v>2.6407495346304692</v>
      </c>
      <c r="CG3768">
        <v>9.8228825605505443E-2</v>
      </c>
      <c r="CH3768">
        <v>-8.476030575498628</v>
      </c>
      <c r="CI3768" t="s">
        <v>479</v>
      </c>
    </row>
    <row r="3769" spans="47:87" x14ac:dyDescent="0.3">
      <c r="AU3769">
        <v>0.3</v>
      </c>
      <c r="AV3769">
        <v>18.1227587547403</v>
      </c>
      <c r="AW3769">
        <v>0.34665716695308352</v>
      </c>
      <c r="AX3769">
        <v>1.6198433580491867</v>
      </c>
      <c r="AY3769">
        <v>360.00021314892206</v>
      </c>
      <c r="AZ3769">
        <v>0.10163166110927746</v>
      </c>
      <c r="BA3769">
        <v>505.48745799636873</v>
      </c>
      <c r="BB3769">
        <v>404.73276491467919</v>
      </c>
      <c r="BC3769">
        <v>1</v>
      </c>
      <c r="BD3769">
        <v>39.060457158717611</v>
      </c>
      <c r="BE3769">
        <v>84.81271510868136</v>
      </c>
      <c r="BF3769">
        <v>15.519113892592566</v>
      </c>
      <c r="BG3769">
        <v>4.0002799677856062</v>
      </c>
      <c r="BH3769">
        <v>385.56027992925181</v>
      </c>
      <c r="BI3769">
        <v>0.20000000000000007</v>
      </c>
      <c r="BJ3769">
        <v>2370.8785324708115</v>
      </c>
      <c r="BK3769">
        <v>705.88614954852119</v>
      </c>
      <c r="BL3769">
        <v>989.02887526266829</v>
      </c>
      <c r="BM3769">
        <v>1052.7017487642763</v>
      </c>
      <c r="BN3769">
        <v>175.28887570771656</v>
      </c>
      <c r="BO3769">
        <v>31.214825299533789</v>
      </c>
      <c r="BP3769">
        <v>6.6651618855069733E-2</v>
      </c>
      <c r="BQ3769">
        <v>100</v>
      </c>
      <c r="BR3769">
        <v>305.09616037101301</v>
      </c>
      <c r="BS3769">
        <v>5.3481549713184182E-2</v>
      </c>
      <c r="BT3769">
        <v>2.4346441112097522E-4</v>
      </c>
      <c r="BU3769">
        <v>0</v>
      </c>
      <c r="BV3769">
        <v>0.54080252344004953</v>
      </c>
      <c r="BW3769">
        <v>15.656998082967688</v>
      </c>
      <c r="BX3769">
        <v>36.530648658503246</v>
      </c>
      <c r="BY3769">
        <v>33.90010674811446</v>
      </c>
      <c r="BZ3769">
        <v>804.28320589627072</v>
      </c>
      <c r="CA3769">
        <v>295.00406205197385</v>
      </c>
      <c r="CB3769">
        <v>232.90048027049741</v>
      </c>
      <c r="CC3769" s="156">
        <v>1.33</v>
      </c>
      <c r="CD3769">
        <v>1130</v>
      </c>
      <c r="CE3769">
        <v>9.5447231356707851E-2</v>
      </c>
      <c r="CF3769">
        <v>4.3728013661115455</v>
      </c>
      <c r="CG3769">
        <v>0.13979917723471269</v>
      </c>
      <c r="CH3769">
        <v>-2.8126890913037572</v>
      </c>
      <c r="CI3769" t="s">
        <v>479</v>
      </c>
    </row>
    <row r="3770" spans="47:87" x14ac:dyDescent="0.3">
      <c r="AU3770">
        <v>0.3</v>
      </c>
      <c r="AV3770">
        <v>18.316949009284802</v>
      </c>
      <c r="AW3770">
        <v>0.314221869275147</v>
      </c>
      <c r="AX3770">
        <v>0.94353576912207315</v>
      </c>
      <c r="AY3770">
        <v>360.03498801151511</v>
      </c>
      <c r="AZ3770">
        <v>9.0818132105629654E-2</v>
      </c>
      <c r="BA3770">
        <v>382.36406598015645</v>
      </c>
      <c r="BB3770">
        <v>485.58435848729516</v>
      </c>
      <c r="BC3770">
        <v>1</v>
      </c>
      <c r="BD3770">
        <v>41.53505624349026</v>
      </c>
      <c r="BE3770">
        <v>113.01310928662572</v>
      </c>
      <c r="BF3770">
        <v>24.779924243622556</v>
      </c>
      <c r="BG3770">
        <v>3.9005496971316402</v>
      </c>
      <c r="BH3770">
        <v>433.01123285557776</v>
      </c>
      <c r="BI3770">
        <v>0.20000000000000007</v>
      </c>
      <c r="BJ3770">
        <v>2663.5492613524557</v>
      </c>
      <c r="BK3770">
        <v>677.26024725656384</v>
      </c>
      <c r="BL3770">
        <v>846.84009133334098</v>
      </c>
      <c r="BM3770">
        <v>940.19851857658568</v>
      </c>
      <c r="BN3770">
        <v>164.62907475351633</v>
      </c>
      <c r="BO3770">
        <v>28.259850173292016</v>
      </c>
      <c r="BP3770">
        <v>6.4587514735871362E-2</v>
      </c>
      <c r="BQ3770">
        <v>100</v>
      </c>
      <c r="BR3770">
        <v>316.88297897312941</v>
      </c>
      <c r="BS3770">
        <v>5.8843523134685438E-2</v>
      </c>
      <c r="BT3770">
        <v>3.0939769964219665E-4</v>
      </c>
      <c r="BU3770">
        <v>72.516861588292244</v>
      </c>
      <c r="BV3770">
        <v>0.5522355720903469</v>
      </c>
      <c r="BW3770">
        <v>15.218808192469531</v>
      </c>
      <c r="BX3770">
        <v>37.49800234106025</v>
      </c>
      <c r="BY3770">
        <v>27.239966575965592</v>
      </c>
      <c r="BZ3770">
        <v>877.23100010276539</v>
      </c>
      <c r="CA3770">
        <v>305.35125312226319</v>
      </c>
      <c r="CB3770">
        <v>232.81804232819161</v>
      </c>
      <c r="CC3770" s="156">
        <v>0.86</v>
      </c>
      <c r="CD3770">
        <v>2050</v>
      </c>
      <c r="CE3770">
        <v>0.1961859179891583</v>
      </c>
      <c r="CF3770">
        <v>6.9474137312034596</v>
      </c>
      <c r="CG3770">
        <v>0.22976178381540913</v>
      </c>
      <c r="CH3770">
        <v>16.929628153531649</v>
      </c>
      <c r="CI3770">
        <v>8</v>
      </c>
    </row>
    <row r="3771" spans="47:87" x14ac:dyDescent="0.3">
      <c r="AU3771">
        <v>0.3</v>
      </c>
      <c r="AV3771">
        <v>21.099436096421403</v>
      </c>
      <c r="AW3771">
        <v>0.28876603656349814</v>
      </c>
      <c r="AX3771">
        <v>1.1969509304739971</v>
      </c>
      <c r="AY3771">
        <v>329.50508182549345</v>
      </c>
      <c r="AZ3771">
        <v>0.10370504661821679</v>
      </c>
      <c r="BA3771">
        <v>418.92643595880224</v>
      </c>
      <c r="BB3771">
        <v>354.32177929057849</v>
      </c>
      <c r="BC3771">
        <v>1</v>
      </c>
      <c r="BD3771">
        <v>43.2624886314698</v>
      </c>
      <c r="BE3771">
        <v>95.689456577939438</v>
      </c>
      <c r="BF3771">
        <v>10.842025318071027</v>
      </c>
      <c r="BG3771">
        <v>7.3963323643375389</v>
      </c>
      <c r="BH3771">
        <v>425.28147538536467</v>
      </c>
      <c r="BI3771">
        <v>0.2</v>
      </c>
      <c r="BJ3771">
        <v>2595.4623631157974</v>
      </c>
      <c r="BK3771">
        <v>680.19752088463656</v>
      </c>
      <c r="BL3771">
        <v>885.45439329188923</v>
      </c>
      <c r="BM3771">
        <v>868.67124931048056</v>
      </c>
      <c r="BN3771">
        <v>148.02236555082925</v>
      </c>
      <c r="BO3771">
        <v>26.209494709852173</v>
      </c>
      <c r="BP3771">
        <v>3.0250841614513229E-2</v>
      </c>
      <c r="BQ3771">
        <v>100</v>
      </c>
      <c r="BR3771">
        <v>355.19471790446175</v>
      </c>
      <c r="BS3771">
        <v>5.1150634350822538E-2</v>
      </c>
      <c r="BT3771">
        <v>2.960504841610414E-4</v>
      </c>
      <c r="BU3771">
        <v>0</v>
      </c>
      <c r="BV3771">
        <v>0.55017392685337629</v>
      </c>
      <c r="BW3771">
        <v>14.231466795691686</v>
      </c>
      <c r="BX3771">
        <v>33.662156204371449</v>
      </c>
      <c r="BY3771">
        <v>26.85345205385622</v>
      </c>
      <c r="BZ3771">
        <v>963.03279822620254</v>
      </c>
      <c r="CA3771">
        <v>259.8958410131392</v>
      </c>
      <c r="CB3771">
        <v>217.82645250257823</v>
      </c>
      <c r="CC3771" s="156">
        <v>1.04</v>
      </c>
      <c r="CD3771">
        <v>1540</v>
      </c>
      <c r="CE3771">
        <v>0.15549754918764425</v>
      </c>
      <c r="CF3771">
        <v>4.7461456791442513</v>
      </c>
      <c r="CG3771">
        <v>0.18726141982879702</v>
      </c>
      <c r="CH3771">
        <v>11.055943758387617</v>
      </c>
      <c r="CI3771">
        <v>9</v>
      </c>
    </row>
    <row r="3772" spans="47:87" x14ac:dyDescent="0.3">
      <c r="AU3772">
        <v>0.3</v>
      </c>
      <c r="AV3772">
        <v>18.862607068914244</v>
      </c>
      <c r="AW3772">
        <v>0.26916972037592618</v>
      </c>
      <c r="AX3772">
        <v>1.6736475293634947</v>
      </c>
      <c r="AY3772">
        <v>327.77587072665284</v>
      </c>
      <c r="AZ3772">
        <v>8.9113324118474918E-2</v>
      </c>
      <c r="BA3772">
        <v>351.95641714143784</v>
      </c>
      <c r="BB3772">
        <v>328.51627387367341</v>
      </c>
      <c r="BC3772">
        <v>1</v>
      </c>
      <c r="BD3772">
        <v>40.299507504329391</v>
      </c>
      <c r="BE3772">
        <v>93.609195731040202</v>
      </c>
      <c r="BF3772">
        <v>21.566985950668801</v>
      </c>
      <c r="BG3772">
        <v>3.3580516450271007</v>
      </c>
      <c r="BH3772">
        <v>410.54935465085788</v>
      </c>
      <c r="BI3772">
        <v>0.19999999999999996</v>
      </c>
      <c r="BJ3772">
        <v>2437.1941907270193</v>
      </c>
      <c r="BK3772">
        <v>694.00447477782882</v>
      </c>
      <c r="BL3772">
        <v>824.6582014503017</v>
      </c>
      <c r="BM3772">
        <v>953.43104098151844</v>
      </c>
      <c r="BN3772">
        <v>218.36309733525229</v>
      </c>
      <c r="BO3772">
        <v>24.353084600723967</v>
      </c>
      <c r="BP3772">
        <v>3.7672089288058555E-2</v>
      </c>
      <c r="BQ3772">
        <v>100</v>
      </c>
      <c r="BR3772">
        <v>352.68914863732459</v>
      </c>
      <c r="BS3772">
        <v>5.6378670471317546E-2</v>
      </c>
      <c r="BT3772">
        <v>2.9506889807401544E-4</v>
      </c>
      <c r="BU3772">
        <v>0</v>
      </c>
      <c r="BV3772">
        <v>0.58330549776092899</v>
      </c>
      <c r="BW3772">
        <v>15.215978955725507</v>
      </c>
      <c r="BX3772">
        <v>37.408127364484905</v>
      </c>
      <c r="BY3772">
        <v>35.291890961304965</v>
      </c>
      <c r="BZ3772">
        <v>1212.3535116516725</v>
      </c>
      <c r="CA3772">
        <v>250.61603682342769</v>
      </c>
      <c r="CB3772">
        <v>235.12474767556088</v>
      </c>
      <c r="CC3772" s="156">
        <v>1.02</v>
      </c>
      <c r="CD3772">
        <v>1980</v>
      </c>
      <c r="CE3772">
        <v>1.3423871021839284E-2</v>
      </c>
      <c r="CF3772">
        <v>1.8444777265763452</v>
      </c>
      <c r="CG3772">
        <v>5.6429777006800796E-2</v>
      </c>
      <c r="CH3772">
        <v>-17.733393264625931</v>
      </c>
      <c r="CI3772" t="s">
        <v>479</v>
      </c>
    </row>
    <row r="3773" spans="47:87" x14ac:dyDescent="0.3">
      <c r="AU3773">
        <v>0.3</v>
      </c>
      <c r="AV3773">
        <v>17.760632359202301</v>
      </c>
      <c r="AW3773">
        <v>0.29595283351634483</v>
      </c>
      <c r="AX3773">
        <v>1.9255894438041277</v>
      </c>
      <c r="AY3773">
        <v>362.29490216486374</v>
      </c>
      <c r="AZ3773">
        <v>0.11292476125718331</v>
      </c>
      <c r="BA3773">
        <v>426.27003179899054</v>
      </c>
      <c r="BB3773">
        <v>323.22133306788226</v>
      </c>
      <c r="BC3773">
        <v>1</v>
      </c>
      <c r="BD3773">
        <v>40.079262676939649</v>
      </c>
      <c r="BE3773">
        <v>106.6361300777758</v>
      </c>
      <c r="BF3773">
        <v>15.53791890148403</v>
      </c>
      <c r="BG3773">
        <v>4.7183767649937378</v>
      </c>
      <c r="BH3773">
        <v>461.16585926917247</v>
      </c>
      <c r="BI3773">
        <v>0.2</v>
      </c>
      <c r="BJ3773">
        <v>2672.2758207692114</v>
      </c>
      <c r="BK3773">
        <v>695.13288575420233</v>
      </c>
      <c r="BL3773">
        <v>892.93217365798364</v>
      </c>
      <c r="BM3773">
        <v>985.67232581052565</v>
      </c>
      <c r="BN3773">
        <v>185.86198964277213</v>
      </c>
      <c r="BO3773">
        <v>26.809405158627637</v>
      </c>
      <c r="BP3773">
        <v>3.73287612421861E-2</v>
      </c>
      <c r="BQ3773">
        <v>100</v>
      </c>
      <c r="BR3773">
        <v>330.52691347126898</v>
      </c>
      <c r="BS3773">
        <v>5.7693466229627455E-2</v>
      </c>
      <c r="BT3773">
        <v>2.9613826269652175E-4</v>
      </c>
      <c r="BU3773">
        <v>0</v>
      </c>
      <c r="BV3773">
        <v>0.59856564273705182</v>
      </c>
      <c r="BW3773">
        <v>14.732083706141129</v>
      </c>
      <c r="BX3773">
        <v>35.762674779236534</v>
      </c>
      <c r="BY3773">
        <v>38.151953493750796</v>
      </c>
      <c r="BZ3773">
        <v>1198.5706327033838</v>
      </c>
      <c r="CA3773">
        <v>275.11030573236252</v>
      </c>
      <c r="CB3773">
        <v>249.03299139255776</v>
      </c>
      <c r="CC3773" s="156">
        <v>1.08</v>
      </c>
      <c r="CD3773">
        <v>580</v>
      </c>
      <c r="CE3773">
        <v>0.23089731680372783</v>
      </c>
      <c r="CF3773">
        <v>7.6362204764983304</v>
      </c>
      <c r="CG3773">
        <v>0.27811102090529305</v>
      </c>
      <c r="CH3773">
        <v>30.482022491845665</v>
      </c>
      <c r="CI3773">
        <v>6</v>
      </c>
    </row>
    <row r="3774" spans="47:87" x14ac:dyDescent="0.3">
      <c r="AU3774">
        <v>0.3</v>
      </c>
      <c r="AV3774">
        <v>21.689738183228037</v>
      </c>
      <c r="AW3774">
        <v>0.30557249479806242</v>
      </c>
      <c r="AX3774">
        <v>1.0621524378294842</v>
      </c>
      <c r="AY3774">
        <v>331.69189489353255</v>
      </c>
      <c r="AZ3774">
        <v>0.10185462486187971</v>
      </c>
      <c r="BA3774">
        <v>557.46602508841625</v>
      </c>
      <c r="BB3774">
        <v>366.41409959285539</v>
      </c>
      <c r="BC3774">
        <v>1</v>
      </c>
      <c r="BD3774">
        <v>45.009844858600147</v>
      </c>
      <c r="BE3774">
        <v>89.505293995163669</v>
      </c>
      <c r="BF3774">
        <v>9.0770306268199796</v>
      </c>
      <c r="BG3774">
        <v>6.3394197301827759</v>
      </c>
      <c r="BH3774">
        <v>417.61399372001415</v>
      </c>
      <c r="BI3774">
        <v>0.19999999999999998</v>
      </c>
      <c r="BJ3774">
        <v>2666.7530405733419</v>
      </c>
      <c r="BK3774">
        <v>697.06520355016016</v>
      </c>
      <c r="BL3774">
        <v>888.60545393980249</v>
      </c>
      <c r="BM3774">
        <v>1033.9713939077108</v>
      </c>
      <c r="BN3774">
        <v>140.98372055062865</v>
      </c>
      <c r="BO3774">
        <v>27.411573387630828</v>
      </c>
      <c r="BP3774">
        <v>7.1284988545380373E-2</v>
      </c>
      <c r="BQ3774">
        <v>100</v>
      </c>
      <c r="BR3774">
        <v>393.65088040236373</v>
      </c>
      <c r="BS3774">
        <v>5.7372045539714152E-2</v>
      </c>
      <c r="BT3774">
        <v>2.7612171919231388E-4</v>
      </c>
      <c r="BU3774">
        <v>5.566688106797657</v>
      </c>
      <c r="BV3774">
        <v>0.56821896058115606</v>
      </c>
      <c r="BW3774">
        <v>15.570473118392499</v>
      </c>
      <c r="BX3774">
        <v>33.297019508517714</v>
      </c>
      <c r="BY3774">
        <v>35.603931773929432</v>
      </c>
      <c r="BZ3774">
        <v>968.57326485139936</v>
      </c>
      <c r="CA3774">
        <v>201.83241954175611</v>
      </c>
      <c r="CB3774">
        <v>243.97922449572161</v>
      </c>
      <c r="CC3774" s="156">
        <v>1.06</v>
      </c>
      <c r="CD3774">
        <v>1900</v>
      </c>
      <c r="CE3774">
        <v>0.12824800371942358</v>
      </c>
      <c r="CF3774">
        <v>4.746687346510762</v>
      </c>
      <c r="CG3774">
        <v>0.16236980954700528</v>
      </c>
      <c r="CH3774">
        <v>7.1318190724432995</v>
      </c>
      <c r="CI3774">
        <v>12</v>
      </c>
    </row>
    <row r="3775" spans="47:87" x14ac:dyDescent="0.3">
      <c r="AU3775">
        <v>0.3</v>
      </c>
      <c r="AV3775">
        <v>20.442050631078224</v>
      </c>
      <c r="AW3775">
        <v>0.3694007134479057</v>
      </c>
      <c r="AX3775">
        <v>1.0089518051657698</v>
      </c>
      <c r="AY3775">
        <v>310.79298713299852</v>
      </c>
      <c r="AZ3775">
        <v>0.10377640830078168</v>
      </c>
      <c r="BA3775">
        <v>412.45405653595907</v>
      </c>
      <c r="BB3775">
        <v>353.67216807077659</v>
      </c>
      <c r="BC3775">
        <v>1</v>
      </c>
      <c r="BD3775">
        <v>37.155368704151918</v>
      </c>
      <c r="BE3775">
        <v>100.82664221467964</v>
      </c>
      <c r="BF3775">
        <v>9.2605733698751216</v>
      </c>
      <c r="BG3775">
        <v>4.415314141450124</v>
      </c>
      <c r="BH3775">
        <v>416.14265350169853</v>
      </c>
      <c r="BI3775">
        <v>0.2</v>
      </c>
      <c r="BJ3775">
        <v>2889.2568835581669</v>
      </c>
      <c r="BK3775">
        <v>700.27347631632801</v>
      </c>
      <c r="BL3775">
        <v>909.80837618826195</v>
      </c>
      <c r="BM3775">
        <v>1145.31944179382</v>
      </c>
      <c r="BN3775">
        <v>232.86370747059644</v>
      </c>
      <c r="BO3775">
        <v>33.385251333543572</v>
      </c>
      <c r="BP3775">
        <v>5.6184474684212532E-2</v>
      </c>
      <c r="BQ3775">
        <v>100</v>
      </c>
      <c r="BR3775">
        <v>353.71528468679327</v>
      </c>
      <c r="BS3775">
        <v>5.5761166010641641E-2</v>
      </c>
      <c r="BT3775">
        <v>3.1725634857075752E-4</v>
      </c>
      <c r="BU3775">
        <v>72.991796727704667</v>
      </c>
      <c r="BV3775">
        <v>0.54847573306373365</v>
      </c>
      <c r="BW3775">
        <v>14.039389585492598</v>
      </c>
      <c r="BX3775">
        <v>36.533459499861095</v>
      </c>
      <c r="BY3775">
        <v>38.427577627276619</v>
      </c>
      <c r="BZ3775">
        <v>993.78494608705705</v>
      </c>
      <c r="CA3775">
        <v>250.18818683258849</v>
      </c>
      <c r="CB3775">
        <v>245.6803744414733</v>
      </c>
      <c r="CC3775" s="156">
        <v>1.05</v>
      </c>
      <c r="CD3775">
        <v>1920</v>
      </c>
      <c r="CE3775">
        <v>5.3843949451583439E-2</v>
      </c>
      <c r="CF3775">
        <v>2.7182191214254834</v>
      </c>
      <c r="CG3775">
        <v>9.2280661167842573E-2</v>
      </c>
      <c r="CH3775">
        <v>-10.013637396458746</v>
      </c>
      <c r="CI3775" t="s">
        <v>479</v>
      </c>
    </row>
    <row r="3776" spans="47:87" x14ac:dyDescent="0.3">
      <c r="AU3776">
        <v>0.3</v>
      </c>
      <c r="AV3776">
        <v>20.183949273217163</v>
      </c>
      <c r="AW3776">
        <v>0.26733982722351535</v>
      </c>
      <c r="AX3776">
        <v>1.7940543516241698</v>
      </c>
      <c r="AY3776">
        <v>331.73892773729943</v>
      </c>
      <c r="AZ3776">
        <v>8.59651698256991E-2</v>
      </c>
      <c r="BA3776">
        <v>425.04363137956369</v>
      </c>
      <c r="BB3776">
        <v>385.21438922490893</v>
      </c>
      <c r="BC3776">
        <v>1</v>
      </c>
      <c r="BD3776">
        <v>35.372578409582644</v>
      </c>
      <c r="BE3776">
        <v>88.09157897282843</v>
      </c>
      <c r="BF3776">
        <v>16.68112686360513</v>
      </c>
      <c r="BG3776">
        <v>4.3887459538888534</v>
      </c>
      <c r="BH3776">
        <v>482.28249765091942</v>
      </c>
      <c r="BI3776">
        <v>0.19999999999999998</v>
      </c>
      <c r="BJ3776">
        <v>3026.9122523505171</v>
      </c>
      <c r="BK3776">
        <v>678.612193778711</v>
      </c>
      <c r="BL3776">
        <v>984.92280984867148</v>
      </c>
      <c r="BM3776">
        <v>995.03909012736085</v>
      </c>
      <c r="BN3776">
        <v>197.35142412718039</v>
      </c>
      <c r="BO3776">
        <v>24.158021389862043</v>
      </c>
      <c r="BP3776">
        <v>4.1008449508863357E-2</v>
      </c>
      <c r="BQ3776">
        <v>100</v>
      </c>
      <c r="BR3776">
        <v>365.10061114979965</v>
      </c>
      <c r="BS3776">
        <v>5.4858236281795987E-2</v>
      </c>
      <c r="BT3776">
        <v>3.1240747227437104E-4</v>
      </c>
      <c r="BU3776">
        <v>68.063713351167024</v>
      </c>
      <c r="BV3776">
        <v>0.56421979072165718</v>
      </c>
      <c r="BW3776">
        <v>15.190154167301886</v>
      </c>
      <c r="BX3776">
        <v>33.559879344946395</v>
      </c>
      <c r="BY3776">
        <v>34.696028181117356</v>
      </c>
      <c r="BZ3776">
        <v>927.70306619932649</v>
      </c>
      <c r="CA3776">
        <v>310.26013686309597</v>
      </c>
      <c r="CB3776">
        <v>246.46173673221915</v>
      </c>
      <c r="CC3776" s="156">
        <v>0.96</v>
      </c>
      <c r="CD3776">
        <v>1890</v>
      </c>
      <c r="CE3776">
        <v>0.14979544190821792</v>
      </c>
      <c r="CF3776">
        <v>5.8952161087244965</v>
      </c>
      <c r="CG3776">
        <v>0.18225700362394659</v>
      </c>
      <c r="CH3776">
        <v>14.543877735786801</v>
      </c>
      <c r="CI3776">
        <v>10</v>
      </c>
    </row>
    <row r="3777" spans="47:87" x14ac:dyDescent="0.3">
      <c r="AU3777">
        <v>0.3</v>
      </c>
      <c r="AV3777">
        <v>20.577486124382617</v>
      </c>
      <c r="AW3777">
        <v>0.35213388474383561</v>
      </c>
      <c r="AX3777">
        <v>1.6588428635981929</v>
      </c>
      <c r="AY3777">
        <v>349.91847216923679</v>
      </c>
      <c r="AZ3777">
        <v>9.0243521547708636E-2</v>
      </c>
      <c r="BA3777">
        <v>455.31605523438867</v>
      </c>
      <c r="BB3777">
        <v>340.45552473090675</v>
      </c>
      <c r="BC3777">
        <v>1</v>
      </c>
      <c r="BD3777">
        <v>39.254113208869185</v>
      </c>
      <c r="BE3777">
        <v>113.50844456084077</v>
      </c>
      <c r="BF3777">
        <v>24.394037331319726</v>
      </c>
      <c r="BG3777">
        <v>5.4631434398690661</v>
      </c>
      <c r="BH3777">
        <v>433.93058034817977</v>
      </c>
      <c r="BI3777">
        <v>0.19999999999999996</v>
      </c>
      <c r="BJ3777">
        <v>2752.0287540781051</v>
      </c>
      <c r="BK3777">
        <v>683.89216487291924</v>
      </c>
      <c r="BL3777">
        <v>938.67443104652841</v>
      </c>
      <c r="BM3777">
        <v>1043.7233307912416</v>
      </c>
      <c r="BN3777">
        <v>193.25676561630334</v>
      </c>
      <c r="BO3777">
        <v>31.570778657172987</v>
      </c>
      <c r="BP3777">
        <v>8.4415964841251898E-2</v>
      </c>
      <c r="BQ3777">
        <v>100</v>
      </c>
      <c r="BR3777">
        <v>353.96119896905742</v>
      </c>
      <c r="BS3777">
        <v>5.2839012779416841E-2</v>
      </c>
      <c r="BT3777">
        <v>3.1207161481294554E-4</v>
      </c>
      <c r="BU3777">
        <v>0</v>
      </c>
      <c r="BV3777">
        <v>0.59482356922981128</v>
      </c>
      <c r="BW3777">
        <v>14.992128084458313</v>
      </c>
      <c r="BX3777">
        <v>34.557477869343394</v>
      </c>
      <c r="BY3777">
        <v>27.699355617365818</v>
      </c>
      <c r="BZ3777">
        <v>1086.8156072403447</v>
      </c>
      <c r="CA3777">
        <v>299.23335631860925</v>
      </c>
      <c r="CB3777">
        <v>218.29239327748309</v>
      </c>
      <c r="CC3777" s="156">
        <v>1.1100000000000001</v>
      </c>
      <c r="CD3777">
        <v>1160</v>
      </c>
      <c r="CE3777">
        <v>8.4663354965463178E-2</v>
      </c>
      <c r="CF3777">
        <v>3.3188611407469866</v>
      </c>
      <c r="CG3777">
        <v>0.11587151714040245</v>
      </c>
      <c r="CH3777">
        <v>-4.5543015454153331</v>
      </c>
      <c r="CI3777" t="s">
        <v>479</v>
      </c>
    </row>
    <row r="3778" spans="47:87" x14ac:dyDescent="0.3">
      <c r="AU3778">
        <v>0.3</v>
      </c>
      <c r="AV3778">
        <v>20.817395245854289</v>
      </c>
      <c r="AW3778">
        <v>0.33468362788722966</v>
      </c>
      <c r="AX3778">
        <v>1.1982544649996738</v>
      </c>
      <c r="AY3778">
        <v>347.03573883876101</v>
      </c>
      <c r="AZ3778">
        <v>8.2424915817949057E-2</v>
      </c>
      <c r="BA3778">
        <v>437.16695553564142</v>
      </c>
      <c r="BB3778">
        <v>289.12010610586168</v>
      </c>
      <c r="BC3778">
        <v>1</v>
      </c>
      <c r="BD3778">
        <v>40.169632700262532</v>
      </c>
      <c r="BE3778">
        <v>106.17716718749141</v>
      </c>
      <c r="BF3778">
        <v>11.280403477695632</v>
      </c>
      <c r="BG3778">
        <v>5.4725130289654693</v>
      </c>
      <c r="BH3778">
        <v>417.89476664176129</v>
      </c>
      <c r="BI3778">
        <v>0.19999999999999996</v>
      </c>
      <c r="BJ3778">
        <v>2315.5865150813765</v>
      </c>
      <c r="BK3778">
        <v>708.55787596042796</v>
      </c>
      <c r="BL3778">
        <v>1003.1440575020075</v>
      </c>
      <c r="BM3778">
        <v>987.92463122291201</v>
      </c>
      <c r="BN3778">
        <v>149.13006421628521</v>
      </c>
      <c r="BO3778">
        <v>30.42906070353666</v>
      </c>
      <c r="BP3778">
        <v>2.8945195399433594E-2</v>
      </c>
      <c r="BQ3778">
        <v>100</v>
      </c>
      <c r="BR3778">
        <v>309.42530429488892</v>
      </c>
      <c r="BS3778">
        <v>5.4300199272890322E-2</v>
      </c>
      <c r="BT3778">
        <v>2.8382068303068312E-4</v>
      </c>
      <c r="BU3778">
        <v>0</v>
      </c>
      <c r="BV3778">
        <v>0.51981217494869103</v>
      </c>
      <c r="BW3778">
        <v>15.767278162890953</v>
      </c>
      <c r="BX3778">
        <v>35.753279519390432</v>
      </c>
      <c r="BY3778">
        <v>26.320776038770752</v>
      </c>
      <c r="BZ3778">
        <v>1138.4198514206291</v>
      </c>
      <c r="CA3778">
        <v>270.54226253989606</v>
      </c>
      <c r="CB3778">
        <v>218.56412732436968</v>
      </c>
      <c r="CC3778" s="156">
        <v>0.97</v>
      </c>
      <c r="CD3778">
        <v>1330</v>
      </c>
      <c r="CE3778">
        <v>0.17695405854276602</v>
      </c>
      <c r="CF3778">
        <v>6.3506940845487723</v>
      </c>
      <c r="CG3778">
        <v>0.21069582451823807</v>
      </c>
      <c r="CH3778">
        <v>16.648605108637938</v>
      </c>
      <c r="CI3778">
        <v>8</v>
      </c>
    </row>
    <row r="3779" spans="47:87" x14ac:dyDescent="0.3">
      <c r="AU3779">
        <v>0.3</v>
      </c>
      <c r="AV3779">
        <v>22.027210946816318</v>
      </c>
      <c r="AW3779">
        <v>0.28291783039279134</v>
      </c>
      <c r="AX3779">
        <v>0.8843043046642638</v>
      </c>
      <c r="AY3779">
        <v>338.66798022370364</v>
      </c>
      <c r="AZ3779">
        <v>0.1067997664770045</v>
      </c>
      <c r="BA3779">
        <v>435.38733098272456</v>
      </c>
      <c r="BB3779">
        <v>442.2462081682462</v>
      </c>
      <c r="BC3779">
        <v>1</v>
      </c>
      <c r="BD3779">
        <v>43.774787606320359</v>
      </c>
      <c r="BE3779">
        <v>113.27100677425317</v>
      </c>
      <c r="BF3779">
        <v>19.926298921627737</v>
      </c>
      <c r="BG3779">
        <v>4.7997720762858984</v>
      </c>
      <c r="BH3779">
        <v>413.2427634438767</v>
      </c>
      <c r="BI3779">
        <v>0.20000000000000004</v>
      </c>
      <c r="BJ3779">
        <v>2695.453148938197</v>
      </c>
      <c r="BK3779">
        <v>682.6030846762003</v>
      </c>
      <c r="BL3779">
        <v>886.62747529252204</v>
      </c>
      <c r="BM3779">
        <v>894.82885681899154</v>
      </c>
      <c r="BN3779">
        <v>102.99608696236642</v>
      </c>
      <c r="BO3779">
        <v>25.419569643169613</v>
      </c>
      <c r="BP3779">
        <v>6.1055623290637351E-2</v>
      </c>
      <c r="BQ3779">
        <v>100</v>
      </c>
      <c r="BR3779">
        <v>321.21503547016141</v>
      </c>
      <c r="BS3779">
        <v>5.5087484304327992E-2</v>
      </c>
      <c r="BT3779">
        <v>3.1971878596781143E-4</v>
      </c>
      <c r="BU3779">
        <v>43.795775901489897</v>
      </c>
      <c r="BV3779">
        <v>0.54956461456524086</v>
      </c>
      <c r="BW3779">
        <v>15.125208027553827</v>
      </c>
      <c r="BX3779">
        <v>35.920521336252698</v>
      </c>
      <c r="BY3779">
        <v>32.485628714287685</v>
      </c>
      <c r="BZ3779">
        <v>900.65986225199777</v>
      </c>
      <c r="CA3779">
        <v>378.15204510228597</v>
      </c>
      <c r="CB3779">
        <v>247.18137114561736</v>
      </c>
      <c r="CC3779" s="156">
        <v>0.79</v>
      </c>
      <c r="CD3779">
        <v>1900</v>
      </c>
      <c r="CE3779">
        <v>0.13092489028215448</v>
      </c>
      <c r="CF3779">
        <v>5.1956396098711704</v>
      </c>
      <c r="CG3779">
        <v>0.17591743801928836</v>
      </c>
      <c r="CH3779">
        <v>4.6353641325312438</v>
      </c>
      <c r="CI3779">
        <v>12</v>
      </c>
    </row>
    <row r="3780" spans="47:87" x14ac:dyDescent="0.3">
      <c r="AU3780">
        <v>0.3</v>
      </c>
      <c r="AV3780">
        <v>20.230219613703717</v>
      </c>
      <c r="AW3780">
        <v>0.33106299927379346</v>
      </c>
      <c r="AX3780">
        <v>2.0428706359326365</v>
      </c>
      <c r="AY3780">
        <v>357.15194901130155</v>
      </c>
      <c r="AZ3780">
        <v>9.1538240356364473E-2</v>
      </c>
      <c r="BA3780">
        <v>406.64013797544845</v>
      </c>
      <c r="BB3780">
        <v>367.23260056207437</v>
      </c>
      <c r="BC3780">
        <v>1</v>
      </c>
      <c r="BD3780">
        <v>39.372508285562247</v>
      </c>
      <c r="BE3780">
        <v>84.493839889004747</v>
      </c>
      <c r="BF3780">
        <v>8.2421504834057089</v>
      </c>
      <c r="BG3780">
        <v>4.35387319789782</v>
      </c>
      <c r="BH3780">
        <v>399.76848839154718</v>
      </c>
      <c r="BI3780">
        <v>0.19999999999999998</v>
      </c>
      <c r="BJ3780">
        <v>3035.9126265037062</v>
      </c>
      <c r="BK3780">
        <v>694.86230621709296</v>
      </c>
      <c r="BL3780">
        <v>892.82959673915241</v>
      </c>
      <c r="BM3780">
        <v>832.31804865361403</v>
      </c>
      <c r="BN3780">
        <v>187.81604626907634</v>
      </c>
      <c r="BO3780">
        <v>30.011467196391113</v>
      </c>
      <c r="BP3780">
        <v>3.9311535769733716E-2</v>
      </c>
      <c r="BQ3780">
        <v>100</v>
      </c>
      <c r="BR3780">
        <v>386.04858336375418</v>
      </c>
      <c r="BS3780">
        <v>5.2238979016871953E-2</v>
      </c>
      <c r="BT3780">
        <v>2.9486352278878023E-4</v>
      </c>
      <c r="BU3780">
        <v>0</v>
      </c>
      <c r="BV3780">
        <v>0.56330686795817442</v>
      </c>
      <c r="BW3780">
        <v>15.160323172419744</v>
      </c>
      <c r="BX3780">
        <v>35.000969540092946</v>
      </c>
      <c r="BY3780">
        <v>32.758188027563868</v>
      </c>
      <c r="BZ3780">
        <v>1028.5110878550479</v>
      </c>
      <c r="CA3780">
        <v>254.14766040006998</v>
      </c>
      <c r="CB3780">
        <v>241.44438967389218</v>
      </c>
      <c r="CC3780" s="156">
        <v>0.97</v>
      </c>
      <c r="CD3780">
        <v>1340</v>
      </c>
      <c r="CE3780">
        <v>0.19701626572526787</v>
      </c>
      <c r="CF3780">
        <v>5.9485644184390765</v>
      </c>
      <c r="CG3780">
        <v>0.23886484870628921</v>
      </c>
      <c r="CH3780">
        <v>20.048527342634582</v>
      </c>
      <c r="CI3780">
        <v>7</v>
      </c>
    </row>
    <row r="3781" spans="47:87" x14ac:dyDescent="0.3">
      <c r="AU3781">
        <v>0.3</v>
      </c>
      <c r="AV3781">
        <v>21.074106804585785</v>
      </c>
      <c r="AW3781">
        <v>0.35761537652093495</v>
      </c>
      <c r="AX3781">
        <v>0.88174364061591581</v>
      </c>
      <c r="AY3781">
        <v>330.47532378949603</v>
      </c>
      <c r="AZ3781">
        <v>0.10216377250103045</v>
      </c>
      <c r="BA3781">
        <v>418.07888595539657</v>
      </c>
      <c r="BB3781">
        <v>417.1388709534167</v>
      </c>
      <c r="BC3781">
        <v>1</v>
      </c>
      <c r="BD3781">
        <v>37.752706613302017</v>
      </c>
      <c r="BE3781">
        <v>91.820753579244212</v>
      </c>
      <c r="BF3781">
        <v>10.223093028317232</v>
      </c>
      <c r="BG3781">
        <v>3.9809640728470512</v>
      </c>
      <c r="BH3781">
        <v>394.45829242233128</v>
      </c>
      <c r="BI3781">
        <v>0.19999999999999998</v>
      </c>
      <c r="BJ3781">
        <v>2603.9514638790743</v>
      </c>
      <c r="BK3781">
        <v>684.28687275865684</v>
      </c>
      <c r="BL3781">
        <v>891.60169376492013</v>
      </c>
      <c r="BM3781">
        <v>999.3857389973731</v>
      </c>
      <c r="BN3781">
        <v>210.29936565722713</v>
      </c>
      <c r="BO3781">
        <v>32.328511292410347</v>
      </c>
      <c r="BP3781">
        <v>5.3366754577449431E-2</v>
      </c>
      <c r="BQ3781">
        <v>100</v>
      </c>
      <c r="BR3781">
        <v>295.17563300780733</v>
      </c>
      <c r="BS3781">
        <v>5.6742286053847131E-2</v>
      </c>
      <c r="BT3781">
        <v>3.1290509875332262E-4</v>
      </c>
      <c r="BU3781">
        <v>43.368440698717372</v>
      </c>
      <c r="BV3781">
        <v>0.52221222963301295</v>
      </c>
      <c r="BW3781">
        <v>14.700021971248891</v>
      </c>
      <c r="BX3781">
        <v>35.494151660523386</v>
      </c>
      <c r="BY3781">
        <v>34.837451439777794</v>
      </c>
      <c r="BZ3781">
        <v>1159.3838543971906</v>
      </c>
      <c r="CA3781">
        <v>245.38855099157871</v>
      </c>
      <c r="CB3781">
        <v>226.18667321293373</v>
      </c>
      <c r="CC3781" s="156">
        <v>1.1000000000000001</v>
      </c>
      <c r="CD3781">
        <v>1550</v>
      </c>
      <c r="CE3781">
        <v>0.1164222960570751</v>
      </c>
      <c r="CF3781">
        <v>4.2809596267911889</v>
      </c>
      <c r="CG3781">
        <v>0.1290247084604241</v>
      </c>
      <c r="CH3781">
        <v>4.875245532587047</v>
      </c>
      <c r="CI3781">
        <v>15</v>
      </c>
    </row>
    <row r="3782" spans="47:87" x14ac:dyDescent="0.3">
      <c r="AU3782">
        <v>0.3</v>
      </c>
      <c r="AV3782">
        <v>19.676215427369097</v>
      </c>
      <c r="AW3782">
        <v>0.31397531068029738</v>
      </c>
      <c r="AX3782">
        <v>1.3887590113479049</v>
      </c>
      <c r="AY3782">
        <v>343.32890973898014</v>
      </c>
      <c r="AZ3782">
        <v>0.10793464205165974</v>
      </c>
      <c r="BA3782">
        <v>355.99644606358618</v>
      </c>
      <c r="BB3782">
        <v>296.58960463978008</v>
      </c>
      <c r="BC3782">
        <v>1</v>
      </c>
      <c r="BD3782">
        <v>42.039379622754161</v>
      </c>
      <c r="BE3782">
        <v>108.26197134112371</v>
      </c>
      <c r="BF3782">
        <v>15.208413899339469</v>
      </c>
      <c r="BG3782">
        <v>5.6319547943644386</v>
      </c>
      <c r="BH3782">
        <v>422.55881328817981</v>
      </c>
      <c r="BI3782">
        <v>0.20000000000000007</v>
      </c>
      <c r="BJ3782">
        <v>2692.4087077989752</v>
      </c>
      <c r="BK3782">
        <v>701.96355068777723</v>
      </c>
      <c r="BL3782">
        <v>946.57752742805644</v>
      </c>
      <c r="BM3782">
        <v>871.38621072444619</v>
      </c>
      <c r="BN3782">
        <v>179.30844156072325</v>
      </c>
      <c r="BO3782">
        <v>28.300668894065183</v>
      </c>
      <c r="BP3782">
        <v>5.6809568293322371E-2</v>
      </c>
      <c r="BQ3782">
        <v>100</v>
      </c>
      <c r="BR3782">
        <v>356.92223331583511</v>
      </c>
      <c r="BS3782">
        <v>5.3124576246968341E-2</v>
      </c>
      <c r="BT3782">
        <v>3.100539522511632E-4</v>
      </c>
      <c r="BU3782">
        <v>0</v>
      </c>
      <c r="BV3782">
        <v>0.58888852820665594</v>
      </c>
      <c r="BW3782">
        <v>14.717200737608342</v>
      </c>
      <c r="BX3782">
        <v>36.879163087030058</v>
      </c>
      <c r="BY3782">
        <v>34.685643307923328</v>
      </c>
      <c r="BZ3782">
        <v>1199.2295656784042</v>
      </c>
      <c r="CA3782">
        <v>241.24063136569055</v>
      </c>
      <c r="CB3782">
        <v>233.93896075511387</v>
      </c>
      <c r="CC3782" s="156">
        <v>0.97</v>
      </c>
      <c r="CD3782">
        <v>1930</v>
      </c>
      <c r="CE3782">
        <v>4.2420896276963438E-2</v>
      </c>
      <c r="CF3782">
        <v>2.3002560310986482</v>
      </c>
      <c r="CG3782">
        <v>8.5235038741807351E-2</v>
      </c>
      <c r="CH3782">
        <v>-9.2681834280445266</v>
      </c>
      <c r="CI3782" t="s">
        <v>479</v>
      </c>
    </row>
    <row r="3783" spans="47:87" x14ac:dyDescent="0.3">
      <c r="AU3783">
        <v>0.3</v>
      </c>
      <c r="AV3783">
        <v>20.621602639878848</v>
      </c>
      <c r="AW3783">
        <v>0.30064850460448916</v>
      </c>
      <c r="AX3783">
        <v>0.51064663006816424</v>
      </c>
      <c r="AY3783">
        <v>341.91658528813718</v>
      </c>
      <c r="AZ3783">
        <v>9.2164057612919903E-2</v>
      </c>
      <c r="BA3783">
        <v>463.51856735036881</v>
      </c>
      <c r="BB3783">
        <v>295.59550687080764</v>
      </c>
      <c r="BC3783">
        <v>1</v>
      </c>
      <c r="BD3783">
        <v>42.563200569015052</v>
      </c>
      <c r="BE3783">
        <v>105.12779929098078</v>
      </c>
      <c r="BF3783">
        <v>23.349735416348341</v>
      </c>
      <c r="BG3783">
        <v>5.1452366599684227</v>
      </c>
      <c r="BH3783">
        <v>435.95662852133268</v>
      </c>
      <c r="BI3783">
        <v>0.19999999999999998</v>
      </c>
      <c r="BJ3783">
        <v>2638.3242717710727</v>
      </c>
      <c r="BK3783">
        <v>681.88462375370091</v>
      </c>
      <c r="BL3783">
        <v>897.43832208219305</v>
      </c>
      <c r="BM3783">
        <v>932.15805617589285</v>
      </c>
      <c r="BN3783">
        <v>158.12850350357724</v>
      </c>
      <c r="BO3783">
        <v>26.94007434346317</v>
      </c>
      <c r="BP3783">
        <v>7.3790134490608422E-2</v>
      </c>
      <c r="BQ3783">
        <v>100</v>
      </c>
      <c r="BR3783">
        <v>313.18561393787223</v>
      </c>
      <c r="BS3783">
        <v>5.3018104900215697E-2</v>
      </c>
      <c r="BT3783">
        <v>2.967547762419289E-4</v>
      </c>
      <c r="BU3783">
        <v>0</v>
      </c>
      <c r="BV3783">
        <v>0.59406719402251984</v>
      </c>
      <c r="BW3783">
        <v>13.386843057570768</v>
      </c>
      <c r="BX3783">
        <v>35.879160845996729</v>
      </c>
      <c r="BY3783">
        <v>36.406217641816866</v>
      </c>
      <c r="BZ3783">
        <v>1169.5590693904346</v>
      </c>
      <c r="CA3783">
        <v>294.77708777159427</v>
      </c>
      <c r="CB3783">
        <v>236.02217413884981</v>
      </c>
      <c r="CC3783" s="156">
        <v>0.89</v>
      </c>
      <c r="CD3783">
        <v>1690</v>
      </c>
      <c r="CE3783">
        <v>0.14418744760979973</v>
      </c>
      <c r="CF3783">
        <v>5.0569848774005326</v>
      </c>
      <c r="CG3783">
        <v>0.17941177153964782</v>
      </c>
      <c r="CH3783">
        <v>9.8609425415813305</v>
      </c>
      <c r="CI3783">
        <v>10</v>
      </c>
    </row>
    <row r="3784" spans="47:87" x14ac:dyDescent="0.3">
      <c r="AU3784">
        <v>0.3</v>
      </c>
      <c r="AV3784">
        <v>19.670783679128753</v>
      </c>
      <c r="AW3784">
        <v>0.30519098098585806</v>
      </c>
      <c r="AX3784">
        <v>2.0969428107478363</v>
      </c>
      <c r="AY3784">
        <v>331.9083822535552</v>
      </c>
      <c r="AZ3784">
        <v>0.10081980278798834</v>
      </c>
      <c r="BA3784">
        <v>430.08254340712278</v>
      </c>
      <c r="BB3784">
        <v>377.80196279507948</v>
      </c>
      <c r="BC3784">
        <v>1</v>
      </c>
      <c r="BD3784">
        <v>43.393184773444588</v>
      </c>
      <c r="BE3784">
        <v>94.87325670499223</v>
      </c>
      <c r="BF3784">
        <v>18.446153551254707</v>
      </c>
      <c r="BG3784">
        <v>4.8330440527935465</v>
      </c>
      <c r="BH3784">
        <v>374.06255587641925</v>
      </c>
      <c r="BI3784">
        <v>0.19999999999999998</v>
      </c>
      <c r="BJ3784">
        <v>2709.3757169247797</v>
      </c>
      <c r="BK3784">
        <v>705.86236428330994</v>
      </c>
      <c r="BL3784">
        <v>942.23940730525635</v>
      </c>
      <c r="BM3784">
        <v>1008.7806573800436</v>
      </c>
      <c r="BN3784">
        <v>115.31101468151313</v>
      </c>
      <c r="BO3784">
        <v>27.549300822754617</v>
      </c>
      <c r="BP3784">
        <v>5.0335117751615567E-2</v>
      </c>
      <c r="BQ3784">
        <v>100</v>
      </c>
      <c r="BR3784">
        <v>327.60806803859771</v>
      </c>
      <c r="BS3784">
        <v>5.5999928420118146E-2</v>
      </c>
      <c r="BT3784">
        <v>3.0105215129890527E-4</v>
      </c>
      <c r="BU3784">
        <v>0</v>
      </c>
      <c r="BV3784">
        <v>0.54736739047664718</v>
      </c>
      <c r="BW3784">
        <v>15.217415796038509</v>
      </c>
      <c r="BX3784">
        <v>35.133283560227326</v>
      </c>
      <c r="BY3784">
        <v>34.852784611720274</v>
      </c>
      <c r="BZ3784">
        <v>885.60002943728625</v>
      </c>
      <c r="CA3784">
        <v>252.87938298122847</v>
      </c>
      <c r="CB3784">
        <v>228.15033710393237</v>
      </c>
      <c r="CC3784" s="156">
        <v>1.02</v>
      </c>
      <c r="CD3784">
        <v>1900</v>
      </c>
      <c r="CE3784">
        <v>0.10575629344478221</v>
      </c>
      <c r="CF3784">
        <v>4.436999322536975</v>
      </c>
      <c r="CG3784">
        <v>0.12569700521827903</v>
      </c>
      <c r="CH3784">
        <v>3.3853237299119492</v>
      </c>
      <c r="CI3784">
        <v>15</v>
      </c>
    </row>
    <row r="3785" spans="47:87" x14ac:dyDescent="0.3">
      <c r="AU3785">
        <v>0.3</v>
      </c>
      <c r="AV3785">
        <v>20.306382474209908</v>
      </c>
      <c r="AW3785">
        <v>0.25621859790353146</v>
      </c>
      <c r="AX3785">
        <v>1.5084935648936773</v>
      </c>
      <c r="AY3785">
        <v>312.66880046127221</v>
      </c>
      <c r="AZ3785">
        <v>9.7106831793709755E-2</v>
      </c>
      <c r="BA3785">
        <v>424.35916427396063</v>
      </c>
      <c r="BB3785">
        <v>345.11663521841791</v>
      </c>
      <c r="BC3785">
        <v>1</v>
      </c>
      <c r="BD3785">
        <v>41.982889736254265</v>
      </c>
      <c r="BE3785">
        <v>100.34818544767951</v>
      </c>
      <c r="BF3785">
        <v>23.502777630439208</v>
      </c>
      <c r="BG3785">
        <v>5.8709808134958443</v>
      </c>
      <c r="BH3785">
        <v>445.29652511214238</v>
      </c>
      <c r="BI3785">
        <v>0.20000000000000007</v>
      </c>
      <c r="BJ3785">
        <v>2998.9591071204841</v>
      </c>
      <c r="BK3785">
        <v>673.97656714613197</v>
      </c>
      <c r="BL3785">
        <v>1003.605427053945</v>
      </c>
      <c r="BM3785">
        <v>954.44168616124989</v>
      </c>
      <c r="BN3785">
        <v>159.86629633974781</v>
      </c>
      <c r="BO3785">
        <v>23.282330425221847</v>
      </c>
      <c r="BP3785">
        <v>2.3544575588903369E-2</v>
      </c>
      <c r="BQ3785">
        <v>100</v>
      </c>
      <c r="BR3785">
        <v>322.24818751989932</v>
      </c>
      <c r="BS3785">
        <v>5.0903095773863344E-2</v>
      </c>
      <c r="BT3785">
        <v>3.313183746979949E-4</v>
      </c>
      <c r="BU3785">
        <v>90.666293587407708</v>
      </c>
      <c r="BV3785">
        <v>0.53354666575001053</v>
      </c>
      <c r="BW3785">
        <v>15.855648335458396</v>
      </c>
      <c r="BX3785">
        <v>36.260313452594019</v>
      </c>
      <c r="BY3785">
        <v>39.342856153359278</v>
      </c>
      <c r="BZ3785">
        <v>999.64060959573578</v>
      </c>
      <c r="CA3785">
        <v>266.77391400647872</v>
      </c>
      <c r="CB3785">
        <v>221.49218376192715</v>
      </c>
      <c r="CC3785" s="156">
        <v>1</v>
      </c>
      <c r="CD3785">
        <v>650</v>
      </c>
      <c r="CE3785">
        <v>0.24305440413032131</v>
      </c>
      <c r="CF3785">
        <v>10.408240722399389</v>
      </c>
      <c r="CG3785">
        <v>0.32675368259775833</v>
      </c>
      <c r="CH3785">
        <v>37.515683630681941</v>
      </c>
      <c r="CI3785">
        <v>5</v>
      </c>
    </row>
    <row r="3786" spans="47:87" x14ac:dyDescent="0.3">
      <c r="AU3786">
        <v>0.3</v>
      </c>
      <c r="AV3786">
        <v>20.896597037733567</v>
      </c>
      <c r="AW3786">
        <v>0.24314181685438585</v>
      </c>
      <c r="AX3786">
        <v>0.90227179283725112</v>
      </c>
      <c r="AY3786">
        <v>367.28812491423776</v>
      </c>
      <c r="AZ3786">
        <v>0.10538044139601413</v>
      </c>
      <c r="BA3786">
        <v>421.69226483710867</v>
      </c>
      <c r="BB3786">
        <v>328.39781233546961</v>
      </c>
      <c r="BC3786">
        <v>1</v>
      </c>
      <c r="BD3786">
        <v>40.307981583336421</v>
      </c>
      <c r="BE3786">
        <v>100.12209756920124</v>
      </c>
      <c r="BF3786">
        <v>9.6248684110395555</v>
      </c>
      <c r="BG3786">
        <v>5.0517433523628101</v>
      </c>
      <c r="BH3786">
        <v>377.92564213550952</v>
      </c>
      <c r="BI3786">
        <v>0.2</v>
      </c>
      <c r="BJ3786">
        <v>2679.3919826362976</v>
      </c>
      <c r="BK3786">
        <v>682.14359738925293</v>
      </c>
      <c r="BL3786">
        <v>927.69043513563963</v>
      </c>
      <c r="BM3786">
        <v>1030.5759883230814</v>
      </c>
      <c r="BN3786">
        <v>149.70753410132815</v>
      </c>
      <c r="BO3786">
        <v>21.696199966000393</v>
      </c>
      <c r="BP3786">
        <v>7.0556203711535717E-2</v>
      </c>
      <c r="BQ3786">
        <v>100</v>
      </c>
      <c r="BR3786">
        <v>354.41577565902935</v>
      </c>
      <c r="BS3786">
        <v>5.7287011548865917E-2</v>
      </c>
      <c r="BT3786">
        <v>3.0849687261089902E-4</v>
      </c>
      <c r="BU3786">
        <v>48.062939139650361</v>
      </c>
      <c r="BV3786">
        <v>0.50288879690305044</v>
      </c>
      <c r="BW3786">
        <v>14.683068315522496</v>
      </c>
      <c r="BX3786">
        <v>36.911209566615703</v>
      </c>
      <c r="BY3786">
        <v>34.982925130743681</v>
      </c>
      <c r="BZ3786">
        <v>1214.0189320787522</v>
      </c>
      <c r="CA3786">
        <v>275.46388034678353</v>
      </c>
      <c r="CB3786">
        <v>213.44623748439142</v>
      </c>
      <c r="CC3786" s="156">
        <v>0.96</v>
      </c>
      <c r="CD3786">
        <v>1230</v>
      </c>
      <c r="CE3786">
        <v>0.21435140875444403</v>
      </c>
      <c r="CF3786">
        <v>7.2029583532262142</v>
      </c>
      <c r="CG3786">
        <v>0.25835367703621892</v>
      </c>
      <c r="CH3786">
        <v>24.64334029992277</v>
      </c>
      <c r="CI3786">
        <v>6</v>
      </c>
    </row>
    <row r="3787" spans="47:87" x14ac:dyDescent="0.3">
      <c r="AU3787">
        <v>0.3</v>
      </c>
      <c r="AV3787">
        <v>18.714522699251287</v>
      </c>
      <c r="AW3787">
        <v>0.22668677580776733</v>
      </c>
      <c r="AX3787">
        <v>1.0750637903232887</v>
      </c>
      <c r="AY3787">
        <v>337.02653797743602</v>
      </c>
      <c r="AZ3787">
        <v>0.10796162660295716</v>
      </c>
      <c r="BA3787">
        <v>388.08593716041861</v>
      </c>
      <c r="BB3787">
        <v>380.3351754122728</v>
      </c>
      <c r="BC3787">
        <v>1</v>
      </c>
      <c r="BD3787">
        <v>37.441699944243851</v>
      </c>
      <c r="BE3787">
        <v>95.139570443152579</v>
      </c>
      <c r="BF3787">
        <v>18.509387074161435</v>
      </c>
      <c r="BG3787">
        <v>4.4463695224426383</v>
      </c>
      <c r="BH3787">
        <v>382.28663527743299</v>
      </c>
      <c r="BI3787">
        <v>0.20000000000000004</v>
      </c>
      <c r="BJ3787">
        <v>2381.7394505122074</v>
      </c>
      <c r="BK3787">
        <v>675.32640712320142</v>
      </c>
      <c r="BL3787">
        <v>868.29178152868292</v>
      </c>
      <c r="BM3787">
        <v>995.41649323952015</v>
      </c>
      <c r="BN3787">
        <v>108.65447553484972</v>
      </c>
      <c r="BO3787">
        <v>20.416381533333762</v>
      </c>
      <c r="BP3787">
        <v>4.2859576655630713E-2</v>
      </c>
      <c r="BQ3787">
        <v>100</v>
      </c>
      <c r="BR3787">
        <v>344.24625681673382</v>
      </c>
      <c r="BS3787">
        <v>5.2032717262253357E-2</v>
      </c>
      <c r="BT3787">
        <v>3.136288364448236E-4</v>
      </c>
      <c r="BU3787">
        <v>38.930717803838739</v>
      </c>
      <c r="BV3787">
        <v>0.5223593450876679</v>
      </c>
      <c r="BW3787">
        <v>14.102301103302926</v>
      </c>
      <c r="BX3787">
        <v>35.012911993738889</v>
      </c>
      <c r="BY3787">
        <v>32.304289863614429</v>
      </c>
      <c r="BZ3787">
        <v>1212.5493523172099</v>
      </c>
      <c r="CA3787">
        <v>152.62316893375655</v>
      </c>
      <c r="CB3787">
        <v>241.46279098688629</v>
      </c>
      <c r="CC3787" s="156">
        <v>0.95</v>
      </c>
      <c r="CD3787">
        <v>1450</v>
      </c>
      <c r="CE3787">
        <v>0.18381743796705008</v>
      </c>
      <c r="CF3787">
        <v>7.1167840732466789</v>
      </c>
      <c r="CG3787">
        <v>0.21709051105024865</v>
      </c>
      <c r="CH3787">
        <v>15.973582481557189</v>
      </c>
      <c r="CI3787">
        <v>8</v>
      </c>
    </row>
    <row r="3788" spans="47:87" x14ac:dyDescent="0.3">
      <c r="AU3788">
        <v>0.3</v>
      </c>
      <c r="AV3788">
        <v>19.80159927023572</v>
      </c>
      <c r="AW3788">
        <v>0.34351542926135531</v>
      </c>
      <c r="AX3788">
        <v>1.0999479437276185</v>
      </c>
      <c r="AY3788">
        <v>328.37623407130422</v>
      </c>
      <c r="AZ3788">
        <v>9.8883010175970468E-2</v>
      </c>
      <c r="BA3788">
        <v>481.49342445365937</v>
      </c>
      <c r="BB3788">
        <v>241.87401164913155</v>
      </c>
      <c r="BC3788">
        <v>1</v>
      </c>
      <c r="BD3788">
        <v>40.785198386072238</v>
      </c>
      <c r="BE3788">
        <v>107.68948363921027</v>
      </c>
      <c r="BF3788">
        <v>16.503061823662598</v>
      </c>
      <c r="BG3788">
        <v>5.2681287110609087</v>
      </c>
      <c r="BH3788">
        <v>370.96583248623108</v>
      </c>
      <c r="BI3788">
        <v>0.20000000000000009</v>
      </c>
      <c r="BJ3788">
        <v>2977.410750976414</v>
      </c>
      <c r="BK3788">
        <v>684.6751372673732</v>
      </c>
      <c r="BL3788">
        <v>933.59665832215683</v>
      </c>
      <c r="BM3788">
        <v>1009.1318101247218</v>
      </c>
      <c r="BN3788">
        <v>183.05234642941394</v>
      </c>
      <c r="BO3788">
        <v>31.004211995742896</v>
      </c>
      <c r="BP3788">
        <v>5.7285049654544208E-2</v>
      </c>
      <c r="BQ3788">
        <v>100</v>
      </c>
      <c r="BR3788">
        <v>348.79438153087182</v>
      </c>
      <c r="BS3788">
        <v>5.6164494321596939E-2</v>
      </c>
      <c r="BT3788">
        <v>3.1779687887950191E-4</v>
      </c>
      <c r="BU3788">
        <v>3.4675816169438307</v>
      </c>
      <c r="BV3788">
        <v>0.57029232354327097</v>
      </c>
      <c r="BW3788">
        <v>13.268806949443722</v>
      </c>
      <c r="BX3788">
        <v>37.835167271156578</v>
      </c>
      <c r="BY3788">
        <v>33.378465591822405</v>
      </c>
      <c r="BZ3788">
        <v>847.48447090963327</v>
      </c>
      <c r="CA3788">
        <v>192.69619711745733</v>
      </c>
      <c r="CB3788">
        <v>227.40037084034699</v>
      </c>
      <c r="CC3788" s="156">
        <v>1.22</v>
      </c>
      <c r="CD3788">
        <v>1350</v>
      </c>
      <c r="CE3788">
        <v>1.9912428998577258E-2</v>
      </c>
      <c r="CF3788">
        <v>2.2828612531832135</v>
      </c>
      <c r="CG3788">
        <v>6.9460206406532304E-2</v>
      </c>
      <c r="CH3788">
        <v>-15.090894227572123</v>
      </c>
      <c r="CI3788" t="s">
        <v>479</v>
      </c>
    </row>
    <row r="3789" spans="47:87" x14ac:dyDescent="0.3">
      <c r="AU3789">
        <v>0.3</v>
      </c>
      <c r="AV3789">
        <v>21.30978537954638</v>
      </c>
      <c r="AW3789">
        <v>0.37662350403540862</v>
      </c>
      <c r="AX3789">
        <v>1.2270674656819955</v>
      </c>
      <c r="AY3789">
        <v>350.80713600615252</v>
      </c>
      <c r="AZ3789">
        <v>9.7588780743253958E-2</v>
      </c>
      <c r="BA3789">
        <v>483.83985275516034</v>
      </c>
      <c r="BB3789">
        <v>388.68841573845731</v>
      </c>
      <c r="BC3789">
        <v>1</v>
      </c>
      <c r="BD3789">
        <v>43.037618099833715</v>
      </c>
      <c r="BE3789">
        <v>114.92409462967703</v>
      </c>
      <c r="BF3789">
        <v>12.938205181794396</v>
      </c>
      <c r="BG3789">
        <v>4.8773952369475007</v>
      </c>
      <c r="BH3789">
        <v>450.44905576105157</v>
      </c>
      <c r="BI3789">
        <v>0.19999999999999996</v>
      </c>
      <c r="BJ3789">
        <v>2531.1603296228045</v>
      </c>
      <c r="BK3789">
        <v>672.06042075968094</v>
      </c>
      <c r="BL3789">
        <v>848.30399003149171</v>
      </c>
      <c r="BM3789">
        <v>753.80838598591276</v>
      </c>
      <c r="BN3789">
        <v>143.85877531407155</v>
      </c>
      <c r="BO3789">
        <v>34.081958554426507</v>
      </c>
      <c r="BP3789">
        <v>5.1991712315822169E-2</v>
      </c>
      <c r="BQ3789">
        <v>100</v>
      </c>
      <c r="BR3789">
        <v>357.98707155318084</v>
      </c>
      <c r="BS3789">
        <v>5.6903814482901535E-2</v>
      </c>
      <c r="BT3789">
        <v>2.9547689055666571E-4</v>
      </c>
      <c r="BU3789">
        <v>42.588428919510925</v>
      </c>
      <c r="BV3789">
        <v>0.58346222779878787</v>
      </c>
      <c r="BW3789">
        <v>13.757725220184293</v>
      </c>
      <c r="BX3789">
        <v>34.589302119030954</v>
      </c>
      <c r="BY3789">
        <v>43.798099001036157</v>
      </c>
      <c r="BZ3789">
        <v>788.61078515625456</v>
      </c>
      <c r="CA3789">
        <v>356.24478443302246</v>
      </c>
      <c r="CB3789">
        <v>195.02254293064635</v>
      </c>
      <c r="CC3789" s="156">
        <v>1.21</v>
      </c>
      <c r="CD3789">
        <v>990</v>
      </c>
      <c r="CE3789">
        <v>0.11170482704430507</v>
      </c>
      <c r="CF3789">
        <v>3.9792700162356978</v>
      </c>
      <c r="CG3789">
        <v>0.1463273021943084</v>
      </c>
      <c r="CH3789">
        <v>-0.54618324311714639</v>
      </c>
      <c r="CI3789" t="s">
        <v>479</v>
      </c>
    </row>
    <row r="3790" spans="47:87" x14ac:dyDescent="0.3">
      <c r="AU3790">
        <v>0.3</v>
      </c>
      <c r="AV3790">
        <v>19.554088980683179</v>
      </c>
      <c r="AW3790">
        <v>0.3167428775178221</v>
      </c>
      <c r="AX3790">
        <v>0.66932202162869436</v>
      </c>
      <c r="AY3790">
        <v>341.20237577558566</v>
      </c>
      <c r="AZ3790">
        <v>6.7350531313036005E-2</v>
      </c>
      <c r="BA3790">
        <v>547.94576622328532</v>
      </c>
      <c r="BB3790">
        <v>447.23674963972144</v>
      </c>
      <c r="BC3790">
        <v>1</v>
      </c>
      <c r="BD3790">
        <v>38.682649932795464</v>
      </c>
      <c r="BE3790">
        <v>102.02806488099245</v>
      </c>
      <c r="BF3790">
        <v>21.599668415722011</v>
      </c>
      <c r="BG3790">
        <v>5.3155044839893346</v>
      </c>
      <c r="BH3790">
        <v>392.13602444389704</v>
      </c>
      <c r="BI3790">
        <v>0.20000000000000004</v>
      </c>
      <c r="BJ3790">
        <v>2508.8941673413728</v>
      </c>
      <c r="BK3790">
        <v>685.11345096292268</v>
      </c>
      <c r="BL3790">
        <v>835.03085515128885</v>
      </c>
      <c r="BM3790">
        <v>890.17976925929213</v>
      </c>
      <c r="BN3790">
        <v>140.1765817551688</v>
      </c>
      <c r="BO3790">
        <v>28.495253654519836</v>
      </c>
      <c r="BP3790">
        <v>6.4170575509439706E-2</v>
      </c>
      <c r="BQ3790">
        <v>100</v>
      </c>
      <c r="BR3790">
        <v>344.39677616837758</v>
      </c>
      <c r="BS3790">
        <v>5.374201002512239E-2</v>
      </c>
      <c r="BT3790">
        <v>2.9953475951089017E-4</v>
      </c>
      <c r="BU3790">
        <v>94.251931894512211</v>
      </c>
      <c r="BV3790">
        <v>0.59402811521246179</v>
      </c>
      <c r="BW3790">
        <v>14.571512692748584</v>
      </c>
      <c r="BX3790">
        <v>34.107255625477386</v>
      </c>
      <c r="BY3790">
        <v>36.629746220854052</v>
      </c>
      <c r="BZ3790">
        <v>1086.0878213567562</v>
      </c>
      <c r="CA3790">
        <v>302.04548714645591</v>
      </c>
      <c r="CB3790">
        <v>225.11849598954271</v>
      </c>
      <c r="CC3790" s="156">
        <v>0.93</v>
      </c>
      <c r="CD3790">
        <v>1930</v>
      </c>
      <c r="CE3790">
        <v>0.13598089211522235</v>
      </c>
      <c r="CF3790">
        <v>4.4470077446286709</v>
      </c>
      <c r="CG3790">
        <v>0.18158075417160083</v>
      </c>
      <c r="CH3790">
        <v>3.6244567657407192</v>
      </c>
      <c r="CI3790">
        <v>13</v>
      </c>
    </row>
    <row r="3791" spans="47:87" x14ac:dyDescent="0.3">
      <c r="AU3791">
        <v>0.3</v>
      </c>
      <c r="AV3791">
        <v>21.97598480744098</v>
      </c>
      <c r="AW3791">
        <v>0.28910024018063862</v>
      </c>
      <c r="AX3791">
        <v>1.0580718282630168</v>
      </c>
      <c r="AY3791">
        <v>332.49996426554389</v>
      </c>
      <c r="AZ3791">
        <v>0.1035964346201059</v>
      </c>
      <c r="BA3791">
        <v>340.62330066225496</v>
      </c>
      <c r="BB3791">
        <v>384.28554614205416</v>
      </c>
      <c r="BC3791">
        <v>1</v>
      </c>
      <c r="BD3791">
        <v>37.418329385638827</v>
      </c>
      <c r="BE3791">
        <v>115.31966700820914</v>
      </c>
      <c r="BF3791">
        <v>13.471573907712189</v>
      </c>
      <c r="BG3791">
        <v>5.8338201118683477</v>
      </c>
      <c r="BH3791">
        <v>412.3073328507752</v>
      </c>
      <c r="BI3791">
        <v>0.2</v>
      </c>
      <c r="BJ3791">
        <v>2560.5573662689949</v>
      </c>
      <c r="BK3791">
        <v>690.16891816486225</v>
      </c>
      <c r="BL3791">
        <v>898.57060793831829</v>
      </c>
      <c r="BM3791">
        <v>956.40101713387503</v>
      </c>
      <c r="BN3791">
        <v>200.04247223381196</v>
      </c>
      <c r="BO3791">
        <v>26.153785670487288</v>
      </c>
      <c r="BP3791">
        <v>4.0727721636835461E-2</v>
      </c>
      <c r="BQ3791">
        <v>100</v>
      </c>
      <c r="BR3791">
        <v>377.92997281575822</v>
      </c>
      <c r="BS3791">
        <v>6.1417813316668207E-2</v>
      </c>
      <c r="BT3791">
        <v>2.8176856579039766E-4</v>
      </c>
      <c r="BU3791">
        <v>76.188575925071433</v>
      </c>
      <c r="BV3791">
        <v>0.58800499283031271</v>
      </c>
      <c r="BW3791">
        <v>13.70385589343875</v>
      </c>
      <c r="BX3791">
        <v>36.645909615652499</v>
      </c>
      <c r="BY3791">
        <v>35.826979719015668</v>
      </c>
      <c r="BZ3791">
        <v>1110.6798025892808</v>
      </c>
      <c r="CA3791">
        <v>265.29934832713377</v>
      </c>
      <c r="CB3791">
        <v>239.31561588455696</v>
      </c>
      <c r="CC3791" s="156">
        <v>1.01</v>
      </c>
      <c r="CD3791">
        <v>1040</v>
      </c>
      <c r="CE3791">
        <v>0.16812849393751628</v>
      </c>
      <c r="CF3791">
        <v>5.7282489690334639</v>
      </c>
      <c r="CG3791">
        <v>0.21850271719923559</v>
      </c>
      <c r="CH3791">
        <v>14.091301753597637</v>
      </c>
      <c r="CI3791">
        <v>8</v>
      </c>
    </row>
    <row r="3792" spans="47:87" x14ac:dyDescent="0.3">
      <c r="AU3792">
        <v>0.3</v>
      </c>
      <c r="AV3792">
        <v>20.29538765092699</v>
      </c>
      <c r="AW3792">
        <v>0.36553784581656612</v>
      </c>
      <c r="AX3792">
        <v>1.0739647778146646</v>
      </c>
      <c r="AY3792">
        <v>337.53824507710948</v>
      </c>
      <c r="AZ3792">
        <v>0.1156468149980769</v>
      </c>
      <c r="BA3792">
        <v>439.28646851905194</v>
      </c>
      <c r="BB3792">
        <v>326.11020948302274</v>
      </c>
      <c r="BC3792">
        <v>1</v>
      </c>
      <c r="BD3792">
        <v>41.194217186619923</v>
      </c>
      <c r="BE3792">
        <v>111.3498694345823</v>
      </c>
      <c r="BF3792">
        <v>19.864582849380461</v>
      </c>
      <c r="BG3792">
        <v>5.7788252392722494</v>
      </c>
      <c r="BH3792">
        <v>417.84000355678427</v>
      </c>
      <c r="BI3792">
        <v>0.19999999999999998</v>
      </c>
      <c r="BJ3792">
        <v>2487.9149169249113</v>
      </c>
      <c r="BK3792">
        <v>683.87861597567723</v>
      </c>
      <c r="BL3792">
        <v>897.47239542937393</v>
      </c>
      <c r="BM3792">
        <v>926.74724170060972</v>
      </c>
      <c r="BN3792">
        <v>146.58371355421335</v>
      </c>
      <c r="BO3792">
        <v>33.031867471551614</v>
      </c>
      <c r="BP3792">
        <v>5.6052243196033823E-2</v>
      </c>
      <c r="BQ3792">
        <v>100</v>
      </c>
      <c r="BR3792">
        <v>351.05227744606213</v>
      </c>
      <c r="BS3792">
        <v>5.2531912459146179E-2</v>
      </c>
      <c r="BT3792">
        <v>3.2850899640725497E-4</v>
      </c>
      <c r="BU3792">
        <v>0</v>
      </c>
      <c r="BV3792">
        <v>0.53597359467174321</v>
      </c>
      <c r="BW3792">
        <v>15.479180211054565</v>
      </c>
      <c r="BX3792">
        <v>36.025299179471041</v>
      </c>
      <c r="BY3792">
        <v>33.635614559636331</v>
      </c>
      <c r="BZ3792">
        <v>849.75111550155407</v>
      </c>
      <c r="CA3792">
        <v>274.25221263287779</v>
      </c>
      <c r="CB3792">
        <v>228.17192337039575</v>
      </c>
      <c r="CC3792" s="156">
        <v>0.96</v>
      </c>
      <c r="CD3792">
        <v>2750</v>
      </c>
      <c r="CE3792">
        <v>4.510178792208186E-2</v>
      </c>
      <c r="CF3792">
        <v>2.1492619948561771</v>
      </c>
      <c r="CG3792">
        <v>8.5442991963573883E-2</v>
      </c>
      <c r="CH3792">
        <v>-9.5063999589420991</v>
      </c>
      <c r="CI3792" t="s">
        <v>479</v>
      </c>
    </row>
    <row r="3793" spans="47:87" x14ac:dyDescent="0.3">
      <c r="AU3793">
        <v>0.3</v>
      </c>
      <c r="AV3793">
        <v>20.76485158188331</v>
      </c>
      <c r="AW3793">
        <v>0.22447150538789565</v>
      </c>
      <c r="AX3793">
        <v>1.0945330941345086</v>
      </c>
      <c r="AY3793">
        <v>319.49271793127616</v>
      </c>
      <c r="AZ3793">
        <v>0.106737414756383</v>
      </c>
      <c r="BA3793">
        <v>387.28325953917016</v>
      </c>
      <c r="BB3793">
        <v>372.15011271685398</v>
      </c>
      <c r="BC3793">
        <v>1</v>
      </c>
      <c r="BD3793">
        <v>39.321496765551956</v>
      </c>
      <c r="BE3793">
        <v>93.773725638694387</v>
      </c>
      <c r="BF3793">
        <v>10.80667308233641</v>
      </c>
      <c r="BG3793">
        <v>4.3487038114210241</v>
      </c>
      <c r="BH3793">
        <v>392.59280896315238</v>
      </c>
      <c r="BI3793">
        <v>0.2</v>
      </c>
      <c r="BJ3793">
        <v>2474.8576841287986</v>
      </c>
      <c r="BK3793">
        <v>687.51105759414975</v>
      </c>
      <c r="BL3793">
        <v>866.09424662632262</v>
      </c>
      <c r="BM3793">
        <v>950.29294391512792</v>
      </c>
      <c r="BN3793">
        <v>179.482592322779</v>
      </c>
      <c r="BO3793">
        <v>20.103148887558191</v>
      </c>
      <c r="BP3793">
        <v>5.6240305578280865E-2</v>
      </c>
      <c r="BQ3793">
        <v>100</v>
      </c>
      <c r="BR3793">
        <v>315.99320293989456</v>
      </c>
      <c r="BS3793">
        <v>5.1518124659287977E-2</v>
      </c>
      <c r="BT3793">
        <v>2.9447784456071419E-4</v>
      </c>
      <c r="BU3793">
        <v>0</v>
      </c>
      <c r="BV3793">
        <v>0.56636049648439102</v>
      </c>
      <c r="BW3793">
        <v>14.864142531822651</v>
      </c>
      <c r="BX3793">
        <v>37.969191293980614</v>
      </c>
      <c r="BY3793">
        <v>30.643618008205273</v>
      </c>
      <c r="BZ3793">
        <v>986.81214171782563</v>
      </c>
      <c r="CA3793">
        <v>295.70509053884592</v>
      </c>
      <c r="CB3793">
        <v>223.7835151110834</v>
      </c>
      <c r="CC3793" s="156">
        <v>1.26</v>
      </c>
      <c r="CD3793">
        <v>1250</v>
      </c>
      <c r="CE3793">
        <v>0.1727412871822267</v>
      </c>
      <c r="CF3793">
        <v>4.8480061284614715</v>
      </c>
      <c r="CG3793">
        <v>0.21127746643851947</v>
      </c>
      <c r="CH3793">
        <v>10.713901152747249</v>
      </c>
      <c r="CI3793">
        <v>8</v>
      </c>
    </row>
    <row r="3794" spans="47:87" x14ac:dyDescent="0.3">
      <c r="AU3794">
        <v>0.3</v>
      </c>
      <c r="AV3794">
        <v>18.267743071501467</v>
      </c>
      <c r="AW3794">
        <v>0.29324084016381918</v>
      </c>
      <c r="AX3794">
        <v>1.633665270140265</v>
      </c>
      <c r="AY3794">
        <v>322.88598492281136</v>
      </c>
      <c r="AZ3794">
        <v>8.2869675882004404E-2</v>
      </c>
      <c r="BA3794">
        <v>564.63238405598872</v>
      </c>
      <c r="BB3794">
        <v>320.71169792770007</v>
      </c>
      <c r="BC3794">
        <v>1</v>
      </c>
      <c r="BD3794">
        <v>33.332295066290861</v>
      </c>
      <c r="BE3794">
        <v>96.561736859249123</v>
      </c>
      <c r="BF3794">
        <v>13.808203575652072</v>
      </c>
      <c r="BG3794">
        <v>3.8203545185338932</v>
      </c>
      <c r="BH3794">
        <v>397.56142335797568</v>
      </c>
      <c r="BI3794">
        <v>0.2</v>
      </c>
      <c r="BJ3794">
        <v>2506.0455906891493</v>
      </c>
      <c r="BK3794">
        <v>682.35897480180438</v>
      </c>
      <c r="BL3794">
        <v>879.25642748986934</v>
      </c>
      <c r="BM3794">
        <v>1024.1887750882092</v>
      </c>
      <c r="BN3794">
        <v>129.70294209748789</v>
      </c>
      <c r="BO3794">
        <v>26.44152401290847</v>
      </c>
      <c r="BP3794">
        <v>5.195705199132325E-2</v>
      </c>
      <c r="BQ3794">
        <v>100</v>
      </c>
      <c r="BR3794">
        <v>356.85444482730679</v>
      </c>
      <c r="BS3794">
        <v>5.5611427410791239E-2</v>
      </c>
      <c r="BT3794">
        <v>3.0560194139565042E-4</v>
      </c>
      <c r="BU3794">
        <v>0</v>
      </c>
      <c r="BV3794">
        <v>0.54663458451849645</v>
      </c>
      <c r="BW3794">
        <v>15.119174250994261</v>
      </c>
      <c r="BX3794">
        <v>39.524782764321699</v>
      </c>
      <c r="BY3794">
        <v>36.29994163217723</v>
      </c>
      <c r="BZ3794">
        <v>1311.9988258666767</v>
      </c>
      <c r="CA3794">
        <v>415.89650847030708</v>
      </c>
      <c r="CB3794">
        <v>225.92948678404809</v>
      </c>
      <c r="CC3794" s="156">
        <v>0.81</v>
      </c>
      <c r="CD3794">
        <v>2230</v>
      </c>
      <c r="CE3794">
        <v>0.14224798277098927</v>
      </c>
      <c r="CF3794">
        <v>5.4811711860364358</v>
      </c>
      <c r="CG3794">
        <v>0.17026039455462563</v>
      </c>
      <c r="CH3794">
        <v>13.097213465204513</v>
      </c>
      <c r="CI3794">
        <v>10</v>
      </c>
    </row>
    <row r="3795" spans="47:87" x14ac:dyDescent="0.3">
      <c r="AU3795">
        <v>0.3</v>
      </c>
      <c r="AV3795">
        <v>19.595425769910825</v>
      </c>
      <c r="AW3795">
        <v>0.36058659390391656</v>
      </c>
      <c r="AX3795">
        <v>0.53381359907195725</v>
      </c>
      <c r="AY3795">
        <v>333.75249525340899</v>
      </c>
      <c r="AZ3795">
        <v>0.10845401060699347</v>
      </c>
      <c r="BA3795">
        <v>390.41483007842686</v>
      </c>
      <c r="BB3795">
        <v>401.61771664104128</v>
      </c>
      <c r="BC3795">
        <v>1</v>
      </c>
      <c r="BD3795">
        <v>38.972994059441177</v>
      </c>
      <c r="BE3795">
        <v>88.888711111548034</v>
      </c>
      <c r="BF3795">
        <v>4.6448105106895605</v>
      </c>
      <c r="BG3795">
        <v>5.1207736927840237</v>
      </c>
      <c r="BH3795">
        <v>434.40813100665247</v>
      </c>
      <c r="BI3795">
        <v>0.19999999999999998</v>
      </c>
      <c r="BJ3795">
        <v>1964.627995643152</v>
      </c>
      <c r="BK3795">
        <v>683.64188143600916</v>
      </c>
      <c r="BL3795">
        <v>889.80941908461477</v>
      </c>
      <c r="BM3795">
        <v>1046.4977820641034</v>
      </c>
      <c r="BN3795">
        <v>145.55615355839419</v>
      </c>
      <c r="BO3795">
        <v>32.957086764170334</v>
      </c>
      <c r="BP3795">
        <v>1.0102705031502644E-2</v>
      </c>
      <c r="BQ3795">
        <v>100</v>
      </c>
      <c r="BR3795">
        <v>287.47588407272741</v>
      </c>
      <c r="BS3795">
        <v>5.1373803054870916E-2</v>
      </c>
      <c r="BT3795">
        <v>2.9152242020045641E-4</v>
      </c>
      <c r="BU3795">
        <v>27.240894917411001</v>
      </c>
      <c r="BV3795">
        <v>0.53726913468661808</v>
      </c>
      <c r="BW3795">
        <v>14.40929280617728</v>
      </c>
      <c r="BX3795">
        <v>37.414370595655953</v>
      </c>
      <c r="BY3795">
        <v>32.512330592945865</v>
      </c>
      <c r="BZ3795">
        <v>1000.3600177188016</v>
      </c>
      <c r="CA3795">
        <v>346.64041306413151</v>
      </c>
      <c r="CB3795">
        <v>230.35636285407153</v>
      </c>
      <c r="CC3795" s="156">
        <v>1.01</v>
      </c>
      <c r="CD3795">
        <v>1100</v>
      </c>
      <c r="CE3795">
        <v>0.13884969993043228</v>
      </c>
      <c r="CF3795">
        <v>5.2555522183942394</v>
      </c>
      <c r="CG3795">
        <v>0.17893447533079065</v>
      </c>
      <c r="CH3795">
        <v>9.1427446081147483</v>
      </c>
      <c r="CI3795">
        <v>11</v>
      </c>
    </row>
    <row r="3796" spans="47:87" x14ac:dyDescent="0.3">
      <c r="AU3796">
        <v>0.3</v>
      </c>
      <c r="AV3796">
        <v>17.933195270559601</v>
      </c>
      <c r="AW3796">
        <v>0.26685304936496301</v>
      </c>
      <c r="AX3796">
        <v>0.54924034692733059</v>
      </c>
      <c r="AY3796">
        <v>351.75780536982353</v>
      </c>
      <c r="AZ3796">
        <v>0.10811658855413918</v>
      </c>
      <c r="BA3796">
        <v>423.58926199296309</v>
      </c>
      <c r="BB3796">
        <v>367.41039644047629</v>
      </c>
      <c r="BC3796">
        <v>1</v>
      </c>
      <c r="BD3796">
        <v>36.454896444812931</v>
      </c>
      <c r="BE3796">
        <v>98.73767434670323</v>
      </c>
      <c r="BF3796">
        <v>13.989704176907429</v>
      </c>
      <c r="BG3796">
        <v>5.897335504857331</v>
      </c>
      <c r="BH3796">
        <v>411.92646357757525</v>
      </c>
      <c r="BI3796">
        <v>0.20000000000000007</v>
      </c>
      <c r="BJ3796">
        <v>3015.4455353577637</v>
      </c>
      <c r="BK3796">
        <v>680.96446138046576</v>
      </c>
      <c r="BL3796">
        <v>889.05640236660986</v>
      </c>
      <c r="BM3796">
        <v>945.0922515854237</v>
      </c>
      <c r="BN3796">
        <v>111.24598825862603</v>
      </c>
      <c r="BO3796">
        <v>24.015574002687259</v>
      </c>
      <c r="BP3796">
        <v>5.2773045205982E-2</v>
      </c>
      <c r="BQ3796">
        <v>100</v>
      </c>
      <c r="BR3796">
        <v>296.29907829212061</v>
      </c>
      <c r="BS3796">
        <v>5.7123795007823726E-2</v>
      </c>
      <c r="BT3796">
        <v>2.8420830311265297E-4</v>
      </c>
      <c r="BU3796">
        <v>2.14016259560454</v>
      </c>
      <c r="BV3796">
        <v>0.55225703406778015</v>
      </c>
      <c r="BW3796">
        <v>15.607958047919023</v>
      </c>
      <c r="BX3796">
        <v>38.21514187765127</v>
      </c>
      <c r="BY3796">
        <v>29.84402053388991</v>
      </c>
      <c r="BZ3796">
        <v>979.86992014397265</v>
      </c>
      <c r="CA3796">
        <v>320.18113546471164</v>
      </c>
      <c r="CB3796">
        <v>235.89573715986947</v>
      </c>
      <c r="CC3796" s="156">
        <v>0.78</v>
      </c>
      <c r="CD3796">
        <v>2850</v>
      </c>
      <c r="CE3796">
        <v>0.10686921284575179</v>
      </c>
      <c r="CF3796">
        <v>3.8709050257308206</v>
      </c>
      <c r="CG3796">
        <v>0.14152969827970122</v>
      </c>
      <c r="CH3796">
        <v>1.1849148750182779</v>
      </c>
      <c r="CI3796">
        <v>18</v>
      </c>
    </row>
    <row r="3797" spans="47:87" x14ac:dyDescent="0.3">
      <c r="AU3797">
        <v>0.3</v>
      </c>
      <c r="AV3797">
        <v>19.134581169599905</v>
      </c>
      <c r="AW3797">
        <v>0.29339714405573697</v>
      </c>
      <c r="AX3797">
        <v>0.40799936318211633</v>
      </c>
      <c r="AY3797">
        <v>360.54113192898819</v>
      </c>
      <c r="AZ3797">
        <v>8.8585034066631513E-2</v>
      </c>
      <c r="BA3797">
        <v>488.4419842215749</v>
      </c>
      <c r="BB3797">
        <v>359.51663616183572</v>
      </c>
      <c r="BC3797">
        <v>1</v>
      </c>
      <c r="BD3797">
        <v>44.38283422306597</v>
      </c>
      <c r="BE3797">
        <v>98.952871652824228</v>
      </c>
      <c r="BF3797">
        <v>18.534985520170917</v>
      </c>
      <c r="BG3797">
        <v>6.2895583244374382</v>
      </c>
      <c r="BH3797">
        <v>400.82113755432846</v>
      </c>
      <c r="BI3797">
        <v>0.2</v>
      </c>
      <c r="BJ3797">
        <v>2853.5402087187895</v>
      </c>
      <c r="BK3797">
        <v>703.81745334001573</v>
      </c>
      <c r="BL3797">
        <v>888.98539575068003</v>
      </c>
      <c r="BM3797">
        <v>984.530052657336</v>
      </c>
      <c r="BN3797">
        <v>177.54029492954388</v>
      </c>
      <c r="BO3797">
        <v>26.434346664389683</v>
      </c>
      <c r="BP3797">
        <v>5.4538364499232418E-2</v>
      </c>
      <c r="BQ3797">
        <v>100</v>
      </c>
      <c r="BR3797">
        <v>335.52302746036924</v>
      </c>
      <c r="BS3797">
        <v>4.9670761437023925E-2</v>
      </c>
      <c r="BT3797">
        <v>3.042525028882519E-4</v>
      </c>
      <c r="BU3797">
        <v>50.204143299668075</v>
      </c>
      <c r="BV3797">
        <v>0.59325117467310284</v>
      </c>
      <c r="BW3797">
        <v>15.436858345169334</v>
      </c>
      <c r="BX3797">
        <v>35.453574502355679</v>
      </c>
      <c r="BY3797">
        <v>30.498626159835393</v>
      </c>
      <c r="BZ3797">
        <v>865.65354141602234</v>
      </c>
      <c r="CA3797">
        <v>254.27442226569576</v>
      </c>
      <c r="CB3797">
        <v>248.57341328548472</v>
      </c>
      <c r="CC3797" s="156">
        <v>1.0900000000000001</v>
      </c>
      <c r="CD3797">
        <v>2020</v>
      </c>
      <c r="CE3797">
        <v>-0.10225049213268933</v>
      </c>
      <c r="CF3797">
        <v>0.37280450715637414</v>
      </c>
      <c r="CG3797">
        <v>1.4638859289235121E-2</v>
      </c>
      <c r="CH3797">
        <v>-21.742011241736918</v>
      </c>
      <c r="CI3797" t="s">
        <v>479</v>
      </c>
    </row>
    <row r="3798" spans="47:87" x14ac:dyDescent="0.3">
      <c r="AU3798">
        <v>0.3</v>
      </c>
      <c r="AV3798">
        <v>18.249173702702457</v>
      </c>
      <c r="AW3798">
        <v>0.33635788454258098</v>
      </c>
      <c r="AX3798">
        <v>1.9958974390653439</v>
      </c>
      <c r="AY3798">
        <v>343.30034114000154</v>
      </c>
      <c r="AZ3798">
        <v>9.3674991437456265E-2</v>
      </c>
      <c r="BA3798">
        <v>409.93084761144712</v>
      </c>
      <c r="BB3798">
        <v>420.11246341820612</v>
      </c>
      <c r="BC3798">
        <v>1</v>
      </c>
      <c r="BD3798">
        <v>43.302494155364109</v>
      </c>
      <c r="BE3798">
        <v>86.388368137502226</v>
      </c>
      <c r="BF3798">
        <v>13.774817327090956</v>
      </c>
      <c r="BG3798">
        <v>5.2779182919786178</v>
      </c>
      <c r="BH3798">
        <v>419.46042653127</v>
      </c>
      <c r="BI3798">
        <v>0.19999999999999998</v>
      </c>
      <c r="BJ3798">
        <v>2624.3529078312586</v>
      </c>
      <c r="BK3798">
        <v>678.76197523872338</v>
      </c>
      <c r="BL3798">
        <v>865.08161272198629</v>
      </c>
      <c r="BM3798">
        <v>814.19100641549926</v>
      </c>
      <c r="BN3798">
        <v>86.204993830802536</v>
      </c>
      <c r="BO3798">
        <v>30.365598565201356</v>
      </c>
      <c r="BP3798">
        <v>5.5209325776232533E-2</v>
      </c>
      <c r="BQ3798">
        <v>100</v>
      </c>
      <c r="BR3798">
        <v>344.1011663947674</v>
      </c>
      <c r="BS3798">
        <v>4.8534229392128737E-2</v>
      </c>
      <c r="BT3798">
        <v>2.804667707870865E-4</v>
      </c>
      <c r="BU3798">
        <v>118.89997668204647</v>
      </c>
      <c r="BV3798">
        <v>0.51778290625784984</v>
      </c>
      <c r="BW3798">
        <v>13.788572250330438</v>
      </c>
      <c r="BX3798">
        <v>37.452129281158122</v>
      </c>
      <c r="BY3798">
        <v>35.01868853618425</v>
      </c>
      <c r="BZ3798">
        <v>946.69035057200324</v>
      </c>
      <c r="CA3798">
        <v>330.76605527914165</v>
      </c>
      <c r="CB3798">
        <v>228.38082263863154</v>
      </c>
      <c r="CC3798" s="156">
        <v>0.91</v>
      </c>
      <c r="CD3798">
        <v>1590</v>
      </c>
      <c r="CE3798">
        <v>0.14901382883576608</v>
      </c>
      <c r="CF3798">
        <v>5.5714162461108749</v>
      </c>
      <c r="CG3798">
        <v>0.18013284144772401</v>
      </c>
      <c r="CH3798">
        <v>7.8060298443706877</v>
      </c>
      <c r="CI3798">
        <v>11</v>
      </c>
    </row>
    <row r="3799" spans="47:87" x14ac:dyDescent="0.3">
      <c r="AU3799">
        <v>0.3</v>
      </c>
      <c r="AV3799">
        <v>20.658323598568803</v>
      </c>
      <c r="AW3799">
        <v>0.39340879918477051</v>
      </c>
      <c r="AX3799">
        <v>1.6220774789557177</v>
      </c>
      <c r="AY3799">
        <v>319.75139061274575</v>
      </c>
      <c r="AZ3799">
        <v>0.11599835241720829</v>
      </c>
      <c r="BA3799">
        <v>439.652640837082</v>
      </c>
      <c r="BB3799">
        <v>314.10316178333994</v>
      </c>
      <c r="BC3799">
        <v>1</v>
      </c>
      <c r="BD3799">
        <v>47.570740228528571</v>
      </c>
      <c r="BE3799">
        <v>97.134036773458732</v>
      </c>
      <c r="BF3799">
        <v>15.261423670905467</v>
      </c>
      <c r="BG3799">
        <v>4.4019502363051757</v>
      </c>
      <c r="BH3799">
        <v>410.41280670654425</v>
      </c>
      <c r="BI3799">
        <v>0.19999999999999998</v>
      </c>
      <c r="BJ3799">
        <v>2528.7465915500916</v>
      </c>
      <c r="BK3799">
        <v>699.69458020844093</v>
      </c>
      <c r="BL3799">
        <v>937.97922621292355</v>
      </c>
      <c r="BM3799">
        <v>843.9249639217893</v>
      </c>
      <c r="BN3799">
        <v>146.10944318040737</v>
      </c>
      <c r="BO3799">
        <v>35.813927813230812</v>
      </c>
      <c r="BP3799">
        <v>2.8393129838133514E-2</v>
      </c>
      <c r="BQ3799">
        <v>100</v>
      </c>
      <c r="BR3799">
        <v>304.213678293969</v>
      </c>
      <c r="BS3799">
        <v>5.4706328508969893E-2</v>
      </c>
      <c r="BT3799">
        <v>3.012457512170288E-4</v>
      </c>
      <c r="BU3799">
        <v>0</v>
      </c>
      <c r="BV3799">
        <v>0.53417963675957025</v>
      </c>
      <c r="BW3799">
        <v>14.577710112368411</v>
      </c>
      <c r="BX3799">
        <v>33.698806021138907</v>
      </c>
      <c r="BY3799">
        <v>23.505190533515481</v>
      </c>
      <c r="BZ3799">
        <v>933.37569358050769</v>
      </c>
      <c r="CA3799">
        <v>233.74625750819368</v>
      </c>
      <c r="CB3799">
        <v>225.75906748356823</v>
      </c>
      <c r="CC3799" s="156">
        <v>1.17</v>
      </c>
      <c r="CD3799">
        <v>-10</v>
      </c>
      <c r="CE3799">
        <v>0.20940613471305247</v>
      </c>
      <c r="CF3799">
        <v>8.5467762112128209</v>
      </c>
      <c r="CG3799">
        <v>0.3090550457843948</v>
      </c>
      <c r="CH3799">
        <v>17.800773424267245</v>
      </c>
      <c r="CI3799">
        <v>6</v>
      </c>
    </row>
    <row r="3800" spans="47:87" x14ac:dyDescent="0.3">
      <c r="AU3800">
        <v>0.3</v>
      </c>
      <c r="AV3800">
        <v>19.862523480678131</v>
      </c>
      <c r="AW3800">
        <v>0.35005901326334399</v>
      </c>
      <c r="AX3800">
        <v>0.9877575610087812</v>
      </c>
      <c r="AY3800">
        <v>338.91999412203268</v>
      </c>
      <c r="AZ3800">
        <v>0.11141720583416154</v>
      </c>
      <c r="BA3800">
        <v>417.4233522296505</v>
      </c>
      <c r="BB3800">
        <v>276.36090408874475</v>
      </c>
      <c r="BC3800">
        <v>1</v>
      </c>
      <c r="BD3800">
        <v>36.826560207043414</v>
      </c>
      <c r="BE3800">
        <v>81.14958108448775</v>
      </c>
      <c r="BF3800">
        <v>21.974087822907695</v>
      </c>
      <c r="BG3800">
        <v>5.3297420630130405</v>
      </c>
      <c r="BH3800">
        <v>393.60459024788224</v>
      </c>
      <c r="BI3800">
        <v>0.2</v>
      </c>
      <c r="BJ3800">
        <v>2894.7116964817678</v>
      </c>
      <c r="BK3800">
        <v>671.71286978860769</v>
      </c>
      <c r="BL3800">
        <v>857.78223895057567</v>
      </c>
      <c r="BM3800">
        <v>937.80719750416279</v>
      </c>
      <c r="BN3800">
        <v>197.67921013572092</v>
      </c>
      <c r="BO3800">
        <v>31.741445784764935</v>
      </c>
      <c r="BP3800">
        <v>4.0530892406459081E-2</v>
      </c>
      <c r="BQ3800">
        <v>100</v>
      </c>
      <c r="BR3800">
        <v>348.61000359714262</v>
      </c>
      <c r="BS3800">
        <v>5.7392134882214431E-2</v>
      </c>
      <c r="BT3800">
        <v>3.2687345978486652E-4</v>
      </c>
      <c r="BU3800">
        <v>82.284322091352706</v>
      </c>
      <c r="BV3800">
        <v>0.56657840818942873</v>
      </c>
      <c r="BW3800">
        <v>14.746580892872638</v>
      </c>
      <c r="BX3800">
        <v>36.746313594949356</v>
      </c>
      <c r="BY3800">
        <v>28.808218475002189</v>
      </c>
      <c r="BZ3800">
        <v>1144.6708039618227</v>
      </c>
      <c r="CA3800">
        <v>370.53528798528072</v>
      </c>
      <c r="CB3800">
        <v>235.62729171243038</v>
      </c>
      <c r="CC3800" s="156">
        <v>1.1000000000000001</v>
      </c>
      <c r="CD3800">
        <v>1790</v>
      </c>
      <c r="CE3800">
        <v>3.881229975146705E-2</v>
      </c>
      <c r="CF3800">
        <v>2.7119269066233729</v>
      </c>
      <c r="CG3800">
        <v>7.8572082758169584E-2</v>
      </c>
      <c r="CH3800">
        <v>-10.911389157943335</v>
      </c>
      <c r="CI3800" t="s">
        <v>479</v>
      </c>
    </row>
    <row r="3801" spans="47:87" x14ac:dyDescent="0.3">
      <c r="AU3801">
        <v>0.3</v>
      </c>
      <c r="AV3801">
        <v>21.57575177995836</v>
      </c>
      <c r="AW3801">
        <v>0.33044896170903493</v>
      </c>
      <c r="AX3801">
        <v>1.8771517738284247</v>
      </c>
      <c r="AY3801">
        <v>324.03390664900877</v>
      </c>
      <c r="AZ3801">
        <v>9.8564321044680145E-2</v>
      </c>
      <c r="BA3801">
        <v>516.62469036491893</v>
      </c>
      <c r="BB3801">
        <v>399.62322721739656</v>
      </c>
      <c r="BC3801">
        <v>1</v>
      </c>
      <c r="BD3801">
        <v>36.456237705008746</v>
      </c>
      <c r="BE3801">
        <v>100.21027733417736</v>
      </c>
      <c r="BF3801">
        <v>24.667208170979467</v>
      </c>
      <c r="BG3801">
        <v>6.9652138772313812</v>
      </c>
      <c r="BH3801">
        <v>415.6652522754689</v>
      </c>
      <c r="BI3801">
        <v>0.20000000000000007</v>
      </c>
      <c r="BJ3801">
        <v>2914.4574558141212</v>
      </c>
      <c r="BK3801">
        <v>701.57737734049999</v>
      </c>
      <c r="BL3801">
        <v>950.76864394438155</v>
      </c>
      <c r="BM3801">
        <v>1136.5974246223202</v>
      </c>
      <c r="BN3801">
        <v>213.5667235788429</v>
      </c>
      <c r="BO3801">
        <v>29.78175727023066</v>
      </c>
      <c r="BP3801">
        <v>6.0323181272550506E-2</v>
      </c>
      <c r="BQ3801">
        <v>100</v>
      </c>
      <c r="BR3801">
        <v>294.71320109317583</v>
      </c>
      <c r="BS3801">
        <v>5.3313065065284548E-2</v>
      </c>
      <c r="BT3801">
        <v>3.0613304685278141E-4</v>
      </c>
      <c r="BU3801">
        <v>19.932200866082152</v>
      </c>
      <c r="BV3801">
        <v>0.5290127591618885</v>
      </c>
      <c r="BW3801">
        <v>15.47178389747336</v>
      </c>
      <c r="BX3801">
        <v>36.616775742551283</v>
      </c>
      <c r="BY3801">
        <v>35.006240731686397</v>
      </c>
      <c r="BZ3801">
        <v>1232.2759276719635</v>
      </c>
      <c r="CA3801">
        <v>283.20321381863926</v>
      </c>
      <c r="CB3801">
        <v>212.23447522736734</v>
      </c>
      <c r="CC3801" s="156">
        <v>1.05</v>
      </c>
      <c r="CD3801">
        <v>820</v>
      </c>
      <c r="CE3801">
        <v>0.11035475895918245</v>
      </c>
      <c r="CF3801">
        <v>4.9460583260543416</v>
      </c>
      <c r="CG3801">
        <v>0.14835545166453074</v>
      </c>
      <c r="CH3801">
        <v>3.8824280262474273</v>
      </c>
      <c r="CI3801">
        <v>15</v>
      </c>
    </row>
    <row r="3802" spans="47:87" x14ac:dyDescent="0.3">
      <c r="AU3802">
        <v>0.3</v>
      </c>
      <c r="AV3802">
        <v>18.536555180975682</v>
      </c>
      <c r="AW3802">
        <v>0.32108445568632954</v>
      </c>
      <c r="AX3802">
        <v>1.3897944641387854</v>
      </c>
      <c r="AY3802">
        <v>325.00062053346278</v>
      </c>
      <c r="AZ3802">
        <v>0.11077967514394228</v>
      </c>
      <c r="BA3802">
        <v>368.26301552051478</v>
      </c>
      <c r="BB3802">
        <v>362.80062578117509</v>
      </c>
      <c r="BC3802">
        <v>1</v>
      </c>
      <c r="BD3802">
        <v>41.325905430297013</v>
      </c>
      <c r="BE3802">
        <v>94.592221807198527</v>
      </c>
      <c r="BF3802">
        <v>18.850866008298635</v>
      </c>
      <c r="BG3802">
        <v>6.358107315960579</v>
      </c>
      <c r="BH3802">
        <v>392.55242382887343</v>
      </c>
      <c r="BI3802">
        <v>0.2</v>
      </c>
      <c r="BJ3802">
        <v>2642.7523729928776</v>
      </c>
      <c r="BK3802">
        <v>707.7021884061046</v>
      </c>
      <c r="BL3802">
        <v>892.40483978633381</v>
      </c>
      <c r="BM3802">
        <v>881.60835463088813</v>
      </c>
      <c r="BN3802">
        <v>134.44629733814361</v>
      </c>
      <c r="BO3802">
        <v>28.943343912066531</v>
      </c>
      <c r="BP3802">
        <v>5.7865699007353305E-2</v>
      </c>
      <c r="BQ3802">
        <v>100</v>
      </c>
      <c r="BR3802">
        <v>350.38593395315127</v>
      </c>
      <c r="BS3802">
        <v>5.1254634964281245E-2</v>
      </c>
      <c r="BT3802">
        <v>3.0166564372900148E-4</v>
      </c>
      <c r="BU3802">
        <v>68.864380134113546</v>
      </c>
      <c r="BV3802">
        <v>0.55560727971863133</v>
      </c>
      <c r="BW3802">
        <v>14.86182131478748</v>
      </c>
      <c r="BX3802">
        <v>34.626122132834823</v>
      </c>
      <c r="BY3802">
        <v>34.335023638330789</v>
      </c>
      <c r="BZ3802">
        <v>999.38414028612533</v>
      </c>
      <c r="CA3802">
        <v>306.60323745946556</v>
      </c>
      <c r="CB3802">
        <v>256.3915161661966</v>
      </c>
      <c r="CC3802" s="156">
        <v>1.01</v>
      </c>
      <c r="CD3802">
        <v>1310</v>
      </c>
      <c r="CE3802">
        <v>9.8337591023992754E-2</v>
      </c>
      <c r="CF3802">
        <v>4.3878747786691434</v>
      </c>
      <c r="CG3802">
        <v>0.1298540743472264</v>
      </c>
      <c r="CH3802">
        <v>3.6701102223035549</v>
      </c>
      <c r="CI3802">
        <v>16</v>
      </c>
    </row>
    <row r="3803" spans="47:87" x14ac:dyDescent="0.3">
      <c r="AU3803">
        <v>0.3</v>
      </c>
      <c r="AV3803">
        <v>21.209408838594157</v>
      </c>
      <c r="AW3803">
        <v>0.31231960449095508</v>
      </c>
      <c r="AX3803">
        <v>1.5543177144376457</v>
      </c>
      <c r="AY3803">
        <v>308.89144413933542</v>
      </c>
      <c r="AZ3803">
        <v>0.10881868115706533</v>
      </c>
      <c r="BA3803">
        <v>463.76558237430322</v>
      </c>
      <c r="BB3803">
        <v>398.16771215922773</v>
      </c>
      <c r="BC3803">
        <v>1</v>
      </c>
      <c r="BD3803">
        <v>38.491629395914771</v>
      </c>
      <c r="BE3803">
        <v>93.456372124548579</v>
      </c>
      <c r="BF3803">
        <v>20.982480480120628</v>
      </c>
      <c r="BG3803">
        <v>4.8629584432233024</v>
      </c>
      <c r="BH3803">
        <v>394.79796063225751</v>
      </c>
      <c r="BI3803">
        <v>0.2</v>
      </c>
      <c r="BJ3803">
        <v>2557.2119661987153</v>
      </c>
      <c r="BK3803">
        <v>690.16339349696489</v>
      </c>
      <c r="BL3803">
        <v>925.68174730254327</v>
      </c>
      <c r="BM3803">
        <v>874.4883500115485</v>
      </c>
      <c r="BN3803">
        <v>161.30644622098364</v>
      </c>
      <c r="BO3803">
        <v>28.171059604312816</v>
      </c>
      <c r="BP3803">
        <v>5.4120900126406711E-2</v>
      </c>
      <c r="BQ3803">
        <v>100</v>
      </c>
      <c r="BR3803">
        <v>307.49153529269779</v>
      </c>
      <c r="BS3803">
        <v>5.4871403488124963E-2</v>
      </c>
      <c r="BT3803">
        <v>3.1036685157797449E-4</v>
      </c>
      <c r="BU3803">
        <v>0</v>
      </c>
      <c r="BV3803">
        <v>0.56519616755358915</v>
      </c>
      <c r="BW3803">
        <v>14.33542237136002</v>
      </c>
      <c r="BX3803">
        <v>35.450662860342653</v>
      </c>
      <c r="BY3803">
        <v>34.270970360101536</v>
      </c>
      <c r="BZ3803">
        <v>929.53269400946078</v>
      </c>
      <c r="CA3803">
        <v>398.23612678736026</v>
      </c>
      <c r="CB3803">
        <v>243.08627694081704</v>
      </c>
      <c r="CC3803" s="156">
        <v>0.9</v>
      </c>
      <c r="CD3803">
        <v>1720</v>
      </c>
      <c r="CE3803">
        <v>0.15789877368301197</v>
      </c>
      <c r="CF3803">
        <v>6.3013135987320918</v>
      </c>
      <c r="CG3803">
        <v>0.18966027125159968</v>
      </c>
      <c r="CH3803">
        <v>12.348193323604809</v>
      </c>
      <c r="CI3803">
        <v>10</v>
      </c>
    </row>
    <row r="3804" spans="47:87" x14ac:dyDescent="0.3">
      <c r="AU3804">
        <v>0.3</v>
      </c>
      <c r="AV3804">
        <v>19.767311362125078</v>
      </c>
      <c r="AW3804">
        <v>0.31949955530065105</v>
      </c>
      <c r="AX3804">
        <v>1.2789812473595739</v>
      </c>
      <c r="AY3804">
        <v>338.55964584865507</v>
      </c>
      <c r="AZ3804">
        <v>0.10499581736023021</v>
      </c>
      <c r="BA3804">
        <v>479.19906611971601</v>
      </c>
      <c r="BB3804">
        <v>376.31620816542801</v>
      </c>
      <c r="BC3804">
        <v>1</v>
      </c>
      <c r="BD3804">
        <v>43.865935326083985</v>
      </c>
      <c r="BE3804">
        <v>108.9738021544228</v>
      </c>
      <c r="BF3804">
        <v>22.267247653516371</v>
      </c>
      <c r="BG3804">
        <v>4.0974352617034535</v>
      </c>
      <c r="BH3804">
        <v>411.30567264450855</v>
      </c>
      <c r="BI3804">
        <v>0.19999999999999998</v>
      </c>
      <c r="BJ3804">
        <v>2456.2025850057889</v>
      </c>
      <c r="BK3804">
        <v>707.91328949526189</v>
      </c>
      <c r="BL3804">
        <v>897.17992160452945</v>
      </c>
      <c r="BM3804">
        <v>1151.3961382080784</v>
      </c>
      <c r="BN3804">
        <v>169.78165358714668</v>
      </c>
      <c r="BO3804">
        <v>28.687439134957156</v>
      </c>
      <c r="BP3804">
        <v>7.1321967776995093E-2</v>
      </c>
      <c r="BQ3804">
        <v>100</v>
      </c>
      <c r="BR3804">
        <v>370.12059520799124</v>
      </c>
      <c r="BS3804">
        <v>5.5523352828759531E-2</v>
      </c>
      <c r="BT3804">
        <v>3.0710311812732447E-4</v>
      </c>
      <c r="BU3804">
        <v>85.790382694679309</v>
      </c>
      <c r="BV3804">
        <v>0.51764788351982205</v>
      </c>
      <c r="BW3804">
        <v>13.87732785835875</v>
      </c>
      <c r="BX3804">
        <v>34.224666240270082</v>
      </c>
      <c r="BY3804">
        <v>34.704811930719401</v>
      </c>
      <c r="BZ3804">
        <v>981.86943008517562</v>
      </c>
      <c r="CA3804">
        <v>278.68482509616837</v>
      </c>
      <c r="CB3804">
        <v>230.78570261469702</v>
      </c>
      <c r="CC3804" s="156">
        <v>1.1399999999999999</v>
      </c>
      <c r="CD3804">
        <v>1290</v>
      </c>
      <c r="CE3804">
        <v>0.10288622013633075</v>
      </c>
      <c r="CF3804">
        <v>3.9055643250631942</v>
      </c>
      <c r="CG3804">
        <v>0.1418556583934166</v>
      </c>
      <c r="CH3804">
        <v>2.6032131389914626</v>
      </c>
      <c r="CI3804">
        <v>16</v>
      </c>
    </row>
    <row r="3805" spans="47:87" x14ac:dyDescent="0.3">
      <c r="AU3805">
        <v>0.3</v>
      </c>
      <c r="AV3805">
        <v>21.169831784270134</v>
      </c>
      <c r="AW3805">
        <v>0.28619843236814851</v>
      </c>
      <c r="AX3805">
        <v>1.9871346970842205</v>
      </c>
      <c r="AY3805">
        <v>325.09648994412589</v>
      </c>
      <c r="AZ3805">
        <v>8.8011650215188544E-2</v>
      </c>
      <c r="BA3805">
        <v>398.10499096845734</v>
      </c>
      <c r="BB3805">
        <v>275.69657617992698</v>
      </c>
      <c r="BC3805">
        <v>1</v>
      </c>
      <c r="BD3805">
        <v>34.4560122328717</v>
      </c>
      <c r="BE3805">
        <v>104.66882810788562</v>
      </c>
      <c r="BF3805">
        <v>5.5643896512907522</v>
      </c>
      <c r="BG3805">
        <v>6.2749915561017957</v>
      </c>
      <c r="BH3805">
        <v>431.90371777557937</v>
      </c>
      <c r="BI3805">
        <v>0.2</v>
      </c>
      <c r="BJ3805">
        <v>2670.7484339477573</v>
      </c>
      <c r="BK3805">
        <v>689.32664603530009</v>
      </c>
      <c r="BL3805">
        <v>886.43086676863686</v>
      </c>
      <c r="BM3805">
        <v>1019.2342890878881</v>
      </c>
      <c r="BN3805">
        <v>165.92491719833185</v>
      </c>
      <c r="BO3805">
        <v>25.840602833578004</v>
      </c>
      <c r="BP3805">
        <v>4.6537706275135357E-2</v>
      </c>
      <c r="BQ3805">
        <v>100</v>
      </c>
      <c r="BR3805">
        <v>349.99836115951882</v>
      </c>
      <c r="BS3805">
        <v>5.4319377568774613E-2</v>
      </c>
      <c r="BT3805">
        <v>3.1812897430739706E-4</v>
      </c>
      <c r="BU3805">
        <v>0</v>
      </c>
      <c r="BV3805">
        <v>0.51915906942953438</v>
      </c>
      <c r="BW3805">
        <v>15.028279251418745</v>
      </c>
      <c r="BX3805">
        <v>35.329923986976041</v>
      </c>
      <c r="BY3805">
        <v>35.543106950736046</v>
      </c>
      <c r="BZ3805">
        <v>894.18026710677577</v>
      </c>
      <c r="CA3805">
        <v>287.74649356010661</v>
      </c>
      <c r="CB3805">
        <v>230.69368589370495</v>
      </c>
      <c r="CC3805" s="156">
        <v>1.17</v>
      </c>
      <c r="CD3805">
        <v>1530</v>
      </c>
      <c r="CE3805">
        <v>7.1125843508623943E-2</v>
      </c>
      <c r="CF3805">
        <v>2.5641974902709843</v>
      </c>
      <c r="CG3805">
        <v>0.10679268891506669</v>
      </c>
      <c r="CH3805">
        <v>-5.5969910008905197</v>
      </c>
      <c r="CI3805" t="s">
        <v>479</v>
      </c>
    </row>
    <row r="3806" spans="47:87" x14ac:dyDescent="0.3">
      <c r="AU3806">
        <v>0.3</v>
      </c>
      <c r="AV3806">
        <v>20.237139854789891</v>
      </c>
      <c r="AW3806">
        <v>0.31028741890705658</v>
      </c>
      <c r="AX3806">
        <v>1.1546048979712835</v>
      </c>
      <c r="AY3806">
        <v>353.12778934671127</v>
      </c>
      <c r="AZ3806">
        <v>0.1075428419381507</v>
      </c>
      <c r="BA3806">
        <v>556.71639617511801</v>
      </c>
      <c r="BB3806">
        <v>333.04092692482675</v>
      </c>
      <c r="BC3806">
        <v>1</v>
      </c>
      <c r="BD3806">
        <v>34.723162514741666</v>
      </c>
      <c r="BE3806">
        <v>91.626465346794745</v>
      </c>
      <c r="BF3806">
        <v>18.420764967100116</v>
      </c>
      <c r="BG3806">
        <v>3.1399852488120001</v>
      </c>
      <c r="BH3806">
        <v>419.57407009081703</v>
      </c>
      <c r="BI3806">
        <v>0.2</v>
      </c>
      <c r="BJ3806">
        <v>2707.4107952015452</v>
      </c>
      <c r="BK3806">
        <v>713.1286306226848</v>
      </c>
      <c r="BL3806">
        <v>1005.1529423855841</v>
      </c>
      <c r="BM3806">
        <v>1110.2055089364521</v>
      </c>
      <c r="BN3806">
        <v>143.85373859802027</v>
      </c>
      <c r="BO3806">
        <v>28.02228002444221</v>
      </c>
      <c r="BP3806">
        <v>4.958240937330189E-2</v>
      </c>
      <c r="BQ3806">
        <v>100</v>
      </c>
      <c r="BR3806">
        <v>319.40665547368809</v>
      </c>
      <c r="BS3806">
        <v>5.5608739890459384E-2</v>
      </c>
      <c r="BT3806">
        <v>2.7815033910153354E-4</v>
      </c>
      <c r="BU3806">
        <v>36.018740993744728</v>
      </c>
      <c r="BV3806">
        <v>0.51397162648552719</v>
      </c>
      <c r="BW3806">
        <v>14.672924719660756</v>
      </c>
      <c r="BX3806">
        <v>34.013275206674457</v>
      </c>
      <c r="BY3806">
        <v>36.221146583082934</v>
      </c>
      <c r="BZ3806">
        <v>1120.130566878951</v>
      </c>
      <c r="CA3806">
        <v>280.13858612238738</v>
      </c>
      <c r="CB3806">
        <v>211.10273998557491</v>
      </c>
      <c r="CC3806" s="156">
        <v>0.81</v>
      </c>
      <c r="CD3806">
        <v>1940</v>
      </c>
      <c r="CE3806">
        <v>0.16777654355969585</v>
      </c>
      <c r="CF3806">
        <v>5.717495622452395</v>
      </c>
      <c r="CG3806">
        <v>0.20424208536975547</v>
      </c>
      <c r="CH3806">
        <v>17.976017669963699</v>
      </c>
      <c r="CI3806">
        <v>8</v>
      </c>
    </row>
    <row r="3807" spans="47:87" x14ac:dyDescent="0.3">
      <c r="AU3807">
        <v>0.3</v>
      </c>
      <c r="AV3807">
        <v>20.254259637145335</v>
      </c>
      <c r="AW3807">
        <v>0.2978343048131637</v>
      </c>
      <c r="AX3807">
        <v>0.36819037518911379</v>
      </c>
      <c r="AY3807">
        <v>303.6692369266122</v>
      </c>
      <c r="AZ3807">
        <v>9.3429803669407993E-2</v>
      </c>
      <c r="BA3807">
        <v>524.50722346852399</v>
      </c>
      <c r="BB3807">
        <v>378.50492292467641</v>
      </c>
      <c r="BC3807">
        <v>1</v>
      </c>
      <c r="BD3807">
        <v>49.607453990775305</v>
      </c>
      <c r="BE3807">
        <v>80.77020580056876</v>
      </c>
      <c r="BF3807">
        <v>11.857668010783353</v>
      </c>
      <c r="BG3807">
        <v>3.6015323170618898</v>
      </c>
      <c r="BH3807">
        <v>411.86360952667241</v>
      </c>
      <c r="BI3807">
        <v>0.20000000000000004</v>
      </c>
      <c r="BJ3807">
        <v>2664.8553094931221</v>
      </c>
      <c r="BK3807">
        <v>674.88661669765156</v>
      </c>
      <c r="BL3807">
        <v>910.04875454438832</v>
      </c>
      <c r="BM3807">
        <v>1027.3484637506365</v>
      </c>
      <c r="BN3807">
        <v>152.51901162793428</v>
      </c>
      <c r="BO3807">
        <v>26.770158719219207</v>
      </c>
      <c r="BP3807">
        <v>6.3107930440888083E-2</v>
      </c>
      <c r="BQ3807">
        <v>100</v>
      </c>
      <c r="BR3807">
        <v>331.75815510112909</v>
      </c>
      <c r="BS3807">
        <v>5.4665610568986396E-2</v>
      </c>
      <c r="BT3807">
        <v>2.8608402277183946E-4</v>
      </c>
      <c r="BU3807">
        <v>0</v>
      </c>
      <c r="BV3807">
        <v>0.57634609210445298</v>
      </c>
      <c r="BW3807">
        <v>14.933976104967108</v>
      </c>
      <c r="BX3807">
        <v>35.565695803258784</v>
      </c>
      <c r="BY3807">
        <v>34.071786755199426</v>
      </c>
      <c r="BZ3807">
        <v>1041.9190369131923</v>
      </c>
      <c r="CA3807">
        <v>303.71318917399134</v>
      </c>
      <c r="CB3807">
        <v>226.13910141282571</v>
      </c>
      <c r="CC3807" s="156">
        <v>1</v>
      </c>
      <c r="CD3807">
        <v>1960</v>
      </c>
      <c r="CE3807">
        <v>9.3498516181165225E-2</v>
      </c>
      <c r="CF3807">
        <v>3.5787861179793063</v>
      </c>
      <c r="CG3807">
        <v>0.12757874286802598</v>
      </c>
      <c r="CH3807">
        <v>-0.42191932802940102</v>
      </c>
      <c r="CI3807" t="s">
        <v>479</v>
      </c>
    </row>
    <row r="3808" spans="47:87" x14ac:dyDescent="0.3">
      <c r="AU3808">
        <v>0.3</v>
      </c>
      <c r="AV3808">
        <v>20.002235256842251</v>
      </c>
      <c r="AW3808">
        <v>0.36539896015498408</v>
      </c>
      <c r="AX3808">
        <v>0.63846911401454043</v>
      </c>
      <c r="AY3808">
        <v>348.49525610202699</v>
      </c>
      <c r="AZ3808">
        <v>0.10954070055443747</v>
      </c>
      <c r="BA3808">
        <v>465.27625659813799</v>
      </c>
      <c r="BB3808">
        <v>356.49591172747489</v>
      </c>
      <c r="BC3808">
        <v>1</v>
      </c>
      <c r="BD3808">
        <v>31.36067003568936</v>
      </c>
      <c r="BE3808">
        <v>108.34297195488357</v>
      </c>
      <c r="BF3808">
        <v>20.723057156359513</v>
      </c>
      <c r="BG3808">
        <v>3.8513088923565477</v>
      </c>
      <c r="BH3808">
        <v>430.69599480692443</v>
      </c>
      <c r="BI3808">
        <v>0.19999999999999998</v>
      </c>
      <c r="BJ3808">
        <v>2521.8248819731784</v>
      </c>
      <c r="BK3808">
        <v>702.7799338363825</v>
      </c>
      <c r="BL3808">
        <v>887.36197429758431</v>
      </c>
      <c r="BM3808">
        <v>818.91763722237386</v>
      </c>
      <c r="BN3808">
        <v>78.373906112307168</v>
      </c>
      <c r="BO3808">
        <v>33.275828332269164</v>
      </c>
      <c r="BP3808">
        <v>2.4934251267840008E-2</v>
      </c>
      <c r="BQ3808">
        <v>100</v>
      </c>
      <c r="BR3808">
        <v>349.7478122625397</v>
      </c>
      <c r="BS3808">
        <v>5.3107123563484508E-2</v>
      </c>
      <c r="BT3808">
        <v>2.9336354322061627E-4</v>
      </c>
      <c r="BU3808">
        <v>0</v>
      </c>
      <c r="BV3808">
        <v>0.55337570254885315</v>
      </c>
      <c r="BW3808">
        <v>15.137425570932995</v>
      </c>
      <c r="BX3808">
        <v>33.378550118833942</v>
      </c>
      <c r="BY3808">
        <v>32.519035006955001</v>
      </c>
      <c r="BZ3808">
        <v>948.17707536658702</v>
      </c>
      <c r="CA3808">
        <v>333.07828094959484</v>
      </c>
      <c r="CB3808">
        <v>233.85425323563433</v>
      </c>
      <c r="CC3808" s="156">
        <v>1.23</v>
      </c>
      <c r="CD3808">
        <v>1070</v>
      </c>
      <c r="CE3808">
        <v>0.12290841471013558</v>
      </c>
      <c r="CF3808">
        <v>3.4739317135604777</v>
      </c>
      <c r="CG3808">
        <v>0.1554727587668224</v>
      </c>
      <c r="CH3808">
        <v>4.0563253458691726</v>
      </c>
      <c r="CI3808">
        <v>13</v>
      </c>
    </row>
    <row r="3809" spans="47:87" x14ac:dyDescent="0.3">
      <c r="AU3809">
        <v>0.3</v>
      </c>
      <c r="AV3809">
        <v>19.282932022902809</v>
      </c>
      <c r="AW3809">
        <v>0.30603995157787567</v>
      </c>
      <c r="AX3809">
        <v>1.2172847570031582</v>
      </c>
      <c r="AY3809">
        <v>321.92431818002672</v>
      </c>
      <c r="AZ3809">
        <v>9.9411599814476365E-2</v>
      </c>
      <c r="BA3809">
        <v>441.39111123686223</v>
      </c>
      <c r="BB3809">
        <v>311.23503611129291</v>
      </c>
      <c r="BC3809">
        <v>1</v>
      </c>
      <c r="BD3809">
        <v>39.048210750166824</v>
      </c>
      <c r="BE3809">
        <v>115.24067794044321</v>
      </c>
      <c r="BF3809">
        <v>14.106540374725304</v>
      </c>
      <c r="BG3809">
        <v>5.2682565792704974</v>
      </c>
      <c r="BH3809">
        <v>390.47924284499243</v>
      </c>
      <c r="BI3809">
        <v>0.2</v>
      </c>
      <c r="BJ3809">
        <v>2166.1827138139247</v>
      </c>
      <c r="BK3809">
        <v>672.89297035741515</v>
      </c>
      <c r="BL3809">
        <v>809.11920344518308</v>
      </c>
      <c r="BM3809">
        <v>918.97062398244725</v>
      </c>
      <c r="BN3809">
        <v>82.470050114271004</v>
      </c>
      <c r="BO3809">
        <v>27.564458660976754</v>
      </c>
      <c r="BP3809">
        <v>5.7943314911962487E-2</v>
      </c>
      <c r="BQ3809">
        <v>100</v>
      </c>
      <c r="BR3809">
        <v>310.27205370681844</v>
      </c>
      <c r="BS3809">
        <v>5.452070444196818E-2</v>
      </c>
      <c r="BT3809">
        <v>3.1429494635384008E-4</v>
      </c>
      <c r="BU3809">
        <v>0</v>
      </c>
      <c r="BV3809">
        <v>0.52592334231878157</v>
      </c>
      <c r="BW3809">
        <v>13.936156198317292</v>
      </c>
      <c r="BX3809">
        <v>35.60660960579861</v>
      </c>
      <c r="BY3809">
        <v>29.984798107645155</v>
      </c>
      <c r="BZ3809">
        <v>1125.8528996075045</v>
      </c>
      <c r="CA3809">
        <v>261.98305279315173</v>
      </c>
      <c r="CB3809">
        <v>227.96704751497046</v>
      </c>
      <c r="CC3809" s="156">
        <v>1.07</v>
      </c>
      <c r="CD3809">
        <v>1060</v>
      </c>
      <c r="CE3809">
        <v>0.1891401802404693</v>
      </c>
      <c r="CF3809">
        <v>6.5492424096373139</v>
      </c>
      <c r="CG3809">
        <v>0.22218284837784297</v>
      </c>
      <c r="CH3809">
        <v>14.705758370727178</v>
      </c>
      <c r="CI3809">
        <v>8</v>
      </c>
    </row>
    <row r="3810" spans="47:87" x14ac:dyDescent="0.3">
      <c r="AU3810">
        <v>0.3</v>
      </c>
      <c r="AV3810">
        <v>19.921551582909458</v>
      </c>
      <c r="AW3810">
        <v>0.31432993750513644</v>
      </c>
      <c r="AX3810">
        <v>1.5301051482468553</v>
      </c>
      <c r="AY3810">
        <v>318.34411393724866</v>
      </c>
      <c r="AZ3810">
        <v>9.3605553863588334E-2</v>
      </c>
      <c r="BA3810">
        <v>415.80288998126827</v>
      </c>
      <c r="BB3810">
        <v>346.58827569039528</v>
      </c>
      <c r="BC3810">
        <v>1</v>
      </c>
      <c r="BD3810">
        <v>42.888498558454387</v>
      </c>
      <c r="BE3810">
        <v>109.5892553331135</v>
      </c>
      <c r="BF3810">
        <v>17.212905648974289</v>
      </c>
      <c r="BG3810">
        <v>4.5939700884876764</v>
      </c>
      <c r="BH3810">
        <v>407.64861040223354</v>
      </c>
      <c r="BI3810">
        <v>0.19999999999999998</v>
      </c>
      <c r="BJ3810">
        <v>2774.7482357875383</v>
      </c>
      <c r="BK3810">
        <v>707.26714091165024</v>
      </c>
      <c r="BL3810">
        <v>845.15130095673362</v>
      </c>
      <c r="BM3810">
        <v>1141.6636349521361</v>
      </c>
      <c r="BN3810">
        <v>189.1785689513768</v>
      </c>
      <c r="BO3810">
        <v>28.391847940286397</v>
      </c>
      <c r="BP3810">
        <v>4.9758578190828594E-2</v>
      </c>
      <c r="BQ3810">
        <v>100</v>
      </c>
      <c r="BR3810">
        <v>327.82952541405075</v>
      </c>
      <c r="BS3810">
        <v>4.9290729267261177E-2</v>
      </c>
      <c r="BT3810">
        <v>3.2081438807891931E-4</v>
      </c>
      <c r="BU3810">
        <v>0</v>
      </c>
      <c r="BV3810">
        <v>0.52875890795606917</v>
      </c>
      <c r="BW3810">
        <v>14.804754691973946</v>
      </c>
      <c r="BX3810">
        <v>35.780472071015097</v>
      </c>
      <c r="BY3810">
        <v>29.772760542840825</v>
      </c>
      <c r="BZ3810">
        <v>827.60802050606662</v>
      </c>
      <c r="CA3810">
        <v>200.28910270473955</v>
      </c>
      <c r="CB3810">
        <v>238.38928421506273</v>
      </c>
      <c r="CC3810" s="156">
        <v>1.3</v>
      </c>
      <c r="CD3810">
        <v>620</v>
      </c>
      <c r="CE3810">
        <v>0.11188173263195877</v>
      </c>
      <c r="CF3810">
        <v>4.3041659616851593</v>
      </c>
      <c r="CG3810">
        <v>0.15250811438065257</v>
      </c>
      <c r="CH3810">
        <v>5.3855613316882183</v>
      </c>
      <c r="CI3810">
        <v>13</v>
      </c>
    </row>
    <row r="3811" spans="47:87" x14ac:dyDescent="0.3">
      <c r="AU3811">
        <v>0.3</v>
      </c>
      <c r="AV3811">
        <v>18.840445289348715</v>
      </c>
      <c r="AW3811">
        <v>0.38162802000954382</v>
      </c>
      <c r="AX3811">
        <v>0.62258796629590729</v>
      </c>
      <c r="AY3811">
        <v>328.4854300725666</v>
      </c>
      <c r="AZ3811">
        <v>7.7772971982077901E-2</v>
      </c>
      <c r="BA3811">
        <v>357.25349928241155</v>
      </c>
      <c r="BB3811">
        <v>336.4866880811702</v>
      </c>
      <c r="BC3811">
        <v>1</v>
      </c>
      <c r="BD3811">
        <v>34.845451179550956</v>
      </c>
      <c r="BE3811">
        <v>88.151499588497472</v>
      </c>
      <c r="BF3811">
        <v>18.24492061599835</v>
      </c>
      <c r="BG3811">
        <v>5.026618853164714</v>
      </c>
      <c r="BH3811">
        <v>415.21160362940077</v>
      </c>
      <c r="BI3811">
        <v>0.19999999999999998</v>
      </c>
      <c r="BJ3811">
        <v>2697.90265843318</v>
      </c>
      <c r="BK3811">
        <v>696.96550706173457</v>
      </c>
      <c r="BL3811">
        <v>964.55347229740312</v>
      </c>
      <c r="BM3811">
        <v>942.19506125754788</v>
      </c>
      <c r="BN3811">
        <v>126.76234161791328</v>
      </c>
      <c r="BO3811">
        <v>34.637408540513469</v>
      </c>
      <c r="BP3811">
        <v>4.0338279178553559E-2</v>
      </c>
      <c r="BQ3811">
        <v>100</v>
      </c>
      <c r="BR3811">
        <v>369.14826196418272</v>
      </c>
      <c r="BS3811">
        <v>5.2307118961850432E-2</v>
      </c>
      <c r="BT3811">
        <v>3.1008689952891923E-4</v>
      </c>
      <c r="BU3811">
        <v>93.076178726540377</v>
      </c>
      <c r="BV3811">
        <v>0.55056532423639448</v>
      </c>
      <c r="BW3811">
        <v>14.762473953892634</v>
      </c>
      <c r="BX3811">
        <v>31.696241655673397</v>
      </c>
      <c r="BY3811">
        <v>35.467970484441558</v>
      </c>
      <c r="BZ3811">
        <v>829.92829287358484</v>
      </c>
      <c r="CA3811">
        <v>254.06629405799654</v>
      </c>
      <c r="CB3811">
        <v>215.08440609350947</v>
      </c>
      <c r="CC3811" s="156">
        <v>1.35</v>
      </c>
      <c r="CD3811">
        <v>1140</v>
      </c>
      <c r="CE3811">
        <v>3.438299858574978E-2</v>
      </c>
      <c r="CF3811">
        <v>2.398094038374833</v>
      </c>
      <c r="CG3811">
        <v>7.2970685067989483E-2</v>
      </c>
      <c r="CH3811">
        <v>-11.68524661918115</v>
      </c>
      <c r="CI3811" t="s">
        <v>479</v>
      </c>
    </row>
    <row r="3812" spans="47:87" x14ac:dyDescent="0.3">
      <c r="AU3812">
        <v>0.3</v>
      </c>
      <c r="AV3812">
        <v>20.50704106369513</v>
      </c>
      <c r="AW3812">
        <v>0.26301970884764114</v>
      </c>
      <c r="AX3812">
        <v>1.5025173767930775</v>
      </c>
      <c r="AY3812">
        <v>336.40931502522244</v>
      </c>
      <c r="AZ3812">
        <v>7.8516379515728707E-2</v>
      </c>
      <c r="BA3812">
        <v>463.5002267016016</v>
      </c>
      <c r="BB3812">
        <v>278.87158315139976</v>
      </c>
      <c r="BC3812">
        <v>1</v>
      </c>
      <c r="BD3812">
        <v>32.333246575803663</v>
      </c>
      <c r="BE3812">
        <v>110.19096457411182</v>
      </c>
      <c r="BF3812">
        <v>22.511899511148183</v>
      </c>
      <c r="BG3812">
        <v>5.6867743207648509</v>
      </c>
      <c r="BH3812">
        <v>453.04710025038975</v>
      </c>
      <c r="BI3812">
        <v>0.20000000000000004</v>
      </c>
      <c r="BJ3812">
        <v>2743.3503253473668</v>
      </c>
      <c r="BK3812">
        <v>708.71613786619173</v>
      </c>
      <c r="BL3812">
        <v>960.8461092694464</v>
      </c>
      <c r="BM3812">
        <v>1019.347596669722</v>
      </c>
      <c r="BN3812">
        <v>164.97241424852456</v>
      </c>
      <c r="BO3812">
        <v>24.00817244189621</v>
      </c>
      <c r="BP3812">
        <v>1.1187534195839835E-2</v>
      </c>
      <c r="BQ3812">
        <v>100</v>
      </c>
      <c r="BR3812">
        <v>299.35659917666874</v>
      </c>
      <c r="BS3812">
        <v>5.3302070241073161E-2</v>
      </c>
      <c r="BT3812">
        <v>3.0104785427256304E-4</v>
      </c>
      <c r="BU3812">
        <v>0</v>
      </c>
      <c r="BV3812">
        <v>0.5591835382518715</v>
      </c>
      <c r="BW3812">
        <v>15.944982676550817</v>
      </c>
      <c r="BX3812">
        <v>35.066921109381923</v>
      </c>
      <c r="BY3812">
        <v>33.898746165069248</v>
      </c>
      <c r="BZ3812">
        <v>991.67906358901018</v>
      </c>
      <c r="CA3812">
        <v>269.99684652809117</v>
      </c>
      <c r="CB3812">
        <v>224.55218424003297</v>
      </c>
      <c r="CC3812" s="156">
        <v>1.2</v>
      </c>
      <c r="CD3812">
        <v>370</v>
      </c>
      <c r="CE3812">
        <v>0.27935417656619466</v>
      </c>
      <c r="CF3812">
        <v>8.1263840054623522</v>
      </c>
      <c r="CG3812">
        <v>0.38805620186438539</v>
      </c>
      <c r="CH3812">
        <v>32.160116167747468</v>
      </c>
      <c r="CI3812">
        <v>4</v>
      </c>
    </row>
    <row r="3813" spans="47:87" x14ac:dyDescent="0.3">
      <c r="AU3813">
        <v>0.3</v>
      </c>
      <c r="AV3813">
        <v>20.918341668187676</v>
      </c>
      <c r="AW3813">
        <v>0.29565150227794401</v>
      </c>
      <c r="AX3813">
        <v>0.76540975346689666</v>
      </c>
      <c r="AY3813">
        <v>322.14835457277076</v>
      </c>
      <c r="AZ3813">
        <v>9.6136568487009466E-2</v>
      </c>
      <c r="BA3813">
        <v>375.03392435951446</v>
      </c>
      <c r="BB3813">
        <v>421.49250931576591</v>
      </c>
      <c r="BC3813">
        <v>1</v>
      </c>
      <c r="BD3813">
        <v>45.92705947956614</v>
      </c>
      <c r="BE3813">
        <v>108.29085859996324</v>
      </c>
      <c r="BF3813">
        <v>24.632443849961383</v>
      </c>
      <c r="BG3813">
        <v>4.9888258055831205</v>
      </c>
      <c r="BH3813">
        <v>446.23716983620852</v>
      </c>
      <c r="BI3813">
        <v>0.19999999999999998</v>
      </c>
      <c r="BJ3813">
        <v>2817.1544334824916</v>
      </c>
      <c r="BK3813">
        <v>697.59336031448993</v>
      </c>
      <c r="BL3813">
        <v>891.42319746821249</v>
      </c>
      <c r="BM3813">
        <v>884.74212747420563</v>
      </c>
      <c r="BN3813">
        <v>113.07915285099935</v>
      </c>
      <c r="BO3813">
        <v>26.232910817230657</v>
      </c>
      <c r="BP3813">
        <v>0.10401354628705541</v>
      </c>
      <c r="BQ3813">
        <v>100</v>
      </c>
      <c r="BR3813">
        <v>283.47532874121418</v>
      </c>
      <c r="BS3813">
        <v>5.7097077587481594E-2</v>
      </c>
      <c r="BT3813">
        <v>3.2403525369715543E-4</v>
      </c>
      <c r="BU3813">
        <v>94.856064878599767</v>
      </c>
      <c r="BV3813">
        <v>0.55753668343983676</v>
      </c>
      <c r="BW3813">
        <v>13.897497527659507</v>
      </c>
      <c r="BX3813">
        <v>32.404958861006513</v>
      </c>
      <c r="BY3813">
        <v>35.800195846562353</v>
      </c>
      <c r="BZ3813">
        <v>1172.9377833919195</v>
      </c>
      <c r="CA3813">
        <v>161.52776509591163</v>
      </c>
      <c r="CB3813">
        <v>234.55626758761187</v>
      </c>
      <c r="CC3813" s="156">
        <v>0.75</v>
      </c>
      <c r="CD3813">
        <v>2300</v>
      </c>
      <c r="CE3813">
        <v>0.14174900200452822</v>
      </c>
      <c r="CF3813">
        <v>5.0257438333954694</v>
      </c>
      <c r="CG3813">
        <v>0.18408981105959252</v>
      </c>
      <c r="CH3813">
        <v>8.038403591341595</v>
      </c>
      <c r="CI3813">
        <v>11</v>
      </c>
    </row>
    <row r="3814" spans="47:87" x14ac:dyDescent="0.3">
      <c r="AU3814">
        <v>0.3</v>
      </c>
      <c r="AV3814">
        <v>19.250238381842117</v>
      </c>
      <c r="AW3814">
        <v>0.30352560440958209</v>
      </c>
      <c r="AX3814">
        <v>2.4059943205775101</v>
      </c>
      <c r="AY3814">
        <v>316.0639352555113</v>
      </c>
      <c r="AZ3814">
        <v>0.1043456918843067</v>
      </c>
      <c r="BA3814">
        <v>369.53725303085918</v>
      </c>
      <c r="BB3814">
        <v>313.77202778050048</v>
      </c>
      <c r="BC3814">
        <v>1</v>
      </c>
      <c r="BD3814">
        <v>37.710496194540923</v>
      </c>
      <c r="BE3814">
        <v>83.534132323541058</v>
      </c>
      <c r="BF3814">
        <v>12.879239207423419</v>
      </c>
      <c r="BG3814">
        <v>4.9080385635556318</v>
      </c>
      <c r="BH3814">
        <v>408.49551076156172</v>
      </c>
      <c r="BI3814">
        <v>0.2</v>
      </c>
      <c r="BJ3814">
        <v>2385.0695298618134</v>
      </c>
      <c r="BK3814">
        <v>673.5542321781885</v>
      </c>
      <c r="BL3814">
        <v>866.42160489450828</v>
      </c>
      <c r="BM3814">
        <v>746.25759655574848</v>
      </c>
      <c r="BN3814">
        <v>214.24911928150007</v>
      </c>
      <c r="BO3814">
        <v>27.2871698409106</v>
      </c>
      <c r="BP3814">
        <v>6.3606810102836892E-2</v>
      </c>
      <c r="BQ3814">
        <v>100</v>
      </c>
      <c r="BR3814">
        <v>375.59680542631639</v>
      </c>
      <c r="BS3814">
        <v>5.6743886101180044E-2</v>
      </c>
      <c r="BT3814">
        <v>2.9594780153295813E-4</v>
      </c>
      <c r="BU3814">
        <v>0</v>
      </c>
      <c r="BV3814">
        <v>0.57292746252860571</v>
      </c>
      <c r="BW3814">
        <v>14.137238532343794</v>
      </c>
      <c r="BX3814">
        <v>37.301273895950231</v>
      </c>
      <c r="BY3814">
        <v>36.970298848543635</v>
      </c>
      <c r="BZ3814">
        <v>961.5421961386063</v>
      </c>
      <c r="CA3814">
        <v>352.43702290404627</v>
      </c>
      <c r="CB3814">
        <v>235.95871586419236</v>
      </c>
      <c r="CC3814" s="156">
        <v>0.92</v>
      </c>
      <c r="CD3814">
        <v>1640</v>
      </c>
      <c r="CE3814">
        <v>0.19571402412573913</v>
      </c>
      <c r="CF3814">
        <v>6.1636629210773268</v>
      </c>
      <c r="CG3814">
        <v>0.25595170924576416</v>
      </c>
      <c r="CH3814">
        <v>21.713223132897909</v>
      </c>
      <c r="CI3814">
        <v>6</v>
      </c>
    </row>
    <row r="3815" spans="47:87" x14ac:dyDescent="0.3">
      <c r="AU3815">
        <v>0.3</v>
      </c>
      <c r="AV3815">
        <v>20.316628233213013</v>
      </c>
      <c r="AW3815">
        <v>0.30334553392386898</v>
      </c>
      <c r="AX3815">
        <v>2.106281927436858</v>
      </c>
      <c r="AY3815">
        <v>333.9819266983655</v>
      </c>
      <c r="AZ3815">
        <v>9.853525763540999E-2</v>
      </c>
      <c r="BA3815">
        <v>529.88408173519372</v>
      </c>
      <c r="BB3815">
        <v>292.89740793094688</v>
      </c>
      <c r="BC3815">
        <v>1</v>
      </c>
      <c r="BD3815">
        <v>37.674918303068353</v>
      </c>
      <c r="BE3815">
        <v>95.424096516458249</v>
      </c>
      <c r="BF3815">
        <v>15.311946003455311</v>
      </c>
      <c r="BG3815">
        <v>5.5184392197041605</v>
      </c>
      <c r="BH3815">
        <v>463.39981589328897</v>
      </c>
      <c r="BI3815">
        <v>0.2</v>
      </c>
      <c r="BJ3815">
        <v>2598.540249489296</v>
      </c>
      <c r="BK3815">
        <v>704.06465870184468</v>
      </c>
      <c r="BL3815">
        <v>927.48222901133511</v>
      </c>
      <c r="BM3815">
        <v>1049.6457739805442</v>
      </c>
      <c r="BN3815">
        <v>248.38426902874832</v>
      </c>
      <c r="BO3815">
        <v>27.173301474402461</v>
      </c>
      <c r="BP3815">
        <v>7.5449847709413265E-2</v>
      </c>
      <c r="BQ3815">
        <v>100</v>
      </c>
      <c r="BR3815">
        <v>317.2936969282145</v>
      </c>
      <c r="BS3815">
        <v>5.8942941676815741E-2</v>
      </c>
      <c r="BT3815">
        <v>2.8432899132739418E-4</v>
      </c>
      <c r="BU3815">
        <v>0</v>
      </c>
      <c r="BV3815">
        <v>0.51642028389135364</v>
      </c>
      <c r="BW3815">
        <v>14.651944004856295</v>
      </c>
      <c r="BX3815">
        <v>36.76714508863494</v>
      </c>
      <c r="BY3815">
        <v>32.056615705442915</v>
      </c>
      <c r="BZ3815">
        <v>984.13692469016587</v>
      </c>
      <c r="CA3815">
        <v>419.94442555613398</v>
      </c>
      <c r="CB3815">
        <v>227.95180653123597</v>
      </c>
      <c r="CC3815" s="156">
        <v>1.01</v>
      </c>
      <c r="CD3815">
        <v>850</v>
      </c>
      <c r="CE3815">
        <v>0.190936560802627</v>
      </c>
      <c r="CF3815">
        <v>6.3569534557190526</v>
      </c>
      <c r="CG3815">
        <v>0.23153879406465572</v>
      </c>
      <c r="CH3815">
        <v>13.432066631248048</v>
      </c>
      <c r="CI3815">
        <v>8</v>
      </c>
    </row>
    <row r="3816" spans="47:87" x14ac:dyDescent="0.3">
      <c r="AU3816">
        <v>0.3</v>
      </c>
      <c r="AV3816">
        <v>20.536542369773358</v>
      </c>
      <c r="AW3816">
        <v>0.38508483871806259</v>
      </c>
      <c r="AX3816">
        <v>1.5899905447774449</v>
      </c>
      <c r="AY3816">
        <v>340.97792241265125</v>
      </c>
      <c r="AZ3816">
        <v>0.10504460140356177</v>
      </c>
      <c r="BA3816">
        <v>413.75970215870109</v>
      </c>
      <c r="BB3816">
        <v>290.06430928966012</v>
      </c>
      <c r="BC3816">
        <v>1</v>
      </c>
      <c r="BD3816">
        <v>45.491929433045271</v>
      </c>
      <c r="BE3816">
        <v>90.524389579157301</v>
      </c>
      <c r="BF3816">
        <v>19.189772961978477</v>
      </c>
      <c r="BG3816">
        <v>4.7460571389016222</v>
      </c>
      <c r="BH3816">
        <v>413.42449084072166</v>
      </c>
      <c r="BI3816">
        <v>0.20000000000000009</v>
      </c>
      <c r="BJ3816">
        <v>2743.6831567445911</v>
      </c>
      <c r="BK3816">
        <v>683.38294866638887</v>
      </c>
      <c r="BL3816">
        <v>869.3876168492576</v>
      </c>
      <c r="BM3816">
        <v>985.2315448083616</v>
      </c>
      <c r="BN3816">
        <v>103.35138840961812</v>
      </c>
      <c r="BO3816">
        <v>34.838170004685523</v>
      </c>
      <c r="BP3816">
        <v>5.4285041385172837E-2</v>
      </c>
      <c r="BQ3816">
        <v>100</v>
      </c>
      <c r="BR3816">
        <v>430.07570325105769</v>
      </c>
      <c r="BS3816">
        <v>5.4618046550752537E-2</v>
      </c>
      <c r="BT3816">
        <v>3.0466773457191073E-4</v>
      </c>
      <c r="BU3816">
        <v>0</v>
      </c>
      <c r="BV3816">
        <v>0.54373031801887395</v>
      </c>
      <c r="BW3816">
        <v>15.54806167978345</v>
      </c>
      <c r="BX3816">
        <v>36.623923821528614</v>
      </c>
      <c r="BY3816">
        <v>33.05592122196974</v>
      </c>
      <c r="BZ3816">
        <v>1008.5645584045201</v>
      </c>
      <c r="CA3816">
        <v>293.9063687003399</v>
      </c>
      <c r="CB3816">
        <v>226.62995700290321</v>
      </c>
      <c r="CC3816" s="156">
        <v>1.1299999999999999</v>
      </c>
      <c r="CD3816">
        <v>1410</v>
      </c>
      <c r="CE3816">
        <v>0.14595953245755044</v>
      </c>
      <c r="CF3816">
        <v>5.367667409582749</v>
      </c>
      <c r="CG3816">
        <v>0.179221308815355</v>
      </c>
      <c r="CH3816">
        <v>10.344657777573682</v>
      </c>
      <c r="CI3816">
        <v>10</v>
      </c>
    </row>
    <row r="3817" spans="47:87" x14ac:dyDescent="0.3">
      <c r="AU3817">
        <v>0.3</v>
      </c>
      <c r="AV3817">
        <v>19.352679696206241</v>
      </c>
      <c r="AW3817">
        <v>0.27898007293573868</v>
      </c>
      <c r="AX3817">
        <v>1.4942311602114406</v>
      </c>
      <c r="AY3817">
        <v>309.18355208953415</v>
      </c>
      <c r="AZ3817">
        <v>0.10037935770599224</v>
      </c>
      <c r="BA3817">
        <v>405.24663296645861</v>
      </c>
      <c r="BB3817">
        <v>384.78812039891403</v>
      </c>
      <c r="BC3817">
        <v>1</v>
      </c>
      <c r="BD3817">
        <v>43.631117930785436</v>
      </c>
      <c r="BE3817">
        <v>120.74186015904635</v>
      </c>
      <c r="BF3817">
        <v>15.220866291715435</v>
      </c>
      <c r="BG3817">
        <v>7.7748667681102965</v>
      </c>
      <c r="BH3817">
        <v>419.84211290611853</v>
      </c>
      <c r="BI3817">
        <v>0.20000000000000004</v>
      </c>
      <c r="BJ3817">
        <v>2582.9225733526323</v>
      </c>
      <c r="BK3817">
        <v>700.63855186217086</v>
      </c>
      <c r="BL3817">
        <v>886.95153973649269</v>
      </c>
      <c r="BM3817">
        <v>893.79438349333839</v>
      </c>
      <c r="BN3817">
        <v>192.66933377601134</v>
      </c>
      <c r="BO3817">
        <v>25.108805438214635</v>
      </c>
      <c r="BP3817">
        <v>5.500773407149169E-2</v>
      </c>
      <c r="BQ3817">
        <v>100</v>
      </c>
      <c r="BR3817">
        <v>384.45050922702154</v>
      </c>
      <c r="BS3817">
        <v>5.9899904951115343E-2</v>
      </c>
      <c r="BT3817">
        <v>3.0673163713365462E-4</v>
      </c>
      <c r="BU3817">
        <v>0</v>
      </c>
      <c r="BV3817">
        <v>0.49242380964020344</v>
      </c>
      <c r="BW3817">
        <v>15.859212029299602</v>
      </c>
      <c r="BX3817">
        <v>37.770918646793774</v>
      </c>
      <c r="BY3817">
        <v>35.571236969689899</v>
      </c>
      <c r="BZ3817">
        <v>954.08300312411347</v>
      </c>
      <c r="CA3817">
        <v>261.98092363107708</v>
      </c>
      <c r="CB3817">
        <v>222.11469504489793</v>
      </c>
      <c r="CC3817" s="156">
        <v>1.1299999999999999</v>
      </c>
      <c r="CD3817">
        <v>1230</v>
      </c>
      <c r="CE3817">
        <v>0.12840108500381375</v>
      </c>
      <c r="CF3817">
        <v>4.4081708512395918</v>
      </c>
      <c r="CG3817">
        <v>0.15603375122591256</v>
      </c>
      <c r="CH3817">
        <v>9.0237369274394723</v>
      </c>
      <c r="CI3817">
        <v>12</v>
      </c>
    </row>
    <row r="3818" spans="47:87" x14ac:dyDescent="0.3">
      <c r="AU3818">
        <v>0.3</v>
      </c>
      <c r="AV3818">
        <v>20.030515108491322</v>
      </c>
      <c r="AW3818">
        <v>0.38336854966095463</v>
      </c>
      <c r="AX3818">
        <v>1.2280295253705278</v>
      </c>
      <c r="AY3818">
        <v>304.24893831085888</v>
      </c>
      <c r="AZ3818">
        <v>0.10543784794471668</v>
      </c>
      <c r="BA3818">
        <v>522.07252289727921</v>
      </c>
      <c r="BB3818">
        <v>364.1393742316352</v>
      </c>
      <c r="BC3818">
        <v>1</v>
      </c>
      <c r="BD3818">
        <v>39.314028004960747</v>
      </c>
      <c r="BE3818">
        <v>111.77383782410509</v>
      </c>
      <c r="BF3818">
        <v>15.364948491097293</v>
      </c>
      <c r="BG3818">
        <v>6.6640623629626861</v>
      </c>
      <c r="BH3818">
        <v>469.23429393911914</v>
      </c>
      <c r="BI3818">
        <v>0.19999999999999998</v>
      </c>
      <c r="BJ3818">
        <v>3139.9914038626625</v>
      </c>
      <c r="BK3818">
        <v>682.1179266601132</v>
      </c>
      <c r="BL3818">
        <v>882.57067319391388</v>
      </c>
      <c r="BM3818">
        <v>1049.2816934881253</v>
      </c>
      <c r="BN3818">
        <v>146.17144533131952</v>
      </c>
      <c r="BO3818">
        <v>34.729428996432034</v>
      </c>
      <c r="BP3818">
        <v>4.8392823180318303E-2</v>
      </c>
      <c r="BQ3818">
        <v>100</v>
      </c>
      <c r="BR3818">
        <v>209.75446482060087</v>
      </c>
      <c r="BS3818">
        <v>6.0333515212312054E-2</v>
      </c>
      <c r="BT3818">
        <v>3.0767290637480994E-4</v>
      </c>
      <c r="BU3818">
        <v>0</v>
      </c>
      <c r="BV3818">
        <v>0.54976099721841976</v>
      </c>
      <c r="BW3818">
        <v>15.169998346587185</v>
      </c>
      <c r="BX3818">
        <v>35.397146579909936</v>
      </c>
      <c r="BY3818">
        <v>37.561963416346991</v>
      </c>
      <c r="BZ3818">
        <v>1244.8571714975124</v>
      </c>
      <c r="CA3818">
        <v>255.16042372399352</v>
      </c>
      <c r="CB3818">
        <v>218.54925236868141</v>
      </c>
      <c r="CC3818" s="156">
        <v>0.93</v>
      </c>
      <c r="CD3818">
        <v>1140</v>
      </c>
      <c r="CE3818">
        <v>0.12417318029430158</v>
      </c>
      <c r="CF3818">
        <v>4.4347053208724123</v>
      </c>
      <c r="CG3818">
        <v>0.17131316609718036</v>
      </c>
      <c r="CH3818">
        <v>4.5008230202461661</v>
      </c>
      <c r="CI3818">
        <v>13</v>
      </c>
    </row>
    <row r="3819" spans="47:87" x14ac:dyDescent="0.3">
      <c r="AU3819">
        <v>0.3</v>
      </c>
      <c r="AV3819">
        <v>19.969390188092802</v>
      </c>
      <c r="AW3819">
        <v>0.31862179027686466</v>
      </c>
      <c r="AX3819">
        <v>0.73466557534001986</v>
      </c>
      <c r="AY3819">
        <v>330.32790196991886</v>
      </c>
      <c r="AZ3819">
        <v>0.10739063887249645</v>
      </c>
      <c r="BA3819">
        <v>359.17319563913009</v>
      </c>
      <c r="BB3819">
        <v>383.60871941097537</v>
      </c>
      <c r="BC3819">
        <v>1</v>
      </c>
      <c r="BD3819">
        <v>53.1544149482026</v>
      </c>
      <c r="BE3819">
        <v>97.785539497961764</v>
      </c>
      <c r="BF3819">
        <v>11.191458516949179</v>
      </c>
      <c r="BG3819">
        <v>3.278540430177062</v>
      </c>
      <c r="BH3819">
        <v>421.28754212302721</v>
      </c>
      <c r="BI3819">
        <v>0.20000000000000004</v>
      </c>
      <c r="BJ3819">
        <v>2899.8896733000097</v>
      </c>
      <c r="BK3819">
        <v>687.12195845945291</v>
      </c>
      <c r="BL3819">
        <v>818.46828399118158</v>
      </c>
      <c r="BM3819">
        <v>963.44329373500352</v>
      </c>
      <c r="BN3819">
        <v>189.973447240594</v>
      </c>
      <c r="BO3819">
        <v>28.888909615024616</v>
      </c>
      <c r="BP3819">
        <v>3.7102227717403673E-2</v>
      </c>
      <c r="BQ3819">
        <v>100</v>
      </c>
      <c r="BR3819">
        <v>360.85585234577985</v>
      </c>
      <c r="BS3819">
        <v>5.5681448791547329E-2</v>
      </c>
      <c r="BT3819">
        <v>3.1157263258440899E-4</v>
      </c>
      <c r="BU3819">
        <v>145.11319345031967</v>
      </c>
      <c r="BV3819">
        <v>0.53615487725986122</v>
      </c>
      <c r="BW3819">
        <v>13.247631687062727</v>
      </c>
      <c r="BX3819">
        <v>35.438620542189256</v>
      </c>
      <c r="BY3819">
        <v>30.352336263169093</v>
      </c>
      <c r="BZ3819">
        <v>952.88895136296389</v>
      </c>
      <c r="CA3819">
        <v>321.19303830871149</v>
      </c>
      <c r="CB3819">
        <v>249.56619956893078</v>
      </c>
      <c r="CC3819" s="156">
        <v>0.8</v>
      </c>
      <c r="CD3819">
        <v>2270</v>
      </c>
      <c r="CE3819">
        <v>0.13181992046884727</v>
      </c>
      <c r="CF3819">
        <v>4.4366287741926467</v>
      </c>
      <c r="CG3819">
        <v>0.1571097326153974</v>
      </c>
      <c r="CH3819">
        <v>8.7791980150785776</v>
      </c>
      <c r="CI3819">
        <v>12</v>
      </c>
    </row>
    <row r="3820" spans="47:87" x14ac:dyDescent="0.3">
      <c r="AU3820">
        <v>0.3</v>
      </c>
      <c r="AV3820">
        <v>21.674462399705433</v>
      </c>
      <c r="AW3820">
        <v>0.31780707348259229</v>
      </c>
      <c r="AX3820">
        <v>2.0349591857716423</v>
      </c>
      <c r="AY3820">
        <v>325.07039089863923</v>
      </c>
      <c r="AZ3820">
        <v>0.10520259233344192</v>
      </c>
      <c r="BA3820">
        <v>382.73522851921263</v>
      </c>
      <c r="BB3820">
        <v>346.25058135332148</v>
      </c>
      <c r="BC3820">
        <v>1</v>
      </c>
      <c r="BD3820">
        <v>27.621729114680662</v>
      </c>
      <c r="BE3820">
        <v>112.2652016869103</v>
      </c>
      <c r="BF3820">
        <v>10.449227323818343</v>
      </c>
      <c r="BG3820">
        <v>4.9202119770813875</v>
      </c>
      <c r="BH3820">
        <v>415.5402222385506</v>
      </c>
      <c r="BI3820">
        <v>0.20000000000000004</v>
      </c>
      <c r="BJ3820">
        <v>2632.8086751957972</v>
      </c>
      <c r="BK3820">
        <v>707.43211035755314</v>
      </c>
      <c r="BL3820">
        <v>955.89544903988417</v>
      </c>
      <c r="BM3820">
        <v>993.54566107951541</v>
      </c>
      <c r="BN3820">
        <v>136.49892640979488</v>
      </c>
      <c r="BO3820">
        <v>28.795504575030506</v>
      </c>
      <c r="BP3820">
        <v>3.9387223147689512E-2</v>
      </c>
      <c r="BQ3820">
        <v>100</v>
      </c>
      <c r="BR3820">
        <v>324.80363319260061</v>
      </c>
      <c r="BS3820">
        <v>5.6429535861114578E-2</v>
      </c>
      <c r="BT3820">
        <v>3.2121891898546337E-4</v>
      </c>
      <c r="BU3820">
        <v>47.242967348834156</v>
      </c>
      <c r="BV3820">
        <v>0.52986659302703853</v>
      </c>
      <c r="BW3820">
        <v>15.768632946107473</v>
      </c>
      <c r="BX3820">
        <v>33.212752555416081</v>
      </c>
      <c r="BY3820">
        <v>28.367485560211694</v>
      </c>
      <c r="BZ3820">
        <v>1118.1868918868684</v>
      </c>
      <c r="CA3820">
        <v>301.34931059171316</v>
      </c>
      <c r="CB3820">
        <v>230.48139539918188</v>
      </c>
      <c r="CC3820" s="156">
        <v>1.04</v>
      </c>
      <c r="CD3820">
        <v>1580</v>
      </c>
      <c r="CE3820">
        <v>0.17273756241702087</v>
      </c>
      <c r="CF3820">
        <v>5.5077525753846786</v>
      </c>
      <c r="CG3820">
        <v>0.22684701820502401</v>
      </c>
      <c r="CH3820">
        <v>22.090817809291568</v>
      </c>
      <c r="CI3820">
        <v>7</v>
      </c>
    </row>
    <row r="3821" spans="47:87" x14ac:dyDescent="0.3">
      <c r="AU3821">
        <v>0.3</v>
      </c>
      <c r="AV3821">
        <v>19.293684155680996</v>
      </c>
      <c r="AW3821">
        <v>0.2724284125392063</v>
      </c>
      <c r="AX3821">
        <v>1.5959978103911407</v>
      </c>
      <c r="AY3821">
        <v>331.28011312269575</v>
      </c>
      <c r="AZ3821">
        <v>0.10560515830095281</v>
      </c>
      <c r="BA3821">
        <v>502.08918534633716</v>
      </c>
      <c r="BB3821">
        <v>267.61649085260518</v>
      </c>
      <c r="BC3821">
        <v>1</v>
      </c>
      <c r="BD3821">
        <v>41.678076093447274</v>
      </c>
      <c r="BE3821">
        <v>77.647605449722136</v>
      </c>
      <c r="BF3821">
        <v>14.659418880230017</v>
      </c>
      <c r="BG3821">
        <v>6.4839249664273266</v>
      </c>
      <c r="BH3821">
        <v>422.850671610294</v>
      </c>
      <c r="BI3821">
        <v>0.2</v>
      </c>
      <c r="BJ3821">
        <v>2465.677570611952</v>
      </c>
      <c r="BK3821">
        <v>691.63597565687292</v>
      </c>
      <c r="BL3821">
        <v>904.22388383966916</v>
      </c>
      <c r="BM3821">
        <v>924.53817626791988</v>
      </c>
      <c r="BN3821">
        <v>134.6715154268289</v>
      </c>
      <c r="BO3821">
        <v>24.624189834942509</v>
      </c>
      <c r="BP3821">
        <v>4.0932174818524812E-2</v>
      </c>
      <c r="BQ3821">
        <v>100</v>
      </c>
      <c r="BR3821">
        <v>370.50585281405512</v>
      </c>
      <c r="BS3821">
        <v>5.1653853401847499E-2</v>
      </c>
      <c r="BT3821">
        <v>2.8820286362279599E-4</v>
      </c>
      <c r="BU3821">
        <v>30.883643157267908</v>
      </c>
      <c r="BV3821">
        <v>0.50014427011236084</v>
      </c>
      <c r="BW3821">
        <v>15.253585919816153</v>
      </c>
      <c r="BX3821">
        <v>37.080754252802514</v>
      </c>
      <c r="BY3821">
        <v>31.659866230941944</v>
      </c>
      <c r="BZ3821">
        <v>899.1225382407149</v>
      </c>
      <c r="CA3821">
        <v>275.67670608799773</v>
      </c>
      <c r="CB3821">
        <v>229.15238469561791</v>
      </c>
      <c r="CC3821" s="156">
        <v>0.84</v>
      </c>
      <c r="CD3821">
        <v>1960</v>
      </c>
      <c r="CE3821">
        <v>0.17428151039784145</v>
      </c>
      <c r="CF3821">
        <v>6.4582611672527532</v>
      </c>
      <c r="CG3821">
        <v>0.20770046348112198</v>
      </c>
      <c r="CH3821">
        <v>17.508516886679558</v>
      </c>
      <c r="CI3821">
        <v>8</v>
      </c>
    </row>
    <row r="3822" spans="47:87" x14ac:dyDescent="0.3">
      <c r="AU3822">
        <v>0.3</v>
      </c>
      <c r="AV3822">
        <v>20.734353681057886</v>
      </c>
      <c r="AW3822">
        <v>0.2977444639460628</v>
      </c>
      <c r="AX3822">
        <v>1.5858833495077524</v>
      </c>
      <c r="AY3822">
        <v>333.0774488251389</v>
      </c>
      <c r="AZ3822">
        <v>9.8018708734890325E-2</v>
      </c>
      <c r="BA3822">
        <v>406.54545976505392</v>
      </c>
      <c r="BB3822">
        <v>385.46462449702932</v>
      </c>
      <c r="BC3822">
        <v>1</v>
      </c>
      <c r="BD3822">
        <v>50.159786256257838</v>
      </c>
      <c r="BE3822">
        <v>107.97521173829996</v>
      </c>
      <c r="BF3822">
        <v>6.7199744219787041</v>
      </c>
      <c r="BG3822">
        <v>5.3320057527261246</v>
      </c>
      <c r="BH3822">
        <v>346.7005249753812</v>
      </c>
      <c r="BI3822">
        <v>0.19999999999999998</v>
      </c>
      <c r="BJ3822">
        <v>2788.4793846151333</v>
      </c>
      <c r="BK3822">
        <v>681.67182735313202</v>
      </c>
      <c r="BL3822">
        <v>889.72708057349155</v>
      </c>
      <c r="BM3822">
        <v>954.53613971803941</v>
      </c>
      <c r="BN3822">
        <v>177.31911932566348</v>
      </c>
      <c r="BO3822">
        <v>27.016801966726089</v>
      </c>
      <c r="BP3822">
        <v>3.215792667206633E-2</v>
      </c>
      <c r="BQ3822">
        <v>100</v>
      </c>
      <c r="BR3822">
        <v>323.51847138293147</v>
      </c>
      <c r="BS3822">
        <v>5.110199071105697E-2</v>
      </c>
      <c r="BT3822">
        <v>3.1907789682373503E-4</v>
      </c>
      <c r="BU3822">
        <v>0</v>
      </c>
      <c r="BV3822">
        <v>0.50438607474625119</v>
      </c>
      <c r="BW3822">
        <v>15.14426461190771</v>
      </c>
      <c r="BX3822">
        <v>32.849538802663346</v>
      </c>
      <c r="BY3822">
        <v>31.27993827684309</v>
      </c>
      <c r="BZ3822">
        <v>952.05880035679479</v>
      </c>
      <c r="CA3822">
        <v>258.53379175697495</v>
      </c>
      <c r="CB3822">
        <v>238.0985870227322</v>
      </c>
      <c r="CC3822" s="156">
        <v>1.08</v>
      </c>
      <c r="CD3822">
        <v>1800</v>
      </c>
      <c r="CE3822">
        <v>6.7709580461438046E-2</v>
      </c>
      <c r="CF3822">
        <v>3.1677209613987785</v>
      </c>
      <c r="CG3822">
        <v>0.10709092094227589</v>
      </c>
      <c r="CH3822">
        <v>-5.6253295105767434</v>
      </c>
      <c r="CI3822" t="s">
        <v>479</v>
      </c>
    </row>
    <row r="3823" spans="47:87" x14ac:dyDescent="0.3">
      <c r="AU3823">
        <v>0.3</v>
      </c>
      <c r="AV3823">
        <v>18.708656415439485</v>
      </c>
      <c r="AW3823">
        <v>0.34884335428876301</v>
      </c>
      <c r="AX3823">
        <v>1.9473605414956443</v>
      </c>
      <c r="AY3823">
        <v>322.17983838419019</v>
      </c>
      <c r="AZ3823">
        <v>0.10216191529700608</v>
      </c>
      <c r="BA3823">
        <v>379.59056748724112</v>
      </c>
      <c r="BB3823">
        <v>291.01617029814491</v>
      </c>
      <c r="BC3823">
        <v>1</v>
      </c>
      <c r="BD3823">
        <v>37.905453434204986</v>
      </c>
      <c r="BE3823">
        <v>105.06256980514615</v>
      </c>
      <c r="BF3823">
        <v>18.509043151938723</v>
      </c>
      <c r="BG3823">
        <v>6.3923945594408558</v>
      </c>
      <c r="BH3823">
        <v>380.43166406807399</v>
      </c>
      <c r="BI3823">
        <v>0.19999999999999993</v>
      </c>
      <c r="BJ3823">
        <v>2184.0292511849166</v>
      </c>
      <c r="BK3823">
        <v>682.79488924595705</v>
      </c>
      <c r="BL3823">
        <v>929.7012598663232</v>
      </c>
      <c r="BM3823">
        <v>976.22735430892669</v>
      </c>
      <c r="BN3823">
        <v>147.30250685443312</v>
      </c>
      <c r="BO3823">
        <v>31.685019412571013</v>
      </c>
      <c r="BP3823">
        <v>3.3904510444102302E-2</v>
      </c>
      <c r="BQ3823">
        <v>100</v>
      </c>
      <c r="BR3823">
        <v>311.35259442317897</v>
      </c>
      <c r="BS3823">
        <v>5.6947190088534209E-2</v>
      </c>
      <c r="BT3823">
        <v>3.036233790831454E-4</v>
      </c>
      <c r="BU3823">
        <v>51.187086803418964</v>
      </c>
      <c r="BV3823">
        <v>0.55202797048695718</v>
      </c>
      <c r="BW3823">
        <v>14.635821468946309</v>
      </c>
      <c r="BX3823">
        <v>35.038710871646686</v>
      </c>
      <c r="BY3823">
        <v>31.161174952669768</v>
      </c>
      <c r="BZ3823">
        <v>1202.6594493483015</v>
      </c>
      <c r="CA3823">
        <v>320.52083147939669</v>
      </c>
      <c r="CB3823">
        <v>251.39561529478391</v>
      </c>
      <c r="CC3823" s="156">
        <v>0.81</v>
      </c>
      <c r="CD3823">
        <v>1450</v>
      </c>
      <c r="CE3823">
        <v>0.11504514825363032</v>
      </c>
      <c r="CF3823">
        <v>4.6770391123881634</v>
      </c>
      <c r="CG3823">
        <v>0.15318125760899279</v>
      </c>
      <c r="CH3823">
        <v>2.2858906410023359</v>
      </c>
      <c r="CI3823">
        <v>16</v>
      </c>
    </row>
    <row r="3824" spans="47:87" x14ac:dyDescent="0.3">
      <c r="AU3824">
        <v>0.3</v>
      </c>
      <c r="AV3824">
        <v>20.575806470487645</v>
      </c>
      <c r="AW3824">
        <v>0.29261466942390119</v>
      </c>
      <c r="AX3824">
        <v>1.5391796381717415</v>
      </c>
      <c r="AY3824">
        <v>328.24864295264109</v>
      </c>
      <c r="AZ3824">
        <v>0.10589428773201155</v>
      </c>
      <c r="BA3824">
        <v>393.10056316057012</v>
      </c>
      <c r="BB3824">
        <v>379.93182172080344</v>
      </c>
      <c r="BC3824">
        <v>1</v>
      </c>
      <c r="BD3824">
        <v>37.897184836898766</v>
      </c>
      <c r="BE3824">
        <v>106.92666967613749</v>
      </c>
      <c r="BF3824">
        <v>22.49191207764958</v>
      </c>
      <c r="BG3824">
        <v>6.1476388859395934</v>
      </c>
      <c r="BH3824">
        <v>411.83303475422076</v>
      </c>
      <c r="BI3824">
        <v>0.2</v>
      </c>
      <c r="BJ3824">
        <v>2911.5772221709835</v>
      </c>
      <c r="BK3824">
        <v>689.63254380756166</v>
      </c>
      <c r="BL3824">
        <v>903.7794376265922</v>
      </c>
      <c r="BM3824">
        <v>791.28744073497057</v>
      </c>
      <c r="BN3824">
        <v>137.58774023353646</v>
      </c>
      <c r="BO3824">
        <v>26.26057711836361</v>
      </c>
      <c r="BP3824">
        <v>6.6839026749059102E-2</v>
      </c>
      <c r="BQ3824">
        <v>100</v>
      </c>
      <c r="BR3824">
        <v>370.61780119973565</v>
      </c>
      <c r="BS3824">
        <v>5.1750866766397667E-2</v>
      </c>
      <c r="BT3824">
        <v>3.0034776328564266E-4</v>
      </c>
      <c r="BU3824">
        <v>0</v>
      </c>
      <c r="BV3824">
        <v>0.57896803210638748</v>
      </c>
      <c r="BW3824">
        <v>13.864775867009131</v>
      </c>
      <c r="BX3824">
        <v>34.887217795055939</v>
      </c>
      <c r="BY3824">
        <v>34.469215655420534</v>
      </c>
      <c r="BZ3824">
        <v>1031.5880483617066</v>
      </c>
      <c r="CA3824">
        <v>301.77274902416912</v>
      </c>
      <c r="CB3824">
        <v>246.92831564770088</v>
      </c>
      <c r="CC3824" s="156">
        <v>0.81</v>
      </c>
      <c r="CD3824">
        <v>2880</v>
      </c>
      <c r="CE3824">
        <v>5.8329177356518214E-2</v>
      </c>
      <c r="CF3824">
        <v>2.4623141242177438</v>
      </c>
      <c r="CG3824">
        <v>9.2033200806185322E-2</v>
      </c>
      <c r="CH3824">
        <v>-7.1321868335403815</v>
      </c>
      <c r="CI3824" t="s">
        <v>479</v>
      </c>
    </row>
    <row r="3825" spans="47:87" x14ac:dyDescent="0.3">
      <c r="AU3825">
        <v>0.3</v>
      </c>
      <c r="AV3825">
        <v>21.901427484830609</v>
      </c>
      <c r="AW3825">
        <v>0.29900015915915984</v>
      </c>
      <c r="AX3825">
        <v>0.84501551197667057</v>
      </c>
      <c r="AY3825">
        <v>321.2338825470498</v>
      </c>
      <c r="AZ3825">
        <v>9.624442748834712E-2</v>
      </c>
      <c r="BA3825">
        <v>489.65612744104862</v>
      </c>
      <c r="BB3825">
        <v>294.48799116955104</v>
      </c>
      <c r="BC3825">
        <v>1</v>
      </c>
      <c r="BD3825">
        <v>47.36512602760763</v>
      </c>
      <c r="BE3825">
        <v>103.35148579197269</v>
      </c>
      <c r="BF3825">
        <v>15.344547700829802</v>
      </c>
      <c r="BG3825">
        <v>5.6238152858498305</v>
      </c>
      <c r="BH3825">
        <v>466.96564573249873</v>
      </c>
      <c r="BI3825">
        <v>0.20000000000000004</v>
      </c>
      <c r="BJ3825">
        <v>2858.2726259025671</v>
      </c>
      <c r="BK3825">
        <v>693.4636058801201</v>
      </c>
      <c r="BL3825">
        <v>902.21181140139458</v>
      </c>
      <c r="BM3825">
        <v>972.69525073870363</v>
      </c>
      <c r="BN3825">
        <v>173.67459284870975</v>
      </c>
      <c r="BO3825">
        <v>27.292195941116248</v>
      </c>
      <c r="BP3825">
        <v>1.2712631970357434E-2</v>
      </c>
      <c r="BQ3825">
        <v>100</v>
      </c>
      <c r="BR3825">
        <v>271.16234225883136</v>
      </c>
      <c r="BS3825">
        <v>5.5657822946166911E-2</v>
      </c>
      <c r="BT3825">
        <v>3.2178022210416451E-4</v>
      </c>
      <c r="BU3825">
        <v>17.173130550319684</v>
      </c>
      <c r="BV3825">
        <v>0.55332952333822527</v>
      </c>
      <c r="BW3825">
        <v>13.594825508205306</v>
      </c>
      <c r="BX3825">
        <v>35.800797600207616</v>
      </c>
      <c r="BY3825">
        <v>32.958089726589527</v>
      </c>
      <c r="BZ3825">
        <v>961.29963074877355</v>
      </c>
      <c r="CA3825">
        <v>225.35261509460952</v>
      </c>
      <c r="CB3825">
        <v>228.56500835413112</v>
      </c>
      <c r="CC3825" s="156">
        <v>0.9</v>
      </c>
      <c r="CD3825">
        <v>1390</v>
      </c>
      <c r="CE3825">
        <v>0.17696833195286854</v>
      </c>
      <c r="CF3825">
        <v>6.0443008167487964</v>
      </c>
      <c r="CG3825">
        <v>0.23643155019827836</v>
      </c>
      <c r="CH3825">
        <v>14.166603976884096</v>
      </c>
      <c r="CI3825">
        <v>7</v>
      </c>
    </row>
    <row r="3826" spans="47:87" x14ac:dyDescent="0.3">
      <c r="AU3826">
        <v>0.3</v>
      </c>
      <c r="AV3826">
        <v>19.517736473057091</v>
      </c>
      <c r="AW3826">
        <v>0.29706189200246436</v>
      </c>
      <c r="AX3826">
        <v>0.65603858503778423</v>
      </c>
      <c r="AY3826">
        <v>344.22714992581984</v>
      </c>
      <c r="AZ3826">
        <v>0.10409539108401787</v>
      </c>
      <c r="BA3826">
        <v>369.60259558293262</v>
      </c>
      <c r="BB3826">
        <v>244.92313380186803</v>
      </c>
      <c r="BC3826">
        <v>1</v>
      </c>
      <c r="BD3826">
        <v>40.31578148613967</v>
      </c>
      <c r="BE3826">
        <v>98.432218646955221</v>
      </c>
      <c r="BF3826">
        <v>10.647875443350776</v>
      </c>
      <c r="BG3826">
        <v>3.8646455309256806</v>
      </c>
      <c r="BH3826">
        <v>466.07568176199226</v>
      </c>
      <c r="BI3826">
        <v>0.20000000000000007</v>
      </c>
      <c r="BJ3826">
        <v>2449.4691009267099</v>
      </c>
      <c r="BK3826">
        <v>693.66957057573813</v>
      </c>
      <c r="BL3826">
        <v>883.31786115499858</v>
      </c>
      <c r="BM3826">
        <v>1005.0435868880113</v>
      </c>
      <c r="BN3826">
        <v>152.03289395306774</v>
      </c>
      <c r="BO3826">
        <v>26.868265288686111</v>
      </c>
      <c r="BP3826">
        <v>4.256217733125215E-2</v>
      </c>
      <c r="BQ3826">
        <v>100</v>
      </c>
      <c r="BR3826">
        <v>361.16947255157686</v>
      </c>
      <c r="BS3826">
        <v>5.2944210401353907E-2</v>
      </c>
      <c r="BT3826">
        <v>2.872948731816876E-4</v>
      </c>
      <c r="BU3826">
        <v>0</v>
      </c>
      <c r="BV3826">
        <v>0.57285097125711293</v>
      </c>
      <c r="BW3826">
        <v>14.598765751004127</v>
      </c>
      <c r="BX3826">
        <v>34.113513858819431</v>
      </c>
      <c r="BY3826">
        <v>31.115238946259442</v>
      </c>
      <c r="BZ3826">
        <v>1005.2408575630727</v>
      </c>
      <c r="CA3826">
        <v>257.01239429323641</v>
      </c>
      <c r="CB3826">
        <v>220.5226069372186</v>
      </c>
      <c r="CC3826" s="156">
        <v>1.04</v>
      </c>
      <c r="CD3826">
        <v>1360</v>
      </c>
      <c r="CE3826">
        <v>0.17815656546044534</v>
      </c>
      <c r="CF3826">
        <v>6.4393558498942252</v>
      </c>
      <c r="CG3826">
        <v>0.21342917123362587</v>
      </c>
      <c r="CH3826">
        <v>18.240308291170528</v>
      </c>
      <c r="CI3826">
        <v>8</v>
      </c>
    </row>
    <row r="3827" spans="47:87" x14ac:dyDescent="0.3">
      <c r="AU3827">
        <v>0.3</v>
      </c>
      <c r="AV3827">
        <v>20.917376035560608</v>
      </c>
      <c r="AW3827">
        <v>0.27548308471836463</v>
      </c>
      <c r="AX3827">
        <v>1.4413530156996501</v>
      </c>
      <c r="AY3827">
        <v>339.83464208264667</v>
      </c>
      <c r="AZ3827">
        <v>9.5459566824940903E-2</v>
      </c>
      <c r="BA3827">
        <v>461.08614486556365</v>
      </c>
      <c r="BB3827">
        <v>238.12359268667936</v>
      </c>
      <c r="BC3827">
        <v>1</v>
      </c>
      <c r="BD3827">
        <v>48.24845450868586</v>
      </c>
      <c r="BE3827">
        <v>97.736079299313772</v>
      </c>
      <c r="BF3827">
        <v>13.451326966885979</v>
      </c>
      <c r="BG3827">
        <v>5.3895524372209511</v>
      </c>
      <c r="BH3827">
        <v>391.19514554066757</v>
      </c>
      <c r="BI3827">
        <v>0.20000000000000004</v>
      </c>
      <c r="BJ3827">
        <v>2828.8323034082223</v>
      </c>
      <c r="BK3827">
        <v>697.72400170950186</v>
      </c>
      <c r="BL3827">
        <v>935.02453329928687</v>
      </c>
      <c r="BM3827">
        <v>857.47930228891164</v>
      </c>
      <c r="BN3827">
        <v>179.21885599365552</v>
      </c>
      <c r="BO3827">
        <v>24.847807743884058</v>
      </c>
      <c r="BP3827">
        <v>4.7815110242479891E-2</v>
      </c>
      <c r="BQ3827">
        <v>100</v>
      </c>
      <c r="BR3827">
        <v>363.08633510353542</v>
      </c>
      <c r="BS3827">
        <v>5.2478478176771273E-2</v>
      </c>
      <c r="BT3827">
        <v>2.7260712125704397E-4</v>
      </c>
      <c r="BU3827">
        <v>49.917680838462211</v>
      </c>
      <c r="BV3827">
        <v>0.56259924060686084</v>
      </c>
      <c r="BW3827">
        <v>15.202178492791086</v>
      </c>
      <c r="BX3827">
        <v>35.14158972117221</v>
      </c>
      <c r="BY3827">
        <v>34.658802260494511</v>
      </c>
      <c r="BZ3827">
        <v>1045.851868085552</v>
      </c>
      <c r="CA3827">
        <v>349.07938413138447</v>
      </c>
      <c r="CB3827">
        <v>230.31544322834904</v>
      </c>
      <c r="CC3827" s="156">
        <v>0.92</v>
      </c>
      <c r="CD3827">
        <v>1650</v>
      </c>
      <c r="CE3827">
        <v>0.15790851438911191</v>
      </c>
      <c r="CF3827">
        <v>6.8365359643725112</v>
      </c>
      <c r="CG3827">
        <v>0.20553144539220425</v>
      </c>
      <c r="CH3827">
        <v>14.698206466568408</v>
      </c>
      <c r="CI3827">
        <v>9</v>
      </c>
    </row>
    <row r="3828" spans="47:87" x14ac:dyDescent="0.3">
      <c r="AU3828">
        <v>0.3</v>
      </c>
      <c r="AV3828">
        <v>17.398979656156179</v>
      </c>
      <c r="AW3828">
        <v>0.27499488432916203</v>
      </c>
      <c r="AX3828">
        <v>1.1239339116212812</v>
      </c>
      <c r="AY3828">
        <v>311.82046665658515</v>
      </c>
      <c r="AZ3828">
        <v>7.6609437091476829E-2</v>
      </c>
      <c r="BA3828">
        <v>478.35007423905626</v>
      </c>
      <c r="BB3828">
        <v>383.22959173536003</v>
      </c>
      <c r="BC3828">
        <v>1</v>
      </c>
      <c r="BD3828">
        <v>35.233537021193172</v>
      </c>
      <c r="BE3828">
        <v>91.888646463867047</v>
      </c>
      <c r="BF3828">
        <v>10.084975429100146</v>
      </c>
      <c r="BG3828">
        <v>5.6456712741772996</v>
      </c>
      <c r="BH3828">
        <v>367.00265089974801</v>
      </c>
      <c r="BI3828">
        <v>0.2</v>
      </c>
      <c r="BJ3828">
        <v>2621.4713733591825</v>
      </c>
      <c r="BK3828">
        <v>697.36690154991857</v>
      </c>
      <c r="BL3828">
        <v>930.88539277031123</v>
      </c>
      <c r="BM3828">
        <v>902.86429741790982</v>
      </c>
      <c r="BN3828">
        <v>172.11059724340294</v>
      </c>
      <c r="BO3828">
        <v>24.921937015153475</v>
      </c>
      <c r="BP3828">
        <v>3.3482589489690864E-2</v>
      </c>
      <c r="BQ3828">
        <v>100</v>
      </c>
      <c r="BR3828">
        <v>307.29079309417017</v>
      </c>
      <c r="BS3828">
        <v>5.6638196458519377E-2</v>
      </c>
      <c r="BT3828">
        <v>3.0387544317090698E-4</v>
      </c>
      <c r="BU3828">
        <v>10.260974707770979</v>
      </c>
      <c r="BV3828">
        <v>0.58079873036714758</v>
      </c>
      <c r="BW3828">
        <v>15.226533290934187</v>
      </c>
      <c r="BX3828">
        <v>33.252749537300701</v>
      </c>
      <c r="BY3828">
        <v>34.253821081137467</v>
      </c>
      <c r="BZ3828">
        <v>1062.5883936636865</v>
      </c>
      <c r="CA3828">
        <v>236.93685761039944</v>
      </c>
      <c r="CB3828">
        <v>223.35300610936679</v>
      </c>
      <c r="CC3828" s="156">
        <v>0.67</v>
      </c>
      <c r="CD3828">
        <v>2080</v>
      </c>
      <c r="CE3828">
        <v>0.23468017202636271</v>
      </c>
      <c r="CF3828">
        <v>7.5754282452587542</v>
      </c>
      <c r="CG3828">
        <v>0.31523912955816635</v>
      </c>
      <c r="CH3828">
        <v>24.514462492622368</v>
      </c>
      <c r="CI3828">
        <v>5</v>
      </c>
    </row>
    <row r="3829" spans="47:87" x14ac:dyDescent="0.3">
      <c r="AU3829">
        <v>0.3</v>
      </c>
      <c r="AV3829">
        <v>22.517829475109341</v>
      </c>
      <c r="AW3829">
        <v>0.31987111945090929</v>
      </c>
      <c r="AX3829">
        <v>0.56236292172598357</v>
      </c>
      <c r="AY3829">
        <v>335.3486801887243</v>
      </c>
      <c r="AZ3829">
        <v>8.069017491217817E-2</v>
      </c>
      <c r="BA3829">
        <v>501.59474434490994</v>
      </c>
      <c r="BB3829">
        <v>371.32389411574269</v>
      </c>
      <c r="BC3829">
        <v>1</v>
      </c>
      <c r="BD3829">
        <v>44.004937568241786</v>
      </c>
      <c r="BE3829">
        <v>112.76991339240914</v>
      </c>
      <c r="BF3829">
        <v>14.785723144322468</v>
      </c>
      <c r="BG3829">
        <v>4.2504656320734826</v>
      </c>
      <c r="BH3829">
        <v>405.65941231558884</v>
      </c>
      <c r="BI3829">
        <v>0.19999999999999996</v>
      </c>
      <c r="BJ3829">
        <v>2519.5482545694231</v>
      </c>
      <c r="BK3829">
        <v>690.22501736050435</v>
      </c>
      <c r="BL3829">
        <v>895.79083646098093</v>
      </c>
      <c r="BM3829">
        <v>871.54170494026414</v>
      </c>
      <c r="BN3829">
        <v>219.46744376404601</v>
      </c>
      <c r="BO3829">
        <v>28.791334344108147</v>
      </c>
      <c r="BP3829">
        <v>6.2964711081844565E-2</v>
      </c>
      <c r="BQ3829">
        <v>100</v>
      </c>
      <c r="BR3829">
        <v>360.13939786770686</v>
      </c>
      <c r="BS3829">
        <v>5.1091230216027753E-2</v>
      </c>
      <c r="BT3829">
        <v>2.8212244359283623E-4</v>
      </c>
      <c r="BU3829">
        <v>214.86804517550789</v>
      </c>
      <c r="BV3829">
        <v>0.55158043625395436</v>
      </c>
      <c r="BW3829">
        <v>14.694111044851805</v>
      </c>
      <c r="BX3829">
        <v>34.341418143005768</v>
      </c>
      <c r="BY3829">
        <v>31.397726085947458</v>
      </c>
      <c r="BZ3829">
        <v>1230.8336674509624</v>
      </c>
      <c r="CA3829">
        <v>373.51794263327099</v>
      </c>
      <c r="CB3829">
        <v>214.09391585356343</v>
      </c>
      <c r="CC3829" s="156">
        <v>1.01</v>
      </c>
      <c r="CD3829">
        <v>1200</v>
      </c>
      <c r="CE3829">
        <v>0.15745142309881333</v>
      </c>
      <c r="CF3829">
        <v>5.4578054032157652</v>
      </c>
      <c r="CG3829">
        <v>0.20640890958829558</v>
      </c>
      <c r="CH3829">
        <v>10.753391676020373</v>
      </c>
      <c r="CI3829">
        <v>9</v>
      </c>
    </row>
    <row r="3830" spans="47:87" x14ac:dyDescent="0.3">
      <c r="AU3830">
        <v>0.3</v>
      </c>
      <c r="AV3830">
        <v>19.632084426708207</v>
      </c>
      <c r="AW3830">
        <v>0.33676991221037772</v>
      </c>
      <c r="AX3830">
        <v>1.9679845959610225</v>
      </c>
      <c r="AY3830">
        <v>350.18992319998688</v>
      </c>
      <c r="AZ3830">
        <v>9.1031510211334932E-2</v>
      </c>
      <c r="BA3830">
        <v>400.64635641660806</v>
      </c>
      <c r="BB3830">
        <v>373.77797164326205</v>
      </c>
      <c r="BC3830">
        <v>1</v>
      </c>
      <c r="BD3830">
        <v>34.548765198416071</v>
      </c>
      <c r="BE3830">
        <v>105.09326731089455</v>
      </c>
      <c r="BF3830">
        <v>11.243180200084751</v>
      </c>
      <c r="BG3830">
        <v>5.2900010188636539</v>
      </c>
      <c r="BH3830">
        <v>413.67918420973132</v>
      </c>
      <c r="BI3830">
        <v>0.19999999999999998</v>
      </c>
      <c r="BJ3830">
        <v>2077.6837104755041</v>
      </c>
      <c r="BK3830">
        <v>691.80815905970496</v>
      </c>
      <c r="BL3830">
        <v>864.05417555623433</v>
      </c>
      <c r="BM3830">
        <v>1030.9200042101245</v>
      </c>
      <c r="BN3830">
        <v>185.29755713005409</v>
      </c>
      <c r="BO3830">
        <v>30.530458582638691</v>
      </c>
      <c r="BP3830">
        <v>3.9799181348259959E-2</v>
      </c>
      <c r="BQ3830">
        <v>100</v>
      </c>
      <c r="BR3830">
        <v>363.32221479448697</v>
      </c>
      <c r="BS3830">
        <v>5.0469039098776113E-2</v>
      </c>
      <c r="BT3830">
        <v>3.2836237936670668E-4</v>
      </c>
      <c r="BU3830">
        <v>17.11182829901222</v>
      </c>
      <c r="BV3830">
        <v>0.55211077145757104</v>
      </c>
      <c r="BW3830">
        <v>14.907193384881891</v>
      </c>
      <c r="BX3830">
        <v>35.149445621929324</v>
      </c>
      <c r="BY3830">
        <v>33.214757483574616</v>
      </c>
      <c r="BZ3830">
        <v>1286.3020546915054</v>
      </c>
      <c r="CA3830">
        <v>326.66294760283398</v>
      </c>
      <c r="CB3830">
        <v>231.15620850932763</v>
      </c>
      <c r="CC3830" s="156">
        <v>0.91</v>
      </c>
      <c r="CD3830">
        <v>730</v>
      </c>
      <c r="CE3830">
        <v>0.20926248167602757</v>
      </c>
      <c r="CF3830">
        <v>7.2567125615296959</v>
      </c>
      <c r="CG3830">
        <v>0.27701555934003841</v>
      </c>
      <c r="CH3830">
        <v>23.263075783972702</v>
      </c>
      <c r="CI3830">
        <v>6</v>
      </c>
    </row>
    <row r="3831" spans="47:87" x14ac:dyDescent="0.3">
      <c r="AU3831">
        <v>0.3</v>
      </c>
      <c r="AV3831">
        <v>22.028472953740938</v>
      </c>
      <c r="AW3831">
        <v>0.30411484803417216</v>
      </c>
      <c r="AX3831">
        <v>0.45706984521413957</v>
      </c>
      <c r="AY3831">
        <v>326.41889343142145</v>
      </c>
      <c r="AZ3831">
        <v>8.7725844641458925E-2</v>
      </c>
      <c r="BA3831">
        <v>398.4671151093778</v>
      </c>
      <c r="BB3831">
        <v>388.2362547336067</v>
      </c>
      <c r="BC3831">
        <v>1</v>
      </c>
      <c r="BD3831">
        <v>43.617613323708767</v>
      </c>
      <c r="BE3831">
        <v>115.60025186926967</v>
      </c>
      <c r="BF3831">
        <v>13.324588893897836</v>
      </c>
      <c r="BG3831">
        <v>4.9071446935057015</v>
      </c>
      <c r="BH3831">
        <v>448.46298033195853</v>
      </c>
      <c r="BI3831">
        <v>0.2</v>
      </c>
      <c r="BJ3831">
        <v>2671.882688182684</v>
      </c>
      <c r="BK3831">
        <v>704.86203049984078</v>
      </c>
      <c r="BL3831">
        <v>942.90118574952862</v>
      </c>
      <c r="BM3831">
        <v>918.69452673746378</v>
      </c>
      <c r="BN3831">
        <v>202.71047732763063</v>
      </c>
      <c r="BO3831">
        <v>27.651221136658325</v>
      </c>
      <c r="BP3831">
        <v>2.6064487998811853E-2</v>
      </c>
      <c r="BQ3831">
        <v>100</v>
      </c>
      <c r="BR3831">
        <v>358.67242672258146</v>
      </c>
      <c r="BS3831">
        <v>5.118370794150208E-2</v>
      </c>
      <c r="BT3831">
        <v>3.1737816006028902E-4</v>
      </c>
      <c r="BU3831">
        <v>0</v>
      </c>
      <c r="BV3831">
        <v>0.5277839803720239</v>
      </c>
      <c r="BW3831">
        <v>15.086905335863037</v>
      </c>
      <c r="BX3831">
        <v>34.512373909497057</v>
      </c>
      <c r="BY3831">
        <v>36.123479581938241</v>
      </c>
      <c r="BZ3831">
        <v>1269.3557415807195</v>
      </c>
      <c r="CA3831">
        <v>273.98057288875316</v>
      </c>
      <c r="CB3831">
        <v>250.37090293135989</v>
      </c>
      <c r="CC3831" s="156">
        <v>0.98</v>
      </c>
      <c r="CD3831">
        <v>2160</v>
      </c>
      <c r="CE3831">
        <v>5.3877413240851046E-2</v>
      </c>
      <c r="CF3831">
        <v>2.2036030404502283</v>
      </c>
      <c r="CG3831">
        <v>9.3965754783116695E-2</v>
      </c>
      <c r="CH3831">
        <v>-6.2474050669566994</v>
      </c>
      <c r="CI3831" t="s">
        <v>479</v>
      </c>
    </row>
    <row r="3832" spans="47:87" x14ac:dyDescent="0.3">
      <c r="AU3832">
        <v>0.3</v>
      </c>
      <c r="AV3832">
        <v>21.460315849411636</v>
      </c>
      <c r="AW3832">
        <v>0.33146813026581157</v>
      </c>
      <c r="AX3832">
        <v>1.0302326804435424</v>
      </c>
      <c r="AY3832">
        <v>354.25345180456873</v>
      </c>
      <c r="AZ3832">
        <v>0.11332843902796878</v>
      </c>
      <c r="BA3832">
        <v>376.36157412172611</v>
      </c>
      <c r="BB3832">
        <v>367.23613376720976</v>
      </c>
      <c r="BC3832">
        <v>1</v>
      </c>
      <c r="BD3832">
        <v>28.481531040031385</v>
      </c>
      <c r="BE3832">
        <v>97.632826114765905</v>
      </c>
      <c r="BF3832">
        <v>16.434965158289941</v>
      </c>
      <c r="BG3832">
        <v>6.2091183038306577</v>
      </c>
      <c r="BH3832">
        <v>402.98072159796618</v>
      </c>
      <c r="BI3832">
        <v>0.19999999999999993</v>
      </c>
      <c r="BJ3832">
        <v>2654.5370159769432</v>
      </c>
      <c r="BK3832">
        <v>678.22883090566268</v>
      </c>
      <c r="BL3832">
        <v>854.75451852959191</v>
      </c>
      <c r="BM3832">
        <v>926.53572082823405</v>
      </c>
      <c r="BN3832">
        <v>150.20575680537618</v>
      </c>
      <c r="BO3832">
        <v>30.083055020758909</v>
      </c>
      <c r="BP3832">
        <v>3.5024142155805224E-2</v>
      </c>
      <c r="BQ3832">
        <v>100</v>
      </c>
      <c r="BR3832">
        <v>307.33575190785035</v>
      </c>
      <c r="BS3832">
        <v>5.2622389019915831E-2</v>
      </c>
      <c r="BT3832">
        <v>2.9544654085108792E-4</v>
      </c>
      <c r="BU3832">
        <v>0</v>
      </c>
      <c r="BV3832">
        <v>0.53751250230567671</v>
      </c>
      <c r="BW3832">
        <v>14.601619113631177</v>
      </c>
      <c r="BX3832">
        <v>34.671854500754911</v>
      </c>
      <c r="BY3832">
        <v>31.529003997240022</v>
      </c>
      <c r="BZ3832">
        <v>1327.5837764366822</v>
      </c>
      <c r="CA3832">
        <v>241.54035264240423</v>
      </c>
      <c r="CB3832">
        <v>215.07377287421824</v>
      </c>
      <c r="CC3832" s="156">
        <v>0.84</v>
      </c>
      <c r="CD3832">
        <v>1950</v>
      </c>
      <c r="CE3832">
        <v>0.306080931313917</v>
      </c>
      <c r="CF3832">
        <v>6.3524504070237802</v>
      </c>
      <c r="CG3832">
        <v>0.28044590844900502</v>
      </c>
      <c r="CH3832">
        <v>38.343434291682904</v>
      </c>
      <c r="CI3832">
        <v>4</v>
      </c>
    </row>
    <row r="3833" spans="47:87" x14ac:dyDescent="0.3">
      <c r="AU3833">
        <v>0.3</v>
      </c>
      <c r="AV3833">
        <v>17.754300664600148</v>
      </c>
      <c r="AW3833">
        <v>0.30103758221520505</v>
      </c>
      <c r="AX3833">
        <v>0.97871014917480992</v>
      </c>
      <c r="AY3833">
        <v>308.63565033704356</v>
      </c>
      <c r="AZ3833">
        <v>0.11691858592450438</v>
      </c>
      <c r="BA3833">
        <v>443.82327525609753</v>
      </c>
      <c r="BB3833">
        <v>389.90124568794164</v>
      </c>
      <c r="BC3833">
        <v>1</v>
      </c>
      <c r="BD3833">
        <v>37.709411714938717</v>
      </c>
      <c r="BE3833">
        <v>91.863716574254937</v>
      </c>
      <c r="BF3833">
        <v>14.694280273677675</v>
      </c>
      <c r="BG3833">
        <v>5.2201278481227185</v>
      </c>
      <c r="BH3833">
        <v>413.33872565300811</v>
      </c>
      <c r="BI3833">
        <v>0.20000000000000004</v>
      </c>
      <c r="BJ3833">
        <v>2787.0332570036417</v>
      </c>
      <c r="BK3833">
        <v>673.66558171882127</v>
      </c>
      <c r="BL3833">
        <v>850.6358912800896</v>
      </c>
      <c r="BM3833">
        <v>775.79388611472018</v>
      </c>
      <c r="BN3833">
        <v>174.7421228499243</v>
      </c>
      <c r="BO3833">
        <v>26.997695761607268</v>
      </c>
      <c r="BP3833">
        <v>7.100457858822451E-2</v>
      </c>
      <c r="BQ3833">
        <v>100</v>
      </c>
      <c r="BR3833">
        <v>362.91129964264053</v>
      </c>
      <c r="BS3833">
        <v>5.5369192327646172E-2</v>
      </c>
      <c r="BT3833">
        <v>2.9027666422338448E-4</v>
      </c>
      <c r="BU3833">
        <v>0</v>
      </c>
      <c r="BV3833">
        <v>0.50574851650100894</v>
      </c>
      <c r="BW3833">
        <v>15.765456016538872</v>
      </c>
      <c r="BX3833">
        <v>35.139685550113377</v>
      </c>
      <c r="BY3833">
        <v>42.277107200568778</v>
      </c>
      <c r="BZ3833">
        <v>1156.2650822005708</v>
      </c>
      <c r="CA3833">
        <v>261.71796190420326</v>
      </c>
      <c r="CB3833">
        <v>236.55614906346952</v>
      </c>
      <c r="CC3833" s="156">
        <v>0.97</v>
      </c>
      <c r="CD3833">
        <v>1610</v>
      </c>
      <c r="CE3833">
        <v>0.14576131673932458</v>
      </c>
      <c r="CF3833">
        <v>5.2056139461770963</v>
      </c>
      <c r="CG3833">
        <v>0.17942230651132168</v>
      </c>
      <c r="CH3833">
        <v>14.980217780543841</v>
      </c>
      <c r="CI3833">
        <v>9</v>
      </c>
    </row>
    <row r="3834" spans="47:87" x14ac:dyDescent="0.3">
      <c r="AU3834">
        <v>0.3</v>
      </c>
      <c r="AV3834">
        <v>21.885449333333646</v>
      </c>
      <c r="AW3834">
        <v>0.33227636154127821</v>
      </c>
      <c r="AX3834">
        <v>1.7928619206089664</v>
      </c>
      <c r="AY3834">
        <v>332.50079626178405</v>
      </c>
      <c r="AZ3834">
        <v>8.3987563922221856E-2</v>
      </c>
      <c r="BA3834">
        <v>412.9245369621068</v>
      </c>
      <c r="BB3834">
        <v>380.25067124125849</v>
      </c>
      <c r="BC3834">
        <v>1</v>
      </c>
      <c r="BD3834">
        <v>34.422075711585698</v>
      </c>
      <c r="BE3834">
        <v>96.892118698972723</v>
      </c>
      <c r="BF3834">
        <v>24.192443254980009</v>
      </c>
      <c r="BG3834">
        <v>7.0346896776918388</v>
      </c>
      <c r="BH3834">
        <v>412.46135897698167</v>
      </c>
      <c r="BI3834">
        <v>0.2</v>
      </c>
      <c r="BJ3834">
        <v>2868.1703282628873</v>
      </c>
      <c r="BK3834">
        <v>688.99112354919919</v>
      </c>
      <c r="BL3834">
        <v>948.27461820846895</v>
      </c>
      <c r="BM3834">
        <v>915.84182656720191</v>
      </c>
      <c r="BN3834">
        <v>126.68921721247581</v>
      </c>
      <c r="BO3834">
        <v>29.870574709060079</v>
      </c>
      <c r="BP3834">
        <v>6.9937409795298472E-2</v>
      </c>
      <c r="BQ3834">
        <v>100</v>
      </c>
      <c r="BR3834">
        <v>303.20660105289505</v>
      </c>
      <c r="BS3834">
        <v>5.4779361513759568E-2</v>
      </c>
      <c r="BT3834">
        <v>3.2157455006442541E-4</v>
      </c>
      <c r="BU3834">
        <v>42.112441244260367</v>
      </c>
      <c r="BV3834">
        <v>0.50352126127595875</v>
      </c>
      <c r="BW3834">
        <v>14.888422213846921</v>
      </c>
      <c r="BX3834">
        <v>36.700090230179796</v>
      </c>
      <c r="BY3834">
        <v>32.694060983111825</v>
      </c>
      <c r="BZ3834">
        <v>982.01887108140579</v>
      </c>
      <c r="CA3834">
        <v>268.58094672955377</v>
      </c>
      <c r="CB3834">
        <v>247.10600077861608</v>
      </c>
      <c r="CC3834" s="156">
        <v>0.94</v>
      </c>
      <c r="CD3834">
        <v>870</v>
      </c>
      <c r="CE3834">
        <v>0.25397926739087162</v>
      </c>
      <c r="CF3834">
        <v>8.142792630850586</v>
      </c>
      <c r="CG3834">
        <v>0.34875425468009291</v>
      </c>
      <c r="CH3834">
        <v>29.978270090912446</v>
      </c>
      <c r="CI3834">
        <v>5</v>
      </c>
    </row>
    <row r="3835" spans="47:87" x14ac:dyDescent="0.3">
      <c r="AU3835">
        <v>0.3</v>
      </c>
      <c r="AV3835">
        <v>22.038593516339834</v>
      </c>
      <c r="AW3835">
        <v>0.34736898747004163</v>
      </c>
      <c r="AX3835">
        <v>1.2006052191628407</v>
      </c>
      <c r="AY3835">
        <v>302.38233706312343</v>
      </c>
      <c r="AZ3835">
        <v>0.10023084870825003</v>
      </c>
      <c r="BA3835">
        <v>428.71600446414419</v>
      </c>
      <c r="BB3835">
        <v>347.33997722124485</v>
      </c>
      <c r="BC3835">
        <v>1</v>
      </c>
      <c r="BD3835">
        <v>49.545559282941348</v>
      </c>
      <c r="BE3835">
        <v>102.18722643564884</v>
      </c>
      <c r="BF3835">
        <v>5.2358315924366927</v>
      </c>
      <c r="BG3835">
        <v>2.3237994135296165</v>
      </c>
      <c r="BH3835">
        <v>404.8825135316643</v>
      </c>
      <c r="BI3835">
        <v>0.2</v>
      </c>
      <c r="BJ3835">
        <v>2739.4888525277456</v>
      </c>
      <c r="BK3835">
        <v>694.63740247816361</v>
      </c>
      <c r="BL3835">
        <v>915.47967564493467</v>
      </c>
      <c r="BM3835">
        <v>938.22588211923858</v>
      </c>
      <c r="BN3835">
        <v>122.88616261554145</v>
      </c>
      <c r="BO3835">
        <v>31.575846756909321</v>
      </c>
      <c r="BP3835">
        <v>3.0766160922304209E-2</v>
      </c>
      <c r="BQ3835">
        <v>100</v>
      </c>
      <c r="BR3835">
        <v>379.97161969329858</v>
      </c>
      <c r="BS3835">
        <v>5.9680078662313063E-2</v>
      </c>
      <c r="BT3835">
        <v>2.9408587477384074E-4</v>
      </c>
      <c r="BU3835">
        <v>0</v>
      </c>
      <c r="BV3835">
        <v>0.50310866508067542</v>
      </c>
      <c r="BW3835">
        <v>14.147445846041887</v>
      </c>
      <c r="BX3835">
        <v>36.132294572959381</v>
      </c>
      <c r="BY3835">
        <v>35.980167749175529</v>
      </c>
      <c r="BZ3835">
        <v>763.70213182606699</v>
      </c>
      <c r="CA3835">
        <v>207.55060184901194</v>
      </c>
      <c r="CB3835">
        <v>237.14401136153134</v>
      </c>
      <c r="CC3835" s="156">
        <v>0.91</v>
      </c>
      <c r="CD3835">
        <v>1620</v>
      </c>
      <c r="CE3835">
        <v>0.16966791453039565</v>
      </c>
      <c r="CF3835">
        <v>5.9999068972848786</v>
      </c>
      <c r="CG3835">
        <v>0.20205761539320213</v>
      </c>
      <c r="CH3835">
        <v>12.139633729474555</v>
      </c>
      <c r="CI3835">
        <v>9</v>
      </c>
    </row>
    <row r="3836" spans="47:87" x14ac:dyDescent="0.3">
      <c r="AU3836">
        <v>0.3</v>
      </c>
      <c r="AV3836">
        <v>18.703836769438002</v>
      </c>
      <c r="AW3836">
        <v>0.31635772691733294</v>
      </c>
      <c r="AX3836">
        <v>1.5131771072547124</v>
      </c>
      <c r="AY3836">
        <v>334.31071844901186</v>
      </c>
      <c r="AZ3836">
        <v>0.10491620449937215</v>
      </c>
      <c r="BA3836">
        <v>365.12065844703159</v>
      </c>
      <c r="BB3836">
        <v>397.31499786693394</v>
      </c>
      <c r="BC3836">
        <v>1</v>
      </c>
      <c r="BD3836">
        <v>41.354282039175118</v>
      </c>
      <c r="BE3836">
        <v>90.547117006830533</v>
      </c>
      <c r="BF3836">
        <v>12.652404821242957</v>
      </c>
      <c r="BG3836">
        <v>5.2557783596028589</v>
      </c>
      <c r="BH3836">
        <v>402.70059874200814</v>
      </c>
      <c r="BI3836">
        <v>0.2</v>
      </c>
      <c r="BJ3836">
        <v>2352.2327792108995</v>
      </c>
      <c r="BK3836">
        <v>676.97381396805974</v>
      </c>
      <c r="BL3836">
        <v>858.03789534097587</v>
      </c>
      <c r="BM3836">
        <v>843.99211165008739</v>
      </c>
      <c r="BN3836">
        <v>212.95636776541676</v>
      </c>
      <c r="BO3836">
        <v>28.437440494238423</v>
      </c>
      <c r="BP3836">
        <v>6.6720612698288245E-2</v>
      </c>
      <c r="BQ3836">
        <v>100</v>
      </c>
      <c r="BR3836">
        <v>243.66684586771041</v>
      </c>
      <c r="BS3836">
        <v>5.579761891023112E-2</v>
      </c>
      <c r="BT3836">
        <v>3.0506390516082699E-4</v>
      </c>
      <c r="BU3836">
        <v>0</v>
      </c>
      <c r="BV3836">
        <v>0.50783781141175199</v>
      </c>
      <c r="BW3836">
        <v>15.143917524919944</v>
      </c>
      <c r="BX3836">
        <v>36.17427595001304</v>
      </c>
      <c r="BY3836">
        <v>32.692993476164681</v>
      </c>
      <c r="BZ3836">
        <v>1086.7694652994121</v>
      </c>
      <c r="CA3836">
        <v>352.13705576088881</v>
      </c>
      <c r="CB3836">
        <v>244.70254595004118</v>
      </c>
      <c r="CC3836" s="156">
        <v>0.94</v>
      </c>
      <c r="CD3836">
        <v>1440</v>
      </c>
      <c r="CE3836">
        <v>0.21001426774940901</v>
      </c>
      <c r="CF3836">
        <v>7.6908547410050403</v>
      </c>
      <c r="CG3836">
        <v>0.25377281520526002</v>
      </c>
      <c r="CH3836">
        <v>30.916333657081033</v>
      </c>
      <c r="CI3836">
        <v>6</v>
      </c>
    </row>
    <row r="3837" spans="47:87" x14ac:dyDescent="0.3">
      <c r="AU3837">
        <v>0.3</v>
      </c>
      <c r="AV3837">
        <v>20.351095171612631</v>
      </c>
      <c r="AW3837">
        <v>0.36635214980959419</v>
      </c>
      <c r="AX3837">
        <v>0.95933429509076662</v>
      </c>
      <c r="AY3837">
        <v>355.59260887823024</v>
      </c>
      <c r="AZ3837">
        <v>0.11062152315470646</v>
      </c>
      <c r="BA3837">
        <v>478.21758607246585</v>
      </c>
      <c r="BB3837">
        <v>279.59213292588902</v>
      </c>
      <c r="BC3837">
        <v>1</v>
      </c>
      <c r="BD3837">
        <v>39.119975483333477</v>
      </c>
      <c r="BE3837">
        <v>98.074990714418334</v>
      </c>
      <c r="BF3837">
        <v>11.318603752272164</v>
      </c>
      <c r="BG3837">
        <v>6.9756506594825094</v>
      </c>
      <c r="BH3837">
        <v>421.38458399818819</v>
      </c>
      <c r="BI3837">
        <v>0.2</v>
      </c>
      <c r="BJ3837">
        <v>2595.8187479208673</v>
      </c>
      <c r="BK3837">
        <v>674.76208732452699</v>
      </c>
      <c r="BL3837">
        <v>933.5602627083216</v>
      </c>
      <c r="BM3837">
        <v>887.66663047640782</v>
      </c>
      <c r="BN3837">
        <v>178.59451320679131</v>
      </c>
      <c r="BO3837">
        <v>33.146534979277952</v>
      </c>
      <c r="BP3837">
        <v>5.1217591525484614E-2</v>
      </c>
      <c r="BQ3837">
        <v>100</v>
      </c>
      <c r="BR3837">
        <v>307.97265924039084</v>
      </c>
      <c r="BS3837">
        <v>5.2091415862527482E-2</v>
      </c>
      <c r="BT3837">
        <v>2.996415677465805E-4</v>
      </c>
      <c r="BU3837">
        <v>54.993896279678296</v>
      </c>
      <c r="BV3837">
        <v>0.59659367161385291</v>
      </c>
      <c r="BW3837">
        <v>15.147750038982606</v>
      </c>
      <c r="BX3837">
        <v>35.203669761309307</v>
      </c>
      <c r="BY3837">
        <v>32.365665909435066</v>
      </c>
      <c r="BZ3837">
        <v>1025.9603836287181</v>
      </c>
      <c r="CA3837">
        <v>310.50517837260787</v>
      </c>
      <c r="CB3837">
        <v>233.64669896910797</v>
      </c>
      <c r="CC3837" s="156">
        <v>1.33</v>
      </c>
      <c r="CD3837">
        <v>800</v>
      </c>
      <c r="CE3837">
        <v>0.10972964016082698</v>
      </c>
      <c r="CF3837">
        <v>4.5691530073146254</v>
      </c>
      <c r="CG3837">
        <v>0.14681606798752786</v>
      </c>
      <c r="CH3837">
        <v>2.1911979007847697</v>
      </c>
      <c r="CI3837">
        <v>17</v>
      </c>
    </row>
    <row r="3838" spans="47:87" x14ac:dyDescent="0.3">
      <c r="AU3838">
        <v>0.3</v>
      </c>
      <c r="AV3838">
        <v>18.161805734119707</v>
      </c>
      <c r="AW3838">
        <v>0.28747313057369328</v>
      </c>
      <c r="AX3838">
        <v>1.3298884642384272</v>
      </c>
      <c r="AY3838">
        <v>350.22971354823596</v>
      </c>
      <c r="AZ3838">
        <v>9.7500436635009763E-2</v>
      </c>
      <c r="BA3838">
        <v>433.10874728781647</v>
      </c>
      <c r="BB3838">
        <v>319.31499599052495</v>
      </c>
      <c r="BC3838">
        <v>1</v>
      </c>
      <c r="BD3838">
        <v>38.188187528996508</v>
      </c>
      <c r="BE3838">
        <v>104.67981807874641</v>
      </c>
      <c r="BF3838">
        <v>19.99887251257643</v>
      </c>
      <c r="BG3838">
        <v>5.4618696659116104</v>
      </c>
      <c r="BH3838">
        <v>388.52021415601951</v>
      </c>
      <c r="BI3838">
        <v>0.2</v>
      </c>
      <c r="BJ3838">
        <v>2580.5402756526146</v>
      </c>
      <c r="BK3838">
        <v>696.26095195681489</v>
      </c>
      <c r="BL3838">
        <v>836.2753396676311</v>
      </c>
      <c r="BM3838">
        <v>995.5132581743145</v>
      </c>
      <c r="BN3838">
        <v>123.14217127361296</v>
      </c>
      <c r="BO3838">
        <v>26.179366512213818</v>
      </c>
      <c r="BP3838">
        <v>1.9559529098259372E-2</v>
      </c>
      <c r="BQ3838">
        <v>100</v>
      </c>
      <c r="BR3838">
        <v>352.65767382174863</v>
      </c>
      <c r="BS3838">
        <v>5.7588456522949756E-2</v>
      </c>
      <c r="BT3838">
        <v>3.0802373144544955E-4</v>
      </c>
      <c r="BU3838">
        <v>20.927164599074789</v>
      </c>
      <c r="BV3838">
        <v>0.53650520365895249</v>
      </c>
      <c r="BW3838">
        <v>14.84279657195925</v>
      </c>
      <c r="BX3838">
        <v>35.897543153653821</v>
      </c>
      <c r="BY3838">
        <v>30.51265246354868</v>
      </c>
      <c r="BZ3838">
        <v>961.70960689307128</v>
      </c>
      <c r="CA3838">
        <v>274.15403672146397</v>
      </c>
      <c r="CB3838">
        <v>244.87596786843565</v>
      </c>
      <c r="CC3838" s="156">
        <v>1.03</v>
      </c>
      <c r="CD3838">
        <v>1770</v>
      </c>
      <c r="CE3838">
        <v>9.9068360485131235E-2</v>
      </c>
      <c r="CF3838">
        <v>4.5033932292420857</v>
      </c>
      <c r="CG3838">
        <v>0.13388796752357299</v>
      </c>
      <c r="CH3838">
        <v>8.2656041807234271</v>
      </c>
      <c r="CI3838">
        <v>13</v>
      </c>
    </row>
    <row r="3839" spans="47:87" x14ac:dyDescent="0.3">
      <c r="AU3839">
        <v>0.3</v>
      </c>
      <c r="AV3839">
        <v>17.794952018255124</v>
      </c>
      <c r="AW3839">
        <v>0.2736932644707869</v>
      </c>
      <c r="AX3839">
        <v>1.5943247712621291</v>
      </c>
      <c r="AY3839">
        <v>331.29109231660982</v>
      </c>
      <c r="AZ3839">
        <v>7.9166866860127333E-2</v>
      </c>
      <c r="BA3839">
        <v>450.00480154163483</v>
      </c>
      <c r="BB3839">
        <v>384.4373310869413</v>
      </c>
      <c r="BC3839">
        <v>1</v>
      </c>
      <c r="BD3839">
        <v>40.822181606456311</v>
      </c>
      <c r="BE3839">
        <v>104.18572394303315</v>
      </c>
      <c r="BF3839">
        <v>21.588166199213155</v>
      </c>
      <c r="BG3839">
        <v>4.8544909449094771</v>
      </c>
      <c r="BH3839">
        <v>392.01820103912814</v>
      </c>
      <c r="BI3839">
        <v>0.20000000000000004</v>
      </c>
      <c r="BJ3839">
        <v>2531.0546222384824</v>
      </c>
      <c r="BK3839">
        <v>690.0432678687398</v>
      </c>
      <c r="BL3839">
        <v>950.96384192778771</v>
      </c>
      <c r="BM3839">
        <v>931.63474181743823</v>
      </c>
      <c r="BN3839">
        <v>155.72356068114468</v>
      </c>
      <c r="BO3839">
        <v>24.532451463422223</v>
      </c>
      <c r="BP3839">
        <v>6.6257728134484301E-2</v>
      </c>
      <c r="BQ3839">
        <v>100</v>
      </c>
      <c r="BR3839">
        <v>385.56967712890895</v>
      </c>
      <c r="BS3839">
        <v>5.4794333819991839E-2</v>
      </c>
      <c r="BT3839">
        <v>2.8957747645268938E-4</v>
      </c>
      <c r="BU3839">
        <v>0</v>
      </c>
      <c r="BV3839">
        <v>0.51569700377503269</v>
      </c>
      <c r="BW3839">
        <v>14.874175448539569</v>
      </c>
      <c r="BX3839">
        <v>35.110932861847395</v>
      </c>
      <c r="BY3839">
        <v>39.012137836919393</v>
      </c>
      <c r="BZ3839">
        <v>1021.3375601056308</v>
      </c>
      <c r="CA3839">
        <v>356.03667146542369</v>
      </c>
      <c r="CB3839">
        <v>239.76010669916712</v>
      </c>
      <c r="CC3839" s="156">
        <v>1.02</v>
      </c>
      <c r="CD3839">
        <v>1450</v>
      </c>
      <c r="CE3839">
        <v>0.1106285209140081</v>
      </c>
      <c r="CF3839">
        <v>4.2001650247460027</v>
      </c>
      <c r="CG3839">
        <v>0.14429764398262862</v>
      </c>
      <c r="CH3839">
        <v>3.0150147288036457</v>
      </c>
      <c r="CI3839">
        <v>15</v>
      </c>
    </row>
    <row r="3840" spans="47:87" x14ac:dyDescent="0.3">
      <c r="AU3840">
        <v>0.3</v>
      </c>
      <c r="AV3840">
        <v>20.228490471977022</v>
      </c>
      <c r="AW3840">
        <v>0.2734291162985375</v>
      </c>
      <c r="AX3840">
        <v>1.427741558373899</v>
      </c>
      <c r="AY3840">
        <v>321.24852864185425</v>
      </c>
      <c r="AZ3840">
        <v>8.2751336062897238E-2</v>
      </c>
      <c r="BA3840">
        <v>448.50171757719448</v>
      </c>
      <c r="BB3840">
        <v>293.30640497911065</v>
      </c>
      <c r="BC3840">
        <v>1</v>
      </c>
      <c r="BD3840">
        <v>32.942254449101917</v>
      </c>
      <c r="BE3840">
        <v>101.692833396648</v>
      </c>
      <c r="BF3840">
        <v>15.475610416981093</v>
      </c>
      <c r="BG3840">
        <v>5.6069420188226351</v>
      </c>
      <c r="BH3840">
        <v>399.18248058454475</v>
      </c>
      <c r="BI3840">
        <v>0.2</v>
      </c>
      <c r="BJ3840">
        <v>2630.8733110936373</v>
      </c>
      <c r="BK3840">
        <v>697.61104121304584</v>
      </c>
      <c r="BL3840">
        <v>939.26067998710221</v>
      </c>
      <c r="BM3840">
        <v>947.11006772528765</v>
      </c>
      <c r="BN3840">
        <v>233.64402488351612</v>
      </c>
      <c r="BO3840">
        <v>24.54127243107428</v>
      </c>
      <c r="BP3840">
        <v>6.223259395939916E-2</v>
      </c>
      <c r="BQ3840">
        <v>100</v>
      </c>
      <c r="BR3840">
        <v>298.79384079025641</v>
      </c>
      <c r="BS3840">
        <v>5.735754782217857E-2</v>
      </c>
      <c r="BT3840">
        <v>3.1307605934426482E-4</v>
      </c>
      <c r="BU3840">
        <v>0</v>
      </c>
      <c r="BV3840">
        <v>0.54621568246546515</v>
      </c>
      <c r="BW3840">
        <v>14.519075270590536</v>
      </c>
      <c r="BX3840">
        <v>34.905038298915024</v>
      </c>
      <c r="BY3840">
        <v>43.830831261962665</v>
      </c>
      <c r="BZ3840">
        <v>770.61036657466593</v>
      </c>
      <c r="CA3840">
        <v>237.31742204276782</v>
      </c>
      <c r="CB3840">
        <v>249.64825343130451</v>
      </c>
      <c r="CC3840" s="156">
        <v>1.1000000000000001</v>
      </c>
      <c r="CD3840">
        <v>1630</v>
      </c>
      <c r="CE3840">
        <v>0.11246912074382376</v>
      </c>
      <c r="CF3840">
        <v>4.303034001360694</v>
      </c>
      <c r="CG3840">
        <v>0.14164933280340219</v>
      </c>
      <c r="CH3840">
        <v>3.2647372308511109</v>
      </c>
      <c r="CI3840">
        <v>16</v>
      </c>
    </row>
    <row r="3841" spans="47:87" x14ac:dyDescent="0.3">
      <c r="AU3841">
        <v>0.3</v>
      </c>
      <c r="AV3841">
        <v>20.528158179609356</v>
      </c>
      <c r="AW3841">
        <v>0.32140348626872473</v>
      </c>
      <c r="AX3841">
        <v>0.43360715727915394</v>
      </c>
      <c r="AY3841">
        <v>331.85045672159845</v>
      </c>
      <c r="AZ3841">
        <v>9.7940999994589606E-2</v>
      </c>
      <c r="BA3841">
        <v>503.64648117957813</v>
      </c>
      <c r="BB3841">
        <v>404.80115792180709</v>
      </c>
      <c r="BC3841">
        <v>1</v>
      </c>
      <c r="BD3841">
        <v>47.52555560760149</v>
      </c>
      <c r="BE3841">
        <v>111.22723391212763</v>
      </c>
      <c r="BF3841">
        <v>22.635647830037897</v>
      </c>
      <c r="BG3841">
        <v>3.9609950356390411</v>
      </c>
      <c r="BH3841">
        <v>430.22367316116208</v>
      </c>
      <c r="BI3841">
        <v>0.20000000000000004</v>
      </c>
      <c r="BJ3841">
        <v>2207.9297389493058</v>
      </c>
      <c r="BK3841">
        <v>683.32013500164794</v>
      </c>
      <c r="BL3841">
        <v>921.83095803868355</v>
      </c>
      <c r="BM3841">
        <v>956.49498258473398</v>
      </c>
      <c r="BN3841">
        <v>112.84967664177368</v>
      </c>
      <c r="BO3841">
        <v>29.115930227189196</v>
      </c>
      <c r="BP3841">
        <v>4.0533352920342255E-2</v>
      </c>
      <c r="BQ3841">
        <v>100</v>
      </c>
      <c r="BR3841">
        <v>316.50346135824014</v>
      </c>
      <c r="BS3841">
        <v>4.9837522399264526E-2</v>
      </c>
      <c r="BT3841">
        <v>3.2470144833116234E-4</v>
      </c>
      <c r="BU3841">
        <v>2.4832060200960582</v>
      </c>
      <c r="BV3841">
        <v>0.58174109699281185</v>
      </c>
      <c r="BW3841">
        <v>15.409715144666432</v>
      </c>
      <c r="BX3841">
        <v>34.952824841563896</v>
      </c>
      <c r="BY3841">
        <v>33.339868474372324</v>
      </c>
      <c r="BZ3841">
        <v>1073.0820953074583</v>
      </c>
      <c r="CA3841">
        <v>334.5243091728417</v>
      </c>
      <c r="CB3841">
        <v>221.88699768525825</v>
      </c>
      <c r="CC3841" s="156">
        <v>0.82</v>
      </c>
      <c r="CD3841">
        <v>2030</v>
      </c>
      <c r="CE3841">
        <v>0.109813348724211</v>
      </c>
      <c r="CF3841">
        <v>4.1388910508172625</v>
      </c>
      <c r="CG3841">
        <v>0.14883771935563617</v>
      </c>
      <c r="CH3841">
        <v>1.8302236117678987</v>
      </c>
      <c r="CI3841">
        <v>16</v>
      </c>
    </row>
    <row r="3842" spans="47:87" x14ac:dyDescent="0.3">
      <c r="AU3842">
        <v>0.3</v>
      </c>
      <c r="AV3842">
        <v>18.806163500680533</v>
      </c>
      <c r="AW3842">
        <v>0.35787827659702681</v>
      </c>
      <c r="AX3842">
        <v>1.4018023815165792</v>
      </c>
      <c r="AY3842">
        <v>359.56658578656339</v>
      </c>
      <c r="AZ3842">
        <v>8.2858785649500527E-2</v>
      </c>
      <c r="BA3842">
        <v>303.74049549035749</v>
      </c>
      <c r="BB3842">
        <v>398.52123005941587</v>
      </c>
      <c r="BC3842">
        <v>1</v>
      </c>
      <c r="BD3842">
        <v>35.895520452849105</v>
      </c>
      <c r="BE3842">
        <v>114.2611620871668</v>
      </c>
      <c r="BF3842">
        <v>17.350912718030042</v>
      </c>
      <c r="BG3842">
        <v>4.6146213412404533</v>
      </c>
      <c r="BH3842">
        <v>393.54415171812229</v>
      </c>
      <c r="BI3842">
        <v>0.20000000000000004</v>
      </c>
      <c r="BJ3842">
        <v>2356.1289634615073</v>
      </c>
      <c r="BK3842">
        <v>703.91021038358645</v>
      </c>
      <c r="BL3842">
        <v>890.61427052752094</v>
      </c>
      <c r="BM3842">
        <v>942.37622026702047</v>
      </c>
      <c r="BN3842">
        <v>221.78895130988727</v>
      </c>
      <c r="BO3842">
        <v>32.375989730277723</v>
      </c>
      <c r="BP3842">
        <v>5.0622707480420283E-2</v>
      </c>
      <c r="BQ3842">
        <v>100</v>
      </c>
      <c r="BR3842">
        <v>370.3554847201695</v>
      </c>
      <c r="BS3842">
        <v>5.7163729600597651E-2</v>
      </c>
      <c r="BT3842">
        <v>3.201124440070663E-4</v>
      </c>
      <c r="BU3842">
        <v>0</v>
      </c>
      <c r="BV3842">
        <v>0.5144238624667119</v>
      </c>
      <c r="BW3842">
        <v>15.466764348986526</v>
      </c>
      <c r="BX3842">
        <v>36.465253596323258</v>
      </c>
      <c r="BY3842">
        <v>31.487854800230622</v>
      </c>
      <c r="BZ3842">
        <v>961.73162755294652</v>
      </c>
      <c r="CA3842">
        <v>240.1356624588949</v>
      </c>
      <c r="CB3842">
        <v>238.09830414754597</v>
      </c>
      <c r="CC3842" s="156">
        <v>0.87</v>
      </c>
      <c r="CD3842">
        <v>2390</v>
      </c>
      <c r="CE3842">
        <v>0.15095255307069944</v>
      </c>
      <c r="CF3842">
        <v>5.5211005043855277</v>
      </c>
      <c r="CG3842">
        <v>0.18781073132270507</v>
      </c>
      <c r="CH3842">
        <v>14.448749132526963</v>
      </c>
      <c r="CI3842">
        <v>9</v>
      </c>
    </row>
    <row r="3843" spans="47:87" x14ac:dyDescent="0.3">
      <c r="AU3843">
        <v>0.3</v>
      </c>
      <c r="AV3843">
        <v>18.769359707964398</v>
      </c>
      <c r="AW3843">
        <v>0.2822604903429447</v>
      </c>
      <c r="AX3843">
        <v>0.28750172770181481</v>
      </c>
      <c r="AY3843">
        <v>367.06199206332667</v>
      </c>
      <c r="AZ3843">
        <v>0.11214438102933755</v>
      </c>
      <c r="BA3843">
        <v>378.21798460019033</v>
      </c>
      <c r="BB3843">
        <v>413.12517438241906</v>
      </c>
      <c r="BC3843">
        <v>1</v>
      </c>
      <c r="BD3843">
        <v>37.624633068326517</v>
      </c>
      <c r="BE3843">
        <v>119.68485859955281</v>
      </c>
      <c r="BF3843">
        <v>19.156429296984793</v>
      </c>
      <c r="BG3843">
        <v>5.6682357809246389</v>
      </c>
      <c r="BH3843">
        <v>402.04113902776345</v>
      </c>
      <c r="BI3843">
        <v>0.2</v>
      </c>
      <c r="BJ3843">
        <v>2300.1933155167326</v>
      </c>
      <c r="BK3843">
        <v>689.25083697808304</v>
      </c>
      <c r="BL3843">
        <v>941.46648283228035</v>
      </c>
      <c r="BM3843">
        <v>856.91274827158736</v>
      </c>
      <c r="BN3843">
        <v>102.89991315518468</v>
      </c>
      <c r="BO3843">
        <v>25.524970370229532</v>
      </c>
      <c r="BP3843">
        <v>4.0930217317235632E-2</v>
      </c>
      <c r="BQ3843">
        <v>100</v>
      </c>
      <c r="BR3843">
        <v>336.05093691574535</v>
      </c>
      <c r="BS3843">
        <v>5.1512238955997984E-2</v>
      </c>
      <c r="BT3843">
        <v>2.8960802741158197E-4</v>
      </c>
      <c r="BU3843">
        <v>11.565878145787641</v>
      </c>
      <c r="BV3843">
        <v>0.54318250682153157</v>
      </c>
      <c r="BW3843">
        <v>14.993921455665854</v>
      </c>
      <c r="BX3843">
        <v>39.633447114755128</v>
      </c>
      <c r="BY3843">
        <v>35.813201863177603</v>
      </c>
      <c r="BZ3843">
        <v>904.8778003253949</v>
      </c>
      <c r="CA3843">
        <v>311.36843598122078</v>
      </c>
      <c r="CB3843">
        <v>237.82783810476303</v>
      </c>
      <c r="CC3843" s="156">
        <v>1.05</v>
      </c>
      <c r="CD3843">
        <v>1650</v>
      </c>
      <c r="CE3843">
        <v>0.1387499656444342</v>
      </c>
      <c r="CF3843">
        <v>3.3340842725987132</v>
      </c>
      <c r="CG3843">
        <v>0.17301001197492605</v>
      </c>
      <c r="CH3843">
        <v>3.6508280452474415</v>
      </c>
      <c r="CI3843">
        <v>12</v>
      </c>
    </row>
    <row r="3844" spans="47:87" x14ac:dyDescent="0.3">
      <c r="AU3844">
        <v>0.3</v>
      </c>
      <c r="AV3844">
        <v>19.718029690520417</v>
      </c>
      <c r="AW3844">
        <v>0.28966881791519644</v>
      </c>
      <c r="AX3844">
        <v>0.9083992359542522</v>
      </c>
      <c r="AY3844">
        <v>332.97392914351974</v>
      </c>
      <c r="AZ3844">
        <v>0.10834122230436119</v>
      </c>
      <c r="BA3844">
        <v>439.28479526257189</v>
      </c>
      <c r="BB3844">
        <v>284.32777680271681</v>
      </c>
      <c r="BC3844">
        <v>1</v>
      </c>
      <c r="BD3844">
        <v>45.884836792603295</v>
      </c>
      <c r="BE3844">
        <v>112.16156552254233</v>
      </c>
      <c r="BF3844">
        <v>10.882307904347659</v>
      </c>
      <c r="BG3844">
        <v>4.7337310640522654</v>
      </c>
      <c r="BH3844">
        <v>399.93627818133325</v>
      </c>
      <c r="BI3844">
        <v>0.19999999999999998</v>
      </c>
      <c r="BJ3844">
        <v>2964.1820067140306</v>
      </c>
      <c r="BK3844">
        <v>691.8508735433478</v>
      </c>
      <c r="BL3844">
        <v>890.09305868872627</v>
      </c>
      <c r="BM3844">
        <v>932.55661138575067</v>
      </c>
      <c r="BN3844">
        <v>146.07860992437429</v>
      </c>
      <c r="BO3844">
        <v>26.284093086754314</v>
      </c>
      <c r="BP3844">
        <v>3.1215332075558055E-2</v>
      </c>
      <c r="BQ3844">
        <v>100</v>
      </c>
      <c r="BR3844">
        <v>280.39633220674216</v>
      </c>
      <c r="BS3844">
        <v>5.7774542867347858E-2</v>
      </c>
      <c r="BT3844">
        <v>3.1472844672198201E-4</v>
      </c>
      <c r="BU3844">
        <v>0</v>
      </c>
      <c r="BV3844">
        <v>0.53760160572406246</v>
      </c>
      <c r="BW3844">
        <v>15.293612949158335</v>
      </c>
      <c r="BX3844">
        <v>33.685953051731879</v>
      </c>
      <c r="BY3844">
        <v>32.254169708497955</v>
      </c>
      <c r="BZ3844">
        <v>871.72010973441888</v>
      </c>
      <c r="CA3844">
        <v>188.13081903209837</v>
      </c>
      <c r="CB3844">
        <v>221.63839843090372</v>
      </c>
      <c r="CC3844" s="156">
        <v>1.05</v>
      </c>
      <c r="CD3844">
        <v>1400</v>
      </c>
      <c r="CE3844">
        <v>0.19360332301209926</v>
      </c>
      <c r="CF3844">
        <v>6.4924151920900162</v>
      </c>
      <c r="CG3844">
        <v>0.23091662385664813</v>
      </c>
      <c r="CH3844">
        <v>17.455574050825625</v>
      </c>
      <c r="CI3844">
        <v>8</v>
      </c>
    </row>
    <row r="3845" spans="47:87" x14ac:dyDescent="0.3">
      <c r="AU3845">
        <v>0.3</v>
      </c>
      <c r="AV3845">
        <v>17.861544013162941</v>
      </c>
      <c r="AW3845">
        <v>0.34404935677711629</v>
      </c>
      <c r="AX3845">
        <v>1.3452948301297958</v>
      </c>
      <c r="AY3845">
        <v>346.64389622523584</v>
      </c>
      <c r="AZ3845">
        <v>8.587123820460979E-2</v>
      </c>
      <c r="BA3845">
        <v>466.01453541746133</v>
      </c>
      <c r="BB3845">
        <v>345.88266826066786</v>
      </c>
      <c r="BC3845">
        <v>1</v>
      </c>
      <c r="BD3845">
        <v>43.648483937577851</v>
      </c>
      <c r="BE3845">
        <v>94.516778340393998</v>
      </c>
      <c r="BF3845">
        <v>28.463057466419414</v>
      </c>
      <c r="BG3845">
        <v>5.4499452821735845</v>
      </c>
      <c r="BH3845">
        <v>443.82850048379748</v>
      </c>
      <c r="BI3845">
        <v>0.20000000000000004</v>
      </c>
      <c r="BJ3845">
        <v>3101.4809396715555</v>
      </c>
      <c r="BK3845">
        <v>694.9028107281689</v>
      </c>
      <c r="BL3845">
        <v>817.99424737944275</v>
      </c>
      <c r="BM3845">
        <v>951.04354708976211</v>
      </c>
      <c r="BN3845">
        <v>151.0511867246677</v>
      </c>
      <c r="BO3845">
        <v>31.012165309023452</v>
      </c>
      <c r="BP3845">
        <v>6.2320463084434001E-2</v>
      </c>
      <c r="BQ3845">
        <v>100</v>
      </c>
      <c r="BR3845">
        <v>321.34151594867626</v>
      </c>
      <c r="BS3845">
        <v>5.5071612730169889E-2</v>
      </c>
      <c r="BT3845">
        <v>2.8259538927144907E-4</v>
      </c>
      <c r="BU3845">
        <v>0</v>
      </c>
      <c r="BV3845">
        <v>0.55507929800219191</v>
      </c>
      <c r="BW3845">
        <v>14.14293501341003</v>
      </c>
      <c r="BX3845">
        <v>38.168002822316922</v>
      </c>
      <c r="BY3845">
        <v>28.295308941902828</v>
      </c>
      <c r="BZ3845">
        <v>999.35871341097402</v>
      </c>
      <c r="CA3845">
        <v>300.23140086428072</v>
      </c>
      <c r="CB3845">
        <v>230.25466160060995</v>
      </c>
      <c r="CC3845" s="156">
        <v>0.95</v>
      </c>
      <c r="CD3845">
        <v>1820</v>
      </c>
      <c r="CE3845">
        <v>0.10697190467845075</v>
      </c>
      <c r="CF3845">
        <v>4.1201995234740281</v>
      </c>
      <c r="CG3845">
        <v>0.14391524288807353</v>
      </c>
      <c r="CH3845">
        <v>-2.1383153325417852</v>
      </c>
      <c r="CI3845" t="s">
        <v>479</v>
      </c>
    </row>
    <row r="3846" spans="47:87" x14ac:dyDescent="0.3">
      <c r="AU3846">
        <v>0.3</v>
      </c>
      <c r="AV3846">
        <v>21.294422689439674</v>
      </c>
      <c r="AW3846">
        <v>0.31938749923932408</v>
      </c>
      <c r="AX3846">
        <v>6.6040166372777209E-4</v>
      </c>
      <c r="AY3846">
        <v>279.14721504270449</v>
      </c>
      <c r="AZ3846">
        <v>8.0672128267308213E-2</v>
      </c>
      <c r="BA3846">
        <v>431.14914509311234</v>
      </c>
      <c r="BB3846">
        <v>368.7283320998053</v>
      </c>
      <c r="BC3846">
        <v>1</v>
      </c>
      <c r="BD3846">
        <v>45.653023616430424</v>
      </c>
      <c r="BE3846">
        <v>108.99584854845884</v>
      </c>
      <c r="BF3846">
        <v>17.290472933883251</v>
      </c>
      <c r="BG3846">
        <v>6.1183457635891578</v>
      </c>
      <c r="BH3846">
        <v>399.60613609833467</v>
      </c>
      <c r="BI3846">
        <v>0.2</v>
      </c>
      <c r="BJ3846">
        <v>2666.4769280519586</v>
      </c>
      <c r="BK3846">
        <v>694.27707870247048</v>
      </c>
      <c r="BL3846">
        <v>922.3721983395111</v>
      </c>
      <c r="BM3846">
        <v>976.07479780277333</v>
      </c>
      <c r="BN3846">
        <v>123.78276373752931</v>
      </c>
      <c r="BO3846">
        <v>28.862603854187157</v>
      </c>
      <c r="BP3846">
        <v>4.8938741088327652E-2</v>
      </c>
      <c r="BQ3846">
        <v>100</v>
      </c>
      <c r="BR3846">
        <v>349.52712638925226</v>
      </c>
      <c r="BS3846">
        <v>5.9663162859379143E-2</v>
      </c>
      <c r="BT3846">
        <v>3.0871145736764038E-4</v>
      </c>
      <c r="BU3846">
        <v>0</v>
      </c>
      <c r="BV3846">
        <v>0.54232156131506404</v>
      </c>
      <c r="BW3846">
        <v>15.35236334707807</v>
      </c>
      <c r="BX3846">
        <v>37.177738386489651</v>
      </c>
      <c r="BY3846">
        <v>31.463645871307069</v>
      </c>
      <c r="BZ3846">
        <v>1244.2765200589934</v>
      </c>
      <c r="CA3846">
        <v>263.30669327057632</v>
      </c>
      <c r="CB3846">
        <v>239.95228650795397</v>
      </c>
      <c r="CC3846" s="156">
        <v>1.1499999999999999</v>
      </c>
      <c r="CD3846">
        <v>1250</v>
      </c>
      <c r="CE3846">
        <v>9.5133096477673984E-2</v>
      </c>
      <c r="CF3846">
        <v>3.9930519302984209</v>
      </c>
      <c r="CG3846">
        <v>0.12563103223593178</v>
      </c>
      <c r="CH3846">
        <v>1.2094049960337858</v>
      </c>
      <c r="CI3846">
        <v>18</v>
      </c>
    </row>
    <row r="3847" spans="47:87" x14ac:dyDescent="0.3">
      <c r="AU3847">
        <v>0.3</v>
      </c>
      <c r="AV3847">
        <v>21.030918950057124</v>
      </c>
      <c r="AW3847">
        <v>0.33676970482771629</v>
      </c>
      <c r="AX3847">
        <v>1.2279368112251436</v>
      </c>
      <c r="AY3847">
        <v>308.45133522365876</v>
      </c>
      <c r="AZ3847">
        <v>7.5455561732458112E-2</v>
      </c>
      <c r="BA3847">
        <v>448.56029469203628</v>
      </c>
      <c r="BB3847">
        <v>306.49678388564064</v>
      </c>
      <c r="BC3847">
        <v>1</v>
      </c>
      <c r="BD3847">
        <v>43.565500276218103</v>
      </c>
      <c r="BE3847">
        <v>95.307889323571743</v>
      </c>
      <c r="BF3847">
        <v>17.276325667944018</v>
      </c>
      <c r="BG3847">
        <v>4.2659443825565804</v>
      </c>
      <c r="BH3847">
        <v>435.71416033846396</v>
      </c>
      <c r="BI3847">
        <v>0.2</v>
      </c>
      <c r="BJ3847">
        <v>2646.3685070840734</v>
      </c>
      <c r="BK3847">
        <v>691.00839376410329</v>
      </c>
      <c r="BL3847">
        <v>942.9363112782429</v>
      </c>
      <c r="BM3847">
        <v>919.86583725938169</v>
      </c>
      <c r="BN3847">
        <v>228.94464503739638</v>
      </c>
      <c r="BO3847">
        <v>30.32159930957733</v>
      </c>
      <c r="BP3847">
        <v>6.5216297893848169E-2</v>
      </c>
      <c r="BQ3847">
        <v>100</v>
      </c>
      <c r="BR3847">
        <v>338.87914736024305</v>
      </c>
      <c r="BS3847">
        <v>4.9610064958109712E-2</v>
      </c>
      <c r="BT3847">
        <v>3.0737431747592225E-4</v>
      </c>
      <c r="BU3847">
        <v>14.86397162315548</v>
      </c>
      <c r="BV3847">
        <v>0.57796556469661553</v>
      </c>
      <c r="BW3847">
        <v>15.284592665027455</v>
      </c>
      <c r="BX3847">
        <v>32.5694374337276</v>
      </c>
      <c r="BY3847">
        <v>34.324000583927052</v>
      </c>
      <c r="BZ3847">
        <v>1050.4850134717706</v>
      </c>
      <c r="CA3847">
        <v>272.75775925982828</v>
      </c>
      <c r="CB3847">
        <v>227.97058304867852</v>
      </c>
      <c r="CC3847" s="156">
        <v>1.1200000000000001</v>
      </c>
      <c r="CD3847">
        <v>1500</v>
      </c>
      <c r="CE3847">
        <v>8.9920614105390095E-2</v>
      </c>
      <c r="CF3847">
        <v>3.4923890504393214</v>
      </c>
      <c r="CG3847">
        <v>0.12007594977021591</v>
      </c>
      <c r="CH3847">
        <v>-3.692953400818265</v>
      </c>
      <c r="CI3847" t="s">
        <v>479</v>
      </c>
    </row>
    <row r="3848" spans="47:87" x14ac:dyDescent="0.3">
      <c r="AU3848">
        <v>0.3</v>
      </c>
      <c r="AV3848">
        <v>20.616634492855162</v>
      </c>
      <c r="AW3848">
        <v>0.27588563254735315</v>
      </c>
      <c r="AX3848">
        <v>5.5495498012905181E-2</v>
      </c>
      <c r="AY3848">
        <v>338.33303871142994</v>
      </c>
      <c r="AZ3848">
        <v>0.10951751865765021</v>
      </c>
      <c r="BA3848">
        <v>327.85667996825089</v>
      </c>
      <c r="BB3848">
        <v>362.12249967542664</v>
      </c>
      <c r="BC3848">
        <v>1</v>
      </c>
      <c r="BD3848">
        <v>51.199611193315945</v>
      </c>
      <c r="BE3848">
        <v>107.0613719868834</v>
      </c>
      <c r="BF3848">
        <v>15.173665189732821</v>
      </c>
      <c r="BG3848">
        <v>4.6261878671118124</v>
      </c>
      <c r="BH3848">
        <v>414.90003456583696</v>
      </c>
      <c r="BI3848">
        <v>0.2</v>
      </c>
      <c r="BJ3848">
        <v>2557.3806560462622</v>
      </c>
      <c r="BK3848">
        <v>709.48917891497081</v>
      </c>
      <c r="BL3848">
        <v>920.90469698691686</v>
      </c>
      <c r="BM3848">
        <v>889.07516166406185</v>
      </c>
      <c r="BN3848">
        <v>185.0511120428327</v>
      </c>
      <c r="BO3848">
        <v>24.810484149709833</v>
      </c>
      <c r="BP3848">
        <v>5.6752269915067814E-2</v>
      </c>
      <c r="BQ3848">
        <v>100</v>
      </c>
      <c r="BR3848">
        <v>340.74022084124869</v>
      </c>
      <c r="BS3848">
        <v>5.4498789672571879E-2</v>
      </c>
      <c r="BT3848">
        <v>3.1552688093435411E-4</v>
      </c>
      <c r="BU3848">
        <v>22.335499275017654</v>
      </c>
      <c r="BV3848">
        <v>0.49150532372497246</v>
      </c>
      <c r="BW3848">
        <v>16.552108233981222</v>
      </c>
      <c r="BX3848">
        <v>34.774446984257807</v>
      </c>
      <c r="BY3848">
        <v>28.12236456304408</v>
      </c>
      <c r="BZ3848">
        <v>1201.6543147504963</v>
      </c>
      <c r="CA3848">
        <v>304.18611600004755</v>
      </c>
      <c r="CB3848">
        <v>239.91136672722925</v>
      </c>
      <c r="CC3848" s="156">
        <v>0.71</v>
      </c>
      <c r="CD3848">
        <v>1710</v>
      </c>
      <c r="CE3848">
        <v>0.22890318174850899</v>
      </c>
      <c r="CF3848">
        <v>7.5098828882288382</v>
      </c>
      <c r="CG3848">
        <v>0.27731937957372743</v>
      </c>
      <c r="CH3848">
        <v>28.754952454432093</v>
      </c>
      <c r="CI3848">
        <v>6</v>
      </c>
    </row>
    <row r="3849" spans="47:87" x14ac:dyDescent="0.3">
      <c r="AU3849">
        <v>0.3</v>
      </c>
      <c r="AV3849">
        <v>22.141419871437733</v>
      </c>
      <c r="AW3849">
        <v>0.35061535336513699</v>
      </c>
      <c r="AX3849">
        <v>1.5996940670578903</v>
      </c>
      <c r="AY3849">
        <v>317.29002814927628</v>
      </c>
      <c r="AZ3849">
        <v>9.8509347799684732E-2</v>
      </c>
      <c r="BA3849">
        <v>482.58978453822607</v>
      </c>
      <c r="BB3849">
        <v>247.72010653139796</v>
      </c>
      <c r="BC3849">
        <v>1</v>
      </c>
      <c r="BD3849">
        <v>33.671168050071422</v>
      </c>
      <c r="BE3849">
        <v>99.00655475216638</v>
      </c>
      <c r="BF3849">
        <v>23.702616316612218</v>
      </c>
      <c r="BG3849">
        <v>5.4988810702404836</v>
      </c>
      <c r="BH3849">
        <v>401.56436744528401</v>
      </c>
      <c r="BI3849">
        <v>0.19999999999999998</v>
      </c>
      <c r="BJ3849">
        <v>2763.6054304675276</v>
      </c>
      <c r="BK3849">
        <v>660.34334294070322</v>
      </c>
      <c r="BL3849">
        <v>834.99843143694056</v>
      </c>
      <c r="BM3849">
        <v>870.90740684120476</v>
      </c>
      <c r="BN3849">
        <v>155.56758473699773</v>
      </c>
      <c r="BO3849">
        <v>31.901584677648064</v>
      </c>
      <c r="BP3849">
        <v>2.7348218946071461E-2</v>
      </c>
      <c r="BQ3849">
        <v>100</v>
      </c>
      <c r="BR3849">
        <v>357.49618218389799</v>
      </c>
      <c r="BS3849">
        <v>5.6220201798165143E-2</v>
      </c>
      <c r="BT3849">
        <v>3.0600980379936755E-4</v>
      </c>
      <c r="BU3849">
        <v>60.39339424418695</v>
      </c>
      <c r="BV3849">
        <v>0.57911624896738156</v>
      </c>
      <c r="BW3849">
        <v>13.759676021306781</v>
      </c>
      <c r="BX3849">
        <v>34.948395744212569</v>
      </c>
      <c r="BY3849">
        <v>35.481510122948094</v>
      </c>
      <c r="BZ3849">
        <v>934.58438613053727</v>
      </c>
      <c r="CA3849">
        <v>287.0358036072351</v>
      </c>
      <c r="CB3849">
        <v>240.06416705802741</v>
      </c>
      <c r="CC3849" s="156">
        <v>0.98</v>
      </c>
      <c r="CD3849">
        <v>2250</v>
      </c>
      <c r="CE3849">
        <v>0.12534947782470596</v>
      </c>
      <c r="CF3849">
        <v>3.9918002118201099</v>
      </c>
      <c r="CG3849">
        <v>0.15455836592974048</v>
      </c>
      <c r="CH3849">
        <v>1.9008100846800344</v>
      </c>
      <c r="CI3849">
        <v>16</v>
      </c>
    </row>
    <row r="3850" spans="47:87" x14ac:dyDescent="0.3">
      <c r="AU3850">
        <v>0.3</v>
      </c>
      <c r="AV3850">
        <v>20.468656830602743</v>
      </c>
      <c r="AW3850">
        <v>0.30919447958560226</v>
      </c>
      <c r="AX3850">
        <v>1.2080400182418227</v>
      </c>
      <c r="AY3850">
        <v>333.43768179020702</v>
      </c>
      <c r="AZ3850">
        <v>8.9166973347140285E-2</v>
      </c>
      <c r="BA3850">
        <v>490.6375262064256</v>
      </c>
      <c r="BB3850">
        <v>458.18270816409091</v>
      </c>
      <c r="BC3850">
        <v>1</v>
      </c>
      <c r="BD3850">
        <v>39.041039813782447</v>
      </c>
      <c r="BE3850">
        <v>102.42919432192801</v>
      </c>
      <c r="BF3850">
        <v>7.6321695887309415</v>
      </c>
      <c r="BG3850">
        <v>4.0687312727127942</v>
      </c>
      <c r="BH3850">
        <v>440.10056364709328</v>
      </c>
      <c r="BI3850">
        <v>0.2</v>
      </c>
      <c r="BJ3850">
        <v>2630.4148867551889</v>
      </c>
      <c r="BK3850">
        <v>653.63221712634925</v>
      </c>
      <c r="BL3850">
        <v>868.91127155406593</v>
      </c>
      <c r="BM3850">
        <v>694.7956625294612</v>
      </c>
      <c r="BN3850">
        <v>201.03200771625174</v>
      </c>
      <c r="BO3850">
        <v>27.790548551032177</v>
      </c>
      <c r="BP3850">
        <v>6.5637182098054553E-2</v>
      </c>
      <c r="BQ3850">
        <v>100</v>
      </c>
      <c r="BR3850">
        <v>300.24550441996178</v>
      </c>
      <c r="BS3850">
        <v>5.3680397766887385E-2</v>
      </c>
      <c r="BT3850">
        <v>3.3473552358263104E-4</v>
      </c>
      <c r="BU3850">
        <v>11.470931449552587</v>
      </c>
      <c r="BV3850">
        <v>0.53858422389137106</v>
      </c>
      <c r="BW3850">
        <v>13.724121666658878</v>
      </c>
      <c r="BX3850">
        <v>35.407334697782574</v>
      </c>
      <c r="BY3850">
        <v>28.54524504911042</v>
      </c>
      <c r="BZ3850">
        <v>1186.0071630766756</v>
      </c>
      <c r="CA3850">
        <v>312.20121107229528</v>
      </c>
      <c r="CB3850">
        <v>236.51038865060687</v>
      </c>
      <c r="CC3850" s="156">
        <v>0.86</v>
      </c>
      <c r="CD3850">
        <v>1690</v>
      </c>
      <c r="CE3850">
        <v>0.29862480353965593</v>
      </c>
      <c r="CF3850">
        <v>8.3496849835845488</v>
      </c>
      <c r="CG3850">
        <v>0.36742553872359252</v>
      </c>
      <c r="CH3850">
        <v>50.072056077343255</v>
      </c>
      <c r="CI3850">
        <v>4</v>
      </c>
    </row>
    <row r="3851" spans="47:87" x14ac:dyDescent="0.3">
      <c r="AU3851">
        <v>0.3</v>
      </c>
      <c r="AV3851">
        <v>17.785373148063407</v>
      </c>
      <c r="AW3851">
        <v>0.33318929543764575</v>
      </c>
      <c r="AX3851">
        <v>0.72607919887215577</v>
      </c>
      <c r="AY3851">
        <v>328.04659673698518</v>
      </c>
      <c r="AZ3851">
        <v>9.7480507619781248E-2</v>
      </c>
      <c r="BA3851">
        <v>466.23993919455052</v>
      </c>
      <c r="BB3851">
        <v>347.06970673715881</v>
      </c>
      <c r="BC3851">
        <v>1</v>
      </c>
      <c r="BD3851">
        <v>36.533528097812926</v>
      </c>
      <c r="BE3851">
        <v>97.243456798503814</v>
      </c>
      <c r="BF3851">
        <v>26.733387534146644</v>
      </c>
      <c r="BG3851">
        <v>3.6801849819526198</v>
      </c>
      <c r="BH3851">
        <v>462.98024913440651</v>
      </c>
      <c r="BI3851">
        <v>0.20000000000000007</v>
      </c>
      <c r="BJ3851">
        <v>2715.7911901901584</v>
      </c>
      <c r="BK3851">
        <v>694.72700785852123</v>
      </c>
      <c r="BL3851">
        <v>859.94618840760359</v>
      </c>
      <c r="BM3851">
        <v>974.98634747416122</v>
      </c>
      <c r="BN3851">
        <v>132.78995706093474</v>
      </c>
      <c r="BO3851">
        <v>30.033026302460769</v>
      </c>
      <c r="BP3851">
        <v>6.0311349441367339E-2</v>
      </c>
      <c r="BQ3851">
        <v>100</v>
      </c>
      <c r="BR3851">
        <v>334.81004742326365</v>
      </c>
      <c r="BS3851">
        <v>5.944958690353281E-2</v>
      </c>
      <c r="BT3851">
        <v>3.0891086993742285E-4</v>
      </c>
      <c r="BU3851">
        <v>0</v>
      </c>
      <c r="BV3851">
        <v>0.56999274664251787</v>
      </c>
      <c r="BW3851">
        <v>15.887275373648466</v>
      </c>
      <c r="BX3851">
        <v>36.969967247816179</v>
      </c>
      <c r="BY3851">
        <v>33.616860184624876</v>
      </c>
      <c r="BZ3851">
        <v>1022.923724224104</v>
      </c>
      <c r="CA3851">
        <v>377.53625630199036</v>
      </c>
      <c r="CB3851">
        <v>238.73902152143401</v>
      </c>
      <c r="CC3851" s="156">
        <v>1.08</v>
      </c>
      <c r="CD3851">
        <v>1410</v>
      </c>
      <c r="CE3851">
        <v>0.14971371695183766</v>
      </c>
      <c r="CF3851">
        <v>7.8967198760206614</v>
      </c>
      <c r="CG3851">
        <v>0.19932974801853603</v>
      </c>
      <c r="CH3851">
        <v>10.897176951863123</v>
      </c>
      <c r="CI3851">
        <v>10</v>
      </c>
    </row>
    <row r="3852" spans="47:87" x14ac:dyDescent="0.3">
      <c r="AU3852">
        <v>0.3</v>
      </c>
      <c r="AV3852">
        <v>21.344467798443574</v>
      </c>
      <c r="AW3852">
        <v>0.29709926119021807</v>
      </c>
      <c r="AX3852">
        <v>1.8469895149327951</v>
      </c>
      <c r="AY3852">
        <v>315.46257828098317</v>
      </c>
      <c r="AZ3852">
        <v>8.1571272146461871E-2</v>
      </c>
      <c r="BA3852">
        <v>444.64066648882164</v>
      </c>
      <c r="BB3852">
        <v>353.8242967429112</v>
      </c>
      <c r="BC3852">
        <v>1</v>
      </c>
      <c r="BD3852">
        <v>38.176863416409503</v>
      </c>
      <c r="BE3852">
        <v>112.80069875208943</v>
      </c>
      <c r="BF3852">
        <v>17.512182995816858</v>
      </c>
      <c r="BG3852">
        <v>6.2750254897647935</v>
      </c>
      <c r="BH3852">
        <v>379.16004372789104</v>
      </c>
      <c r="BI3852">
        <v>0.19999999999999998</v>
      </c>
      <c r="BJ3852">
        <v>2560.7374705405264</v>
      </c>
      <c r="BK3852">
        <v>675.64236806598512</v>
      </c>
      <c r="BL3852">
        <v>877.80757780996362</v>
      </c>
      <c r="BM3852">
        <v>940.20721802389892</v>
      </c>
      <c r="BN3852">
        <v>218.58820459083296</v>
      </c>
      <c r="BO3852">
        <v>26.953186187289134</v>
      </c>
      <c r="BP3852">
        <v>3.2782397580807247E-2</v>
      </c>
      <c r="BQ3852">
        <v>100</v>
      </c>
      <c r="BR3852">
        <v>442.40252128625036</v>
      </c>
      <c r="BS3852">
        <v>5.6863813310401704E-2</v>
      </c>
      <c r="BT3852">
        <v>3.2518256900532108E-4</v>
      </c>
      <c r="BU3852">
        <v>0</v>
      </c>
      <c r="BV3852">
        <v>0.54693677332532875</v>
      </c>
      <c r="BW3852">
        <v>15.718987920658549</v>
      </c>
      <c r="BX3852">
        <v>34.107008803123577</v>
      </c>
      <c r="BY3852">
        <v>35.181841137003424</v>
      </c>
      <c r="BZ3852">
        <v>962.65259077140718</v>
      </c>
      <c r="CA3852">
        <v>198.65168274884695</v>
      </c>
      <c r="CB3852">
        <v>236.65537784099317</v>
      </c>
      <c r="CC3852" s="156">
        <v>1.19</v>
      </c>
      <c r="CD3852">
        <v>1690</v>
      </c>
      <c r="CE3852">
        <v>0.11561262168050446</v>
      </c>
      <c r="CF3852">
        <v>3.9252454476357066</v>
      </c>
      <c r="CG3852">
        <v>0.15765846365391009</v>
      </c>
      <c r="CH3852">
        <v>1.4650320605064695</v>
      </c>
      <c r="CI3852">
        <v>16</v>
      </c>
    </row>
    <row r="3853" spans="47:87" x14ac:dyDescent="0.3">
      <c r="AU3853">
        <v>0.3</v>
      </c>
      <c r="AV3853">
        <v>19.104952272689911</v>
      </c>
      <c r="AW3853">
        <v>0.37384692957817062</v>
      </c>
      <c r="AX3853">
        <v>0.97176048409096605</v>
      </c>
      <c r="AY3853">
        <v>343.78681482969421</v>
      </c>
      <c r="AZ3853">
        <v>0.10776622729823271</v>
      </c>
      <c r="BA3853">
        <v>336.01817285395873</v>
      </c>
      <c r="BB3853">
        <v>367.29853208231032</v>
      </c>
      <c r="BC3853">
        <v>1</v>
      </c>
      <c r="BD3853">
        <v>43.466999724072302</v>
      </c>
      <c r="BE3853">
        <v>98.685572560495444</v>
      </c>
      <c r="BF3853">
        <v>16.578459979401536</v>
      </c>
      <c r="BG3853">
        <v>5.4907693013591237</v>
      </c>
      <c r="BH3853">
        <v>424.63504668754786</v>
      </c>
      <c r="BI3853">
        <v>0.19999999999999993</v>
      </c>
      <c r="BJ3853">
        <v>2549.4670389536604</v>
      </c>
      <c r="BK3853">
        <v>688.09950190277129</v>
      </c>
      <c r="BL3853">
        <v>891.30101254485862</v>
      </c>
      <c r="BM3853">
        <v>834.69229442484175</v>
      </c>
      <c r="BN3853">
        <v>139.31930526382018</v>
      </c>
      <c r="BO3853">
        <v>34.055245351863746</v>
      </c>
      <c r="BP3853">
        <v>2.4307895826718107E-2</v>
      </c>
      <c r="BQ3853">
        <v>100</v>
      </c>
      <c r="BR3853">
        <v>313.22835531937591</v>
      </c>
      <c r="BS3853">
        <v>5.2293248337263211E-2</v>
      </c>
      <c r="BT3853">
        <v>2.9484635268278101E-4</v>
      </c>
      <c r="BU3853">
        <v>0</v>
      </c>
      <c r="BV3853">
        <v>0.53417232261276559</v>
      </c>
      <c r="BW3853">
        <v>14.329073891955677</v>
      </c>
      <c r="BX3853">
        <v>35.5125275351675</v>
      </c>
      <c r="BY3853">
        <v>36.089434960775662</v>
      </c>
      <c r="BZ3853">
        <v>719.85196234834928</v>
      </c>
      <c r="CA3853">
        <v>363.58665937601836</v>
      </c>
      <c r="CB3853">
        <v>228.37320553332543</v>
      </c>
      <c r="CC3853" s="156">
        <v>1.01</v>
      </c>
      <c r="CD3853">
        <v>1920</v>
      </c>
      <c r="CE3853">
        <v>2.688482570426598E-2</v>
      </c>
      <c r="CF3853">
        <v>1.8156167000624657</v>
      </c>
      <c r="CG3853">
        <v>7.0118467389740785E-2</v>
      </c>
      <c r="CH3853">
        <v>-12.050583939640564</v>
      </c>
      <c r="CI3853" t="s">
        <v>479</v>
      </c>
    </row>
    <row r="3854" spans="47:87" x14ac:dyDescent="0.3">
      <c r="AU3854">
        <v>0.3</v>
      </c>
      <c r="AV3854">
        <v>21.013877984222908</v>
      </c>
      <c r="AW3854">
        <v>0.30304846755347087</v>
      </c>
      <c r="AX3854">
        <v>2.0621369888741117</v>
      </c>
      <c r="AY3854">
        <v>322.60240544003193</v>
      </c>
      <c r="AZ3854">
        <v>8.7744113170046281E-2</v>
      </c>
      <c r="BA3854">
        <v>436.63199969604761</v>
      </c>
      <c r="BB3854">
        <v>425.27753847497712</v>
      </c>
      <c r="BC3854">
        <v>1</v>
      </c>
      <c r="BD3854">
        <v>39.709488093931228</v>
      </c>
      <c r="BE3854">
        <v>110.63501430578783</v>
      </c>
      <c r="BF3854">
        <v>15.336475188801257</v>
      </c>
      <c r="BG3854">
        <v>5.0557707602116775</v>
      </c>
      <c r="BH3854">
        <v>428.23088221238567</v>
      </c>
      <c r="BI3854">
        <v>0.19999999999999998</v>
      </c>
      <c r="BJ3854">
        <v>2320.5050416951167</v>
      </c>
      <c r="BK3854">
        <v>706.16818533628191</v>
      </c>
      <c r="BL3854">
        <v>863.8372810168654</v>
      </c>
      <c r="BM3854">
        <v>991.3220925334</v>
      </c>
      <c r="BN3854">
        <v>195.4029065020589</v>
      </c>
      <c r="BO3854">
        <v>27.517135974994652</v>
      </c>
      <c r="BP3854">
        <v>3.0476529448516535E-2</v>
      </c>
      <c r="BQ3854">
        <v>100</v>
      </c>
      <c r="BR3854">
        <v>296.9621167026458</v>
      </c>
      <c r="BS3854">
        <v>5.9010674984209505E-2</v>
      </c>
      <c r="BT3854">
        <v>2.9552018295622901E-4</v>
      </c>
      <c r="BU3854">
        <v>34.906778671082328</v>
      </c>
      <c r="BV3854">
        <v>0.58401432165113809</v>
      </c>
      <c r="BW3854">
        <v>15.329501126991527</v>
      </c>
      <c r="BX3854">
        <v>36.395872502070226</v>
      </c>
      <c r="BY3854">
        <v>33.329288364628368</v>
      </c>
      <c r="BZ3854">
        <v>891.9410613268933</v>
      </c>
      <c r="CA3854">
        <v>223.5018764268263</v>
      </c>
      <c r="CB3854">
        <v>225.79835385075151</v>
      </c>
      <c r="CC3854" s="156">
        <v>0.86</v>
      </c>
      <c r="CD3854">
        <v>1700</v>
      </c>
      <c r="CE3854">
        <v>0.16928236629439741</v>
      </c>
      <c r="CF3854">
        <v>5.2452927572337202</v>
      </c>
      <c r="CG3854">
        <v>0.22148449653860272</v>
      </c>
      <c r="CH3854">
        <v>10.370458940138979</v>
      </c>
      <c r="CI3854">
        <v>9</v>
      </c>
    </row>
    <row r="3855" spans="47:87" x14ac:dyDescent="0.3">
      <c r="AU3855">
        <v>0.3</v>
      </c>
      <c r="AV3855">
        <v>20.475130005908969</v>
      </c>
      <c r="AW3855">
        <v>0.27109754620908755</v>
      </c>
      <c r="AX3855">
        <v>0.84545304502965246</v>
      </c>
      <c r="AY3855">
        <v>325.33002372366889</v>
      </c>
      <c r="AZ3855">
        <v>0.10104689733247275</v>
      </c>
      <c r="BA3855">
        <v>436.30176516904089</v>
      </c>
      <c r="BB3855">
        <v>251.60777509996672</v>
      </c>
      <c r="BC3855">
        <v>1</v>
      </c>
      <c r="BD3855">
        <v>40.35115102934612</v>
      </c>
      <c r="BE3855">
        <v>85.85287799951017</v>
      </c>
      <c r="BF3855">
        <v>19.175913450691816</v>
      </c>
      <c r="BG3855">
        <v>5.9716122219820109</v>
      </c>
      <c r="BH3855">
        <v>441.72224700104033</v>
      </c>
      <c r="BI3855">
        <v>0.19999999999999996</v>
      </c>
      <c r="BJ3855">
        <v>2705.2380498851135</v>
      </c>
      <c r="BK3855">
        <v>692.79368646648084</v>
      </c>
      <c r="BL3855">
        <v>925.45655961891771</v>
      </c>
      <c r="BM3855">
        <v>908.40717216427163</v>
      </c>
      <c r="BN3855">
        <v>172.74640437352991</v>
      </c>
      <c r="BO3855">
        <v>24.31166596592676</v>
      </c>
      <c r="BP3855">
        <v>6.4077780679150279E-2</v>
      </c>
      <c r="BQ3855">
        <v>100</v>
      </c>
      <c r="BR3855">
        <v>337.463256291937</v>
      </c>
      <c r="BS3855">
        <v>5.8616952628983608E-2</v>
      </c>
      <c r="BT3855">
        <v>2.9547747503505653E-4</v>
      </c>
      <c r="BU3855">
        <v>0</v>
      </c>
      <c r="BV3855">
        <v>0.58053970329882276</v>
      </c>
      <c r="BW3855">
        <v>15.894273699956642</v>
      </c>
      <c r="BX3855">
        <v>37.985844713710556</v>
      </c>
      <c r="BY3855">
        <v>31.127528068365411</v>
      </c>
      <c r="BZ3855">
        <v>1128.5207212702812</v>
      </c>
      <c r="CA3855">
        <v>326.58275945938345</v>
      </c>
      <c r="CB3855">
        <v>209.14821989727193</v>
      </c>
      <c r="CC3855" s="156">
        <v>1.38</v>
      </c>
      <c r="CD3855">
        <v>70</v>
      </c>
      <c r="CE3855">
        <v>0.14153738434472807</v>
      </c>
      <c r="CF3855">
        <v>4.709971911653323</v>
      </c>
      <c r="CG3855">
        <v>0.17641927876454958</v>
      </c>
      <c r="CH3855">
        <v>7.8670298177489668</v>
      </c>
      <c r="CI3855">
        <v>11</v>
      </c>
    </row>
    <row r="3856" spans="47:87" x14ac:dyDescent="0.3">
      <c r="AU3856">
        <v>0.3</v>
      </c>
      <c r="AV3856">
        <v>18.72909549912951</v>
      </c>
      <c r="AW3856">
        <v>0.2801685855749052</v>
      </c>
      <c r="AX3856">
        <v>1.5066631440755636</v>
      </c>
      <c r="AY3856">
        <v>334.54599024457781</v>
      </c>
      <c r="AZ3856">
        <v>9.8028993280933882E-2</v>
      </c>
      <c r="BA3856">
        <v>451.4148822290274</v>
      </c>
      <c r="BB3856">
        <v>355.35662660320094</v>
      </c>
      <c r="BC3856">
        <v>1</v>
      </c>
      <c r="BD3856">
        <v>46.205491066420173</v>
      </c>
      <c r="BE3856">
        <v>93.282082818424058</v>
      </c>
      <c r="BF3856">
        <v>14.605473088829843</v>
      </c>
      <c r="BG3856">
        <v>4.1180134474162138</v>
      </c>
      <c r="BH3856">
        <v>372.60648171893195</v>
      </c>
      <c r="BI3856">
        <v>0.20000000000000004</v>
      </c>
      <c r="BJ3856">
        <v>2637.6149640822337</v>
      </c>
      <c r="BK3856">
        <v>682.48941811881139</v>
      </c>
      <c r="BL3856">
        <v>869.68981262582861</v>
      </c>
      <c r="BM3856">
        <v>976.28862695097712</v>
      </c>
      <c r="BN3856">
        <v>165.82497955846543</v>
      </c>
      <c r="BO3856">
        <v>25.534012930937742</v>
      </c>
      <c r="BP3856">
        <v>1.6639176987344739E-2</v>
      </c>
      <c r="BQ3856">
        <v>100</v>
      </c>
      <c r="BR3856">
        <v>361.02106310666665</v>
      </c>
      <c r="BS3856">
        <v>5.9765780097340418E-2</v>
      </c>
      <c r="BT3856">
        <v>3.2999394798789472E-4</v>
      </c>
      <c r="BU3856">
        <v>0</v>
      </c>
      <c r="BV3856">
        <v>0.55962301668499514</v>
      </c>
      <c r="BW3856">
        <v>14.858308426380814</v>
      </c>
      <c r="BX3856">
        <v>35.79952583238714</v>
      </c>
      <c r="BY3856">
        <v>31.594786973518378</v>
      </c>
      <c r="BZ3856">
        <v>986.49034905698647</v>
      </c>
      <c r="CA3856">
        <v>301.09349895710398</v>
      </c>
      <c r="CB3856">
        <v>237.12541252757069</v>
      </c>
      <c r="CC3856" s="156">
        <v>0.98</v>
      </c>
      <c r="CD3856">
        <v>900</v>
      </c>
      <c r="CE3856">
        <v>0.26185731260724987</v>
      </c>
      <c r="CF3856">
        <v>7.8342565189736106</v>
      </c>
      <c r="CG3856">
        <v>0.31769502783772768</v>
      </c>
      <c r="CH3856">
        <v>25.081397340766319</v>
      </c>
      <c r="CI3856">
        <v>5</v>
      </c>
    </row>
    <row r="3857" spans="47:87" x14ac:dyDescent="0.3">
      <c r="AU3857">
        <v>0.3</v>
      </c>
      <c r="AV3857">
        <v>18.590648768069578</v>
      </c>
      <c r="AW3857">
        <v>0.27530128269201687</v>
      </c>
      <c r="AX3857">
        <v>1.3157662209220771</v>
      </c>
      <c r="AY3857">
        <v>301.44582155776436</v>
      </c>
      <c r="AZ3857">
        <v>0.11491062732273166</v>
      </c>
      <c r="BA3857">
        <v>443.90328552642313</v>
      </c>
      <c r="BB3857">
        <v>320.38176241826994</v>
      </c>
      <c r="BC3857">
        <v>1</v>
      </c>
      <c r="BD3857">
        <v>35.38150855918061</v>
      </c>
      <c r="BE3857">
        <v>82.336370540632203</v>
      </c>
      <c r="BF3857">
        <v>22.117905967902452</v>
      </c>
      <c r="BG3857">
        <v>4.1769692849107356</v>
      </c>
      <c r="BH3857">
        <v>419.94621972917145</v>
      </c>
      <c r="BI3857">
        <v>0.20000000000000004</v>
      </c>
      <c r="BJ3857">
        <v>2158.3557427926889</v>
      </c>
      <c r="BK3857">
        <v>693.25122105963692</v>
      </c>
      <c r="BL3857">
        <v>888.23272453379127</v>
      </c>
      <c r="BM3857">
        <v>956.24608087441595</v>
      </c>
      <c r="BN3857">
        <v>156.98034318720394</v>
      </c>
      <c r="BO3857">
        <v>25.099663470406796</v>
      </c>
      <c r="BP3857">
        <v>1.5137852256161887E-2</v>
      </c>
      <c r="BQ3857">
        <v>100</v>
      </c>
      <c r="BR3857">
        <v>349.08487040616797</v>
      </c>
      <c r="BS3857">
        <v>5.3425104541745677E-2</v>
      </c>
      <c r="BT3857">
        <v>2.9226021274856223E-4</v>
      </c>
      <c r="BU3857">
        <v>71.252174742098447</v>
      </c>
      <c r="BV3857">
        <v>0.582514894357124</v>
      </c>
      <c r="BW3857">
        <v>13.619118381844537</v>
      </c>
      <c r="BX3857">
        <v>34.768119751985182</v>
      </c>
      <c r="BY3857">
        <v>34.848946774044826</v>
      </c>
      <c r="BZ3857">
        <v>928.81720783302228</v>
      </c>
      <c r="CA3857">
        <v>342.23586024653588</v>
      </c>
      <c r="CB3857">
        <v>233.75689929424519</v>
      </c>
      <c r="CC3857" s="156">
        <v>1.1299999999999999</v>
      </c>
      <c r="CD3857">
        <v>620</v>
      </c>
      <c r="CE3857">
        <v>0.23413767315286416</v>
      </c>
      <c r="CF3857">
        <v>6.7440233373235667</v>
      </c>
      <c r="CG3857">
        <v>0.28277761067326534</v>
      </c>
      <c r="CH3857">
        <v>29.375616757706169</v>
      </c>
      <c r="CI3857">
        <v>5</v>
      </c>
    </row>
    <row r="3858" spans="47:87" x14ac:dyDescent="0.3">
      <c r="AU3858">
        <v>0.3</v>
      </c>
      <c r="AV3858">
        <v>20.60258529280377</v>
      </c>
      <c r="AW3858">
        <v>0.29522185950097607</v>
      </c>
      <c r="AX3858">
        <v>0.83315674289662722</v>
      </c>
      <c r="AY3858">
        <v>344.94267658366067</v>
      </c>
      <c r="AZ3858">
        <v>7.9414279253071623E-2</v>
      </c>
      <c r="BA3858">
        <v>426.24704579613729</v>
      </c>
      <c r="BB3858">
        <v>431.52413150978583</v>
      </c>
      <c r="BC3858">
        <v>1</v>
      </c>
      <c r="BD3858">
        <v>40.810739996943042</v>
      </c>
      <c r="BE3858">
        <v>107.40521021131231</v>
      </c>
      <c r="BF3858">
        <v>15.731187936424677</v>
      </c>
      <c r="BG3858">
        <v>4.0319427771465319</v>
      </c>
      <c r="BH3858">
        <v>369.92091667859381</v>
      </c>
      <c r="BI3858">
        <v>0.2</v>
      </c>
      <c r="BJ3858">
        <v>2697.0987289126633</v>
      </c>
      <c r="BK3858">
        <v>692.16852607413057</v>
      </c>
      <c r="BL3858">
        <v>908.44122861092239</v>
      </c>
      <c r="BM3858">
        <v>900.24656760263622</v>
      </c>
      <c r="BN3858">
        <v>117.5305589094005</v>
      </c>
      <c r="BO3858">
        <v>26.506001355803104</v>
      </c>
      <c r="BP3858">
        <v>6.6179102855281058E-2</v>
      </c>
      <c r="BQ3858">
        <v>100</v>
      </c>
      <c r="BR3858">
        <v>336.3828174133223</v>
      </c>
      <c r="BS3858">
        <v>5.7567158353368564E-2</v>
      </c>
      <c r="BT3858">
        <v>3.0246570671336228E-4</v>
      </c>
      <c r="BU3858">
        <v>0</v>
      </c>
      <c r="BV3858">
        <v>0.53198250728685226</v>
      </c>
      <c r="BW3858">
        <v>15.71264804780782</v>
      </c>
      <c r="BX3858">
        <v>39.570256944745601</v>
      </c>
      <c r="BY3858">
        <v>32.921251940165106</v>
      </c>
      <c r="BZ3858">
        <v>1088.0677066418402</v>
      </c>
      <c r="CA3858">
        <v>286.5130100586278</v>
      </c>
      <c r="CB3858">
        <v>233.80665421897046</v>
      </c>
      <c r="CC3858" s="156">
        <v>1.1000000000000001</v>
      </c>
      <c r="CD3858">
        <v>1450</v>
      </c>
      <c r="CE3858">
        <v>9.9023073481350199E-2</v>
      </c>
      <c r="CF3858">
        <v>3.7716880249308224</v>
      </c>
      <c r="CG3858">
        <v>0.12910056346585505</v>
      </c>
      <c r="CH3858">
        <v>3.3936342200691141</v>
      </c>
      <c r="CI3858">
        <v>15</v>
      </c>
    </row>
    <row r="3859" spans="47:87" x14ac:dyDescent="0.3">
      <c r="AU3859">
        <v>0.3</v>
      </c>
      <c r="AV3859">
        <v>20.228385871558284</v>
      </c>
      <c r="AW3859">
        <v>0.26702757055804283</v>
      </c>
      <c r="AX3859">
        <v>0.90806487619439413</v>
      </c>
      <c r="AY3859">
        <v>285.56335412314593</v>
      </c>
      <c r="AZ3859">
        <v>8.3525266658280611E-2</v>
      </c>
      <c r="BA3859">
        <v>346.80792247068388</v>
      </c>
      <c r="BB3859">
        <v>424.32250457666544</v>
      </c>
      <c r="BC3859">
        <v>1</v>
      </c>
      <c r="BD3859">
        <v>48.827490557379463</v>
      </c>
      <c r="BE3859">
        <v>101.42564503951033</v>
      </c>
      <c r="BF3859">
        <v>11.928585709295261</v>
      </c>
      <c r="BG3859">
        <v>3.3977043856099751</v>
      </c>
      <c r="BH3859">
        <v>430.96439591390219</v>
      </c>
      <c r="BI3859">
        <v>0.2</v>
      </c>
      <c r="BJ3859">
        <v>2435.3856030490465</v>
      </c>
      <c r="BK3859">
        <v>683.85126185812487</v>
      </c>
      <c r="BL3859">
        <v>803.89234087283546</v>
      </c>
      <c r="BM3859">
        <v>840.9049107275855</v>
      </c>
      <c r="BN3859">
        <v>124.37366714006679</v>
      </c>
      <c r="BO3859">
        <v>23.976673277951708</v>
      </c>
      <c r="BP3859">
        <v>5.9553464883985892E-2</v>
      </c>
      <c r="BQ3859">
        <v>100</v>
      </c>
      <c r="BR3859">
        <v>314.23552402595277</v>
      </c>
      <c r="BS3859">
        <v>5.2023327013024846E-2</v>
      </c>
      <c r="BT3859">
        <v>3.1495067385955299E-4</v>
      </c>
      <c r="BU3859">
        <v>0</v>
      </c>
      <c r="BV3859">
        <v>0.58430102661262884</v>
      </c>
      <c r="BW3859">
        <v>15.785399800909151</v>
      </c>
      <c r="BX3859">
        <v>35.141011590719962</v>
      </c>
      <c r="BY3859">
        <v>45.84824476145306</v>
      </c>
      <c r="BZ3859">
        <v>1168.2877558758373</v>
      </c>
      <c r="CA3859">
        <v>175.86922140435897</v>
      </c>
      <c r="CB3859">
        <v>223.71407579649292</v>
      </c>
      <c r="CC3859" s="156">
        <v>0.93</v>
      </c>
      <c r="CD3859">
        <v>1620</v>
      </c>
      <c r="CE3859">
        <v>0.17980852556282656</v>
      </c>
      <c r="CF3859">
        <v>6.0775833253037703</v>
      </c>
      <c r="CG3859">
        <v>0.21834437088976696</v>
      </c>
      <c r="CH3859">
        <v>16.234055311331378</v>
      </c>
      <c r="CI3859">
        <v>8</v>
      </c>
    </row>
    <row r="3860" spans="47:87" x14ac:dyDescent="0.3">
      <c r="AU3860">
        <v>0.3</v>
      </c>
      <c r="AV3860">
        <v>21.848659261629912</v>
      </c>
      <c r="AW3860">
        <v>0.2489700790920433</v>
      </c>
      <c r="AX3860">
        <v>0.59936063705248377</v>
      </c>
      <c r="AY3860">
        <v>311.67738665207906</v>
      </c>
      <c r="AZ3860">
        <v>0.107463641068358</v>
      </c>
      <c r="BA3860">
        <v>490.58404469115845</v>
      </c>
      <c r="BB3860">
        <v>355.14660831481024</v>
      </c>
      <c r="BC3860">
        <v>1</v>
      </c>
      <c r="BD3860">
        <v>40.677934889933226</v>
      </c>
      <c r="BE3860">
        <v>100.90174453547033</v>
      </c>
      <c r="BF3860">
        <v>18.515674598401237</v>
      </c>
      <c r="BG3860">
        <v>3.9865641810576271</v>
      </c>
      <c r="BH3860">
        <v>372.92757845206944</v>
      </c>
      <c r="BI3860">
        <v>0.2</v>
      </c>
      <c r="BJ3860">
        <v>2483.6118744188507</v>
      </c>
      <c r="BK3860">
        <v>672.69160238852214</v>
      </c>
      <c r="BL3860">
        <v>891.72448379475793</v>
      </c>
      <c r="BM3860">
        <v>969.89131822308002</v>
      </c>
      <c r="BN3860">
        <v>164.25120670698718</v>
      </c>
      <c r="BO3860">
        <v>22.163594884573016</v>
      </c>
      <c r="BP3860">
        <v>7.8641625685710842E-2</v>
      </c>
      <c r="BQ3860">
        <v>100</v>
      </c>
      <c r="BR3860">
        <v>332.63842591575946</v>
      </c>
      <c r="BS3860">
        <v>5.289693050800106E-2</v>
      </c>
      <c r="BT3860">
        <v>3.0486902954874603E-4</v>
      </c>
      <c r="BU3860">
        <v>23.113281913302487</v>
      </c>
      <c r="BV3860">
        <v>0.59011666200026514</v>
      </c>
      <c r="BW3860">
        <v>14.846436956738973</v>
      </c>
      <c r="BX3860">
        <v>34.34374901976485</v>
      </c>
      <c r="BY3860">
        <v>34.024915393360452</v>
      </c>
      <c r="BZ3860">
        <v>983.99082407808373</v>
      </c>
      <c r="CA3860">
        <v>194.64077083127549</v>
      </c>
      <c r="CB3860">
        <v>231.41424685145688</v>
      </c>
      <c r="CC3860" s="156">
        <v>0.89</v>
      </c>
      <c r="CD3860">
        <v>2220</v>
      </c>
      <c r="CE3860">
        <v>8.6294508239839862E-2</v>
      </c>
      <c r="CF3860">
        <v>3.1333756934633015</v>
      </c>
      <c r="CG3860">
        <v>0.11420190810619806</v>
      </c>
      <c r="CH3860">
        <v>-4.9910176186940731</v>
      </c>
      <c r="CI3860" t="s">
        <v>479</v>
      </c>
    </row>
    <row r="3861" spans="47:87" x14ac:dyDescent="0.3">
      <c r="AU3861">
        <v>0.3</v>
      </c>
      <c r="AV3861">
        <v>18.612894142841245</v>
      </c>
      <c r="AW3861">
        <v>0.30574212533537748</v>
      </c>
      <c r="AX3861">
        <v>2.4121995594181467</v>
      </c>
      <c r="AY3861">
        <v>328.94763526589264</v>
      </c>
      <c r="AZ3861">
        <v>0.10215842894913001</v>
      </c>
      <c r="BA3861">
        <v>392.15154529720616</v>
      </c>
      <c r="BB3861">
        <v>300.85496570109564</v>
      </c>
      <c r="BC3861">
        <v>1</v>
      </c>
      <c r="BD3861">
        <v>35.274298211120524</v>
      </c>
      <c r="BE3861">
        <v>106.72567107455598</v>
      </c>
      <c r="BF3861">
        <v>11.157835977618577</v>
      </c>
      <c r="BG3861">
        <v>5.0931684344055741</v>
      </c>
      <c r="BH3861">
        <v>450.83045522214081</v>
      </c>
      <c r="BI3861">
        <v>0.2</v>
      </c>
      <c r="BJ3861">
        <v>2317.9795008977921</v>
      </c>
      <c r="BK3861">
        <v>689.88327665213865</v>
      </c>
      <c r="BL3861">
        <v>859.80409703617534</v>
      </c>
      <c r="BM3861">
        <v>941.03519420934481</v>
      </c>
      <c r="BN3861">
        <v>190.06952333428566</v>
      </c>
      <c r="BO3861">
        <v>27.494010281790938</v>
      </c>
      <c r="BP3861">
        <v>6.3166604138736565E-2</v>
      </c>
      <c r="BQ3861">
        <v>100</v>
      </c>
      <c r="BR3861">
        <v>408.1629110397015</v>
      </c>
      <c r="BS3861">
        <v>5.4945838088125594E-2</v>
      </c>
      <c r="BT3861">
        <v>3.0929647454214085E-4</v>
      </c>
      <c r="BU3861">
        <v>0</v>
      </c>
      <c r="BV3861">
        <v>0.57837756888626479</v>
      </c>
      <c r="BW3861">
        <v>15.15423283115857</v>
      </c>
      <c r="BX3861">
        <v>34.399139804405529</v>
      </c>
      <c r="BY3861">
        <v>35.164386362402979</v>
      </c>
      <c r="BZ3861">
        <v>1020.3137237955905</v>
      </c>
      <c r="CA3861">
        <v>311.90150848736971</v>
      </c>
      <c r="CB3861">
        <v>234.31632227836593</v>
      </c>
      <c r="CC3861" s="156">
        <v>0.94</v>
      </c>
      <c r="CD3861">
        <v>1740</v>
      </c>
      <c r="CE3861">
        <v>8.1492569584139751E-2</v>
      </c>
      <c r="CF3861">
        <v>3.5857066547378658</v>
      </c>
      <c r="CG3861">
        <v>0.11461818801912582</v>
      </c>
      <c r="CH3861">
        <v>-4.5543682418544149</v>
      </c>
      <c r="CI3861" t="s">
        <v>479</v>
      </c>
    </row>
    <row r="3862" spans="47:87" x14ac:dyDescent="0.3">
      <c r="AU3862">
        <v>0.3</v>
      </c>
      <c r="AV3862">
        <v>19.419467578507412</v>
      </c>
      <c r="AW3862">
        <v>0.30683132252358286</v>
      </c>
      <c r="AX3862">
        <v>1.5090737421895781</v>
      </c>
      <c r="AY3862">
        <v>336.91915813526572</v>
      </c>
      <c r="AZ3862">
        <v>9.9815175088505848E-2</v>
      </c>
      <c r="BA3862">
        <v>383.69202197673036</v>
      </c>
      <c r="BB3862">
        <v>308.60502588385071</v>
      </c>
      <c r="BC3862">
        <v>1</v>
      </c>
      <c r="BD3862">
        <v>32.067723816130624</v>
      </c>
      <c r="BE3862">
        <v>108.68866754339976</v>
      </c>
      <c r="BF3862">
        <v>6.8769758358725692</v>
      </c>
      <c r="BG3862">
        <v>6.0071106488616719</v>
      </c>
      <c r="BH3862">
        <v>434.71228745862618</v>
      </c>
      <c r="BI3862">
        <v>0.19999999999999998</v>
      </c>
      <c r="BJ3862">
        <v>2837.583632278699</v>
      </c>
      <c r="BK3862">
        <v>686.89200332927817</v>
      </c>
      <c r="BL3862">
        <v>937.00936222271469</v>
      </c>
      <c r="BM3862">
        <v>1050.7418449344711</v>
      </c>
      <c r="BN3862">
        <v>143.07283037125435</v>
      </c>
      <c r="BO3862">
        <v>27.903719523670123</v>
      </c>
      <c r="BP3862">
        <v>2.5574230757553076E-2</v>
      </c>
      <c r="BQ3862">
        <v>100</v>
      </c>
      <c r="BR3862">
        <v>300.62727065768718</v>
      </c>
      <c r="BS3862">
        <v>5.7417668781067181E-2</v>
      </c>
      <c r="BT3862">
        <v>3.0109973329142171E-4</v>
      </c>
      <c r="BU3862">
        <v>27.375037303426325</v>
      </c>
      <c r="BV3862">
        <v>0.52705918503034621</v>
      </c>
      <c r="BW3862">
        <v>15.184280504030438</v>
      </c>
      <c r="BX3862">
        <v>34.324562280480613</v>
      </c>
      <c r="BY3862">
        <v>33.643929712232392</v>
      </c>
      <c r="BZ3862">
        <v>960.56666781083868</v>
      </c>
      <c r="CA3862">
        <v>208.11482718263562</v>
      </c>
      <c r="CB3862">
        <v>224.85947107885042</v>
      </c>
      <c r="CC3862" s="156">
        <v>0.84</v>
      </c>
      <c r="CD3862">
        <v>2330</v>
      </c>
      <c r="CE3862">
        <v>0.15686522957176341</v>
      </c>
      <c r="CF3862">
        <v>4.7838373382868635</v>
      </c>
      <c r="CG3862">
        <v>0.20875786589044495</v>
      </c>
      <c r="CH3862">
        <v>9.1127409522842022</v>
      </c>
      <c r="CI3862">
        <v>9</v>
      </c>
    </row>
    <row r="3863" spans="47:87" x14ac:dyDescent="0.3">
      <c r="AU3863">
        <v>0.3</v>
      </c>
      <c r="AV3863">
        <v>20.916889057445683</v>
      </c>
      <c r="AW3863">
        <v>0.31035144596671432</v>
      </c>
      <c r="AX3863">
        <v>1.0016417752818001</v>
      </c>
      <c r="AY3863">
        <v>324.77723648207143</v>
      </c>
      <c r="AZ3863">
        <v>9.0086393523286457E-2</v>
      </c>
      <c r="BA3863">
        <v>411.00912594038709</v>
      </c>
      <c r="BB3863">
        <v>372.97254787939738</v>
      </c>
      <c r="BC3863">
        <v>1</v>
      </c>
      <c r="BD3863">
        <v>35.296617161104237</v>
      </c>
      <c r="BE3863">
        <v>82.476334137770777</v>
      </c>
      <c r="BF3863">
        <v>18.48177588237948</v>
      </c>
      <c r="BG3863">
        <v>7.1576659681221901</v>
      </c>
      <c r="BH3863">
        <v>391.46781145295142</v>
      </c>
      <c r="BI3863">
        <v>0.2</v>
      </c>
      <c r="BJ3863">
        <v>2686.0619773856047</v>
      </c>
      <c r="BK3863">
        <v>699.98149046375067</v>
      </c>
      <c r="BL3863">
        <v>931.05001877155269</v>
      </c>
      <c r="BM3863">
        <v>1020.4699722210821</v>
      </c>
      <c r="BN3863">
        <v>110.05225782571988</v>
      </c>
      <c r="BO3863">
        <v>28.079714723185191</v>
      </c>
      <c r="BP3863">
        <v>4.3409761112751216E-2</v>
      </c>
      <c r="BQ3863">
        <v>100</v>
      </c>
      <c r="BR3863">
        <v>354.10136840235856</v>
      </c>
      <c r="BS3863">
        <v>5.5756330802081748E-2</v>
      </c>
      <c r="BT3863">
        <v>2.9918962671321968E-4</v>
      </c>
      <c r="BU3863">
        <v>8.0796725981044517</v>
      </c>
      <c r="BV3863">
        <v>0.57845374471687749</v>
      </c>
      <c r="BW3863">
        <v>14.523329003918041</v>
      </c>
      <c r="BX3863">
        <v>33.248881619053194</v>
      </c>
      <c r="BY3863">
        <v>34.29085391917139</v>
      </c>
      <c r="BZ3863">
        <v>975.64480096420311</v>
      </c>
      <c r="CA3863">
        <v>392.4579522782322</v>
      </c>
      <c r="CB3863">
        <v>214.57923888066313</v>
      </c>
      <c r="CC3863" s="156">
        <v>1.07</v>
      </c>
      <c r="CD3863">
        <v>1320</v>
      </c>
      <c r="CE3863">
        <v>0.20491279648932181</v>
      </c>
      <c r="CF3863">
        <v>7.1724019905052954</v>
      </c>
      <c r="CG3863">
        <v>0.24795819071355857</v>
      </c>
      <c r="CH3863">
        <v>22.932870526596215</v>
      </c>
      <c r="CI3863">
        <v>7</v>
      </c>
    </row>
    <row r="3864" spans="47:87" x14ac:dyDescent="0.3">
      <c r="AU3864">
        <v>0.3</v>
      </c>
      <c r="AV3864">
        <v>18.191592066593234</v>
      </c>
      <c r="AW3864">
        <v>0.36488285783778474</v>
      </c>
      <c r="AX3864">
        <v>0.71557477901457167</v>
      </c>
      <c r="AY3864">
        <v>375.00201283214102</v>
      </c>
      <c r="AZ3864">
        <v>9.7767485095503329E-2</v>
      </c>
      <c r="BA3864">
        <v>433.07422196837462</v>
      </c>
      <c r="BB3864">
        <v>261.18170575058679</v>
      </c>
      <c r="BC3864">
        <v>1</v>
      </c>
      <c r="BD3864">
        <v>38.358708442412279</v>
      </c>
      <c r="BE3864">
        <v>69.745877758380374</v>
      </c>
      <c r="BF3864">
        <v>6.2727253600572883</v>
      </c>
      <c r="BG3864">
        <v>3.7995624536394881</v>
      </c>
      <c r="BH3864">
        <v>408.89833184386686</v>
      </c>
      <c r="BI3864">
        <v>0.19999999999999996</v>
      </c>
      <c r="BJ3864">
        <v>2387.3694116216434</v>
      </c>
      <c r="BK3864">
        <v>674.82310370883704</v>
      </c>
      <c r="BL3864">
        <v>832.44859011470112</v>
      </c>
      <c r="BM3864">
        <v>863.83095691696246</v>
      </c>
      <c r="BN3864">
        <v>171.94322651040846</v>
      </c>
      <c r="BO3864">
        <v>32.984056302130355</v>
      </c>
      <c r="BP3864">
        <v>5.4657055010831172E-2</v>
      </c>
      <c r="BQ3864">
        <v>100</v>
      </c>
      <c r="BR3864">
        <v>333.06398514520521</v>
      </c>
      <c r="BS3864">
        <v>5.0550264332075295E-2</v>
      </c>
      <c r="BT3864">
        <v>2.7940733995983607E-4</v>
      </c>
      <c r="BU3864">
        <v>0</v>
      </c>
      <c r="BV3864">
        <v>0.5367062814925686</v>
      </c>
      <c r="BW3864">
        <v>15.309292675035902</v>
      </c>
      <c r="BX3864">
        <v>33.116281535597359</v>
      </c>
      <c r="BY3864">
        <v>39.182726154005792</v>
      </c>
      <c r="BZ3864">
        <v>813.15431087871616</v>
      </c>
      <c r="CA3864">
        <v>157.30276736658817</v>
      </c>
      <c r="CB3864">
        <v>240.220016353772</v>
      </c>
      <c r="CC3864" s="156">
        <v>1.03</v>
      </c>
      <c r="CD3864">
        <v>1320</v>
      </c>
      <c r="CE3864">
        <v>0.11168627067835324</v>
      </c>
      <c r="CF3864">
        <v>4.8498855109997798</v>
      </c>
      <c r="CG3864">
        <v>0.13976685382045675</v>
      </c>
      <c r="CH3864">
        <v>5.4899931721770621</v>
      </c>
      <c r="CI3864">
        <v>15</v>
      </c>
    </row>
    <row r="3865" spans="47:87" x14ac:dyDescent="0.3">
      <c r="AU3865">
        <v>0.3</v>
      </c>
      <c r="AV3865">
        <v>18.344194314268261</v>
      </c>
      <c r="AW3865">
        <v>0.29622779343895878</v>
      </c>
      <c r="AX3865">
        <v>1.3375588892194967</v>
      </c>
      <c r="AY3865">
        <v>335.10530802301872</v>
      </c>
      <c r="AZ3865">
        <v>8.4165980337156387E-2</v>
      </c>
      <c r="BA3865">
        <v>533.36425619371596</v>
      </c>
      <c r="BB3865">
        <v>300.4912999112982</v>
      </c>
      <c r="BC3865">
        <v>1</v>
      </c>
      <c r="BD3865">
        <v>33.598951981828378</v>
      </c>
      <c r="BE3865">
        <v>98.017312453708726</v>
      </c>
      <c r="BF3865">
        <v>13.126703394196081</v>
      </c>
      <c r="BG3865">
        <v>4.1806106977344752</v>
      </c>
      <c r="BH3865">
        <v>422.54513774084148</v>
      </c>
      <c r="BI3865">
        <v>0.20000000000000007</v>
      </c>
      <c r="BJ3865">
        <v>2525.1028015299994</v>
      </c>
      <c r="BK3865">
        <v>685.54798439761385</v>
      </c>
      <c r="BL3865">
        <v>941.47026304015174</v>
      </c>
      <c r="BM3865">
        <v>875.10399997150137</v>
      </c>
      <c r="BN3865">
        <v>189.12075655089899</v>
      </c>
      <c r="BO3865">
        <v>26.548030831989493</v>
      </c>
      <c r="BP3865">
        <v>7.2242146524378215E-2</v>
      </c>
      <c r="BQ3865">
        <v>100</v>
      </c>
      <c r="BR3865">
        <v>340.56909453254048</v>
      </c>
      <c r="BS3865">
        <v>5.9931112910809103E-2</v>
      </c>
      <c r="BT3865">
        <v>2.7491755969526795E-4</v>
      </c>
      <c r="BU3865">
        <v>0</v>
      </c>
      <c r="BV3865">
        <v>0.53113784558334431</v>
      </c>
      <c r="BW3865">
        <v>14.704701571216475</v>
      </c>
      <c r="BX3865">
        <v>35.165400410313723</v>
      </c>
      <c r="BY3865">
        <v>29.350227410126259</v>
      </c>
      <c r="BZ3865">
        <v>749.28009843854068</v>
      </c>
      <c r="CA3865">
        <v>229.38213924354767</v>
      </c>
      <c r="CB3865">
        <v>246.38154148434458</v>
      </c>
      <c r="CC3865" s="156">
        <v>0.91</v>
      </c>
      <c r="CD3865">
        <v>1840</v>
      </c>
      <c r="CE3865">
        <v>0.14007241174867779</v>
      </c>
      <c r="CF3865">
        <v>5.3444738076876526</v>
      </c>
      <c r="CG3865">
        <v>0.16837628131737373</v>
      </c>
      <c r="CH3865">
        <v>14.38563496969595</v>
      </c>
      <c r="CI3865">
        <v>10</v>
      </c>
    </row>
    <row r="3866" spans="47:87" x14ac:dyDescent="0.3">
      <c r="AU3866">
        <v>0.3</v>
      </c>
      <c r="AV3866">
        <v>21.484638028261362</v>
      </c>
      <c r="AW3866">
        <v>0.32151844000253005</v>
      </c>
      <c r="AX3866">
        <v>2.5055932775048153</v>
      </c>
      <c r="AY3866">
        <v>337.05870621800688</v>
      </c>
      <c r="AZ3866">
        <v>8.399775801365815E-2</v>
      </c>
      <c r="BA3866">
        <v>368.18057790177767</v>
      </c>
      <c r="BB3866">
        <v>400.05972591582525</v>
      </c>
      <c r="BC3866">
        <v>1</v>
      </c>
      <c r="BD3866">
        <v>34.872684707521032</v>
      </c>
      <c r="BE3866">
        <v>108.40472190919503</v>
      </c>
      <c r="BF3866">
        <v>7.4721778202173814</v>
      </c>
      <c r="BG3866">
        <v>4.7696900361588312</v>
      </c>
      <c r="BH3866">
        <v>420.6254546374646</v>
      </c>
      <c r="BI3866">
        <v>0.20000000000000004</v>
      </c>
      <c r="BJ3866">
        <v>2569.4730589029</v>
      </c>
      <c r="BK3866">
        <v>683.82568963254914</v>
      </c>
      <c r="BL3866">
        <v>931.25630554064298</v>
      </c>
      <c r="BM3866">
        <v>917.60278693410157</v>
      </c>
      <c r="BN3866">
        <v>214.00107472112541</v>
      </c>
      <c r="BO3866">
        <v>29.150303210344241</v>
      </c>
      <c r="BP3866">
        <v>3.7708368111139132E-2</v>
      </c>
      <c r="BQ3866">
        <v>100</v>
      </c>
      <c r="BR3866">
        <v>357.66774968447072</v>
      </c>
      <c r="BS3866">
        <v>5.8962580563056477E-2</v>
      </c>
      <c r="BT3866">
        <v>3.1702802615355557E-4</v>
      </c>
      <c r="BU3866">
        <v>166.90786605767988</v>
      </c>
      <c r="BV3866">
        <v>0.52998241533218549</v>
      </c>
      <c r="BW3866">
        <v>14.736706937541047</v>
      </c>
      <c r="BX3866">
        <v>35.641788868473455</v>
      </c>
      <c r="BY3866">
        <v>28.694558289851308</v>
      </c>
      <c r="BZ3866">
        <v>809.80050491904046</v>
      </c>
      <c r="CA3866">
        <v>344.11331112778839</v>
      </c>
      <c r="CB3866">
        <v>225.66718838987393</v>
      </c>
      <c r="CC3866" s="156">
        <v>0.86</v>
      </c>
      <c r="CD3866">
        <v>2050</v>
      </c>
      <c r="CE3866">
        <v>0.21016229134851794</v>
      </c>
      <c r="CF3866">
        <v>6.0597789618634721</v>
      </c>
      <c r="CG3866">
        <v>0.25158701353090579</v>
      </c>
      <c r="CH3866">
        <v>18.672158987969258</v>
      </c>
      <c r="CI3866">
        <v>7</v>
      </c>
    </row>
    <row r="3867" spans="47:87" x14ac:dyDescent="0.3">
      <c r="AU3867">
        <v>0.3</v>
      </c>
      <c r="AV3867">
        <v>22.201619783970127</v>
      </c>
      <c r="AW3867">
        <v>0.36241998240008977</v>
      </c>
      <c r="AX3867">
        <v>0.94185445462174933</v>
      </c>
      <c r="AY3867">
        <v>375.46701159762415</v>
      </c>
      <c r="AZ3867">
        <v>0.10018094782416813</v>
      </c>
      <c r="BA3867">
        <v>411.01663004977524</v>
      </c>
      <c r="BB3867">
        <v>274.73036178329608</v>
      </c>
      <c r="BC3867">
        <v>1</v>
      </c>
      <c r="BD3867">
        <v>37.175521325327907</v>
      </c>
      <c r="BE3867">
        <v>92.950418854121281</v>
      </c>
      <c r="BF3867">
        <v>18.949298824309391</v>
      </c>
      <c r="BG3867">
        <v>5.25280031621406</v>
      </c>
      <c r="BH3867">
        <v>413.12838702722445</v>
      </c>
      <c r="BI3867">
        <v>0.20000000000000004</v>
      </c>
      <c r="BJ3867">
        <v>2037.392850200531</v>
      </c>
      <c r="BK3867">
        <v>664.71333281943816</v>
      </c>
      <c r="BL3867">
        <v>843.35029639710717</v>
      </c>
      <c r="BM3867">
        <v>749.72206902078699</v>
      </c>
      <c r="BN3867">
        <v>165.70328304126562</v>
      </c>
      <c r="BO3867">
        <v>32.516797672331101</v>
      </c>
      <c r="BP3867">
        <v>8.39568616110688E-2</v>
      </c>
      <c r="BQ3867">
        <v>100</v>
      </c>
      <c r="BR3867">
        <v>357.25038352042384</v>
      </c>
      <c r="BS3867">
        <v>5.5771352525987077E-2</v>
      </c>
      <c r="BT3867">
        <v>2.8581644911226695E-4</v>
      </c>
      <c r="BU3867">
        <v>0</v>
      </c>
      <c r="BV3867">
        <v>0.52452126985987879</v>
      </c>
      <c r="BW3867">
        <v>15.584882637427071</v>
      </c>
      <c r="BX3867">
        <v>36.085885650459659</v>
      </c>
      <c r="BY3867">
        <v>32.728522235856467</v>
      </c>
      <c r="BZ3867">
        <v>850.43328502165025</v>
      </c>
      <c r="CA3867">
        <v>223.44081322066171</v>
      </c>
      <c r="CB3867">
        <v>239.78732525042105</v>
      </c>
      <c r="CC3867" s="156">
        <v>0.95</v>
      </c>
      <c r="CD3867">
        <v>2250</v>
      </c>
      <c r="CE3867">
        <v>5.8993262838541005E-2</v>
      </c>
      <c r="CF3867">
        <v>3.0878815442467866</v>
      </c>
      <c r="CG3867">
        <v>0.10471117565634683</v>
      </c>
      <c r="CH3867">
        <v>-8.2189525291732668</v>
      </c>
      <c r="CI3867" t="s">
        <v>479</v>
      </c>
    </row>
    <row r="3868" spans="47:87" x14ac:dyDescent="0.3">
      <c r="AU3868">
        <v>0.3</v>
      </c>
      <c r="AV3868">
        <v>19.633714495152308</v>
      </c>
      <c r="AW3868">
        <v>0.35534580526788861</v>
      </c>
      <c r="AX3868">
        <v>0.67462972341323968</v>
      </c>
      <c r="AY3868">
        <v>346.27010546713944</v>
      </c>
      <c r="AZ3868">
        <v>8.768963625564892E-2</v>
      </c>
      <c r="BA3868">
        <v>455.43255577500366</v>
      </c>
      <c r="BB3868">
        <v>374.47178735203266</v>
      </c>
      <c r="BC3868">
        <v>1</v>
      </c>
      <c r="BD3868">
        <v>33.232390653036958</v>
      </c>
      <c r="BE3868">
        <v>112.44012687656139</v>
      </c>
      <c r="BF3868">
        <v>10.056569339617294</v>
      </c>
      <c r="BG3868">
        <v>6.8541593899110351</v>
      </c>
      <c r="BH3868">
        <v>365.08327367563498</v>
      </c>
      <c r="BI3868">
        <v>0.2</v>
      </c>
      <c r="BJ3868">
        <v>2498.2202748732102</v>
      </c>
      <c r="BK3868">
        <v>710.43513606934221</v>
      </c>
      <c r="BL3868">
        <v>954.65866579202941</v>
      </c>
      <c r="BM3868">
        <v>970.11943145436749</v>
      </c>
      <c r="BN3868">
        <v>130.05934674343158</v>
      </c>
      <c r="BO3868">
        <v>32.23321430702952</v>
      </c>
      <c r="BP3868">
        <v>3.9762760783173187E-2</v>
      </c>
      <c r="BQ3868">
        <v>100</v>
      </c>
      <c r="BR3868">
        <v>371.2795153845002</v>
      </c>
      <c r="BS3868">
        <v>5.7919931281414122E-2</v>
      </c>
      <c r="BT3868">
        <v>3.2541643315403275E-4</v>
      </c>
      <c r="BU3868">
        <v>13.084989075462117</v>
      </c>
      <c r="BV3868">
        <v>0.56186642440677803</v>
      </c>
      <c r="BW3868">
        <v>15.557628688275461</v>
      </c>
      <c r="BX3868">
        <v>35.093798097221764</v>
      </c>
      <c r="BY3868">
        <v>31.691856810411132</v>
      </c>
      <c r="BZ3868">
        <v>1242.0646876325463</v>
      </c>
      <c r="CA3868">
        <v>283.84628361318562</v>
      </c>
      <c r="CB3868">
        <v>238.31544739064915</v>
      </c>
      <c r="CC3868" s="156">
        <v>0.97</v>
      </c>
      <c r="CD3868">
        <v>1760</v>
      </c>
      <c r="CE3868">
        <v>0.15557451146215473</v>
      </c>
      <c r="CF3868">
        <v>4.78651358492748</v>
      </c>
      <c r="CG3868">
        <v>0.16320088665002661</v>
      </c>
      <c r="CH3868">
        <v>10.797399700843329</v>
      </c>
      <c r="CI3868">
        <v>10</v>
      </c>
    </row>
    <row r="3869" spans="47:87" x14ac:dyDescent="0.3">
      <c r="AU3869">
        <v>0.3</v>
      </c>
      <c r="AV3869">
        <v>21.176836921872269</v>
      </c>
      <c r="AW3869">
        <v>0.27748000863124545</v>
      </c>
      <c r="AX3869">
        <v>1.4703159194923989</v>
      </c>
      <c r="AY3869">
        <v>310.02664766706852</v>
      </c>
      <c r="AZ3869">
        <v>9.5603234066601636E-2</v>
      </c>
      <c r="BA3869">
        <v>465.51364419739821</v>
      </c>
      <c r="BB3869">
        <v>434.62339093753712</v>
      </c>
      <c r="BC3869">
        <v>1</v>
      </c>
      <c r="BD3869">
        <v>46.902886592037419</v>
      </c>
      <c r="BE3869">
        <v>100.7133848672831</v>
      </c>
      <c r="BF3869">
        <v>14.755576001989864</v>
      </c>
      <c r="BG3869">
        <v>4.5642334030782967</v>
      </c>
      <c r="BH3869">
        <v>405.69365348573325</v>
      </c>
      <c r="BI3869">
        <v>0.2</v>
      </c>
      <c r="BJ3869">
        <v>2809.5019817078946</v>
      </c>
      <c r="BK3869">
        <v>701.71277426490076</v>
      </c>
      <c r="BL3869">
        <v>868.03595692109616</v>
      </c>
      <c r="BM3869">
        <v>962.10934416891087</v>
      </c>
      <c r="BN3869">
        <v>182.86618645874469</v>
      </c>
      <c r="BO3869">
        <v>24.972947098153927</v>
      </c>
      <c r="BP3869">
        <v>5.4835581381777139E-2</v>
      </c>
      <c r="BQ3869">
        <v>100</v>
      </c>
      <c r="BR3869">
        <v>328.23139842407596</v>
      </c>
      <c r="BS3869">
        <v>5.2054847682788022E-2</v>
      </c>
      <c r="BT3869">
        <v>2.9471219782017222E-4</v>
      </c>
      <c r="BU3869">
        <v>0</v>
      </c>
      <c r="BV3869">
        <v>0.58853251527462924</v>
      </c>
      <c r="BW3869">
        <v>14.606176967368276</v>
      </c>
      <c r="BX3869">
        <v>32.279589519820988</v>
      </c>
      <c r="BY3869">
        <v>38.747581056762918</v>
      </c>
      <c r="BZ3869">
        <v>747.64909983352163</v>
      </c>
      <c r="CA3869">
        <v>269.55813140234147</v>
      </c>
      <c r="CB3869">
        <v>212.38127140576495</v>
      </c>
      <c r="CC3869" s="156">
        <v>0.75</v>
      </c>
      <c r="CD3869">
        <v>1780</v>
      </c>
      <c r="CE3869">
        <v>0.15251876966987976</v>
      </c>
      <c r="CF3869">
        <v>5.6781862370634579</v>
      </c>
      <c r="CG3869">
        <v>0.20250269788621011</v>
      </c>
      <c r="CH3869">
        <v>10.574636152054108</v>
      </c>
      <c r="CI3869">
        <v>9</v>
      </c>
    </row>
    <row r="3870" spans="47:87" x14ac:dyDescent="0.3">
      <c r="AU3870">
        <v>0.3</v>
      </c>
      <c r="AV3870">
        <v>20.479793241395665</v>
      </c>
      <c r="AW3870">
        <v>0.29927149990697544</v>
      </c>
      <c r="AX3870">
        <v>1.2722944969383991</v>
      </c>
      <c r="AY3870">
        <v>344.03499331970505</v>
      </c>
      <c r="AZ3870">
        <v>0.11425963113965615</v>
      </c>
      <c r="BA3870">
        <v>317.88872076202711</v>
      </c>
      <c r="BB3870">
        <v>333.43844227031144</v>
      </c>
      <c r="BC3870">
        <v>1</v>
      </c>
      <c r="BD3870">
        <v>37.473797188443385</v>
      </c>
      <c r="BE3870">
        <v>104.89399414596929</v>
      </c>
      <c r="BF3870">
        <v>20.487357346978026</v>
      </c>
      <c r="BG3870">
        <v>4.0675801536739371</v>
      </c>
      <c r="BH3870">
        <v>454.05003258370124</v>
      </c>
      <c r="BI3870">
        <v>0.2</v>
      </c>
      <c r="BJ3870">
        <v>3064.6795948612621</v>
      </c>
      <c r="BK3870">
        <v>683.01667435296179</v>
      </c>
      <c r="BL3870">
        <v>889.55458935303966</v>
      </c>
      <c r="BM3870">
        <v>936.59073524603264</v>
      </c>
      <c r="BN3870">
        <v>146.00184400450587</v>
      </c>
      <c r="BO3870">
        <v>27.008696464536904</v>
      </c>
      <c r="BP3870">
        <v>5.0043521683604139E-2</v>
      </c>
      <c r="BQ3870">
        <v>100</v>
      </c>
      <c r="BR3870">
        <v>285.83563032678501</v>
      </c>
      <c r="BS3870">
        <v>5.504857783511366E-2</v>
      </c>
      <c r="BT3870">
        <v>2.8952214562310522E-4</v>
      </c>
      <c r="BU3870">
        <v>30.708929458002462</v>
      </c>
      <c r="BV3870">
        <v>0.5796955877265626</v>
      </c>
      <c r="BW3870">
        <v>14.382376125287468</v>
      </c>
      <c r="BX3870">
        <v>34.956427089691246</v>
      </c>
      <c r="BY3870">
        <v>39.342065088744491</v>
      </c>
      <c r="BZ3870">
        <v>1020.1751062395393</v>
      </c>
      <c r="CA3870">
        <v>352.88547569023848</v>
      </c>
      <c r="CB3870">
        <v>231.76192122987459</v>
      </c>
      <c r="CC3870" s="156">
        <v>0.95</v>
      </c>
      <c r="CD3870">
        <v>1620</v>
      </c>
      <c r="CE3870">
        <v>0.16073364601484741</v>
      </c>
      <c r="CF3870">
        <v>4.8285814962537659</v>
      </c>
      <c r="CG3870">
        <v>0.21070906642588336</v>
      </c>
      <c r="CH3870">
        <v>9.5672050519610021</v>
      </c>
      <c r="CI3870">
        <v>9</v>
      </c>
    </row>
    <row r="3871" spans="47:87" x14ac:dyDescent="0.3">
      <c r="AU3871">
        <v>0.3</v>
      </c>
      <c r="AV3871">
        <v>19.511329420512332</v>
      </c>
      <c r="AW3871">
        <v>0.33208446068424108</v>
      </c>
      <c r="AX3871">
        <v>1.4506067279760519</v>
      </c>
      <c r="AY3871">
        <v>337.03409709328821</v>
      </c>
      <c r="AZ3871">
        <v>9.3543190866800033E-2</v>
      </c>
      <c r="BA3871">
        <v>399.56111143363955</v>
      </c>
      <c r="BB3871">
        <v>400.99783235577803</v>
      </c>
      <c r="BC3871">
        <v>1</v>
      </c>
      <c r="BD3871">
        <v>37.118806484200022</v>
      </c>
      <c r="BE3871">
        <v>82.824425007470239</v>
      </c>
      <c r="BF3871">
        <v>18.263129087842465</v>
      </c>
      <c r="BG3871">
        <v>6.7463824999358426</v>
      </c>
      <c r="BH3871">
        <v>457.03956568889453</v>
      </c>
      <c r="BI3871">
        <v>0.19999999999999998</v>
      </c>
      <c r="BJ3871">
        <v>2432.529023641252</v>
      </c>
      <c r="BK3871">
        <v>689.24060448304874</v>
      </c>
      <c r="BL3871">
        <v>888.59849086606903</v>
      </c>
      <c r="BM3871">
        <v>888.49653151068446</v>
      </c>
      <c r="BN3871">
        <v>130.84580260161141</v>
      </c>
      <c r="BO3871">
        <v>29.950998889348643</v>
      </c>
      <c r="BP3871">
        <v>5.7998073399983252E-2</v>
      </c>
      <c r="BQ3871">
        <v>100</v>
      </c>
      <c r="BR3871">
        <v>384.97645414623116</v>
      </c>
      <c r="BS3871">
        <v>5.4080121363517482E-2</v>
      </c>
      <c r="BT3871">
        <v>3.1231711792452648E-4</v>
      </c>
      <c r="BU3871">
        <v>0</v>
      </c>
      <c r="BV3871">
        <v>0.5282847967315063</v>
      </c>
      <c r="BW3871">
        <v>15.657046500713632</v>
      </c>
      <c r="BX3871">
        <v>37.451447525979475</v>
      </c>
      <c r="BY3871">
        <v>26.113232935943213</v>
      </c>
      <c r="BZ3871">
        <v>1131.3670089837183</v>
      </c>
      <c r="CA3871">
        <v>236.95827243030462</v>
      </c>
      <c r="CB3871">
        <v>238.88335921552215</v>
      </c>
      <c r="CC3871" s="156">
        <v>0.83</v>
      </c>
      <c r="CD3871">
        <v>1520</v>
      </c>
      <c r="CE3871">
        <v>0.19595170340251955</v>
      </c>
      <c r="CF3871">
        <v>7.8487798487164753</v>
      </c>
      <c r="CG3871">
        <v>0.2549855936768326</v>
      </c>
      <c r="CH3871">
        <v>21.752936058533969</v>
      </c>
      <c r="CI3871">
        <v>7</v>
      </c>
    </row>
    <row r="3872" spans="47:87" x14ac:dyDescent="0.3">
      <c r="AU3872">
        <v>0.3</v>
      </c>
      <c r="AV3872">
        <v>20.861317127670002</v>
      </c>
      <c r="AW3872">
        <v>0.34715267487444795</v>
      </c>
      <c r="AX3872">
        <v>1.9001026103728518</v>
      </c>
      <c r="AY3872">
        <v>334.77310466934171</v>
      </c>
      <c r="AZ3872">
        <v>0.1042172913821113</v>
      </c>
      <c r="BA3872">
        <v>389.94393504218721</v>
      </c>
      <c r="BB3872">
        <v>311.61396849608616</v>
      </c>
      <c r="BC3872">
        <v>1</v>
      </c>
      <c r="BD3872">
        <v>37.332217949962441</v>
      </c>
      <c r="BE3872">
        <v>100.95013518337323</v>
      </c>
      <c r="BF3872">
        <v>15.330765403595327</v>
      </c>
      <c r="BG3872">
        <v>3.3267971608432645</v>
      </c>
      <c r="BH3872">
        <v>440.68420092340392</v>
      </c>
      <c r="BI3872">
        <v>0.19999999999999998</v>
      </c>
      <c r="BJ3872">
        <v>2832.5010580423254</v>
      </c>
      <c r="BK3872">
        <v>698.76857200063455</v>
      </c>
      <c r="BL3872">
        <v>954.83065267172435</v>
      </c>
      <c r="BM3872">
        <v>1006.2685114266252</v>
      </c>
      <c r="BN3872">
        <v>114.35830726927365</v>
      </c>
      <c r="BO3872">
        <v>31.314542258298808</v>
      </c>
      <c r="BP3872">
        <v>6.0049131100143198E-2</v>
      </c>
      <c r="BQ3872">
        <v>100</v>
      </c>
      <c r="BR3872">
        <v>326.11944571499811</v>
      </c>
      <c r="BS3872">
        <v>5.4877705652495758E-2</v>
      </c>
      <c r="BT3872">
        <v>3.1899293569568861E-4</v>
      </c>
      <c r="BU3872">
        <v>124.59216529508544</v>
      </c>
      <c r="BV3872">
        <v>0.52564536363405368</v>
      </c>
      <c r="BW3872">
        <v>15.133885612957494</v>
      </c>
      <c r="BX3872">
        <v>37.89404977977987</v>
      </c>
      <c r="BY3872">
        <v>36.415479906188487</v>
      </c>
      <c r="BZ3872">
        <v>1218.1970729972713</v>
      </c>
      <c r="CA3872">
        <v>242.36537062761488</v>
      </c>
      <c r="CB3872">
        <v>245.92980722045641</v>
      </c>
      <c r="CC3872" s="156">
        <v>1.1399999999999999</v>
      </c>
      <c r="CD3872">
        <v>1400</v>
      </c>
      <c r="CE3872">
        <v>6.2338763279933485E-2</v>
      </c>
      <c r="CF3872">
        <v>2.6674872790485162</v>
      </c>
      <c r="CG3872">
        <v>9.4198412369161655E-2</v>
      </c>
      <c r="CH3872">
        <v>-7.1858790669939143</v>
      </c>
      <c r="CI3872" t="s">
        <v>479</v>
      </c>
    </row>
    <row r="3873" spans="47:87" x14ac:dyDescent="0.3">
      <c r="AU3873">
        <v>0.3</v>
      </c>
      <c r="AV3873">
        <v>20.203877372986554</v>
      </c>
      <c r="AW3873">
        <v>0.34354865734463602</v>
      </c>
      <c r="AX3873">
        <v>1.0870342874652135</v>
      </c>
      <c r="AY3873">
        <v>320.37335428406851</v>
      </c>
      <c r="AZ3873">
        <v>8.5581889026905208E-2</v>
      </c>
      <c r="BA3873">
        <v>427.343881134257</v>
      </c>
      <c r="BB3873">
        <v>297.93530440368437</v>
      </c>
      <c r="BC3873">
        <v>1</v>
      </c>
      <c r="BD3873">
        <v>36.294723706604209</v>
      </c>
      <c r="BE3873">
        <v>80.294530915867256</v>
      </c>
      <c r="BF3873">
        <v>13.919115840508194</v>
      </c>
      <c r="BG3873">
        <v>5.2712577222112822</v>
      </c>
      <c r="BH3873">
        <v>448.45192227646066</v>
      </c>
      <c r="BI3873">
        <v>0.19999999999999996</v>
      </c>
      <c r="BJ3873">
        <v>2970.1364557023358</v>
      </c>
      <c r="BK3873">
        <v>694.74333094026144</v>
      </c>
      <c r="BL3873">
        <v>856.59005050280552</v>
      </c>
      <c r="BM3873">
        <v>877.036030260865</v>
      </c>
      <c r="BN3873">
        <v>160.97027187302402</v>
      </c>
      <c r="BO3873">
        <v>30.932044448528391</v>
      </c>
      <c r="BP3873">
        <v>6.6476206271503455E-2</v>
      </c>
      <c r="BQ3873">
        <v>100</v>
      </c>
      <c r="BR3873">
        <v>339.55707473928408</v>
      </c>
      <c r="BS3873">
        <v>5.4629811199058E-2</v>
      </c>
      <c r="BT3873">
        <v>3.018506266283506E-4</v>
      </c>
      <c r="BU3873">
        <v>31.55886054140991</v>
      </c>
      <c r="BV3873">
        <v>0.54645714561358882</v>
      </c>
      <c r="BW3873">
        <v>15.36172395121185</v>
      </c>
      <c r="BX3873">
        <v>36.897778555984566</v>
      </c>
      <c r="BY3873">
        <v>34.599594182485575</v>
      </c>
      <c r="BZ3873">
        <v>1027.5786956276058</v>
      </c>
      <c r="CA3873">
        <v>259.92128625835466</v>
      </c>
      <c r="CB3873">
        <v>238.84815263156165</v>
      </c>
      <c r="CC3873" s="156">
        <v>0.89</v>
      </c>
      <c r="CD3873">
        <v>1870</v>
      </c>
      <c r="CE3873">
        <v>0.16637107183700617</v>
      </c>
      <c r="CF3873">
        <v>5.6313004922713485</v>
      </c>
      <c r="CG3873">
        <v>0.19715019486435642</v>
      </c>
      <c r="CH3873">
        <v>12.684918775056955</v>
      </c>
      <c r="CI3873">
        <v>9</v>
      </c>
    </row>
    <row r="3874" spans="47:87" x14ac:dyDescent="0.3">
      <c r="AU3874">
        <v>0.3</v>
      </c>
      <c r="AV3874">
        <v>18.428365106147435</v>
      </c>
      <c r="AW3874">
        <v>0.39070898211566019</v>
      </c>
      <c r="AX3874">
        <v>1.9907139138975922</v>
      </c>
      <c r="AY3874">
        <v>343.74926174842398</v>
      </c>
      <c r="AZ3874">
        <v>0.10654023890930078</v>
      </c>
      <c r="BA3874">
        <v>422.79553143644256</v>
      </c>
      <c r="BB3874">
        <v>359.00597771691736</v>
      </c>
      <c r="BC3874">
        <v>1</v>
      </c>
      <c r="BD3874">
        <v>41.520315210946393</v>
      </c>
      <c r="BE3874">
        <v>102.64356714631981</v>
      </c>
      <c r="BF3874">
        <v>13.887578205653588</v>
      </c>
      <c r="BG3874">
        <v>3.9446544116355522</v>
      </c>
      <c r="BH3874">
        <v>413.2889761277745</v>
      </c>
      <c r="BI3874">
        <v>0.19999999999999998</v>
      </c>
      <c r="BJ3874">
        <v>2616.8567507219705</v>
      </c>
      <c r="BK3874">
        <v>691.11389751069783</v>
      </c>
      <c r="BL3874">
        <v>997.15276705000133</v>
      </c>
      <c r="BM3874">
        <v>1005.6723545753223</v>
      </c>
      <c r="BN3874">
        <v>148.02920341180916</v>
      </c>
      <c r="BO3874">
        <v>35.366298954675884</v>
      </c>
      <c r="BP3874">
        <v>5.2733770776190646E-2</v>
      </c>
      <c r="BQ3874">
        <v>100</v>
      </c>
      <c r="BR3874">
        <v>309.43252634582609</v>
      </c>
      <c r="BS3874">
        <v>5.7330058948261133E-2</v>
      </c>
      <c r="BT3874">
        <v>3.1488532855918354E-4</v>
      </c>
      <c r="BU3874">
        <v>126.29545437808382</v>
      </c>
      <c r="BV3874">
        <v>0.54331674590331247</v>
      </c>
      <c r="BW3874">
        <v>14.735179064057565</v>
      </c>
      <c r="BX3874">
        <v>34.998493344517541</v>
      </c>
      <c r="BY3874">
        <v>26.907945438730074</v>
      </c>
      <c r="BZ3874">
        <v>807.14261487863234</v>
      </c>
      <c r="CA3874">
        <v>290.71052366583882</v>
      </c>
      <c r="CB3874">
        <v>229.40456757005185</v>
      </c>
      <c r="CC3874" s="156">
        <v>1.1100000000000001</v>
      </c>
      <c r="CD3874">
        <v>1240</v>
      </c>
      <c r="CE3874">
        <v>0.20320655861707415</v>
      </c>
      <c r="CF3874">
        <v>7.636225404418596</v>
      </c>
      <c r="CG3874">
        <v>0.27069278656944873</v>
      </c>
      <c r="CH3874">
        <v>33.135802474948633</v>
      </c>
      <c r="CI3874">
        <v>6</v>
      </c>
    </row>
    <row r="3875" spans="47:87" x14ac:dyDescent="0.3">
      <c r="AU3875">
        <v>0.3</v>
      </c>
      <c r="AV3875">
        <v>20.73146224000276</v>
      </c>
      <c r="AW3875">
        <v>0.25953230634996249</v>
      </c>
      <c r="AX3875">
        <v>1.6616211498433029</v>
      </c>
      <c r="AY3875">
        <v>333.65634707770124</v>
      </c>
      <c r="AZ3875">
        <v>0.124261231030874</v>
      </c>
      <c r="BA3875">
        <v>413.91342964944567</v>
      </c>
      <c r="BB3875">
        <v>313.96101669816579</v>
      </c>
      <c r="BC3875">
        <v>1</v>
      </c>
      <c r="BD3875">
        <v>44.33678460604358</v>
      </c>
      <c r="BE3875">
        <v>81.172018734342572</v>
      </c>
      <c r="BF3875">
        <v>10.504919027294358</v>
      </c>
      <c r="BG3875">
        <v>5.8174096238189836</v>
      </c>
      <c r="BH3875">
        <v>408.65959967118476</v>
      </c>
      <c r="BI3875">
        <v>0.2</v>
      </c>
      <c r="BJ3875">
        <v>2358.3678081734488</v>
      </c>
      <c r="BK3875">
        <v>687.91851535529827</v>
      </c>
      <c r="BL3875">
        <v>925.27811617301063</v>
      </c>
      <c r="BM3875">
        <v>945.39587899235767</v>
      </c>
      <c r="BN3875">
        <v>180.93574228906147</v>
      </c>
      <c r="BO3875">
        <v>23.167685654212544</v>
      </c>
      <c r="BP3875">
        <v>7.4173168168953987E-2</v>
      </c>
      <c r="BQ3875">
        <v>100</v>
      </c>
      <c r="BR3875">
        <v>338.99290376751048</v>
      </c>
      <c r="BS3875">
        <v>5.457219572336014E-2</v>
      </c>
      <c r="BT3875">
        <v>2.9092623960673208E-4</v>
      </c>
      <c r="BU3875">
        <v>65.194379049239146</v>
      </c>
      <c r="BV3875">
        <v>0.5809738761669303</v>
      </c>
      <c r="BW3875">
        <v>15.076462627417957</v>
      </c>
      <c r="BX3875">
        <v>34.717360245542245</v>
      </c>
      <c r="BY3875">
        <v>26.789810030857538</v>
      </c>
      <c r="BZ3875">
        <v>828.06556279418623</v>
      </c>
      <c r="CA3875">
        <v>269.22709991182188</v>
      </c>
      <c r="CB3875">
        <v>242.02693471627765</v>
      </c>
      <c r="CC3875" s="156">
        <v>0.78</v>
      </c>
      <c r="CD3875">
        <v>2280</v>
      </c>
      <c r="CE3875">
        <v>0.15162085844099238</v>
      </c>
      <c r="CF3875">
        <v>5.9948773548591401</v>
      </c>
      <c r="CG3875">
        <v>0.19859555591004716</v>
      </c>
      <c r="CH3875">
        <v>11.319676950493919</v>
      </c>
      <c r="CI3875">
        <v>9</v>
      </c>
    </row>
    <row r="3876" spans="47:87" x14ac:dyDescent="0.3">
      <c r="AU3876">
        <v>0.3</v>
      </c>
      <c r="AV3876">
        <v>21.291767444992701</v>
      </c>
      <c r="AW3876">
        <v>0.34127474496313209</v>
      </c>
      <c r="AX3876">
        <v>0.80575172535569317</v>
      </c>
      <c r="AY3876">
        <v>316.90859725660806</v>
      </c>
      <c r="AZ3876">
        <v>0.11370293757126726</v>
      </c>
      <c r="BA3876">
        <v>411.95611345436077</v>
      </c>
      <c r="BB3876">
        <v>423.49444352129461</v>
      </c>
      <c r="BC3876">
        <v>1</v>
      </c>
      <c r="BD3876">
        <v>26.830370654701245</v>
      </c>
      <c r="BE3876">
        <v>109.26522057050261</v>
      </c>
      <c r="BF3876">
        <v>12.10003482777708</v>
      </c>
      <c r="BG3876">
        <v>3.750125555947144</v>
      </c>
      <c r="BH3876">
        <v>420.96466808574581</v>
      </c>
      <c r="BI3876">
        <v>0.20000000000000004</v>
      </c>
      <c r="BJ3876">
        <v>2907.2193866925481</v>
      </c>
      <c r="BK3876">
        <v>694.19992487915329</v>
      </c>
      <c r="BL3876">
        <v>935.10173517332953</v>
      </c>
      <c r="BM3876">
        <v>989.56398736652886</v>
      </c>
      <c r="BN3876">
        <v>201.41231982843752</v>
      </c>
      <c r="BO3876">
        <v>30.867888316812174</v>
      </c>
      <c r="BP3876">
        <v>4.8838457038782007E-2</v>
      </c>
      <c r="BQ3876">
        <v>100</v>
      </c>
      <c r="BR3876">
        <v>400.89671166728129</v>
      </c>
      <c r="BS3876">
        <v>5.4647412567786879E-2</v>
      </c>
      <c r="BT3876">
        <v>2.9981849346973088E-4</v>
      </c>
      <c r="BU3876">
        <v>0</v>
      </c>
      <c r="BV3876">
        <v>0.53990952053139418</v>
      </c>
      <c r="BW3876">
        <v>14.779326714799316</v>
      </c>
      <c r="BX3876">
        <v>36.104956500929994</v>
      </c>
      <c r="BY3876">
        <v>39.299969478538635</v>
      </c>
      <c r="BZ3876">
        <v>711.00801390632125</v>
      </c>
      <c r="CA3876">
        <v>318.94590731427945</v>
      </c>
      <c r="CB3876">
        <v>224.33555866236949</v>
      </c>
      <c r="CC3876" s="156">
        <v>0.97</v>
      </c>
      <c r="CD3876">
        <v>2080</v>
      </c>
      <c r="CE3876">
        <v>0.11263789834294746</v>
      </c>
      <c r="CF3876">
        <v>3.5718999900950505</v>
      </c>
      <c r="CG3876">
        <v>0.14532486449133072</v>
      </c>
      <c r="CH3876">
        <v>2.9597159831825066</v>
      </c>
      <c r="CI3876">
        <v>14</v>
      </c>
    </row>
    <row r="3877" spans="47:87" x14ac:dyDescent="0.3">
      <c r="AU3877">
        <v>0.3</v>
      </c>
      <c r="AV3877">
        <v>21.608009049151082</v>
      </c>
      <c r="AW3877">
        <v>0.28115162139884992</v>
      </c>
      <c r="AX3877">
        <v>1.5948569859515043</v>
      </c>
      <c r="AY3877">
        <v>331.42308768795561</v>
      </c>
      <c r="AZ3877">
        <v>0.10464397103777832</v>
      </c>
      <c r="BA3877">
        <v>484.21724326658347</v>
      </c>
      <c r="BB3877">
        <v>390.49500617015536</v>
      </c>
      <c r="BC3877">
        <v>1</v>
      </c>
      <c r="BD3877">
        <v>32.68382027517093</v>
      </c>
      <c r="BE3877">
        <v>89.644373088110598</v>
      </c>
      <c r="BF3877">
        <v>18.326327679730156</v>
      </c>
      <c r="BG3877">
        <v>5.1169133489696037</v>
      </c>
      <c r="BH3877">
        <v>417.51737274886028</v>
      </c>
      <c r="BI3877">
        <v>0.20000000000000004</v>
      </c>
      <c r="BJ3877">
        <v>2709.0756750754276</v>
      </c>
      <c r="BK3877">
        <v>683.11668362330227</v>
      </c>
      <c r="BL3877">
        <v>801.53063594243702</v>
      </c>
      <c r="BM3877">
        <v>878.81442290835696</v>
      </c>
      <c r="BN3877">
        <v>191.09818757570625</v>
      </c>
      <c r="BO3877">
        <v>25.688199528526635</v>
      </c>
      <c r="BP3877">
        <v>8.8289486313268221E-3</v>
      </c>
      <c r="BQ3877">
        <v>100</v>
      </c>
      <c r="BR3877">
        <v>427.72707862723439</v>
      </c>
      <c r="BS3877">
        <v>5.3886267493653779E-2</v>
      </c>
      <c r="BT3877">
        <v>2.7540929912626586E-4</v>
      </c>
      <c r="BU3877">
        <v>0</v>
      </c>
      <c r="BV3877">
        <v>0.56136128826673337</v>
      </c>
      <c r="BW3877">
        <v>15.646097464661484</v>
      </c>
      <c r="BX3877">
        <v>35.938042969626089</v>
      </c>
      <c r="BY3877">
        <v>31.525327677903469</v>
      </c>
      <c r="BZ3877">
        <v>1065.1827884032161</v>
      </c>
      <c r="CA3877">
        <v>285.59167100987719</v>
      </c>
      <c r="CB3877">
        <v>242.98346743993184</v>
      </c>
      <c r="CC3877" s="156">
        <v>1.1200000000000001</v>
      </c>
      <c r="CD3877">
        <v>570</v>
      </c>
      <c r="CE3877">
        <v>0.20935872405045908</v>
      </c>
      <c r="CF3877">
        <v>6.5476009527137506</v>
      </c>
      <c r="CG3877">
        <v>0.25170241124198284</v>
      </c>
      <c r="CH3877">
        <v>20.61059658286495</v>
      </c>
      <c r="CI3877">
        <v>7</v>
      </c>
    </row>
    <row r="3878" spans="47:87" x14ac:dyDescent="0.3">
      <c r="AU3878">
        <v>0.3</v>
      </c>
      <c r="AV3878">
        <v>18.397069713223399</v>
      </c>
      <c r="AW3878">
        <v>0.32484401423174947</v>
      </c>
      <c r="AX3878">
        <v>0.89653521110038659</v>
      </c>
      <c r="AY3878">
        <v>347.544931302733</v>
      </c>
      <c r="AZ3878">
        <v>9.1149155067165394E-2</v>
      </c>
      <c r="BA3878">
        <v>462.6252022719903</v>
      </c>
      <c r="BB3878">
        <v>393.86526693563513</v>
      </c>
      <c r="BC3878">
        <v>1</v>
      </c>
      <c r="BD3878">
        <v>45.033813666652946</v>
      </c>
      <c r="BE3878">
        <v>107.69280036767967</v>
      </c>
      <c r="BF3878">
        <v>17.174814967161019</v>
      </c>
      <c r="BG3878">
        <v>4.4678455754102373</v>
      </c>
      <c r="BH3878">
        <v>410.22429261306456</v>
      </c>
      <c r="BI3878">
        <v>0.19999999999999998</v>
      </c>
      <c r="BJ3878">
        <v>2832.4024300653018</v>
      </c>
      <c r="BK3878">
        <v>677.93913040229222</v>
      </c>
      <c r="BL3878">
        <v>924.08748609956262</v>
      </c>
      <c r="BM3878">
        <v>798.70043365024208</v>
      </c>
      <c r="BN3878">
        <v>217.465132562094</v>
      </c>
      <c r="BO3878">
        <v>29.618470728957178</v>
      </c>
      <c r="BP3878">
        <v>1.7845188576664752E-2</v>
      </c>
      <c r="BQ3878">
        <v>100</v>
      </c>
      <c r="BR3878">
        <v>371.8915862806021</v>
      </c>
      <c r="BS3878">
        <v>5.2857541795785265E-2</v>
      </c>
      <c r="BT3878">
        <v>2.9447999278290536E-4</v>
      </c>
      <c r="BU3878">
        <v>0</v>
      </c>
      <c r="BV3878">
        <v>0.52112421340445436</v>
      </c>
      <c r="BW3878">
        <v>15.382547546853706</v>
      </c>
      <c r="BX3878">
        <v>36.825021104993915</v>
      </c>
      <c r="BY3878">
        <v>33.77786662299367</v>
      </c>
      <c r="BZ3878">
        <v>1006.5764237128906</v>
      </c>
      <c r="CA3878">
        <v>284.12734626395729</v>
      </c>
      <c r="CB3878">
        <v>246.5103720192181</v>
      </c>
      <c r="CC3878" s="156">
        <v>0.74</v>
      </c>
      <c r="CD3878">
        <v>2490</v>
      </c>
      <c r="CE3878">
        <v>0.11442521129621941</v>
      </c>
      <c r="CF3878">
        <v>4.2046340317120858</v>
      </c>
      <c r="CG3878">
        <v>0.14377500313665884</v>
      </c>
      <c r="CH3878">
        <v>-0.38919722869444234</v>
      </c>
      <c r="CI3878" t="s">
        <v>479</v>
      </c>
    </row>
    <row r="3879" spans="47:87" x14ac:dyDescent="0.3">
      <c r="AU3879">
        <v>0.3</v>
      </c>
      <c r="AV3879">
        <v>18.570203587758051</v>
      </c>
      <c r="AW3879">
        <v>0.30990783250406961</v>
      </c>
      <c r="AX3879">
        <v>1.8996920778895066</v>
      </c>
      <c r="AY3879">
        <v>326.18064222780481</v>
      </c>
      <c r="AZ3879">
        <v>0.1091277157953732</v>
      </c>
      <c r="BA3879">
        <v>394.256198811633</v>
      </c>
      <c r="BB3879">
        <v>276.4270981035765</v>
      </c>
      <c r="BC3879">
        <v>1</v>
      </c>
      <c r="BD3879">
        <v>44.494114446153567</v>
      </c>
      <c r="BE3879">
        <v>104.75586544436045</v>
      </c>
      <c r="BF3879">
        <v>23.634124000038884</v>
      </c>
      <c r="BG3879">
        <v>5.4899784267981957</v>
      </c>
      <c r="BH3879">
        <v>356.96386162802042</v>
      </c>
      <c r="BI3879">
        <v>0.2</v>
      </c>
      <c r="BJ3879">
        <v>2267.4706228230166</v>
      </c>
      <c r="BK3879">
        <v>681.7462475740457</v>
      </c>
      <c r="BL3879">
        <v>839.04527534966189</v>
      </c>
      <c r="BM3879">
        <v>862.50897279288961</v>
      </c>
      <c r="BN3879">
        <v>166.57431631266815</v>
      </c>
      <c r="BO3879">
        <v>27.634925714783375</v>
      </c>
      <c r="BP3879">
        <v>9.2356800395142893E-2</v>
      </c>
      <c r="BQ3879">
        <v>100</v>
      </c>
      <c r="BR3879">
        <v>350.09936250183904</v>
      </c>
      <c r="BS3879">
        <v>5.180617029822511E-2</v>
      </c>
      <c r="BT3879">
        <v>2.8577455007844875E-4</v>
      </c>
      <c r="BU3879">
        <v>37.465660529060223</v>
      </c>
      <c r="BV3879">
        <v>0.56286582145947073</v>
      </c>
      <c r="BW3879">
        <v>14.989637070229231</v>
      </c>
      <c r="BX3879">
        <v>35.904038939889205</v>
      </c>
      <c r="BY3879">
        <v>31.94980387000377</v>
      </c>
      <c r="BZ3879">
        <v>1036.7718599817001</v>
      </c>
      <c r="CA3879">
        <v>283.02363071628019</v>
      </c>
      <c r="CB3879">
        <v>243.15885495133048</v>
      </c>
      <c r="CC3879" s="156">
        <v>1.29</v>
      </c>
      <c r="CD3879">
        <v>680</v>
      </c>
      <c r="CE3879">
        <v>0.11016811312779762</v>
      </c>
      <c r="CF3879">
        <v>4.8148809155224397</v>
      </c>
      <c r="CG3879">
        <v>0.15202300237668637</v>
      </c>
      <c r="CH3879">
        <v>3.5292628783091948</v>
      </c>
      <c r="CI3879">
        <v>14</v>
      </c>
    </row>
    <row r="3880" spans="47:87" x14ac:dyDescent="0.3">
      <c r="AU3880">
        <v>0.3</v>
      </c>
      <c r="AV3880">
        <v>19.998796457199845</v>
      </c>
      <c r="AW3880">
        <v>0.25726419728897326</v>
      </c>
      <c r="AX3880">
        <v>0.67619125328820429</v>
      </c>
      <c r="AY3880">
        <v>327.08066456119286</v>
      </c>
      <c r="AZ3880">
        <v>0.10242316221003746</v>
      </c>
      <c r="BA3880">
        <v>423.56930904105502</v>
      </c>
      <c r="BB3880">
        <v>297.39894862713754</v>
      </c>
      <c r="BC3880">
        <v>1</v>
      </c>
      <c r="BD3880">
        <v>36.931432328461817</v>
      </c>
      <c r="BE3880">
        <v>91.446922098496444</v>
      </c>
      <c r="BF3880">
        <v>10.096585681298238</v>
      </c>
      <c r="BG3880">
        <v>4.6550467124585415</v>
      </c>
      <c r="BH3880">
        <v>435.02994890087439</v>
      </c>
      <c r="BI3880">
        <v>0.19999999999999998</v>
      </c>
      <c r="BJ3880">
        <v>2565.2565619934294</v>
      </c>
      <c r="BK3880">
        <v>703.22030586191579</v>
      </c>
      <c r="BL3880">
        <v>928.92772671711202</v>
      </c>
      <c r="BM3880">
        <v>902.59413481030674</v>
      </c>
      <c r="BN3880">
        <v>177.32899108857592</v>
      </c>
      <c r="BO3880">
        <v>23.147418349776142</v>
      </c>
      <c r="BP3880">
        <v>5.1516768074433228E-2</v>
      </c>
      <c r="BQ3880">
        <v>100</v>
      </c>
      <c r="BR3880">
        <v>396.06215231838593</v>
      </c>
      <c r="BS3880">
        <v>4.9032548826948713E-2</v>
      </c>
      <c r="BT3880">
        <v>2.9662912483845486E-4</v>
      </c>
      <c r="BU3880">
        <v>22.424836093196301</v>
      </c>
      <c r="BV3880">
        <v>0.55840928662987643</v>
      </c>
      <c r="BW3880">
        <v>14.190368964486945</v>
      </c>
      <c r="BX3880">
        <v>36.297647749343994</v>
      </c>
      <c r="BY3880">
        <v>37.083421695388985</v>
      </c>
      <c r="BZ3880">
        <v>796.27894528988122</v>
      </c>
      <c r="CA3880">
        <v>286.07232959041124</v>
      </c>
      <c r="CB3880">
        <v>233.93950814666039</v>
      </c>
      <c r="CC3880" s="156">
        <v>0.66</v>
      </c>
      <c r="CD3880">
        <v>2700</v>
      </c>
      <c r="CE3880">
        <v>0.19893387920448569</v>
      </c>
      <c r="CF3880">
        <v>6.1434565713276115</v>
      </c>
      <c r="CG3880">
        <v>0.23852718509082754</v>
      </c>
      <c r="CH3880">
        <v>21.714433859391548</v>
      </c>
      <c r="CI3880">
        <v>7</v>
      </c>
    </row>
    <row r="3881" spans="47:87" x14ac:dyDescent="0.3">
      <c r="AU3881">
        <v>0.3</v>
      </c>
      <c r="AV3881">
        <v>19.35432590733318</v>
      </c>
      <c r="AW3881">
        <v>0.36136306239710803</v>
      </c>
      <c r="AX3881">
        <v>0.67397584516532749</v>
      </c>
      <c r="AY3881">
        <v>362.36176828668647</v>
      </c>
      <c r="AZ3881">
        <v>0.1087543140874149</v>
      </c>
      <c r="BA3881">
        <v>499.3949575600937</v>
      </c>
      <c r="BB3881">
        <v>392.4103940216765</v>
      </c>
      <c r="BC3881">
        <v>1</v>
      </c>
      <c r="BD3881">
        <v>43.492857135085536</v>
      </c>
      <c r="BE3881">
        <v>99.393782458384536</v>
      </c>
      <c r="BF3881">
        <v>21.179538064383177</v>
      </c>
      <c r="BG3881">
        <v>5.5954861426340834</v>
      </c>
      <c r="BH3881">
        <v>440.09509091732349</v>
      </c>
      <c r="BI3881">
        <v>0.19999999999999998</v>
      </c>
      <c r="BJ3881">
        <v>2690.140458765653</v>
      </c>
      <c r="BK3881">
        <v>700.12487252950427</v>
      </c>
      <c r="BL3881">
        <v>893.48805371237404</v>
      </c>
      <c r="BM3881">
        <v>1135.0404304258229</v>
      </c>
      <c r="BN3881">
        <v>223.3586950053471</v>
      </c>
      <c r="BO3881">
        <v>32.685355707866556</v>
      </c>
      <c r="BP3881">
        <v>5.170863540615514E-2</v>
      </c>
      <c r="BQ3881">
        <v>100</v>
      </c>
      <c r="BR3881">
        <v>357.42499845677224</v>
      </c>
      <c r="BS3881">
        <v>5.2386436758417372E-2</v>
      </c>
      <c r="BT3881">
        <v>3.1656965713528385E-4</v>
      </c>
      <c r="BU3881">
        <v>0</v>
      </c>
      <c r="BV3881">
        <v>0.56565005757936671</v>
      </c>
      <c r="BW3881">
        <v>14.886474330758329</v>
      </c>
      <c r="BX3881">
        <v>36.295454607074277</v>
      </c>
      <c r="BY3881">
        <v>36.832993459396064</v>
      </c>
      <c r="BZ3881">
        <v>978.78100210949276</v>
      </c>
      <c r="CA3881">
        <v>192.35506133201062</v>
      </c>
      <c r="CB3881">
        <v>246.85492000952769</v>
      </c>
      <c r="CC3881" s="156">
        <v>1.22</v>
      </c>
      <c r="CD3881">
        <v>860</v>
      </c>
      <c r="CE3881">
        <v>0.2763363054881558</v>
      </c>
      <c r="CF3881">
        <v>7.8743353781960757</v>
      </c>
      <c r="CG3881">
        <v>0.33566952901139085</v>
      </c>
      <c r="CH3881">
        <v>41.477588978302748</v>
      </c>
      <c r="CI3881">
        <v>4</v>
      </c>
    </row>
    <row r="3882" spans="47:87" x14ac:dyDescent="0.3">
      <c r="AU3882">
        <v>0.3</v>
      </c>
      <c r="AV3882">
        <v>19.98744569203858</v>
      </c>
      <c r="AW3882">
        <v>0.37254238853365651</v>
      </c>
      <c r="AX3882">
        <v>1.5983073714410745</v>
      </c>
      <c r="AY3882">
        <v>299.92400409401813</v>
      </c>
      <c r="AZ3882">
        <v>9.3803105239394766E-2</v>
      </c>
      <c r="BA3882">
        <v>440.72809226470338</v>
      </c>
      <c r="BB3882">
        <v>256.07559499994085</v>
      </c>
      <c r="BC3882">
        <v>1</v>
      </c>
      <c r="BD3882">
        <v>37.679262749400024</v>
      </c>
      <c r="BE3882">
        <v>108.80561175978308</v>
      </c>
      <c r="BF3882">
        <v>22.373514971053989</v>
      </c>
      <c r="BG3882">
        <v>3.4620557920288881</v>
      </c>
      <c r="BH3882">
        <v>415.19911659742434</v>
      </c>
      <c r="BI3882">
        <v>0.2</v>
      </c>
      <c r="BJ3882">
        <v>2489.3380750704555</v>
      </c>
      <c r="BK3882">
        <v>699.82390357240729</v>
      </c>
      <c r="BL3882">
        <v>898.65595841369679</v>
      </c>
      <c r="BM3882">
        <v>1034.4285773296428</v>
      </c>
      <c r="BN3882">
        <v>208.2990564617009</v>
      </c>
      <c r="BO3882">
        <v>33.972137543543397</v>
      </c>
      <c r="BP3882">
        <v>1.995361392270641E-2</v>
      </c>
      <c r="BQ3882">
        <v>100</v>
      </c>
      <c r="BR3882">
        <v>414.61342084726539</v>
      </c>
      <c r="BS3882">
        <v>5.6156604579639481E-2</v>
      </c>
      <c r="BT3882">
        <v>3.0683988129230589E-4</v>
      </c>
      <c r="BU3882">
        <v>0</v>
      </c>
      <c r="BV3882">
        <v>0.53005332471540068</v>
      </c>
      <c r="BW3882">
        <v>14.934434126099104</v>
      </c>
      <c r="BX3882">
        <v>34.897935666695965</v>
      </c>
      <c r="BY3882">
        <v>31.952358656618269</v>
      </c>
      <c r="BZ3882">
        <v>1156.762678586811</v>
      </c>
      <c r="CA3882">
        <v>263.2904824592319</v>
      </c>
      <c r="CB3882">
        <v>216.03237448000098</v>
      </c>
      <c r="CC3882" s="156">
        <v>0.77</v>
      </c>
      <c r="CD3882">
        <v>2710</v>
      </c>
      <c r="CE3882">
        <v>5.7179048518125608E-2</v>
      </c>
      <c r="CF3882">
        <v>3.4384762865432634</v>
      </c>
      <c r="CG3882">
        <v>9.3295657598726628E-2</v>
      </c>
      <c r="CH3882">
        <v>-12.593293146397309</v>
      </c>
      <c r="CI3882" t="s">
        <v>479</v>
      </c>
    </row>
    <row r="3883" spans="47:87" x14ac:dyDescent="0.3">
      <c r="AU3883">
        <v>0.3</v>
      </c>
      <c r="AV3883">
        <v>20.046610864513294</v>
      </c>
      <c r="AW3883">
        <v>0.30419193716524373</v>
      </c>
      <c r="AX3883">
        <v>0.7273091979664863</v>
      </c>
      <c r="AY3883">
        <v>345.8809896909637</v>
      </c>
      <c r="AZ3883">
        <v>0.11197373277905995</v>
      </c>
      <c r="BA3883">
        <v>382.81974270186271</v>
      </c>
      <c r="BB3883">
        <v>355.10889070650592</v>
      </c>
      <c r="BC3883">
        <v>1</v>
      </c>
      <c r="BD3883">
        <v>40.898050580187572</v>
      </c>
      <c r="BE3883">
        <v>101.6078626592258</v>
      </c>
      <c r="BF3883">
        <v>15.497317387135354</v>
      </c>
      <c r="BG3883">
        <v>5.7743603271525341</v>
      </c>
      <c r="BH3883">
        <v>415.65514250944261</v>
      </c>
      <c r="BI3883">
        <v>0.19999999999999996</v>
      </c>
      <c r="BJ3883">
        <v>2872.9895073358184</v>
      </c>
      <c r="BK3883">
        <v>705.96452123365395</v>
      </c>
      <c r="BL3883">
        <v>905.87681095091352</v>
      </c>
      <c r="BM3883">
        <v>1121.6403321525922</v>
      </c>
      <c r="BN3883">
        <v>247.94022240831043</v>
      </c>
      <c r="BO3883">
        <v>27.609115568828312</v>
      </c>
      <c r="BP3883">
        <v>3.1913309604452475E-2</v>
      </c>
      <c r="BQ3883">
        <v>100</v>
      </c>
      <c r="BR3883">
        <v>369.67443250789961</v>
      </c>
      <c r="BS3883">
        <v>5.5096840545642074E-2</v>
      </c>
      <c r="BT3883">
        <v>3.1535062922219631E-4</v>
      </c>
      <c r="BU3883">
        <v>60.431892028391772</v>
      </c>
      <c r="BV3883">
        <v>0.56163598211613763</v>
      </c>
      <c r="BW3883">
        <v>16.212782786838559</v>
      </c>
      <c r="BX3883">
        <v>37.466894437609838</v>
      </c>
      <c r="BY3883">
        <v>26.415682012116338</v>
      </c>
      <c r="BZ3883">
        <v>880.01904376783023</v>
      </c>
      <c r="CA3883">
        <v>209.8871067956963</v>
      </c>
      <c r="CB3883">
        <v>219.97132276129022</v>
      </c>
      <c r="CC3883" s="156">
        <v>1.05</v>
      </c>
      <c r="CD3883">
        <v>1000</v>
      </c>
      <c r="CE3883">
        <v>0.15744820092180833</v>
      </c>
      <c r="CF3883">
        <v>5.7199915564909194</v>
      </c>
      <c r="CG3883">
        <v>0.18939555527423726</v>
      </c>
      <c r="CH3883">
        <v>12.168545326041633</v>
      </c>
      <c r="CI3883">
        <v>9</v>
      </c>
    </row>
    <row r="3884" spans="47:87" x14ac:dyDescent="0.3">
      <c r="AU3884">
        <v>0.3</v>
      </c>
      <c r="AV3884">
        <v>18.685076459002072</v>
      </c>
      <c r="AW3884">
        <v>0.31456962250381865</v>
      </c>
      <c r="AX3884">
        <v>0.45143978439162213</v>
      </c>
      <c r="AY3884">
        <v>344.30486882095664</v>
      </c>
      <c r="AZ3884">
        <v>8.7756269109491594E-2</v>
      </c>
      <c r="BA3884">
        <v>436.81984199842503</v>
      </c>
      <c r="BB3884">
        <v>345.38584387470775</v>
      </c>
      <c r="BC3884">
        <v>1</v>
      </c>
      <c r="BD3884">
        <v>35.425195263160298</v>
      </c>
      <c r="BE3884">
        <v>96.510424247977113</v>
      </c>
      <c r="BF3884">
        <v>13.56339638515203</v>
      </c>
      <c r="BG3884">
        <v>5.5524573442250604</v>
      </c>
      <c r="BH3884">
        <v>389.0265660933722</v>
      </c>
      <c r="BI3884">
        <v>0.2</v>
      </c>
      <c r="BJ3884">
        <v>2883.2399784944441</v>
      </c>
      <c r="BK3884">
        <v>692.30514240319985</v>
      </c>
      <c r="BL3884">
        <v>967.84804646107978</v>
      </c>
      <c r="BM3884">
        <v>1010.7264693459888</v>
      </c>
      <c r="BN3884">
        <v>139.73424676960929</v>
      </c>
      <c r="BO3884">
        <v>28.494862138884429</v>
      </c>
      <c r="BP3884">
        <v>3.9952138581853987E-2</v>
      </c>
      <c r="BQ3884">
        <v>100</v>
      </c>
      <c r="BR3884">
        <v>335.4703048725799</v>
      </c>
      <c r="BS3884">
        <v>6.0144788323082315E-2</v>
      </c>
      <c r="BT3884">
        <v>3.2051742092778528E-4</v>
      </c>
      <c r="BU3884">
        <v>0</v>
      </c>
      <c r="BV3884">
        <v>0.49851254452702909</v>
      </c>
      <c r="BW3884">
        <v>14.559924599782502</v>
      </c>
      <c r="BX3884">
        <v>36.745739250886587</v>
      </c>
      <c r="BY3884">
        <v>32.63611790502749</v>
      </c>
      <c r="BZ3884">
        <v>996.62267023974357</v>
      </c>
      <c r="CA3884">
        <v>337.66333015024912</v>
      </c>
      <c r="CB3884">
        <v>241.72445245226368</v>
      </c>
      <c r="CC3884" s="156">
        <v>0.94</v>
      </c>
      <c r="CD3884">
        <v>890</v>
      </c>
      <c r="CE3884">
        <v>0.18092965160032004</v>
      </c>
      <c r="CF3884">
        <v>6.9582616394185095</v>
      </c>
      <c r="CG3884">
        <v>0.21484073821488023</v>
      </c>
      <c r="CH3884">
        <v>18.411390289600941</v>
      </c>
      <c r="CI3884">
        <v>8</v>
      </c>
    </row>
    <row r="3885" spans="47:87" x14ac:dyDescent="0.3">
      <c r="AU3885">
        <v>0.3</v>
      </c>
      <c r="AV3885">
        <v>20.726421808060813</v>
      </c>
      <c r="AW3885">
        <v>0.3567223392829405</v>
      </c>
      <c r="AX3885">
        <v>1.1383061514869381</v>
      </c>
      <c r="AY3885">
        <v>323.15485559686226</v>
      </c>
      <c r="AZ3885">
        <v>9.4132887491210404E-2</v>
      </c>
      <c r="BA3885">
        <v>375.37383886247841</v>
      </c>
      <c r="BB3885">
        <v>366.77062425278302</v>
      </c>
      <c r="BC3885">
        <v>1</v>
      </c>
      <c r="BD3885">
        <v>43.885823805875916</v>
      </c>
      <c r="BE3885">
        <v>86.939242266356246</v>
      </c>
      <c r="BF3885">
        <v>12.574383742037984</v>
      </c>
      <c r="BG3885">
        <v>4.80486438851639</v>
      </c>
      <c r="BH3885">
        <v>414.96264721025744</v>
      </c>
      <c r="BI3885">
        <v>0.19999999999999996</v>
      </c>
      <c r="BJ3885">
        <v>2025.1287190774042</v>
      </c>
      <c r="BK3885">
        <v>691.24430187024916</v>
      </c>
      <c r="BL3885">
        <v>868.88991384063047</v>
      </c>
      <c r="BM3885">
        <v>963.90865051183971</v>
      </c>
      <c r="BN3885">
        <v>180.12948185732873</v>
      </c>
      <c r="BO3885">
        <v>32.601994742918528</v>
      </c>
      <c r="BP3885">
        <v>1.0289438544731811E-2</v>
      </c>
      <c r="BQ3885">
        <v>100</v>
      </c>
      <c r="BR3885">
        <v>325.5263199772038</v>
      </c>
      <c r="BS3885">
        <v>5.0773568186812508E-2</v>
      </c>
      <c r="BT3885">
        <v>3.1370054443476326E-4</v>
      </c>
      <c r="BU3885">
        <v>0</v>
      </c>
      <c r="BV3885">
        <v>0.52873978596470628</v>
      </c>
      <c r="BW3885">
        <v>14.867575044276702</v>
      </c>
      <c r="BX3885">
        <v>37.337623497385387</v>
      </c>
      <c r="BY3885">
        <v>30.096579097729112</v>
      </c>
      <c r="BZ3885">
        <v>816.12014138474274</v>
      </c>
      <c r="CA3885">
        <v>260.2271076642071</v>
      </c>
      <c r="CB3885">
        <v>239.46498954223117</v>
      </c>
      <c r="CC3885" s="156">
        <v>0.98</v>
      </c>
      <c r="CD3885">
        <v>2100</v>
      </c>
      <c r="CE3885">
        <v>0.11014212041229254</v>
      </c>
      <c r="CF3885">
        <v>3.7585823594748065</v>
      </c>
      <c r="CG3885">
        <v>0.14455463165604676</v>
      </c>
      <c r="CH3885">
        <v>-8.8643855811676789E-2</v>
      </c>
      <c r="CI3885" t="s">
        <v>479</v>
      </c>
    </row>
    <row r="3886" spans="47:87" x14ac:dyDescent="0.3">
      <c r="AU3886">
        <v>0.3</v>
      </c>
      <c r="AV3886">
        <v>20.797847635329557</v>
      </c>
      <c r="AW3886">
        <v>0.32681684852673926</v>
      </c>
      <c r="AX3886">
        <v>0.70516457621770678</v>
      </c>
      <c r="AY3886">
        <v>343.87236178107452</v>
      </c>
      <c r="AZ3886">
        <v>9.0558619674045215E-2</v>
      </c>
      <c r="BA3886">
        <v>406.08602141338991</v>
      </c>
      <c r="BB3886">
        <v>377.66166147394267</v>
      </c>
      <c r="BC3886">
        <v>1</v>
      </c>
      <c r="BD3886">
        <v>42.866021743911041</v>
      </c>
      <c r="BE3886">
        <v>103.8866668399412</v>
      </c>
      <c r="BF3886">
        <v>20.96791781292297</v>
      </c>
      <c r="BG3886">
        <v>4.6063512031787814</v>
      </c>
      <c r="BH3886">
        <v>387.10802730827299</v>
      </c>
      <c r="BI3886">
        <v>0.20000000000000007</v>
      </c>
      <c r="BJ3886">
        <v>2327.7191975444471</v>
      </c>
      <c r="BK3886">
        <v>685.87170367830481</v>
      </c>
      <c r="BL3886">
        <v>852.70744340344118</v>
      </c>
      <c r="BM3886">
        <v>986.91875987741207</v>
      </c>
      <c r="BN3886">
        <v>187.75646199279507</v>
      </c>
      <c r="BO3886">
        <v>29.639046073809965</v>
      </c>
      <c r="BP3886">
        <v>3.7289562762091201E-2</v>
      </c>
      <c r="BQ3886">
        <v>100</v>
      </c>
      <c r="BR3886">
        <v>351.70542882474155</v>
      </c>
      <c r="BS3886">
        <v>5.8350012514864547E-2</v>
      </c>
      <c r="BT3886">
        <v>3.0837401222255639E-4</v>
      </c>
      <c r="BU3886">
        <v>0</v>
      </c>
      <c r="BV3886">
        <v>0.55433042065917826</v>
      </c>
      <c r="BW3886">
        <v>14.943552542493702</v>
      </c>
      <c r="BX3886">
        <v>36.392835001516794</v>
      </c>
      <c r="BY3886">
        <v>32.364012762346846</v>
      </c>
      <c r="BZ3886">
        <v>962.04854375352295</v>
      </c>
      <c r="CA3886">
        <v>271.79424672541938</v>
      </c>
      <c r="CB3886">
        <v>245.38464669579847</v>
      </c>
      <c r="CC3886" s="156">
        <v>0.87</v>
      </c>
      <c r="CD3886">
        <v>1040</v>
      </c>
      <c r="CE3886">
        <v>0.2273169735147722</v>
      </c>
      <c r="CF3886">
        <v>7.8464574186010942</v>
      </c>
      <c r="CG3886">
        <v>0.2725713914244498</v>
      </c>
      <c r="CH3886">
        <v>24.568703984856921</v>
      </c>
      <c r="CI3886">
        <v>6</v>
      </c>
    </row>
    <row r="3887" spans="47:87" x14ac:dyDescent="0.3">
      <c r="AU3887">
        <v>0.3</v>
      </c>
      <c r="AV3887">
        <v>19.777726921612306</v>
      </c>
      <c r="AW3887">
        <v>0.3033034649193953</v>
      </c>
      <c r="AX3887">
        <v>1.4068394242027285</v>
      </c>
      <c r="AY3887">
        <v>338.47225734298496</v>
      </c>
      <c r="AZ3887">
        <v>9.1040341336660641E-2</v>
      </c>
      <c r="BA3887">
        <v>387.88915917937214</v>
      </c>
      <c r="BB3887">
        <v>405.88297778737513</v>
      </c>
      <c r="BC3887">
        <v>1</v>
      </c>
      <c r="BD3887">
        <v>34.460320272318128</v>
      </c>
      <c r="BE3887">
        <v>79.838565477413866</v>
      </c>
      <c r="BF3887">
        <v>12.95928031695402</v>
      </c>
      <c r="BG3887">
        <v>4.072867186248776</v>
      </c>
      <c r="BH3887">
        <v>413.47759954283072</v>
      </c>
      <c r="BI3887">
        <v>0.20000000000000004</v>
      </c>
      <c r="BJ3887">
        <v>2879.771666552544</v>
      </c>
      <c r="BK3887">
        <v>689.81713450785946</v>
      </c>
      <c r="BL3887">
        <v>917.1876437367772</v>
      </c>
      <c r="BM3887">
        <v>991.856511959719</v>
      </c>
      <c r="BN3887">
        <v>186.19863283401884</v>
      </c>
      <c r="BO3887">
        <v>27.271950443941815</v>
      </c>
      <c r="BP3887">
        <v>6.3047943866661807E-2</v>
      </c>
      <c r="BQ3887">
        <v>100</v>
      </c>
      <c r="BR3887">
        <v>327.28561469082382</v>
      </c>
      <c r="BS3887">
        <v>5.4378469700588419E-2</v>
      </c>
      <c r="BT3887">
        <v>3.2878152622689138E-4</v>
      </c>
      <c r="BU3887">
        <v>126.14271543393855</v>
      </c>
      <c r="BV3887">
        <v>0.54073495521366122</v>
      </c>
      <c r="BW3887">
        <v>14.289992844604953</v>
      </c>
      <c r="BX3887">
        <v>35.622770626540252</v>
      </c>
      <c r="BY3887">
        <v>32.693459815309566</v>
      </c>
      <c r="BZ3887">
        <v>1172.1610506309969</v>
      </c>
      <c r="CA3887">
        <v>250.89322442497112</v>
      </c>
      <c r="CB3887">
        <v>258.00868318617944</v>
      </c>
      <c r="CC3887" s="156">
        <v>0.89</v>
      </c>
      <c r="CD3887">
        <v>2200</v>
      </c>
      <c r="CE3887">
        <v>8.5328494615186434E-2</v>
      </c>
      <c r="CF3887">
        <v>4.4832138335889091</v>
      </c>
      <c r="CG3887">
        <v>0.12128982901455998</v>
      </c>
      <c r="CH3887">
        <v>-1.3171711259627903</v>
      </c>
      <c r="CI3887" t="s">
        <v>479</v>
      </c>
    </row>
    <row r="3888" spans="47:87" x14ac:dyDescent="0.3">
      <c r="AU3888">
        <v>0.3</v>
      </c>
      <c r="AV3888">
        <v>19.826976756400562</v>
      </c>
      <c r="AW3888">
        <v>0.28205801815758552</v>
      </c>
      <c r="AX3888">
        <v>2.1531966216411762</v>
      </c>
      <c r="AY3888">
        <v>335.39454400240857</v>
      </c>
      <c r="AZ3888">
        <v>0.10253140079255153</v>
      </c>
      <c r="BA3888">
        <v>453.96259432810604</v>
      </c>
      <c r="BB3888">
        <v>387.62166747204628</v>
      </c>
      <c r="BC3888">
        <v>1</v>
      </c>
      <c r="BD3888">
        <v>42.749669815645206</v>
      </c>
      <c r="BE3888">
        <v>107.47828602130467</v>
      </c>
      <c r="BF3888">
        <v>8.2480104816599571</v>
      </c>
      <c r="BG3888">
        <v>5.0667295727976578</v>
      </c>
      <c r="BH3888">
        <v>411.11605619991713</v>
      </c>
      <c r="BI3888">
        <v>0.2</v>
      </c>
      <c r="BJ3888">
        <v>2471.6897667590388</v>
      </c>
      <c r="BK3888">
        <v>678.69372391800448</v>
      </c>
      <c r="BL3888">
        <v>808.89132721380497</v>
      </c>
      <c r="BM3888">
        <v>740.72656750062754</v>
      </c>
      <c r="BN3888">
        <v>151.65463492966614</v>
      </c>
      <c r="BO3888">
        <v>25.341235448005804</v>
      </c>
      <c r="BP3888">
        <v>6.102048987361617E-2</v>
      </c>
      <c r="BQ3888">
        <v>100</v>
      </c>
      <c r="BR3888">
        <v>315.17438637829014</v>
      </c>
      <c r="BS3888">
        <v>5.5675605016549917E-2</v>
      </c>
      <c r="BT3888">
        <v>3.1577441974263529E-4</v>
      </c>
      <c r="BU3888">
        <v>0</v>
      </c>
      <c r="BV3888">
        <v>0.53465583865980615</v>
      </c>
      <c r="BW3888">
        <v>15.023814932168442</v>
      </c>
      <c r="BX3888">
        <v>36.595819397906354</v>
      </c>
      <c r="BY3888">
        <v>26.559907227366701</v>
      </c>
      <c r="BZ3888">
        <v>895.41809246503567</v>
      </c>
      <c r="CA3888">
        <v>239.49132641908028</v>
      </c>
      <c r="CB3888">
        <v>234.45287138354513</v>
      </c>
      <c r="CC3888" s="156">
        <v>0.97</v>
      </c>
      <c r="CD3888">
        <v>2000</v>
      </c>
      <c r="CE3888">
        <v>9.7990925450936572E-2</v>
      </c>
      <c r="CF3888">
        <v>3.5505899732798989</v>
      </c>
      <c r="CG3888">
        <v>0.13167171676052838</v>
      </c>
      <c r="CH3888">
        <v>0.34708498520205877</v>
      </c>
      <c r="CI3888">
        <v>21</v>
      </c>
    </row>
    <row r="3889" spans="47:87" x14ac:dyDescent="0.3">
      <c r="AU3889">
        <v>0.3</v>
      </c>
      <c r="AV3889">
        <v>18.974712417005147</v>
      </c>
      <c r="AW3889">
        <v>0.34967135020354106</v>
      </c>
      <c r="AX3889">
        <v>1.752859286038748</v>
      </c>
      <c r="AY3889">
        <v>311.71528245422172</v>
      </c>
      <c r="AZ3889">
        <v>0.11537874683244737</v>
      </c>
      <c r="BA3889">
        <v>413.87596370225208</v>
      </c>
      <c r="BB3889">
        <v>359.69149995703282</v>
      </c>
      <c r="BC3889">
        <v>1</v>
      </c>
      <c r="BD3889">
        <v>41.476377592688721</v>
      </c>
      <c r="BE3889">
        <v>110.08172483660611</v>
      </c>
      <c r="BF3889">
        <v>11.965775915637982</v>
      </c>
      <c r="BG3889">
        <v>5.4351693175594002</v>
      </c>
      <c r="BH3889">
        <v>386.16369303249155</v>
      </c>
      <c r="BI3889">
        <v>0.2</v>
      </c>
      <c r="BJ3889">
        <v>2268.3211900123242</v>
      </c>
      <c r="BK3889">
        <v>690.7399345788175</v>
      </c>
      <c r="BL3889">
        <v>896.57046011298598</v>
      </c>
      <c r="BM3889">
        <v>966.99739857382212</v>
      </c>
      <c r="BN3889">
        <v>178.77191713289105</v>
      </c>
      <c r="BO3889">
        <v>31.418738076232728</v>
      </c>
      <c r="BP3889">
        <v>7.535945525452048E-2</v>
      </c>
      <c r="BQ3889">
        <v>100</v>
      </c>
      <c r="BR3889">
        <v>361.39944936627012</v>
      </c>
      <c r="BS3889">
        <v>5.4408837869475708E-2</v>
      </c>
      <c r="BT3889">
        <v>3.083752427396546E-4</v>
      </c>
      <c r="BU3889">
        <v>53.161588942941734</v>
      </c>
      <c r="BV3889">
        <v>0.57263608243641251</v>
      </c>
      <c r="BW3889">
        <v>15.660599984958433</v>
      </c>
      <c r="BX3889">
        <v>36.12755549662343</v>
      </c>
      <c r="BY3889">
        <v>33.464700666669749</v>
      </c>
      <c r="BZ3889">
        <v>1132.3349714912417</v>
      </c>
      <c r="CA3889">
        <v>285.77785440948918</v>
      </c>
      <c r="CB3889">
        <v>238.6632453756518</v>
      </c>
      <c r="CC3889" s="156">
        <v>0.8</v>
      </c>
      <c r="CD3889">
        <v>1720</v>
      </c>
      <c r="CE3889">
        <v>0.20645351845122439</v>
      </c>
      <c r="CF3889">
        <v>7.0854496924713919</v>
      </c>
      <c r="CG3889">
        <v>0.24763496611649108</v>
      </c>
      <c r="CH3889">
        <v>24.665772284315427</v>
      </c>
      <c r="CI3889">
        <v>6</v>
      </c>
    </row>
    <row r="3890" spans="47:87" x14ac:dyDescent="0.3">
      <c r="AU3890">
        <v>0.3</v>
      </c>
      <c r="AV3890">
        <v>21.374226097682957</v>
      </c>
      <c r="AW3890">
        <v>0.3217991647183453</v>
      </c>
      <c r="AX3890">
        <v>1.3767884617095452</v>
      </c>
      <c r="AY3890">
        <v>312.28295516113297</v>
      </c>
      <c r="AZ3890">
        <v>0.1045582612445323</v>
      </c>
      <c r="BA3890">
        <v>351.19874549843252</v>
      </c>
      <c r="BB3890">
        <v>343.78318014688227</v>
      </c>
      <c r="BC3890">
        <v>1</v>
      </c>
      <c r="BD3890">
        <v>44.233705794100239</v>
      </c>
      <c r="BE3890">
        <v>97.142019974327027</v>
      </c>
      <c r="BF3890">
        <v>18.174202057240084</v>
      </c>
      <c r="BG3890">
        <v>6.3141552416177991</v>
      </c>
      <c r="BH3890">
        <v>440.70145135668525</v>
      </c>
      <c r="BI3890">
        <v>0.2</v>
      </c>
      <c r="BJ3890">
        <v>2276.1386843101145</v>
      </c>
      <c r="BK3890">
        <v>696.22858363159025</v>
      </c>
      <c r="BL3890">
        <v>849.54078384894251</v>
      </c>
      <c r="BM3890">
        <v>853.05878603647443</v>
      </c>
      <c r="BN3890">
        <v>108.48732561153</v>
      </c>
      <c r="BO3890">
        <v>28.954369764028254</v>
      </c>
      <c r="BP3890">
        <v>6.4505639685985494E-2</v>
      </c>
      <c r="BQ3890">
        <v>100</v>
      </c>
      <c r="BR3890">
        <v>333.65238064356299</v>
      </c>
      <c r="BS3890">
        <v>5.6698929307139552E-2</v>
      </c>
      <c r="BT3890">
        <v>2.8976561137471847E-4</v>
      </c>
      <c r="BU3890">
        <v>0</v>
      </c>
      <c r="BV3890">
        <v>0.54529278749610155</v>
      </c>
      <c r="BW3890">
        <v>15.078958909693959</v>
      </c>
      <c r="BX3890">
        <v>37.949008386318184</v>
      </c>
      <c r="BY3890">
        <v>45.443288435904527</v>
      </c>
      <c r="BZ3890">
        <v>772.86071235181134</v>
      </c>
      <c r="CA3890">
        <v>314.85640783206816</v>
      </c>
      <c r="CB3890">
        <v>232.45776979270451</v>
      </c>
      <c r="CC3890" s="156">
        <v>0.87</v>
      </c>
      <c r="CD3890">
        <v>1310</v>
      </c>
      <c r="CE3890">
        <v>0.14245749463242152</v>
      </c>
      <c r="CF3890">
        <v>5.7209089706931193</v>
      </c>
      <c r="CG3890">
        <v>0.18633456644768573</v>
      </c>
      <c r="CH3890">
        <v>9.2124945478007945</v>
      </c>
      <c r="CI3890">
        <v>10</v>
      </c>
    </row>
    <row r="3891" spans="47:87" x14ac:dyDescent="0.3">
      <c r="AU3891">
        <v>0.3</v>
      </c>
      <c r="AV3891">
        <v>19.896685986961238</v>
      </c>
      <c r="AW3891">
        <v>0.29702759123498768</v>
      </c>
      <c r="AX3891">
        <v>0.69869280891445373</v>
      </c>
      <c r="AY3891">
        <v>314.04303516763144</v>
      </c>
      <c r="AZ3891">
        <v>9.0258507170756147E-2</v>
      </c>
      <c r="BA3891">
        <v>470.43809760865048</v>
      </c>
      <c r="BB3891">
        <v>291.92437597143777</v>
      </c>
      <c r="BC3891">
        <v>1</v>
      </c>
      <c r="BD3891">
        <v>33.43869830554803</v>
      </c>
      <c r="BE3891">
        <v>106.4427176650628</v>
      </c>
      <c r="BF3891">
        <v>17.985001903104134</v>
      </c>
      <c r="BG3891">
        <v>4.3471730668643502</v>
      </c>
      <c r="BH3891">
        <v>434.65986803505479</v>
      </c>
      <c r="BI3891">
        <v>0.2</v>
      </c>
      <c r="BJ3891">
        <v>2419.4016392320855</v>
      </c>
      <c r="BK3891">
        <v>711.58526551117427</v>
      </c>
      <c r="BL3891">
        <v>923.94569397609052</v>
      </c>
      <c r="BM3891">
        <v>988.01322084215042</v>
      </c>
      <c r="BN3891">
        <v>183.57623956846649</v>
      </c>
      <c r="BO3891">
        <v>26.622560817222311</v>
      </c>
      <c r="BP3891">
        <v>7.2062675808385865E-2</v>
      </c>
      <c r="BQ3891">
        <v>100</v>
      </c>
      <c r="BR3891">
        <v>317.44591073226195</v>
      </c>
      <c r="BS3891">
        <v>5.6989994697354232E-2</v>
      </c>
      <c r="BT3891">
        <v>2.8875481833871201E-4</v>
      </c>
      <c r="BU3891">
        <v>29.739660227960904</v>
      </c>
      <c r="BV3891">
        <v>0.56022381122113851</v>
      </c>
      <c r="BW3891">
        <v>15.026212508749385</v>
      </c>
      <c r="BX3891">
        <v>37.964922767725525</v>
      </c>
      <c r="BY3891">
        <v>34.696210421852605</v>
      </c>
      <c r="BZ3891">
        <v>1203.6456449529933</v>
      </c>
      <c r="CA3891">
        <v>256.43049674771066</v>
      </c>
      <c r="CB3891">
        <v>232.65981420104151</v>
      </c>
      <c r="CC3891" s="156">
        <v>1</v>
      </c>
      <c r="CD3891">
        <v>2250</v>
      </c>
      <c r="CE3891">
        <v>0.12064307626221416</v>
      </c>
      <c r="CF3891">
        <v>4.4392804117734066</v>
      </c>
      <c r="CG3891">
        <v>0.15334717798068803</v>
      </c>
      <c r="CH3891">
        <v>7.5284275254551742</v>
      </c>
      <c r="CI3891">
        <v>12</v>
      </c>
    </row>
    <row r="3892" spans="47:87" x14ac:dyDescent="0.3">
      <c r="AU3892">
        <v>0.3</v>
      </c>
      <c r="AV3892">
        <v>19.668596076955509</v>
      </c>
      <c r="AW3892">
        <v>0.3141595263175016</v>
      </c>
      <c r="AX3892">
        <v>1.772084014021361</v>
      </c>
      <c r="AY3892">
        <v>329.77561430498866</v>
      </c>
      <c r="AZ3892">
        <v>9.0766094970136088E-2</v>
      </c>
      <c r="BA3892">
        <v>355.22711303045838</v>
      </c>
      <c r="BB3892">
        <v>342.77630099822932</v>
      </c>
      <c r="BC3892">
        <v>1</v>
      </c>
      <c r="BD3892">
        <v>42.129231044924936</v>
      </c>
      <c r="BE3892">
        <v>97.776634609848685</v>
      </c>
      <c r="BF3892">
        <v>14.698568493127908</v>
      </c>
      <c r="BG3892">
        <v>4.3999774220985834</v>
      </c>
      <c r="BH3892">
        <v>375.45701480162569</v>
      </c>
      <c r="BI3892">
        <v>0.20000000000000004</v>
      </c>
      <c r="BJ3892">
        <v>2677.3427623084772</v>
      </c>
      <c r="BK3892">
        <v>701.14189693976095</v>
      </c>
      <c r="BL3892">
        <v>946.43776443721583</v>
      </c>
      <c r="BM3892">
        <v>1003.5443298394589</v>
      </c>
      <c r="BN3892">
        <v>195.76336484397729</v>
      </c>
      <c r="BO3892">
        <v>28.386339676419237</v>
      </c>
      <c r="BP3892">
        <v>4.8545756616914723E-2</v>
      </c>
      <c r="BQ3892">
        <v>100</v>
      </c>
      <c r="BR3892">
        <v>286.47676680255131</v>
      </c>
      <c r="BS3892">
        <v>4.967159198832663E-2</v>
      </c>
      <c r="BT3892">
        <v>3.1006727444775768E-4</v>
      </c>
      <c r="BU3892">
        <v>28.652095367331334</v>
      </c>
      <c r="BV3892">
        <v>0.56200837196065845</v>
      </c>
      <c r="BW3892">
        <v>13.984510302279304</v>
      </c>
      <c r="BX3892">
        <v>36.712287693175305</v>
      </c>
      <c r="BY3892">
        <v>35.438714235168234</v>
      </c>
      <c r="BZ3892">
        <v>1061.4890118655694</v>
      </c>
      <c r="CA3892">
        <v>181.70453867123996</v>
      </c>
      <c r="CB3892">
        <v>245.44294164860261</v>
      </c>
      <c r="CC3892" s="156">
        <v>1.1499999999999999</v>
      </c>
      <c r="CD3892">
        <v>1330</v>
      </c>
      <c r="CE3892">
        <v>0.11062437026356609</v>
      </c>
      <c r="CF3892">
        <v>4.0849698152429221</v>
      </c>
      <c r="CG3892">
        <v>0.14360034180234194</v>
      </c>
      <c r="CH3892">
        <v>4.9048939341388778</v>
      </c>
      <c r="CI3892">
        <v>13</v>
      </c>
    </row>
    <row r="3893" spans="47:87" x14ac:dyDescent="0.3">
      <c r="AU3893">
        <v>0.3</v>
      </c>
      <c r="AV3893">
        <v>19.902261695837158</v>
      </c>
      <c r="AW3893">
        <v>0.25634171689704194</v>
      </c>
      <c r="AX3893">
        <v>2.0807009286201215</v>
      </c>
      <c r="AY3893">
        <v>315.06702620703931</v>
      </c>
      <c r="AZ3893">
        <v>9.6014564628485011E-2</v>
      </c>
      <c r="BA3893">
        <v>462.27697161682244</v>
      </c>
      <c r="BB3893">
        <v>296.98725207805785</v>
      </c>
      <c r="BC3893">
        <v>1</v>
      </c>
      <c r="BD3893">
        <v>41.224141971503194</v>
      </c>
      <c r="BE3893">
        <v>109.37322382875526</v>
      </c>
      <c r="BF3893">
        <v>16.537133620747003</v>
      </c>
      <c r="BG3893">
        <v>7.773017196851316</v>
      </c>
      <c r="BH3893">
        <v>412.20409430030401</v>
      </c>
      <c r="BI3893">
        <v>0.2</v>
      </c>
      <c r="BJ3893">
        <v>2817.9314908377332</v>
      </c>
      <c r="BK3893">
        <v>684.72442817228705</v>
      </c>
      <c r="BL3893">
        <v>861.87392655662006</v>
      </c>
      <c r="BM3893">
        <v>964.73419172696151</v>
      </c>
      <c r="BN3893">
        <v>117.20098170777862</v>
      </c>
      <c r="BO3893">
        <v>23.115815427512789</v>
      </c>
      <c r="BP3893">
        <v>4.5124581029411193E-2</v>
      </c>
      <c r="BQ3893">
        <v>100</v>
      </c>
      <c r="BR3893">
        <v>366.95634321528433</v>
      </c>
      <c r="BS3893">
        <v>5.0689588092028913E-2</v>
      </c>
      <c r="BT3893">
        <v>2.9176795899211566E-4</v>
      </c>
      <c r="BU3893">
        <v>0</v>
      </c>
      <c r="BV3893">
        <v>0.60123182473636738</v>
      </c>
      <c r="BW3893">
        <v>15.154519924138679</v>
      </c>
      <c r="BX3893">
        <v>37.472788801917545</v>
      </c>
      <c r="BY3893">
        <v>41.056639992733949</v>
      </c>
      <c r="BZ3893">
        <v>1036.3327459785867</v>
      </c>
      <c r="CA3893">
        <v>215.44646672866816</v>
      </c>
      <c r="CB3893">
        <v>228.05698903699761</v>
      </c>
      <c r="CC3893" s="156">
        <v>1.26</v>
      </c>
      <c r="CD3893">
        <v>980</v>
      </c>
      <c r="CE3893">
        <v>6.6061585086998331E-2</v>
      </c>
      <c r="CF3893">
        <v>3.0693132573104096</v>
      </c>
      <c r="CG3893">
        <v>0.10121507894950661</v>
      </c>
      <c r="CH3893">
        <v>-5.8483179058786359</v>
      </c>
      <c r="CI3893" t="s">
        <v>479</v>
      </c>
    </row>
    <row r="3894" spans="47:87" x14ac:dyDescent="0.3">
      <c r="AU3894">
        <v>0.3</v>
      </c>
      <c r="AV3894">
        <v>21.032556049659494</v>
      </c>
      <c r="AW3894">
        <v>0.33327267414408501</v>
      </c>
      <c r="AX3894">
        <v>2.3074976225997945</v>
      </c>
      <c r="AY3894">
        <v>337.54090763415661</v>
      </c>
      <c r="AZ3894">
        <v>8.0044197160747094E-2</v>
      </c>
      <c r="BA3894">
        <v>436.14377164161959</v>
      </c>
      <c r="BB3894">
        <v>243.19324083610891</v>
      </c>
      <c r="BC3894">
        <v>1</v>
      </c>
      <c r="BD3894">
        <v>40.421502286387813</v>
      </c>
      <c r="BE3894">
        <v>103.61081452516024</v>
      </c>
      <c r="BF3894">
        <v>15.685229708520549</v>
      </c>
      <c r="BG3894">
        <v>5.4365133769116767</v>
      </c>
      <c r="BH3894">
        <v>415.997118698902</v>
      </c>
      <c r="BI3894">
        <v>0.2</v>
      </c>
      <c r="BJ3894">
        <v>2495.809819696794</v>
      </c>
      <c r="BK3894">
        <v>686.00712011760641</v>
      </c>
      <c r="BL3894">
        <v>907.4589386345325</v>
      </c>
      <c r="BM3894">
        <v>977.16010103663587</v>
      </c>
      <c r="BN3894">
        <v>190.55872637283125</v>
      </c>
      <c r="BO3894">
        <v>30.234796599245868</v>
      </c>
      <c r="BP3894">
        <v>3.6839531299794261E-2</v>
      </c>
      <c r="BQ3894">
        <v>100</v>
      </c>
      <c r="BR3894">
        <v>319.94577336876858</v>
      </c>
      <c r="BS3894">
        <v>5.362151502910175E-2</v>
      </c>
      <c r="BT3894">
        <v>2.8137433946202948E-4</v>
      </c>
      <c r="BU3894">
        <v>0</v>
      </c>
      <c r="BV3894">
        <v>0.55483056672064768</v>
      </c>
      <c r="BW3894">
        <v>15.71341500112668</v>
      </c>
      <c r="BX3894">
        <v>34.962238259502087</v>
      </c>
      <c r="BY3894">
        <v>30.565898145638219</v>
      </c>
      <c r="BZ3894">
        <v>1183.9662069579372</v>
      </c>
      <c r="CA3894">
        <v>234.46456956339705</v>
      </c>
      <c r="CB3894">
        <v>230.36361345375752</v>
      </c>
      <c r="CC3894" s="156">
        <v>0.98</v>
      </c>
      <c r="CD3894">
        <v>1130</v>
      </c>
      <c r="CE3894">
        <v>0.23273778608166151</v>
      </c>
      <c r="CF3894">
        <v>7.0038727600625812</v>
      </c>
      <c r="CG3894">
        <v>0.27891365153798048</v>
      </c>
      <c r="CH3894">
        <v>23.216630941206489</v>
      </c>
      <c r="CI3894">
        <v>6</v>
      </c>
    </row>
    <row r="3895" spans="47:87" x14ac:dyDescent="0.3">
      <c r="AU3895">
        <v>0.3</v>
      </c>
      <c r="AV3895">
        <v>19.574396864353226</v>
      </c>
      <c r="AW3895">
        <v>0.30100764988165279</v>
      </c>
      <c r="AX3895">
        <v>1.7911702420419466</v>
      </c>
      <c r="AY3895">
        <v>345.80736207970654</v>
      </c>
      <c r="AZ3895">
        <v>9.2412072926299216E-2</v>
      </c>
      <c r="BA3895">
        <v>361.23921688601547</v>
      </c>
      <c r="BB3895">
        <v>254.94870010541786</v>
      </c>
      <c r="BC3895">
        <v>1</v>
      </c>
      <c r="BD3895">
        <v>48.301842764866208</v>
      </c>
      <c r="BE3895">
        <v>113.39071968295787</v>
      </c>
      <c r="BF3895">
        <v>11.456409507228116</v>
      </c>
      <c r="BG3895">
        <v>4.9825026920330888</v>
      </c>
      <c r="BH3895">
        <v>401.98066138515043</v>
      </c>
      <c r="BI3895">
        <v>0.19999999999999996</v>
      </c>
      <c r="BJ3895">
        <v>2447.2124369878557</v>
      </c>
      <c r="BK3895">
        <v>673.85984043348435</v>
      </c>
      <c r="BL3895">
        <v>893.19760607344472</v>
      </c>
      <c r="BM3895">
        <v>822.99268984100354</v>
      </c>
      <c r="BN3895">
        <v>203.48070384534404</v>
      </c>
      <c r="BO3895">
        <v>26.915050194917725</v>
      </c>
      <c r="BP3895">
        <v>8.0819209833092598E-2</v>
      </c>
      <c r="BQ3895">
        <v>100</v>
      </c>
      <c r="BR3895">
        <v>349.78727549269382</v>
      </c>
      <c r="BS3895">
        <v>5.844941601417962E-2</v>
      </c>
      <c r="BT3895">
        <v>2.9766631439101564E-4</v>
      </c>
      <c r="BU3895">
        <v>65.479771973204194</v>
      </c>
      <c r="BV3895">
        <v>0.52647683673708601</v>
      </c>
      <c r="BW3895">
        <v>14.486723878379497</v>
      </c>
      <c r="BX3895">
        <v>34.011193674428682</v>
      </c>
      <c r="BY3895">
        <v>35.260167716026203</v>
      </c>
      <c r="BZ3895">
        <v>911.04380734251367</v>
      </c>
      <c r="CA3895">
        <v>315.66807905496432</v>
      </c>
      <c r="CB3895">
        <v>231.07919472191915</v>
      </c>
      <c r="CC3895" s="156">
        <v>0.79</v>
      </c>
      <c r="CD3895">
        <v>1730</v>
      </c>
      <c r="CE3895">
        <v>0.13959931660544167</v>
      </c>
      <c r="CF3895">
        <v>5.9356124964209105</v>
      </c>
      <c r="CG3895">
        <v>0.18264812909845599</v>
      </c>
      <c r="CH3895">
        <v>7.019523390055042</v>
      </c>
      <c r="CI3895">
        <v>11</v>
      </c>
    </row>
    <row r="3896" spans="47:87" x14ac:dyDescent="0.3">
      <c r="AU3896">
        <v>0.3</v>
      </c>
      <c r="AV3896">
        <v>18.688097330337524</v>
      </c>
      <c r="AW3896">
        <v>0.27238281009733051</v>
      </c>
      <c r="AX3896">
        <v>1.2382310241848851</v>
      </c>
      <c r="AY3896">
        <v>342.82182084907345</v>
      </c>
      <c r="AZ3896">
        <v>9.8885346644043318E-2</v>
      </c>
      <c r="BA3896">
        <v>405.88733865556651</v>
      </c>
      <c r="BB3896">
        <v>392.45359672672896</v>
      </c>
      <c r="BC3896">
        <v>1</v>
      </c>
      <c r="BD3896">
        <v>51.246441200495227</v>
      </c>
      <c r="BE3896">
        <v>99.501906480716713</v>
      </c>
      <c r="BF3896">
        <v>0</v>
      </c>
      <c r="BG3896">
        <v>3.4463256680397736</v>
      </c>
      <c r="BH3896">
        <v>389.4338937719387</v>
      </c>
      <c r="BI3896">
        <v>0.19999999999999998</v>
      </c>
      <c r="BJ3896">
        <v>2462.9102425090332</v>
      </c>
      <c r="BK3896">
        <v>699.65144507989487</v>
      </c>
      <c r="BL3896">
        <v>885.88378181121107</v>
      </c>
      <c r="BM3896">
        <v>888.6797219918742</v>
      </c>
      <c r="BN3896">
        <v>120.72424822004254</v>
      </c>
      <c r="BO3896">
        <v>24.580449455240721</v>
      </c>
      <c r="BP3896">
        <v>4.57653164428184E-2</v>
      </c>
      <c r="BQ3896">
        <v>100</v>
      </c>
      <c r="BR3896">
        <v>352.39115747112066</v>
      </c>
      <c r="BS3896">
        <v>5.6807110032328308E-2</v>
      </c>
      <c r="BT3896">
        <v>3.0673563495545229E-4</v>
      </c>
      <c r="BU3896">
        <v>0</v>
      </c>
      <c r="BV3896">
        <v>0.53145953030547244</v>
      </c>
      <c r="BW3896">
        <v>14.980886803278453</v>
      </c>
      <c r="BX3896">
        <v>37.119556647873303</v>
      </c>
      <c r="BY3896">
        <v>32.418782422517417</v>
      </c>
      <c r="BZ3896">
        <v>1143.1498920872837</v>
      </c>
      <c r="CA3896">
        <v>297.98905898707653</v>
      </c>
      <c r="CB3896">
        <v>231.40096426264356</v>
      </c>
      <c r="CC3896" s="156">
        <v>1.02</v>
      </c>
      <c r="CD3896">
        <v>2300</v>
      </c>
      <c r="CE3896">
        <v>3.3351572609556346E-2</v>
      </c>
      <c r="CF3896">
        <v>1.7011504933550754</v>
      </c>
      <c r="CG3896">
        <v>7.525835576758419E-2</v>
      </c>
      <c r="CH3896">
        <v>-9.1557546164340309</v>
      </c>
      <c r="CI3896" t="s">
        <v>479</v>
      </c>
    </row>
    <row r="3897" spans="47:87" x14ac:dyDescent="0.3">
      <c r="AU3897">
        <v>0.3</v>
      </c>
      <c r="AV3897">
        <v>17.325214813286365</v>
      </c>
      <c r="AW3897">
        <v>0.30188493384971932</v>
      </c>
      <c r="AX3897">
        <v>2.0398453888683941</v>
      </c>
      <c r="AY3897">
        <v>335.65757812964631</v>
      </c>
      <c r="AZ3897">
        <v>8.7572316639093678E-2</v>
      </c>
      <c r="BA3897">
        <v>346.56663824635126</v>
      </c>
      <c r="BB3897">
        <v>359.54844100720982</v>
      </c>
      <c r="BC3897">
        <v>1</v>
      </c>
      <c r="BD3897">
        <v>44.874861901400834</v>
      </c>
      <c r="BE3897">
        <v>103.44360441899784</v>
      </c>
      <c r="BF3897">
        <v>20.707402040806773</v>
      </c>
      <c r="BG3897">
        <v>5.1104189670306104</v>
      </c>
      <c r="BH3897">
        <v>437.70766913264885</v>
      </c>
      <c r="BI3897">
        <v>0.20000000000000007</v>
      </c>
      <c r="BJ3897">
        <v>2561.3372510215577</v>
      </c>
      <c r="BK3897">
        <v>692.09688655529692</v>
      </c>
      <c r="BL3897">
        <v>935.02408274774189</v>
      </c>
      <c r="BM3897">
        <v>955.79736558591549</v>
      </c>
      <c r="BN3897">
        <v>162.40767449654305</v>
      </c>
      <c r="BO3897">
        <v>27.279969687045838</v>
      </c>
      <c r="BP3897">
        <v>4.6317416185619409E-2</v>
      </c>
      <c r="BQ3897">
        <v>100</v>
      </c>
      <c r="BR3897">
        <v>343.71465205116698</v>
      </c>
      <c r="BS3897">
        <v>5.5070911734445942E-2</v>
      </c>
      <c r="BT3897">
        <v>3.0103837231263341E-4</v>
      </c>
      <c r="BU3897">
        <v>107.22314464546831</v>
      </c>
      <c r="BV3897">
        <v>0.59681187524916612</v>
      </c>
      <c r="BW3897">
        <v>16.348317389063851</v>
      </c>
      <c r="BX3897">
        <v>36.857579213898745</v>
      </c>
      <c r="BY3897">
        <v>31.505306302459669</v>
      </c>
      <c r="BZ3897">
        <v>1081.5541988350956</v>
      </c>
      <c r="CA3897">
        <v>304.59869771076222</v>
      </c>
      <c r="CB3897">
        <v>226.67587862371821</v>
      </c>
      <c r="CC3897" s="156">
        <v>1.1200000000000001</v>
      </c>
      <c r="CD3897">
        <v>1510</v>
      </c>
      <c r="CE3897">
        <v>0.10486493492225701</v>
      </c>
      <c r="CF3897">
        <v>3.3396582961324688</v>
      </c>
      <c r="CG3897">
        <v>0.13593892655375039</v>
      </c>
      <c r="CH3897">
        <v>1.4741802457803803</v>
      </c>
      <c r="CI3897">
        <v>16</v>
      </c>
    </row>
    <row r="3898" spans="47:87" x14ac:dyDescent="0.3">
      <c r="AU3898">
        <v>0.3</v>
      </c>
      <c r="AV3898">
        <v>20.376117374002856</v>
      </c>
      <c r="AW3898">
        <v>0.32142508553154076</v>
      </c>
      <c r="AX3898">
        <v>0.16978550158845374</v>
      </c>
      <c r="AY3898">
        <v>321.68677326770853</v>
      </c>
      <c r="AZ3898">
        <v>9.3131761893039594E-2</v>
      </c>
      <c r="BA3898">
        <v>403.14393541979081</v>
      </c>
      <c r="BB3898">
        <v>299.10668453045685</v>
      </c>
      <c r="BC3898">
        <v>1</v>
      </c>
      <c r="BD3898">
        <v>40.158719814952775</v>
      </c>
      <c r="BE3898">
        <v>102.78168840959512</v>
      </c>
      <c r="BF3898">
        <v>12.02989751873687</v>
      </c>
      <c r="BG3898">
        <v>5.1885021185509244</v>
      </c>
      <c r="BH3898">
        <v>420.23167633846742</v>
      </c>
      <c r="BI3898">
        <v>0.20000000000000004</v>
      </c>
      <c r="BJ3898">
        <v>2951.4943091507766</v>
      </c>
      <c r="BK3898">
        <v>714.44943158810588</v>
      </c>
      <c r="BL3898">
        <v>914.93743176483622</v>
      </c>
      <c r="BM3898">
        <v>1013.9622889162107</v>
      </c>
      <c r="BN3898">
        <v>186.78213734745432</v>
      </c>
      <c r="BO3898">
        <v>28.866227326847078</v>
      </c>
      <c r="BP3898">
        <v>7.1096840121161686E-2</v>
      </c>
      <c r="BQ3898">
        <v>100</v>
      </c>
      <c r="BR3898">
        <v>347.03259673133704</v>
      </c>
      <c r="BS3898">
        <v>5.2438688515825428E-2</v>
      </c>
      <c r="BT3898">
        <v>2.8850843381714197E-4</v>
      </c>
      <c r="BU3898">
        <v>0</v>
      </c>
      <c r="BV3898">
        <v>0.5689530992728451</v>
      </c>
      <c r="BW3898">
        <v>14.741642037056518</v>
      </c>
      <c r="BX3898">
        <v>35.415840627703389</v>
      </c>
      <c r="BY3898">
        <v>35.066735062507824</v>
      </c>
      <c r="BZ3898">
        <v>859.00046674560951</v>
      </c>
      <c r="CA3898">
        <v>318.56711632740257</v>
      </c>
      <c r="CB3898">
        <v>227.58360698735962</v>
      </c>
      <c r="CC3898" s="156">
        <v>0.9</v>
      </c>
      <c r="CD3898">
        <v>1370</v>
      </c>
      <c r="CE3898">
        <v>0.17851426682969795</v>
      </c>
      <c r="CF3898">
        <v>6.1929216576821542</v>
      </c>
      <c r="CG3898">
        <v>0.23422275946996571</v>
      </c>
      <c r="CH3898">
        <v>13.907764218786054</v>
      </c>
      <c r="CI3898">
        <v>8</v>
      </c>
    </row>
    <row r="3899" spans="47:87" x14ac:dyDescent="0.3">
      <c r="AU3899">
        <v>0.3</v>
      </c>
      <c r="AV3899">
        <v>20.878990399291713</v>
      </c>
      <c r="AW3899">
        <v>0.32589716363330623</v>
      </c>
      <c r="AX3899">
        <v>1.7180485147351328</v>
      </c>
      <c r="AY3899">
        <v>335.91710376825216</v>
      </c>
      <c r="AZ3899">
        <v>9.587644691032636E-2</v>
      </c>
      <c r="BA3899">
        <v>439.24791405712745</v>
      </c>
      <c r="BB3899">
        <v>328.66139377493545</v>
      </c>
      <c r="BC3899">
        <v>1</v>
      </c>
      <c r="BD3899">
        <v>38.070815086369187</v>
      </c>
      <c r="BE3899">
        <v>95.962513690353774</v>
      </c>
      <c r="BF3899">
        <v>22.531108296478919</v>
      </c>
      <c r="BG3899">
        <v>5.3588627301329526</v>
      </c>
      <c r="BH3899">
        <v>466.54943588680447</v>
      </c>
      <c r="BI3899">
        <v>0.19999999999999996</v>
      </c>
      <c r="BJ3899">
        <v>2616.4462435189016</v>
      </c>
      <c r="BK3899">
        <v>714.77906719649195</v>
      </c>
      <c r="BL3899">
        <v>889.99130446165123</v>
      </c>
      <c r="BM3899">
        <v>1048.7999979205624</v>
      </c>
      <c r="BN3899">
        <v>109.92577000714076</v>
      </c>
      <c r="BO3899">
        <v>29.542072027920412</v>
      </c>
      <c r="BP3899">
        <v>3.8803947555401896E-2</v>
      </c>
      <c r="BQ3899">
        <v>100</v>
      </c>
      <c r="BR3899">
        <v>312.04128099614906</v>
      </c>
      <c r="BS3899">
        <v>5.446030468355454E-2</v>
      </c>
      <c r="BT3899">
        <v>3.1244726469510496E-4</v>
      </c>
      <c r="BU3899">
        <v>53.238832452429563</v>
      </c>
      <c r="BV3899">
        <v>0.52168100125532346</v>
      </c>
      <c r="BW3899">
        <v>14.607174183552422</v>
      </c>
      <c r="BX3899">
        <v>35.535297084272095</v>
      </c>
      <c r="BY3899">
        <v>39.612317705399761</v>
      </c>
      <c r="BZ3899">
        <v>1131.0938542314184</v>
      </c>
      <c r="CA3899">
        <v>175.47127097559064</v>
      </c>
      <c r="CB3899">
        <v>229.08476517840108</v>
      </c>
      <c r="CC3899" s="156">
        <v>1.1200000000000001</v>
      </c>
      <c r="CD3899">
        <v>1200</v>
      </c>
      <c r="CE3899">
        <v>0.19036971984311579</v>
      </c>
      <c r="CF3899">
        <v>6.8436787125501946</v>
      </c>
      <c r="CG3899">
        <v>0.2509031173066863</v>
      </c>
      <c r="CH3899">
        <v>27.935412215962767</v>
      </c>
      <c r="CI3899">
        <v>6</v>
      </c>
    </row>
    <row r="3900" spans="47:87" x14ac:dyDescent="0.3">
      <c r="AU3900">
        <v>0.3</v>
      </c>
      <c r="AV3900">
        <v>20.031667391009801</v>
      </c>
      <c r="AW3900">
        <v>0.31396317243473093</v>
      </c>
      <c r="AX3900">
        <v>1.4931763183572728</v>
      </c>
      <c r="AY3900">
        <v>308.74576230394251</v>
      </c>
      <c r="AZ3900">
        <v>0.11116852823983693</v>
      </c>
      <c r="BA3900">
        <v>380.46216908949265</v>
      </c>
      <c r="BB3900">
        <v>308.84207508283873</v>
      </c>
      <c r="BC3900">
        <v>1</v>
      </c>
      <c r="BD3900">
        <v>39.184113063797987</v>
      </c>
      <c r="BE3900">
        <v>107.34284641292597</v>
      </c>
      <c r="BF3900">
        <v>25.769605320804466</v>
      </c>
      <c r="BG3900">
        <v>6.7158296907634076</v>
      </c>
      <c r="BH3900">
        <v>410.84915668923827</v>
      </c>
      <c r="BI3900">
        <v>0.20000000000000004</v>
      </c>
      <c r="BJ3900">
        <v>3256.9539684186852</v>
      </c>
      <c r="BK3900">
        <v>679.47502032453667</v>
      </c>
      <c r="BL3900">
        <v>841.9378214760028</v>
      </c>
      <c r="BM3900">
        <v>967.04820035832438</v>
      </c>
      <c r="BN3900">
        <v>160.67085451654484</v>
      </c>
      <c r="BO3900">
        <v>28.595322964011192</v>
      </c>
      <c r="BP3900">
        <v>2.0904377790133866E-2</v>
      </c>
      <c r="BQ3900">
        <v>100</v>
      </c>
      <c r="BR3900">
        <v>356.55431728326266</v>
      </c>
      <c r="BS3900">
        <v>5.6515553913742286E-2</v>
      </c>
      <c r="BT3900">
        <v>3.1079352394200959E-4</v>
      </c>
      <c r="BU3900">
        <v>11.825686897089717</v>
      </c>
      <c r="BV3900">
        <v>0.51615382387983988</v>
      </c>
      <c r="BW3900">
        <v>14.75877157269613</v>
      </c>
      <c r="BX3900">
        <v>35.880756787002653</v>
      </c>
      <c r="BY3900">
        <v>32.780286951691266</v>
      </c>
      <c r="BZ3900">
        <v>1103.535064611084</v>
      </c>
      <c r="CA3900">
        <v>309.47648969262173</v>
      </c>
      <c r="CB3900">
        <v>221.63493548946394</v>
      </c>
      <c r="CC3900" s="156">
        <v>0.99</v>
      </c>
      <c r="CD3900">
        <v>1500</v>
      </c>
      <c r="CE3900">
        <v>0.14796385246148169</v>
      </c>
      <c r="CF3900">
        <v>5.8795445274635707</v>
      </c>
      <c r="CG3900">
        <v>0.18194505345148751</v>
      </c>
      <c r="CH3900">
        <v>10.238935716315185</v>
      </c>
      <c r="CI3900">
        <v>10</v>
      </c>
    </row>
    <row r="3901" spans="47:87" x14ac:dyDescent="0.3">
      <c r="AU3901">
        <v>0.3</v>
      </c>
      <c r="AV3901">
        <v>18.21715794478278</v>
      </c>
      <c r="AW3901">
        <v>0.33417956388363679</v>
      </c>
      <c r="AX3901">
        <v>0.89112697017011722</v>
      </c>
      <c r="AY3901">
        <v>338.47287921324352</v>
      </c>
      <c r="AZ3901">
        <v>0.10373791872072563</v>
      </c>
      <c r="BA3901">
        <v>453.08420749769897</v>
      </c>
      <c r="BB3901">
        <v>402.70179160608745</v>
      </c>
      <c r="BC3901">
        <v>1</v>
      </c>
      <c r="BD3901">
        <v>42.687453364240227</v>
      </c>
      <c r="BE3901">
        <v>90.688563205253203</v>
      </c>
      <c r="BF3901">
        <v>5.8216198538604367</v>
      </c>
      <c r="BG3901">
        <v>6.6837385179431505</v>
      </c>
      <c r="BH3901">
        <v>425.82830744831614</v>
      </c>
      <c r="BI3901">
        <v>0.19999999999999996</v>
      </c>
      <c r="BJ3901">
        <v>2284.0356967718162</v>
      </c>
      <c r="BK3901">
        <v>686.83199710373344</v>
      </c>
      <c r="BL3901">
        <v>878.97199658686577</v>
      </c>
      <c r="BM3901">
        <v>999.51445176692164</v>
      </c>
      <c r="BN3901">
        <v>100.65511251353595</v>
      </c>
      <c r="BO3901">
        <v>30.041902091813697</v>
      </c>
      <c r="BP3901">
        <v>7.0215885464053093E-2</v>
      </c>
      <c r="BQ3901">
        <v>100</v>
      </c>
      <c r="BR3901">
        <v>349.89314003618659</v>
      </c>
      <c r="BS3901">
        <v>5.3864578230320065E-2</v>
      </c>
      <c r="BT3901">
        <v>2.8596910045520103E-4</v>
      </c>
      <c r="BU3901">
        <v>64.116626833395287</v>
      </c>
      <c r="BV3901">
        <v>0.56210913294262155</v>
      </c>
      <c r="BW3901">
        <v>15.510719487642529</v>
      </c>
      <c r="BX3901">
        <v>36.154580412420081</v>
      </c>
      <c r="BY3901">
        <v>30.533821952133348</v>
      </c>
      <c r="BZ3901">
        <v>1241.0625889809905</v>
      </c>
      <c r="CA3901">
        <v>334.98164631645074</v>
      </c>
      <c r="CB3901">
        <v>228.58579427505217</v>
      </c>
      <c r="CC3901" s="156">
        <v>1.04</v>
      </c>
      <c r="CD3901">
        <v>1710</v>
      </c>
      <c r="CE3901">
        <v>0.10619733553526589</v>
      </c>
      <c r="CF3901">
        <v>3.4873361403065029</v>
      </c>
      <c r="CG3901">
        <v>0.12791255341438498</v>
      </c>
      <c r="CH3901">
        <v>1.4690791027510441</v>
      </c>
      <c r="CI3901">
        <v>15</v>
      </c>
    </row>
    <row r="3902" spans="47:87" x14ac:dyDescent="0.3">
      <c r="AU3902">
        <v>0.3</v>
      </c>
      <c r="AV3902">
        <v>20.283094684929015</v>
      </c>
      <c r="AW3902">
        <v>0.33768526997538073</v>
      </c>
      <c r="AX3902">
        <v>1.0724889200216974</v>
      </c>
      <c r="AY3902">
        <v>343.5568412296887</v>
      </c>
      <c r="AZ3902">
        <v>0.10385640438630452</v>
      </c>
      <c r="BA3902">
        <v>449.77869667288672</v>
      </c>
      <c r="BB3902">
        <v>372.79574660945821</v>
      </c>
      <c r="BC3902">
        <v>1</v>
      </c>
      <c r="BD3902">
        <v>39.105968228853691</v>
      </c>
      <c r="BE3902">
        <v>107.29700372708669</v>
      </c>
      <c r="BF3902">
        <v>7.3838859126712029</v>
      </c>
      <c r="BG3902">
        <v>5.4523926003894312</v>
      </c>
      <c r="BH3902">
        <v>385.39631758669441</v>
      </c>
      <c r="BI3902">
        <v>0.2</v>
      </c>
      <c r="BJ3902">
        <v>2505.2697098848607</v>
      </c>
      <c r="BK3902">
        <v>679.16881635733375</v>
      </c>
      <c r="BL3902">
        <v>900.21246252854928</v>
      </c>
      <c r="BM3902">
        <v>884.47354320673776</v>
      </c>
      <c r="BN3902">
        <v>226.68675410532427</v>
      </c>
      <c r="BO3902">
        <v>30.595191032228858</v>
      </c>
      <c r="BP3902">
        <v>4.2060953124563004E-2</v>
      </c>
      <c r="BQ3902">
        <v>100</v>
      </c>
      <c r="BR3902">
        <v>298.44509207522577</v>
      </c>
      <c r="BS3902">
        <v>5.6252605958013999E-2</v>
      </c>
      <c r="BT3902">
        <v>3.1449533816475323E-4</v>
      </c>
      <c r="BU3902">
        <v>59.993444435811206</v>
      </c>
      <c r="BV3902">
        <v>0.60202237270943426</v>
      </c>
      <c r="BW3902">
        <v>15.29591921805069</v>
      </c>
      <c r="BX3902">
        <v>36.690478286823769</v>
      </c>
      <c r="BY3902">
        <v>24.385994283562006</v>
      </c>
      <c r="BZ3902">
        <v>971.45519824161727</v>
      </c>
      <c r="CA3902">
        <v>324.40986079797415</v>
      </c>
      <c r="CB3902">
        <v>233.44063189619294</v>
      </c>
      <c r="CC3902" s="156">
        <v>1.1100000000000001</v>
      </c>
      <c r="CD3902">
        <v>1680</v>
      </c>
      <c r="CE3902">
        <v>0.10832467757475728</v>
      </c>
      <c r="CF3902">
        <v>5.0113080977064612</v>
      </c>
      <c r="CG3902">
        <v>0.14243685643755746</v>
      </c>
      <c r="CH3902">
        <v>1.4216225723141795</v>
      </c>
      <c r="CI3902">
        <v>17</v>
      </c>
    </row>
    <row r="3903" spans="47:87" x14ac:dyDescent="0.3">
      <c r="AU3903">
        <v>0.3</v>
      </c>
      <c r="AV3903">
        <v>19.264883284858875</v>
      </c>
      <c r="AW3903">
        <v>0.3212221562315557</v>
      </c>
      <c r="AX3903">
        <v>1.6003297946846777</v>
      </c>
      <c r="AY3903">
        <v>323.11446019740362</v>
      </c>
      <c r="AZ3903">
        <v>0.11253270093002299</v>
      </c>
      <c r="BA3903">
        <v>350.02156988276977</v>
      </c>
      <c r="BB3903">
        <v>427.74230242882419</v>
      </c>
      <c r="BC3903">
        <v>1</v>
      </c>
      <c r="BD3903">
        <v>48.657458350109266</v>
      </c>
      <c r="BE3903">
        <v>94.432840393649556</v>
      </c>
      <c r="BF3903">
        <v>21.113854568989495</v>
      </c>
      <c r="BG3903">
        <v>5.88090224813853</v>
      </c>
      <c r="BH3903">
        <v>439.62942451005966</v>
      </c>
      <c r="BI3903">
        <v>0.20000000000000004</v>
      </c>
      <c r="BJ3903">
        <v>2774.7427694160651</v>
      </c>
      <c r="BK3903">
        <v>694.34305964364239</v>
      </c>
      <c r="BL3903">
        <v>905.07934890168644</v>
      </c>
      <c r="BM3903">
        <v>1064.9875125811825</v>
      </c>
      <c r="BN3903">
        <v>119.45176677722722</v>
      </c>
      <c r="BO3903">
        <v>28.976826357273055</v>
      </c>
      <c r="BP3903">
        <v>5.5325545888933521E-2</v>
      </c>
      <c r="BQ3903">
        <v>100</v>
      </c>
      <c r="BR3903">
        <v>267.62720823910684</v>
      </c>
      <c r="BS3903">
        <v>5.8060476215247146E-2</v>
      </c>
      <c r="BT3903">
        <v>3.0595422141295892E-4</v>
      </c>
      <c r="BU3903">
        <v>0</v>
      </c>
      <c r="BV3903">
        <v>0.55918910739208605</v>
      </c>
      <c r="BW3903">
        <v>15.564995828510934</v>
      </c>
      <c r="BX3903">
        <v>34.142279092155434</v>
      </c>
      <c r="BY3903">
        <v>30.799290816580005</v>
      </c>
      <c r="BZ3903">
        <v>1299.5263710458169</v>
      </c>
      <c r="CA3903">
        <v>236.00280891235076</v>
      </c>
      <c r="CB3903">
        <v>232.14456507319167</v>
      </c>
      <c r="CC3903" s="156">
        <v>1.04</v>
      </c>
      <c r="CD3903">
        <v>1660</v>
      </c>
      <c r="CE3903">
        <v>0.14390815061631579</v>
      </c>
      <c r="CF3903">
        <v>4.6139600460927852</v>
      </c>
      <c r="CG3903">
        <v>0.17877424166928163</v>
      </c>
      <c r="CH3903">
        <v>13.14753841496916</v>
      </c>
      <c r="CI3903">
        <v>9</v>
      </c>
    </row>
    <row r="3904" spans="47:87" x14ac:dyDescent="0.3">
      <c r="AU3904">
        <v>0.3</v>
      </c>
      <c r="AV3904">
        <v>21.032182976662586</v>
      </c>
      <c r="AW3904">
        <v>0.36115724037752772</v>
      </c>
      <c r="AX3904">
        <v>1.573894300646254</v>
      </c>
      <c r="AY3904">
        <v>346.98055113184193</v>
      </c>
      <c r="AZ3904">
        <v>9.4328998248159629E-2</v>
      </c>
      <c r="BA3904">
        <v>431.20074257968406</v>
      </c>
      <c r="BB3904">
        <v>444.09859286751333</v>
      </c>
      <c r="BC3904">
        <v>1</v>
      </c>
      <c r="BD3904">
        <v>46.488224061192376</v>
      </c>
      <c r="BE3904">
        <v>127.78011842607469</v>
      </c>
      <c r="BF3904">
        <v>7.2964955800853923</v>
      </c>
      <c r="BG3904">
        <v>3.6792873667779844</v>
      </c>
      <c r="BH3904">
        <v>426.54459677235616</v>
      </c>
      <c r="BI3904">
        <v>0.19999999999999998</v>
      </c>
      <c r="BJ3904">
        <v>2940.3242135947644</v>
      </c>
      <c r="BK3904">
        <v>670.36154239898337</v>
      </c>
      <c r="BL3904">
        <v>871.38748900636858</v>
      </c>
      <c r="BM3904">
        <v>1011.5462086271693</v>
      </c>
      <c r="BN3904">
        <v>207.86458724233069</v>
      </c>
      <c r="BO3904">
        <v>32.421462562259592</v>
      </c>
      <c r="BP3904">
        <v>8.1511735746968406E-2</v>
      </c>
      <c r="BQ3904">
        <v>100</v>
      </c>
      <c r="BR3904">
        <v>311.43181066345352</v>
      </c>
      <c r="BS3904">
        <v>5.0092545328628307E-2</v>
      </c>
      <c r="BT3904">
        <v>3.1764447238890795E-4</v>
      </c>
      <c r="BU3904">
        <v>13.194889386579975</v>
      </c>
      <c r="BV3904">
        <v>0.50594125991146366</v>
      </c>
      <c r="BW3904">
        <v>15.623228688497809</v>
      </c>
      <c r="BX3904">
        <v>36.520730739050279</v>
      </c>
      <c r="BY3904">
        <v>32.887012095910137</v>
      </c>
      <c r="BZ3904">
        <v>803.46771552178916</v>
      </c>
      <c r="CA3904">
        <v>356.98989396356905</v>
      </c>
      <c r="CB3904">
        <v>217.63444465392487</v>
      </c>
      <c r="CC3904" s="156">
        <v>1.1299999999999999</v>
      </c>
      <c r="CD3904">
        <v>720</v>
      </c>
      <c r="CE3904">
        <v>0.13725440918609744</v>
      </c>
      <c r="CF3904">
        <v>5.8040160763921289</v>
      </c>
      <c r="CG3904">
        <v>0.1778920669861028</v>
      </c>
      <c r="CH3904">
        <v>10.916477866811816</v>
      </c>
      <c r="CI3904">
        <v>11</v>
      </c>
    </row>
    <row r="3905" spans="47:87" x14ac:dyDescent="0.3">
      <c r="AU3905">
        <v>0.3</v>
      </c>
      <c r="AV3905">
        <v>18.535866018921954</v>
      </c>
      <c r="AW3905">
        <v>0.38546660010373168</v>
      </c>
      <c r="AX3905">
        <v>1.1813696152434905</v>
      </c>
      <c r="AY3905">
        <v>312.08330315895779</v>
      </c>
      <c r="AZ3905">
        <v>8.370961746895661E-2</v>
      </c>
      <c r="BA3905">
        <v>427.5023992093594</v>
      </c>
      <c r="BB3905">
        <v>451.2100629052776</v>
      </c>
      <c r="BC3905">
        <v>1</v>
      </c>
      <c r="BD3905">
        <v>47.555518776553463</v>
      </c>
      <c r="BE3905">
        <v>107.6901108523481</v>
      </c>
      <c r="BF3905">
        <v>12.781639406334303</v>
      </c>
      <c r="BG3905">
        <v>4.2905978656934378</v>
      </c>
      <c r="BH3905">
        <v>446.1893166810483</v>
      </c>
      <c r="BI3905">
        <v>0.19999999999999998</v>
      </c>
      <c r="BJ3905">
        <v>2515.0348196456471</v>
      </c>
      <c r="BK3905">
        <v>682.93902828591513</v>
      </c>
      <c r="BL3905">
        <v>917.87510214797987</v>
      </c>
      <c r="BM3905">
        <v>952.09767536973413</v>
      </c>
      <c r="BN3905">
        <v>164.20740432039892</v>
      </c>
      <c r="BO3905">
        <v>34.809375481090257</v>
      </c>
      <c r="BP3905">
        <v>6.2127871001343225E-2</v>
      </c>
      <c r="BQ3905">
        <v>100</v>
      </c>
      <c r="BR3905">
        <v>362.25790921902279</v>
      </c>
      <c r="BS3905">
        <v>5.8861044683271101E-2</v>
      </c>
      <c r="BT3905">
        <v>3.2684294139559959E-4</v>
      </c>
      <c r="BU3905">
        <v>0</v>
      </c>
      <c r="BV3905">
        <v>0.51051402809806434</v>
      </c>
      <c r="BW3905">
        <v>14.136656821883738</v>
      </c>
      <c r="BX3905">
        <v>35.473152733130412</v>
      </c>
      <c r="BY3905">
        <v>27.340497427197047</v>
      </c>
      <c r="BZ3905">
        <v>977.08342407141186</v>
      </c>
      <c r="CA3905">
        <v>301.49460749023172</v>
      </c>
      <c r="CB3905">
        <v>246.48133501591397</v>
      </c>
      <c r="CC3905" s="156">
        <v>1.01</v>
      </c>
      <c r="CD3905">
        <v>2030</v>
      </c>
      <c r="CE3905">
        <v>4.1935156036209342E-2</v>
      </c>
      <c r="CF3905">
        <v>2.1353892584703997</v>
      </c>
      <c r="CG3905">
        <v>8.2559234517921062E-2</v>
      </c>
      <c r="CH3905">
        <v>-9.9351972940111928</v>
      </c>
      <c r="CI3905" t="s">
        <v>479</v>
      </c>
    </row>
    <row r="3906" spans="47:87" x14ac:dyDescent="0.3">
      <c r="AU3906">
        <v>0.3</v>
      </c>
      <c r="AV3906">
        <v>20.471879378464624</v>
      </c>
      <c r="AW3906">
        <v>0.27325295760810592</v>
      </c>
      <c r="AX3906">
        <v>0.38374840819507972</v>
      </c>
      <c r="AY3906">
        <v>281.81858598520802</v>
      </c>
      <c r="AZ3906">
        <v>0.11038448949310918</v>
      </c>
      <c r="BA3906">
        <v>484.43425037714161</v>
      </c>
      <c r="BB3906">
        <v>327.50287135640139</v>
      </c>
      <c r="BC3906">
        <v>1</v>
      </c>
      <c r="BD3906">
        <v>35.489504121957971</v>
      </c>
      <c r="BE3906">
        <v>107.21275125361925</v>
      </c>
      <c r="BF3906">
        <v>19.703929797117308</v>
      </c>
      <c r="BG3906">
        <v>7.2940199127895289</v>
      </c>
      <c r="BH3906">
        <v>434.46230823756787</v>
      </c>
      <c r="BI3906">
        <v>0.20000000000000007</v>
      </c>
      <c r="BJ3906">
        <v>2513.1123680098185</v>
      </c>
      <c r="BK3906">
        <v>677.43764457220482</v>
      </c>
      <c r="BL3906">
        <v>933.07886542777089</v>
      </c>
      <c r="BM3906">
        <v>861.62118184547501</v>
      </c>
      <c r="BN3906">
        <v>121.10005475319451</v>
      </c>
      <c r="BO3906">
        <v>24.620207785330276</v>
      </c>
      <c r="BP3906">
        <v>5.0561238482431249E-2</v>
      </c>
      <c r="BQ3906">
        <v>100</v>
      </c>
      <c r="BR3906">
        <v>352.24152248663245</v>
      </c>
      <c r="BS3906">
        <v>5.5125118397167369E-2</v>
      </c>
      <c r="BT3906">
        <v>3.4275004877026014E-4</v>
      </c>
      <c r="BU3906">
        <v>33.113524207075415</v>
      </c>
      <c r="BV3906">
        <v>0.55048424849915423</v>
      </c>
      <c r="BW3906">
        <v>14.791478482475497</v>
      </c>
      <c r="BX3906">
        <v>35.768823765511378</v>
      </c>
      <c r="BY3906">
        <v>28.848360512749672</v>
      </c>
      <c r="BZ3906">
        <v>888.23710611995682</v>
      </c>
      <c r="CA3906">
        <v>251.81560645288539</v>
      </c>
      <c r="CB3906">
        <v>236.45492189172685</v>
      </c>
      <c r="CC3906" s="156">
        <v>1.04</v>
      </c>
      <c r="CD3906">
        <v>1280</v>
      </c>
      <c r="CE3906">
        <v>0.22821504071034737</v>
      </c>
      <c r="CF3906">
        <v>7.9452812469084702</v>
      </c>
      <c r="CG3906">
        <v>0.27329558347604987</v>
      </c>
      <c r="CH3906">
        <v>38.363487489815427</v>
      </c>
      <c r="CI3906">
        <v>5</v>
      </c>
    </row>
    <row r="3907" spans="47:87" x14ac:dyDescent="0.3">
      <c r="AU3907">
        <v>0.3</v>
      </c>
      <c r="AV3907">
        <v>21.603175967553266</v>
      </c>
      <c r="AW3907">
        <v>0.30471520690346393</v>
      </c>
      <c r="AX3907">
        <v>0.7402713822571716</v>
      </c>
      <c r="AY3907">
        <v>326.1166209458969</v>
      </c>
      <c r="AZ3907">
        <v>0.10024405484108233</v>
      </c>
      <c r="BA3907">
        <v>358.36157613565035</v>
      </c>
      <c r="BB3907">
        <v>397.02953819730334</v>
      </c>
      <c r="BC3907">
        <v>1</v>
      </c>
      <c r="BD3907">
        <v>34.8371506349431</v>
      </c>
      <c r="BE3907">
        <v>109.62875112625967</v>
      </c>
      <c r="BF3907">
        <v>17.86213480513436</v>
      </c>
      <c r="BG3907">
        <v>4.3947923189162115</v>
      </c>
      <c r="BH3907">
        <v>392.90533636967433</v>
      </c>
      <c r="BI3907">
        <v>0.2</v>
      </c>
      <c r="BJ3907">
        <v>2635.2974069948891</v>
      </c>
      <c r="BK3907">
        <v>698.65388162445515</v>
      </c>
      <c r="BL3907">
        <v>869.66790865718713</v>
      </c>
      <c r="BM3907">
        <v>1029.4647126060354</v>
      </c>
      <c r="BN3907">
        <v>140.31067334688623</v>
      </c>
      <c r="BO3907">
        <v>27.423778330574233</v>
      </c>
      <c r="BP3907">
        <v>6.0278642036710038E-2</v>
      </c>
      <c r="BQ3907">
        <v>100</v>
      </c>
      <c r="BR3907">
        <v>332.56389288445951</v>
      </c>
      <c r="BS3907">
        <v>5.6875523043353193E-2</v>
      </c>
      <c r="BT3907">
        <v>2.9867182945986286E-4</v>
      </c>
      <c r="BU3907">
        <v>0</v>
      </c>
      <c r="BV3907">
        <v>0.54897199947716058</v>
      </c>
      <c r="BW3907">
        <v>14.58957180386353</v>
      </c>
      <c r="BX3907">
        <v>39.184108269226073</v>
      </c>
      <c r="BY3907">
        <v>33.422681922157729</v>
      </c>
      <c r="BZ3907">
        <v>1213.470464713123</v>
      </c>
      <c r="CA3907">
        <v>283.78159940203778</v>
      </c>
      <c r="CB3907">
        <v>213.07488139941179</v>
      </c>
      <c r="CC3907" s="156">
        <v>1.3</v>
      </c>
      <c r="CD3907">
        <v>1090</v>
      </c>
      <c r="CE3907">
        <v>9.4124438215645867E-2</v>
      </c>
      <c r="CF3907">
        <v>3.5973142485141287</v>
      </c>
      <c r="CG3907">
        <v>0.13304336656501023</v>
      </c>
      <c r="CH3907">
        <v>2.3314042615121133</v>
      </c>
      <c r="CI3907">
        <v>15</v>
      </c>
    </row>
    <row r="3908" spans="47:87" x14ac:dyDescent="0.3">
      <c r="AU3908">
        <v>0.3</v>
      </c>
      <c r="AV3908">
        <v>21.063872239765647</v>
      </c>
      <c r="AW3908">
        <v>0.33002982472161441</v>
      </c>
      <c r="AX3908">
        <v>0.99294671269358259</v>
      </c>
      <c r="AY3908">
        <v>330.79619737927533</v>
      </c>
      <c r="AZ3908">
        <v>8.5526525817819263E-2</v>
      </c>
      <c r="BA3908">
        <v>440.70461442881088</v>
      </c>
      <c r="BB3908">
        <v>397.04742838360704</v>
      </c>
      <c r="BC3908">
        <v>1</v>
      </c>
      <c r="BD3908">
        <v>32.371944963468096</v>
      </c>
      <c r="BE3908">
        <v>97.187318341660401</v>
      </c>
      <c r="BF3908">
        <v>10.499345505796065</v>
      </c>
      <c r="BG3908">
        <v>2.6810994890193056</v>
      </c>
      <c r="BH3908">
        <v>432.76787465572789</v>
      </c>
      <c r="BI3908">
        <v>0.19999999999999998</v>
      </c>
      <c r="BJ3908">
        <v>3156.266064126939</v>
      </c>
      <c r="BK3908">
        <v>689.45114718031095</v>
      </c>
      <c r="BL3908">
        <v>971.84942546550701</v>
      </c>
      <c r="BM3908">
        <v>949.1423935738751</v>
      </c>
      <c r="BN3908">
        <v>138.74626470007144</v>
      </c>
      <c r="BO3908">
        <v>30.172113049330971</v>
      </c>
      <c r="BP3908">
        <v>8.3582434463874006E-3</v>
      </c>
      <c r="BQ3908">
        <v>100</v>
      </c>
      <c r="BR3908">
        <v>391.85750807952741</v>
      </c>
      <c r="BS3908">
        <v>5.6397921891330194E-2</v>
      </c>
      <c r="BT3908">
        <v>2.7004226862324237E-4</v>
      </c>
      <c r="BU3908">
        <v>62.123822771643106</v>
      </c>
      <c r="BV3908">
        <v>0.56122843622947394</v>
      </c>
      <c r="BW3908">
        <v>13.688316999266757</v>
      </c>
      <c r="BX3908">
        <v>35.818823484472503</v>
      </c>
      <c r="BY3908">
        <v>36.097887680253251</v>
      </c>
      <c r="BZ3908">
        <v>1039.525583858966</v>
      </c>
      <c r="CA3908">
        <v>316.09747050737309</v>
      </c>
      <c r="CB3908">
        <v>217.75264280299822</v>
      </c>
      <c r="CC3908" s="156">
        <v>0.95</v>
      </c>
      <c r="CD3908">
        <v>1060</v>
      </c>
      <c r="CE3908">
        <v>0.18623480080994259</v>
      </c>
      <c r="CF3908">
        <v>6.5639280909707765</v>
      </c>
      <c r="CG3908">
        <v>0.24101297401115937</v>
      </c>
      <c r="CH3908">
        <v>18.377533996631723</v>
      </c>
      <c r="CI3908">
        <v>7</v>
      </c>
    </row>
    <row r="3909" spans="47:87" x14ac:dyDescent="0.3">
      <c r="AU3909">
        <v>0.3</v>
      </c>
      <c r="AV3909">
        <v>20.021963102882111</v>
      </c>
      <c r="AW3909">
        <v>0.3352284861753716</v>
      </c>
      <c r="AX3909">
        <v>2.39909709950286</v>
      </c>
      <c r="AY3909">
        <v>336.58396535077128</v>
      </c>
      <c r="AZ3909">
        <v>8.9210563052531486E-2</v>
      </c>
      <c r="BA3909">
        <v>341.81547676698057</v>
      </c>
      <c r="BB3909">
        <v>341.19740338422918</v>
      </c>
      <c r="BC3909">
        <v>1</v>
      </c>
      <c r="BD3909">
        <v>35.4302442268676</v>
      </c>
      <c r="BE3909">
        <v>98.892239184584824</v>
      </c>
      <c r="BF3909">
        <v>13.403074854007089</v>
      </c>
      <c r="BG3909">
        <v>6.3609419288590177</v>
      </c>
      <c r="BH3909">
        <v>352.49356474685413</v>
      </c>
      <c r="BI3909">
        <v>0.2</v>
      </c>
      <c r="BJ3909">
        <v>2407.4481395914827</v>
      </c>
      <c r="BK3909">
        <v>680.88845758595812</v>
      </c>
      <c r="BL3909">
        <v>870.35380149068681</v>
      </c>
      <c r="BM3909">
        <v>850.24092875195322</v>
      </c>
      <c r="BN3909">
        <v>150.96810844531856</v>
      </c>
      <c r="BO3909">
        <v>30.103682912830347</v>
      </c>
      <c r="BP3909">
        <v>7.4453823533793595E-2</v>
      </c>
      <c r="BQ3909">
        <v>100</v>
      </c>
      <c r="BR3909">
        <v>318.01566830341307</v>
      </c>
      <c r="BS3909">
        <v>5.1387334523517222E-2</v>
      </c>
      <c r="BT3909">
        <v>2.8383092150344646E-4</v>
      </c>
      <c r="BU3909">
        <v>0</v>
      </c>
      <c r="BV3909">
        <v>0.58670201645500641</v>
      </c>
      <c r="BW3909">
        <v>14.701084797142988</v>
      </c>
      <c r="BX3909">
        <v>39.157111973185479</v>
      </c>
      <c r="BY3909">
        <v>38.359686987636145</v>
      </c>
      <c r="BZ3909">
        <v>1134.2832838854652</v>
      </c>
      <c r="CA3909">
        <v>211.14812262373331</v>
      </c>
      <c r="CB3909">
        <v>228.50144778411669</v>
      </c>
      <c r="CC3909" s="156">
        <v>1</v>
      </c>
      <c r="CD3909">
        <v>2790</v>
      </c>
      <c r="CE3909" t="s">
        <v>479</v>
      </c>
      <c r="CF3909">
        <v>-0.8252605442635037</v>
      </c>
      <c r="CG3909">
        <v>-3.1094483298666709E-2</v>
      </c>
      <c r="CH3909">
        <v>-30.188859205220705</v>
      </c>
      <c r="CI3909" t="s">
        <v>479</v>
      </c>
    </row>
    <row r="3910" spans="47:87" x14ac:dyDescent="0.3">
      <c r="AU3910">
        <v>0.3</v>
      </c>
      <c r="AV3910">
        <v>18.187188977539339</v>
      </c>
      <c r="AW3910">
        <v>0.31730437365122505</v>
      </c>
      <c r="AX3910">
        <v>2.0513111040610674</v>
      </c>
      <c r="AY3910">
        <v>317.35498038439715</v>
      </c>
      <c r="AZ3910">
        <v>0.10346959769281056</v>
      </c>
      <c r="BA3910">
        <v>428.7924442514568</v>
      </c>
      <c r="BB3910">
        <v>339.14033066356859</v>
      </c>
      <c r="BC3910">
        <v>1</v>
      </c>
      <c r="BD3910">
        <v>37.379509441681414</v>
      </c>
      <c r="BE3910">
        <v>92.794170512795532</v>
      </c>
      <c r="BF3910">
        <v>22.086267124155629</v>
      </c>
      <c r="BG3910">
        <v>5.5740656299549549</v>
      </c>
      <c r="BH3910">
        <v>414.33698590835769</v>
      </c>
      <c r="BI3910">
        <v>0.20000000000000004</v>
      </c>
      <c r="BJ3910">
        <v>2347.6391882413977</v>
      </c>
      <c r="BK3910">
        <v>683.75533141924143</v>
      </c>
      <c r="BL3910">
        <v>950.63365187238333</v>
      </c>
      <c r="BM3910">
        <v>975.05290055670537</v>
      </c>
      <c r="BN3910">
        <v>155.0043825919692</v>
      </c>
      <c r="BO3910">
        <v>28.446479009295043</v>
      </c>
      <c r="BP3910">
        <v>7.6157712542201689E-2</v>
      </c>
      <c r="BQ3910">
        <v>100</v>
      </c>
      <c r="BR3910">
        <v>378.20944569136151</v>
      </c>
      <c r="BS3910">
        <v>5.6814773394944042E-2</v>
      </c>
      <c r="BT3910">
        <v>3.2363080742444273E-4</v>
      </c>
      <c r="BU3910">
        <v>0</v>
      </c>
      <c r="BV3910">
        <v>0.51341295906982076</v>
      </c>
      <c r="BW3910">
        <v>14.066904001540657</v>
      </c>
      <c r="BX3910">
        <v>36.068837401661469</v>
      </c>
      <c r="BY3910">
        <v>30.431902889968953</v>
      </c>
      <c r="BZ3910">
        <v>1312.8022597790455</v>
      </c>
      <c r="CA3910">
        <v>266.31139363395096</v>
      </c>
      <c r="CB3910">
        <v>239.39524019418897</v>
      </c>
      <c r="CC3910" s="156">
        <v>0.86</v>
      </c>
      <c r="CD3910">
        <v>1460</v>
      </c>
      <c r="CE3910">
        <v>0.24453800381793078</v>
      </c>
      <c r="CF3910">
        <v>8.1204460211240548</v>
      </c>
      <c r="CG3910">
        <v>0.29344865381171492</v>
      </c>
      <c r="CH3910">
        <v>33.346519679305267</v>
      </c>
      <c r="CI3910">
        <v>5</v>
      </c>
    </row>
    <row r="3911" spans="47:87" x14ac:dyDescent="0.3">
      <c r="AU3911">
        <v>0.3</v>
      </c>
      <c r="AV3911">
        <v>20.808176414956495</v>
      </c>
      <c r="AW3911">
        <v>0.36912502018969512</v>
      </c>
      <c r="AX3911">
        <v>1.4152116299702753</v>
      </c>
      <c r="AY3911">
        <v>325.85480350184764</v>
      </c>
      <c r="AZ3911">
        <v>9.5481740776820534E-2</v>
      </c>
      <c r="BA3911">
        <v>344.6094430016567</v>
      </c>
      <c r="BB3911">
        <v>294.37824285341929</v>
      </c>
      <c r="BC3911">
        <v>1</v>
      </c>
      <c r="BD3911">
        <v>50.901607715691313</v>
      </c>
      <c r="BE3911">
        <v>127.43848308824168</v>
      </c>
      <c r="BF3911">
        <v>17.043866521236207</v>
      </c>
      <c r="BG3911">
        <v>4.5918334355264276</v>
      </c>
      <c r="BH3911">
        <v>379.59148531698924</v>
      </c>
      <c r="BI3911">
        <v>0.20000000000000007</v>
      </c>
      <c r="BJ3911">
        <v>2357.131928808305</v>
      </c>
      <c r="BK3911">
        <v>704.86954836731275</v>
      </c>
      <c r="BL3911">
        <v>970.76955837160244</v>
      </c>
      <c r="BM3911">
        <v>1109.6156717508431</v>
      </c>
      <c r="BN3911">
        <v>168.41783373713758</v>
      </c>
      <c r="BO3911">
        <v>33.58527476365731</v>
      </c>
      <c r="BP3911">
        <v>2.8887329523461638E-2</v>
      </c>
      <c r="BQ3911">
        <v>100</v>
      </c>
      <c r="BR3911">
        <v>325.25110373104997</v>
      </c>
      <c r="BS3911">
        <v>5.5892048365308436E-2</v>
      </c>
      <c r="BT3911">
        <v>2.9195768140728305E-4</v>
      </c>
      <c r="BU3911">
        <v>0</v>
      </c>
      <c r="BV3911">
        <v>0.51874583876802716</v>
      </c>
      <c r="BW3911">
        <v>13.36360282310082</v>
      </c>
      <c r="BX3911">
        <v>36.60994356586238</v>
      </c>
      <c r="BY3911">
        <v>29.83906339879146</v>
      </c>
      <c r="BZ3911">
        <v>1023.1301944175692</v>
      </c>
      <c r="CA3911">
        <v>340.22018523262585</v>
      </c>
      <c r="CB3911">
        <v>242.82204021443508</v>
      </c>
      <c r="CC3911" s="156">
        <v>0.96</v>
      </c>
      <c r="CD3911">
        <v>1700</v>
      </c>
      <c r="CE3911">
        <v>0.19309253371247159</v>
      </c>
      <c r="CF3911">
        <v>5.3979133047966927</v>
      </c>
      <c r="CG3911">
        <v>0.19173909457729799</v>
      </c>
      <c r="CH3911">
        <v>21.996415746828632</v>
      </c>
      <c r="CI3911">
        <v>7</v>
      </c>
    </row>
    <row r="3912" spans="47:87" x14ac:dyDescent="0.3">
      <c r="AU3912">
        <v>0.3</v>
      </c>
      <c r="AV3912">
        <v>19.308151931340674</v>
      </c>
      <c r="AW3912">
        <v>0.34259998755460841</v>
      </c>
      <c r="AX3912">
        <v>1.1096667096865003</v>
      </c>
      <c r="AY3912">
        <v>347.38697927486606</v>
      </c>
      <c r="AZ3912">
        <v>9.6556953324404393E-2</v>
      </c>
      <c r="BA3912">
        <v>421.67454461202817</v>
      </c>
      <c r="BB3912">
        <v>324.44055398349019</v>
      </c>
      <c r="BC3912">
        <v>1</v>
      </c>
      <c r="BD3912">
        <v>54.61366405971139</v>
      </c>
      <c r="BE3912">
        <v>105.08523211729681</v>
      </c>
      <c r="BF3912">
        <v>18.960325350082854</v>
      </c>
      <c r="BG3912">
        <v>6.4229188679476987</v>
      </c>
      <c r="BH3912">
        <v>427.90627541574065</v>
      </c>
      <c r="BI3912">
        <v>0.2</v>
      </c>
      <c r="BJ3912">
        <v>2489.6808177251974</v>
      </c>
      <c r="BK3912">
        <v>683.14138985853936</v>
      </c>
      <c r="BL3912">
        <v>891.61094828207683</v>
      </c>
      <c r="BM3912">
        <v>907.97203081227485</v>
      </c>
      <c r="BN3912">
        <v>103.97365625052417</v>
      </c>
      <c r="BO3912">
        <v>30.889681216759246</v>
      </c>
      <c r="BP3912">
        <v>6.1014121849847509E-2</v>
      </c>
      <c r="BQ3912">
        <v>100</v>
      </c>
      <c r="BR3912">
        <v>319.58076137903839</v>
      </c>
      <c r="BS3912">
        <v>5.5657978822832556E-2</v>
      </c>
      <c r="BT3912">
        <v>2.9630434922884718E-4</v>
      </c>
      <c r="BU3912">
        <v>44.433566787207454</v>
      </c>
      <c r="BV3912">
        <v>0.55262167091336289</v>
      </c>
      <c r="BW3912">
        <v>15.722675523368897</v>
      </c>
      <c r="BX3912">
        <v>34.908370934298745</v>
      </c>
      <c r="BY3912">
        <v>33.657876069280221</v>
      </c>
      <c r="BZ3912">
        <v>825.16085628622602</v>
      </c>
      <c r="CA3912">
        <v>243.87419971390023</v>
      </c>
      <c r="CB3912">
        <v>251.43248894785708</v>
      </c>
      <c r="CC3912" s="156">
        <v>1.07</v>
      </c>
      <c r="CD3912">
        <v>1600</v>
      </c>
      <c r="CE3912">
        <v>0.13170115294325768</v>
      </c>
      <c r="CF3912">
        <v>4.4510647092145028</v>
      </c>
      <c r="CG3912">
        <v>0.16225978024731294</v>
      </c>
      <c r="CH3912">
        <v>6.5473388032066921</v>
      </c>
      <c r="CI3912">
        <v>12</v>
      </c>
    </row>
    <row r="3913" spans="47:87" x14ac:dyDescent="0.3">
      <c r="AU3913">
        <v>0.3</v>
      </c>
      <c r="AV3913">
        <v>19.251756252780879</v>
      </c>
      <c r="AW3913">
        <v>0.33556838738449568</v>
      </c>
      <c r="AX3913">
        <v>0.93221118197288932</v>
      </c>
      <c r="AY3913">
        <v>342.70923140270463</v>
      </c>
      <c r="AZ3913">
        <v>0.1163882215000636</v>
      </c>
      <c r="BA3913">
        <v>435.66018861590749</v>
      </c>
      <c r="BB3913">
        <v>316.94714688848217</v>
      </c>
      <c r="BC3913">
        <v>1</v>
      </c>
      <c r="BD3913">
        <v>42.127410429631119</v>
      </c>
      <c r="BE3913">
        <v>115.12055587016263</v>
      </c>
      <c r="BF3913">
        <v>18.842343052755748</v>
      </c>
      <c r="BG3913">
        <v>4.4894331880211595</v>
      </c>
      <c r="BH3913">
        <v>466.69543723270118</v>
      </c>
      <c r="BI3913">
        <v>0.2</v>
      </c>
      <c r="BJ3913">
        <v>2764.3594894614298</v>
      </c>
      <c r="BK3913">
        <v>689.69259930052795</v>
      </c>
      <c r="BL3913">
        <v>867.00152904115907</v>
      </c>
      <c r="BM3913">
        <v>1109.9827774972616</v>
      </c>
      <c r="BN3913">
        <v>197.03933913074036</v>
      </c>
      <c r="BO3913">
        <v>30.254890015116839</v>
      </c>
      <c r="BP3913">
        <v>5.9753593449211218E-2</v>
      </c>
      <c r="BQ3913">
        <v>100</v>
      </c>
      <c r="BR3913">
        <v>365.24176713899703</v>
      </c>
      <c r="BS3913">
        <v>5.8216854587719545E-2</v>
      </c>
      <c r="BT3913">
        <v>3.2143152601825777E-4</v>
      </c>
      <c r="BU3913">
        <v>18.634136145161104</v>
      </c>
      <c r="BV3913">
        <v>0.5289557266035253</v>
      </c>
      <c r="BW3913">
        <v>13.659591116754417</v>
      </c>
      <c r="BX3913">
        <v>37.19600195340827</v>
      </c>
      <c r="BY3913">
        <v>30.309882944124883</v>
      </c>
      <c r="BZ3913">
        <v>1121.3826988525047</v>
      </c>
      <c r="CA3913">
        <v>253.44074473866542</v>
      </c>
      <c r="CB3913">
        <v>216.43402382165223</v>
      </c>
      <c r="CC3913" s="156">
        <v>0.89</v>
      </c>
      <c r="CD3913">
        <v>1950</v>
      </c>
      <c r="CE3913">
        <v>0.15280483437920833</v>
      </c>
      <c r="CF3913">
        <v>5.6774324055793635</v>
      </c>
      <c r="CG3913">
        <v>0.18645117914327916</v>
      </c>
      <c r="CH3913">
        <v>10.15866907794816</v>
      </c>
      <c r="CI3913">
        <v>10</v>
      </c>
    </row>
    <row r="3914" spans="47:87" x14ac:dyDescent="0.3">
      <c r="AU3914">
        <v>0.3</v>
      </c>
      <c r="AV3914">
        <v>20.684387770782909</v>
      </c>
      <c r="AW3914">
        <v>0.33293254897428842</v>
      </c>
      <c r="AX3914">
        <v>1.0062947033225953</v>
      </c>
      <c r="AY3914">
        <v>301.70346538296405</v>
      </c>
      <c r="AZ3914">
        <v>0.10386300497429363</v>
      </c>
      <c r="BA3914">
        <v>429.43418136315819</v>
      </c>
      <c r="BB3914">
        <v>438.19966641272816</v>
      </c>
      <c r="BC3914">
        <v>1</v>
      </c>
      <c r="BD3914">
        <v>34.462297452830029</v>
      </c>
      <c r="BE3914">
        <v>108.74031652685545</v>
      </c>
      <c r="BF3914">
        <v>11.574061938942515</v>
      </c>
      <c r="BG3914">
        <v>3.6448757797410329</v>
      </c>
      <c r="BH3914">
        <v>399.68913052235501</v>
      </c>
      <c r="BI3914">
        <v>0.2</v>
      </c>
      <c r="BJ3914">
        <v>2431.1028525700599</v>
      </c>
      <c r="BK3914">
        <v>671.27741633432629</v>
      </c>
      <c r="BL3914">
        <v>862.02438055521247</v>
      </c>
      <c r="BM3914">
        <v>795.3993902351001</v>
      </c>
      <c r="BN3914">
        <v>138.83762188842834</v>
      </c>
      <c r="BO3914">
        <v>30.010926685593024</v>
      </c>
      <c r="BP3914">
        <v>6.010697265527605E-2</v>
      </c>
      <c r="BQ3914">
        <v>100</v>
      </c>
      <c r="BR3914">
        <v>280.93959146523338</v>
      </c>
      <c r="BS3914">
        <v>5.8676279122319139E-2</v>
      </c>
      <c r="BT3914">
        <v>3.1415132732872856E-4</v>
      </c>
      <c r="BU3914">
        <v>0</v>
      </c>
      <c r="BV3914">
        <v>0.51636382386822111</v>
      </c>
      <c r="BW3914">
        <v>14.266591271911881</v>
      </c>
      <c r="BX3914">
        <v>37.837177047594565</v>
      </c>
      <c r="BY3914">
        <v>36.10254844214947</v>
      </c>
      <c r="BZ3914">
        <v>1030.6367473532669</v>
      </c>
      <c r="CA3914">
        <v>314.69877848126953</v>
      </c>
      <c r="CB3914">
        <v>231.65147528430748</v>
      </c>
      <c r="CC3914" s="156">
        <v>1.02</v>
      </c>
      <c r="CD3914">
        <v>2120</v>
      </c>
      <c r="CE3914">
        <v>0.13494744057064656</v>
      </c>
      <c r="CF3914">
        <v>5.3671551654146157</v>
      </c>
      <c r="CG3914">
        <v>0.18235316262748524</v>
      </c>
      <c r="CH3914">
        <v>12.023551776609617</v>
      </c>
      <c r="CI3914">
        <v>9</v>
      </c>
    </row>
    <row r="3915" spans="47:87" x14ac:dyDescent="0.3">
      <c r="AU3915">
        <v>0.3</v>
      </c>
      <c r="AV3915">
        <v>20.920656153109945</v>
      </c>
      <c r="AW3915">
        <v>0.31693332093915261</v>
      </c>
      <c r="AX3915">
        <v>2.010958851875106</v>
      </c>
      <c r="AY3915">
        <v>345.44287470807421</v>
      </c>
      <c r="AZ3915">
        <v>0.10475718101322307</v>
      </c>
      <c r="BA3915">
        <v>421.37044054985483</v>
      </c>
      <c r="BB3915">
        <v>324.09342524421885</v>
      </c>
      <c r="BC3915">
        <v>1</v>
      </c>
      <c r="BD3915">
        <v>33.772848082686245</v>
      </c>
      <c r="BE3915">
        <v>96.36376964294503</v>
      </c>
      <c r="BF3915">
        <v>15.184063649148102</v>
      </c>
      <c r="BG3915">
        <v>4.5547873285696694</v>
      </c>
      <c r="BH3915">
        <v>398.69171774474353</v>
      </c>
      <c r="BI3915">
        <v>0.19999999999999998</v>
      </c>
      <c r="BJ3915">
        <v>2375.7907791740004</v>
      </c>
      <c r="BK3915">
        <v>681.14767226553147</v>
      </c>
      <c r="BL3915">
        <v>883.25316314017186</v>
      </c>
      <c r="BM3915">
        <v>1067.850314556521</v>
      </c>
      <c r="BN3915">
        <v>162.14462153852926</v>
      </c>
      <c r="BO3915">
        <v>28.355593438928505</v>
      </c>
      <c r="BP3915">
        <v>8.305372629730888E-2</v>
      </c>
      <c r="BQ3915">
        <v>100</v>
      </c>
      <c r="BR3915">
        <v>324.47965359236252</v>
      </c>
      <c r="BS3915">
        <v>5.5164824232753672E-2</v>
      </c>
      <c r="BT3915">
        <v>2.9236487514346744E-4</v>
      </c>
      <c r="BU3915">
        <v>0</v>
      </c>
      <c r="BV3915">
        <v>0.547713251982342</v>
      </c>
      <c r="BW3915">
        <v>15.221407608813463</v>
      </c>
      <c r="BX3915">
        <v>39.226778112372592</v>
      </c>
      <c r="BY3915">
        <v>37.661575234049621</v>
      </c>
      <c r="BZ3915">
        <v>1127.7623986450717</v>
      </c>
      <c r="CA3915">
        <v>289.29287526087614</v>
      </c>
      <c r="CB3915">
        <v>236.48414814473946</v>
      </c>
      <c r="CC3915" s="156">
        <v>0.92</v>
      </c>
      <c r="CD3915">
        <v>1270</v>
      </c>
      <c r="CE3915">
        <v>0.21240516055275172</v>
      </c>
      <c r="CF3915">
        <v>6.231107235024151</v>
      </c>
      <c r="CG3915">
        <v>0.25493344126450529</v>
      </c>
      <c r="CH3915">
        <v>17.302787498215388</v>
      </c>
      <c r="CI3915">
        <v>7</v>
      </c>
    </row>
    <row r="3916" spans="47:87" x14ac:dyDescent="0.3">
      <c r="AU3916">
        <v>0.3</v>
      </c>
      <c r="AV3916">
        <v>18.374820417484418</v>
      </c>
      <c r="AW3916">
        <v>0.27445454065660796</v>
      </c>
      <c r="AX3916">
        <v>1.060600068587239</v>
      </c>
      <c r="AY3916">
        <v>326.01415690907822</v>
      </c>
      <c r="AZ3916">
        <v>8.0974845513927973E-2</v>
      </c>
      <c r="BA3916">
        <v>418.90512348112787</v>
      </c>
      <c r="BB3916">
        <v>329.53518877904969</v>
      </c>
      <c r="BC3916">
        <v>1</v>
      </c>
      <c r="BD3916">
        <v>50.023053121354607</v>
      </c>
      <c r="BE3916">
        <v>104.58541819598391</v>
      </c>
      <c r="BF3916">
        <v>9.127878117461881</v>
      </c>
      <c r="BG3916">
        <v>4.0679881040757113</v>
      </c>
      <c r="BH3916">
        <v>398.77463224203814</v>
      </c>
      <c r="BI3916">
        <v>0.2</v>
      </c>
      <c r="BJ3916">
        <v>2475.9889425453484</v>
      </c>
      <c r="BK3916">
        <v>679.17080149418416</v>
      </c>
      <c r="BL3916">
        <v>929.84325498230248</v>
      </c>
      <c r="BM3916">
        <v>929.19472860497649</v>
      </c>
      <c r="BN3916">
        <v>168.09113181570805</v>
      </c>
      <c r="BO3916">
        <v>24.535479508935509</v>
      </c>
      <c r="BP3916">
        <v>7.4347020001087588E-2</v>
      </c>
      <c r="BQ3916">
        <v>100</v>
      </c>
      <c r="BR3916">
        <v>277.82511298913124</v>
      </c>
      <c r="BS3916">
        <v>5.4563669910449419E-2</v>
      </c>
      <c r="BT3916">
        <v>3.0050158046155887E-4</v>
      </c>
      <c r="BU3916">
        <v>43.994420645640062</v>
      </c>
      <c r="BV3916">
        <v>0.56924111357034202</v>
      </c>
      <c r="BW3916">
        <v>13.906699474375193</v>
      </c>
      <c r="BX3916">
        <v>36.004162786449228</v>
      </c>
      <c r="BY3916">
        <v>39.227520785098037</v>
      </c>
      <c r="BZ3916">
        <v>1409.4329599519756</v>
      </c>
      <c r="CA3916">
        <v>397.45557610018096</v>
      </c>
      <c r="CB3916">
        <v>227.4937225530324</v>
      </c>
      <c r="CC3916" s="156">
        <v>0.91</v>
      </c>
      <c r="CD3916">
        <v>2040</v>
      </c>
      <c r="CE3916">
        <v>0.11716234528262626</v>
      </c>
      <c r="CF3916">
        <v>3.8768039525369029</v>
      </c>
      <c r="CG3916">
        <v>0.15010720051101561</v>
      </c>
      <c r="CH3916">
        <v>5.2990562448730598</v>
      </c>
      <c r="CI3916">
        <v>13</v>
      </c>
    </row>
    <row r="3917" spans="47:87" x14ac:dyDescent="0.3">
      <c r="AU3917">
        <v>0.3</v>
      </c>
      <c r="AV3917">
        <v>19.286064403052375</v>
      </c>
      <c r="AW3917">
        <v>0.39814946444735233</v>
      </c>
      <c r="AX3917">
        <v>0</v>
      </c>
      <c r="AY3917">
        <v>315.25855894257683</v>
      </c>
      <c r="AZ3917">
        <v>0.10448770027430809</v>
      </c>
      <c r="BA3917">
        <v>504.67124609340544</v>
      </c>
      <c r="BB3917">
        <v>362.163602580776</v>
      </c>
      <c r="BC3917">
        <v>1</v>
      </c>
      <c r="BD3917">
        <v>44.758008957153613</v>
      </c>
      <c r="BE3917">
        <v>106.94612069356344</v>
      </c>
      <c r="BF3917">
        <v>14.303454482318037</v>
      </c>
      <c r="BG3917">
        <v>4.3477528860126791</v>
      </c>
      <c r="BH3917">
        <v>398.46631087575724</v>
      </c>
      <c r="BI3917">
        <v>0.2</v>
      </c>
      <c r="BJ3917">
        <v>2461.906191556116</v>
      </c>
      <c r="BK3917">
        <v>697.19637504028719</v>
      </c>
      <c r="BL3917">
        <v>931.50751419261792</v>
      </c>
      <c r="BM3917">
        <v>1016.9028806693846</v>
      </c>
      <c r="BN3917">
        <v>173.65393482896241</v>
      </c>
      <c r="BO3917">
        <v>36.211577851785748</v>
      </c>
      <c r="BP3917">
        <v>3.291341552893555E-2</v>
      </c>
      <c r="BQ3917">
        <v>100</v>
      </c>
      <c r="BR3917">
        <v>321.57770820584119</v>
      </c>
      <c r="BS3917">
        <v>5.7607009141756989E-2</v>
      </c>
      <c r="BT3917">
        <v>3.3444208733341395E-4</v>
      </c>
      <c r="BU3917">
        <v>6.8355729423400104</v>
      </c>
      <c r="BV3917">
        <v>0.5334471969452006</v>
      </c>
      <c r="BW3917">
        <v>15.10271908644895</v>
      </c>
      <c r="BX3917">
        <v>36.524649034809869</v>
      </c>
      <c r="BY3917">
        <v>30.890676482423046</v>
      </c>
      <c r="BZ3917">
        <v>993.31504661993063</v>
      </c>
      <c r="CA3917">
        <v>250.7466650141327</v>
      </c>
      <c r="CB3917">
        <v>230.97690654371468</v>
      </c>
      <c r="CC3917" s="156">
        <v>0.7</v>
      </c>
      <c r="CD3917">
        <v>1450</v>
      </c>
      <c r="CE3917">
        <v>0.21024312495608188</v>
      </c>
      <c r="CF3917">
        <v>9.2691363574901313</v>
      </c>
      <c r="CG3917">
        <v>0.25305591833207963</v>
      </c>
      <c r="CH3917">
        <v>26.953492418661064</v>
      </c>
      <c r="CI3917">
        <v>7</v>
      </c>
    </row>
    <row r="3918" spans="47:87" x14ac:dyDescent="0.3">
      <c r="AU3918">
        <v>0.3</v>
      </c>
      <c r="AV3918">
        <v>20.605251092110354</v>
      </c>
      <c r="AW3918">
        <v>0.30308014033620961</v>
      </c>
      <c r="AX3918">
        <v>0.84111450539697707</v>
      </c>
      <c r="AY3918">
        <v>339.49267880797032</v>
      </c>
      <c r="AZ3918">
        <v>9.7125158544803192E-2</v>
      </c>
      <c r="BA3918">
        <v>440.66163007490104</v>
      </c>
      <c r="BB3918">
        <v>344.5970597289392</v>
      </c>
      <c r="BC3918">
        <v>1</v>
      </c>
      <c r="BD3918">
        <v>33.896364317223117</v>
      </c>
      <c r="BE3918">
        <v>99.785307068239064</v>
      </c>
      <c r="BF3918">
        <v>15.372223913805902</v>
      </c>
      <c r="BG3918">
        <v>5.7004714876273761</v>
      </c>
      <c r="BH3918">
        <v>378.92020355837496</v>
      </c>
      <c r="BI3918">
        <v>0.20000000000000007</v>
      </c>
      <c r="BJ3918">
        <v>2681.1185029837025</v>
      </c>
      <c r="BK3918">
        <v>672.42703435550425</v>
      </c>
      <c r="BL3918">
        <v>921.20299823083622</v>
      </c>
      <c r="BM3918">
        <v>1064.8321900139094</v>
      </c>
      <c r="BN3918">
        <v>132.93665164428199</v>
      </c>
      <c r="BO3918">
        <v>27.237165957797135</v>
      </c>
      <c r="BP3918">
        <v>6.4755901295837179E-2</v>
      </c>
      <c r="BQ3918">
        <v>100</v>
      </c>
      <c r="BR3918">
        <v>264.1850359089122</v>
      </c>
      <c r="BS3918">
        <v>5.9777604647794184E-2</v>
      </c>
      <c r="BT3918">
        <v>3.0010558266819072E-4</v>
      </c>
      <c r="BU3918">
        <v>0</v>
      </c>
      <c r="BV3918">
        <v>0.56731931535489055</v>
      </c>
      <c r="BW3918">
        <v>14.738070492808262</v>
      </c>
      <c r="BX3918">
        <v>34.023109795010335</v>
      </c>
      <c r="BY3918">
        <v>34.854326014789777</v>
      </c>
      <c r="BZ3918">
        <v>871.28807531783275</v>
      </c>
      <c r="CA3918">
        <v>212.43981794660098</v>
      </c>
      <c r="CB3918">
        <v>204.65937448288446</v>
      </c>
      <c r="CC3918" s="156">
        <v>0.89</v>
      </c>
      <c r="CD3918">
        <v>1920</v>
      </c>
      <c r="CE3918">
        <v>0.17943087637148003</v>
      </c>
      <c r="CF3918">
        <v>5.5149167768057765</v>
      </c>
      <c r="CG3918">
        <v>0.21832068847896954</v>
      </c>
      <c r="CH3918">
        <v>17.476374886140494</v>
      </c>
      <c r="CI3918">
        <v>8</v>
      </c>
    </row>
    <row r="3919" spans="47:87" x14ac:dyDescent="0.3">
      <c r="AU3919">
        <v>0.3</v>
      </c>
      <c r="AV3919">
        <v>21.33047033235863</v>
      </c>
      <c r="AW3919">
        <v>0.32524797897568775</v>
      </c>
      <c r="AX3919">
        <v>1.9686235492364252</v>
      </c>
      <c r="AY3919">
        <v>335.6654781379807</v>
      </c>
      <c r="AZ3919">
        <v>9.1808477928212132E-2</v>
      </c>
      <c r="BA3919">
        <v>471.61420831763786</v>
      </c>
      <c r="BB3919">
        <v>409.56591667236717</v>
      </c>
      <c r="BC3919">
        <v>1</v>
      </c>
      <c r="BD3919">
        <v>37.230479673844563</v>
      </c>
      <c r="BE3919">
        <v>77.140174230859955</v>
      </c>
      <c r="BF3919">
        <v>18.694310704381589</v>
      </c>
      <c r="BG3919">
        <v>4.5603834178513702</v>
      </c>
      <c r="BH3919">
        <v>436.28023644066457</v>
      </c>
      <c r="BI3919">
        <v>0.2</v>
      </c>
      <c r="BJ3919">
        <v>2524.3471848953809</v>
      </c>
      <c r="BK3919">
        <v>689.21633557175733</v>
      </c>
      <c r="BL3919">
        <v>803.14539214042077</v>
      </c>
      <c r="BM3919">
        <v>833.39488575748771</v>
      </c>
      <c r="BN3919">
        <v>142.35617503368064</v>
      </c>
      <c r="BO3919">
        <v>29.558004947020535</v>
      </c>
      <c r="BP3919">
        <v>2.9671297873227444E-2</v>
      </c>
      <c r="BQ3919">
        <v>100</v>
      </c>
      <c r="BR3919">
        <v>336.09360917522758</v>
      </c>
      <c r="BS3919">
        <v>5.4662639639579527E-2</v>
      </c>
      <c r="BT3919">
        <v>3.2895498485061155E-4</v>
      </c>
      <c r="BU3919">
        <v>0</v>
      </c>
      <c r="BV3919">
        <v>0.5345192995020428</v>
      </c>
      <c r="BW3919">
        <v>16.638054777222973</v>
      </c>
      <c r="BX3919">
        <v>34.853272654446549</v>
      </c>
      <c r="BY3919">
        <v>34.706120021691405</v>
      </c>
      <c r="BZ3919">
        <v>703.12443768346941</v>
      </c>
      <c r="CA3919">
        <v>240.45921033975225</v>
      </c>
      <c r="CB3919">
        <v>234.37886307933573</v>
      </c>
      <c r="CC3919" s="156">
        <v>1.1000000000000001</v>
      </c>
      <c r="CD3919">
        <v>1920</v>
      </c>
      <c r="CE3919">
        <v>7.5829123387872288E-2</v>
      </c>
      <c r="CF3919">
        <v>3.2991994324093747</v>
      </c>
      <c r="CG3919">
        <v>0.10913880463175255</v>
      </c>
      <c r="CH3919">
        <v>-3.3562635870364037</v>
      </c>
      <c r="CI3919" t="s">
        <v>479</v>
      </c>
    </row>
    <row r="3920" spans="47:87" x14ac:dyDescent="0.3">
      <c r="AU3920">
        <v>0.3</v>
      </c>
      <c r="AV3920">
        <v>19.479355175565644</v>
      </c>
      <c r="AW3920">
        <v>0.29209483853303253</v>
      </c>
      <c r="AX3920">
        <v>1.6851785938386554</v>
      </c>
      <c r="AY3920">
        <v>320.65784794839794</v>
      </c>
      <c r="AZ3920">
        <v>0.10885308442084285</v>
      </c>
      <c r="BA3920">
        <v>362.22894623967636</v>
      </c>
      <c r="BB3920">
        <v>317.90864086850712</v>
      </c>
      <c r="BC3920">
        <v>1</v>
      </c>
      <c r="BD3920">
        <v>40.956153607645156</v>
      </c>
      <c r="BE3920">
        <v>95.619863181673793</v>
      </c>
      <c r="BF3920">
        <v>15.060506301478274</v>
      </c>
      <c r="BG3920">
        <v>4.4496081313855296</v>
      </c>
      <c r="BH3920">
        <v>423.07508055166386</v>
      </c>
      <c r="BI3920">
        <v>0.2</v>
      </c>
      <c r="BJ3920">
        <v>2405.0238042690517</v>
      </c>
      <c r="BK3920">
        <v>686.46266054355794</v>
      </c>
      <c r="BL3920">
        <v>954.56503601268469</v>
      </c>
      <c r="BM3920">
        <v>964.85082008355107</v>
      </c>
      <c r="BN3920">
        <v>260.37468544525194</v>
      </c>
      <c r="BO3920">
        <v>26.635043308024702</v>
      </c>
      <c r="BP3920">
        <v>1.5604829977601277E-2</v>
      </c>
      <c r="BQ3920">
        <v>100</v>
      </c>
      <c r="BR3920">
        <v>355.56054630287059</v>
      </c>
      <c r="BS3920">
        <v>5.4746296760391042E-2</v>
      </c>
      <c r="BT3920">
        <v>3.0920509685347972E-4</v>
      </c>
      <c r="BU3920">
        <v>1.4728895054268645</v>
      </c>
      <c r="BV3920">
        <v>0.49146955630611505</v>
      </c>
      <c r="BW3920">
        <v>13.550117878902565</v>
      </c>
      <c r="BX3920">
        <v>37.915710115941351</v>
      </c>
      <c r="BY3920">
        <v>27.850590817422137</v>
      </c>
      <c r="BZ3920">
        <v>924.01338468420158</v>
      </c>
      <c r="CA3920">
        <v>331.67489782199817</v>
      </c>
      <c r="CB3920">
        <v>231.499598225771</v>
      </c>
      <c r="CC3920" s="156">
        <v>0.72</v>
      </c>
      <c r="CD3920">
        <v>2360</v>
      </c>
      <c r="CE3920">
        <v>0.12339619080090825</v>
      </c>
      <c r="CF3920">
        <v>4.3386998554849825</v>
      </c>
      <c r="CG3920">
        <v>0.15999445418253019</v>
      </c>
      <c r="CH3920">
        <v>2.7001500751593173</v>
      </c>
      <c r="CI3920">
        <v>16</v>
      </c>
    </row>
    <row r="3921" spans="47:87" x14ac:dyDescent="0.3">
      <c r="AU3921">
        <v>0.3</v>
      </c>
      <c r="AV3921">
        <v>20.558087933194482</v>
      </c>
      <c r="AW3921">
        <v>0.39385768803677756</v>
      </c>
      <c r="AX3921">
        <v>1.5220367551504164</v>
      </c>
      <c r="AY3921">
        <v>345.96900312028453</v>
      </c>
      <c r="AZ3921">
        <v>0.10281786879138542</v>
      </c>
      <c r="BA3921">
        <v>476.87251191835861</v>
      </c>
      <c r="BB3921">
        <v>316.73345511293621</v>
      </c>
      <c r="BC3921">
        <v>1</v>
      </c>
      <c r="BD3921">
        <v>30.746385411229546</v>
      </c>
      <c r="BE3921">
        <v>83.709164556931341</v>
      </c>
      <c r="BF3921">
        <v>3.4048152644777656</v>
      </c>
      <c r="BG3921">
        <v>5.5330045169403235</v>
      </c>
      <c r="BH3921">
        <v>399.58007281711951</v>
      </c>
      <c r="BI3921">
        <v>0.19999999999999998</v>
      </c>
      <c r="BJ3921">
        <v>2588.3394220486671</v>
      </c>
      <c r="BK3921">
        <v>672.85095215652791</v>
      </c>
      <c r="BL3921">
        <v>840.21790612662198</v>
      </c>
      <c r="BM3921">
        <v>1007.063777079433</v>
      </c>
      <c r="BN3921">
        <v>185.47801641636397</v>
      </c>
      <c r="BO3921">
        <v>35.712325216205898</v>
      </c>
      <c r="BP3921">
        <v>4.5777677062300653E-2</v>
      </c>
      <c r="BQ3921">
        <v>100</v>
      </c>
      <c r="BR3921">
        <v>281.29958305311993</v>
      </c>
      <c r="BS3921">
        <v>5.7391780967126549E-2</v>
      </c>
      <c r="BT3921">
        <v>3.0572744015604323E-4</v>
      </c>
      <c r="BU3921">
        <v>0</v>
      </c>
      <c r="BV3921">
        <v>0.54984155028316528</v>
      </c>
      <c r="BW3921">
        <v>14.248387960994332</v>
      </c>
      <c r="BX3921">
        <v>35.943341282191284</v>
      </c>
      <c r="BY3921">
        <v>33.252738468905576</v>
      </c>
      <c r="BZ3921">
        <v>1015.6077240146773</v>
      </c>
      <c r="CA3921">
        <v>314.21708043879715</v>
      </c>
      <c r="CB3921">
        <v>249.0794601807543</v>
      </c>
      <c r="CC3921" s="156">
        <v>1.0900000000000001</v>
      </c>
      <c r="CD3921">
        <v>2220</v>
      </c>
      <c r="CE3921">
        <v>6.5359419727157864E-2</v>
      </c>
      <c r="CF3921">
        <v>3.0669148340796664</v>
      </c>
      <c r="CG3921">
        <v>0.10440802521207151</v>
      </c>
      <c r="CH3921">
        <v>-6.4964531810925674</v>
      </c>
      <c r="CI3921" t="s">
        <v>479</v>
      </c>
    </row>
    <row r="3922" spans="47:87" x14ac:dyDescent="0.3">
      <c r="AU3922">
        <v>0.3</v>
      </c>
      <c r="AV3922">
        <v>20.458012745187943</v>
      </c>
      <c r="AW3922">
        <v>0.29102527696017905</v>
      </c>
      <c r="AX3922">
        <v>0.86674943340628419</v>
      </c>
      <c r="AY3922">
        <v>324.49572219906094</v>
      </c>
      <c r="AZ3922">
        <v>0.1054544891362126</v>
      </c>
      <c r="BA3922">
        <v>460.17253815147905</v>
      </c>
      <c r="BB3922">
        <v>399.532151531012</v>
      </c>
      <c r="BC3922">
        <v>1</v>
      </c>
      <c r="BD3922">
        <v>36.890485747057646</v>
      </c>
      <c r="BE3922">
        <v>105.927037867278</v>
      </c>
      <c r="BF3922">
        <v>19.373963912064948</v>
      </c>
      <c r="BG3922">
        <v>5.9932683310040833</v>
      </c>
      <c r="BH3922">
        <v>395.19429901482812</v>
      </c>
      <c r="BI3922">
        <v>0.19999999999999998</v>
      </c>
      <c r="BJ3922">
        <v>2760.2925443670124</v>
      </c>
      <c r="BK3922">
        <v>697.08536380970327</v>
      </c>
      <c r="BL3922">
        <v>902.51993129886682</v>
      </c>
      <c r="BM3922">
        <v>945.55345763927687</v>
      </c>
      <c r="BN3922">
        <v>172.53467577161436</v>
      </c>
      <c r="BO3922">
        <v>26.610311051097085</v>
      </c>
      <c r="BP3922">
        <v>6.7287562878714782E-3</v>
      </c>
      <c r="BQ3922">
        <v>100</v>
      </c>
      <c r="BR3922">
        <v>346.57165202768442</v>
      </c>
      <c r="BS3922">
        <v>5.6920469210007513E-2</v>
      </c>
      <c r="BT3922">
        <v>3.051476377310827E-4</v>
      </c>
      <c r="BU3922">
        <v>0</v>
      </c>
      <c r="BV3922">
        <v>0.56152047043169029</v>
      </c>
      <c r="BW3922">
        <v>14.928991761054895</v>
      </c>
      <c r="BX3922">
        <v>36.976929452942443</v>
      </c>
      <c r="BY3922">
        <v>39.899653230228246</v>
      </c>
      <c r="BZ3922">
        <v>1000.1328634988472</v>
      </c>
      <c r="CA3922">
        <v>294.67763552502322</v>
      </c>
      <c r="CB3922">
        <v>239.2163771125916</v>
      </c>
      <c r="CC3922" s="156">
        <v>1.1100000000000001</v>
      </c>
      <c r="CD3922">
        <v>1020</v>
      </c>
      <c r="CE3922">
        <v>0.19738521937751208</v>
      </c>
      <c r="CF3922">
        <v>6.1297238114811563</v>
      </c>
      <c r="CG3922">
        <v>0.2354328082818708</v>
      </c>
      <c r="CH3922">
        <v>22.173684479228427</v>
      </c>
      <c r="CI3922">
        <v>7</v>
      </c>
    </row>
    <row r="3923" spans="47:87" x14ac:dyDescent="0.3">
      <c r="AU3923">
        <v>0.3</v>
      </c>
      <c r="AV3923">
        <v>20.29278856506631</v>
      </c>
      <c r="AW3923">
        <v>0.35750658606938118</v>
      </c>
      <c r="AX3923">
        <v>1.2143369384803346</v>
      </c>
      <c r="AY3923">
        <v>320.85930867325754</v>
      </c>
      <c r="AZ3923">
        <v>0.10905648749383107</v>
      </c>
      <c r="BA3923">
        <v>411.68356054559769</v>
      </c>
      <c r="BB3923">
        <v>335.58146435865348</v>
      </c>
      <c r="BC3923">
        <v>1</v>
      </c>
      <c r="BD3923">
        <v>41.520444113805397</v>
      </c>
      <c r="BE3923">
        <v>85.312480976697827</v>
      </c>
      <c r="BF3923">
        <v>20.417340083565637</v>
      </c>
      <c r="BG3923">
        <v>4.1396680077154064</v>
      </c>
      <c r="BH3923">
        <v>440.91808468284694</v>
      </c>
      <c r="BI3923">
        <v>0.2</v>
      </c>
      <c r="BJ3923">
        <v>2061.2133968355211</v>
      </c>
      <c r="BK3923">
        <v>690.48257392918276</v>
      </c>
      <c r="BL3923">
        <v>882.41216897621052</v>
      </c>
      <c r="BM3923">
        <v>1085.2861100616867</v>
      </c>
      <c r="BN3923">
        <v>174.94193736954625</v>
      </c>
      <c r="BO3923">
        <v>32.164152518186434</v>
      </c>
      <c r="BP3923">
        <v>7.2067495472726686E-2</v>
      </c>
      <c r="BQ3923">
        <v>100</v>
      </c>
      <c r="BR3923">
        <v>318.69322422320857</v>
      </c>
      <c r="BS3923">
        <v>5.7436500537378296E-2</v>
      </c>
      <c r="BT3923">
        <v>2.9752748232749566E-4</v>
      </c>
      <c r="BU3923">
        <v>0</v>
      </c>
      <c r="BV3923">
        <v>0.52104658756370592</v>
      </c>
      <c r="BW3923">
        <v>14.506816682628557</v>
      </c>
      <c r="BX3923">
        <v>36.900173246307283</v>
      </c>
      <c r="BY3923">
        <v>35.638840441433871</v>
      </c>
      <c r="BZ3923">
        <v>1183.080493408956</v>
      </c>
      <c r="CA3923">
        <v>273.70491161793598</v>
      </c>
      <c r="CB3923">
        <v>238.88389477609689</v>
      </c>
      <c r="CC3923" s="156">
        <v>0.97</v>
      </c>
      <c r="CD3923">
        <v>2180</v>
      </c>
      <c r="CE3923">
        <v>6.9031822691235867E-2</v>
      </c>
      <c r="CF3923">
        <v>2.8616338437432933</v>
      </c>
      <c r="CG3923">
        <v>0.10322982727405752</v>
      </c>
      <c r="CH3923">
        <v>-5.9660597789762182</v>
      </c>
      <c r="CI3923" t="s">
        <v>479</v>
      </c>
    </row>
    <row r="3924" spans="47:87" x14ac:dyDescent="0.3">
      <c r="AU3924">
        <v>0.3</v>
      </c>
      <c r="AV3924">
        <v>20.085357247401767</v>
      </c>
      <c r="AW3924">
        <v>0.28855887689881377</v>
      </c>
      <c r="AX3924">
        <v>1.1616358707225054</v>
      </c>
      <c r="AY3924">
        <v>355.12306540335555</v>
      </c>
      <c r="AZ3924">
        <v>8.9716365881614149E-2</v>
      </c>
      <c r="BA3924">
        <v>449.85179525794831</v>
      </c>
      <c r="BB3924">
        <v>303.94975452202192</v>
      </c>
      <c r="BC3924">
        <v>1</v>
      </c>
      <c r="BD3924">
        <v>40.307744525465253</v>
      </c>
      <c r="BE3924">
        <v>103.22681200393011</v>
      </c>
      <c r="BF3924">
        <v>10.528054783796575</v>
      </c>
      <c r="BG3924">
        <v>4.3216357108769721</v>
      </c>
      <c r="BH3924">
        <v>451.78623510617109</v>
      </c>
      <c r="BI3924">
        <v>0.19999999999999996</v>
      </c>
      <c r="BJ3924">
        <v>2587.9960019219061</v>
      </c>
      <c r="BK3924">
        <v>693.30617475253712</v>
      </c>
      <c r="BL3924">
        <v>949.42865057941003</v>
      </c>
      <c r="BM3924">
        <v>994.29817724939824</v>
      </c>
      <c r="BN3924">
        <v>146.75146818225272</v>
      </c>
      <c r="BO3924">
        <v>26.114804097946834</v>
      </c>
      <c r="BP3924">
        <v>3.9505228234312358E-2</v>
      </c>
      <c r="BQ3924">
        <v>100</v>
      </c>
      <c r="BR3924">
        <v>347.69625685061595</v>
      </c>
      <c r="BS3924">
        <v>5.7648319047397888E-2</v>
      </c>
      <c r="BT3924">
        <v>2.9156434034113273E-4</v>
      </c>
      <c r="BU3924">
        <v>0</v>
      </c>
      <c r="BV3924">
        <v>0.54058899202994515</v>
      </c>
      <c r="BW3924">
        <v>15.106477462928567</v>
      </c>
      <c r="BX3924">
        <v>36.870382862708595</v>
      </c>
      <c r="BY3924">
        <v>35.395852858198012</v>
      </c>
      <c r="BZ3924">
        <v>907.03932329344445</v>
      </c>
      <c r="CA3924">
        <v>372.13664526955745</v>
      </c>
      <c r="CB3924">
        <v>242.97080817842721</v>
      </c>
      <c r="CC3924" s="156">
        <v>1.1299999999999999</v>
      </c>
      <c r="CD3924">
        <v>1900</v>
      </c>
      <c r="CE3924">
        <v>-0.10055798748649014</v>
      </c>
      <c r="CF3924">
        <v>0.41771569813562337</v>
      </c>
      <c r="CG3924">
        <v>1.4032167970115422E-2</v>
      </c>
      <c r="CH3924">
        <v>-23.977717837599151</v>
      </c>
      <c r="CI3924" t="s">
        <v>479</v>
      </c>
    </row>
    <row r="3925" spans="47:87" x14ac:dyDescent="0.3">
      <c r="AU3925">
        <v>0.3</v>
      </c>
      <c r="AV3925">
        <v>20.578489204168729</v>
      </c>
      <c r="AW3925">
        <v>0.34512067116844691</v>
      </c>
      <c r="AX3925">
        <v>1.9478710701549975</v>
      </c>
      <c r="AY3925">
        <v>299.76414615031013</v>
      </c>
      <c r="AZ3925">
        <v>9.099731522268234E-2</v>
      </c>
      <c r="BA3925">
        <v>413.20331867880748</v>
      </c>
      <c r="BB3925">
        <v>254.386055562905</v>
      </c>
      <c r="BC3925">
        <v>1</v>
      </c>
      <c r="BD3925">
        <v>42.617485887577914</v>
      </c>
      <c r="BE3925">
        <v>108.06316121842009</v>
      </c>
      <c r="BF3925">
        <v>24.144799791664983</v>
      </c>
      <c r="BG3925">
        <v>5.5381729423597008</v>
      </c>
      <c r="BH3925">
        <v>422.19684007459711</v>
      </c>
      <c r="BI3925">
        <v>0.20000000000000007</v>
      </c>
      <c r="BJ3925">
        <v>2958.2531499747956</v>
      </c>
      <c r="BK3925">
        <v>678.51637712565343</v>
      </c>
      <c r="BL3925">
        <v>910.09440966165062</v>
      </c>
      <c r="BM3925">
        <v>996.73442821403387</v>
      </c>
      <c r="BN3925">
        <v>97.230113583013548</v>
      </c>
      <c r="BO3925">
        <v>31.298144556411277</v>
      </c>
      <c r="BP3925">
        <v>3.9506877998307689E-2</v>
      </c>
      <c r="BQ3925">
        <v>100</v>
      </c>
      <c r="BR3925">
        <v>290.15137593181942</v>
      </c>
      <c r="BS3925">
        <v>5.6669054703803831E-2</v>
      </c>
      <c r="BT3925">
        <v>3.1196886689861586E-4</v>
      </c>
      <c r="BU3925">
        <v>66.775350069957284</v>
      </c>
      <c r="BV3925">
        <v>0.50975487733591807</v>
      </c>
      <c r="BW3925">
        <v>14.236670509313246</v>
      </c>
      <c r="BX3925">
        <v>34.601039503323399</v>
      </c>
      <c r="BY3925">
        <v>32.776955762688608</v>
      </c>
      <c r="BZ3925">
        <v>1007.0033015886477</v>
      </c>
      <c r="CA3925">
        <v>297.26494814394778</v>
      </c>
      <c r="CB3925">
        <v>241.36576734340383</v>
      </c>
      <c r="CC3925" s="156">
        <v>1.04</v>
      </c>
      <c r="CD3925">
        <v>1240</v>
      </c>
      <c r="CE3925">
        <v>0.18496253590481238</v>
      </c>
      <c r="CF3925">
        <v>5.9567485272454217</v>
      </c>
      <c r="CG3925">
        <v>0.22057831110069487</v>
      </c>
      <c r="CH3925">
        <v>18.437707491786096</v>
      </c>
      <c r="CI3925">
        <v>7</v>
      </c>
    </row>
    <row r="3926" spans="47:87" x14ac:dyDescent="0.3">
      <c r="AU3926">
        <v>0.3</v>
      </c>
      <c r="AV3926">
        <v>19.169457405825405</v>
      </c>
      <c r="AW3926">
        <v>0.3794357714042319</v>
      </c>
      <c r="AX3926">
        <v>1.573098951587296</v>
      </c>
      <c r="AY3926">
        <v>346.15033263681482</v>
      </c>
      <c r="AZ3926">
        <v>0.10019732275858942</v>
      </c>
      <c r="BA3926">
        <v>455.71326144724412</v>
      </c>
      <c r="BB3926">
        <v>389.6013152147998</v>
      </c>
      <c r="BC3926">
        <v>1</v>
      </c>
      <c r="BD3926">
        <v>40.075177559041798</v>
      </c>
      <c r="BE3926">
        <v>99.072243940472788</v>
      </c>
      <c r="BF3926">
        <v>15.317472464368731</v>
      </c>
      <c r="BG3926">
        <v>6.5209841611114143</v>
      </c>
      <c r="BH3926">
        <v>450.25452322219314</v>
      </c>
      <c r="BI3926">
        <v>0.19999999999999996</v>
      </c>
      <c r="BJ3926">
        <v>2688.128493975667</v>
      </c>
      <c r="BK3926">
        <v>702.00338871733732</v>
      </c>
      <c r="BL3926">
        <v>917.5001153370755</v>
      </c>
      <c r="BM3926">
        <v>838.38140780468643</v>
      </c>
      <c r="BN3926">
        <v>117.40846612035757</v>
      </c>
      <c r="BO3926">
        <v>34.54045163009387</v>
      </c>
      <c r="BP3926">
        <v>2.7616469547316117E-2</v>
      </c>
      <c r="BQ3926">
        <v>100</v>
      </c>
      <c r="BR3926">
        <v>335.0726871274008</v>
      </c>
      <c r="BS3926">
        <v>5.7254221025085532E-2</v>
      </c>
      <c r="BT3926">
        <v>2.6777550932811543E-4</v>
      </c>
      <c r="BU3926">
        <v>63.457480514348873</v>
      </c>
      <c r="BV3926">
        <v>0.55550423851541608</v>
      </c>
      <c r="BW3926">
        <v>13.708763074120245</v>
      </c>
      <c r="BX3926">
        <v>34.21581943786704</v>
      </c>
      <c r="BY3926">
        <v>35.182874850567877</v>
      </c>
      <c r="BZ3926">
        <v>988.03674726906559</v>
      </c>
      <c r="CA3926">
        <v>246.08490019216032</v>
      </c>
      <c r="CB3926">
        <v>239.53983885056701</v>
      </c>
      <c r="CC3926" s="156">
        <v>0.94</v>
      </c>
      <c r="CD3926">
        <v>1730</v>
      </c>
      <c r="CE3926">
        <v>0.12036494168819223</v>
      </c>
      <c r="CF3926">
        <v>4.2716687339763606</v>
      </c>
      <c r="CG3926">
        <v>0.16356496067400894</v>
      </c>
      <c r="CH3926">
        <v>2.7743679085501882</v>
      </c>
      <c r="CI3926">
        <v>13</v>
      </c>
    </row>
    <row r="3927" spans="47:87" x14ac:dyDescent="0.3">
      <c r="AU3927">
        <v>0.3</v>
      </c>
      <c r="AV3927">
        <v>19.794726075417316</v>
      </c>
      <c r="AW3927">
        <v>0.33063907173851409</v>
      </c>
      <c r="AX3927">
        <v>0.43821836490852828</v>
      </c>
      <c r="AY3927">
        <v>338.87474458973429</v>
      </c>
      <c r="AZ3927">
        <v>0.10997635867805954</v>
      </c>
      <c r="BA3927">
        <v>399.34321763845855</v>
      </c>
      <c r="BB3927">
        <v>371.35419992915558</v>
      </c>
      <c r="BC3927">
        <v>1</v>
      </c>
      <c r="BD3927">
        <v>38.029569139366757</v>
      </c>
      <c r="BE3927">
        <v>97.418995978239948</v>
      </c>
      <c r="BF3927">
        <v>16.419228915078119</v>
      </c>
      <c r="BG3927">
        <v>4.4216756446009366</v>
      </c>
      <c r="BH3927">
        <v>381.28604235858074</v>
      </c>
      <c r="BI3927">
        <v>0.2</v>
      </c>
      <c r="BJ3927">
        <v>2443.9610311801862</v>
      </c>
      <c r="BK3927">
        <v>681.23540430041692</v>
      </c>
      <c r="BL3927">
        <v>917.22858759505539</v>
      </c>
      <c r="BM3927">
        <v>1031.7017248130089</v>
      </c>
      <c r="BN3927">
        <v>172.19136404703116</v>
      </c>
      <c r="BO3927">
        <v>29.78864265240232</v>
      </c>
      <c r="BP3927">
        <v>6.154634700766641E-2</v>
      </c>
      <c r="BQ3927">
        <v>100</v>
      </c>
      <c r="BR3927">
        <v>354.30710614311153</v>
      </c>
      <c r="BS3927">
        <v>5.2447689774731847E-2</v>
      </c>
      <c r="BT3927">
        <v>3.1440059033247832E-4</v>
      </c>
      <c r="BU3927">
        <v>25.438457560252711</v>
      </c>
      <c r="BV3927">
        <v>0.57696303418038142</v>
      </c>
      <c r="BW3927">
        <v>14.047853565645489</v>
      </c>
      <c r="BX3927">
        <v>37.083288592666968</v>
      </c>
      <c r="BY3927">
        <v>35.209849088853254</v>
      </c>
      <c r="BZ3927">
        <v>976.54728302221815</v>
      </c>
      <c r="CA3927">
        <v>301.22591943500549</v>
      </c>
      <c r="CB3927">
        <v>219.22960866975436</v>
      </c>
      <c r="CC3927" s="156">
        <v>0.93</v>
      </c>
      <c r="CD3927">
        <v>1960</v>
      </c>
      <c r="CE3927">
        <v>0.10998735461042042</v>
      </c>
      <c r="CF3927">
        <v>3.975416874566374</v>
      </c>
      <c r="CG3927">
        <v>0.14641928359607936</v>
      </c>
      <c r="CH3927">
        <v>0.18839503839699423</v>
      </c>
      <c r="CI3927">
        <v>20</v>
      </c>
    </row>
    <row r="3928" spans="47:87" x14ac:dyDescent="0.3">
      <c r="AU3928">
        <v>0.3</v>
      </c>
      <c r="AV3928">
        <v>20.214055702710255</v>
      </c>
      <c r="AW3928">
        <v>0.31958762303516419</v>
      </c>
      <c r="AX3928">
        <v>1.9566359603363941</v>
      </c>
      <c r="AY3928">
        <v>332.07926782766509</v>
      </c>
      <c r="AZ3928">
        <v>0.10119829062481292</v>
      </c>
      <c r="BA3928">
        <v>340.16086715488501</v>
      </c>
      <c r="BB3928">
        <v>373.31348014738944</v>
      </c>
      <c r="BC3928">
        <v>1</v>
      </c>
      <c r="BD3928">
        <v>40.332538765513434</v>
      </c>
      <c r="BE3928">
        <v>103.29641014157799</v>
      </c>
      <c r="BF3928">
        <v>26.125922980613517</v>
      </c>
      <c r="BG3928">
        <v>5.6077756105962724</v>
      </c>
      <c r="BH3928">
        <v>409.78119212035551</v>
      </c>
      <c r="BI3928">
        <v>0.19999999999999998</v>
      </c>
      <c r="BJ3928">
        <v>2692.1899659746568</v>
      </c>
      <c r="BK3928">
        <v>685.40342535577315</v>
      </c>
      <c r="BL3928">
        <v>937.53706218262721</v>
      </c>
      <c r="BM3928">
        <v>916.92677486442699</v>
      </c>
      <c r="BN3928">
        <v>140.13336642852786</v>
      </c>
      <c r="BO3928">
        <v>29.030808148406045</v>
      </c>
      <c r="BP3928">
        <v>3.0653939113217846E-2</v>
      </c>
      <c r="BQ3928">
        <v>100</v>
      </c>
      <c r="BR3928">
        <v>338.10905481988965</v>
      </c>
      <c r="BS3928">
        <v>5.8010217118462312E-2</v>
      </c>
      <c r="BT3928">
        <v>3.0639801960185756E-4</v>
      </c>
      <c r="BU3928">
        <v>0</v>
      </c>
      <c r="BV3928">
        <v>0.51891615887274145</v>
      </c>
      <c r="BW3928">
        <v>15.301039157060092</v>
      </c>
      <c r="BX3928">
        <v>39.411203072102495</v>
      </c>
      <c r="BY3928">
        <v>37.627603205588059</v>
      </c>
      <c r="BZ3928">
        <v>867.84140858306137</v>
      </c>
      <c r="CA3928">
        <v>238.54881972293992</v>
      </c>
      <c r="CB3928">
        <v>237.25420186668629</v>
      </c>
      <c r="CC3928" s="156">
        <v>0.9</v>
      </c>
      <c r="CD3928">
        <v>1760</v>
      </c>
      <c r="CE3928">
        <v>9.5285304111484947E-2</v>
      </c>
      <c r="CF3928">
        <v>3.8736167903367535</v>
      </c>
      <c r="CG3928">
        <v>0.12574925467347572</v>
      </c>
      <c r="CH3928">
        <v>1.7346248252790872</v>
      </c>
      <c r="CI3928">
        <v>17</v>
      </c>
    </row>
    <row r="3929" spans="47:87" x14ac:dyDescent="0.3">
      <c r="AU3929">
        <v>0.3</v>
      </c>
      <c r="AV3929">
        <v>20.26181097632811</v>
      </c>
      <c r="AW3929">
        <v>0.3036317080619399</v>
      </c>
      <c r="AX3929">
        <v>0.30006673097195907</v>
      </c>
      <c r="AY3929">
        <v>312.57874180716851</v>
      </c>
      <c r="AZ3929">
        <v>0.10532348489046002</v>
      </c>
      <c r="BA3929">
        <v>299.77425401562601</v>
      </c>
      <c r="BB3929">
        <v>351.71843334085639</v>
      </c>
      <c r="BC3929">
        <v>1</v>
      </c>
      <c r="BD3929">
        <v>37.01975755751053</v>
      </c>
      <c r="BE3929">
        <v>99.48186752883683</v>
      </c>
      <c r="BF3929">
        <v>7.470352639026073</v>
      </c>
      <c r="BG3929">
        <v>5.7228090610794622</v>
      </c>
      <c r="BH3929">
        <v>377.19583580849388</v>
      </c>
      <c r="BI3929">
        <v>0.19999999999999996</v>
      </c>
      <c r="BJ3929">
        <v>2748.9734494033637</v>
      </c>
      <c r="BK3929">
        <v>661.48794454138499</v>
      </c>
      <c r="BL3929">
        <v>811.09013443022116</v>
      </c>
      <c r="BM3929">
        <v>815.55579992701416</v>
      </c>
      <c r="BN3929">
        <v>179.62674760566725</v>
      </c>
      <c r="BO3929">
        <v>27.533863739659289</v>
      </c>
      <c r="BP3929">
        <v>3.4847117173167311E-2</v>
      </c>
      <c r="BQ3929">
        <v>100</v>
      </c>
      <c r="BR3929">
        <v>333.18249625249899</v>
      </c>
      <c r="BS3929">
        <v>5.4783033278499996E-2</v>
      </c>
      <c r="BT3929">
        <v>3.3681241208530482E-4</v>
      </c>
      <c r="BU3929">
        <v>48.39348786517747</v>
      </c>
      <c r="BV3929">
        <v>0.55293209661009435</v>
      </c>
      <c r="BW3929">
        <v>14.953521119132906</v>
      </c>
      <c r="BX3929">
        <v>37.185107096587906</v>
      </c>
      <c r="BY3929">
        <v>40.351313829743923</v>
      </c>
      <c r="BZ3929">
        <v>1138.3436564535129</v>
      </c>
      <c r="CA3929">
        <v>216.59753353564579</v>
      </c>
      <c r="CB3929">
        <v>247.76213914081654</v>
      </c>
      <c r="CC3929" s="156">
        <v>1</v>
      </c>
      <c r="CD3929">
        <v>1550</v>
      </c>
      <c r="CE3929">
        <v>0.27487917598745115</v>
      </c>
      <c r="CF3929">
        <v>5.6411625447281466</v>
      </c>
      <c r="CG3929">
        <v>0.25833166120895518</v>
      </c>
      <c r="CH3929">
        <v>26.882945265140741</v>
      </c>
      <c r="CI3929">
        <v>5</v>
      </c>
    </row>
    <row r="3930" spans="47:87" x14ac:dyDescent="0.3">
      <c r="AU3930">
        <v>0.3</v>
      </c>
      <c r="AV3930">
        <v>20.269710683312042</v>
      </c>
      <c r="AW3930">
        <v>0.20973754175859732</v>
      </c>
      <c r="AX3930">
        <v>0.2187871443861916</v>
      </c>
      <c r="AY3930">
        <v>315.12333216538809</v>
      </c>
      <c r="AZ3930">
        <v>9.1629679910009365E-2</v>
      </c>
      <c r="BA3930">
        <v>467.20862330955924</v>
      </c>
      <c r="BB3930">
        <v>276.97530469518426</v>
      </c>
      <c r="BC3930">
        <v>1</v>
      </c>
      <c r="BD3930">
        <v>51.32296548296992</v>
      </c>
      <c r="BE3930">
        <v>120.82408168630467</v>
      </c>
      <c r="BF3930">
        <v>12.509161080491756</v>
      </c>
      <c r="BG3930">
        <v>3.9031950546416305</v>
      </c>
      <c r="BH3930">
        <v>425.93302095696168</v>
      </c>
      <c r="BI3930">
        <v>0.19999999999999998</v>
      </c>
      <c r="BJ3930">
        <v>2342.3001430659401</v>
      </c>
      <c r="BK3930">
        <v>679.23137738706168</v>
      </c>
      <c r="BL3930">
        <v>825.9163042756162</v>
      </c>
      <c r="BM3930">
        <v>894.91117013077803</v>
      </c>
      <c r="BN3930">
        <v>211.90269305753699</v>
      </c>
      <c r="BO3930">
        <v>18.961012009106803</v>
      </c>
      <c r="BP3930">
        <v>3.1061321001817112E-2</v>
      </c>
      <c r="BQ3930">
        <v>100</v>
      </c>
      <c r="BR3930">
        <v>323.26349289146629</v>
      </c>
      <c r="BS3930">
        <v>5.6218325235223382E-2</v>
      </c>
      <c r="BT3930">
        <v>2.9105982787233224E-4</v>
      </c>
      <c r="BU3930">
        <v>0</v>
      </c>
      <c r="BV3930">
        <v>0.56535827628179114</v>
      </c>
      <c r="BW3930">
        <v>14.576352577258914</v>
      </c>
      <c r="BX3930">
        <v>35.070499155884924</v>
      </c>
      <c r="BY3930">
        <v>36.102042269495385</v>
      </c>
      <c r="BZ3930">
        <v>1037.1173129769081</v>
      </c>
      <c r="CA3930">
        <v>302.87724483607559</v>
      </c>
      <c r="CB3930">
        <v>245.73288925335629</v>
      </c>
      <c r="CC3930" s="156">
        <v>1.08</v>
      </c>
      <c r="CD3930">
        <v>1730</v>
      </c>
      <c r="CE3930">
        <v>0.15511381376760047</v>
      </c>
      <c r="CF3930">
        <v>5.7628270310857079</v>
      </c>
      <c r="CG3930">
        <v>0.20369333296186617</v>
      </c>
      <c r="CH3930">
        <v>7.494973721129873</v>
      </c>
      <c r="CI3930">
        <v>11</v>
      </c>
    </row>
    <row r="3931" spans="47:87" x14ac:dyDescent="0.3">
      <c r="AU3931">
        <v>0.3</v>
      </c>
      <c r="AV3931">
        <v>25.279602390622713</v>
      </c>
      <c r="AW3931">
        <v>0.28678050482380346</v>
      </c>
      <c r="AX3931">
        <v>0.94998304616907614</v>
      </c>
      <c r="AY3931">
        <v>354.12916366486996</v>
      </c>
      <c r="AZ3931">
        <v>9.3613159416997133E-2</v>
      </c>
      <c r="BA3931">
        <v>458.63312396676361</v>
      </c>
      <c r="BB3931">
        <v>328.11173632576435</v>
      </c>
      <c r="BC3931">
        <v>1</v>
      </c>
      <c r="BD3931">
        <v>39.5419168434575</v>
      </c>
      <c r="BE3931">
        <v>94.783184880285106</v>
      </c>
      <c r="BF3931">
        <v>12.016497242562869</v>
      </c>
      <c r="BG3931">
        <v>5.4281340335991413</v>
      </c>
      <c r="BH3931">
        <v>357.56836752702907</v>
      </c>
      <c r="BI3931">
        <v>0.19999999999999998</v>
      </c>
      <c r="BJ3931">
        <v>2324.6830398714274</v>
      </c>
      <c r="BK3931">
        <v>685.24383840652195</v>
      </c>
      <c r="BL3931">
        <v>918.60000880416283</v>
      </c>
      <c r="BM3931">
        <v>1000.0974025710117</v>
      </c>
      <c r="BN3931">
        <v>131.74828600988212</v>
      </c>
      <c r="BO3931">
        <v>25.786220351945929</v>
      </c>
      <c r="BP3931">
        <v>5.9582241339079911E-2</v>
      </c>
      <c r="BQ3931">
        <v>100</v>
      </c>
      <c r="BR3931">
        <v>394.45115134372566</v>
      </c>
      <c r="BS3931">
        <v>5.8160564348212915E-2</v>
      </c>
      <c r="BT3931">
        <v>2.8903174272436452E-4</v>
      </c>
      <c r="BU3931">
        <v>0</v>
      </c>
      <c r="BV3931">
        <v>0.50783786625243221</v>
      </c>
      <c r="BW3931">
        <v>14.762015298591761</v>
      </c>
      <c r="BX3931">
        <v>36.764050465754138</v>
      </c>
      <c r="BY3931">
        <v>32.29640708563246</v>
      </c>
      <c r="BZ3931">
        <v>724.25655430368931</v>
      </c>
      <c r="CA3931">
        <v>206.27309651579213</v>
      </c>
      <c r="CB3931">
        <v>231.90814591569159</v>
      </c>
      <c r="CC3931" s="156">
        <v>0.96</v>
      </c>
      <c r="CD3931">
        <v>1920</v>
      </c>
      <c r="CE3931">
        <v>0.16824038114027617</v>
      </c>
      <c r="CF3931">
        <v>5.4392874656953918</v>
      </c>
      <c r="CG3931">
        <v>0.20246344920863851</v>
      </c>
      <c r="CH3931">
        <v>16.731061662648756</v>
      </c>
      <c r="CI3931">
        <v>8</v>
      </c>
    </row>
    <row r="3932" spans="47:87" x14ac:dyDescent="0.3">
      <c r="AU3932">
        <v>0.3</v>
      </c>
      <c r="AV3932">
        <v>17.754486635221763</v>
      </c>
      <c r="AW3932">
        <v>0.26331207975852744</v>
      </c>
      <c r="AX3932">
        <v>1.1168821678166414</v>
      </c>
      <c r="AY3932">
        <v>311.88453726139619</v>
      </c>
      <c r="AZ3932">
        <v>0.1057457823281257</v>
      </c>
      <c r="BA3932">
        <v>405.37749383824996</v>
      </c>
      <c r="BB3932">
        <v>301.48812501745556</v>
      </c>
      <c r="BC3932">
        <v>1</v>
      </c>
      <c r="BD3932">
        <v>39.778320076053163</v>
      </c>
      <c r="BE3932">
        <v>97.667679387330736</v>
      </c>
      <c r="BF3932">
        <v>17.002461498197398</v>
      </c>
      <c r="BG3932">
        <v>3.9747291006623868</v>
      </c>
      <c r="BH3932">
        <v>417.07223202536238</v>
      </c>
      <c r="BI3932">
        <v>0.20000000000000007</v>
      </c>
      <c r="BJ3932">
        <v>2652.9848380813423</v>
      </c>
      <c r="BK3932">
        <v>698.51424832188184</v>
      </c>
      <c r="BL3932">
        <v>941.58775421415407</v>
      </c>
      <c r="BM3932">
        <v>1029.7864354038331</v>
      </c>
      <c r="BN3932">
        <v>186.96777802490993</v>
      </c>
      <c r="BO3932">
        <v>23.594335930599048</v>
      </c>
      <c r="BP3932">
        <v>6.4523186701661128E-2</v>
      </c>
      <c r="BQ3932">
        <v>100</v>
      </c>
      <c r="BR3932">
        <v>322.6239784781377</v>
      </c>
      <c r="BS3932">
        <v>5.1564954558174947E-2</v>
      </c>
      <c r="BT3932">
        <v>2.6708096276990384E-4</v>
      </c>
      <c r="BU3932">
        <v>0</v>
      </c>
      <c r="BV3932">
        <v>0.53842672148603832</v>
      </c>
      <c r="BW3932">
        <v>14.618459621653198</v>
      </c>
      <c r="BX3932">
        <v>33.167084947406487</v>
      </c>
      <c r="BY3932">
        <v>32.562982826154048</v>
      </c>
      <c r="BZ3932">
        <v>824.18605553807333</v>
      </c>
      <c r="CA3932">
        <v>281.93138537780067</v>
      </c>
      <c r="CB3932">
        <v>232.29861025229312</v>
      </c>
      <c r="CC3932" s="156">
        <v>1.0900000000000001</v>
      </c>
      <c r="CD3932">
        <v>1630</v>
      </c>
      <c r="CE3932">
        <v>4.4892642756337864E-2</v>
      </c>
      <c r="CF3932">
        <v>2.5488735278625949</v>
      </c>
      <c r="CG3932">
        <v>7.7561998093464576E-2</v>
      </c>
      <c r="CH3932">
        <v>-9.593522242078043</v>
      </c>
      <c r="CI3932" t="s">
        <v>479</v>
      </c>
    </row>
    <row r="3933" spans="47:87" x14ac:dyDescent="0.3">
      <c r="AU3933">
        <v>0.3</v>
      </c>
      <c r="AV3933">
        <v>20.503942593607103</v>
      </c>
      <c r="AW3933">
        <v>0.39513178767119811</v>
      </c>
      <c r="AX3933">
        <v>1.8563392039696232</v>
      </c>
      <c r="AY3933">
        <v>341.57075442099364</v>
      </c>
      <c r="AZ3933">
        <v>0.10464161967222418</v>
      </c>
      <c r="BA3933">
        <v>448.59961547651176</v>
      </c>
      <c r="BB3933">
        <v>263.15032101576185</v>
      </c>
      <c r="BC3933">
        <v>1</v>
      </c>
      <c r="BD3933">
        <v>36.014838684125792</v>
      </c>
      <c r="BE3933">
        <v>96.586896210291883</v>
      </c>
      <c r="BF3933">
        <v>13.750305619599697</v>
      </c>
      <c r="BG3933">
        <v>4.3399495561596808</v>
      </c>
      <c r="BH3933">
        <v>434.77389272057439</v>
      </c>
      <c r="BI3933">
        <v>0.19999999999999996</v>
      </c>
      <c r="BJ3933">
        <v>2924.6563496777981</v>
      </c>
      <c r="BK3933">
        <v>700.89273426918123</v>
      </c>
      <c r="BL3933">
        <v>870.75574067584876</v>
      </c>
      <c r="BM3933">
        <v>898.13497362566329</v>
      </c>
      <c r="BN3933">
        <v>116.09827599751448</v>
      </c>
      <c r="BO3933">
        <v>35.712199806422063</v>
      </c>
      <c r="BP3933">
        <v>5.9952216595748967E-2</v>
      </c>
      <c r="BQ3933">
        <v>100</v>
      </c>
      <c r="BR3933">
        <v>322.86293846564917</v>
      </c>
      <c r="BS3933">
        <v>5.3211145915164723E-2</v>
      </c>
      <c r="BT3933">
        <v>3.1869101674998293E-4</v>
      </c>
      <c r="BU3933">
        <v>0</v>
      </c>
      <c r="BV3933">
        <v>0.57355403582749587</v>
      </c>
      <c r="BW3933">
        <v>13.394718086945058</v>
      </c>
      <c r="BX3933">
        <v>34.842153638355228</v>
      </c>
      <c r="BY3933">
        <v>33.449486634086561</v>
      </c>
      <c r="BZ3933">
        <v>1298.4911638516226</v>
      </c>
      <c r="CA3933">
        <v>328.3914381029486</v>
      </c>
      <c r="CB3933">
        <v>238.68475936560637</v>
      </c>
      <c r="CC3933" s="156">
        <v>1.1000000000000001</v>
      </c>
      <c r="CD3933">
        <v>2110</v>
      </c>
      <c r="CE3933">
        <v>6.696407722272002E-2</v>
      </c>
      <c r="CF3933">
        <v>2.9761059576724751</v>
      </c>
      <c r="CG3933">
        <v>9.7164349362894295E-2</v>
      </c>
      <c r="CH3933">
        <v>-3.6264624256084925</v>
      </c>
      <c r="CI3933" t="s">
        <v>479</v>
      </c>
    </row>
    <row r="3934" spans="47:87" x14ac:dyDescent="0.3">
      <c r="AU3934">
        <v>0.3</v>
      </c>
      <c r="AV3934">
        <v>18.221453647486339</v>
      </c>
      <c r="AW3934">
        <v>0.33637204973925477</v>
      </c>
      <c r="AX3934">
        <v>1.2067473712504837</v>
      </c>
      <c r="AY3934">
        <v>358.47165868065673</v>
      </c>
      <c r="AZ3934">
        <v>9.0470310876251347E-2</v>
      </c>
      <c r="BA3934">
        <v>496.12093071060963</v>
      </c>
      <c r="BB3934">
        <v>291.24290333657194</v>
      </c>
      <c r="BC3934">
        <v>1</v>
      </c>
      <c r="BD3934">
        <v>39.84736824050664</v>
      </c>
      <c r="BE3934">
        <v>99.884661167116917</v>
      </c>
      <c r="BF3934">
        <v>13.212446159443585</v>
      </c>
      <c r="BG3934">
        <v>6.0670736866764594</v>
      </c>
      <c r="BH3934">
        <v>362.20313347248771</v>
      </c>
      <c r="BI3934">
        <v>0.20000000000000007</v>
      </c>
      <c r="BJ3934">
        <v>2999.7501941380337</v>
      </c>
      <c r="BK3934">
        <v>712.93207203261852</v>
      </c>
      <c r="BL3934">
        <v>898.91554881109869</v>
      </c>
      <c r="BM3934">
        <v>1076.5411494868663</v>
      </c>
      <c r="BN3934">
        <v>204.17894101111293</v>
      </c>
      <c r="BO3934">
        <v>30.326261671593482</v>
      </c>
      <c r="BP3934">
        <v>6.0155695656566734E-2</v>
      </c>
      <c r="BQ3934">
        <v>100</v>
      </c>
      <c r="BR3934">
        <v>380.16957914883881</v>
      </c>
      <c r="BS3934">
        <v>5.7038369481854582E-2</v>
      </c>
      <c r="BT3934">
        <v>3.040151477813317E-4</v>
      </c>
      <c r="BU3934">
        <v>0</v>
      </c>
      <c r="BV3934">
        <v>0.53837116386405537</v>
      </c>
      <c r="BW3934">
        <v>14.178511104526576</v>
      </c>
      <c r="BX3934">
        <v>35.051772774216168</v>
      </c>
      <c r="BY3934">
        <v>36.235548793648285</v>
      </c>
      <c r="BZ3934">
        <v>909.916746516525</v>
      </c>
      <c r="CA3934">
        <v>330.49563769069124</v>
      </c>
      <c r="CB3934">
        <v>237.05367713650233</v>
      </c>
      <c r="CC3934" s="156">
        <v>1.1299999999999999</v>
      </c>
      <c r="CD3934">
        <v>1850</v>
      </c>
      <c r="CE3934">
        <v>9.5229010815410797E-2</v>
      </c>
      <c r="CF3934">
        <v>3.4108998188098449</v>
      </c>
      <c r="CG3934">
        <v>0.12358646411478195</v>
      </c>
      <c r="CH3934">
        <v>1.1181808467720868</v>
      </c>
      <c r="CI3934">
        <v>19</v>
      </c>
    </row>
    <row r="3935" spans="47:87" x14ac:dyDescent="0.3">
      <c r="AU3935">
        <v>0.3</v>
      </c>
      <c r="AV3935">
        <v>19.334106798290339</v>
      </c>
      <c r="AW3935">
        <v>0.32712686638016181</v>
      </c>
      <c r="AX3935">
        <v>1.5811988997557338</v>
      </c>
      <c r="AY3935">
        <v>335.57661429394875</v>
      </c>
      <c r="AZ3935">
        <v>0.12081163232184725</v>
      </c>
      <c r="BA3935">
        <v>547.24617309824112</v>
      </c>
      <c r="BB3935">
        <v>337.3703536902218</v>
      </c>
      <c r="BC3935">
        <v>1</v>
      </c>
      <c r="BD3935">
        <v>34.918292578740065</v>
      </c>
      <c r="BE3935">
        <v>108.8231292519695</v>
      </c>
      <c r="BF3935">
        <v>21.208245476186196</v>
      </c>
      <c r="BG3935">
        <v>4.4245567064595077</v>
      </c>
      <c r="BH3935">
        <v>442.76988581312224</v>
      </c>
      <c r="BI3935">
        <v>0.20000000000000004</v>
      </c>
      <c r="BJ3935">
        <v>2422.3926455115825</v>
      </c>
      <c r="BK3935">
        <v>681.15912800426634</v>
      </c>
      <c r="BL3935">
        <v>895.32202763632858</v>
      </c>
      <c r="BM3935">
        <v>920.85247088293977</v>
      </c>
      <c r="BN3935">
        <v>155.35555848174067</v>
      </c>
      <c r="BO3935">
        <v>29.587465720863705</v>
      </c>
      <c r="BP3935">
        <v>4.6849150059358434E-2</v>
      </c>
      <c r="BQ3935">
        <v>100</v>
      </c>
      <c r="BR3935">
        <v>355.81896986573622</v>
      </c>
      <c r="BS3935">
        <v>5.6330056753831743E-2</v>
      </c>
      <c r="BT3935">
        <v>2.9166506054231089E-4</v>
      </c>
      <c r="BU3935">
        <v>0</v>
      </c>
      <c r="BV3935">
        <v>0.58749405598578797</v>
      </c>
      <c r="BW3935">
        <v>14.744954251852493</v>
      </c>
      <c r="BX3935">
        <v>35.841186803906751</v>
      </c>
      <c r="BY3935">
        <v>37.470427309147645</v>
      </c>
      <c r="BZ3935">
        <v>989.38238653795736</v>
      </c>
      <c r="CA3935">
        <v>274.84106252820652</v>
      </c>
      <c r="CB3935">
        <v>237.44701394377137</v>
      </c>
      <c r="CC3935" s="156">
        <v>1.27</v>
      </c>
      <c r="CD3935">
        <v>1020</v>
      </c>
      <c r="CE3935">
        <v>9.5559894903730402E-2</v>
      </c>
      <c r="CF3935">
        <v>3.3871896710810243</v>
      </c>
      <c r="CG3935">
        <v>0.12833602090113833</v>
      </c>
      <c r="CH3935">
        <v>-1.7943895171148763</v>
      </c>
      <c r="CI3935" t="s">
        <v>479</v>
      </c>
    </row>
    <row r="3936" spans="47:87" x14ac:dyDescent="0.3">
      <c r="AU3936">
        <v>0.3</v>
      </c>
      <c r="AV3936">
        <v>18.773709709464409</v>
      </c>
      <c r="AW3936">
        <v>0.36187984592515154</v>
      </c>
      <c r="AX3936">
        <v>2.7022777527958417</v>
      </c>
      <c r="AY3936">
        <v>331.3806670361738</v>
      </c>
      <c r="AZ3936">
        <v>0.10406405013543905</v>
      </c>
      <c r="BA3936">
        <v>427.06602467051664</v>
      </c>
      <c r="BB3936">
        <v>379.39380211748949</v>
      </c>
      <c r="BC3936">
        <v>1</v>
      </c>
      <c r="BD3936">
        <v>35.667085008807703</v>
      </c>
      <c r="BE3936">
        <v>95.229565349361806</v>
      </c>
      <c r="BF3936">
        <v>20.771904626476307</v>
      </c>
      <c r="BG3936">
        <v>5.8708752021731536</v>
      </c>
      <c r="BH3936">
        <v>401.02504826964423</v>
      </c>
      <c r="BI3936">
        <v>0.19999999999999998</v>
      </c>
      <c r="BJ3936">
        <v>2439.9812220429731</v>
      </c>
      <c r="BK3936">
        <v>686.2420574058134</v>
      </c>
      <c r="BL3936">
        <v>951.58250679718674</v>
      </c>
      <c r="BM3936">
        <v>968.47342541661192</v>
      </c>
      <c r="BN3936">
        <v>136.53074563315081</v>
      </c>
      <c r="BO3936">
        <v>32.599098933395709</v>
      </c>
      <c r="BP3936">
        <v>6.7944852098157552E-2</v>
      </c>
      <c r="BQ3936">
        <v>100</v>
      </c>
      <c r="BR3936">
        <v>384.65990269386344</v>
      </c>
      <c r="BS3936">
        <v>5.5813840492147507E-2</v>
      </c>
      <c r="BT3936">
        <v>3.3172215013856809E-4</v>
      </c>
      <c r="BU3936">
        <v>0</v>
      </c>
      <c r="BV3936">
        <v>0.5570580779946982</v>
      </c>
      <c r="BW3936">
        <v>14.373776756143315</v>
      </c>
      <c r="BX3936">
        <v>33.597077784944375</v>
      </c>
      <c r="BY3936">
        <v>32.520683833499412</v>
      </c>
      <c r="BZ3936">
        <v>1288.7665953283199</v>
      </c>
      <c r="CA3936">
        <v>322.53768400471466</v>
      </c>
      <c r="CB3936">
        <v>234.30430533591624</v>
      </c>
      <c r="CC3936" s="156">
        <v>0.83</v>
      </c>
      <c r="CD3936">
        <v>2230</v>
      </c>
      <c r="CE3936">
        <v>0.22051994774364037</v>
      </c>
      <c r="CF3936">
        <v>5.6523900100839457</v>
      </c>
      <c r="CG3936">
        <v>0.2647474210068369</v>
      </c>
      <c r="CH3936">
        <v>18.522343167420498</v>
      </c>
      <c r="CI3936">
        <v>6</v>
      </c>
    </row>
    <row r="3937" spans="47:87" x14ac:dyDescent="0.3">
      <c r="AU3937">
        <v>0.3</v>
      </c>
      <c r="AV3937">
        <v>19.562573499640553</v>
      </c>
      <c r="AW3937">
        <v>0.29422189833556056</v>
      </c>
      <c r="AX3937">
        <v>0.53803624850123954</v>
      </c>
      <c r="AY3937">
        <v>361.14798322231735</v>
      </c>
      <c r="AZ3937">
        <v>0.10092633209407255</v>
      </c>
      <c r="BA3937">
        <v>422.60252118872569</v>
      </c>
      <c r="BB3937">
        <v>296.62918367037378</v>
      </c>
      <c r="BC3937">
        <v>1</v>
      </c>
      <c r="BD3937">
        <v>39.590833182817555</v>
      </c>
      <c r="BE3937">
        <v>82.136244605606791</v>
      </c>
      <c r="BF3937">
        <v>27.058911008185824</v>
      </c>
      <c r="BG3937">
        <v>4.8414664890832118</v>
      </c>
      <c r="BH3937">
        <v>431.40246752301061</v>
      </c>
      <c r="BI3937">
        <v>0.19999999999999996</v>
      </c>
      <c r="BJ3937">
        <v>2738.218166012337</v>
      </c>
      <c r="BK3937">
        <v>675.76850271179251</v>
      </c>
      <c r="BL3937">
        <v>909.79676414070514</v>
      </c>
      <c r="BM3937">
        <v>1010.2500853480385</v>
      </c>
      <c r="BN3937">
        <v>105.26580155940371</v>
      </c>
      <c r="BO3937">
        <v>26.811544752496122</v>
      </c>
      <c r="BP3937">
        <v>1.7879114948428646E-2</v>
      </c>
      <c r="BQ3937">
        <v>100</v>
      </c>
      <c r="BR3937">
        <v>320.82560826381007</v>
      </c>
      <c r="BS3937">
        <v>5.4913005565664356E-2</v>
      </c>
      <c r="BT3937">
        <v>2.8941150830490782E-4</v>
      </c>
      <c r="BU3937">
        <v>11.565328447141278</v>
      </c>
      <c r="BV3937">
        <v>0.49904184385630945</v>
      </c>
      <c r="BW3937">
        <v>15.201891515368123</v>
      </c>
      <c r="BX3937">
        <v>38.084890442939844</v>
      </c>
      <c r="BY3937">
        <v>33.982231865156024</v>
      </c>
      <c r="BZ3937">
        <v>1098.3074077469601</v>
      </c>
      <c r="CA3937">
        <v>402.45582302390176</v>
      </c>
      <c r="CB3937">
        <v>242.29258272576914</v>
      </c>
      <c r="CC3937" s="156">
        <v>0.69</v>
      </c>
      <c r="CD3937">
        <v>2760</v>
      </c>
      <c r="CE3937">
        <v>0.12906119693628426</v>
      </c>
      <c r="CF3937">
        <v>3.8092917640316948</v>
      </c>
      <c r="CG3937">
        <v>0.16943949297120162</v>
      </c>
      <c r="CH3937">
        <v>4.4417349214097452</v>
      </c>
      <c r="CI3937">
        <v>13</v>
      </c>
    </row>
    <row r="3938" spans="47:87" x14ac:dyDescent="0.3">
      <c r="AU3938">
        <v>0.3</v>
      </c>
      <c r="AV3938">
        <v>16.782994485685514</v>
      </c>
      <c r="AW3938">
        <v>0.32656021232273458</v>
      </c>
      <c r="AX3938">
        <v>1.1540424869377062</v>
      </c>
      <c r="AY3938">
        <v>351.24478309548039</v>
      </c>
      <c r="AZ3938">
        <v>8.4601646180156295E-2</v>
      </c>
      <c r="BA3938">
        <v>401.23549860870958</v>
      </c>
      <c r="BB3938">
        <v>310.55988087875539</v>
      </c>
      <c r="BC3938">
        <v>1</v>
      </c>
      <c r="BD3938">
        <v>43.439268654532405</v>
      </c>
      <c r="BE3938">
        <v>85.50090367573253</v>
      </c>
      <c r="BF3938">
        <v>16.000171490559399</v>
      </c>
      <c r="BG3938">
        <v>5.076339708500484</v>
      </c>
      <c r="BH3938">
        <v>400.12198937185769</v>
      </c>
      <c r="BI3938">
        <v>0.2</v>
      </c>
      <c r="BJ3938">
        <v>2450.0696236540484</v>
      </c>
      <c r="BK3938">
        <v>689.7880606643447</v>
      </c>
      <c r="BL3938">
        <v>896.14397799157996</v>
      </c>
      <c r="BM3938">
        <v>763.39120460206323</v>
      </c>
      <c r="BN3938">
        <v>176.05585901730075</v>
      </c>
      <c r="BO3938">
        <v>29.883189193702556</v>
      </c>
      <c r="BP3938">
        <v>4.8393278277642877E-3</v>
      </c>
      <c r="BQ3938">
        <v>100</v>
      </c>
      <c r="BR3938">
        <v>323.40783130421238</v>
      </c>
      <c r="BS3938">
        <v>5.6729322585777064E-2</v>
      </c>
      <c r="BT3938">
        <v>2.8221668903197092E-4</v>
      </c>
      <c r="BU3938">
        <v>0</v>
      </c>
      <c r="BV3938">
        <v>0.52192592269738236</v>
      </c>
      <c r="BW3938">
        <v>14.023233939142161</v>
      </c>
      <c r="BX3938">
        <v>32.951869153214048</v>
      </c>
      <c r="BY3938">
        <v>29.4549714699777</v>
      </c>
      <c r="BZ3938">
        <v>1074.8630621233087</v>
      </c>
      <c r="CA3938">
        <v>258.14128399526226</v>
      </c>
      <c r="CB3938">
        <v>239.03739079603366</v>
      </c>
      <c r="CC3938" s="156">
        <v>0.67</v>
      </c>
      <c r="CD3938">
        <v>1680</v>
      </c>
      <c r="CE3938">
        <v>0.15007283211536637</v>
      </c>
      <c r="CF3938">
        <v>6.3442228221943537</v>
      </c>
      <c r="CG3938">
        <v>0.19908074891525893</v>
      </c>
      <c r="CH3938">
        <v>16.045332697244405</v>
      </c>
      <c r="CI3938">
        <v>8</v>
      </c>
    </row>
    <row r="3939" spans="47:87" x14ac:dyDescent="0.3">
      <c r="AU3939">
        <v>0.3</v>
      </c>
      <c r="AV3939">
        <v>19.178315442611101</v>
      </c>
      <c r="AW3939">
        <v>0.35401308932130293</v>
      </c>
      <c r="AX3939">
        <v>0.62298583698469712</v>
      </c>
      <c r="AY3939">
        <v>324.98160573635499</v>
      </c>
      <c r="AZ3939">
        <v>0.10329438029582795</v>
      </c>
      <c r="BA3939">
        <v>539.65963826775669</v>
      </c>
      <c r="BB3939">
        <v>328.24393584006134</v>
      </c>
      <c r="BC3939">
        <v>1</v>
      </c>
      <c r="BD3939">
        <v>34.930958149387642</v>
      </c>
      <c r="BE3939">
        <v>98.595654643681613</v>
      </c>
      <c r="BF3939">
        <v>14.7002586854887</v>
      </c>
      <c r="BG3939">
        <v>5.3686590816741555</v>
      </c>
      <c r="BH3939">
        <v>379.5541266319097</v>
      </c>
      <c r="BI3939">
        <v>0.19999999999999998</v>
      </c>
      <c r="BJ3939">
        <v>2469.6134585151012</v>
      </c>
      <c r="BK3939">
        <v>689.0347717451474</v>
      </c>
      <c r="BL3939">
        <v>850.75806415826946</v>
      </c>
      <c r="BM3939">
        <v>986.01727565762394</v>
      </c>
      <c r="BN3939">
        <v>149.84026458030334</v>
      </c>
      <c r="BO3939">
        <v>32.121079672145143</v>
      </c>
      <c r="BP3939">
        <v>3.8473902702176134E-2</v>
      </c>
      <c r="BQ3939">
        <v>100</v>
      </c>
      <c r="BR3939">
        <v>340.40383984971692</v>
      </c>
      <c r="BS3939">
        <v>5.6860307701481518E-2</v>
      </c>
      <c r="BT3939">
        <v>2.9969725513762736E-4</v>
      </c>
      <c r="BU3939">
        <v>19.815210215415984</v>
      </c>
      <c r="BV3939">
        <v>0.52147031323653414</v>
      </c>
      <c r="BW3939">
        <v>14.257240219314312</v>
      </c>
      <c r="BX3939">
        <v>37.499803432071829</v>
      </c>
      <c r="BY3939">
        <v>29.589632533033161</v>
      </c>
      <c r="BZ3939">
        <v>1009.3773031007064</v>
      </c>
      <c r="CA3939">
        <v>262.63135522118705</v>
      </c>
      <c r="CB3939">
        <v>239.19002341915066</v>
      </c>
      <c r="CC3939" s="156">
        <v>1.1599999999999999</v>
      </c>
      <c r="CD3939">
        <v>670</v>
      </c>
      <c r="CE3939">
        <v>0.18849746944030521</v>
      </c>
      <c r="CF3939">
        <v>7.1155946310648135</v>
      </c>
      <c r="CG3939">
        <v>0.24733880514537168</v>
      </c>
      <c r="CH3939">
        <v>18.594992769078566</v>
      </c>
      <c r="CI3939">
        <v>7</v>
      </c>
    </row>
    <row r="3940" spans="47:87" x14ac:dyDescent="0.3">
      <c r="AU3940">
        <v>0.3</v>
      </c>
      <c r="AV3940">
        <v>20.554641201366646</v>
      </c>
      <c r="AW3940">
        <v>0.33841255976557649</v>
      </c>
      <c r="AX3940">
        <v>1.3691714862267605</v>
      </c>
      <c r="AY3940">
        <v>342.11821751590776</v>
      </c>
      <c r="AZ3940">
        <v>0.1115295540715615</v>
      </c>
      <c r="BA3940">
        <v>398.15132471262012</v>
      </c>
      <c r="BB3940">
        <v>327.60061637885531</v>
      </c>
      <c r="BC3940">
        <v>1</v>
      </c>
      <c r="BD3940">
        <v>45.982346237371722</v>
      </c>
      <c r="BE3940">
        <v>105.28051793178943</v>
      </c>
      <c r="BF3940">
        <v>6.1093112552382918</v>
      </c>
      <c r="BG3940">
        <v>5.8888404230739324</v>
      </c>
      <c r="BH3940">
        <v>405.39519440896089</v>
      </c>
      <c r="BI3940">
        <v>0.2</v>
      </c>
      <c r="BJ3940">
        <v>2120.703042927872</v>
      </c>
      <c r="BK3940">
        <v>697.9350241612326</v>
      </c>
      <c r="BL3940">
        <v>909.49066031695179</v>
      </c>
      <c r="BM3940">
        <v>853.74597500442678</v>
      </c>
      <c r="BN3940">
        <v>179.01759100962701</v>
      </c>
      <c r="BO3940">
        <v>30.552704387259499</v>
      </c>
      <c r="BP3940">
        <v>5.5266782940557008E-2</v>
      </c>
      <c r="BQ3940">
        <v>100</v>
      </c>
      <c r="BR3940">
        <v>412.88291229368872</v>
      </c>
      <c r="BS3940">
        <v>5.5636348723769748E-2</v>
      </c>
      <c r="BT3940">
        <v>3.3262720573916182E-4</v>
      </c>
      <c r="BU3940">
        <v>70.980533130035084</v>
      </c>
      <c r="BV3940">
        <v>0.59636546961098125</v>
      </c>
      <c r="BW3940">
        <v>15.517259794597537</v>
      </c>
      <c r="BX3940">
        <v>36.183653963936827</v>
      </c>
      <c r="BY3940">
        <v>34.47895648496705</v>
      </c>
      <c r="BZ3940">
        <v>1105.1061186375862</v>
      </c>
      <c r="CA3940">
        <v>219.3685350251485</v>
      </c>
      <c r="CB3940">
        <v>230.55059196260515</v>
      </c>
      <c r="CC3940" s="156">
        <v>0.77</v>
      </c>
      <c r="CD3940">
        <v>1000</v>
      </c>
      <c r="CE3940">
        <v>0.21352988024466635</v>
      </c>
      <c r="CF3940">
        <v>9.1461763994673042</v>
      </c>
      <c r="CG3940">
        <v>0.28195979635032559</v>
      </c>
      <c r="CH3940">
        <v>33.727112575297888</v>
      </c>
      <c r="CI3940">
        <v>6</v>
      </c>
    </row>
    <row r="3941" spans="47:87" x14ac:dyDescent="0.3">
      <c r="AU3941">
        <v>0.3</v>
      </c>
      <c r="AV3941">
        <v>22.219168989158394</v>
      </c>
      <c r="AW3941">
        <v>0.33743016460123365</v>
      </c>
      <c r="AX3941">
        <v>0.33029471751767259</v>
      </c>
      <c r="AY3941">
        <v>364.59756266669052</v>
      </c>
      <c r="AZ3941">
        <v>0.10022343613458462</v>
      </c>
      <c r="BA3941">
        <v>496.9983383311212</v>
      </c>
      <c r="BB3941">
        <v>351.8282697335037</v>
      </c>
      <c r="BC3941">
        <v>1</v>
      </c>
      <c r="BD3941">
        <v>40.071893461400578</v>
      </c>
      <c r="BE3941">
        <v>91.851630618178064</v>
      </c>
      <c r="BF3941">
        <v>14.130924766192306</v>
      </c>
      <c r="BG3941">
        <v>2.3739042760202089</v>
      </c>
      <c r="BH3941">
        <v>450.22084090964319</v>
      </c>
      <c r="BI3941">
        <v>0.2</v>
      </c>
      <c r="BJ3941">
        <v>2638.7327946512892</v>
      </c>
      <c r="BK3941">
        <v>685.69832879885803</v>
      </c>
      <c r="BL3941">
        <v>866.08504213336494</v>
      </c>
      <c r="BM3941">
        <v>864.2965623921458</v>
      </c>
      <c r="BN3941">
        <v>122.13063506482513</v>
      </c>
      <c r="BO3941">
        <v>30.379833198372573</v>
      </c>
      <c r="BP3941">
        <v>6.5374166599220324E-2</v>
      </c>
      <c r="BQ3941">
        <v>100</v>
      </c>
      <c r="BR3941">
        <v>350.66261078030192</v>
      </c>
      <c r="BS3941">
        <v>5.616369231608765E-2</v>
      </c>
      <c r="BT3941">
        <v>3.0676430458221449E-4</v>
      </c>
      <c r="BU3941">
        <v>0</v>
      </c>
      <c r="BV3941">
        <v>0.55358142826442458</v>
      </c>
      <c r="BW3941">
        <v>14.367739631857543</v>
      </c>
      <c r="BX3941">
        <v>35.517032050146703</v>
      </c>
      <c r="BY3941">
        <v>27.393127649554568</v>
      </c>
      <c r="BZ3941">
        <v>842.90127294710851</v>
      </c>
      <c r="CA3941">
        <v>321.23869689136302</v>
      </c>
      <c r="CB3941">
        <v>227.68387190526039</v>
      </c>
      <c r="CC3941" s="156">
        <v>0.9</v>
      </c>
      <c r="CD3941">
        <v>1420</v>
      </c>
      <c r="CE3941">
        <v>0.39714914827020742</v>
      </c>
      <c r="CF3941">
        <v>7.4761436070694707</v>
      </c>
      <c r="CG3941">
        <v>0.3520579506836094</v>
      </c>
      <c r="CH3941">
        <v>44.198205360451531</v>
      </c>
      <c r="CI3941">
        <v>4</v>
      </c>
    </row>
    <row r="3942" spans="47:87" x14ac:dyDescent="0.3">
      <c r="AU3942">
        <v>0.3</v>
      </c>
      <c r="AV3942">
        <v>19.409859563983993</v>
      </c>
      <c r="AW3942">
        <v>0.30428970144560685</v>
      </c>
      <c r="AX3942">
        <v>1.4857544649244152</v>
      </c>
      <c r="AY3942">
        <v>353.62897626630303</v>
      </c>
      <c r="AZ3942">
        <v>0.11217734963157308</v>
      </c>
      <c r="BA3942">
        <v>415.04109248978972</v>
      </c>
      <c r="BB3942">
        <v>327.76514487044949</v>
      </c>
      <c r="BC3942">
        <v>1</v>
      </c>
      <c r="BD3942">
        <v>47.219968297603558</v>
      </c>
      <c r="BE3942">
        <v>96.899551806036911</v>
      </c>
      <c r="BF3942">
        <v>13.969512654012963</v>
      </c>
      <c r="BG3942">
        <v>4.5624141737495849</v>
      </c>
      <c r="BH3942">
        <v>449.72978675059198</v>
      </c>
      <c r="BI3942">
        <v>0.2</v>
      </c>
      <c r="BJ3942">
        <v>2777.2545055214105</v>
      </c>
      <c r="BK3942">
        <v>684.67789011938851</v>
      </c>
      <c r="BL3942">
        <v>892.7396133849486</v>
      </c>
      <c r="BM3942">
        <v>960.01229631859826</v>
      </c>
      <c r="BN3942">
        <v>187.97372289784957</v>
      </c>
      <c r="BO3942">
        <v>27.419867882315494</v>
      </c>
      <c r="BP3942">
        <v>5.5963554135757286E-2</v>
      </c>
      <c r="BQ3942">
        <v>100</v>
      </c>
      <c r="BR3942">
        <v>365.06973821252473</v>
      </c>
      <c r="BS3942">
        <v>5.4850270170545862E-2</v>
      </c>
      <c r="BT3942">
        <v>3.0085720023157543E-4</v>
      </c>
      <c r="BU3942">
        <v>0</v>
      </c>
      <c r="BV3942">
        <v>0.51263123606078909</v>
      </c>
      <c r="BW3942">
        <v>15.473088419179497</v>
      </c>
      <c r="BX3942">
        <v>34.042361516227118</v>
      </c>
      <c r="BY3942">
        <v>32.251092312887529</v>
      </c>
      <c r="BZ3942">
        <v>749.4841717305776</v>
      </c>
      <c r="CA3942">
        <v>267.29151071077558</v>
      </c>
      <c r="CB3942">
        <v>220.61999616701175</v>
      </c>
      <c r="CC3942" s="156">
        <v>1.17</v>
      </c>
      <c r="CD3942">
        <v>1050</v>
      </c>
      <c r="CE3942">
        <v>0.22802885700014897</v>
      </c>
      <c r="CF3942">
        <v>7.818465789685817</v>
      </c>
      <c r="CG3942">
        <v>0.27376848841532353</v>
      </c>
      <c r="CH3942">
        <v>33.992276033360731</v>
      </c>
      <c r="CI3942">
        <v>5</v>
      </c>
    </row>
    <row r="3943" spans="47:87" x14ac:dyDescent="0.3">
      <c r="AU3943">
        <v>0.3</v>
      </c>
      <c r="AV3943">
        <v>19.544891712502931</v>
      </c>
      <c r="AW3943">
        <v>0.32889201759987047</v>
      </c>
      <c r="AX3943">
        <v>0.60384628943258734</v>
      </c>
      <c r="AY3943">
        <v>360.31165363925476</v>
      </c>
      <c r="AZ3943">
        <v>0.11363526850054062</v>
      </c>
      <c r="BA3943">
        <v>450.04748768985183</v>
      </c>
      <c r="BB3943">
        <v>381.86643611774019</v>
      </c>
      <c r="BC3943">
        <v>1</v>
      </c>
      <c r="BD3943">
        <v>35.409798582675293</v>
      </c>
      <c r="BE3943">
        <v>106.83872799690801</v>
      </c>
      <c r="BF3943">
        <v>15.443128398995336</v>
      </c>
      <c r="BG3943">
        <v>5.3647684055672586</v>
      </c>
      <c r="BH3943">
        <v>409.14959232764085</v>
      </c>
      <c r="BI3943">
        <v>0.20000000000000007</v>
      </c>
      <c r="BJ3943">
        <v>2327.3822491757523</v>
      </c>
      <c r="BK3943">
        <v>677.80170563882621</v>
      </c>
      <c r="BL3943">
        <v>872.7006149352577</v>
      </c>
      <c r="BM3943">
        <v>803.86162958418129</v>
      </c>
      <c r="BN3943">
        <v>137.54687619448512</v>
      </c>
      <c r="BO3943">
        <v>29.922963110337115</v>
      </c>
      <c r="BP3943">
        <v>2.5802106177361797E-2</v>
      </c>
      <c r="BQ3943">
        <v>100</v>
      </c>
      <c r="BR3943">
        <v>307.57306495799276</v>
      </c>
      <c r="BS3943">
        <v>5.6611986797155733E-2</v>
      </c>
      <c r="BT3943">
        <v>3.1377610513639431E-4</v>
      </c>
      <c r="BU3943">
        <v>0</v>
      </c>
      <c r="BV3943">
        <v>0.54734355955937064</v>
      </c>
      <c r="BW3943">
        <v>13.940936623745444</v>
      </c>
      <c r="BX3943">
        <v>36.527082130714369</v>
      </c>
      <c r="BY3943">
        <v>45.6091787552363</v>
      </c>
      <c r="BZ3943">
        <v>1044.48453101622</v>
      </c>
      <c r="CA3943">
        <v>209.54271198648465</v>
      </c>
      <c r="CB3943">
        <v>231.2711259096148</v>
      </c>
      <c r="CC3943" s="156">
        <v>0.89</v>
      </c>
      <c r="CD3943">
        <v>1650</v>
      </c>
      <c r="CE3943">
        <v>0.24753139550687542</v>
      </c>
      <c r="CF3943">
        <v>7.4106509530561535</v>
      </c>
      <c r="CG3943">
        <v>0.30203002497152376</v>
      </c>
      <c r="CH3943">
        <v>27.122284773168669</v>
      </c>
      <c r="CI3943">
        <v>5</v>
      </c>
    </row>
    <row r="3944" spans="47:87" x14ac:dyDescent="0.3">
      <c r="AU3944">
        <v>0.3</v>
      </c>
      <c r="AV3944">
        <v>19.743544501775023</v>
      </c>
      <c r="AW3944">
        <v>0.3155239310117729</v>
      </c>
      <c r="AX3944">
        <v>0.43104918084845445</v>
      </c>
      <c r="AY3944">
        <v>330.79092397781562</v>
      </c>
      <c r="AZ3944">
        <v>0.10539760441320542</v>
      </c>
      <c r="BA3944">
        <v>446.94470644730177</v>
      </c>
      <c r="BB3944">
        <v>393.94559792463366</v>
      </c>
      <c r="BC3944">
        <v>1</v>
      </c>
      <c r="BD3944">
        <v>33.572213953456483</v>
      </c>
      <c r="BE3944">
        <v>101.30529091031363</v>
      </c>
      <c r="BF3944">
        <v>14.4794241800177</v>
      </c>
      <c r="BG3944">
        <v>5.6479984308520823</v>
      </c>
      <c r="BH3944">
        <v>431.24223582212676</v>
      </c>
      <c r="BI3944">
        <v>0.19999999999999998</v>
      </c>
      <c r="BJ3944">
        <v>2662.3976231445554</v>
      </c>
      <c r="BK3944">
        <v>689.73706924457201</v>
      </c>
      <c r="BL3944">
        <v>840.87646098829009</v>
      </c>
      <c r="BM3944">
        <v>952.53318926329734</v>
      </c>
      <c r="BN3944">
        <v>134.48303331934824</v>
      </c>
      <c r="BO3944">
        <v>28.325316596104663</v>
      </c>
      <c r="BP3944">
        <v>7.1051912157978694E-2</v>
      </c>
      <c r="BQ3944">
        <v>100</v>
      </c>
      <c r="BR3944">
        <v>284.02432283437389</v>
      </c>
      <c r="BS3944">
        <v>5.8749956308918994E-2</v>
      </c>
      <c r="BT3944">
        <v>3.122353483313082E-4</v>
      </c>
      <c r="BU3944">
        <v>153.80153281614051</v>
      </c>
      <c r="BV3944">
        <v>0.55331368982045159</v>
      </c>
      <c r="BW3944">
        <v>13.967747760164306</v>
      </c>
      <c r="BX3944">
        <v>37.726531315406696</v>
      </c>
      <c r="BY3944">
        <v>26.02626213405955</v>
      </c>
      <c r="BZ3944">
        <v>1254.8277255561532</v>
      </c>
      <c r="CA3944">
        <v>357.41670022322677</v>
      </c>
      <c r="CB3944">
        <v>251.53053637354745</v>
      </c>
      <c r="CC3944" s="156">
        <v>1.1000000000000001</v>
      </c>
      <c r="CD3944">
        <v>1210</v>
      </c>
      <c r="CE3944">
        <v>0.17963728883398322</v>
      </c>
      <c r="CF3944">
        <v>7.1014023881681805</v>
      </c>
      <c r="CG3944">
        <v>0.21581713341706638</v>
      </c>
      <c r="CH3944">
        <v>15.135260638021212</v>
      </c>
      <c r="CI3944">
        <v>9</v>
      </c>
    </row>
    <row r="3945" spans="47:87" x14ac:dyDescent="0.3">
      <c r="AU3945">
        <v>0.3</v>
      </c>
      <c r="AV3945">
        <v>21.429059809274591</v>
      </c>
      <c r="AW3945">
        <v>0.34889773602871194</v>
      </c>
      <c r="AX3945">
        <v>1.1250213888815268</v>
      </c>
      <c r="AY3945">
        <v>336.09408934191021</v>
      </c>
      <c r="AZ3945">
        <v>9.0770035864118387E-2</v>
      </c>
      <c r="BA3945">
        <v>450.54491673771759</v>
      </c>
      <c r="BB3945">
        <v>345.75025026501936</v>
      </c>
      <c r="BC3945">
        <v>1</v>
      </c>
      <c r="BD3945">
        <v>41.030951242500002</v>
      </c>
      <c r="BE3945">
        <v>102.8915073400461</v>
      </c>
      <c r="BF3945">
        <v>14.829370159530955</v>
      </c>
      <c r="BG3945">
        <v>5.4352670755316606</v>
      </c>
      <c r="BH3945">
        <v>431.54576185576406</v>
      </c>
      <c r="BI3945">
        <v>0.2</v>
      </c>
      <c r="BJ3945">
        <v>2407.9116283054072</v>
      </c>
      <c r="BK3945">
        <v>671.23676587464786</v>
      </c>
      <c r="BL3945">
        <v>896.63661463745814</v>
      </c>
      <c r="BM3945">
        <v>854.99678082057483</v>
      </c>
      <c r="BN3945">
        <v>92.065181353383508</v>
      </c>
      <c r="BO3945">
        <v>31.2895787970978</v>
      </c>
      <c r="BP3945">
        <v>8.2548894462903061E-2</v>
      </c>
      <c r="BQ3945">
        <v>100</v>
      </c>
      <c r="BR3945">
        <v>349.72936750219128</v>
      </c>
      <c r="BS3945">
        <v>5.6422000160094812E-2</v>
      </c>
      <c r="BT3945">
        <v>3.1526430204169666E-4</v>
      </c>
      <c r="BU3945">
        <v>0</v>
      </c>
      <c r="BV3945">
        <v>0.54715009214412658</v>
      </c>
      <c r="BW3945">
        <v>15.101883539574793</v>
      </c>
      <c r="BX3945">
        <v>33.361012691123321</v>
      </c>
      <c r="BY3945">
        <v>36.644350334182597</v>
      </c>
      <c r="BZ3945">
        <v>912.21582033285415</v>
      </c>
      <c r="CA3945">
        <v>307.91287159949661</v>
      </c>
      <c r="CB3945">
        <v>228.90778073115368</v>
      </c>
      <c r="CC3945" s="156">
        <v>1.06</v>
      </c>
      <c r="CD3945">
        <v>1980</v>
      </c>
      <c r="CE3945">
        <v>5.8070482437563964E-2</v>
      </c>
      <c r="CF3945">
        <v>2.5723313273435231</v>
      </c>
      <c r="CG3945">
        <v>9.6140712132249048E-2</v>
      </c>
      <c r="CH3945">
        <v>-6.5248321876843889</v>
      </c>
      <c r="CI3945" t="s">
        <v>479</v>
      </c>
    </row>
    <row r="3946" spans="47:87" x14ac:dyDescent="0.3">
      <c r="AU3946">
        <v>0.3</v>
      </c>
      <c r="AV3946">
        <v>19.378989803961726</v>
      </c>
      <c r="AW3946">
        <v>0.34001598796172389</v>
      </c>
      <c r="AX3946">
        <v>1.6283710257296347</v>
      </c>
      <c r="AY3946">
        <v>354.15734247002979</v>
      </c>
      <c r="AZ3946">
        <v>8.3342275016340575E-2</v>
      </c>
      <c r="BA3946">
        <v>470.92271500045905</v>
      </c>
      <c r="BB3946">
        <v>275.20060348462772</v>
      </c>
      <c r="BC3946">
        <v>1</v>
      </c>
      <c r="BD3946">
        <v>33.751497062287804</v>
      </c>
      <c r="BE3946">
        <v>93.858941933282708</v>
      </c>
      <c r="BF3946">
        <v>20.591541494018188</v>
      </c>
      <c r="BG3946">
        <v>5.5190564051517486</v>
      </c>
      <c r="BH3946">
        <v>411.45382716611596</v>
      </c>
      <c r="BI3946">
        <v>0.19999999999999998</v>
      </c>
      <c r="BJ3946">
        <v>2703.7134166807427</v>
      </c>
      <c r="BK3946">
        <v>691.00054729133501</v>
      </c>
      <c r="BL3946">
        <v>953.40002803198945</v>
      </c>
      <c r="BM3946">
        <v>822.85140704826972</v>
      </c>
      <c r="BN3946">
        <v>183.92420638743104</v>
      </c>
      <c r="BO3946">
        <v>30.819417220405143</v>
      </c>
      <c r="BP3946">
        <v>4.086992269012054E-2</v>
      </c>
      <c r="BQ3946">
        <v>100</v>
      </c>
      <c r="BR3946">
        <v>387.41426376611804</v>
      </c>
      <c r="BS3946">
        <v>5.4264648542400623E-2</v>
      </c>
      <c r="BT3946">
        <v>3.1459114911198716E-4</v>
      </c>
      <c r="BU3946">
        <v>0</v>
      </c>
      <c r="BV3946">
        <v>0.53535827744740394</v>
      </c>
      <c r="BW3946">
        <v>15.10632823524579</v>
      </c>
      <c r="BX3946">
        <v>34.398005661206298</v>
      </c>
      <c r="BY3946">
        <v>29.421864833993752</v>
      </c>
      <c r="BZ3946">
        <v>868.51612411873305</v>
      </c>
      <c r="CA3946">
        <v>287.09104468660945</v>
      </c>
      <c r="CB3946">
        <v>232.11852746545037</v>
      </c>
      <c r="CC3946" s="156">
        <v>0.96</v>
      </c>
      <c r="CD3946">
        <v>1380</v>
      </c>
      <c r="CE3946">
        <v>0.24791421761146148</v>
      </c>
      <c r="CF3946">
        <v>9.0156374133789505</v>
      </c>
      <c r="CG3946">
        <v>0.30046937846804173</v>
      </c>
      <c r="CH3946">
        <v>44.25238392061825</v>
      </c>
      <c r="CI3946">
        <v>5</v>
      </c>
    </row>
    <row r="3947" spans="47:87" x14ac:dyDescent="0.3">
      <c r="AU3947">
        <v>0.3</v>
      </c>
      <c r="AV3947">
        <v>19.402885434137222</v>
      </c>
      <c r="AW3947">
        <v>0.22934503452231408</v>
      </c>
      <c r="AX3947">
        <v>1.7489953676124095</v>
      </c>
      <c r="AY3947">
        <v>350.79637108878939</v>
      </c>
      <c r="AZ3947">
        <v>9.7687037387043055E-2</v>
      </c>
      <c r="BA3947">
        <v>478.22463307990506</v>
      </c>
      <c r="BB3947">
        <v>256.32982992859161</v>
      </c>
      <c r="BC3947">
        <v>1</v>
      </c>
      <c r="BD3947">
        <v>39.916641452804186</v>
      </c>
      <c r="BE3947">
        <v>109.26961614257822</v>
      </c>
      <c r="BF3947">
        <v>16.603663669269352</v>
      </c>
      <c r="BG3947">
        <v>4.9581233996494936</v>
      </c>
      <c r="BH3947">
        <v>418.22909222548594</v>
      </c>
      <c r="BI3947">
        <v>0.2</v>
      </c>
      <c r="BJ3947">
        <v>2617.8332493202029</v>
      </c>
      <c r="BK3947">
        <v>684.09717637240203</v>
      </c>
      <c r="BL3947">
        <v>895.01469691653404</v>
      </c>
      <c r="BM3947">
        <v>886.02331990044661</v>
      </c>
      <c r="BN3947">
        <v>166.31930975886684</v>
      </c>
      <c r="BO3947">
        <v>20.900284457377314</v>
      </c>
      <c r="BP3947">
        <v>1.3750926342723239E-2</v>
      </c>
      <c r="BQ3947">
        <v>100</v>
      </c>
      <c r="BR3947">
        <v>333.43771932334357</v>
      </c>
      <c r="BS3947">
        <v>5.0019502159586962E-2</v>
      </c>
      <c r="BT3947">
        <v>2.9370689678140936E-4</v>
      </c>
      <c r="BU3947">
        <v>74.457272253251531</v>
      </c>
      <c r="BV3947">
        <v>0.56806880357868683</v>
      </c>
      <c r="BW3947">
        <v>15.319835346107789</v>
      </c>
      <c r="BX3947">
        <v>37.972184533201812</v>
      </c>
      <c r="BY3947">
        <v>36.293753720668441</v>
      </c>
      <c r="BZ3947">
        <v>1082.9311510408243</v>
      </c>
      <c r="CA3947">
        <v>270.82779771064628</v>
      </c>
      <c r="CB3947">
        <v>233.03774388199494</v>
      </c>
      <c r="CC3947" s="156">
        <v>1.22</v>
      </c>
      <c r="CD3947">
        <v>1380</v>
      </c>
      <c r="CE3947">
        <v>0.11738548439315077</v>
      </c>
      <c r="CF3947">
        <v>3.3788958044847863</v>
      </c>
      <c r="CG3947">
        <v>0.15438567521914598</v>
      </c>
      <c r="CH3947">
        <v>2.993365268816341</v>
      </c>
      <c r="CI3947">
        <v>15</v>
      </c>
    </row>
    <row r="3948" spans="47:87" x14ac:dyDescent="0.3">
      <c r="AU3948">
        <v>0.3</v>
      </c>
      <c r="AV3948">
        <v>21.713007899658233</v>
      </c>
      <c r="AW3948">
        <v>0.25109547273259097</v>
      </c>
      <c r="AX3948">
        <v>0.1019504568652114</v>
      </c>
      <c r="AY3948">
        <v>315.82400982146407</v>
      </c>
      <c r="AZ3948">
        <v>9.2545552759774982E-2</v>
      </c>
      <c r="BA3948">
        <v>437.15600467066935</v>
      </c>
      <c r="BB3948">
        <v>360.64325357027104</v>
      </c>
      <c r="BC3948">
        <v>1</v>
      </c>
      <c r="BD3948">
        <v>40.251030394533061</v>
      </c>
      <c r="BE3948">
        <v>94.960788231814874</v>
      </c>
      <c r="BF3948">
        <v>21.141128499973437</v>
      </c>
      <c r="BG3948">
        <v>4.4458247520008332</v>
      </c>
      <c r="BH3948">
        <v>375.32437999974172</v>
      </c>
      <c r="BI3948">
        <v>0.2</v>
      </c>
      <c r="BJ3948">
        <v>2696.6865204126925</v>
      </c>
      <c r="BK3948">
        <v>697.47051607491085</v>
      </c>
      <c r="BL3948">
        <v>923.730466517183</v>
      </c>
      <c r="BM3948">
        <v>992.78111896415317</v>
      </c>
      <c r="BN3948">
        <v>216.99705620124149</v>
      </c>
      <c r="BO3948">
        <v>22.543795421473067</v>
      </c>
      <c r="BP3948">
        <v>5.6213641482061649E-2</v>
      </c>
      <c r="BQ3948">
        <v>100</v>
      </c>
      <c r="BR3948">
        <v>307.865745675749</v>
      </c>
      <c r="BS3948">
        <v>5.4697278639049211E-2</v>
      </c>
      <c r="BT3948">
        <v>2.958069134883825E-4</v>
      </c>
      <c r="BU3948">
        <v>0</v>
      </c>
      <c r="BV3948">
        <v>0.53698796912106173</v>
      </c>
      <c r="BW3948">
        <v>14.987464049382508</v>
      </c>
      <c r="BX3948">
        <v>36.922042392692475</v>
      </c>
      <c r="BY3948">
        <v>40.511639100111864</v>
      </c>
      <c r="BZ3948">
        <v>878.30980298401528</v>
      </c>
      <c r="CA3948">
        <v>326.92515622504209</v>
      </c>
      <c r="CB3948">
        <v>228.06422483204139</v>
      </c>
      <c r="CC3948" s="156">
        <v>1.1100000000000001</v>
      </c>
      <c r="CD3948">
        <v>780</v>
      </c>
      <c r="CE3948">
        <v>0.12019323639931789</v>
      </c>
      <c r="CF3948">
        <v>5.36655878386971</v>
      </c>
      <c r="CG3948">
        <v>0.16639990834462151</v>
      </c>
      <c r="CH3948">
        <v>6.3398472327505013</v>
      </c>
      <c r="CI3948">
        <v>13</v>
      </c>
    </row>
    <row r="3949" spans="47:87" x14ac:dyDescent="0.3">
      <c r="AU3949">
        <v>0.3</v>
      </c>
      <c r="AV3949">
        <v>20.851343578946299</v>
      </c>
      <c r="AW3949">
        <v>0.30216889980379819</v>
      </c>
      <c r="AX3949">
        <v>2.0111701989889439</v>
      </c>
      <c r="AY3949">
        <v>322.64450593501539</v>
      </c>
      <c r="AZ3949">
        <v>9.2522223522321242E-2</v>
      </c>
      <c r="BA3949">
        <v>528.62229956165481</v>
      </c>
      <c r="BB3949">
        <v>314.73538543912343</v>
      </c>
      <c r="BC3949">
        <v>1</v>
      </c>
      <c r="BD3949">
        <v>41.395446477455963</v>
      </c>
      <c r="BE3949">
        <v>105.58388966603944</v>
      </c>
      <c r="BF3949">
        <v>12.769207050270444</v>
      </c>
      <c r="BG3949">
        <v>4.0205668866432562</v>
      </c>
      <c r="BH3949">
        <v>412.32252956049257</v>
      </c>
      <c r="BI3949">
        <v>0.19999999999999998</v>
      </c>
      <c r="BJ3949">
        <v>2278.3136169368186</v>
      </c>
      <c r="BK3949">
        <v>689.98747229445507</v>
      </c>
      <c r="BL3949">
        <v>848.04492763863743</v>
      </c>
      <c r="BM3949">
        <v>888.85470974670091</v>
      </c>
      <c r="BN3949">
        <v>127.77048965026871</v>
      </c>
      <c r="BO3949">
        <v>27.323879884263381</v>
      </c>
      <c r="BP3949">
        <v>4.4122894833525141E-2</v>
      </c>
      <c r="BQ3949">
        <v>100</v>
      </c>
      <c r="BR3949">
        <v>370.87086033346156</v>
      </c>
      <c r="BS3949">
        <v>5.2987712997523348E-2</v>
      </c>
      <c r="BT3949">
        <v>2.985201871814287E-4</v>
      </c>
      <c r="BU3949">
        <v>0</v>
      </c>
      <c r="BV3949">
        <v>0.50366386600286983</v>
      </c>
      <c r="BW3949">
        <v>15.079907697082445</v>
      </c>
      <c r="BX3949">
        <v>36.449702478464623</v>
      </c>
      <c r="BY3949">
        <v>35.099418506194063</v>
      </c>
      <c r="BZ3949">
        <v>1062.7478477412631</v>
      </c>
      <c r="CA3949">
        <v>193.36147057370374</v>
      </c>
      <c r="CB3949">
        <v>218.36497168788429</v>
      </c>
      <c r="CC3949" s="156">
        <v>0.62</v>
      </c>
      <c r="CD3949">
        <v>2560</v>
      </c>
      <c r="CE3949">
        <v>0.14219125865900661</v>
      </c>
      <c r="CF3949">
        <v>4.6511426553498536</v>
      </c>
      <c r="CG3949">
        <v>0.17071554961413032</v>
      </c>
      <c r="CH3949">
        <v>9.0590753281824483</v>
      </c>
      <c r="CI3949">
        <v>11</v>
      </c>
    </row>
    <row r="3950" spans="47:87" x14ac:dyDescent="0.3">
      <c r="AU3950">
        <v>0.3</v>
      </c>
      <c r="AV3950">
        <v>20.358743809422982</v>
      </c>
      <c r="AW3950">
        <v>0.30001651575099431</v>
      </c>
      <c r="AX3950">
        <v>1.7450418402203676</v>
      </c>
      <c r="AY3950">
        <v>345.61232339326926</v>
      </c>
      <c r="AZ3950">
        <v>9.2452716744983995E-2</v>
      </c>
      <c r="BA3950">
        <v>404.73241755408895</v>
      </c>
      <c r="BB3950">
        <v>309.99772463016723</v>
      </c>
      <c r="BC3950">
        <v>1</v>
      </c>
      <c r="BD3950">
        <v>46.59665436989949</v>
      </c>
      <c r="BE3950">
        <v>96.097693074876517</v>
      </c>
      <c r="BF3950">
        <v>12.746537941091422</v>
      </c>
      <c r="BG3950">
        <v>6.6144644153009962</v>
      </c>
      <c r="BH3950">
        <v>454.43798648774782</v>
      </c>
      <c r="BI3950">
        <v>0.19999999999999998</v>
      </c>
      <c r="BJ3950">
        <v>2907.0518397738597</v>
      </c>
      <c r="BK3950">
        <v>699.06804788227134</v>
      </c>
      <c r="BL3950">
        <v>879.04539419722062</v>
      </c>
      <c r="BM3950">
        <v>926.87606973449613</v>
      </c>
      <c r="BN3950">
        <v>227.03785474047285</v>
      </c>
      <c r="BO3950">
        <v>27.170587611836361</v>
      </c>
      <c r="BP3950">
        <v>3.8789513413752988E-2</v>
      </c>
      <c r="BQ3950">
        <v>100</v>
      </c>
      <c r="BR3950">
        <v>380.38865553885262</v>
      </c>
      <c r="BS3950">
        <v>5.3297472050096106E-2</v>
      </c>
      <c r="BT3950">
        <v>3.0127984224944174E-4</v>
      </c>
      <c r="BU3950">
        <v>0</v>
      </c>
      <c r="BV3950">
        <v>0.52280460998010925</v>
      </c>
      <c r="BW3950">
        <v>13.694348453853173</v>
      </c>
      <c r="BX3950">
        <v>33.85237633579635</v>
      </c>
      <c r="BY3950">
        <v>27.593934808921333</v>
      </c>
      <c r="BZ3950">
        <v>1051.7051418516271</v>
      </c>
      <c r="CA3950">
        <v>306.69830391645007</v>
      </c>
      <c r="CB3950">
        <v>233.20593303840354</v>
      </c>
      <c r="CC3950" s="156">
        <v>1.1399999999999999</v>
      </c>
      <c r="CD3950">
        <v>490</v>
      </c>
      <c r="CE3950">
        <v>0.14956765323150845</v>
      </c>
      <c r="CF3950">
        <v>6.0533411852438155</v>
      </c>
      <c r="CG3950">
        <v>0.19560164405793043</v>
      </c>
      <c r="CH3950">
        <v>14.243471962737738</v>
      </c>
      <c r="CI3950">
        <v>9</v>
      </c>
    </row>
    <row r="3951" spans="47:87" x14ac:dyDescent="0.3">
      <c r="AU3951">
        <v>0.3</v>
      </c>
      <c r="AV3951">
        <v>19.088026786643653</v>
      </c>
      <c r="AW3951">
        <v>0.33414917038295827</v>
      </c>
      <c r="AX3951">
        <v>1.5981693541688435</v>
      </c>
      <c r="AY3951">
        <v>304.01424232279516</v>
      </c>
      <c r="AZ3951">
        <v>9.0912622207852872E-2</v>
      </c>
      <c r="BA3951">
        <v>497.11690637316713</v>
      </c>
      <c r="BB3951">
        <v>296.07070662124977</v>
      </c>
      <c r="BC3951">
        <v>1</v>
      </c>
      <c r="BD3951">
        <v>35.875821445006792</v>
      </c>
      <c r="BE3951">
        <v>89.395304675942128</v>
      </c>
      <c r="BF3951">
        <v>13.342870109581741</v>
      </c>
      <c r="BG3951">
        <v>6.0006041460154584</v>
      </c>
      <c r="BH3951">
        <v>426.99369647329507</v>
      </c>
      <c r="BI3951">
        <v>0.20000000000000004</v>
      </c>
      <c r="BJ3951">
        <v>2742.3437835315294</v>
      </c>
      <c r="BK3951">
        <v>679.07837910238698</v>
      </c>
      <c r="BL3951">
        <v>900.94500227343519</v>
      </c>
      <c r="BM3951">
        <v>799.65434281409819</v>
      </c>
      <c r="BN3951">
        <v>76.154043485549749</v>
      </c>
      <c r="BO3951">
        <v>30.28267725692303</v>
      </c>
      <c r="BP3951">
        <v>4.07235170550777E-2</v>
      </c>
      <c r="BQ3951">
        <v>100</v>
      </c>
      <c r="BR3951">
        <v>349.11839142713075</v>
      </c>
      <c r="BS3951">
        <v>5.3871929422622283E-2</v>
      </c>
      <c r="BT3951">
        <v>3.3683864013670959E-4</v>
      </c>
      <c r="BU3951">
        <v>0</v>
      </c>
      <c r="BV3951">
        <v>0.533218143551209</v>
      </c>
      <c r="BW3951">
        <v>15.26418040850756</v>
      </c>
      <c r="BX3951">
        <v>33.8858966116141</v>
      </c>
      <c r="BY3951">
        <v>35.68401718166551</v>
      </c>
      <c r="BZ3951">
        <v>827.07611668821232</v>
      </c>
      <c r="CA3951">
        <v>398.46671660857726</v>
      </c>
      <c r="CB3951">
        <v>241.92963768987897</v>
      </c>
      <c r="CC3951" s="156">
        <v>0.83</v>
      </c>
      <c r="CD3951">
        <v>1980</v>
      </c>
      <c r="CE3951">
        <v>0.15697201920008652</v>
      </c>
      <c r="CF3951">
        <v>5.3993455112736397</v>
      </c>
      <c r="CG3951">
        <v>0.1923908819488987</v>
      </c>
      <c r="CH3951">
        <v>11.803660861390446</v>
      </c>
      <c r="CI3951">
        <v>9</v>
      </c>
    </row>
    <row r="3952" spans="47:87" x14ac:dyDescent="0.3">
      <c r="AU3952">
        <v>0.3</v>
      </c>
      <c r="AV3952">
        <v>20.629333032880325</v>
      </c>
      <c r="AW3952">
        <v>0.30600219196246659</v>
      </c>
      <c r="AX3952">
        <v>1.2330659179917804</v>
      </c>
      <c r="AY3952">
        <v>337.91276270162905</v>
      </c>
      <c r="AZ3952">
        <v>0.10365192215118921</v>
      </c>
      <c r="BA3952">
        <v>410.05375858993244</v>
      </c>
      <c r="BB3952">
        <v>410.39692940664861</v>
      </c>
      <c r="BC3952">
        <v>1</v>
      </c>
      <c r="BD3952">
        <v>42.497409150618303</v>
      </c>
      <c r="BE3952">
        <v>108.78378246295381</v>
      </c>
      <c r="BF3952">
        <v>13.4453079018945</v>
      </c>
      <c r="BG3952">
        <v>6.37628146091029</v>
      </c>
      <c r="BH3952">
        <v>398.73345596454692</v>
      </c>
      <c r="BI3952">
        <v>0.2</v>
      </c>
      <c r="BJ3952">
        <v>2619.234882557264</v>
      </c>
      <c r="BK3952">
        <v>688.41845443791624</v>
      </c>
      <c r="BL3952">
        <v>873.96128800538543</v>
      </c>
      <c r="BM3952">
        <v>787.90166195526899</v>
      </c>
      <c r="BN3952">
        <v>167.08046500295916</v>
      </c>
      <c r="BO3952">
        <v>28.065069600457441</v>
      </c>
      <c r="BP3952">
        <v>0</v>
      </c>
      <c r="BQ3952">
        <v>100</v>
      </c>
      <c r="BR3952">
        <v>294.79062683070867</v>
      </c>
      <c r="BS3952">
        <v>5.1487497456133742E-2</v>
      </c>
      <c r="BT3952">
        <v>3.2316418984651256E-4</v>
      </c>
      <c r="BU3952">
        <v>134.779439228434</v>
      </c>
      <c r="BV3952">
        <v>0.52082688857343695</v>
      </c>
      <c r="BW3952">
        <v>15.639827429604495</v>
      </c>
      <c r="BX3952">
        <v>34.963303561744787</v>
      </c>
      <c r="BY3952">
        <v>29.462597749347388</v>
      </c>
      <c r="BZ3952">
        <v>950.14163791533099</v>
      </c>
      <c r="CA3952">
        <v>308.64923438888297</v>
      </c>
      <c r="CB3952">
        <v>240.71532571200532</v>
      </c>
      <c r="CC3952" s="156">
        <v>0.94</v>
      </c>
      <c r="CD3952">
        <v>1790</v>
      </c>
      <c r="CE3952">
        <v>0.13314708156764055</v>
      </c>
      <c r="CF3952">
        <v>4.829393976221791</v>
      </c>
      <c r="CG3952">
        <v>0.16421031078178405</v>
      </c>
      <c r="CH3952">
        <v>7.2276114539444389</v>
      </c>
      <c r="CI3952">
        <v>12</v>
      </c>
    </row>
    <row r="3953" spans="47:87" x14ac:dyDescent="0.3">
      <c r="AU3953">
        <v>0.3</v>
      </c>
      <c r="AV3953">
        <v>19.328898829722803</v>
      </c>
      <c r="AW3953">
        <v>0.24401147896271136</v>
      </c>
      <c r="AX3953">
        <v>1.5976609145444476</v>
      </c>
      <c r="AY3953">
        <v>343.4948092290133</v>
      </c>
      <c r="AZ3953">
        <v>0.10076452616418637</v>
      </c>
      <c r="BA3953">
        <v>462.95773193026287</v>
      </c>
      <c r="BB3953">
        <v>377.96222327087827</v>
      </c>
      <c r="BC3953">
        <v>1</v>
      </c>
      <c r="BD3953">
        <v>43.568466109925147</v>
      </c>
      <c r="BE3953">
        <v>101.62011671832347</v>
      </c>
      <c r="BF3953">
        <v>8.0563038026166627</v>
      </c>
      <c r="BG3953">
        <v>6.8908880454751209</v>
      </c>
      <c r="BH3953">
        <v>450.10574051826887</v>
      </c>
      <c r="BI3953">
        <v>0.20000000000000004</v>
      </c>
      <c r="BJ3953">
        <v>2825.2119875461099</v>
      </c>
      <c r="BK3953">
        <v>690.23546970148379</v>
      </c>
      <c r="BL3953">
        <v>920.99438566322237</v>
      </c>
      <c r="BM3953">
        <v>974.70998739052743</v>
      </c>
      <c r="BN3953">
        <v>163.18366795473446</v>
      </c>
      <c r="BO3953">
        <v>22.185010761909634</v>
      </c>
      <c r="BP3953">
        <v>2.0935095614220304E-2</v>
      </c>
      <c r="BQ3953">
        <v>100</v>
      </c>
      <c r="BR3953">
        <v>227.84366898884261</v>
      </c>
      <c r="BS3953">
        <v>5.9182081234049395E-2</v>
      </c>
      <c r="BT3953">
        <v>2.9230594184822054E-4</v>
      </c>
      <c r="BU3953">
        <v>0</v>
      </c>
      <c r="BV3953">
        <v>0.54979907042738119</v>
      </c>
      <c r="BW3953">
        <v>13.770902788856139</v>
      </c>
      <c r="BX3953">
        <v>41.278294031429226</v>
      </c>
      <c r="BY3953">
        <v>26.251604239796393</v>
      </c>
      <c r="BZ3953">
        <v>1078.9183635719351</v>
      </c>
      <c r="CA3953">
        <v>245.16153625544902</v>
      </c>
      <c r="CB3953">
        <v>245.39322732407334</v>
      </c>
      <c r="CC3953" s="156">
        <v>0.85</v>
      </c>
      <c r="CD3953">
        <v>1280</v>
      </c>
      <c r="CE3953">
        <v>0.18870631903876256</v>
      </c>
      <c r="CF3953">
        <v>8.1419938479251357</v>
      </c>
      <c r="CG3953">
        <v>0.22985368442367657</v>
      </c>
      <c r="CH3953">
        <v>20.624084256549171</v>
      </c>
      <c r="CI3953">
        <v>8</v>
      </c>
    </row>
    <row r="3954" spans="47:87" x14ac:dyDescent="0.3">
      <c r="AU3954">
        <v>0.3</v>
      </c>
      <c r="AV3954">
        <v>19.609777489131055</v>
      </c>
      <c r="AW3954">
        <v>0.26974520524310153</v>
      </c>
      <c r="AX3954">
        <v>0.51207221003705672</v>
      </c>
      <c r="AY3954">
        <v>324.30232466265579</v>
      </c>
      <c r="AZ3954">
        <v>0.10521196747700062</v>
      </c>
      <c r="BA3954">
        <v>363.76497820653594</v>
      </c>
      <c r="BB3954">
        <v>294.03731360240118</v>
      </c>
      <c r="BC3954">
        <v>1</v>
      </c>
      <c r="BD3954">
        <v>46.586523119105031</v>
      </c>
      <c r="BE3954">
        <v>97.465523100557988</v>
      </c>
      <c r="BF3954">
        <v>18.268060885297619</v>
      </c>
      <c r="BG3954">
        <v>5.6656694888462065</v>
      </c>
      <c r="BH3954">
        <v>409.0858930339009</v>
      </c>
      <c r="BI3954">
        <v>0.2</v>
      </c>
      <c r="BJ3954">
        <v>2725.6194959388004</v>
      </c>
      <c r="BK3954">
        <v>671.70068830248783</v>
      </c>
      <c r="BL3954">
        <v>954.02676521552416</v>
      </c>
      <c r="BM3954">
        <v>1046.3580910169483</v>
      </c>
      <c r="BN3954">
        <v>210.28510422110662</v>
      </c>
      <c r="BO3954">
        <v>24.455662292970601</v>
      </c>
      <c r="BP3954">
        <v>3.1546242019596688E-2</v>
      </c>
      <c r="BQ3954">
        <v>100</v>
      </c>
      <c r="BR3954">
        <v>332.28055229989218</v>
      </c>
      <c r="BS3954">
        <v>5.7034758818128001E-2</v>
      </c>
      <c r="BT3954">
        <v>3.0744646839609259E-4</v>
      </c>
      <c r="BU3954">
        <v>90.41068591777362</v>
      </c>
      <c r="BV3954">
        <v>0.52720029210908859</v>
      </c>
      <c r="BW3954">
        <v>14.881289973911791</v>
      </c>
      <c r="BX3954">
        <v>36.708513774210324</v>
      </c>
      <c r="BY3954">
        <v>31.859895092360201</v>
      </c>
      <c r="BZ3954">
        <v>1014.994899909673</v>
      </c>
      <c r="CA3954">
        <v>325.81305993142996</v>
      </c>
      <c r="CB3954">
        <v>231.86064232543507</v>
      </c>
      <c r="CC3954" s="156">
        <v>0.99</v>
      </c>
      <c r="CD3954">
        <v>840</v>
      </c>
      <c r="CE3954">
        <v>0.18444740721385111</v>
      </c>
      <c r="CF3954">
        <v>7.9050880210129959</v>
      </c>
      <c r="CG3954">
        <v>0.24085050198642113</v>
      </c>
      <c r="CH3954">
        <v>16.166590467525349</v>
      </c>
      <c r="CI3954">
        <v>8</v>
      </c>
    </row>
    <row r="3955" spans="47:87" x14ac:dyDescent="0.3">
      <c r="AU3955">
        <v>0.3</v>
      </c>
      <c r="AV3955">
        <v>20.56131481302377</v>
      </c>
      <c r="AW3955">
        <v>0.34700338880062337</v>
      </c>
      <c r="AX3955">
        <v>2.0933733083392578</v>
      </c>
      <c r="AY3955">
        <v>324.82664496910996</v>
      </c>
      <c r="AZ3955">
        <v>9.6355315627698057E-2</v>
      </c>
      <c r="BA3955">
        <v>402.12117486258774</v>
      </c>
      <c r="BB3955">
        <v>399.65856817604248</v>
      </c>
      <c r="BC3955">
        <v>1</v>
      </c>
      <c r="BD3955">
        <v>36.293486308622867</v>
      </c>
      <c r="BE3955">
        <v>95.932449842436668</v>
      </c>
      <c r="BF3955">
        <v>16.193699770788506</v>
      </c>
      <c r="BG3955">
        <v>5.2907481361706115</v>
      </c>
      <c r="BH3955">
        <v>402.16139111739244</v>
      </c>
      <c r="BI3955">
        <v>0.2</v>
      </c>
      <c r="BJ3955">
        <v>2728.7022921423431</v>
      </c>
      <c r="BK3955">
        <v>677.28489272894808</v>
      </c>
      <c r="BL3955">
        <v>911.83224666498757</v>
      </c>
      <c r="BM3955">
        <v>888.10428874460638</v>
      </c>
      <c r="BN3955">
        <v>164.12540049818227</v>
      </c>
      <c r="BO3955">
        <v>31.283478649084056</v>
      </c>
      <c r="BP3955">
        <v>6.2196588268122951E-2</v>
      </c>
      <c r="BQ3955">
        <v>100</v>
      </c>
      <c r="BR3955">
        <v>415.04689624624746</v>
      </c>
      <c r="BS3955">
        <v>5.4185350250443146E-2</v>
      </c>
      <c r="BT3955">
        <v>2.9613572525542949E-4</v>
      </c>
      <c r="BU3955">
        <v>18.13415073481282</v>
      </c>
      <c r="BV3955">
        <v>0.57949690458843073</v>
      </c>
      <c r="BW3955">
        <v>14.718161783259442</v>
      </c>
      <c r="BX3955">
        <v>35.133647685722487</v>
      </c>
      <c r="BY3955">
        <v>29.987720156903368</v>
      </c>
      <c r="BZ3955">
        <v>825.50808735060446</v>
      </c>
      <c r="CA3955">
        <v>222.53765279264758</v>
      </c>
      <c r="CB3955">
        <v>224.8986454015849</v>
      </c>
      <c r="CC3955" s="156">
        <v>0.83</v>
      </c>
      <c r="CD3955">
        <v>1800</v>
      </c>
      <c r="CE3955">
        <v>0.1341285480766512</v>
      </c>
      <c r="CF3955">
        <v>5.6994116644183945</v>
      </c>
      <c r="CG3955">
        <v>0.18540012939660516</v>
      </c>
      <c r="CH3955">
        <v>6.7710044961907343</v>
      </c>
      <c r="CI3955">
        <v>12</v>
      </c>
    </row>
    <row r="3956" spans="47:87" x14ac:dyDescent="0.3">
      <c r="AU3956">
        <v>0.3</v>
      </c>
      <c r="AV3956">
        <v>19.832237299795576</v>
      </c>
      <c r="AW3956">
        <v>0.39054488904542384</v>
      </c>
      <c r="AX3956">
        <v>1.117425424607484</v>
      </c>
      <c r="AY3956">
        <v>274.56588481914616</v>
      </c>
      <c r="AZ3956">
        <v>9.4102085341277689E-2</v>
      </c>
      <c r="BA3956">
        <v>388.0091354422043</v>
      </c>
      <c r="BB3956">
        <v>387.74848524331463</v>
      </c>
      <c r="BC3956">
        <v>1</v>
      </c>
      <c r="BD3956">
        <v>40.623789231692925</v>
      </c>
      <c r="BE3956">
        <v>101.36092363381955</v>
      </c>
      <c r="BF3956">
        <v>7.2385094792391476</v>
      </c>
      <c r="BG3956">
        <v>6.38838790707812</v>
      </c>
      <c r="BH3956">
        <v>386.43459770208079</v>
      </c>
      <c r="BI3956">
        <v>0.2</v>
      </c>
      <c r="BJ3956">
        <v>2676.6718515469438</v>
      </c>
      <c r="BK3956">
        <v>695.25145138779828</v>
      </c>
      <c r="BL3956">
        <v>840.48809891062695</v>
      </c>
      <c r="BM3956">
        <v>956.08467479083606</v>
      </c>
      <c r="BN3956">
        <v>153.98315288796695</v>
      </c>
      <c r="BO3956">
        <v>35.162559403842408</v>
      </c>
      <c r="BP3956">
        <v>7.5691978435287938E-2</v>
      </c>
      <c r="BQ3956">
        <v>100</v>
      </c>
      <c r="BR3956">
        <v>379.14636276395009</v>
      </c>
      <c r="BS3956">
        <v>6.1264674087843023E-2</v>
      </c>
      <c r="BT3956">
        <v>3.1411718907891012E-4</v>
      </c>
      <c r="BU3956">
        <v>0</v>
      </c>
      <c r="BV3956">
        <v>0.57403496771617046</v>
      </c>
      <c r="BW3956">
        <v>14.325216080277531</v>
      </c>
      <c r="BX3956">
        <v>37.037391534986412</v>
      </c>
      <c r="BY3956">
        <v>30.52050808605274</v>
      </c>
      <c r="BZ3956">
        <v>724.30324323629657</v>
      </c>
      <c r="CA3956">
        <v>256.87705784215512</v>
      </c>
      <c r="CB3956">
        <v>259.01228340527842</v>
      </c>
      <c r="CC3956" s="156">
        <v>1.03</v>
      </c>
      <c r="CD3956">
        <v>1140</v>
      </c>
      <c r="CE3956">
        <v>0.16075282703274296</v>
      </c>
      <c r="CF3956">
        <v>6.7367931786725723</v>
      </c>
      <c r="CG3956">
        <v>0.21189417866683311</v>
      </c>
      <c r="CH3956">
        <v>14.070430055258155</v>
      </c>
      <c r="CI3956">
        <v>9</v>
      </c>
    </row>
    <row r="3957" spans="47:87" x14ac:dyDescent="0.3">
      <c r="AU3957">
        <v>0.3</v>
      </c>
      <c r="AV3957">
        <v>18.681544475810274</v>
      </c>
      <c r="AW3957">
        <v>0.38758235993124185</v>
      </c>
      <c r="AX3957">
        <v>0.70607212871791514</v>
      </c>
      <c r="AY3957">
        <v>322.5932695961385</v>
      </c>
      <c r="AZ3957">
        <v>9.8165821201137329E-2</v>
      </c>
      <c r="BA3957">
        <v>393.53516973463223</v>
      </c>
      <c r="BB3957">
        <v>259.99133733838141</v>
      </c>
      <c r="BC3957">
        <v>1</v>
      </c>
      <c r="BD3957">
        <v>42.199176761986401</v>
      </c>
      <c r="BE3957">
        <v>111.2038182782721</v>
      </c>
      <c r="BF3957">
        <v>16.430394378591846</v>
      </c>
      <c r="BG3957">
        <v>7.2532156860737631</v>
      </c>
      <c r="BH3957">
        <v>406.61345721644074</v>
      </c>
      <c r="BI3957">
        <v>0.20000000000000009</v>
      </c>
      <c r="BJ3957">
        <v>2368.8187819959908</v>
      </c>
      <c r="BK3957">
        <v>688.92289915310039</v>
      </c>
      <c r="BL3957">
        <v>864.33180822781321</v>
      </c>
      <c r="BM3957">
        <v>993.69240396463283</v>
      </c>
      <c r="BN3957">
        <v>137.60016683702398</v>
      </c>
      <c r="BO3957">
        <v>34.839380517012764</v>
      </c>
      <c r="BP3957">
        <v>8.1944335683339822E-2</v>
      </c>
      <c r="BQ3957">
        <v>100</v>
      </c>
      <c r="BR3957">
        <v>442.67058384876236</v>
      </c>
      <c r="BS3957">
        <v>5.5396722478582412E-2</v>
      </c>
      <c r="BT3957">
        <v>2.9305271827161685E-4</v>
      </c>
      <c r="BU3957">
        <v>93.474533173871365</v>
      </c>
      <c r="BV3957">
        <v>0.51026854049280124</v>
      </c>
      <c r="BW3957">
        <v>15.902187672547543</v>
      </c>
      <c r="BX3957">
        <v>36.044041160056338</v>
      </c>
      <c r="BY3957">
        <v>34.529732757533743</v>
      </c>
      <c r="BZ3957">
        <v>1094.4649203426538</v>
      </c>
      <c r="CA3957">
        <v>247.0307897555449</v>
      </c>
      <c r="CB3957">
        <v>239.24384767757405</v>
      </c>
      <c r="CC3957" s="156">
        <v>1.1499999999999999</v>
      </c>
      <c r="CD3957">
        <v>1290</v>
      </c>
      <c r="CE3957">
        <v>9.7960577492126388E-2</v>
      </c>
      <c r="CF3957">
        <v>4.5383840026801581</v>
      </c>
      <c r="CG3957">
        <v>0.13363946724147635</v>
      </c>
      <c r="CH3957">
        <v>-1.7843282355537782</v>
      </c>
      <c r="CI3957" t="s">
        <v>479</v>
      </c>
    </row>
    <row r="3958" spans="47:87" x14ac:dyDescent="0.3">
      <c r="AU3958">
        <v>0.3</v>
      </c>
      <c r="AV3958">
        <v>18.811718715462607</v>
      </c>
      <c r="AW3958">
        <v>0.32303594844303307</v>
      </c>
      <c r="AX3958">
        <v>0.77774770522715198</v>
      </c>
      <c r="AY3958">
        <v>330.32184112373733</v>
      </c>
      <c r="AZ3958">
        <v>9.731773958412003E-2</v>
      </c>
      <c r="BA3958">
        <v>476.52143529829323</v>
      </c>
      <c r="BB3958">
        <v>216.69379731636138</v>
      </c>
      <c r="BC3958">
        <v>1</v>
      </c>
      <c r="BD3958">
        <v>33.048206568128514</v>
      </c>
      <c r="BE3958">
        <v>113.12770863742347</v>
      </c>
      <c r="BF3958">
        <v>9.174316299467506</v>
      </c>
      <c r="BG3958">
        <v>5.4060095664301118</v>
      </c>
      <c r="BH3958">
        <v>405.6314134445347</v>
      </c>
      <c r="BI3958">
        <v>0.2</v>
      </c>
      <c r="BJ3958">
        <v>2151.2545662594116</v>
      </c>
      <c r="BK3958">
        <v>679.55090144557278</v>
      </c>
      <c r="BL3958">
        <v>884.84063688026254</v>
      </c>
      <c r="BM3958">
        <v>803.70490920040368</v>
      </c>
      <c r="BN3958">
        <v>166.05270040587786</v>
      </c>
      <c r="BO3958">
        <v>29.257020955255012</v>
      </c>
      <c r="BP3958">
        <v>4.1569074481792055E-2</v>
      </c>
      <c r="BQ3958">
        <v>100</v>
      </c>
      <c r="BR3958">
        <v>297.13839354471583</v>
      </c>
      <c r="BS3958">
        <v>5.7897054101758862E-2</v>
      </c>
      <c r="BT3958">
        <v>2.9326272148548298E-4</v>
      </c>
      <c r="BU3958">
        <v>0</v>
      </c>
      <c r="BV3958">
        <v>0.55563154181446872</v>
      </c>
      <c r="BW3958">
        <v>13.839417400582557</v>
      </c>
      <c r="BX3958">
        <v>36.052118031178928</v>
      </c>
      <c r="BY3958">
        <v>39.353293562504582</v>
      </c>
      <c r="BZ3958">
        <v>1060.3830098891819</v>
      </c>
      <c r="CA3958">
        <v>306.77307627377331</v>
      </c>
      <c r="CB3958">
        <v>240.70302061514198</v>
      </c>
      <c r="CC3958" s="156">
        <v>0.99</v>
      </c>
      <c r="CD3958">
        <v>1470</v>
      </c>
      <c r="CE3958">
        <v>0.15880419426484793</v>
      </c>
      <c r="CF3958">
        <v>6.2179094098627274</v>
      </c>
      <c r="CG3958">
        <v>0.1622069322488448</v>
      </c>
      <c r="CH3958">
        <v>11.233716783589015</v>
      </c>
      <c r="CI3958">
        <v>11</v>
      </c>
    </row>
    <row r="3959" spans="47:87" x14ac:dyDescent="0.3">
      <c r="AU3959">
        <v>0.3</v>
      </c>
      <c r="AV3959">
        <v>21.339658838685409</v>
      </c>
      <c r="AW3959">
        <v>0.27490772129939334</v>
      </c>
      <c r="AX3959">
        <v>1.3884753468535715</v>
      </c>
      <c r="AY3959">
        <v>333.40837734993943</v>
      </c>
      <c r="AZ3959">
        <v>9.4319415482570695E-2</v>
      </c>
      <c r="BA3959">
        <v>369.89488365344306</v>
      </c>
      <c r="BB3959">
        <v>396.84581441241897</v>
      </c>
      <c r="BC3959">
        <v>1</v>
      </c>
      <c r="BD3959">
        <v>46.01016724821087</v>
      </c>
      <c r="BE3959">
        <v>90.069485790902448</v>
      </c>
      <c r="BF3959">
        <v>13.324840877657561</v>
      </c>
      <c r="BG3959">
        <v>5.7526093742660196</v>
      </c>
      <c r="BH3959">
        <v>389.55029577800951</v>
      </c>
      <c r="BI3959">
        <v>0.2</v>
      </c>
      <c r="BJ3959">
        <v>3067.2220406122751</v>
      </c>
      <c r="BK3959">
        <v>682.40226106894158</v>
      </c>
      <c r="BL3959">
        <v>860.16276619909809</v>
      </c>
      <c r="BM3959">
        <v>1041.2128986219695</v>
      </c>
      <c r="BN3959">
        <v>154.65276091186738</v>
      </c>
      <c r="BO3959">
        <v>25.00905384465176</v>
      </c>
      <c r="BP3959">
        <v>2.1856264852263711E-2</v>
      </c>
      <c r="BQ3959">
        <v>100</v>
      </c>
      <c r="BR3959">
        <v>364.95091425580762</v>
      </c>
      <c r="BS3959">
        <v>5.7282530391809541E-2</v>
      </c>
      <c r="BT3959">
        <v>2.939160963845088E-4</v>
      </c>
      <c r="BU3959">
        <v>0</v>
      </c>
      <c r="BV3959">
        <v>0.53604439419097671</v>
      </c>
      <c r="BW3959">
        <v>13.672629638108853</v>
      </c>
      <c r="BX3959">
        <v>34.881413249826345</v>
      </c>
      <c r="BY3959">
        <v>33.958691449602924</v>
      </c>
      <c r="BZ3959">
        <v>861.05873238639356</v>
      </c>
      <c r="CA3959">
        <v>271.41938674248792</v>
      </c>
      <c r="CB3959">
        <v>223.35558656088267</v>
      </c>
      <c r="CC3959" s="156">
        <v>1.02</v>
      </c>
      <c r="CD3959">
        <v>1000</v>
      </c>
      <c r="CE3959">
        <v>0.22576821814243742</v>
      </c>
      <c r="CF3959">
        <v>6.7213057472121509</v>
      </c>
      <c r="CG3959">
        <v>0.26993802701540692</v>
      </c>
      <c r="CH3959">
        <v>18.891358614118847</v>
      </c>
      <c r="CI3959">
        <v>6</v>
      </c>
    </row>
    <row r="3960" spans="47:87" x14ac:dyDescent="0.3">
      <c r="AU3960">
        <v>0.3</v>
      </c>
      <c r="AV3960">
        <v>19.452487764354736</v>
      </c>
      <c r="AW3960">
        <v>0.3210046561596448</v>
      </c>
      <c r="AX3960">
        <v>0.63606379739123176</v>
      </c>
      <c r="AY3960">
        <v>327.89389222943856</v>
      </c>
      <c r="AZ3960">
        <v>0.10564013085877877</v>
      </c>
      <c r="BA3960">
        <v>384.90146219640832</v>
      </c>
      <c r="BB3960">
        <v>358.62765864296972</v>
      </c>
      <c r="BC3960">
        <v>1</v>
      </c>
      <c r="BD3960">
        <v>44.623680248650984</v>
      </c>
      <c r="BE3960">
        <v>76.426350692237122</v>
      </c>
      <c r="BF3960">
        <v>16.147395367217381</v>
      </c>
      <c r="BG3960">
        <v>5.447466989223221</v>
      </c>
      <c r="BH3960">
        <v>436.75080421502639</v>
      </c>
      <c r="BI3960">
        <v>0.19999999999999996</v>
      </c>
      <c r="BJ3960">
        <v>2329.2629346238587</v>
      </c>
      <c r="BK3960">
        <v>682.55614764432539</v>
      </c>
      <c r="BL3960">
        <v>871.06423490880798</v>
      </c>
      <c r="BM3960">
        <v>1001.9459832931796</v>
      </c>
      <c r="BN3960">
        <v>236.23121634480748</v>
      </c>
      <c r="BO3960">
        <v>28.964272099664342</v>
      </c>
      <c r="BP3960">
        <v>5.4463749155482549E-2</v>
      </c>
      <c r="BQ3960">
        <v>100</v>
      </c>
      <c r="BR3960">
        <v>333.80265342754313</v>
      </c>
      <c r="BS3960">
        <v>4.9655218167497461E-2</v>
      </c>
      <c r="BT3960">
        <v>3.1465329440362547E-4</v>
      </c>
      <c r="BU3960">
        <v>41.758465239289421</v>
      </c>
      <c r="BV3960">
        <v>0.52624605633459587</v>
      </c>
      <c r="BW3960">
        <v>15.142676978980816</v>
      </c>
      <c r="BX3960">
        <v>36.191063305297469</v>
      </c>
      <c r="BY3960">
        <v>37.789089710158137</v>
      </c>
      <c r="BZ3960">
        <v>1201.6636575503749</v>
      </c>
      <c r="CA3960">
        <v>239.33764165760962</v>
      </c>
      <c r="CB3960">
        <v>253.05732866596045</v>
      </c>
      <c r="CC3960" s="156">
        <v>0.77</v>
      </c>
      <c r="CD3960">
        <v>2220</v>
      </c>
      <c r="CE3960">
        <v>0.12615085084586219</v>
      </c>
      <c r="CF3960">
        <v>4.7112694785824889</v>
      </c>
      <c r="CG3960">
        <v>0.16702355126097376</v>
      </c>
      <c r="CH3960">
        <v>6.0160177068524634</v>
      </c>
      <c r="CI3960">
        <v>12</v>
      </c>
    </row>
    <row r="3961" spans="47:87" x14ac:dyDescent="0.3">
      <c r="AU3961">
        <v>0.3</v>
      </c>
      <c r="AV3961">
        <v>19.101624831294135</v>
      </c>
      <c r="AW3961">
        <v>0.29591382471455757</v>
      </c>
      <c r="AX3961">
        <v>1.3005491806436971</v>
      </c>
      <c r="AY3961">
        <v>323.71841646494391</v>
      </c>
      <c r="AZ3961">
        <v>0.12343582117463286</v>
      </c>
      <c r="BA3961">
        <v>409.67809395575659</v>
      </c>
      <c r="BB3961">
        <v>327.77469417864654</v>
      </c>
      <c r="BC3961">
        <v>1</v>
      </c>
      <c r="BD3961">
        <v>46.78103616291061</v>
      </c>
      <c r="BE3961">
        <v>94.948925250338931</v>
      </c>
      <c r="BF3961">
        <v>10.144400994098453</v>
      </c>
      <c r="BG3961">
        <v>5.595228214352101</v>
      </c>
      <c r="BH3961">
        <v>408.70701885084253</v>
      </c>
      <c r="BI3961">
        <v>0.20000000000000004</v>
      </c>
      <c r="BJ3961">
        <v>2736.1664739238499</v>
      </c>
      <c r="BK3961">
        <v>682.02070466626981</v>
      </c>
      <c r="BL3961">
        <v>860.4838995289806</v>
      </c>
      <c r="BM3961">
        <v>1116.2147103039815</v>
      </c>
      <c r="BN3961">
        <v>126.91207861357904</v>
      </c>
      <c r="BO3961">
        <v>26.758470311762888</v>
      </c>
      <c r="BP3961">
        <v>4.302460542739437E-2</v>
      </c>
      <c r="BQ3961">
        <v>100</v>
      </c>
      <c r="BR3961">
        <v>336.45833470590605</v>
      </c>
      <c r="BS3961">
        <v>5.2144930758051843E-2</v>
      </c>
      <c r="BT3961">
        <v>3.1086659624375199E-4</v>
      </c>
      <c r="BU3961">
        <v>0</v>
      </c>
      <c r="BV3961">
        <v>0.57891578089379236</v>
      </c>
      <c r="BW3961">
        <v>15.267377039800474</v>
      </c>
      <c r="BX3961">
        <v>36.700175151586947</v>
      </c>
      <c r="BY3961">
        <v>34.367059287815437</v>
      </c>
      <c r="BZ3961">
        <v>879.58852598111582</v>
      </c>
      <c r="CA3961">
        <v>253.22804081637878</v>
      </c>
      <c r="CB3961">
        <v>233.18876842850935</v>
      </c>
      <c r="CC3961" s="156">
        <v>0.96</v>
      </c>
      <c r="CD3961">
        <v>1500</v>
      </c>
      <c r="CE3961">
        <v>0.11346676441517389</v>
      </c>
      <c r="CF3961">
        <v>4.7744821540984388</v>
      </c>
      <c r="CG3961">
        <v>0.15358843901591487</v>
      </c>
      <c r="CH3961">
        <v>2.4358594026643936</v>
      </c>
      <c r="CI3961">
        <v>15</v>
      </c>
    </row>
    <row r="3962" spans="47:87" x14ac:dyDescent="0.3">
      <c r="AU3962">
        <v>0.3</v>
      </c>
      <c r="AV3962">
        <v>20.223979920066693</v>
      </c>
      <c r="AW3962">
        <v>0.280835313688718</v>
      </c>
      <c r="AX3962">
        <v>1.9391573289661321</v>
      </c>
      <c r="AY3962">
        <v>343.64118577697525</v>
      </c>
      <c r="AZ3962">
        <v>9.7048587835655453E-2</v>
      </c>
      <c r="BA3962">
        <v>510.70193626966574</v>
      </c>
      <c r="BB3962">
        <v>401.34680936200931</v>
      </c>
      <c r="BC3962">
        <v>1</v>
      </c>
      <c r="BD3962">
        <v>36.006113535961362</v>
      </c>
      <c r="BE3962">
        <v>101.45843283561656</v>
      </c>
      <c r="BF3962">
        <v>12.894847483205025</v>
      </c>
      <c r="BG3962">
        <v>3.5640477637290795</v>
      </c>
      <c r="BH3962">
        <v>456.06771735947098</v>
      </c>
      <c r="BI3962">
        <v>0.20000000000000004</v>
      </c>
      <c r="BJ3962">
        <v>2990.6295962632325</v>
      </c>
      <c r="BK3962">
        <v>660.70638732924795</v>
      </c>
      <c r="BL3962">
        <v>911.23120994923158</v>
      </c>
      <c r="BM3962">
        <v>907.92824261977034</v>
      </c>
      <c r="BN3962">
        <v>156.67986411594046</v>
      </c>
      <c r="BO3962">
        <v>25.42182753256402</v>
      </c>
      <c r="BP3962">
        <v>3.7671078534573618E-2</v>
      </c>
      <c r="BQ3962">
        <v>100</v>
      </c>
      <c r="BR3962">
        <v>381.40902103230502</v>
      </c>
      <c r="BS3962">
        <v>5.4906356985937009E-2</v>
      </c>
      <c r="BT3962">
        <v>2.9130929083010269E-4</v>
      </c>
      <c r="BU3962">
        <v>0</v>
      </c>
      <c r="BV3962">
        <v>0.593334420516057</v>
      </c>
      <c r="BW3962">
        <v>14.084591458818748</v>
      </c>
      <c r="BX3962">
        <v>37.065193535588151</v>
      </c>
      <c r="BY3962">
        <v>33.178315062452597</v>
      </c>
      <c r="BZ3962">
        <v>1030.6124911911543</v>
      </c>
      <c r="CA3962">
        <v>238.17297066258521</v>
      </c>
      <c r="CB3962">
        <v>249.73009817968381</v>
      </c>
      <c r="CC3962" s="156">
        <v>0.92</v>
      </c>
      <c r="CD3962">
        <v>2060</v>
      </c>
      <c r="CE3962">
        <v>0.11189543067380447</v>
      </c>
      <c r="CF3962">
        <v>3.7876330768865465</v>
      </c>
      <c r="CG3962">
        <v>0.14359705408141349</v>
      </c>
      <c r="CH3962">
        <v>2.0462206643828798</v>
      </c>
      <c r="CI3962">
        <v>17</v>
      </c>
    </row>
    <row r="3963" spans="47:87" x14ac:dyDescent="0.3">
      <c r="AU3963">
        <v>0.3</v>
      </c>
      <c r="AV3963">
        <v>21.00284270535127</v>
      </c>
      <c r="AW3963">
        <v>0.24673559546276436</v>
      </c>
      <c r="AX3963">
        <v>1.1162813143265768</v>
      </c>
      <c r="AY3963">
        <v>332.90873313672478</v>
      </c>
      <c r="AZ3963">
        <v>0.10782859585868532</v>
      </c>
      <c r="BA3963">
        <v>480.22963144227629</v>
      </c>
      <c r="BB3963">
        <v>331.97612410615994</v>
      </c>
      <c r="BC3963">
        <v>1</v>
      </c>
      <c r="BD3963">
        <v>38.274587302047635</v>
      </c>
      <c r="BE3963">
        <v>97.59284914674646</v>
      </c>
      <c r="BF3963">
        <v>17.44135948633199</v>
      </c>
      <c r="BG3963">
        <v>4.6213225671232809</v>
      </c>
      <c r="BH3963">
        <v>438.31729009173347</v>
      </c>
      <c r="BI3963">
        <v>0.20000000000000007</v>
      </c>
      <c r="BJ3963">
        <v>2449.8456868639591</v>
      </c>
      <c r="BK3963">
        <v>683.93419324978606</v>
      </c>
      <c r="BL3963">
        <v>841.12745420281942</v>
      </c>
      <c r="BM3963">
        <v>918.82151330868203</v>
      </c>
      <c r="BN3963">
        <v>127.52393729754992</v>
      </c>
      <c r="BO3963">
        <v>22.170080021071055</v>
      </c>
      <c r="BP3963">
        <v>5.3005139455634509E-2</v>
      </c>
      <c r="BQ3963">
        <v>100</v>
      </c>
      <c r="BR3963">
        <v>340.86159776815492</v>
      </c>
      <c r="BS3963">
        <v>5.099915646182842E-2</v>
      </c>
      <c r="BT3963">
        <v>2.9854682957776771E-4</v>
      </c>
      <c r="BU3963">
        <v>23.837950795894251</v>
      </c>
      <c r="BV3963">
        <v>0.54775514147584159</v>
      </c>
      <c r="BW3963">
        <v>16.133958035887936</v>
      </c>
      <c r="BX3963">
        <v>37.863503103204749</v>
      </c>
      <c r="BY3963">
        <v>26.33253903829447</v>
      </c>
      <c r="BZ3963">
        <v>997.851658276938</v>
      </c>
      <c r="CA3963">
        <v>259.63174167200094</v>
      </c>
      <c r="CB3963">
        <v>231.86243228770954</v>
      </c>
      <c r="CC3963" s="156">
        <v>0.87</v>
      </c>
      <c r="CD3963">
        <v>1640</v>
      </c>
      <c r="CE3963">
        <v>0.3600827811428533</v>
      </c>
      <c r="CF3963">
        <v>7.4769359731424707</v>
      </c>
      <c r="CG3963">
        <v>0.3285213434650498</v>
      </c>
      <c r="CH3963">
        <v>39.062135585343071</v>
      </c>
      <c r="CI3963">
        <v>4</v>
      </c>
    </row>
    <row r="3964" spans="47:87" x14ac:dyDescent="0.3">
      <c r="AU3964">
        <v>0.3</v>
      </c>
      <c r="AV3964">
        <v>16.419474838141792</v>
      </c>
      <c r="AW3964">
        <v>0.30446184409023924</v>
      </c>
      <c r="AX3964">
        <v>1.1456448824558527</v>
      </c>
      <c r="AY3964">
        <v>341.39729555480295</v>
      </c>
      <c r="AZ3964">
        <v>8.9117225474848488E-2</v>
      </c>
      <c r="BA3964">
        <v>516.78363145220283</v>
      </c>
      <c r="BB3964">
        <v>303.10702392239932</v>
      </c>
      <c r="BC3964">
        <v>1</v>
      </c>
      <c r="BD3964">
        <v>36.912246506176125</v>
      </c>
      <c r="BE3964">
        <v>95.534096560748239</v>
      </c>
      <c r="BF3964">
        <v>14.25838232499415</v>
      </c>
      <c r="BG3964">
        <v>5.2965284568308233</v>
      </c>
      <c r="BH3964">
        <v>447.0854283270798</v>
      </c>
      <c r="BI3964">
        <v>0.19999999999999998</v>
      </c>
      <c r="BJ3964">
        <v>2249.5207266328384</v>
      </c>
      <c r="BK3964">
        <v>690.73721698955217</v>
      </c>
      <c r="BL3964">
        <v>900.98328043689571</v>
      </c>
      <c r="BM3964">
        <v>1117.7493585655538</v>
      </c>
      <c r="BN3964">
        <v>155.65004836918831</v>
      </c>
      <c r="BO3964">
        <v>27.430216215574514</v>
      </c>
      <c r="BP3964">
        <v>5.6734012854366696E-2</v>
      </c>
      <c r="BQ3964">
        <v>100</v>
      </c>
      <c r="BR3964">
        <v>394.54298693815781</v>
      </c>
      <c r="BS3964">
        <v>6.0357915340878171E-2</v>
      </c>
      <c r="BT3964">
        <v>3.2528077869406312E-4</v>
      </c>
      <c r="BU3964">
        <v>7.361084068725364</v>
      </c>
      <c r="BV3964">
        <v>0.55252004019278811</v>
      </c>
      <c r="BW3964">
        <v>14.244593239222906</v>
      </c>
      <c r="BX3964">
        <v>36.958963754708527</v>
      </c>
      <c r="BY3964">
        <v>32.642040624212825</v>
      </c>
      <c r="BZ3964">
        <v>1151.0866259925431</v>
      </c>
      <c r="CA3964">
        <v>259.17489451808024</v>
      </c>
      <c r="CB3964">
        <v>219.81671924827691</v>
      </c>
      <c r="CC3964" s="156">
        <v>1.0900000000000001</v>
      </c>
      <c r="CD3964">
        <v>1390</v>
      </c>
      <c r="CE3964">
        <v>0.12067937123057138</v>
      </c>
      <c r="CF3964">
        <v>5.2990214129451472</v>
      </c>
      <c r="CG3964">
        <v>0.16227949932646718</v>
      </c>
      <c r="CH3964">
        <v>5.0789253121358362</v>
      </c>
      <c r="CI3964">
        <v>13</v>
      </c>
    </row>
    <row r="3965" spans="47:87" x14ac:dyDescent="0.3">
      <c r="AU3965">
        <v>0.3</v>
      </c>
      <c r="AV3965">
        <v>18.89603373923044</v>
      </c>
      <c r="AW3965">
        <v>0.2960372124332491</v>
      </c>
      <c r="AX3965">
        <v>1.7438219861309749</v>
      </c>
      <c r="AY3965">
        <v>346.95960194474793</v>
      </c>
      <c r="AZ3965">
        <v>0.1096282721220887</v>
      </c>
      <c r="BA3965">
        <v>384.62176788026534</v>
      </c>
      <c r="BB3965">
        <v>360.7696200329076</v>
      </c>
      <c r="BC3965">
        <v>1</v>
      </c>
      <c r="BD3965">
        <v>40.732584146421416</v>
      </c>
      <c r="BE3965">
        <v>101.54749912703731</v>
      </c>
      <c r="BF3965">
        <v>24.611477222193134</v>
      </c>
      <c r="BG3965">
        <v>6.4705655240499249</v>
      </c>
      <c r="BH3965">
        <v>420.5506247046759</v>
      </c>
      <c r="BI3965">
        <v>0.20000000000000004</v>
      </c>
      <c r="BJ3965">
        <v>2032.9659257435198</v>
      </c>
      <c r="BK3965">
        <v>676.32263609092354</v>
      </c>
      <c r="BL3965">
        <v>829.18412559532931</v>
      </c>
      <c r="BM3965">
        <v>835.13824488359819</v>
      </c>
      <c r="BN3965">
        <v>119.48792609215006</v>
      </c>
      <c r="BO3965">
        <v>26.69972449776596</v>
      </c>
      <c r="BP3965">
        <v>5.1592160694098756E-2</v>
      </c>
      <c r="BQ3965">
        <v>100</v>
      </c>
      <c r="BR3965">
        <v>399.90994623867266</v>
      </c>
      <c r="BS3965">
        <v>6.2450346985849524E-2</v>
      </c>
      <c r="BT3965">
        <v>3.1333172559972774E-4</v>
      </c>
      <c r="BU3965">
        <v>18.984135122985887</v>
      </c>
      <c r="BV3965">
        <v>0.54221353159741292</v>
      </c>
      <c r="BW3965">
        <v>14.696553761831202</v>
      </c>
      <c r="BX3965">
        <v>36.045280744587131</v>
      </c>
      <c r="BY3965">
        <v>40.690267229021991</v>
      </c>
      <c r="BZ3965">
        <v>756.42273499021553</v>
      </c>
      <c r="CA3965">
        <v>250.04287207103945</v>
      </c>
      <c r="CB3965">
        <v>229.24222707630594</v>
      </c>
      <c r="CC3965" s="156">
        <v>1.1599999999999999</v>
      </c>
      <c r="CD3965">
        <v>1420</v>
      </c>
      <c r="CE3965">
        <v>4.5590466710154987E-2</v>
      </c>
      <c r="CF3965">
        <v>2.304521929891274</v>
      </c>
      <c r="CG3965">
        <v>8.1968404885695775E-2</v>
      </c>
      <c r="CH3965">
        <v>-8.1145897548973522</v>
      </c>
      <c r="CI3965" t="s">
        <v>479</v>
      </c>
    </row>
    <row r="3966" spans="47:87" x14ac:dyDescent="0.3">
      <c r="AU3966">
        <v>0.3</v>
      </c>
      <c r="AV3966">
        <v>18.792167848584025</v>
      </c>
      <c r="AW3966">
        <v>0.2337919727004788</v>
      </c>
      <c r="AX3966">
        <v>1.2942737184514728</v>
      </c>
      <c r="AY3966">
        <v>326.71379601122777</v>
      </c>
      <c r="AZ3966">
        <v>7.6324791974643341E-2</v>
      </c>
      <c r="BA3966">
        <v>402.76494052663969</v>
      </c>
      <c r="BB3966">
        <v>396.53555569280462</v>
      </c>
      <c r="BC3966">
        <v>1</v>
      </c>
      <c r="BD3966">
        <v>37.593480257090995</v>
      </c>
      <c r="BE3966">
        <v>94.80445712003079</v>
      </c>
      <c r="BF3966">
        <v>15.776711621122992</v>
      </c>
      <c r="BG3966">
        <v>5.4794331312019455</v>
      </c>
      <c r="BH3966">
        <v>408.97306815341074</v>
      </c>
      <c r="BI3966">
        <v>0.1999999999999999</v>
      </c>
      <c r="BJ3966">
        <v>2377.110167314584</v>
      </c>
      <c r="BK3966">
        <v>697.29924991248492</v>
      </c>
      <c r="BL3966">
        <v>873.22241315425322</v>
      </c>
      <c r="BM3966">
        <v>1118.8348141459001</v>
      </c>
      <c r="BN3966">
        <v>199.96035823665491</v>
      </c>
      <c r="BO3966">
        <v>21.239608366815293</v>
      </c>
      <c r="BP3966">
        <v>2.2130264706666371E-2</v>
      </c>
      <c r="BQ3966">
        <v>100</v>
      </c>
      <c r="BR3966">
        <v>357.58234154041156</v>
      </c>
      <c r="BS3966">
        <v>5.3052274006755447E-2</v>
      </c>
      <c r="BT3966">
        <v>3.0739895010891089E-4</v>
      </c>
      <c r="BU3966">
        <v>63.632263958114187</v>
      </c>
      <c r="BV3966">
        <v>0.52591058975594496</v>
      </c>
      <c r="BW3966">
        <v>14.305451719559802</v>
      </c>
      <c r="BX3966">
        <v>36.594980935779567</v>
      </c>
      <c r="BY3966">
        <v>35.182027436595746</v>
      </c>
      <c r="BZ3966">
        <v>773.27239804022668</v>
      </c>
      <c r="CA3966">
        <v>335.63882907576368</v>
      </c>
      <c r="CB3966">
        <v>252.86018700805135</v>
      </c>
      <c r="CC3966" s="156">
        <v>0.91</v>
      </c>
      <c r="CD3966">
        <v>1550</v>
      </c>
      <c r="CE3966">
        <v>0.16306557646898923</v>
      </c>
      <c r="CF3966">
        <v>6.057864096339296</v>
      </c>
      <c r="CG3966">
        <v>0.21357706562743847</v>
      </c>
      <c r="CH3966">
        <v>10.983181411414085</v>
      </c>
      <c r="CI3966">
        <v>9</v>
      </c>
    </row>
    <row r="3967" spans="47:87" x14ac:dyDescent="0.3">
      <c r="AU3967">
        <v>0.3</v>
      </c>
      <c r="AV3967">
        <v>19.096645517478727</v>
      </c>
      <c r="AW3967">
        <v>0.33248618726820767</v>
      </c>
      <c r="AX3967">
        <v>1.3574318402975694</v>
      </c>
      <c r="AY3967">
        <v>330.66967252502991</v>
      </c>
      <c r="AZ3967">
        <v>0.10891785152395039</v>
      </c>
      <c r="BA3967">
        <v>483.75349984896985</v>
      </c>
      <c r="BB3967">
        <v>366.01896050755175</v>
      </c>
      <c r="BC3967">
        <v>1</v>
      </c>
      <c r="BD3967">
        <v>38.856715263379044</v>
      </c>
      <c r="BE3967">
        <v>81.699220639848619</v>
      </c>
      <c r="BF3967">
        <v>11.986774755610373</v>
      </c>
      <c r="BG3967">
        <v>4.9629157053048827</v>
      </c>
      <c r="BH3967">
        <v>437.48192560809969</v>
      </c>
      <c r="BI3967">
        <v>0.19999999999999996</v>
      </c>
      <c r="BJ3967">
        <v>2502.5075871038621</v>
      </c>
      <c r="BK3967">
        <v>675.75351577624394</v>
      </c>
      <c r="BL3967">
        <v>903.84260406414944</v>
      </c>
      <c r="BM3967">
        <v>1142.6162777764603</v>
      </c>
      <c r="BN3967">
        <v>74.934438189965135</v>
      </c>
      <c r="BO3967">
        <v>30.102890519588282</v>
      </c>
      <c r="BP3967">
        <v>4.395956975596995E-2</v>
      </c>
      <c r="BQ3967">
        <v>100</v>
      </c>
      <c r="BR3967">
        <v>403.18947619401524</v>
      </c>
      <c r="BS3967">
        <v>5.3496751995994157E-2</v>
      </c>
      <c r="BT3967">
        <v>3.0294490252233966E-4</v>
      </c>
      <c r="BU3967">
        <v>0</v>
      </c>
      <c r="BV3967">
        <v>0.53019352314344881</v>
      </c>
      <c r="BW3967">
        <v>14.815431203573533</v>
      </c>
      <c r="BX3967">
        <v>36.524602302436548</v>
      </c>
      <c r="BY3967">
        <v>29.952497284387263</v>
      </c>
      <c r="BZ3967">
        <v>852.12083029552741</v>
      </c>
      <c r="CA3967">
        <v>350.52084264660351</v>
      </c>
      <c r="CB3967">
        <v>242.11037105785093</v>
      </c>
      <c r="CC3967" s="156">
        <v>1.03</v>
      </c>
      <c r="CD3967">
        <v>900</v>
      </c>
      <c r="CE3967">
        <v>0.14622398859621621</v>
      </c>
      <c r="CF3967">
        <v>6.9485748116499622</v>
      </c>
      <c r="CG3967">
        <v>0.19006572250072709</v>
      </c>
      <c r="CH3967">
        <v>13.467968228564327</v>
      </c>
      <c r="CI3967">
        <v>11</v>
      </c>
    </row>
    <row r="3968" spans="47:87" x14ac:dyDescent="0.3">
      <c r="AU3968">
        <v>0.3</v>
      </c>
      <c r="AV3968">
        <v>21.507879575338361</v>
      </c>
      <c r="AW3968">
        <v>0.30469393030495789</v>
      </c>
      <c r="AX3968">
        <v>1.1532321238396106</v>
      </c>
      <c r="AY3968">
        <v>343.10283075803517</v>
      </c>
      <c r="AZ3968">
        <v>0.10194317559407563</v>
      </c>
      <c r="BA3968">
        <v>443.80487817018877</v>
      </c>
      <c r="BB3968">
        <v>390.80823844560263</v>
      </c>
      <c r="BC3968">
        <v>1</v>
      </c>
      <c r="BD3968">
        <v>49.127562483098316</v>
      </c>
      <c r="BE3968">
        <v>100.30218419773929</v>
      </c>
      <c r="BF3968">
        <v>13.667631601431969</v>
      </c>
      <c r="BG3968">
        <v>5.8539006738522357</v>
      </c>
      <c r="BH3968">
        <v>393.06202448761127</v>
      </c>
      <c r="BI3968">
        <v>0.19999999999999996</v>
      </c>
      <c r="BJ3968">
        <v>2296.2832089304266</v>
      </c>
      <c r="BK3968">
        <v>685.53072006493392</v>
      </c>
      <c r="BL3968">
        <v>931.24538245570648</v>
      </c>
      <c r="BM3968">
        <v>944.57213459019124</v>
      </c>
      <c r="BN3968">
        <v>217.02815680767421</v>
      </c>
      <c r="BO3968">
        <v>27.440004166365533</v>
      </c>
      <c r="BP3968">
        <v>5.8064888400877521E-2</v>
      </c>
      <c r="BQ3968">
        <v>100</v>
      </c>
      <c r="BR3968">
        <v>362.84520935288049</v>
      </c>
      <c r="BS3968">
        <v>5.5024957131938446E-2</v>
      </c>
      <c r="BT3968">
        <v>3.1159233297771004E-4</v>
      </c>
      <c r="BU3968">
        <v>23.107126333261373</v>
      </c>
      <c r="BV3968">
        <v>0.54065831197068526</v>
      </c>
      <c r="BW3968">
        <v>14.987772792534162</v>
      </c>
      <c r="BX3968">
        <v>35.242212293567185</v>
      </c>
      <c r="BY3968">
        <v>33.20787107044859</v>
      </c>
      <c r="BZ3968">
        <v>962.65954254228438</v>
      </c>
      <c r="CA3968">
        <v>233.18414739966119</v>
      </c>
      <c r="CB3968">
        <v>240.0938307200629</v>
      </c>
      <c r="CC3968" s="156">
        <v>1.04</v>
      </c>
      <c r="CD3968">
        <v>1270</v>
      </c>
      <c r="CE3968">
        <v>0.13041658470721385</v>
      </c>
      <c r="CF3968">
        <v>5.697637326230435</v>
      </c>
      <c r="CG3968">
        <v>0.15659988413598977</v>
      </c>
      <c r="CH3968">
        <v>10.205896573990076</v>
      </c>
      <c r="CI3968">
        <v>12</v>
      </c>
    </row>
    <row r="3969" spans="47:87" x14ac:dyDescent="0.3">
      <c r="AU3969">
        <v>0.3</v>
      </c>
      <c r="AV3969">
        <v>18.638801407136192</v>
      </c>
      <c r="AW3969">
        <v>0.26776950066566446</v>
      </c>
      <c r="AX3969">
        <v>0.89198916610091039</v>
      </c>
      <c r="AY3969">
        <v>363.68919251707291</v>
      </c>
      <c r="AZ3969">
        <v>0.11557970309339903</v>
      </c>
      <c r="BA3969">
        <v>260.99328669231323</v>
      </c>
      <c r="BB3969">
        <v>407.02801097319571</v>
      </c>
      <c r="BC3969">
        <v>1</v>
      </c>
      <c r="BD3969">
        <v>38.555549285773182</v>
      </c>
      <c r="BE3969">
        <v>92.614112213571161</v>
      </c>
      <c r="BF3969">
        <v>11.576492034157488</v>
      </c>
      <c r="BG3969">
        <v>4.6244282683160147</v>
      </c>
      <c r="BH3969">
        <v>405.3023394610546</v>
      </c>
      <c r="BI3969">
        <v>0.2</v>
      </c>
      <c r="BJ3969">
        <v>2558.3914491128285</v>
      </c>
      <c r="BK3969">
        <v>674.07923828272101</v>
      </c>
      <c r="BL3969">
        <v>880.37670153535453</v>
      </c>
      <c r="BM3969">
        <v>831.84973012517003</v>
      </c>
      <c r="BN3969">
        <v>79.852922471222087</v>
      </c>
      <c r="BO3969">
        <v>23.80028530788428</v>
      </c>
      <c r="BP3969">
        <v>8.9051897496120289E-2</v>
      </c>
      <c r="BQ3969">
        <v>100</v>
      </c>
      <c r="BR3969">
        <v>380.77391154811841</v>
      </c>
      <c r="BS3969">
        <v>5.589210218250712E-2</v>
      </c>
      <c r="BT3969">
        <v>2.7458161159414174E-4</v>
      </c>
      <c r="BU3969">
        <v>0</v>
      </c>
      <c r="BV3969">
        <v>0.56728553576897145</v>
      </c>
      <c r="BW3969">
        <v>14.908206080348647</v>
      </c>
      <c r="BX3969">
        <v>35.597233564582019</v>
      </c>
      <c r="BY3969">
        <v>32.099587903860545</v>
      </c>
      <c r="BZ3969">
        <v>878.52282863036226</v>
      </c>
      <c r="CA3969">
        <v>419.05078502517472</v>
      </c>
      <c r="CB3969">
        <v>216.44701748050153</v>
      </c>
      <c r="CC3969" s="156">
        <v>1.08</v>
      </c>
      <c r="CD3969">
        <v>1170</v>
      </c>
      <c r="CE3969">
        <v>0.15277914548020211</v>
      </c>
      <c r="CF3969">
        <v>4.6019855301267896</v>
      </c>
      <c r="CG3969">
        <v>0.20276111569413144</v>
      </c>
      <c r="CH3969">
        <v>7.8708612173597627</v>
      </c>
      <c r="CI3969">
        <v>9</v>
      </c>
    </row>
    <row r="3970" spans="47:87" x14ac:dyDescent="0.3">
      <c r="AU3970">
        <v>0.3</v>
      </c>
      <c r="AV3970">
        <v>20.329527912659849</v>
      </c>
      <c r="AW3970">
        <v>0.31481533099540593</v>
      </c>
      <c r="AX3970">
        <v>1.2227046590454285</v>
      </c>
      <c r="AY3970">
        <v>331.67768482921963</v>
      </c>
      <c r="AZ3970">
        <v>0.10673359813525321</v>
      </c>
      <c r="BA3970">
        <v>401.22099009126146</v>
      </c>
      <c r="BB3970">
        <v>291.1384399251877</v>
      </c>
      <c r="BC3970">
        <v>1</v>
      </c>
      <c r="BD3970">
        <v>48.300351020580983</v>
      </c>
      <c r="BE3970">
        <v>126.17355492769677</v>
      </c>
      <c r="BF3970">
        <v>21.890829626437998</v>
      </c>
      <c r="BG3970">
        <v>6.7271905319598986</v>
      </c>
      <c r="BH3970">
        <v>416.73206982862797</v>
      </c>
      <c r="BI3970">
        <v>0.2</v>
      </c>
      <c r="BJ3970">
        <v>2763.8150895870372</v>
      </c>
      <c r="BK3970">
        <v>681.29710971165082</v>
      </c>
      <c r="BL3970">
        <v>977.4918321314118</v>
      </c>
      <c r="BM3970">
        <v>947.67495842140715</v>
      </c>
      <c r="BN3970">
        <v>108.84587773603781</v>
      </c>
      <c r="BO3970">
        <v>28.294287446015691</v>
      </c>
      <c r="BP3970">
        <v>6.6930895801469742E-2</v>
      </c>
      <c r="BQ3970">
        <v>100</v>
      </c>
      <c r="BR3970">
        <v>250.74495798636912</v>
      </c>
      <c r="BS3970">
        <v>4.8761991717701021E-2</v>
      </c>
      <c r="BT3970">
        <v>2.9767437050940576E-4</v>
      </c>
      <c r="BU3970">
        <v>89.137113418896462</v>
      </c>
      <c r="BV3970">
        <v>0.50817507880552093</v>
      </c>
      <c r="BW3970">
        <v>14.982926231713231</v>
      </c>
      <c r="BX3970">
        <v>35.617405380413153</v>
      </c>
      <c r="BY3970">
        <v>41.555061316876873</v>
      </c>
      <c r="BZ3970">
        <v>912.3385989558559</v>
      </c>
      <c r="CA3970">
        <v>420.04848990960363</v>
      </c>
      <c r="CB3970">
        <v>240.14199734977896</v>
      </c>
      <c r="CC3970" s="156">
        <v>0.87</v>
      </c>
      <c r="CD3970">
        <v>1650</v>
      </c>
      <c r="CE3970">
        <v>0.15240234505168981</v>
      </c>
      <c r="CF3970">
        <v>5.7718295390179275</v>
      </c>
      <c r="CG3970">
        <v>0.18522432315416812</v>
      </c>
      <c r="CH3970">
        <v>12.408668231693612</v>
      </c>
      <c r="CI3970">
        <v>10</v>
      </c>
    </row>
    <row r="3971" spans="47:87" x14ac:dyDescent="0.3">
      <c r="AU3971">
        <v>0.3</v>
      </c>
      <c r="AV3971">
        <v>21.285730664320866</v>
      </c>
      <c r="AW3971">
        <v>0.38282943184120227</v>
      </c>
      <c r="AX3971">
        <v>1.2135487923456689</v>
      </c>
      <c r="AY3971">
        <v>305.87519241699511</v>
      </c>
      <c r="AZ3971">
        <v>0.11913474034903375</v>
      </c>
      <c r="BA3971">
        <v>465.34172877884549</v>
      </c>
      <c r="BB3971">
        <v>379.06688673866631</v>
      </c>
      <c r="BC3971">
        <v>1</v>
      </c>
      <c r="BD3971">
        <v>45.407175508593532</v>
      </c>
      <c r="BE3971">
        <v>94.292464530217259</v>
      </c>
      <c r="BF3971">
        <v>23.877926982532291</v>
      </c>
      <c r="BG3971">
        <v>5.2669990187254383</v>
      </c>
      <c r="BH3971">
        <v>398.53644531420099</v>
      </c>
      <c r="BI3971">
        <v>0.19999999999999998</v>
      </c>
      <c r="BJ3971">
        <v>2469.6481783813083</v>
      </c>
      <c r="BK3971">
        <v>683.14686291105613</v>
      </c>
      <c r="BL3971">
        <v>801.16032191942259</v>
      </c>
      <c r="BM3971">
        <v>981.83074690930982</v>
      </c>
      <c r="BN3971">
        <v>210.82845089289867</v>
      </c>
      <c r="BO3971">
        <v>34.631476769114961</v>
      </c>
      <c r="BP3971">
        <v>5.421720002064901E-2</v>
      </c>
      <c r="BQ3971">
        <v>100</v>
      </c>
      <c r="BR3971">
        <v>270.20686039634654</v>
      </c>
      <c r="BS3971">
        <v>5.7287205959279344E-2</v>
      </c>
      <c r="BT3971">
        <v>2.6842684260835922E-4</v>
      </c>
      <c r="BU3971">
        <v>0</v>
      </c>
      <c r="BV3971">
        <v>0.53417212065981012</v>
      </c>
      <c r="BW3971">
        <v>17.057005491838122</v>
      </c>
      <c r="BX3971">
        <v>35.421518363297238</v>
      </c>
      <c r="BY3971">
        <v>34.96965172552558</v>
      </c>
      <c r="BZ3971">
        <v>1004.1622325609532</v>
      </c>
      <c r="CA3971">
        <v>255.55478246539678</v>
      </c>
      <c r="CB3971">
        <v>234.71803229721917</v>
      </c>
      <c r="CC3971" s="156">
        <v>0.97</v>
      </c>
      <c r="CD3971">
        <v>1860</v>
      </c>
      <c r="CE3971">
        <v>0.12051443306987286</v>
      </c>
      <c r="CF3971">
        <v>4.5466113214375152</v>
      </c>
      <c r="CG3971">
        <v>0.15177230856738408</v>
      </c>
      <c r="CH3971">
        <v>2.8916904857057157</v>
      </c>
      <c r="CI3971">
        <v>15</v>
      </c>
    </row>
    <row r="3972" spans="47:87" x14ac:dyDescent="0.3">
      <c r="AU3972">
        <v>0.3</v>
      </c>
      <c r="AV3972">
        <v>20.953776908606446</v>
      </c>
      <c r="AW3972">
        <v>0.35114110911605328</v>
      </c>
      <c r="AX3972">
        <v>2.0304952589325644</v>
      </c>
      <c r="AY3972">
        <v>338.14864588825588</v>
      </c>
      <c r="AZ3972">
        <v>0.11708203130821884</v>
      </c>
      <c r="BA3972">
        <v>385.92087703904008</v>
      </c>
      <c r="BB3972">
        <v>309.95288014450091</v>
      </c>
      <c r="BC3972">
        <v>1</v>
      </c>
      <c r="BD3972">
        <v>36.698514533930606</v>
      </c>
      <c r="BE3972">
        <v>93.679992642891364</v>
      </c>
      <c r="BF3972">
        <v>24.774436093341077</v>
      </c>
      <c r="BG3972">
        <v>6.8455059184523259</v>
      </c>
      <c r="BH3972">
        <v>396.88344216662131</v>
      </c>
      <c r="BI3972">
        <v>0.19999999999999996</v>
      </c>
      <c r="BJ3972">
        <v>2442.8692254228331</v>
      </c>
      <c r="BK3972">
        <v>699.80519293286534</v>
      </c>
      <c r="BL3972">
        <v>858.50660161855069</v>
      </c>
      <c r="BM3972">
        <v>933.79542502509355</v>
      </c>
      <c r="BN3972">
        <v>65.868320124086466</v>
      </c>
      <c r="BO3972">
        <v>31.746750744772587</v>
      </c>
      <c r="BP3972">
        <v>5.1892737353451304E-2</v>
      </c>
      <c r="BQ3972">
        <v>100</v>
      </c>
      <c r="BR3972">
        <v>302.45753747686871</v>
      </c>
      <c r="BS3972">
        <v>5.7974773429093657E-2</v>
      </c>
      <c r="BT3972">
        <v>3.024930491155637E-4</v>
      </c>
      <c r="BU3972">
        <v>0</v>
      </c>
      <c r="BV3972">
        <v>0.62554978133275252</v>
      </c>
      <c r="BW3972">
        <v>14.776392391763286</v>
      </c>
      <c r="BX3972">
        <v>34.285695549330455</v>
      </c>
      <c r="BY3972">
        <v>33.927837285964451</v>
      </c>
      <c r="BZ3972">
        <v>1075.4951565858462</v>
      </c>
      <c r="CA3972">
        <v>276.50984697267205</v>
      </c>
      <c r="CB3972">
        <v>228.42992598864447</v>
      </c>
      <c r="CC3972" s="156">
        <v>0.71</v>
      </c>
      <c r="CD3972">
        <v>2320</v>
      </c>
      <c r="CE3972">
        <v>0.12295969965134312</v>
      </c>
      <c r="CF3972">
        <v>4.8503405560137782</v>
      </c>
      <c r="CG3972">
        <v>0.15515428758631877</v>
      </c>
      <c r="CH3972">
        <v>5.7608497412881654</v>
      </c>
      <c r="CI3972">
        <v>13</v>
      </c>
    </row>
    <row r="3973" spans="47:87" x14ac:dyDescent="0.3">
      <c r="AU3973">
        <v>0.3</v>
      </c>
      <c r="AV3973">
        <v>19.078352700703459</v>
      </c>
      <c r="AW3973">
        <v>0.35500975866271162</v>
      </c>
      <c r="AX3973">
        <v>0.86598739750429088</v>
      </c>
      <c r="AY3973">
        <v>358.06996257253974</v>
      </c>
      <c r="AZ3973">
        <v>0.10916358704365613</v>
      </c>
      <c r="BA3973">
        <v>451.14757773763142</v>
      </c>
      <c r="BB3973">
        <v>254.59856333744352</v>
      </c>
      <c r="BC3973">
        <v>1</v>
      </c>
      <c r="BD3973">
        <v>40.092809787664095</v>
      </c>
      <c r="BE3973">
        <v>111.43256274164936</v>
      </c>
      <c r="BF3973">
        <v>12.499889685549459</v>
      </c>
      <c r="BG3973">
        <v>4.2353325597073361</v>
      </c>
      <c r="BH3973">
        <v>436.84641359650658</v>
      </c>
      <c r="BI3973">
        <v>0.2</v>
      </c>
      <c r="BJ3973">
        <v>2595.6281064143527</v>
      </c>
      <c r="BK3973">
        <v>683.18610555615305</v>
      </c>
      <c r="BL3973">
        <v>846.29359368596977</v>
      </c>
      <c r="BM3973">
        <v>936.86650977037061</v>
      </c>
      <c r="BN3973">
        <v>218.43267080895419</v>
      </c>
      <c r="BO3973">
        <v>32.353577835093468</v>
      </c>
      <c r="BP3973">
        <v>2.1316258347650729E-2</v>
      </c>
      <c r="BQ3973">
        <v>100</v>
      </c>
      <c r="BR3973">
        <v>380.40999624901002</v>
      </c>
      <c r="BS3973">
        <v>5.6039595549765883E-2</v>
      </c>
      <c r="BT3973">
        <v>3.0845517712528478E-4</v>
      </c>
      <c r="BU3973">
        <v>83.839011901821223</v>
      </c>
      <c r="BV3973">
        <v>0.5590592279516553</v>
      </c>
      <c r="BW3973">
        <v>15.462007952618338</v>
      </c>
      <c r="BX3973">
        <v>36.662181810831008</v>
      </c>
      <c r="BY3973">
        <v>33.205761881773348</v>
      </c>
      <c r="BZ3973">
        <v>1183.4929716186564</v>
      </c>
      <c r="CA3973">
        <v>280.30312431059986</v>
      </c>
      <c r="CB3973">
        <v>223.77757507759185</v>
      </c>
      <c r="CC3973" s="156">
        <v>0.97</v>
      </c>
      <c r="CD3973">
        <v>1480</v>
      </c>
      <c r="CE3973">
        <v>0.16676274368929556</v>
      </c>
      <c r="CF3973">
        <v>5.4078892068402196</v>
      </c>
      <c r="CG3973">
        <v>0.17192383223537291</v>
      </c>
      <c r="CH3973">
        <v>13.762401700369489</v>
      </c>
      <c r="CI3973">
        <v>10</v>
      </c>
    </row>
    <row r="3974" spans="47:87" x14ac:dyDescent="0.3">
      <c r="AU3974">
        <v>0.3</v>
      </c>
      <c r="AV3974">
        <v>18.920445400677806</v>
      </c>
      <c r="AW3974">
        <v>0.29082750476117764</v>
      </c>
      <c r="AX3974">
        <v>0.60981803125727208</v>
      </c>
      <c r="AY3974">
        <v>312.15852078014177</v>
      </c>
      <c r="AZ3974">
        <v>9.1224658658929939E-2</v>
      </c>
      <c r="BA3974">
        <v>457.47917119100913</v>
      </c>
      <c r="BB3974">
        <v>378.78129862414784</v>
      </c>
      <c r="BC3974">
        <v>1</v>
      </c>
      <c r="BD3974">
        <v>40.567294510246896</v>
      </c>
      <c r="BE3974">
        <v>92.723189361702964</v>
      </c>
      <c r="BF3974">
        <v>12.751331178587566</v>
      </c>
      <c r="BG3974">
        <v>5.4192643799808486</v>
      </c>
      <c r="BH3974">
        <v>381.24223281657697</v>
      </c>
      <c r="BI3974">
        <v>0.19999999999999998</v>
      </c>
      <c r="BJ3974">
        <v>2255.9481364129215</v>
      </c>
      <c r="BK3974">
        <v>673.19132782371139</v>
      </c>
      <c r="BL3974">
        <v>888.63717700561824</v>
      </c>
      <c r="BM3974">
        <v>968.27096190398026</v>
      </c>
      <c r="BN3974">
        <v>143.29147032769646</v>
      </c>
      <c r="BO3974">
        <v>26.441985802946252</v>
      </c>
      <c r="BP3974">
        <v>2.5023827840390714E-2</v>
      </c>
      <c r="BQ3974">
        <v>100</v>
      </c>
      <c r="BR3974">
        <v>321.54945842701272</v>
      </c>
      <c r="BS3974">
        <v>5.4938715953592517E-2</v>
      </c>
      <c r="BT3974">
        <v>3.1183143685307806E-4</v>
      </c>
      <c r="BU3974">
        <v>25.449705306821492</v>
      </c>
      <c r="BV3974">
        <v>0.56163675157551385</v>
      </c>
      <c r="BW3974">
        <v>14.592974416973405</v>
      </c>
      <c r="BX3974">
        <v>39.865918300892666</v>
      </c>
      <c r="BY3974">
        <v>34.547981122416822</v>
      </c>
      <c r="BZ3974">
        <v>901.06122557122319</v>
      </c>
      <c r="CA3974">
        <v>316.82273757568868</v>
      </c>
      <c r="CB3974">
        <v>226.06187031482378</v>
      </c>
      <c r="CC3974" s="156">
        <v>1.23</v>
      </c>
      <c r="CD3974">
        <v>840</v>
      </c>
      <c r="CE3974">
        <v>0.13558313711116732</v>
      </c>
      <c r="CF3974">
        <v>5.0153328995151192</v>
      </c>
      <c r="CG3974">
        <v>0.16987500226748231</v>
      </c>
      <c r="CH3974">
        <v>4.9970310007098808</v>
      </c>
      <c r="CI3974">
        <v>13</v>
      </c>
    </row>
    <row r="3975" spans="47:87" x14ac:dyDescent="0.3">
      <c r="AU3975">
        <v>0.3</v>
      </c>
      <c r="AV3975">
        <v>18.948782416830845</v>
      </c>
      <c r="AW3975">
        <v>0.25233500741558668</v>
      </c>
      <c r="AX3975">
        <v>1.7699325466769358</v>
      </c>
      <c r="AY3975">
        <v>342.10770986606786</v>
      </c>
      <c r="AZ3975">
        <v>0.10187507621269412</v>
      </c>
      <c r="BA3975">
        <v>535.96495575775236</v>
      </c>
      <c r="BB3975">
        <v>381.50510523628276</v>
      </c>
      <c r="BC3975">
        <v>1</v>
      </c>
      <c r="BD3975">
        <v>41.892920435860361</v>
      </c>
      <c r="BE3975">
        <v>92.278776073968231</v>
      </c>
      <c r="BF3975">
        <v>20.066057689362644</v>
      </c>
      <c r="BG3975">
        <v>5.4492249563884627</v>
      </c>
      <c r="BH3975">
        <v>429.47955144841893</v>
      </c>
      <c r="BI3975">
        <v>0.20000000000000004</v>
      </c>
      <c r="BJ3975">
        <v>2562.4847338425675</v>
      </c>
      <c r="BK3975">
        <v>693.74199902344765</v>
      </c>
      <c r="BL3975">
        <v>924.97909972064224</v>
      </c>
      <c r="BM3975">
        <v>869.87004984301802</v>
      </c>
      <c r="BN3975">
        <v>177.88139129454834</v>
      </c>
      <c r="BO3975">
        <v>22.63362821350001</v>
      </c>
      <c r="BP3975">
        <v>5.9051494415086718E-2</v>
      </c>
      <c r="BQ3975">
        <v>100</v>
      </c>
      <c r="BR3975">
        <v>342.12961992350921</v>
      </c>
      <c r="BS3975">
        <v>5.1750762529833155E-2</v>
      </c>
      <c r="BT3975">
        <v>3.1774465863709068E-4</v>
      </c>
      <c r="BU3975">
        <v>0</v>
      </c>
      <c r="BV3975">
        <v>0.55100413031409567</v>
      </c>
      <c r="BW3975">
        <v>16.358452841394495</v>
      </c>
      <c r="BX3975">
        <v>36.634958816027321</v>
      </c>
      <c r="BY3975">
        <v>35.363281463538392</v>
      </c>
      <c r="BZ3975">
        <v>1091.7358231904145</v>
      </c>
      <c r="CA3975">
        <v>340.97063818003016</v>
      </c>
      <c r="CB3975">
        <v>229.00682669586436</v>
      </c>
      <c r="CC3975" s="156">
        <v>0.94</v>
      </c>
      <c r="CD3975">
        <v>1440</v>
      </c>
      <c r="CE3975">
        <v>0.2571272515903773</v>
      </c>
      <c r="CF3975">
        <v>7.4225656908097228</v>
      </c>
      <c r="CG3975">
        <v>0.31489643700782605</v>
      </c>
      <c r="CH3975">
        <v>25.531690075866944</v>
      </c>
      <c r="CI3975">
        <v>5</v>
      </c>
    </row>
    <row r="3976" spans="47:87" x14ac:dyDescent="0.3">
      <c r="AU3976">
        <v>0.3</v>
      </c>
      <c r="AV3976">
        <v>19.47906007672735</v>
      </c>
      <c r="AW3976">
        <v>0.41260693471856491</v>
      </c>
      <c r="AX3976">
        <v>1.8829845776549288</v>
      </c>
      <c r="AY3976">
        <v>340.76958715503849</v>
      </c>
      <c r="AZ3976">
        <v>0.10618466883468364</v>
      </c>
      <c r="BA3976">
        <v>445.37445590319368</v>
      </c>
      <c r="BB3976">
        <v>359.46329211272342</v>
      </c>
      <c r="BC3976">
        <v>1</v>
      </c>
      <c r="BD3976">
        <v>38.799731025625896</v>
      </c>
      <c r="BE3976">
        <v>103.42149612051692</v>
      </c>
      <c r="BF3976">
        <v>24.479760869642369</v>
      </c>
      <c r="BG3976">
        <v>4.4477042621353355</v>
      </c>
      <c r="BH3976">
        <v>382.71610677847622</v>
      </c>
      <c r="BI3976">
        <v>0.19999999999999998</v>
      </c>
      <c r="BJ3976">
        <v>2599.2607560368815</v>
      </c>
      <c r="BK3976">
        <v>690.88772458742017</v>
      </c>
      <c r="BL3976">
        <v>915.56394773948875</v>
      </c>
      <c r="BM3976">
        <v>930.86212997522239</v>
      </c>
      <c r="BN3976">
        <v>155.66183784677534</v>
      </c>
      <c r="BO3976">
        <v>37.455778313236273</v>
      </c>
      <c r="BP3976">
        <v>4.2698031404994875E-2</v>
      </c>
      <c r="BQ3976">
        <v>100</v>
      </c>
      <c r="BR3976">
        <v>343.99060641263861</v>
      </c>
      <c r="BS3976">
        <v>5.1463403145674741E-2</v>
      </c>
      <c r="BT3976">
        <v>3.0314183019938378E-4</v>
      </c>
      <c r="BU3976">
        <v>0</v>
      </c>
      <c r="BV3976">
        <v>0.54328621937712662</v>
      </c>
      <c r="BW3976">
        <v>14.749564830547046</v>
      </c>
      <c r="BX3976">
        <v>35.5685431298498</v>
      </c>
      <c r="BY3976">
        <v>36.060141596141058</v>
      </c>
      <c r="BZ3976">
        <v>968.00530085519733</v>
      </c>
      <c r="CA3976">
        <v>302.9498945295021</v>
      </c>
      <c r="CB3976">
        <v>266.24884137024014</v>
      </c>
      <c r="CC3976" s="156">
        <v>0.82</v>
      </c>
      <c r="CD3976">
        <v>2260</v>
      </c>
      <c r="CE3976">
        <v>6.712752209054651E-2</v>
      </c>
      <c r="CF3976">
        <v>3.0022483985073762</v>
      </c>
      <c r="CG3976">
        <v>9.9398840139131653E-2</v>
      </c>
      <c r="CH3976">
        <v>-7.7003417276924129</v>
      </c>
      <c r="CI3976" t="s">
        <v>479</v>
      </c>
    </row>
    <row r="3977" spans="47:87" x14ac:dyDescent="0.3">
      <c r="AU3977">
        <v>0.3</v>
      </c>
      <c r="AV3977">
        <v>20.682626522047087</v>
      </c>
      <c r="AW3977">
        <v>0.2942778451424829</v>
      </c>
      <c r="AX3977">
        <v>1.6892582085069929</v>
      </c>
      <c r="AY3977">
        <v>327.62928155304405</v>
      </c>
      <c r="AZ3977">
        <v>0.12104299000256119</v>
      </c>
      <c r="BA3977">
        <v>369.02952032989253</v>
      </c>
      <c r="BB3977">
        <v>253.4371887376322</v>
      </c>
      <c r="BC3977">
        <v>1</v>
      </c>
      <c r="BD3977">
        <v>45.225353209577172</v>
      </c>
      <c r="BE3977">
        <v>92.992800203403917</v>
      </c>
      <c r="BF3977">
        <v>17.166882217112168</v>
      </c>
      <c r="BG3977">
        <v>6.2800341765782095</v>
      </c>
      <c r="BH3977">
        <v>462.99921108725971</v>
      </c>
      <c r="BI3977">
        <v>0.19999999999999993</v>
      </c>
      <c r="BJ3977">
        <v>2410.7315147060463</v>
      </c>
      <c r="BK3977">
        <v>697.53083346682058</v>
      </c>
      <c r="BL3977">
        <v>958.87859028707101</v>
      </c>
      <c r="BM3977">
        <v>804.66738303687237</v>
      </c>
      <c r="BN3977">
        <v>94.160030789277371</v>
      </c>
      <c r="BO3977">
        <v>26.388116938896328</v>
      </c>
      <c r="BP3977">
        <v>6.978406431557227E-2</v>
      </c>
      <c r="BQ3977">
        <v>100</v>
      </c>
      <c r="BR3977">
        <v>380.8653178573997</v>
      </c>
      <c r="BS3977">
        <v>5.5552448187756155E-2</v>
      </c>
      <c r="BT3977">
        <v>2.9067543446090264E-4</v>
      </c>
      <c r="BU3977">
        <v>31.959998987298381</v>
      </c>
      <c r="BV3977">
        <v>0.52564601904649833</v>
      </c>
      <c r="BW3977">
        <v>14.596422254989792</v>
      </c>
      <c r="BX3977">
        <v>32.221401472423892</v>
      </c>
      <c r="BY3977">
        <v>36.701064829887692</v>
      </c>
      <c r="BZ3977">
        <v>901.45918082105572</v>
      </c>
      <c r="CA3977">
        <v>170.13022796536097</v>
      </c>
      <c r="CB3977">
        <v>214.70362003823959</v>
      </c>
      <c r="CC3977" s="156">
        <v>0.94</v>
      </c>
      <c r="CD3977">
        <v>2230</v>
      </c>
      <c r="CE3977">
        <v>0.13117892942766018</v>
      </c>
      <c r="CF3977">
        <v>4.8688797069239573</v>
      </c>
      <c r="CG3977">
        <v>0.17484125165942829</v>
      </c>
      <c r="CH3977">
        <v>11.172599262906489</v>
      </c>
      <c r="CI3977">
        <v>10</v>
      </c>
    </row>
    <row r="3978" spans="47:87" x14ac:dyDescent="0.3">
      <c r="AU3978">
        <v>0.3</v>
      </c>
      <c r="AV3978">
        <v>21.999425515111529</v>
      </c>
      <c r="AW3978">
        <v>0.30240637424851524</v>
      </c>
      <c r="AX3978">
        <v>2.3618133350919659</v>
      </c>
      <c r="AY3978">
        <v>330.51433014482006</v>
      </c>
      <c r="AZ3978">
        <v>7.9494443553075417E-2</v>
      </c>
      <c r="BA3978">
        <v>384.13655018992108</v>
      </c>
      <c r="BB3978">
        <v>368.01044989124233</v>
      </c>
      <c r="BC3978">
        <v>1</v>
      </c>
      <c r="BD3978">
        <v>39.398524678391496</v>
      </c>
      <c r="BE3978">
        <v>113.4720678751036</v>
      </c>
      <c r="BF3978">
        <v>12.380619902377392</v>
      </c>
      <c r="BG3978">
        <v>6.0053782217962723</v>
      </c>
      <c r="BH3978">
        <v>375.16041974983148</v>
      </c>
      <c r="BI3978">
        <v>0.2</v>
      </c>
      <c r="BJ3978">
        <v>3014.3990399448148</v>
      </c>
      <c r="BK3978">
        <v>692.20151852484537</v>
      </c>
      <c r="BL3978">
        <v>911.02035761505658</v>
      </c>
      <c r="BM3978">
        <v>878.79406948669521</v>
      </c>
      <c r="BN3978">
        <v>138.84266937730959</v>
      </c>
      <c r="BO3978">
        <v>27.342691457262639</v>
      </c>
      <c r="BP3978">
        <v>4.4544199616093523E-2</v>
      </c>
      <c r="BQ3978">
        <v>100</v>
      </c>
      <c r="BR3978">
        <v>336.78129713513096</v>
      </c>
      <c r="BS3978">
        <v>5.4465261287567103E-2</v>
      </c>
      <c r="BT3978">
        <v>2.7955698200932567E-4</v>
      </c>
      <c r="BU3978">
        <v>62.891003512845828</v>
      </c>
      <c r="BV3978">
        <v>0.56442567310765035</v>
      </c>
      <c r="BW3978">
        <v>16.502472503653827</v>
      </c>
      <c r="BX3978">
        <v>34.597695386108235</v>
      </c>
      <c r="BY3978">
        <v>31.70759528383126</v>
      </c>
      <c r="BZ3978">
        <v>1115.2966494797972</v>
      </c>
      <c r="CA3978">
        <v>269.3442952185348</v>
      </c>
      <c r="CB3978">
        <v>229.65112257372309</v>
      </c>
      <c r="CC3978" s="156">
        <v>1.03</v>
      </c>
      <c r="CD3978">
        <v>1770</v>
      </c>
      <c r="CE3978">
        <v>0.17580104466834023</v>
      </c>
      <c r="CF3978">
        <v>5.7700584135472699</v>
      </c>
      <c r="CG3978">
        <v>0.20824181292184829</v>
      </c>
      <c r="CH3978">
        <v>16.180778739723216</v>
      </c>
      <c r="CI3978">
        <v>8</v>
      </c>
    </row>
    <row r="3979" spans="47:87" x14ac:dyDescent="0.3">
      <c r="AU3979">
        <v>0.3</v>
      </c>
      <c r="AV3979">
        <v>20.963200782945073</v>
      </c>
      <c r="AW3979">
        <v>0.26270510361128335</v>
      </c>
      <c r="AX3979">
        <v>0.67242894491498129</v>
      </c>
      <c r="AY3979">
        <v>328.45294753471899</v>
      </c>
      <c r="AZ3979">
        <v>9.4195628625153252E-2</v>
      </c>
      <c r="BA3979">
        <v>447.60298479797433</v>
      </c>
      <c r="BB3979">
        <v>325.2171750725289</v>
      </c>
      <c r="BC3979">
        <v>1</v>
      </c>
      <c r="BD3979">
        <v>36.204284795515839</v>
      </c>
      <c r="BE3979">
        <v>97.429892909637587</v>
      </c>
      <c r="BF3979">
        <v>12.73610056824405</v>
      </c>
      <c r="BG3979">
        <v>5.5743248875435887</v>
      </c>
      <c r="BH3979">
        <v>390.98010632904237</v>
      </c>
      <c r="BI3979">
        <v>0.19999999999999996</v>
      </c>
      <c r="BJ3979">
        <v>2705.3227899128951</v>
      </c>
      <c r="BK3979">
        <v>692.77955160135298</v>
      </c>
      <c r="BL3979">
        <v>873.25969052568962</v>
      </c>
      <c r="BM3979">
        <v>1057.0581650093204</v>
      </c>
      <c r="BN3979">
        <v>149.19582673408206</v>
      </c>
      <c r="BO3979">
        <v>23.50522616602678</v>
      </c>
      <c r="BP3979">
        <v>6.8642518669776539E-2</v>
      </c>
      <c r="BQ3979">
        <v>100</v>
      </c>
      <c r="BR3979">
        <v>346.79354317766894</v>
      </c>
      <c r="BS3979">
        <v>5.2422962470082553E-2</v>
      </c>
      <c r="BT3979">
        <v>3.1746318630471024E-4</v>
      </c>
      <c r="BU3979">
        <v>0</v>
      </c>
      <c r="BV3979">
        <v>0.53722028438925895</v>
      </c>
      <c r="BW3979">
        <v>14.742902491139823</v>
      </c>
      <c r="BX3979">
        <v>35.957027310006019</v>
      </c>
      <c r="BY3979">
        <v>32.071745835356062</v>
      </c>
      <c r="BZ3979">
        <v>808.48343131091087</v>
      </c>
      <c r="CA3979">
        <v>360.4664841381811</v>
      </c>
      <c r="CB3979">
        <v>230.42649937598009</v>
      </c>
      <c r="CC3979" s="156">
        <v>0.9</v>
      </c>
      <c r="CD3979">
        <v>2050</v>
      </c>
      <c r="CE3979">
        <v>9.383899128339257E-2</v>
      </c>
      <c r="CF3979">
        <v>2.9443301647849101</v>
      </c>
      <c r="CG3979">
        <v>0.12980401877216777</v>
      </c>
      <c r="CH3979">
        <v>-1.9714950210889353</v>
      </c>
      <c r="CI3979" t="s">
        <v>479</v>
      </c>
    </row>
    <row r="3980" spans="47:87" x14ac:dyDescent="0.3">
      <c r="AU3980">
        <v>0.3</v>
      </c>
      <c r="AV3980">
        <v>20.959005499577106</v>
      </c>
      <c r="AW3980">
        <v>0.35989023303959866</v>
      </c>
      <c r="AX3980">
        <v>0.60579369473855782</v>
      </c>
      <c r="AY3980">
        <v>338.24272587990663</v>
      </c>
      <c r="AZ3980">
        <v>0.1087710504520816</v>
      </c>
      <c r="BA3980">
        <v>468.85151271421779</v>
      </c>
      <c r="BB3980">
        <v>300.61471881471925</v>
      </c>
      <c r="BC3980">
        <v>1</v>
      </c>
      <c r="BD3980">
        <v>47.434470893356782</v>
      </c>
      <c r="BE3980">
        <v>117.84422160057517</v>
      </c>
      <c r="BF3980">
        <v>24.963907820617251</v>
      </c>
      <c r="BG3980">
        <v>4.0931389240892937</v>
      </c>
      <c r="BH3980">
        <v>426.47928327189288</v>
      </c>
      <c r="BI3980">
        <v>0.2</v>
      </c>
      <c r="BJ3980">
        <v>2702.5474939613755</v>
      </c>
      <c r="BK3980">
        <v>685.61443311723701</v>
      </c>
      <c r="BL3980">
        <v>961.61586360980777</v>
      </c>
      <c r="BM3980">
        <v>1007.1107109553726</v>
      </c>
      <c r="BN3980">
        <v>72.793273713061609</v>
      </c>
      <c r="BO3980">
        <v>32.346465418499854</v>
      </c>
      <c r="BP3980">
        <v>7.64527963611559E-2</v>
      </c>
      <c r="BQ3980">
        <v>100</v>
      </c>
      <c r="BR3980">
        <v>313.53364903192318</v>
      </c>
      <c r="BS3980">
        <v>5.6601308568914786E-2</v>
      </c>
      <c r="BT3980">
        <v>3.0192637240353053E-4</v>
      </c>
      <c r="BU3980">
        <v>0</v>
      </c>
      <c r="BV3980">
        <v>0.54940630015280256</v>
      </c>
      <c r="BW3980">
        <v>15.124069967311957</v>
      </c>
      <c r="BX3980">
        <v>36.738734535563964</v>
      </c>
      <c r="BY3980">
        <v>27.920512283351904</v>
      </c>
      <c r="BZ3980">
        <v>827.93988237410963</v>
      </c>
      <c r="CA3980">
        <v>224.34435583985061</v>
      </c>
      <c r="CB3980">
        <v>246.68391214648662</v>
      </c>
      <c r="CC3980" s="156">
        <v>1.1100000000000001</v>
      </c>
      <c r="CD3980">
        <v>850</v>
      </c>
      <c r="CE3980">
        <v>0.17637586356075796</v>
      </c>
      <c r="CF3980">
        <v>5.6223008465562323</v>
      </c>
      <c r="CG3980">
        <v>0.22851323897298098</v>
      </c>
      <c r="CH3980">
        <v>15.716377693748587</v>
      </c>
      <c r="CI3980">
        <v>8</v>
      </c>
    </row>
    <row r="3981" spans="47:87" x14ac:dyDescent="0.3">
      <c r="AU3981">
        <v>0.3</v>
      </c>
      <c r="AV3981">
        <v>18.762263888467626</v>
      </c>
      <c r="AW3981">
        <v>0.25361548783344651</v>
      </c>
      <c r="AX3981">
        <v>1.3349065956681787</v>
      </c>
      <c r="AY3981">
        <v>296.80233639852486</v>
      </c>
      <c r="AZ3981">
        <v>0.10027313573570906</v>
      </c>
      <c r="BA3981">
        <v>426.03642139597986</v>
      </c>
      <c r="BB3981">
        <v>271.56507613188182</v>
      </c>
      <c r="BC3981">
        <v>1</v>
      </c>
      <c r="BD3981">
        <v>35.573058902610732</v>
      </c>
      <c r="BE3981">
        <v>94.666350634943058</v>
      </c>
      <c r="BF3981">
        <v>15.323292262778143</v>
      </c>
      <c r="BG3981">
        <v>5.3303477320963744</v>
      </c>
      <c r="BH3981">
        <v>407.54933739193376</v>
      </c>
      <c r="BI3981">
        <v>0.20000000000000004</v>
      </c>
      <c r="BJ3981">
        <v>2519.9740843863301</v>
      </c>
      <c r="BK3981">
        <v>691.34557244132475</v>
      </c>
      <c r="BL3981">
        <v>869.08718908357116</v>
      </c>
      <c r="BM3981">
        <v>1103.209584485513</v>
      </c>
      <c r="BN3981">
        <v>161.54005102252896</v>
      </c>
      <c r="BO3981">
        <v>22.896305893131128</v>
      </c>
      <c r="BP3981">
        <v>4.1424025018854886E-2</v>
      </c>
      <c r="BQ3981">
        <v>100</v>
      </c>
      <c r="BR3981">
        <v>319.04516584747233</v>
      </c>
      <c r="BS3981">
        <v>5.1609442312235548E-2</v>
      </c>
      <c r="BT3981">
        <v>2.9492053196055173E-4</v>
      </c>
      <c r="BU3981">
        <v>0</v>
      </c>
      <c r="BV3981">
        <v>0.55220648075903356</v>
      </c>
      <c r="BW3981">
        <v>14.721920235498255</v>
      </c>
      <c r="BX3981">
        <v>38.199018567124476</v>
      </c>
      <c r="BY3981">
        <v>31.027720773922301</v>
      </c>
      <c r="BZ3981">
        <v>1004.6528954862933</v>
      </c>
      <c r="CA3981">
        <v>270.50582129926062</v>
      </c>
      <c r="CB3981">
        <v>214.78543838465603</v>
      </c>
      <c r="CC3981" s="156">
        <v>0.94</v>
      </c>
      <c r="CD3981">
        <v>1730</v>
      </c>
      <c r="CE3981">
        <v>0.23133825871061764</v>
      </c>
      <c r="CF3981">
        <v>6.2888392594241438</v>
      </c>
      <c r="CG3981">
        <v>0.27789423376512878</v>
      </c>
      <c r="CH3981">
        <v>29.473315701199084</v>
      </c>
      <c r="CI3981">
        <v>5</v>
      </c>
    </row>
    <row r="3982" spans="47:87" x14ac:dyDescent="0.3">
      <c r="AU3982">
        <v>0.3</v>
      </c>
      <c r="AV3982">
        <v>20.804408862866598</v>
      </c>
      <c r="AW3982">
        <v>0.29452887156033686</v>
      </c>
      <c r="AX3982">
        <v>0.7734553563864921</v>
      </c>
      <c r="AY3982">
        <v>339.88210537679299</v>
      </c>
      <c r="AZ3982">
        <v>9.2179880958264127E-2</v>
      </c>
      <c r="BA3982">
        <v>417.67426255340195</v>
      </c>
      <c r="BB3982">
        <v>433.35838548120512</v>
      </c>
      <c r="BC3982">
        <v>1</v>
      </c>
      <c r="BD3982">
        <v>41.693876124693134</v>
      </c>
      <c r="BE3982">
        <v>109.72107268679451</v>
      </c>
      <c r="BF3982">
        <v>20.200100125482631</v>
      </c>
      <c r="BG3982">
        <v>6.0772708856554152</v>
      </c>
      <c r="BH3982">
        <v>428.1328505079282</v>
      </c>
      <c r="BI3982">
        <v>0.20000000000000004</v>
      </c>
      <c r="BJ3982">
        <v>2187.016545764066</v>
      </c>
      <c r="BK3982">
        <v>664.77636239260539</v>
      </c>
      <c r="BL3982">
        <v>938.95834925315694</v>
      </c>
      <c r="BM3982">
        <v>937.29320898421213</v>
      </c>
      <c r="BN3982">
        <v>222.24448155086034</v>
      </c>
      <c r="BO3982">
        <v>26.494451520635707</v>
      </c>
      <c r="BP3982">
        <v>5.9812525644979547E-2</v>
      </c>
      <c r="BQ3982">
        <v>100</v>
      </c>
      <c r="BR3982">
        <v>352.62111277135347</v>
      </c>
      <c r="BS3982">
        <v>5.266590733342668E-2</v>
      </c>
      <c r="BT3982">
        <v>3.2988871570836722E-4</v>
      </c>
      <c r="BU3982">
        <v>71.269847476350762</v>
      </c>
      <c r="BV3982">
        <v>0.55478515551331387</v>
      </c>
      <c r="BW3982">
        <v>15.421989281827262</v>
      </c>
      <c r="BX3982">
        <v>37.542272226283416</v>
      </c>
      <c r="BY3982">
        <v>25.992793997718479</v>
      </c>
      <c r="BZ3982">
        <v>1142.6331354451138</v>
      </c>
      <c r="CA3982">
        <v>291.16306080825177</v>
      </c>
      <c r="CB3982">
        <v>240.42910909082579</v>
      </c>
      <c r="CC3982" s="156">
        <v>0.77</v>
      </c>
      <c r="CD3982">
        <v>1420</v>
      </c>
      <c r="CE3982">
        <v>0.29965997190750748</v>
      </c>
      <c r="CF3982">
        <v>6.406448529668288</v>
      </c>
      <c r="CG3982">
        <v>0.27836519562238282</v>
      </c>
      <c r="CH3982">
        <v>29.828497848222916</v>
      </c>
      <c r="CI3982">
        <v>5</v>
      </c>
    </row>
    <row r="3983" spans="47:87" x14ac:dyDescent="0.3">
      <c r="AU3983">
        <v>0.3</v>
      </c>
      <c r="AV3983">
        <v>20.104090104007575</v>
      </c>
      <c r="AW3983">
        <v>0.30569098458722399</v>
      </c>
      <c r="AX3983">
        <v>1.1486254960502036</v>
      </c>
      <c r="AY3983">
        <v>333.80208746995777</v>
      </c>
      <c r="AZ3983">
        <v>7.8017112313297707E-2</v>
      </c>
      <c r="BA3983">
        <v>439.66374769676793</v>
      </c>
      <c r="BB3983">
        <v>400.00787010790629</v>
      </c>
      <c r="BC3983">
        <v>1</v>
      </c>
      <c r="BD3983">
        <v>46.981962643538594</v>
      </c>
      <c r="BE3983">
        <v>128.12098646178453</v>
      </c>
      <c r="BF3983">
        <v>16.864643890739217</v>
      </c>
      <c r="BG3983">
        <v>5.7031903312899415</v>
      </c>
      <c r="BH3983">
        <v>422.47786047454838</v>
      </c>
      <c r="BI3983">
        <v>0.2</v>
      </c>
      <c r="BJ3983">
        <v>2247.6151770426645</v>
      </c>
      <c r="BK3983">
        <v>677.46844706690092</v>
      </c>
      <c r="BL3983">
        <v>937.61760418360541</v>
      </c>
      <c r="BM3983">
        <v>822.61757090055528</v>
      </c>
      <c r="BN3983">
        <v>202.68887358016298</v>
      </c>
      <c r="BO3983">
        <v>27.716613207600517</v>
      </c>
      <c r="BP3983">
        <v>3.5703535617277099E-2</v>
      </c>
      <c r="BQ3983">
        <v>100</v>
      </c>
      <c r="BR3983">
        <v>358.40986807487599</v>
      </c>
      <c r="BS3983">
        <v>5.306302109746705E-2</v>
      </c>
      <c r="BT3983">
        <v>3.0281524360607694E-4</v>
      </c>
      <c r="BU3983">
        <v>49.092146635376707</v>
      </c>
      <c r="BV3983">
        <v>0.58393566511695139</v>
      </c>
      <c r="BW3983">
        <v>14.170191303813253</v>
      </c>
      <c r="BX3983">
        <v>37.783106167828215</v>
      </c>
      <c r="BY3983">
        <v>32.692234835822454</v>
      </c>
      <c r="BZ3983">
        <v>987.13038963670351</v>
      </c>
      <c r="CA3983">
        <v>196.70637572531473</v>
      </c>
      <c r="CB3983">
        <v>203.82313263371509</v>
      </c>
      <c r="CC3983" s="156">
        <v>0.87</v>
      </c>
      <c r="CD3983">
        <v>2180</v>
      </c>
      <c r="CE3983">
        <v>8.9096438328527983E-2</v>
      </c>
      <c r="CF3983">
        <v>3.9813381731326594</v>
      </c>
      <c r="CG3983">
        <v>0.12691086330425363</v>
      </c>
      <c r="CH3983">
        <v>-2.6282336271267437</v>
      </c>
      <c r="CI3983" t="s">
        <v>479</v>
      </c>
    </row>
    <row r="3984" spans="47:87" x14ac:dyDescent="0.3">
      <c r="AU3984">
        <v>0.3</v>
      </c>
      <c r="AV3984">
        <v>20.693468606901277</v>
      </c>
      <c r="AW3984">
        <v>0.34543975229909735</v>
      </c>
      <c r="AX3984">
        <v>1.5915363517425598</v>
      </c>
      <c r="AY3984">
        <v>333.25663674021257</v>
      </c>
      <c r="AZ3984">
        <v>0.11085986233653809</v>
      </c>
      <c r="BA3984">
        <v>319.40757012386933</v>
      </c>
      <c r="BB3984">
        <v>349.97087802949034</v>
      </c>
      <c r="BC3984">
        <v>1</v>
      </c>
      <c r="BD3984">
        <v>47.94201145593226</v>
      </c>
      <c r="BE3984">
        <v>104.90685524512683</v>
      </c>
      <c r="BF3984">
        <v>17.230333066705299</v>
      </c>
      <c r="BG3984">
        <v>5.1244363178363086</v>
      </c>
      <c r="BH3984">
        <v>421.46508170011219</v>
      </c>
      <c r="BI3984">
        <v>0.2</v>
      </c>
      <c r="BJ3984">
        <v>2890.3854344123597</v>
      </c>
      <c r="BK3984">
        <v>669.41398174052188</v>
      </c>
      <c r="BL3984">
        <v>901.63715693613267</v>
      </c>
      <c r="BM3984">
        <v>741.09488945477597</v>
      </c>
      <c r="BN3984">
        <v>210.78443898662795</v>
      </c>
      <c r="BO3984">
        <v>31.142481071186602</v>
      </c>
      <c r="BP3984">
        <v>6.1847545856321136E-2</v>
      </c>
      <c r="BQ3984">
        <v>100</v>
      </c>
      <c r="BR3984">
        <v>313.35275933576486</v>
      </c>
      <c r="BS3984">
        <v>5.7024156989947367E-2</v>
      </c>
      <c r="BT3984">
        <v>2.8859476818168388E-4</v>
      </c>
      <c r="BU3984">
        <v>50.662796308657029</v>
      </c>
      <c r="BV3984">
        <v>0.55254482008440975</v>
      </c>
      <c r="BW3984">
        <v>15.002203518302416</v>
      </c>
      <c r="BX3984">
        <v>36.88711459307045</v>
      </c>
      <c r="BY3984">
        <v>36.667334651210034</v>
      </c>
      <c r="BZ3984">
        <v>1010.6633664569335</v>
      </c>
      <c r="CA3984">
        <v>224.06724772490713</v>
      </c>
      <c r="CB3984">
        <v>232.63544332858405</v>
      </c>
      <c r="CC3984" s="156">
        <v>1.0900000000000001</v>
      </c>
      <c r="CD3984">
        <v>490</v>
      </c>
      <c r="CE3984">
        <v>0.23696667797391502</v>
      </c>
      <c r="CF3984">
        <v>9.0249230615177556</v>
      </c>
      <c r="CG3984">
        <v>0.28662892394744827</v>
      </c>
      <c r="CH3984">
        <v>37.392028727116049</v>
      </c>
      <c r="CI3984">
        <v>5</v>
      </c>
    </row>
    <row r="3985" spans="47:87" x14ac:dyDescent="0.3">
      <c r="AU3985">
        <v>0.3</v>
      </c>
      <c r="AV3985">
        <v>18.597053664532062</v>
      </c>
      <c r="AW3985">
        <v>0.34347548631640107</v>
      </c>
      <c r="AX3985">
        <v>2.2798188044507981</v>
      </c>
      <c r="AY3985">
        <v>313.29705359990209</v>
      </c>
      <c r="AZ3985">
        <v>0.10085948246811198</v>
      </c>
      <c r="BA3985">
        <v>370.27291786398217</v>
      </c>
      <c r="BB3985">
        <v>334.33764631773903</v>
      </c>
      <c r="BC3985">
        <v>1</v>
      </c>
      <c r="BD3985">
        <v>24.06246397329177</v>
      </c>
      <c r="BE3985">
        <v>61.088181607669291</v>
      </c>
      <c r="BF3985">
        <v>15.870037253267588</v>
      </c>
      <c r="BG3985">
        <v>4.0615664619117728</v>
      </c>
      <c r="BH3985">
        <v>418.95913867196242</v>
      </c>
      <c r="BI3985">
        <v>0.19999999999999996</v>
      </c>
      <c r="BJ3985">
        <v>2649.909507714955</v>
      </c>
      <c r="BK3985">
        <v>701.20529462341437</v>
      </c>
      <c r="BL3985">
        <v>915.25942626639028</v>
      </c>
      <c r="BM3985">
        <v>1000.9143425752491</v>
      </c>
      <c r="BN3985">
        <v>201.17036317550003</v>
      </c>
      <c r="BO3985">
        <v>31.095507786064719</v>
      </c>
      <c r="BP3985">
        <v>4.5753085562969288E-2</v>
      </c>
      <c r="BQ3985">
        <v>100</v>
      </c>
      <c r="BR3985">
        <v>286.27382049278941</v>
      </c>
      <c r="BS3985">
        <v>5.0523159583912694E-2</v>
      </c>
      <c r="BT3985">
        <v>2.9020544044570078E-4</v>
      </c>
      <c r="BU3985">
        <v>0</v>
      </c>
      <c r="BV3985">
        <v>0.52229972334643326</v>
      </c>
      <c r="BW3985">
        <v>14.719533257119011</v>
      </c>
      <c r="BX3985">
        <v>35.036466260043788</v>
      </c>
      <c r="BY3985">
        <v>28.472885308212</v>
      </c>
      <c r="BZ3985">
        <v>1088.1604935317196</v>
      </c>
      <c r="CA3985">
        <v>207.43560197776981</v>
      </c>
      <c r="CB3985">
        <v>225.78903367617846</v>
      </c>
      <c r="CC3985" s="156">
        <v>0.85</v>
      </c>
      <c r="CD3985">
        <v>2310</v>
      </c>
      <c r="CE3985">
        <v>4.1436437455466546E-5</v>
      </c>
      <c r="CF3985">
        <v>1.6919262512513584</v>
      </c>
      <c r="CG3985">
        <v>5.6993809495100849E-2</v>
      </c>
      <c r="CH3985">
        <v>-17.395380600483939</v>
      </c>
      <c r="CI3985" t="s">
        <v>479</v>
      </c>
    </row>
    <row r="3986" spans="47:87" x14ac:dyDescent="0.3">
      <c r="AU3986">
        <v>0.3</v>
      </c>
      <c r="AV3986">
        <v>18.171427692070758</v>
      </c>
      <c r="AW3986">
        <v>0.3414065222041392</v>
      </c>
      <c r="AX3986">
        <v>1.671975082310196</v>
      </c>
      <c r="AY3986">
        <v>334.15836931011881</v>
      </c>
      <c r="AZ3986">
        <v>0.1043478729242365</v>
      </c>
      <c r="BA3986">
        <v>420.18015336413828</v>
      </c>
      <c r="BB3986">
        <v>282.98552503948235</v>
      </c>
      <c r="BC3986">
        <v>1</v>
      </c>
      <c r="BD3986">
        <v>39.735078848965259</v>
      </c>
      <c r="BE3986">
        <v>95.105220586848162</v>
      </c>
      <c r="BF3986">
        <v>13.799393709410809</v>
      </c>
      <c r="BG3986">
        <v>4.2754396788010771</v>
      </c>
      <c r="BH3986">
        <v>433.2419891161374</v>
      </c>
      <c r="BI3986">
        <v>0.20000000000000007</v>
      </c>
      <c r="BJ3986">
        <v>2787.8768852097128</v>
      </c>
      <c r="BK3986">
        <v>685.83799122670575</v>
      </c>
      <c r="BL3986">
        <v>868.1948176448243</v>
      </c>
      <c r="BM3986">
        <v>958.71041381078874</v>
      </c>
      <c r="BN3986">
        <v>184.05002522205277</v>
      </c>
      <c r="BO3986">
        <v>31.011017875744741</v>
      </c>
      <c r="BP3986">
        <v>3.2981321783919368E-2</v>
      </c>
      <c r="BQ3986">
        <v>100</v>
      </c>
      <c r="BR3986">
        <v>333.103239754794</v>
      </c>
      <c r="BS3986">
        <v>5.0787267626157408E-2</v>
      </c>
      <c r="BT3986">
        <v>2.9624026706209273E-4</v>
      </c>
      <c r="BU3986">
        <v>0</v>
      </c>
      <c r="BV3986">
        <v>0.51902842687234763</v>
      </c>
      <c r="BW3986">
        <v>13.632135158793279</v>
      </c>
      <c r="BX3986">
        <v>36.339284098178709</v>
      </c>
      <c r="BY3986">
        <v>41.474053436966514</v>
      </c>
      <c r="BZ3986">
        <v>1059.2999520464637</v>
      </c>
      <c r="CA3986">
        <v>191.76298728354894</v>
      </c>
      <c r="CB3986">
        <v>228.12964297410056</v>
      </c>
      <c r="CC3986" s="156">
        <v>1.1499999999999999</v>
      </c>
      <c r="CD3986">
        <v>660</v>
      </c>
      <c r="CE3986">
        <v>0.24305701908624822</v>
      </c>
      <c r="CF3986">
        <v>8.0294534848339847</v>
      </c>
      <c r="CG3986">
        <v>0.29531733611283256</v>
      </c>
      <c r="CH3986">
        <v>40.43137401908433</v>
      </c>
      <c r="CI3986">
        <v>5</v>
      </c>
    </row>
    <row r="3987" spans="47:87" x14ac:dyDescent="0.3">
      <c r="AU3987">
        <v>0.3</v>
      </c>
      <c r="AV3987">
        <v>19.915739991629803</v>
      </c>
      <c r="AW3987">
        <v>0.34828465126522962</v>
      </c>
      <c r="AX3987">
        <v>1.9911868798665133</v>
      </c>
      <c r="AY3987">
        <v>346.09718450963112</v>
      </c>
      <c r="AZ3987">
        <v>0.11767000982900397</v>
      </c>
      <c r="BA3987">
        <v>375.15222839923911</v>
      </c>
      <c r="BB3987">
        <v>353.20943755316023</v>
      </c>
      <c r="BC3987">
        <v>1</v>
      </c>
      <c r="BD3987">
        <v>42.221804671164577</v>
      </c>
      <c r="BE3987">
        <v>98.472313540692284</v>
      </c>
      <c r="BF3987">
        <v>12.621834746333846</v>
      </c>
      <c r="BG3987">
        <v>4.0327440193784998</v>
      </c>
      <c r="BH3987">
        <v>396.10258023197889</v>
      </c>
      <c r="BI3987">
        <v>0.19999999999999998</v>
      </c>
      <c r="BJ3987">
        <v>2491.3320833354287</v>
      </c>
      <c r="BK3987">
        <v>691.35600016201658</v>
      </c>
      <c r="BL3987">
        <v>891.50368145740924</v>
      </c>
      <c r="BM3987">
        <v>883.44837457700532</v>
      </c>
      <c r="BN3987">
        <v>151.21791070187959</v>
      </c>
      <c r="BO3987">
        <v>31.396227780973241</v>
      </c>
      <c r="BP3987">
        <v>6.2659532004582644E-2</v>
      </c>
      <c r="BQ3987">
        <v>100</v>
      </c>
      <c r="BR3987">
        <v>330.34420805563389</v>
      </c>
      <c r="BS3987">
        <v>5.9268791212597059E-2</v>
      </c>
      <c r="BT3987">
        <v>2.9465863556360733E-4</v>
      </c>
      <c r="BU3987">
        <v>79.99295975868489</v>
      </c>
      <c r="BV3987">
        <v>0.5211128373651297</v>
      </c>
      <c r="BW3987">
        <v>14.730971438044016</v>
      </c>
      <c r="BX3987">
        <v>39.244736877745822</v>
      </c>
      <c r="BY3987">
        <v>31.391587655521871</v>
      </c>
      <c r="BZ3987">
        <v>869.77413250678842</v>
      </c>
      <c r="CA3987">
        <v>136.47637309243501</v>
      </c>
      <c r="CB3987">
        <v>249.5171820831917</v>
      </c>
      <c r="CC3987" s="156">
        <v>1.1100000000000001</v>
      </c>
      <c r="CD3987">
        <v>1590</v>
      </c>
      <c r="CE3987">
        <v>0.12206234459269516</v>
      </c>
      <c r="CF3987">
        <v>4.0372937698030213</v>
      </c>
      <c r="CG3987">
        <v>0.15473614238372385</v>
      </c>
      <c r="CH3987">
        <v>7.9200139238530527</v>
      </c>
      <c r="CI3987">
        <v>11</v>
      </c>
    </row>
    <row r="3988" spans="47:87" x14ac:dyDescent="0.3">
      <c r="AU3988">
        <v>0.3</v>
      </c>
      <c r="AV3988">
        <v>18.799206678846403</v>
      </c>
      <c r="AW3988">
        <v>0.24742735399875432</v>
      </c>
      <c r="AX3988">
        <v>0.48131388235947392</v>
      </c>
      <c r="AY3988">
        <v>314.40826238175151</v>
      </c>
      <c r="AZ3988">
        <v>8.1631355776306716E-2</v>
      </c>
      <c r="BA3988">
        <v>378.68766549419695</v>
      </c>
      <c r="BB3988">
        <v>382.57846874591002</v>
      </c>
      <c r="BC3988">
        <v>1</v>
      </c>
      <c r="BD3988">
        <v>47.529155470892427</v>
      </c>
      <c r="BE3988">
        <v>106.1927887213451</v>
      </c>
      <c r="BF3988">
        <v>14.450909588643936</v>
      </c>
      <c r="BG3988">
        <v>6.1508504737597818</v>
      </c>
      <c r="BH3988">
        <v>423.74921035668638</v>
      </c>
      <c r="BI3988">
        <v>0.20000000000000004</v>
      </c>
      <c r="BJ3988">
        <v>2548.4277195932168</v>
      </c>
      <c r="BK3988">
        <v>684.09023065820713</v>
      </c>
      <c r="BL3988">
        <v>810.32501582917871</v>
      </c>
      <c r="BM3988">
        <v>935.86083504759893</v>
      </c>
      <c r="BN3988">
        <v>166.94067072234265</v>
      </c>
      <c r="BO3988">
        <v>22.354011291839598</v>
      </c>
      <c r="BP3988">
        <v>3.8505771730474571E-2</v>
      </c>
      <c r="BQ3988">
        <v>100</v>
      </c>
      <c r="BR3988">
        <v>418.98499227704167</v>
      </c>
      <c r="BS3988">
        <v>6.0072914326896321E-2</v>
      </c>
      <c r="BT3988">
        <v>2.945394875262697E-4</v>
      </c>
      <c r="BU3988">
        <v>0</v>
      </c>
      <c r="BV3988">
        <v>0.55870393141268671</v>
      </c>
      <c r="BW3988">
        <v>16.422741605818405</v>
      </c>
      <c r="BX3988">
        <v>34.965663437599602</v>
      </c>
      <c r="BY3988">
        <v>34.243761229430525</v>
      </c>
      <c r="BZ3988">
        <v>861.51404504504183</v>
      </c>
      <c r="CA3988">
        <v>305.45911517650995</v>
      </c>
      <c r="CB3988">
        <v>238.12603682000625</v>
      </c>
      <c r="CC3988" s="156">
        <v>0.92</v>
      </c>
      <c r="CD3988">
        <v>1510</v>
      </c>
      <c r="CE3988">
        <v>0.22912537693795132</v>
      </c>
      <c r="CF3988">
        <v>7.1873572078555714</v>
      </c>
      <c r="CG3988">
        <v>0.27662608749909257</v>
      </c>
      <c r="CH3988">
        <v>26.815137655539072</v>
      </c>
      <c r="CI3988">
        <v>6</v>
      </c>
    </row>
    <row r="3989" spans="47:87" x14ac:dyDescent="0.3">
      <c r="AU3989">
        <v>0.3</v>
      </c>
      <c r="AV3989">
        <v>21.09678484294751</v>
      </c>
      <c r="AW3989">
        <v>0.32359444231938173</v>
      </c>
      <c r="AX3989">
        <v>0.48575917748484665</v>
      </c>
      <c r="AY3989">
        <v>323.80838591451158</v>
      </c>
      <c r="AZ3989">
        <v>0.11610571172410813</v>
      </c>
      <c r="BA3989">
        <v>485.09161880071093</v>
      </c>
      <c r="BB3989">
        <v>326.24098316055512</v>
      </c>
      <c r="BC3989">
        <v>1</v>
      </c>
      <c r="BD3989">
        <v>37.430584275628661</v>
      </c>
      <c r="BE3989">
        <v>108.14743846660734</v>
      </c>
      <c r="BF3989">
        <v>14.372832750746431</v>
      </c>
      <c r="BG3989">
        <v>4.2519802148286248</v>
      </c>
      <c r="BH3989">
        <v>451.52225688240753</v>
      </c>
      <c r="BI3989">
        <v>0.20000000000000004</v>
      </c>
      <c r="BJ3989">
        <v>2919.791971689549</v>
      </c>
      <c r="BK3989">
        <v>699.51175878338813</v>
      </c>
      <c r="BL3989">
        <v>877.88819260178695</v>
      </c>
      <c r="BM3989">
        <v>940.53389318332472</v>
      </c>
      <c r="BN3989">
        <v>102.54429191259192</v>
      </c>
      <c r="BO3989">
        <v>28.86685598684636</v>
      </c>
      <c r="BP3989">
        <v>9.5032620458158468E-2</v>
      </c>
      <c r="BQ3989">
        <v>100</v>
      </c>
      <c r="BR3989">
        <v>372.1191898212158</v>
      </c>
      <c r="BS3989">
        <v>5.789038772388843E-2</v>
      </c>
      <c r="BT3989">
        <v>3.2578843346041814E-4</v>
      </c>
      <c r="BU3989">
        <v>0</v>
      </c>
      <c r="BV3989">
        <v>0.55605025910611827</v>
      </c>
      <c r="BW3989">
        <v>14.762811478707638</v>
      </c>
      <c r="BX3989">
        <v>35.014158704086171</v>
      </c>
      <c r="BY3989">
        <v>29.632383995196427</v>
      </c>
      <c r="BZ3989">
        <v>1069.1013405683402</v>
      </c>
      <c r="CA3989">
        <v>257.87955656381996</v>
      </c>
      <c r="CB3989">
        <v>238.3999118450063</v>
      </c>
      <c r="CC3989" s="156">
        <v>0.96</v>
      </c>
      <c r="CD3989">
        <v>1060</v>
      </c>
      <c r="CE3989">
        <v>0.26961007452604102</v>
      </c>
      <c r="CF3989">
        <v>7.947587673414362</v>
      </c>
      <c r="CG3989">
        <v>0.33057231688960953</v>
      </c>
      <c r="CH3989">
        <v>31.160077408692484</v>
      </c>
      <c r="CI3989">
        <v>5</v>
      </c>
    </row>
    <row r="3990" spans="47:87" x14ac:dyDescent="0.3">
      <c r="AU3990">
        <v>0.3</v>
      </c>
      <c r="AV3990">
        <v>18.88517146644061</v>
      </c>
      <c r="AW3990">
        <v>0.35058920658597892</v>
      </c>
      <c r="AX3990">
        <v>1.5066496237635663</v>
      </c>
      <c r="AY3990">
        <v>316.78751223166768</v>
      </c>
      <c r="AZ3990">
        <v>0.11149951608187167</v>
      </c>
      <c r="BA3990">
        <v>458.26592372228669</v>
      </c>
      <c r="BB3990">
        <v>402.80686507278511</v>
      </c>
      <c r="BC3990">
        <v>1</v>
      </c>
      <c r="BD3990">
        <v>45.980556336860175</v>
      </c>
      <c r="BE3990">
        <v>108.54352625357227</v>
      </c>
      <c r="BF3990">
        <v>18.3432718247427</v>
      </c>
      <c r="BG3990">
        <v>4.244160347658128</v>
      </c>
      <c r="BH3990">
        <v>419.90931912120811</v>
      </c>
      <c r="BI3990">
        <v>0.2</v>
      </c>
      <c r="BJ3990">
        <v>2416.6527577319466</v>
      </c>
      <c r="BK3990">
        <v>691.03502009635145</v>
      </c>
      <c r="BL3990">
        <v>976.69707511861043</v>
      </c>
      <c r="BM3990">
        <v>986.93010056266451</v>
      </c>
      <c r="BN3990">
        <v>272.4653545963306</v>
      </c>
      <c r="BO3990">
        <v>31.670327230992537</v>
      </c>
      <c r="BP3990">
        <v>5.5056132620625892E-2</v>
      </c>
      <c r="BQ3990">
        <v>100</v>
      </c>
      <c r="BR3990">
        <v>391.12095921218292</v>
      </c>
      <c r="BS3990">
        <v>5.8567744617526729E-2</v>
      </c>
      <c r="BT3990">
        <v>3.0178442125089716E-4</v>
      </c>
      <c r="BU3990">
        <v>75.905747249008286</v>
      </c>
      <c r="BV3990">
        <v>0.53207062149061302</v>
      </c>
      <c r="BW3990">
        <v>13.972263649040919</v>
      </c>
      <c r="BX3990">
        <v>38.158622913223439</v>
      </c>
      <c r="BY3990">
        <v>31.133334012512009</v>
      </c>
      <c r="BZ3990">
        <v>1248.5063830476558</v>
      </c>
      <c r="CA3990">
        <v>299.49587251944644</v>
      </c>
      <c r="CB3990">
        <v>219.85639584541954</v>
      </c>
      <c r="CC3990" s="156">
        <v>1.1399999999999999</v>
      </c>
      <c r="CD3990">
        <v>1050</v>
      </c>
      <c r="CE3990">
        <v>0.21052981767355194</v>
      </c>
      <c r="CF3990">
        <v>7.9174459017446175</v>
      </c>
      <c r="CG3990">
        <v>0.25405487803070842</v>
      </c>
      <c r="CH3990">
        <v>26.573830211325806</v>
      </c>
      <c r="CI3990">
        <v>6</v>
      </c>
    </row>
    <row r="3991" spans="47:87" x14ac:dyDescent="0.3">
      <c r="AU3991">
        <v>0.3</v>
      </c>
      <c r="AV3991">
        <v>20.63501777588932</v>
      </c>
      <c r="AW3991">
        <v>0.33687847798585246</v>
      </c>
      <c r="AX3991">
        <v>1.6621976942504282</v>
      </c>
      <c r="AY3991">
        <v>350.35785459149224</v>
      </c>
      <c r="AZ3991">
        <v>0.10465857016080245</v>
      </c>
      <c r="BA3991">
        <v>466.68326844789095</v>
      </c>
      <c r="BB3991">
        <v>306.30721028372147</v>
      </c>
      <c r="BC3991">
        <v>1</v>
      </c>
      <c r="BD3991">
        <v>40.75052574265365</v>
      </c>
      <c r="BE3991">
        <v>93.216498741978981</v>
      </c>
      <c r="BF3991">
        <v>7.6717244428826046</v>
      </c>
      <c r="BG3991">
        <v>3.4539847421206824</v>
      </c>
      <c r="BH3991">
        <v>419.45372524174036</v>
      </c>
      <c r="BI3991">
        <v>0.20000000000000004</v>
      </c>
      <c r="BJ3991">
        <v>2786.401204202647</v>
      </c>
      <c r="BK3991">
        <v>684.3608854677085</v>
      </c>
      <c r="BL3991">
        <v>854.51347412183577</v>
      </c>
      <c r="BM3991">
        <v>849.84217546600962</v>
      </c>
      <c r="BN3991">
        <v>152.45334271590082</v>
      </c>
      <c r="BO3991">
        <v>30.690050671799412</v>
      </c>
      <c r="BP3991">
        <v>2.1574763637093868E-2</v>
      </c>
      <c r="BQ3991">
        <v>100</v>
      </c>
      <c r="BR3991">
        <v>348.22053911096953</v>
      </c>
      <c r="BS3991">
        <v>5.8289993049420237E-2</v>
      </c>
      <c r="BT3991">
        <v>3.0190243585649006E-4</v>
      </c>
      <c r="BU3991">
        <v>30.680637248614428</v>
      </c>
      <c r="BV3991">
        <v>0.52073148266539115</v>
      </c>
      <c r="BW3991">
        <v>14.738789965824287</v>
      </c>
      <c r="BX3991">
        <v>36.299001740519351</v>
      </c>
      <c r="BY3991">
        <v>30.709340796206924</v>
      </c>
      <c r="BZ3991">
        <v>917.60914835436256</v>
      </c>
      <c r="CA3991">
        <v>236.36216900778894</v>
      </c>
      <c r="CB3991">
        <v>224.6099585482313</v>
      </c>
      <c r="CC3991" s="156">
        <v>1.03</v>
      </c>
      <c r="CD3991">
        <v>650</v>
      </c>
      <c r="CE3991">
        <v>0.21796919771711609</v>
      </c>
      <c r="CF3991">
        <v>8.4324987507312557</v>
      </c>
      <c r="CG3991">
        <v>0.26294157050989264</v>
      </c>
      <c r="CH3991">
        <v>23.60641558402471</v>
      </c>
      <c r="CI3991">
        <v>6</v>
      </c>
    </row>
    <row r="3992" spans="47:87" x14ac:dyDescent="0.3">
      <c r="AU3992">
        <v>0.3</v>
      </c>
      <c r="AV3992">
        <v>20.774265057633837</v>
      </c>
      <c r="AW3992">
        <v>0.29789913515866312</v>
      </c>
      <c r="AX3992">
        <v>1.5985512464651177</v>
      </c>
      <c r="AY3992">
        <v>334.93583393544719</v>
      </c>
      <c r="AZ3992">
        <v>8.8894508847302101E-2</v>
      </c>
      <c r="BA3992">
        <v>444.27056030078512</v>
      </c>
      <c r="BB3992">
        <v>315.22016214080588</v>
      </c>
      <c r="BC3992">
        <v>1</v>
      </c>
      <c r="BD3992">
        <v>43.589974892004037</v>
      </c>
      <c r="BE3992">
        <v>107.55287708773533</v>
      </c>
      <c r="BF3992">
        <v>17.467514996944271</v>
      </c>
      <c r="BG3992">
        <v>3.1171215269597594</v>
      </c>
      <c r="BH3992">
        <v>404.87965092813749</v>
      </c>
      <c r="BI3992">
        <v>0.2</v>
      </c>
      <c r="BJ3992">
        <v>2596.4321689995045</v>
      </c>
      <c r="BK3992">
        <v>681.76762042187033</v>
      </c>
      <c r="BL3992">
        <v>889.49343361698209</v>
      </c>
      <c r="BM3992">
        <v>783.22304238357128</v>
      </c>
      <c r="BN3992">
        <v>143.60499985628911</v>
      </c>
      <c r="BO3992">
        <v>26.468649606455671</v>
      </c>
      <c r="BP3992">
        <v>0.10043719940499783</v>
      </c>
      <c r="BQ3992">
        <v>100</v>
      </c>
      <c r="BR3992">
        <v>325.26547302065387</v>
      </c>
      <c r="BS3992">
        <v>5.5791460332989803E-2</v>
      </c>
      <c r="BT3992">
        <v>3.0489202742946383E-4</v>
      </c>
      <c r="BU3992">
        <v>0</v>
      </c>
      <c r="BV3992">
        <v>0.5821184161037456</v>
      </c>
      <c r="BW3992">
        <v>15.705834897487932</v>
      </c>
      <c r="BX3992">
        <v>34.703714538811795</v>
      </c>
      <c r="BY3992">
        <v>34.014012899572016</v>
      </c>
      <c r="BZ3992">
        <v>1250.0564826616442</v>
      </c>
      <c r="CA3992">
        <v>308.16739710374804</v>
      </c>
      <c r="CB3992">
        <v>215.88875841176781</v>
      </c>
      <c r="CC3992" s="156">
        <v>0.96</v>
      </c>
      <c r="CD3992">
        <v>1280</v>
      </c>
      <c r="CE3992">
        <v>0.21454799781838529</v>
      </c>
      <c r="CF3992">
        <v>8.148583027307069</v>
      </c>
      <c r="CG3992">
        <v>0.28611111530470762</v>
      </c>
      <c r="CH3992">
        <v>25.719279987860173</v>
      </c>
      <c r="CI3992">
        <v>6</v>
      </c>
    </row>
    <row r="3993" spans="47:87" x14ac:dyDescent="0.3">
      <c r="AU3993">
        <v>0.3</v>
      </c>
      <c r="AV3993">
        <v>19.341360415152728</v>
      </c>
      <c r="AW3993">
        <v>0.31822935774428279</v>
      </c>
      <c r="AX3993">
        <v>1.538655210686356</v>
      </c>
      <c r="AY3993">
        <v>330.45062077700476</v>
      </c>
      <c r="AZ3993">
        <v>0.10441849393950318</v>
      </c>
      <c r="BA3993">
        <v>469.95761425070862</v>
      </c>
      <c r="BB3993">
        <v>404.348276400906</v>
      </c>
      <c r="BC3993">
        <v>1</v>
      </c>
      <c r="BD3993">
        <v>40.754937214499627</v>
      </c>
      <c r="BE3993">
        <v>94.717578550508833</v>
      </c>
      <c r="BF3993">
        <v>18.480297168299025</v>
      </c>
      <c r="BG3993">
        <v>5.6126955545674218</v>
      </c>
      <c r="BH3993">
        <v>406.38876649287556</v>
      </c>
      <c r="BI3993">
        <v>0.20000000000000007</v>
      </c>
      <c r="BJ3993">
        <v>2607.2001828655284</v>
      </c>
      <c r="BK3993">
        <v>686.21052589287058</v>
      </c>
      <c r="BL3993">
        <v>865.95714936005561</v>
      </c>
      <c r="BM3993">
        <v>946.42943365083624</v>
      </c>
      <c r="BN3993">
        <v>180.45220621593478</v>
      </c>
      <c r="BO3993">
        <v>28.637663002232646</v>
      </c>
      <c r="BP3993">
        <v>6.3240025723510007E-2</v>
      </c>
      <c r="BQ3993">
        <v>100</v>
      </c>
      <c r="BR3993">
        <v>348.28681412634342</v>
      </c>
      <c r="BS3993">
        <v>5.6904522796651154E-2</v>
      </c>
      <c r="BT3993">
        <v>3.0845102408476555E-4</v>
      </c>
      <c r="BU3993">
        <v>18.492855623058347</v>
      </c>
      <c r="BV3993">
        <v>0.58472936622951144</v>
      </c>
      <c r="BW3993">
        <v>14.878857158071439</v>
      </c>
      <c r="BX3993">
        <v>35.216908473917229</v>
      </c>
      <c r="BY3993">
        <v>32.199856417922554</v>
      </c>
      <c r="BZ3993">
        <v>987.79196871151362</v>
      </c>
      <c r="CA3993">
        <v>329.29988859184391</v>
      </c>
      <c r="CB3993">
        <v>206.57926922059039</v>
      </c>
      <c r="CC3993" s="156">
        <v>1.0900000000000001</v>
      </c>
      <c r="CD3993">
        <v>1830</v>
      </c>
      <c r="CE3993">
        <v>3.0784801563541686E-2</v>
      </c>
      <c r="CF3993">
        <v>1.9905210371785738</v>
      </c>
      <c r="CG3993">
        <v>7.6175734239682574E-2</v>
      </c>
      <c r="CH3993">
        <v>-11.832789633305417</v>
      </c>
      <c r="CI3993" t="s">
        <v>479</v>
      </c>
    </row>
    <row r="3994" spans="47:87" x14ac:dyDescent="0.3">
      <c r="AU3994">
        <v>0.3</v>
      </c>
      <c r="AV3994">
        <v>20.44263983830264</v>
      </c>
      <c r="AW3994">
        <v>0.24137173957080563</v>
      </c>
      <c r="AX3994">
        <v>1.3708808311281566</v>
      </c>
      <c r="AY3994">
        <v>325.51294067194311</v>
      </c>
      <c r="AZ3994">
        <v>0.10150475839088123</v>
      </c>
      <c r="BA3994">
        <v>437.82597660075845</v>
      </c>
      <c r="BB3994">
        <v>407.24769823745464</v>
      </c>
      <c r="BC3994">
        <v>1</v>
      </c>
      <c r="BD3994">
        <v>37.79502065592083</v>
      </c>
      <c r="BE3994">
        <v>91.984213630519776</v>
      </c>
      <c r="BF3994">
        <v>14.57381993235655</v>
      </c>
      <c r="BG3994">
        <v>5.3090984836302511</v>
      </c>
      <c r="BH3994">
        <v>425.24545255278991</v>
      </c>
      <c r="BI3994">
        <v>0.2</v>
      </c>
      <c r="BJ3994">
        <v>2546.223934420887</v>
      </c>
      <c r="BK3994">
        <v>697.82330714650357</v>
      </c>
      <c r="BL3994">
        <v>887.26089183384784</v>
      </c>
      <c r="BM3994">
        <v>918.24275049952087</v>
      </c>
      <c r="BN3994">
        <v>231.17679575449918</v>
      </c>
      <c r="BO3994">
        <v>21.738241174834524</v>
      </c>
      <c r="BP3994">
        <v>4.579004662794689E-2</v>
      </c>
      <c r="BQ3994">
        <v>100</v>
      </c>
      <c r="BR3994">
        <v>324.10335024013932</v>
      </c>
      <c r="BS3994">
        <v>4.9374194848504471E-2</v>
      </c>
      <c r="BT3994">
        <v>3.166583210324028E-4</v>
      </c>
      <c r="BU3994">
        <v>0</v>
      </c>
      <c r="BV3994">
        <v>0.52049667532089605</v>
      </c>
      <c r="BW3994">
        <v>15.213095561454818</v>
      </c>
      <c r="BX3994">
        <v>35.55319272846608</v>
      </c>
      <c r="BY3994">
        <v>33.801256714414848</v>
      </c>
      <c r="BZ3994">
        <v>1106.2147200682648</v>
      </c>
      <c r="CA3994">
        <v>297.278569516179</v>
      </c>
      <c r="CB3994">
        <v>230.99824015769516</v>
      </c>
      <c r="CC3994" s="156">
        <v>1.1399999999999999</v>
      </c>
      <c r="CD3994">
        <v>1480</v>
      </c>
      <c r="CE3994">
        <v>0.15560422440417598</v>
      </c>
      <c r="CF3994">
        <v>4.2169096519870921</v>
      </c>
      <c r="CG3994">
        <v>0.15766184501021238</v>
      </c>
      <c r="CH3994">
        <v>11.124959552611903</v>
      </c>
      <c r="CI3994">
        <v>10</v>
      </c>
    </row>
    <row r="3995" spans="47:87" x14ac:dyDescent="0.3">
      <c r="AU3995">
        <v>0.3</v>
      </c>
      <c r="AV3995">
        <v>20.073750949057011</v>
      </c>
      <c r="AW3995">
        <v>0.31173136376142385</v>
      </c>
      <c r="AX3995">
        <v>2.0654876621794713</v>
      </c>
      <c r="AY3995">
        <v>313.11139517285335</v>
      </c>
      <c r="AZ3995">
        <v>9.9246240000058508E-2</v>
      </c>
      <c r="BA3995">
        <v>413.81891105871</v>
      </c>
      <c r="BB3995">
        <v>312.0119549033484</v>
      </c>
      <c r="BC3995">
        <v>1</v>
      </c>
      <c r="BD3995">
        <v>40.29877089656393</v>
      </c>
      <c r="BE3995">
        <v>83.252969478691412</v>
      </c>
      <c r="BF3995">
        <v>20.817256667720933</v>
      </c>
      <c r="BG3995">
        <v>3.3831192806598969</v>
      </c>
      <c r="BH3995">
        <v>413.87862119128386</v>
      </c>
      <c r="BI3995">
        <v>0.19999999999999998</v>
      </c>
      <c r="BJ3995">
        <v>2146.9221801394729</v>
      </c>
      <c r="BK3995">
        <v>688.05631441157209</v>
      </c>
      <c r="BL3995">
        <v>859.91208210731565</v>
      </c>
      <c r="BM3995">
        <v>907.31406005336123</v>
      </c>
      <c r="BN3995">
        <v>144.02847707102862</v>
      </c>
      <c r="BO3995">
        <v>28.035444329772488</v>
      </c>
      <c r="BP3995">
        <v>6.4082141043971405E-2</v>
      </c>
      <c r="BQ3995">
        <v>100</v>
      </c>
      <c r="BR3995">
        <v>386.18864826738161</v>
      </c>
      <c r="BS3995">
        <v>6.1451005174957135E-2</v>
      </c>
      <c r="BT3995">
        <v>2.8120672809989471E-4</v>
      </c>
      <c r="BU3995">
        <v>32.123007757343004</v>
      </c>
      <c r="BV3995">
        <v>0.5581521070255494</v>
      </c>
      <c r="BW3995">
        <v>16.34191452077631</v>
      </c>
      <c r="BX3995">
        <v>37.809844949320514</v>
      </c>
      <c r="BY3995">
        <v>34.079424427168327</v>
      </c>
      <c r="BZ3995">
        <v>1053.6193085565956</v>
      </c>
      <c r="CA3995">
        <v>326.52345691053989</v>
      </c>
      <c r="CB3995">
        <v>225.20058194738257</v>
      </c>
      <c r="CC3995" s="156">
        <v>0.75</v>
      </c>
      <c r="CD3995">
        <v>2470</v>
      </c>
      <c r="CE3995">
        <v>0.10200385233558085</v>
      </c>
      <c r="CF3995">
        <v>4.31659754261754</v>
      </c>
      <c r="CG3995">
        <v>0.13898538321853915</v>
      </c>
      <c r="CH3995">
        <v>1.4671930111486546</v>
      </c>
      <c r="CI3995">
        <v>17</v>
      </c>
    </row>
    <row r="3996" spans="47:87" x14ac:dyDescent="0.3">
      <c r="AU3996">
        <v>0.3</v>
      </c>
      <c r="AV3996">
        <v>20.388774200294055</v>
      </c>
      <c r="AW3996">
        <v>0.39398360946762223</v>
      </c>
      <c r="AX3996">
        <v>1.3251528028614736</v>
      </c>
      <c r="AY3996">
        <v>359.6422388776212</v>
      </c>
      <c r="AZ3996">
        <v>8.9615810899209752E-2</v>
      </c>
      <c r="BA3996">
        <v>458.79131625760823</v>
      </c>
      <c r="BB3996">
        <v>386.91229736183828</v>
      </c>
      <c r="BC3996">
        <v>1</v>
      </c>
      <c r="BD3996">
        <v>29.64886046269892</v>
      </c>
      <c r="BE3996">
        <v>90.923794039970943</v>
      </c>
      <c r="BF3996">
        <v>19.859998927668233</v>
      </c>
      <c r="BG3996">
        <v>4.7725810745477339</v>
      </c>
      <c r="BH3996">
        <v>345.35964000378459</v>
      </c>
      <c r="BI3996">
        <v>0.20000000000000007</v>
      </c>
      <c r="BJ3996">
        <v>2686.2483689560913</v>
      </c>
      <c r="BK3996">
        <v>699.42818051870802</v>
      </c>
      <c r="BL3996">
        <v>888.54479937116753</v>
      </c>
      <c r="BM3996">
        <v>1229.7092171864545</v>
      </c>
      <c r="BN3996">
        <v>206.64626292782901</v>
      </c>
      <c r="BO3996">
        <v>35.86135683268688</v>
      </c>
      <c r="BP3996">
        <v>2.9157915164279104E-2</v>
      </c>
      <c r="BQ3996">
        <v>100</v>
      </c>
      <c r="BR3996">
        <v>316.50729087662484</v>
      </c>
      <c r="BS3996">
        <v>5.302218194983753E-2</v>
      </c>
      <c r="BT3996">
        <v>2.6816661848698062E-4</v>
      </c>
      <c r="BU3996">
        <v>37.35614543125412</v>
      </c>
      <c r="BV3996">
        <v>0.56229590279118147</v>
      </c>
      <c r="BW3996">
        <v>14.981384620990383</v>
      </c>
      <c r="BX3996">
        <v>37.241900448295581</v>
      </c>
      <c r="BY3996">
        <v>36.062506870601887</v>
      </c>
      <c r="BZ3996">
        <v>972.85501157413285</v>
      </c>
      <c r="CA3996">
        <v>261.62551670650788</v>
      </c>
      <c r="CB3996">
        <v>220.05149212384686</v>
      </c>
      <c r="CC3996" s="156">
        <v>1.08</v>
      </c>
      <c r="CD3996">
        <v>2280</v>
      </c>
      <c r="CE3996">
        <v>3.9145194351366097E-2</v>
      </c>
      <c r="CF3996">
        <v>2.5070068459281569</v>
      </c>
      <c r="CG3996">
        <v>8.104463334321714E-2</v>
      </c>
      <c r="CH3996">
        <v>-11.693928680506296</v>
      </c>
      <c r="CI3996" t="s">
        <v>479</v>
      </c>
    </row>
    <row r="3997" spans="47:87" x14ac:dyDescent="0.3">
      <c r="AU3997">
        <v>0.3</v>
      </c>
      <c r="AV3997">
        <v>20.135293769615433</v>
      </c>
      <c r="AW3997">
        <v>0.30147095481559572</v>
      </c>
      <c r="AX3997">
        <v>0.75209381957980881</v>
      </c>
      <c r="AY3997">
        <v>342.29107246828914</v>
      </c>
      <c r="AZ3997">
        <v>8.4496387659213246E-2</v>
      </c>
      <c r="BA3997">
        <v>379.80171520794539</v>
      </c>
      <c r="BB3997">
        <v>435.65769166585369</v>
      </c>
      <c r="BC3997">
        <v>1</v>
      </c>
      <c r="BD3997">
        <v>44.971417440879961</v>
      </c>
      <c r="BE3997">
        <v>98.683400745828223</v>
      </c>
      <c r="BF3997">
        <v>16.997967203788754</v>
      </c>
      <c r="BG3997">
        <v>4.1088823070529354</v>
      </c>
      <c r="BH3997">
        <v>427.09541579311957</v>
      </c>
      <c r="BI3997">
        <v>0.19999999999999996</v>
      </c>
      <c r="BJ3997">
        <v>2676.4458953264161</v>
      </c>
      <c r="BK3997">
        <v>698.53127419639122</v>
      </c>
      <c r="BL3997">
        <v>868.75137337075216</v>
      </c>
      <c r="BM3997">
        <v>893.78500114375117</v>
      </c>
      <c r="BN3997">
        <v>150.63251234252164</v>
      </c>
      <c r="BO3997">
        <v>27.134636693884563</v>
      </c>
      <c r="BP3997">
        <v>5.9364130654460875E-2</v>
      </c>
      <c r="BQ3997">
        <v>100</v>
      </c>
      <c r="BR3997">
        <v>279.18280852028079</v>
      </c>
      <c r="BS3997">
        <v>5.5349856289464504E-2</v>
      </c>
      <c r="BT3997">
        <v>3.2347099790541343E-4</v>
      </c>
      <c r="BU3997">
        <v>110.27182132692192</v>
      </c>
      <c r="BV3997">
        <v>0.53615174496155438</v>
      </c>
      <c r="BW3997">
        <v>14.959121230465495</v>
      </c>
      <c r="BX3997">
        <v>36.418528414576976</v>
      </c>
      <c r="BY3997">
        <v>29.782198341331529</v>
      </c>
      <c r="BZ3997">
        <v>958.77252166946028</v>
      </c>
      <c r="CA3997">
        <v>300.06072137467305</v>
      </c>
      <c r="CB3997">
        <v>225.71996032943193</v>
      </c>
      <c r="CC3997" s="156">
        <v>1.18</v>
      </c>
      <c r="CD3997">
        <v>930</v>
      </c>
      <c r="CE3997">
        <v>0.15586753502962281</v>
      </c>
      <c r="CF3997">
        <v>5.3281132745054727</v>
      </c>
      <c r="CG3997">
        <v>0.19993977247956865</v>
      </c>
      <c r="CH3997">
        <v>12.516836565375318</v>
      </c>
      <c r="CI3997">
        <v>9</v>
      </c>
    </row>
    <row r="3998" spans="47:87" x14ac:dyDescent="0.3">
      <c r="AU3998">
        <v>0.3</v>
      </c>
      <c r="AV3998">
        <v>22.610482295945904</v>
      </c>
      <c r="AW3998">
        <v>0.31598839014613811</v>
      </c>
      <c r="AX3998">
        <v>0.96366177926883467</v>
      </c>
      <c r="AY3998">
        <v>339.33459286094438</v>
      </c>
      <c r="AZ3998">
        <v>9.9806869213947838E-2</v>
      </c>
      <c r="BA3998">
        <v>390.13107548419248</v>
      </c>
      <c r="BB3998">
        <v>306.76757612842346</v>
      </c>
      <c r="BC3998">
        <v>1</v>
      </c>
      <c r="BD3998">
        <v>40.491739528692278</v>
      </c>
      <c r="BE3998">
        <v>94.443851103362789</v>
      </c>
      <c r="BF3998">
        <v>25.258441779729353</v>
      </c>
      <c r="BG3998">
        <v>5.0147171133088309</v>
      </c>
      <c r="BH3998">
        <v>417.6560390919891</v>
      </c>
      <c r="BI3998">
        <v>0.2</v>
      </c>
      <c r="BJ3998">
        <v>2945.0672311321318</v>
      </c>
      <c r="BK3998">
        <v>690.26960401889914</v>
      </c>
      <c r="BL3998">
        <v>905.75706143459229</v>
      </c>
      <c r="BM3998">
        <v>970.60822074738473</v>
      </c>
      <c r="BN3998">
        <v>129.15450608716537</v>
      </c>
      <c r="BO3998">
        <v>28.55107674936896</v>
      </c>
      <c r="BP3998">
        <v>4.8849248149880266E-2</v>
      </c>
      <c r="BQ3998">
        <v>100</v>
      </c>
      <c r="BR3998">
        <v>403.69641254882225</v>
      </c>
      <c r="BS3998">
        <v>5.0961166253733793E-2</v>
      </c>
      <c r="BT3998">
        <v>2.9691220881122675E-4</v>
      </c>
      <c r="BU3998">
        <v>0</v>
      </c>
      <c r="BV3998">
        <v>0.57921358792477828</v>
      </c>
      <c r="BW3998">
        <v>15.538207323818312</v>
      </c>
      <c r="BX3998">
        <v>33.680935765409529</v>
      </c>
      <c r="BY3998">
        <v>36.125340910049914</v>
      </c>
      <c r="BZ3998">
        <v>973.14747740003645</v>
      </c>
      <c r="CA3998">
        <v>383.4420405023979</v>
      </c>
      <c r="CB3998">
        <v>246.17266950263732</v>
      </c>
      <c r="CC3998" s="156">
        <v>1.1100000000000001</v>
      </c>
      <c r="CD3998">
        <v>1450</v>
      </c>
      <c r="CE3998">
        <v>0.12223760065080458</v>
      </c>
      <c r="CF3998">
        <v>4.9078439356403996</v>
      </c>
      <c r="CG3998">
        <v>0.16537130726924856</v>
      </c>
      <c r="CH3998">
        <v>3.416920398678593</v>
      </c>
      <c r="CI3998">
        <v>14</v>
      </c>
    </row>
    <row r="3999" spans="47:87" x14ac:dyDescent="0.3">
      <c r="AU3999">
        <v>0.3</v>
      </c>
      <c r="AV3999">
        <v>21.066686486084766</v>
      </c>
      <c r="AW3999">
        <v>0.27659773088638218</v>
      </c>
      <c r="AX3999">
        <v>1.5925480795520217</v>
      </c>
      <c r="AY3999">
        <v>352.27238345922018</v>
      </c>
      <c r="AZ3999">
        <v>0.11121771147663567</v>
      </c>
      <c r="BA3999">
        <v>404.17924924409482</v>
      </c>
      <c r="BB3999">
        <v>288.35238366044268</v>
      </c>
      <c r="BC3999">
        <v>1</v>
      </c>
      <c r="BD3999">
        <v>40.108367928035975</v>
      </c>
      <c r="BE3999">
        <v>98.148856329406925</v>
      </c>
      <c r="BF3999">
        <v>16.603174324274868</v>
      </c>
      <c r="BG3999">
        <v>5.015857607269985</v>
      </c>
      <c r="BH3999">
        <v>402.06239829820362</v>
      </c>
      <c r="BI3999">
        <v>0.20000000000000004</v>
      </c>
      <c r="BJ3999">
        <v>2259.5490250690041</v>
      </c>
      <c r="BK3999">
        <v>685.73355391095322</v>
      </c>
      <c r="BL3999">
        <v>894.51334672094094</v>
      </c>
      <c r="BM3999">
        <v>1005.8995226726014</v>
      </c>
      <c r="BN3999">
        <v>117.53719386086215</v>
      </c>
      <c r="BO3999">
        <v>24.98451613963093</v>
      </c>
      <c r="BP3999">
        <v>4.3544909812999043E-2</v>
      </c>
      <c r="BQ3999">
        <v>100</v>
      </c>
      <c r="BR3999">
        <v>323.38880036648698</v>
      </c>
      <c r="BS3999">
        <v>4.9578500860017589E-2</v>
      </c>
      <c r="BT3999">
        <v>3.0101846159195851E-4</v>
      </c>
      <c r="BU3999">
        <v>0</v>
      </c>
      <c r="BV3999">
        <v>0.54313543129531894</v>
      </c>
      <c r="BW3999">
        <v>14.268876317809738</v>
      </c>
      <c r="BX3999">
        <v>36.045231426447486</v>
      </c>
      <c r="BY3999">
        <v>27.265658034709766</v>
      </c>
      <c r="BZ3999">
        <v>1133.6243451125974</v>
      </c>
      <c r="CA3999">
        <v>266.64788301121996</v>
      </c>
      <c r="CB3999">
        <v>222.9391520059113</v>
      </c>
      <c r="CC3999" s="156">
        <v>1.01</v>
      </c>
      <c r="CD3999">
        <v>1640</v>
      </c>
      <c r="CE3999">
        <v>0.18830914691940515</v>
      </c>
      <c r="CF3999">
        <v>6.3655760379115041</v>
      </c>
      <c r="CG3999">
        <v>0.22653757176972147</v>
      </c>
      <c r="CH3999">
        <v>22.023864057517009</v>
      </c>
      <c r="CI3999">
        <v>7</v>
      </c>
    </row>
    <row r="4000" spans="47:87" x14ac:dyDescent="0.3">
      <c r="AU4000">
        <v>0.3</v>
      </c>
      <c r="AV4000">
        <v>19.881631152306138</v>
      </c>
      <c r="AW4000">
        <v>0.28144474440087702</v>
      </c>
      <c r="AX4000">
        <v>2.2241208531461907</v>
      </c>
      <c r="AY4000">
        <v>331.07666806268219</v>
      </c>
      <c r="AZ4000">
        <v>9.6068679624689221E-2</v>
      </c>
      <c r="BA4000">
        <v>335.45641464024959</v>
      </c>
      <c r="BB4000">
        <v>407.03881974650403</v>
      </c>
      <c r="BC4000">
        <v>1</v>
      </c>
      <c r="BD4000">
        <v>39.928989945938234</v>
      </c>
      <c r="BE4000">
        <v>84.201729221216397</v>
      </c>
      <c r="BF4000">
        <v>9.2516456892980941</v>
      </c>
      <c r="BG4000">
        <v>6.519129411909697</v>
      </c>
      <c r="BH4000">
        <v>397.18605918557785</v>
      </c>
      <c r="BI4000">
        <v>0.19999999999999996</v>
      </c>
      <c r="BJ4000">
        <v>2396.8714377399533</v>
      </c>
      <c r="BK4000">
        <v>705.99509380296445</v>
      </c>
      <c r="BL4000">
        <v>866.68807968861347</v>
      </c>
      <c r="BM4000">
        <v>859.52612864835737</v>
      </c>
      <c r="BN4000">
        <v>127.27420451226629</v>
      </c>
      <c r="BO4000">
        <v>25.011455750673708</v>
      </c>
      <c r="BP4000">
        <v>9.4248964110744946E-2</v>
      </c>
      <c r="BQ4000">
        <v>100</v>
      </c>
      <c r="BR4000">
        <v>292.97077775459508</v>
      </c>
      <c r="BS4000">
        <v>5.6273030259009621E-2</v>
      </c>
      <c r="BT4000">
        <v>2.8605230012061788E-4</v>
      </c>
      <c r="BU4000">
        <v>52.387783309237861</v>
      </c>
      <c r="BV4000">
        <v>0.58487610470777396</v>
      </c>
      <c r="BW4000">
        <v>15.748165616354195</v>
      </c>
      <c r="BX4000">
        <v>37.181824487952035</v>
      </c>
      <c r="BY4000">
        <v>33.008683387119568</v>
      </c>
      <c r="BZ4000">
        <v>1071.8454930569706</v>
      </c>
      <c r="CA4000">
        <v>322.82008398878611</v>
      </c>
      <c r="CB4000">
        <v>244.68813742403364</v>
      </c>
      <c r="CC4000" s="156">
        <v>0.96</v>
      </c>
      <c r="CD4000">
        <v>2260</v>
      </c>
      <c r="CE4000">
        <v>7.4079835344256217E-2</v>
      </c>
      <c r="CF4000">
        <v>2.5001029910799915</v>
      </c>
      <c r="CG4000">
        <v>0.10738213048573701</v>
      </c>
      <c r="CH4000">
        <v>-4.4106804763124634</v>
      </c>
      <c r="CI4000" t="s">
        <v>479</v>
      </c>
    </row>
    <row r="4001" spans="47:87" x14ac:dyDescent="0.3">
      <c r="AU4001">
        <v>0.3</v>
      </c>
      <c r="AV4001">
        <v>21.268786698663288</v>
      </c>
      <c r="AW4001">
        <v>0.3371126453237594</v>
      </c>
      <c r="AX4001">
        <v>1.4558825756940967</v>
      </c>
      <c r="AY4001">
        <v>297.61459216385174</v>
      </c>
      <c r="AZ4001">
        <v>0.10869802715119076</v>
      </c>
      <c r="BA4001">
        <v>368.86483015367384</v>
      </c>
      <c r="BB4001">
        <v>250.29151319877511</v>
      </c>
      <c r="BC4001">
        <v>1</v>
      </c>
      <c r="BD4001">
        <v>30.800279271185918</v>
      </c>
      <c r="BE4001">
        <v>94.382136740000846</v>
      </c>
      <c r="BF4001">
        <v>19.025388226136695</v>
      </c>
      <c r="BG4001">
        <v>4.8637585333856572</v>
      </c>
      <c r="BH4001">
        <v>405.76416082485315</v>
      </c>
      <c r="BI4001">
        <v>0.20000000000000004</v>
      </c>
      <c r="BJ4001">
        <v>3350.2670188538214</v>
      </c>
      <c r="BK4001">
        <v>675.62779195384007</v>
      </c>
      <c r="BL4001">
        <v>904.54621056820804</v>
      </c>
      <c r="BM4001">
        <v>1057.3905586290466</v>
      </c>
      <c r="BN4001">
        <v>136.95311500563309</v>
      </c>
      <c r="BO4001">
        <v>30.640117961585492</v>
      </c>
      <c r="BP4001">
        <v>3.0218171027912022E-2</v>
      </c>
      <c r="BQ4001">
        <v>100</v>
      </c>
      <c r="BR4001">
        <v>345.93891037299585</v>
      </c>
      <c r="BS4001">
        <v>5.5066109296491667E-2</v>
      </c>
      <c r="BT4001">
        <v>3.0299673122777504E-4</v>
      </c>
      <c r="BU4001">
        <v>0</v>
      </c>
      <c r="BV4001">
        <v>0.54163430500684795</v>
      </c>
      <c r="BW4001">
        <v>14.292783561064436</v>
      </c>
      <c r="BX4001">
        <v>35.45427491437173</v>
      </c>
      <c r="BY4001">
        <v>38.813164035050264</v>
      </c>
      <c r="BZ4001">
        <v>1086.5706701876122</v>
      </c>
      <c r="CA4001">
        <v>385.56601956310061</v>
      </c>
      <c r="CB4001">
        <v>230.21413529881784</v>
      </c>
      <c r="CC4001" s="156">
        <v>0.95</v>
      </c>
      <c r="CD4001">
        <v>690</v>
      </c>
      <c r="CE4001">
        <v>0.28125922812892301</v>
      </c>
      <c r="CF4001">
        <v>10.248755048704247</v>
      </c>
      <c r="CG4001">
        <v>0.33983983734901474</v>
      </c>
      <c r="CH4001">
        <v>45.740036956963785</v>
      </c>
      <c r="CI4001">
        <v>4</v>
      </c>
    </row>
    <row r="4002" spans="47:87" x14ac:dyDescent="0.3">
      <c r="AU4002">
        <v>0.3</v>
      </c>
      <c r="AV4002">
        <v>20.78042780729492</v>
      </c>
      <c r="AW4002">
        <v>0.26398853732090738</v>
      </c>
      <c r="AX4002">
        <v>0.88552942530577239</v>
      </c>
      <c r="AY4002">
        <v>295.24601282807316</v>
      </c>
      <c r="AZ4002">
        <v>0.10307234966175345</v>
      </c>
      <c r="BA4002">
        <v>371.19979251983176</v>
      </c>
      <c r="BB4002">
        <v>357.29073904697242</v>
      </c>
      <c r="BC4002">
        <v>1</v>
      </c>
      <c r="BD4002">
        <v>43.208662739855569</v>
      </c>
      <c r="BE4002">
        <v>89.607628312137606</v>
      </c>
      <c r="BF4002">
        <v>14.838289622840113</v>
      </c>
      <c r="BG4002">
        <v>4.3073094321137395</v>
      </c>
      <c r="BH4002">
        <v>431.28939041237152</v>
      </c>
      <c r="BI4002">
        <v>0.2</v>
      </c>
      <c r="BJ4002">
        <v>2663.8195012382735</v>
      </c>
      <c r="BK4002">
        <v>691.07587885003022</v>
      </c>
      <c r="BL4002">
        <v>860.35635645408513</v>
      </c>
      <c r="BM4002">
        <v>984.38060390887506</v>
      </c>
      <c r="BN4002">
        <v>187.50891312821921</v>
      </c>
      <c r="BO4002">
        <v>23.53947183513948</v>
      </c>
      <c r="BP4002">
        <v>7.8715899037324538E-2</v>
      </c>
      <c r="BQ4002">
        <v>100</v>
      </c>
      <c r="BR4002">
        <v>344.05021816066261</v>
      </c>
      <c r="BS4002">
        <v>5.7352177886024334E-2</v>
      </c>
      <c r="BT4002">
        <v>2.863426262130348E-4</v>
      </c>
      <c r="BU4002">
        <v>0</v>
      </c>
      <c r="BV4002">
        <v>0.54509854703843585</v>
      </c>
      <c r="BW4002">
        <v>14.073015451997401</v>
      </c>
      <c r="BX4002">
        <v>34.274740892497007</v>
      </c>
      <c r="BY4002">
        <v>32.18518742023069</v>
      </c>
      <c r="BZ4002">
        <v>1483.9950102921109</v>
      </c>
      <c r="CA4002">
        <v>246.55653190308999</v>
      </c>
      <c r="CB4002">
        <v>242.45223429022465</v>
      </c>
      <c r="CC4002" s="156">
        <v>0.95</v>
      </c>
      <c r="CD4002">
        <v>1350</v>
      </c>
      <c r="CE4002">
        <v>0.22950044633430755</v>
      </c>
      <c r="CF4002">
        <v>7.6844012581100136</v>
      </c>
      <c r="CG4002">
        <v>0.27733725182563557</v>
      </c>
      <c r="CH4002">
        <v>27.860928105644991</v>
      </c>
      <c r="CI4002">
        <v>6</v>
      </c>
    </row>
    <row r="4003" spans="47:87" x14ac:dyDescent="0.3">
      <c r="AU4003">
        <v>0.3</v>
      </c>
      <c r="AV4003">
        <v>19.800787707890954</v>
      </c>
      <c r="AW4003">
        <v>0.32988159508646886</v>
      </c>
      <c r="AX4003">
        <v>1.5999993853787402</v>
      </c>
      <c r="AY4003">
        <v>314.95509163527612</v>
      </c>
      <c r="AZ4003">
        <v>0.10229900051010092</v>
      </c>
      <c r="BA4003">
        <v>430.04931145386183</v>
      </c>
      <c r="BB4003">
        <v>324.84201097505417</v>
      </c>
      <c r="BC4003">
        <v>1</v>
      </c>
      <c r="BD4003">
        <v>44.200353630985454</v>
      </c>
      <c r="BE4003">
        <v>98.253109512204162</v>
      </c>
      <c r="BF4003">
        <v>8.3845954945178995</v>
      </c>
      <c r="BG4003">
        <v>4.6315621689398201</v>
      </c>
      <c r="BH4003">
        <v>418.11555968398699</v>
      </c>
      <c r="BI4003">
        <v>0.19999999999999998</v>
      </c>
      <c r="BJ4003">
        <v>2738.1991653045243</v>
      </c>
      <c r="BK4003">
        <v>665.04889593367125</v>
      </c>
      <c r="BL4003">
        <v>790.01775893126273</v>
      </c>
      <c r="BM4003">
        <v>797.27036088402474</v>
      </c>
      <c r="BN4003">
        <v>220.81599433169751</v>
      </c>
      <c r="BO4003">
        <v>29.78556531435002</v>
      </c>
      <c r="BP4003">
        <v>5.3533773325468909E-2</v>
      </c>
      <c r="BQ4003">
        <v>100</v>
      </c>
      <c r="BR4003">
        <v>361.36613814363932</v>
      </c>
      <c r="BS4003">
        <v>5.655998747049773E-2</v>
      </c>
      <c r="BT4003">
        <v>3.0062713919986342E-4</v>
      </c>
      <c r="BU4003">
        <v>25.560907723547068</v>
      </c>
      <c r="BV4003">
        <v>0.51361658306234792</v>
      </c>
      <c r="BW4003">
        <v>15.105279629879142</v>
      </c>
      <c r="BX4003">
        <v>35.351282829548978</v>
      </c>
      <c r="BY4003">
        <v>36.638530969237877</v>
      </c>
      <c r="BZ4003">
        <v>902.35941854194982</v>
      </c>
      <c r="CA4003">
        <v>240.78897180696202</v>
      </c>
      <c r="CB4003">
        <v>222.69619257081854</v>
      </c>
      <c r="CC4003" s="156">
        <v>1.18</v>
      </c>
      <c r="CD4003">
        <v>580</v>
      </c>
      <c r="CE4003">
        <v>0.20249035238815205</v>
      </c>
      <c r="CF4003">
        <v>6.0798921889415087</v>
      </c>
      <c r="CG4003">
        <v>0.24089485507277139</v>
      </c>
      <c r="CH4003">
        <v>23.130154050684947</v>
      </c>
      <c r="CI4003">
        <v>6</v>
      </c>
    </row>
    <row r="4004" spans="47:87" x14ac:dyDescent="0.3">
      <c r="AU4004">
        <v>0.3</v>
      </c>
      <c r="AV4004">
        <v>22.019327751344292</v>
      </c>
      <c r="AW4004">
        <v>0.24182897841931061</v>
      </c>
      <c r="AX4004">
        <v>0.26949049213886123</v>
      </c>
      <c r="AY4004">
        <v>313.93556989954584</v>
      </c>
      <c r="AZ4004">
        <v>0.10651636100502911</v>
      </c>
      <c r="BA4004">
        <v>509.5131456744316</v>
      </c>
      <c r="BB4004">
        <v>219.86349867408862</v>
      </c>
      <c r="BC4004">
        <v>1</v>
      </c>
      <c r="BD4004">
        <v>42.630609542075689</v>
      </c>
      <c r="BE4004">
        <v>107.62620463557454</v>
      </c>
      <c r="BF4004">
        <v>15.639669034512405</v>
      </c>
      <c r="BG4004">
        <v>4.6168854267710655</v>
      </c>
      <c r="BH4004">
        <v>386.44366842612499</v>
      </c>
      <c r="BI4004">
        <v>0.20000000000000004</v>
      </c>
      <c r="BJ4004">
        <v>2691.1237899710172</v>
      </c>
      <c r="BK4004">
        <v>688.86089578562814</v>
      </c>
      <c r="BL4004">
        <v>867.29287465919469</v>
      </c>
      <c r="BM4004">
        <v>882.75728537163945</v>
      </c>
      <c r="BN4004">
        <v>142.37705631187666</v>
      </c>
      <c r="BO4004">
        <v>21.451866828362029</v>
      </c>
      <c r="BP4004">
        <v>8.5600108041990058E-2</v>
      </c>
      <c r="BQ4004">
        <v>100</v>
      </c>
      <c r="BR4004">
        <v>323.75541023390844</v>
      </c>
      <c r="BS4004">
        <v>5.9057041913101099E-2</v>
      </c>
      <c r="BT4004">
        <v>2.8331094561387962E-4</v>
      </c>
      <c r="BU4004">
        <v>0</v>
      </c>
      <c r="BV4004">
        <v>0.53159421437335874</v>
      </c>
      <c r="BW4004">
        <v>13.811549659750471</v>
      </c>
      <c r="BX4004">
        <v>37.299010808234776</v>
      </c>
      <c r="BY4004">
        <v>37.610504587920197</v>
      </c>
      <c r="BZ4004">
        <v>871.3720051856269</v>
      </c>
      <c r="CA4004">
        <v>317.07767399034742</v>
      </c>
      <c r="CB4004">
        <v>232.02970566895024</v>
      </c>
      <c r="CC4004" s="156">
        <v>0.84</v>
      </c>
      <c r="CD4004">
        <v>1540</v>
      </c>
      <c r="CE4004">
        <v>0.15069562804366332</v>
      </c>
      <c r="CF4004">
        <v>6.1965901980379012</v>
      </c>
      <c r="CG4004">
        <v>0.2010676190863058</v>
      </c>
      <c r="CH4004">
        <v>9.2386601329108551</v>
      </c>
      <c r="CI4004">
        <v>10</v>
      </c>
    </row>
    <row r="4005" spans="47:87" x14ac:dyDescent="0.3">
      <c r="AU4005">
        <v>0.3</v>
      </c>
      <c r="AV4005">
        <v>20.563119947229811</v>
      </c>
      <c r="AW4005">
        <v>0.37009533783864162</v>
      </c>
      <c r="AX4005">
        <v>1.2514643153313412</v>
      </c>
      <c r="AY4005">
        <v>303.63434465147384</v>
      </c>
      <c r="AZ4005">
        <v>0.11410538927774921</v>
      </c>
      <c r="BA4005">
        <v>422.84412321724392</v>
      </c>
      <c r="BB4005">
        <v>359.20345587330388</v>
      </c>
      <c r="BC4005">
        <v>1</v>
      </c>
      <c r="BD4005">
        <v>40.06500488757851</v>
      </c>
      <c r="BE4005">
        <v>96.830079035072075</v>
      </c>
      <c r="BF4005">
        <v>17.222580298713616</v>
      </c>
      <c r="BG4005">
        <v>4.1386072683453348</v>
      </c>
      <c r="BH4005">
        <v>430.63781924473506</v>
      </c>
      <c r="BI4005">
        <v>0.20000000000000004</v>
      </c>
      <c r="BJ4005">
        <v>2544.0014961787347</v>
      </c>
      <c r="BK4005">
        <v>677.22970723315132</v>
      </c>
      <c r="BL4005">
        <v>857.3283729378154</v>
      </c>
      <c r="BM4005">
        <v>829.91931404737579</v>
      </c>
      <c r="BN4005">
        <v>156.30869321696429</v>
      </c>
      <c r="BO4005">
        <v>33.344589454417928</v>
      </c>
      <c r="BP4005">
        <v>6.8792746682399653E-2</v>
      </c>
      <c r="BQ4005">
        <v>100</v>
      </c>
      <c r="BR4005">
        <v>350.1990816893645</v>
      </c>
      <c r="BS4005">
        <v>5.2269246914252249E-2</v>
      </c>
      <c r="BT4005">
        <v>2.974294792793741E-4</v>
      </c>
      <c r="BU4005">
        <v>0</v>
      </c>
      <c r="BV4005">
        <v>0.56540994922202847</v>
      </c>
      <c r="BW4005">
        <v>15.577228461320042</v>
      </c>
      <c r="BX4005">
        <v>37.044379166998006</v>
      </c>
      <c r="BY4005">
        <v>32.790435593751575</v>
      </c>
      <c r="BZ4005">
        <v>1032.8504861624483</v>
      </c>
      <c r="CA4005">
        <v>220.98142497713195</v>
      </c>
      <c r="CB4005">
        <v>219.43840785083626</v>
      </c>
      <c r="CC4005" s="156">
        <v>1.04</v>
      </c>
      <c r="CD4005">
        <v>1690</v>
      </c>
      <c r="CE4005">
        <v>0.15819292036658528</v>
      </c>
      <c r="CF4005">
        <v>4.5768455229230884</v>
      </c>
      <c r="CG4005">
        <v>0.18754084512825758</v>
      </c>
      <c r="CH4005">
        <v>11.170495451824866</v>
      </c>
      <c r="CI4005">
        <v>9</v>
      </c>
    </row>
    <row r="4006" spans="47:87" x14ac:dyDescent="0.3">
      <c r="AU4006">
        <v>0.3</v>
      </c>
      <c r="AV4006">
        <v>19.3899162786864</v>
      </c>
      <c r="AW4006">
        <v>0.29895833758627516</v>
      </c>
      <c r="AX4006">
        <v>0.44641409573452578</v>
      </c>
      <c r="AY4006">
        <v>323.71502948869858</v>
      </c>
      <c r="AZ4006">
        <v>0.10000300224097806</v>
      </c>
      <c r="BA4006">
        <v>449.36338898111768</v>
      </c>
      <c r="BB4006">
        <v>314.63050901628571</v>
      </c>
      <c r="BC4006">
        <v>1</v>
      </c>
      <c r="BD4006">
        <v>34.797721536462078</v>
      </c>
      <c r="BE4006">
        <v>97.366999827463658</v>
      </c>
      <c r="BF4006">
        <v>11.089636290826295</v>
      </c>
      <c r="BG4006">
        <v>5.2503693323040039</v>
      </c>
      <c r="BH4006">
        <v>440.49928613122398</v>
      </c>
      <c r="BI4006">
        <v>0.20000000000000004</v>
      </c>
      <c r="BJ4006">
        <v>2566.5124469712418</v>
      </c>
      <c r="BK4006">
        <v>687.00056464516854</v>
      </c>
      <c r="BL4006">
        <v>850.75701326769047</v>
      </c>
      <c r="BM4006">
        <v>1084.4435621572695</v>
      </c>
      <c r="BN4006">
        <v>192.10839245600823</v>
      </c>
      <c r="BO4006">
        <v>27.326430231925393</v>
      </c>
      <c r="BP4006">
        <v>8.0752014571025717E-3</v>
      </c>
      <c r="BQ4006">
        <v>100</v>
      </c>
      <c r="BR4006">
        <v>411.28179671332094</v>
      </c>
      <c r="BS4006">
        <v>4.90796756599923E-2</v>
      </c>
      <c r="BT4006">
        <v>2.9955982033592459E-4</v>
      </c>
      <c r="BU4006">
        <v>44.128790283324896</v>
      </c>
      <c r="BV4006">
        <v>0.58537910045719876</v>
      </c>
      <c r="BW4006">
        <v>15.153405864656131</v>
      </c>
      <c r="BX4006">
        <v>36.901628570155651</v>
      </c>
      <c r="BY4006">
        <v>33.188500808469605</v>
      </c>
      <c r="BZ4006">
        <v>1071.3417605390016</v>
      </c>
      <c r="CA4006">
        <v>362.32063160767365</v>
      </c>
      <c r="CB4006">
        <v>236.07247168123882</v>
      </c>
      <c r="CC4006" s="156">
        <v>1.01</v>
      </c>
      <c r="CD4006">
        <v>1320</v>
      </c>
      <c r="CE4006">
        <v>0.12587374540608876</v>
      </c>
      <c r="CF4006">
        <v>5.0278488019835859</v>
      </c>
      <c r="CG4006">
        <v>0.16708604289716472</v>
      </c>
      <c r="CH4006">
        <v>6.4648611333732688</v>
      </c>
      <c r="CI4006">
        <v>12</v>
      </c>
    </row>
    <row r="4007" spans="47:87" x14ac:dyDescent="0.3">
      <c r="AU4007">
        <v>0.3</v>
      </c>
      <c r="AV4007">
        <v>21.400983638309629</v>
      </c>
      <c r="AW4007">
        <v>0.28348461618314846</v>
      </c>
      <c r="AX4007">
        <v>0.55267948740977113</v>
      </c>
      <c r="AY4007">
        <v>327.67251392234419</v>
      </c>
      <c r="AZ4007">
        <v>9.0446764965885662E-2</v>
      </c>
      <c r="BA4007">
        <v>387.25830232465972</v>
      </c>
      <c r="BB4007">
        <v>266.70270712965498</v>
      </c>
      <c r="BC4007">
        <v>1</v>
      </c>
      <c r="BD4007">
        <v>31.719638246719185</v>
      </c>
      <c r="BE4007">
        <v>86.347729925706716</v>
      </c>
      <c r="BF4007">
        <v>22.780430476561808</v>
      </c>
      <c r="BG4007">
        <v>3.6152663443565123</v>
      </c>
      <c r="BH4007">
        <v>433.0690663853137</v>
      </c>
      <c r="BI4007">
        <v>0.19999999999999998</v>
      </c>
      <c r="BJ4007">
        <v>2519.6020340023333</v>
      </c>
      <c r="BK4007">
        <v>701.65080700310693</v>
      </c>
      <c r="BL4007">
        <v>926.05514495806824</v>
      </c>
      <c r="BM4007">
        <v>894.34389699156134</v>
      </c>
      <c r="BN4007">
        <v>118.32383865351854</v>
      </c>
      <c r="BO4007">
        <v>25.549921465401027</v>
      </c>
      <c r="BP4007">
        <v>5.1620311118633293E-2</v>
      </c>
      <c r="BQ4007">
        <v>100</v>
      </c>
      <c r="BR4007">
        <v>364.63797734573495</v>
      </c>
      <c r="BS4007">
        <v>5.4076707108667729E-2</v>
      </c>
      <c r="BT4007">
        <v>3.2635527860629267E-4</v>
      </c>
      <c r="BU4007">
        <v>39.49236478742538</v>
      </c>
      <c r="BV4007">
        <v>0.51587929345088324</v>
      </c>
      <c r="BW4007">
        <v>15.17852517551305</v>
      </c>
      <c r="BX4007">
        <v>33.188358926585565</v>
      </c>
      <c r="BY4007">
        <v>26.159478878285114</v>
      </c>
      <c r="BZ4007">
        <v>986.52948241250806</v>
      </c>
      <c r="CA4007">
        <v>301.1206232636107</v>
      </c>
      <c r="CB4007">
        <v>236.09355354227364</v>
      </c>
      <c r="CC4007" s="156">
        <v>1.1599999999999999</v>
      </c>
      <c r="CD4007">
        <v>1380</v>
      </c>
      <c r="CE4007">
        <v>0.17251925532088186</v>
      </c>
      <c r="CF4007">
        <v>4.8712175252508523</v>
      </c>
      <c r="CG4007">
        <v>0.1761718879411337</v>
      </c>
      <c r="CH4007">
        <v>12.389689501933203</v>
      </c>
      <c r="CI4007">
        <v>9</v>
      </c>
    </row>
    <row r="4008" spans="47:87" x14ac:dyDescent="0.3">
      <c r="AU4008">
        <v>0.3</v>
      </c>
      <c r="AV4008">
        <v>20.509719212839837</v>
      </c>
      <c r="AW4008">
        <v>0.36696835628560975</v>
      </c>
      <c r="AX4008">
        <v>1.2246555954491865</v>
      </c>
      <c r="AY4008">
        <v>345.67077312054499</v>
      </c>
      <c r="AZ4008">
        <v>0.10336700058837366</v>
      </c>
      <c r="BA4008">
        <v>488.58635914705332</v>
      </c>
      <c r="BB4008">
        <v>286.60009705736906</v>
      </c>
      <c r="BC4008">
        <v>1</v>
      </c>
      <c r="BD4008">
        <v>44.463038468501061</v>
      </c>
      <c r="BE4008">
        <v>90.725022987083264</v>
      </c>
      <c r="BF4008">
        <v>8.1874029305060585</v>
      </c>
      <c r="BG4008">
        <v>4.8690959564939513</v>
      </c>
      <c r="BH4008">
        <v>411.33623193394789</v>
      </c>
      <c r="BI4008">
        <v>0.19999999999999998</v>
      </c>
      <c r="BJ4008">
        <v>2454.7204285496568</v>
      </c>
      <c r="BK4008">
        <v>698.05476657770112</v>
      </c>
      <c r="BL4008">
        <v>897.06597471094562</v>
      </c>
      <c r="BM4008">
        <v>951.17144067962488</v>
      </c>
      <c r="BN4008">
        <v>252.21504212102079</v>
      </c>
      <c r="BO4008">
        <v>33.123631927710861</v>
      </c>
      <c r="BP4008">
        <v>6.0884253786655115E-2</v>
      </c>
      <c r="BQ4008">
        <v>100</v>
      </c>
      <c r="BR4008">
        <v>402.69194662966805</v>
      </c>
      <c r="BS4008">
        <v>5.4099580156498989E-2</v>
      </c>
      <c r="BT4008">
        <v>3.2467897326977929E-4</v>
      </c>
      <c r="BU4008">
        <v>0</v>
      </c>
      <c r="BV4008">
        <v>0.54507291444567196</v>
      </c>
      <c r="BW4008">
        <v>13.578430451128025</v>
      </c>
      <c r="BX4008">
        <v>36.828030761952533</v>
      </c>
      <c r="BY4008">
        <v>30.588930531420946</v>
      </c>
      <c r="BZ4008">
        <v>1183.1960440379428</v>
      </c>
      <c r="CA4008">
        <v>363.81510261401274</v>
      </c>
      <c r="CB4008">
        <v>240.28500591427155</v>
      </c>
      <c r="CC4008" s="156">
        <v>1.19</v>
      </c>
      <c r="CD4008">
        <v>1480</v>
      </c>
      <c r="CE4008">
        <v>0.12043410623200135</v>
      </c>
      <c r="CF4008">
        <v>4.1247380514868865</v>
      </c>
      <c r="CG4008">
        <v>0.14979958181700745</v>
      </c>
      <c r="CH4008">
        <v>4.3269104837482013</v>
      </c>
      <c r="CI4008">
        <v>14</v>
      </c>
    </row>
    <row r="4009" spans="47:87" x14ac:dyDescent="0.3">
      <c r="AU4009">
        <v>0.3</v>
      </c>
      <c r="AV4009">
        <v>20.711165314137443</v>
      </c>
      <c r="AW4009">
        <v>0.29319676489268703</v>
      </c>
      <c r="AX4009">
        <v>2.0986804845324327</v>
      </c>
      <c r="AY4009">
        <v>343.03314834567936</v>
      </c>
      <c r="AZ4009">
        <v>9.617602717317994E-2</v>
      </c>
      <c r="BA4009">
        <v>427.49355915052308</v>
      </c>
      <c r="BB4009">
        <v>341.15025790029898</v>
      </c>
      <c r="BC4009">
        <v>1</v>
      </c>
      <c r="BD4009">
        <v>47.587632268404057</v>
      </c>
      <c r="BE4009">
        <v>106.83382219524034</v>
      </c>
      <c r="BF4009">
        <v>18.824819427386821</v>
      </c>
      <c r="BG4009">
        <v>5.3442536863577601</v>
      </c>
      <c r="BH4009">
        <v>467.26838383489718</v>
      </c>
      <c r="BI4009">
        <v>0.20000000000000009</v>
      </c>
      <c r="BJ4009">
        <v>2774.6223182523595</v>
      </c>
      <c r="BK4009">
        <v>685.41844909876909</v>
      </c>
      <c r="BL4009">
        <v>925.32622172771448</v>
      </c>
      <c r="BM4009">
        <v>922.08529902957218</v>
      </c>
      <c r="BN4009">
        <v>145.98571871385749</v>
      </c>
      <c r="BO4009">
        <v>26.352675772464348</v>
      </c>
      <c r="BP4009">
        <v>6.2183554631280072E-2</v>
      </c>
      <c r="BQ4009">
        <v>100</v>
      </c>
      <c r="BR4009">
        <v>402.35133715652455</v>
      </c>
      <c r="BS4009">
        <v>5.5258734513397176E-2</v>
      </c>
      <c r="BT4009">
        <v>3.0614034724182069E-4</v>
      </c>
      <c r="BU4009">
        <v>0</v>
      </c>
      <c r="BV4009">
        <v>0.53299796177838421</v>
      </c>
      <c r="BW4009">
        <v>14.698035054625036</v>
      </c>
      <c r="BX4009">
        <v>34.27325451498276</v>
      </c>
      <c r="BY4009">
        <v>38.065397023490299</v>
      </c>
      <c r="BZ4009">
        <v>771.01490633637536</v>
      </c>
      <c r="CA4009">
        <v>264.71691817474186</v>
      </c>
      <c r="CB4009">
        <v>230.82259915442776</v>
      </c>
      <c r="CC4009" s="156">
        <v>0.83</v>
      </c>
      <c r="CD4009">
        <v>970</v>
      </c>
      <c r="CE4009">
        <v>0.31494460384910394</v>
      </c>
      <c r="CF4009">
        <v>11.11258563831367</v>
      </c>
      <c r="CG4009">
        <v>0.3891337986556212</v>
      </c>
      <c r="CH4009">
        <v>74.761475093611097</v>
      </c>
      <c r="CI4009">
        <v>4</v>
      </c>
    </row>
    <row r="4010" spans="47:87" x14ac:dyDescent="0.3">
      <c r="AU4010">
        <v>0.3</v>
      </c>
      <c r="AV4010">
        <v>18.925423927607177</v>
      </c>
      <c r="AW4010">
        <v>0.36525566828763883</v>
      </c>
      <c r="AX4010">
        <v>1.8059417030195895</v>
      </c>
      <c r="AY4010">
        <v>327.49656701613208</v>
      </c>
      <c r="AZ4010">
        <v>9.5165793438943713E-2</v>
      </c>
      <c r="BA4010">
        <v>427.55925008213245</v>
      </c>
      <c r="BB4010">
        <v>383.05638540273799</v>
      </c>
      <c r="BC4010">
        <v>1</v>
      </c>
      <c r="BD4010">
        <v>43.382996124450692</v>
      </c>
      <c r="BE4010">
        <v>103.7896363277663</v>
      </c>
      <c r="BF4010">
        <v>15.303835274238422</v>
      </c>
      <c r="BG4010">
        <v>5.3151021256367388</v>
      </c>
      <c r="BH4010">
        <v>407.70399842288907</v>
      </c>
      <c r="BI4010">
        <v>0.19999999999999996</v>
      </c>
      <c r="BJ4010">
        <v>2582.2883715758289</v>
      </c>
      <c r="BK4010">
        <v>682.90376821423547</v>
      </c>
      <c r="BL4010">
        <v>852.04768035391714</v>
      </c>
      <c r="BM4010">
        <v>964.1077931859943</v>
      </c>
      <c r="BN4010">
        <v>144.29740787951746</v>
      </c>
      <c r="BO4010">
        <v>33.276919362499584</v>
      </c>
      <c r="BP4010">
        <v>2.3278199641872398E-2</v>
      </c>
      <c r="BQ4010">
        <v>100</v>
      </c>
      <c r="BR4010">
        <v>318.25133194372819</v>
      </c>
      <c r="BS4010">
        <v>5.5148685428282933E-2</v>
      </c>
      <c r="BT4010">
        <v>2.8158671620415551E-4</v>
      </c>
      <c r="BU4010">
        <v>10.669311759815592</v>
      </c>
      <c r="BV4010">
        <v>0.57761820675265974</v>
      </c>
      <c r="BW4010">
        <v>15.595005454407294</v>
      </c>
      <c r="BX4010">
        <v>36.031274262333298</v>
      </c>
      <c r="BY4010">
        <v>33.337524965930534</v>
      </c>
      <c r="BZ4010">
        <v>925.78020255113802</v>
      </c>
      <c r="CA4010">
        <v>262.89584173185114</v>
      </c>
      <c r="CB4010">
        <v>233.01597213801327</v>
      </c>
      <c r="CC4010" s="156">
        <v>0.96</v>
      </c>
      <c r="CD4010">
        <v>2350</v>
      </c>
      <c r="CE4010">
        <v>2.1144439467366993E-2</v>
      </c>
      <c r="CF4010">
        <v>2.3760030694243341</v>
      </c>
      <c r="CG4010">
        <v>7.034778739107507E-2</v>
      </c>
      <c r="CH4010">
        <v>-13.332395478503935</v>
      </c>
      <c r="CI4010" t="s">
        <v>479</v>
      </c>
    </row>
    <row r="4011" spans="47:87" x14ac:dyDescent="0.3">
      <c r="AU4011">
        <v>0.3</v>
      </c>
      <c r="AV4011">
        <v>18.208616721568582</v>
      </c>
      <c r="AW4011">
        <v>0.30959934708834574</v>
      </c>
      <c r="AX4011">
        <v>1.178017567911559</v>
      </c>
      <c r="AY4011">
        <v>341.88760531686063</v>
      </c>
      <c r="AZ4011">
        <v>0.1180273210883413</v>
      </c>
      <c r="BA4011">
        <v>366.10955513971123</v>
      </c>
      <c r="BB4011">
        <v>356.00713086297282</v>
      </c>
      <c r="BC4011">
        <v>1</v>
      </c>
      <c r="BD4011">
        <v>34.811269587968866</v>
      </c>
      <c r="BE4011">
        <v>103.83617323032634</v>
      </c>
      <c r="BF4011">
        <v>23.415921085208804</v>
      </c>
      <c r="BG4011">
        <v>5.3208174761295721</v>
      </c>
      <c r="BH4011">
        <v>403.56905906479676</v>
      </c>
      <c r="BI4011">
        <v>0.20000000000000007</v>
      </c>
      <c r="BJ4011">
        <v>2068.2542093690913</v>
      </c>
      <c r="BK4011">
        <v>671.36442549644005</v>
      </c>
      <c r="BL4011">
        <v>844.78682694644203</v>
      </c>
      <c r="BM4011">
        <v>753.05401240282777</v>
      </c>
      <c r="BN4011">
        <v>111.42328483413831</v>
      </c>
      <c r="BO4011">
        <v>27.844543232745711</v>
      </c>
      <c r="BP4011">
        <v>6.3447368460146064E-2</v>
      </c>
      <c r="BQ4011">
        <v>100</v>
      </c>
      <c r="BR4011">
        <v>326.71222344176175</v>
      </c>
      <c r="BS4011">
        <v>5.1712946988050623E-2</v>
      </c>
      <c r="BT4011">
        <v>2.9192606854594916E-4</v>
      </c>
      <c r="BU4011">
        <v>0</v>
      </c>
      <c r="BV4011">
        <v>0.50259474568970819</v>
      </c>
      <c r="BW4011">
        <v>13.525838688332611</v>
      </c>
      <c r="BX4011">
        <v>34.761657043658687</v>
      </c>
      <c r="BY4011">
        <v>26.434490794754716</v>
      </c>
      <c r="BZ4011">
        <v>892.28537739767273</v>
      </c>
      <c r="CA4011">
        <v>173.39334447736221</v>
      </c>
      <c r="CB4011">
        <v>233.96749776546375</v>
      </c>
      <c r="CC4011" s="156">
        <v>0.92</v>
      </c>
      <c r="CD4011">
        <v>2230</v>
      </c>
      <c r="CE4011">
        <v>9.4034215677901711E-2</v>
      </c>
      <c r="CF4011">
        <v>3.4869589740966731</v>
      </c>
      <c r="CG4011">
        <v>0.11268665567508972</v>
      </c>
      <c r="CH4011">
        <v>-2.5503288083496427</v>
      </c>
      <c r="CI4011" t="s">
        <v>479</v>
      </c>
    </row>
    <row r="4012" spans="47:87" x14ac:dyDescent="0.3">
      <c r="AU4012">
        <v>0.3</v>
      </c>
      <c r="AV4012">
        <v>20.261333657936756</v>
      </c>
      <c r="AW4012">
        <v>0.34174040282861867</v>
      </c>
      <c r="AX4012">
        <v>2.0372024295643096</v>
      </c>
      <c r="AY4012">
        <v>342.1299356381877</v>
      </c>
      <c r="AZ4012">
        <v>8.686343330671488E-2</v>
      </c>
      <c r="BA4012">
        <v>406.87794077054525</v>
      </c>
      <c r="BB4012">
        <v>384.35614007829491</v>
      </c>
      <c r="BC4012">
        <v>1</v>
      </c>
      <c r="BD4012">
        <v>46.388363130966439</v>
      </c>
      <c r="BE4012">
        <v>110.55536072737632</v>
      </c>
      <c r="BF4012">
        <v>19.667361964399927</v>
      </c>
      <c r="BG4012">
        <v>4.4672009727401383</v>
      </c>
      <c r="BH4012">
        <v>424.87769965451582</v>
      </c>
      <c r="BI4012">
        <v>0.19999999999999998</v>
      </c>
      <c r="BJ4012">
        <v>2804.645845534546</v>
      </c>
      <c r="BK4012">
        <v>682.99939030327187</v>
      </c>
      <c r="BL4012">
        <v>921.13743705115803</v>
      </c>
      <c r="BM4012">
        <v>943.7530793845466</v>
      </c>
      <c r="BN4012">
        <v>187.90354668853243</v>
      </c>
      <c r="BO4012">
        <v>30.869981647826048</v>
      </c>
      <c r="BP4012">
        <v>5.389288519222965E-2</v>
      </c>
      <c r="BQ4012">
        <v>100</v>
      </c>
      <c r="BR4012">
        <v>414.4556132843839</v>
      </c>
      <c r="BS4012">
        <v>5.8472815947071877E-2</v>
      </c>
      <c r="BT4012">
        <v>2.9202175929437201E-4</v>
      </c>
      <c r="BU4012">
        <v>38.540777866275938</v>
      </c>
      <c r="BV4012">
        <v>0.50184324181014583</v>
      </c>
      <c r="BW4012">
        <v>14.93478045729716</v>
      </c>
      <c r="BX4012">
        <v>35.091435606389446</v>
      </c>
      <c r="BY4012">
        <v>30.666599400332501</v>
      </c>
      <c r="BZ4012">
        <v>929.28626244570319</v>
      </c>
      <c r="CA4012">
        <v>199.34393799155083</v>
      </c>
      <c r="CB4012">
        <v>209.69850202844611</v>
      </c>
      <c r="CC4012" s="156">
        <v>0.95</v>
      </c>
      <c r="CD4012">
        <v>1270</v>
      </c>
      <c r="CE4012">
        <v>0.2411713350023299</v>
      </c>
      <c r="CF4012">
        <v>7.5541516064255116</v>
      </c>
      <c r="CG4012">
        <v>0.29249500395632128</v>
      </c>
      <c r="CH4012">
        <v>27.846268034527561</v>
      </c>
      <c r="CI4012">
        <v>5</v>
      </c>
    </row>
    <row r="4013" spans="47:87" x14ac:dyDescent="0.3">
      <c r="AU4013">
        <v>0.3</v>
      </c>
      <c r="AV4013">
        <v>20.440070184732388</v>
      </c>
      <c r="AW4013">
        <v>0.42026932565307418</v>
      </c>
      <c r="AX4013">
        <v>1.6742868031636142</v>
      </c>
      <c r="AY4013">
        <v>323.92344639410527</v>
      </c>
      <c r="AZ4013">
        <v>8.3259542250826893E-2</v>
      </c>
      <c r="BA4013">
        <v>336.78133362457015</v>
      </c>
      <c r="BB4013">
        <v>333.35612893804847</v>
      </c>
      <c r="BC4013">
        <v>1</v>
      </c>
      <c r="BD4013">
        <v>42.542589177902272</v>
      </c>
      <c r="BE4013">
        <v>97.772922092039778</v>
      </c>
      <c r="BF4013">
        <v>18.080087514706555</v>
      </c>
      <c r="BG4013">
        <v>5.1526662788244648</v>
      </c>
      <c r="BH4013">
        <v>386.11936354399819</v>
      </c>
      <c r="BI4013">
        <v>0.19999999999999998</v>
      </c>
      <c r="BJ4013">
        <v>2605.2761310125093</v>
      </c>
      <c r="BK4013">
        <v>680.06628632187483</v>
      </c>
      <c r="BL4013">
        <v>923.5533643693866</v>
      </c>
      <c r="BM4013">
        <v>1068.7204697720413</v>
      </c>
      <c r="BN4013">
        <v>131.97108371068413</v>
      </c>
      <c r="BO4013">
        <v>38.25641457427794</v>
      </c>
      <c r="BP4013">
        <v>3.0863749577681527E-2</v>
      </c>
      <c r="BQ4013">
        <v>100</v>
      </c>
      <c r="BR4013">
        <v>366.08267294380073</v>
      </c>
      <c r="BS4013">
        <v>5.5112154312453587E-2</v>
      </c>
      <c r="BT4013">
        <v>2.8023876671736433E-4</v>
      </c>
      <c r="BU4013">
        <v>0</v>
      </c>
      <c r="BV4013">
        <v>0.54401663902700426</v>
      </c>
      <c r="BW4013">
        <v>14.859449278979524</v>
      </c>
      <c r="BX4013">
        <v>34.923062107145668</v>
      </c>
      <c r="BY4013">
        <v>36.7072892716346</v>
      </c>
      <c r="BZ4013">
        <v>879.17725540152173</v>
      </c>
      <c r="CA4013">
        <v>301.97228685546668</v>
      </c>
      <c r="CB4013">
        <v>242.15010357781563</v>
      </c>
      <c r="CC4013" s="156">
        <v>1.05</v>
      </c>
      <c r="CD4013">
        <v>1700</v>
      </c>
      <c r="CE4013">
        <v>0.11126296643859956</v>
      </c>
      <c r="CF4013">
        <v>4.384556983855906</v>
      </c>
      <c r="CG4013">
        <v>0.14284047483607487</v>
      </c>
      <c r="CH4013">
        <v>0.94161979889298486</v>
      </c>
      <c r="CI4013">
        <v>17</v>
      </c>
    </row>
    <row r="4014" spans="47:87" x14ac:dyDescent="0.3">
      <c r="AU4014">
        <v>0.3</v>
      </c>
      <c r="AV4014">
        <v>18.69741286157554</v>
      </c>
      <c r="AW4014">
        <v>0.30086416988771342</v>
      </c>
      <c r="AX4014">
        <v>2.950616385025834</v>
      </c>
      <c r="AY4014">
        <v>348.59010182368661</v>
      </c>
      <c r="AZ4014">
        <v>9.4645037225595779E-2</v>
      </c>
      <c r="BA4014">
        <v>476.93465834997124</v>
      </c>
      <c r="BB4014">
        <v>408.6260696560862</v>
      </c>
      <c r="BC4014">
        <v>1</v>
      </c>
      <c r="BD4014">
        <v>35.709601406753464</v>
      </c>
      <c r="BE4014">
        <v>101.47373726768954</v>
      </c>
      <c r="BF4014">
        <v>16.029747770268155</v>
      </c>
      <c r="BG4014">
        <v>4.3182391927844579</v>
      </c>
      <c r="BH4014">
        <v>433.00028848855999</v>
      </c>
      <c r="BI4014">
        <v>0.19999999999999998</v>
      </c>
      <c r="BJ4014">
        <v>2214.500341813181</v>
      </c>
      <c r="BK4014">
        <v>680.12568075514798</v>
      </c>
      <c r="BL4014">
        <v>956.02901385717428</v>
      </c>
      <c r="BM4014">
        <v>921.17036792624219</v>
      </c>
      <c r="BN4014">
        <v>162.12718475682431</v>
      </c>
      <c r="BO4014">
        <v>27.06407520282297</v>
      </c>
      <c r="BP4014">
        <v>6.1129557149616959E-2</v>
      </c>
      <c r="BQ4014">
        <v>100</v>
      </c>
      <c r="BR4014">
        <v>335.68958789613902</v>
      </c>
      <c r="BS4014">
        <v>5.2955515755117068E-2</v>
      </c>
      <c r="BT4014">
        <v>3.2685343510818375E-4</v>
      </c>
      <c r="BU4014">
        <v>51.683678131432394</v>
      </c>
      <c r="BV4014">
        <v>0.52337565481257786</v>
      </c>
      <c r="BW4014">
        <v>13.983907950400178</v>
      </c>
      <c r="BX4014">
        <v>36.413719351913485</v>
      </c>
      <c r="BY4014">
        <v>35.285496203145684</v>
      </c>
      <c r="BZ4014">
        <v>873.3409017475999</v>
      </c>
      <c r="CA4014">
        <v>142.32820192323481</v>
      </c>
      <c r="CB4014">
        <v>230.49879893669831</v>
      </c>
      <c r="CC4014" s="156">
        <v>0.92</v>
      </c>
      <c r="CD4014">
        <v>2250</v>
      </c>
      <c r="CE4014">
        <v>0.11683069055176221</v>
      </c>
      <c r="CF4014">
        <v>4.886586986690852</v>
      </c>
      <c r="CG4014">
        <v>0.15769166054884765</v>
      </c>
      <c r="CH4014">
        <v>3.4442043627266594</v>
      </c>
      <c r="CI4014">
        <v>14</v>
      </c>
    </row>
    <row r="4015" spans="47:87" x14ac:dyDescent="0.3">
      <c r="AU4015">
        <v>0.3</v>
      </c>
      <c r="AV4015">
        <v>17.946655427843506</v>
      </c>
      <c r="AW4015">
        <v>0.36527821295152463</v>
      </c>
      <c r="AX4015">
        <v>1.0386624432479352</v>
      </c>
      <c r="AY4015">
        <v>290.67497834125942</v>
      </c>
      <c r="AZ4015">
        <v>9.7687409024406077E-2</v>
      </c>
      <c r="BA4015">
        <v>391.94248972520586</v>
      </c>
      <c r="BB4015">
        <v>318.36478609053518</v>
      </c>
      <c r="BC4015">
        <v>1</v>
      </c>
      <c r="BD4015">
        <v>43.704680152853228</v>
      </c>
      <c r="BE4015">
        <v>120.54719409677362</v>
      </c>
      <c r="BF4015">
        <v>6.6694556885579503</v>
      </c>
      <c r="BG4015">
        <v>5.533067988708229</v>
      </c>
      <c r="BH4015">
        <v>408.54154507751798</v>
      </c>
      <c r="BI4015">
        <v>0.2</v>
      </c>
      <c r="BJ4015">
        <v>2347.6693623832916</v>
      </c>
      <c r="BK4015">
        <v>699.36393137859102</v>
      </c>
      <c r="BL4015">
        <v>944.30991498692822</v>
      </c>
      <c r="BM4015">
        <v>982.48386336731176</v>
      </c>
      <c r="BN4015">
        <v>184.52592697532396</v>
      </c>
      <c r="BO4015">
        <v>32.985164033085049</v>
      </c>
      <c r="BP4015">
        <v>5.8919433340550061E-2</v>
      </c>
      <c r="BQ4015">
        <v>100</v>
      </c>
      <c r="BR4015">
        <v>361.92844612430275</v>
      </c>
      <c r="BS4015">
        <v>5.4212184531741668E-2</v>
      </c>
      <c r="BT4015">
        <v>3.0131830502381162E-4</v>
      </c>
      <c r="BU4015">
        <v>0</v>
      </c>
      <c r="BV4015">
        <v>0.5856088802840228</v>
      </c>
      <c r="BW4015">
        <v>14.645011573417115</v>
      </c>
      <c r="BX4015">
        <v>37.941606918494159</v>
      </c>
      <c r="BY4015">
        <v>38.433622340958934</v>
      </c>
      <c r="BZ4015">
        <v>1022.8344786515875</v>
      </c>
      <c r="CA4015">
        <v>287.44097105187222</v>
      </c>
      <c r="CB4015">
        <v>247.91049812350849</v>
      </c>
      <c r="CC4015" s="156">
        <v>0.89</v>
      </c>
      <c r="CD4015">
        <v>1380</v>
      </c>
      <c r="CE4015">
        <v>0.17491409687528048</v>
      </c>
      <c r="CF4015">
        <v>5.7459612234524426</v>
      </c>
      <c r="CG4015">
        <v>0.20819535051066007</v>
      </c>
      <c r="CH4015">
        <v>20.165397517135389</v>
      </c>
      <c r="CI4015">
        <v>8</v>
      </c>
    </row>
    <row r="4016" spans="47:87" x14ac:dyDescent="0.3">
      <c r="AU4016">
        <v>0.3</v>
      </c>
      <c r="AV4016">
        <v>21.606792749371454</v>
      </c>
      <c r="AW4016">
        <v>0.23476738275874645</v>
      </c>
      <c r="AX4016">
        <v>1.6936903938039261</v>
      </c>
      <c r="AY4016">
        <v>317.20575068859688</v>
      </c>
      <c r="AZ4016">
        <v>0.1071044181138948</v>
      </c>
      <c r="BA4016">
        <v>457.0345513006236</v>
      </c>
      <c r="BB4016">
        <v>360.56974991740731</v>
      </c>
      <c r="BC4016">
        <v>1</v>
      </c>
      <c r="BD4016">
        <v>33.167825021633355</v>
      </c>
      <c r="BE4016">
        <v>90.207101139203417</v>
      </c>
      <c r="BF4016">
        <v>14.169950837788313</v>
      </c>
      <c r="BG4016">
        <v>5.145401483224127</v>
      </c>
      <c r="BH4016">
        <v>418.79411857447514</v>
      </c>
      <c r="BI4016">
        <v>0.2</v>
      </c>
      <c r="BJ4016">
        <v>2889.7820407755817</v>
      </c>
      <c r="BK4016">
        <v>681.3561017197494</v>
      </c>
      <c r="BL4016">
        <v>863.5587780609801</v>
      </c>
      <c r="BM4016">
        <v>786.5304377723902</v>
      </c>
      <c r="BN4016">
        <v>161.71515258414146</v>
      </c>
      <c r="BO4016">
        <v>20.809016850333272</v>
      </c>
      <c r="BP4016">
        <v>8.5077301725813556E-2</v>
      </c>
      <c r="BQ4016">
        <v>100</v>
      </c>
      <c r="BR4016">
        <v>302.68791692179354</v>
      </c>
      <c r="BS4016">
        <v>5.3207940539567039E-2</v>
      </c>
      <c r="BT4016">
        <v>2.9463229607579059E-4</v>
      </c>
      <c r="BU4016">
        <v>0</v>
      </c>
      <c r="BV4016">
        <v>0.57344779468714557</v>
      </c>
      <c r="BW4016">
        <v>14.289043764511721</v>
      </c>
      <c r="BX4016">
        <v>38.257507063016277</v>
      </c>
      <c r="BY4016">
        <v>35.674583274752344</v>
      </c>
      <c r="BZ4016">
        <v>1011.6134606645925</v>
      </c>
      <c r="CA4016">
        <v>291.5646618756407</v>
      </c>
      <c r="CB4016">
        <v>229.59697625833724</v>
      </c>
      <c r="CC4016" s="156">
        <v>1.08</v>
      </c>
      <c r="CD4016">
        <v>1600</v>
      </c>
      <c r="CE4016">
        <v>0.10147626230162365</v>
      </c>
      <c r="CF4016">
        <v>4.4371439557705123</v>
      </c>
      <c r="CG4016">
        <v>0.14213291172888612</v>
      </c>
      <c r="CH4016">
        <v>1.2586377136988878</v>
      </c>
      <c r="CI4016">
        <v>17</v>
      </c>
    </row>
    <row r="4017" spans="47:87" x14ac:dyDescent="0.3">
      <c r="AU4017">
        <v>0.3</v>
      </c>
      <c r="AV4017">
        <v>19.011688565657987</v>
      </c>
      <c r="AW4017">
        <v>0.30101656953360711</v>
      </c>
      <c r="AX4017">
        <v>0.40697484521573296</v>
      </c>
      <c r="AY4017">
        <v>323.91319278049889</v>
      </c>
      <c r="AZ4017">
        <v>0.11709911066898029</v>
      </c>
      <c r="BA4017">
        <v>471.29698572824935</v>
      </c>
      <c r="BB4017">
        <v>348.71898887590038</v>
      </c>
      <c r="BC4017">
        <v>1</v>
      </c>
      <c r="BD4017">
        <v>30.960859856622399</v>
      </c>
      <c r="BE4017">
        <v>92.378673228370957</v>
      </c>
      <c r="BF4017">
        <v>13.932422197590636</v>
      </c>
      <c r="BG4017">
        <v>5.8741634311835327</v>
      </c>
      <c r="BH4017">
        <v>498.85521345587227</v>
      </c>
      <c r="BI4017">
        <v>0.20000000000000004</v>
      </c>
      <c r="BJ4017">
        <v>2918.9489588299539</v>
      </c>
      <c r="BK4017">
        <v>684.00105637667559</v>
      </c>
      <c r="BL4017">
        <v>932.29432099257156</v>
      </c>
      <c r="BM4017">
        <v>886.7665582259051</v>
      </c>
      <c r="BN4017">
        <v>133.82923631526378</v>
      </c>
      <c r="BO4017">
        <v>27.221930424549402</v>
      </c>
      <c r="BP4017">
        <v>4.3560497414890896E-2</v>
      </c>
      <c r="BQ4017">
        <v>100</v>
      </c>
      <c r="BR4017">
        <v>377.37988576813257</v>
      </c>
      <c r="BS4017">
        <v>5.4054532849924807E-2</v>
      </c>
      <c r="BT4017">
        <v>3.1645370428289423E-4</v>
      </c>
      <c r="BU4017">
        <v>0</v>
      </c>
      <c r="BV4017">
        <v>0.53402636617709331</v>
      </c>
      <c r="BW4017">
        <v>14.657954542635677</v>
      </c>
      <c r="BX4017">
        <v>36.109394484430247</v>
      </c>
      <c r="BY4017">
        <v>32.778762858122434</v>
      </c>
      <c r="BZ4017">
        <v>1038.1850791705774</v>
      </c>
      <c r="CA4017">
        <v>217.06501039313048</v>
      </c>
      <c r="CB4017">
        <v>224.41540557935051</v>
      </c>
      <c r="CC4017" s="156">
        <v>0.99</v>
      </c>
      <c r="CD4017">
        <v>1890</v>
      </c>
      <c r="CE4017">
        <v>0.15205496724707213</v>
      </c>
      <c r="CF4017">
        <v>4.6019994128767969</v>
      </c>
      <c r="CG4017">
        <v>0.18662194924139441</v>
      </c>
      <c r="CH4017">
        <v>7.554786225764869</v>
      </c>
      <c r="CI4017">
        <v>10</v>
      </c>
    </row>
    <row r="4018" spans="47:87" x14ac:dyDescent="0.3">
      <c r="AU4018">
        <v>0.3</v>
      </c>
      <c r="AV4018">
        <v>19.526579773431784</v>
      </c>
      <c r="AW4018">
        <v>0.34358214333424747</v>
      </c>
      <c r="AX4018">
        <v>0.67098897961472392</v>
      </c>
      <c r="AY4018">
        <v>339.10176547481484</v>
      </c>
      <c r="AZ4018">
        <v>0.1064649725888078</v>
      </c>
      <c r="BA4018">
        <v>362.05481136163786</v>
      </c>
      <c r="BB4018">
        <v>329.922444744252</v>
      </c>
      <c r="BC4018">
        <v>1</v>
      </c>
      <c r="BD4018">
        <v>42.463771019272897</v>
      </c>
      <c r="BE4018">
        <v>92.131197335923503</v>
      </c>
      <c r="BF4018">
        <v>9.2244489839382329</v>
      </c>
      <c r="BG4018">
        <v>6.0465686994832764</v>
      </c>
      <c r="BH4018">
        <v>419.91315486043942</v>
      </c>
      <c r="BI4018">
        <v>0.20000000000000004</v>
      </c>
      <c r="BJ4018">
        <v>2676.3347856262571</v>
      </c>
      <c r="BK4018">
        <v>681.05922163622381</v>
      </c>
      <c r="BL4018">
        <v>842.7678502812405</v>
      </c>
      <c r="BM4018">
        <v>852.43958090114302</v>
      </c>
      <c r="BN4018">
        <v>182.65187319450831</v>
      </c>
      <c r="BO4018">
        <v>30.916346357865596</v>
      </c>
      <c r="BP4018">
        <v>6.8652094700927424E-2</v>
      </c>
      <c r="BQ4018">
        <v>100</v>
      </c>
      <c r="BR4018">
        <v>395.10472616091727</v>
      </c>
      <c r="BS4018">
        <v>5.6657212755039703E-2</v>
      </c>
      <c r="BT4018">
        <v>2.9942853014260919E-4</v>
      </c>
      <c r="BU4018">
        <v>110.88274005342663</v>
      </c>
      <c r="BV4018">
        <v>0.54002749262558269</v>
      </c>
      <c r="BW4018">
        <v>14.791679247403151</v>
      </c>
      <c r="BX4018">
        <v>36.32084197666083</v>
      </c>
      <c r="BY4018">
        <v>34.546479952825344</v>
      </c>
      <c r="BZ4018">
        <v>1090.5710686989451</v>
      </c>
      <c r="CA4018">
        <v>273.73537947829061</v>
      </c>
      <c r="CB4018">
        <v>216.47225307085742</v>
      </c>
      <c r="CC4018" s="156">
        <v>0.75</v>
      </c>
      <c r="CD4018">
        <v>2200</v>
      </c>
      <c r="CE4018">
        <v>0.10335523537630809</v>
      </c>
      <c r="CF4018">
        <v>3.7897354832093555</v>
      </c>
      <c r="CG4018">
        <v>0.1421165243102428</v>
      </c>
      <c r="CH4018">
        <v>1.1139613038605058</v>
      </c>
      <c r="CI4018">
        <v>17</v>
      </c>
    </row>
    <row r="4019" spans="47:87" x14ac:dyDescent="0.3">
      <c r="AU4019">
        <v>0.3</v>
      </c>
      <c r="AV4019">
        <v>20.519631801873885</v>
      </c>
      <c r="AW4019">
        <v>0.34466299670433631</v>
      </c>
      <c r="AX4019">
        <v>2.2910773239124897</v>
      </c>
      <c r="AY4019">
        <v>328.88967590336807</v>
      </c>
      <c r="AZ4019">
        <v>9.1005639484266793E-2</v>
      </c>
      <c r="BA4019">
        <v>444.96842512217421</v>
      </c>
      <c r="BB4019">
        <v>339.86005467098744</v>
      </c>
      <c r="BC4019">
        <v>1</v>
      </c>
      <c r="BD4019">
        <v>39.410684805723896</v>
      </c>
      <c r="BE4019">
        <v>97.442057436711593</v>
      </c>
      <c r="BF4019">
        <v>11.464388540855268</v>
      </c>
      <c r="BG4019">
        <v>4.9560709473929734</v>
      </c>
      <c r="BH4019">
        <v>409.60840863713173</v>
      </c>
      <c r="BI4019">
        <v>0.2</v>
      </c>
      <c r="BJ4019">
        <v>2632.136609961894</v>
      </c>
      <c r="BK4019">
        <v>679.09812741104838</v>
      </c>
      <c r="BL4019">
        <v>892.11739331845126</v>
      </c>
      <c r="BM4019">
        <v>898.25833686845601</v>
      </c>
      <c r="BN4019">
        <v>194.03974189218866</v>
      </c>
      <c r="BO4019">
        <v>31.277660251118498</v>
      </c>
      <c r="BP4019">
        <v>3.6903079577703356E-2</v>
      </c>
      <c r="BQ4019">
        <v>100</v>
      </c>
      <c r="BR4019">
        <v>356.0533150237323</v>
      </c>
      <c r="BS4019">
        <v>5.1727401032225638E-2</v>
      </c>
      <c r="BT4019">
        <v>3.1497412481713935E-4</v>
      </c>
      <c r="BU4019">
        <v>6.358847754958469</v>
      </c>
      <c r="BV4019">
        <v>0.55421990614713867</v>
      </c>
      <c r="BW4019">
        <v>14.590423116150175</v>
      </c>
      <c r="BX4019">
        <v>38.355687020466469</v>
      </c>
      <c r="BY4019">
        <v>38.681989187960511</v>
      </c>
      <c r="BZ4019">
        <v>837.11442126700126</v>
      </c>
      <c r="CA4019">
        <v>302.27110587182875</v>
      </c>
      <c r="CB4019">
        <v>232.34368390106735</v>
      </c>
      <c r="CC4019" s="156">
        <v>0.99</v>
      </c>
      <c r="CD4019">
        <v>1660</v>
      </c>
      <c r="CE4019">
        <v>9.0845921060444201E-2</v>
      </c>
      <c r="CF4019">
        <v>3.5877903503104212</v>
      </c>
      <c r="CG4019">
        <v>0.11476155334608323</v>
      </c>
      <c r="CH4019">
        <v>-1.6537471487605075</v>
      </c>
      <c r="CI4019" t="s">
        <v>479</v>
      </c>
    </row>
    <row r="4020" spans="47:87" x14ac:dyDescent="0.3">
      <c r="AU4020">
        <v>0.3</v>
      </c>
      <c r="AV4020">
        <v>19.37459052405168</v>
      </c>
      <c r="AW4020">
        <v>0.32970510850758927</v>
      </c>
      <c r="AX4020">
        <v>0.60166820332483928</v>
      </c>
      <c r="AY4020">
        <v>355.34754812919073</v>
      </c>
      <c r="AZ4020">
        <v>9.8001216099833713E-2</v>
      </c>
      <c r="BA4020">
        <v>427.74166056148482</v>
      </c>
      <c r="BB4020">
        <v>389.56851462445428</v>
      </c>
      <c r="BC4020">
        <v>1</v>
      </c>
      <c r="BD4020">
        <v>44.825941892303895</v>
      </c>
      <c r="BE4020">
        <v>109.67274944759565</v>
      </c>
      <c r="BF4020">
        <v>16.635537102283042</v>
      </c>
      <c r="BG4020">
        <v>3.1048019472652149</v>
      </c>
      <c r="BH4020">
        <v>450.92584348717736</v>
      </c>
      <c r="BI4020">
        <v>0.19999999999999998</v>
      </c>
      <c r="BJ4020">
        <v>2887.5276864777315</v>
      </c>
      <c r="BK4020">
        <v>689.9739790110425</v>
      </c>
      <c r="BL4020">
        <v>918.29314681130518</v>
      </c>
      <c r="BM4020">
        <v>1031.6012783214387</v>
      </c>
      <c r="BN4020">
        <v>164.64546246508189</v>
      </c>
      <c r="BO4020">
        <v>29.583695561219095</v>
      </c>
      <c r="BP4020">
        <v>7.608776745216464E-2</v>
      </c>
      <c r="BQ4020">
        <v>100</v>
      </c>
      <c r="BR4020">
        <v>325.70071576075532</v>
      </c>
      <c r="BS4020">
        <v>5.121533752887171E-2</v>
      </c>
      <c r="BT4020">
        <v>2.8999619229344429E-4</v>
      </c>
      <c r="BU4020">
        <v>0</v>
      </c>
      <c r="BV4020">
        <v>0.57678630970316891</v>
      </c>
      <c r="BW4020">
        <v>14.264497811908987</v>
      </c>
      <c r="BX4020">
        <v>34.309269415316692</v>
      </c>
      <c r="BY4020">
        <v>37.485042835434747</v>
      </c>
      <c r="BZ4020">
        <v>900.3318486891784</v>
      </c>
      <c r="CA4020">
        <v>225.3174899479788</v>
      </c>
      <c r="CB4020">
        <v>226.08275371017669</v>
      </c>
      <c r="CC4020" s="156">
        <v>1.04</v>
      </c>
      <c r="CD4020">
        <v>940</v>
      </c>
      <c r="CE4020">
        <v>0.17333260313847498</v>
      </c>
      <c r="CF4020">
        <v>6.4667987460812792</v>
      </c>
      <c r="CG4020">
        <v>0.21099493029069044</v>
      </c>
      <c r="CH4020">
        <v>20.056696419081902</v>
      </c>
      <c r="CI4020">
        <v>8</v>
      </c>
    </row>
    <row r="4021" spans="47:87" x14ac:dyDescent="0.3">
      <c r="AU4021">
        <v>0.3</v>
      </c>
      <c r="AV4021">
        <v>19.572152054223107</v>
      </c>
      <c r="AW4021">
        <v>0.34935143662761448</v>
      </c>
      <c r="AX4021">
        <v>1.2901132552905432</v>
      </c>
      <c r="AY4021">
        <v>313.09604473410184</v>
      </c>
      <c r="AZ4021">
        <v>0.11178768676600832</v>
      </c>
      <c r="BA4021">
        <v>464.28863701323684</v>
      </c>
      <c r="BB4021">
        <v>237.38197146500579</v>
      </c>
      <c r="BC4021">
        <v>1</v>
      </c>
      <c r="BD4021">
        <v>44.228468951499899</v>
      </c>
      <c r="BE4021">
        <v>104.65898996615292</v>
      </c>
      <c r="BF4021">
        <v>15.325732263340527</v>
      </c>
      <c r="BG4021">
        <v>4.7197598864452646</v>
      </c>
      <c r="BH4021">
        <v>411.51380481756155</v>
      </c>
      <c r="BI4021">
        <v>0.2</v>
      </c>
      <c r="BJ4021">
        <v>2900.247287458656</v>
      </c>
      <c r="BK4021">
        <v>678.67476609128096</v>
      </c>
      <c r="BL4021">
        <v>946.47385158218697</v>
      </c>
      <c r="BM4021">
        <v>952.31258905144909</v>
      </c>
      <c r="BN4021">
        <v>125.15514476183429</v>
      </c>
      <c r="BO4021">
        <v>31.521948692915057</v>
      </c>
      <c r="BP4021">
        <v>5.9295404408382046E-2</v>
      </c>
      <c r="BQ4021">
        <v>100</v>
      </c>
      <c r="BR4021">
        <v>403.39477068921394</v>
      </c>
      <c r="BS4021">
        <v>5.7925286254372918E-2</v>
      </c>
      <c r="BT4021">
        <v>3.1605159012293769E-4</v>
      </c>
      <c r="BU4021">
        <v>0</v>
      </c>
      <c r="BV4021">
        <v>0.52833076244275867</v>
      </c>
      <c r="BW4021">
        <v>15.321322785261099</v>
      </c>
      <c r="BX4021">
        <v>35.544018918850909</v>
      </c>
      <c r="BY4021">
        <v>30.146200412990432</v>
      </c>
      <c r="BZ4021">
        <v>974.82109845597279</v>
      </c>
      <c r="CA4021">
        <v>347.82377255366532</v>
      </c>
      <c r="CB4021">
        <v>235.73951017522529</v>
      </c>
      <c r="CC4021" s="156">
        <v>1.0900000000000001</v>
      </c>
      <c r="CD4021">
        <v>1950</v>
      </c>
      <c r="CE4021">
        <v>0.1011345536206214</v>
      </c>
      <c r="CF4021">
        <v>3.7355993144548512</v>
      </c>
      <c r="CG4021">
        <v>0.12099194302045639</v>
      </c>
      <c r="CH4021">
        <v>-0.62934886784004318</v>
      </c>
      <c r="CI4021" t="s">
        <v>479</v>
      </c>
    </row>
    <row r="4022" spans="47:87" x14ac:dyDescent="0.3">
      <c r="AU4022">
        <v>0.3</v>
      </c>
      <c r="AV4022">
        <v>21.680027980091609</v>
      </c>
      <c r="AW4022">
        <v>0.31264663953259636</v>
      </c>
      <c r="AX4022">
        <v>0.72910049423355905</v>
      </c>
      <c r="AY4022">
        <v>352.35384356340808</v>
      </c>
      <c r="AZ4022">
        <v>9.6046218145801304E-2</v>
      </c>
      <c r="BA4022">
        <v>392.12926878868473</v>
      </c>
      <c r="BB4022">
        <v>407.37776464646083</v>
      </c>
      <c r="BC4022">
        <v>1</v>
      </c>
      <c r="BD4022">
        <v>39.520232661867766</v>
      </c>
      <c r="BE4022">
        <v>114.79549505718924</v>
      </c>
      <c r="BF4022">
        <v>13.162644528100319</v>
      </c>
      <c r="BG4022">
        <v>3.8101627929498498</v>
      </c>
      <c r="BH4022">
        <v>390.66812949649471</v>
      </c>
      <c r="BI4022">
        <v>0.20000000000000004</v>
      </c>
      <c r="BJ4022">
        <v>2617.8277433993867</v>
      </c>
      <c r="BK4022">
        <v>685.24172326968346</v>
      </c>
      <c r="BL4022">
        <v>917.66671227459494</v>
      </c>
      <c r="BM4022">
        <v>1055.6450533189461</v>
      </c>
      <c r="BN4022">
        <v>129.67407670501737</v>
      </c>
      <c r="BO4022">
        <v>28.279187471407802</v>
      </c>
      <c r="BP4022">
        <v>4.4698892247467703E-2</v>
      </c>
      <c r="BQ4022">
        <v>100</v>
      </c>
      <c r="BR4022">
        <v>317.92056529854386</v>
      </c>
      <c r="BS4022">
        <v>5.711714207041118E-2</v>
      </c>
      <c r="BT4022">
        <v>2.8895150722188089E-4</v>
      </c>
      <c r="BU4022">
        <v>75.84381570110223</v>
      </c>
      <c r="BV4022">
        <v>0.49304116573935303</v>
      </c>
      <c r="BW4022">
        <v>14.393720078111407</v>
      </c>
      <c r="BX4022">
        <v>36.679111597476194</v>
      </c>
      <c r="BY4022">
        <v>31.914473379090548</v>
      </c>
      <c r="BZ4022">
        <v>995.00873130150478</v>
      </c>
      <c r="CA4022">
        <v>278.27842640350246</v>
      </c>
      <c r="CB4022">
        <v>209.76838684228085</v>
      </c>
      <c r="CC4022" s="156">
        <v>1.01</v>
      </c>
      <c r="CD4022">
        <v>760</v>
      </c>
      <c r="CE4022">
        <v>0.23360956318094184</v>
      </c>
      <c r="CF4022">
        <v>7.8861487464142064</v>
      </c>
      <c r="CG4022">
        <v>0.3136116042119948</v>
      </c>
      <c r="CH4022">
        <v>38.239810538108799</v>
      </c>
      <c r="CI4022">
        <v>5</v>
      </c>
    </row>
    <row r="4023" spans="47:87" x14ac:dyDescent="0.3">
      <c r="AU4023">
        <v>0.3</v>
      </c>
      <c r="AV4023">
        <v>21.384813960790655</v>
      </c>
      <c r="AW4023">
        <v>0.37672677499749713</v>
      </c>
      <c r="AX4023">
        <v>1.1277066160445319</v>
      </c>
      <c r="AY4023">
        <v>338.17032884028015</v>
      </c>
      <c r="AZ4023">
        <v>9.0517235102882912E-2</v>
      </c>
      <c r="BA4023">
        <v>408.42366204581754</v>
      </c>
      <c r="BB4023">
        <v>275.80120614009371</v>
      </c>
      <c r="BC4023">
        <v>1</v>
      </c>
      <c r="BD4023">
        <v>36.588175601650221</v>
      </c>
      <c r="BE4023">
        <v>91.982261156707054</v>
      </c>
      <c r="BF4023">
        <v>17.585789363653198</v>
      </c>
      <c r="BG4023">
        <v>4.9236494004031304</v>
      </c>
      <c r="BH4023">
        <v>415.96444812653544</v>
      </c>
      <c r="BI4023">
        <v>0.2</v>
      </c>
      <c r="BJ4023">
        <v>2632.9753342703489</v>
      </c>
      <c r="BK4023">
        <v>691.64868839149506</v>
      </c>
      <c r="BL4023">
        <v>859.02589594347421</v>
      </c>
      <c r="BM4023">
        <v>988.85981330763877</v>
      </c>
      <c r="BN4023">
        <v>244.44203360095176</v>
      </c>
      <c r="BO4023">
        <v>34.227480219824841</v>
      </c>
      <c r="BP4023">
        <v>3.5516232779439397E-2</v>
      </c>
      <c r="BQ4023">
        <v>100</v>
      </c>
      <c r="BR4023">
        <v>364.43303459780384</v>
      </c>
      <c r="BS4023">
        <v>5.7206556659131817E-2</v>
      </c>
      <c r="BT4023">
        <v>3.0823907177080428E-4</v>
      </c>
      <c r="BU4023">
        <v>0</v>
      </c>
      <c r="BV4023">
        <v>0.56561617080126392</v>
      </c>
      <c r="BW4023">
        <v>13.854354917141052</v>
      </c>
      <c r="BX4023">
        <v>36.292772994857614</v>
      </c>
      <c r="BY4023">
        <v>31.961273957463121</v>
      </c>
      <c r="BZ4023">
        <v>1190.6238108522937</v>
      </c>
      <c r="CA4023">
        <v>228.02011903899722</v>
      </c>
      <c r="CB4023">
        <v>257.68912931109094</v>
      </c>
      <c r="CC4023" s="156">
        <v>0.94</v>
      </c>
      <c r="CD4023">
        <v>1780</v>
      </c>
      <c r="CE4023">
        <v>0.23005631369860313</v>
      </c>
      <c r="CF4023">
        <v>7.6725230433070664</v>
      </c>
      <c r="CG4023">
        <v>0.28164128780239689</v>
      </c>
      <c r="CH4023">
        <v>28.278647821635825</v>
      </c>
      <c r="CI4023">
        <v>6</v>
      </c>
    </row>
    <row r="4024" spans="47:87" x14ac:dyDescent="0.3">
      <c r="AU4024">
        <v>0.3</v>
      </c>
      <c r="AV4024">
        <v>17.897275726595993</v>
      </c>
      <c r="AW4024">
        <v>0.30508401239556543</v>
      </c>
      <c r="AX4024">
        <v>1.5722251957722078</v>
      </c>
      <c r="AY4024">
        <v>337.32610059056395</v>
      </c>
      <c r="AZ4024">
        <v>0.11336379726696769</v>
      </c>
      <c r="BA4024">
        <v>362.26642848478576</v>
      </c>
      <c r="BB4024">
        <v>356.59777359091783</v>
      </c>
      <c r="BC4024">
        <v>1</v>
      </c>
      <c r="BD4024">
        <v>32.428283269338479</v>
      </c>
      <c r="BE4024">
        <v>98.462076783448239</v>
      </c>
      <c r="BF4024">
        <v>16.724948705521985</v>
      </c>
      <c r="BG4024">
        <v>6.187887434724046</v>
      </c>
      <c r="BH4024">
        <v>373.82412802417934</v>
      </c>
      <c r="BI4024">
        <v>0.2</v>
      </c>
      <c r="BJ4024">
        <v>2652.95148571753</v>
      </c>
      <c r="BK4024">
        <v>684.04186055090145</v>
      </c>
      <c r="BL4024">
        <v>905.94575527062204</v>
      </c>
      <c r="BM4024">
        <v>1074.7503080609158</v>
      </c>
      <c r="BN4024">
        <v>159.11827346680647</v>
      </c>
      <c r="BO4024">
        <v>27.518771271395661</v>
      </c>
      <c r="BP4024">
        <v>5.2789311828898504E-2</v>
      </c>
      <c r="BQ4024">
        <v>100</v>
      </c>
      <c r="BR4024">
        <v>311.93339020431767</v>
      </c>
      <c r="BS4024">
        <v>5.3895200760152806E-2</v>
      </c>
      <c r="BT4024">
        <v>3.2459908264181029E-4</v>
      </c>
      <c r="BU4024">
        <v>33.731568441338332</v>
      </c>
      <c r="BV4024">
        <v>0.56860975775042755</v>
      </c>
      <c r="BW4024">
        <v>14.904287173386933</v>
      </c>
      <c r="BX4024">
        <v>38.395302997394239</v>
      </c>
      <c r="BY4024">
        <v>31.262767814313669</v>
      </c>
      <c r="BZ4024">
        <v>670.15861219247381</v>
      </c>
      <c r="CA4024">
        <v>356.73505334198558</v>
      </c>
      <c r="CB4024">
        <v>228.71341390208562</v>
      </c>
      <c r="CC4024" s="156">
        <v>0.92</v>
      </c>
      <c r="CD4024">
        <v>1020</v>
      </c>
      <c r="CE4024">
        <v>0.30975731222426273</v>
      </c>
      <c r="CF4024">
        <v>8.9634697364884879</v>
      </c>
      <c r="CG4024">
        <v>0.38003544338890427</v>
      </c>
      <c r="CH4024">
        <v>41.662091406484322</v>
      </c>
      <c r="CI4024">
        <v>4</v>
      </c>
    </row>
    <row r="4025" spans="47:87" x14ac:dyDescent="0.3">
      <c r="AU4025">
        <v>0.3</v>
      </c>
      <c r="AV4025">
        <v>17.897907855102705</v>
      </c>
      <c r="AW4025">
        <v>0.4036647896630286</v>
      </c>
      <c r="AX4025">
        <v>1.7615103589001144</v>
      </c>
      <c r="AY4025">
        <v>340.12454605994577</v>
      </c>
      <c r="AZ4025">
        <v>0.10143416306760852</v>
      </c>
      <c r="BA4025">
        <v>445.79303387406435</v>
      </c>
      <c r="BB4025">
        <v>346.71757351999679</v>
      </c>
      <c r="BC4025">
        <v>1</v>
      </c>
      <c r="BD4025">
        <v>38.968771853685887</v>
      </c>
      <c r="BE4025">
        <v>93.478049277555456</v>
      </c>
      <c r="BF4025">
        <v>18.664817065695356</v>
      </c>
      <c r="BG4025">
        <v>6.0230912937505492</v>
      </c>
      <c r="BH4025">
        <v>424.32469366250473</v>
      </c>
      <c r="BI4025">
        <v>0.2</v>
      </c>
      <c r="BJ4025">
        <v>2424.0962790896583</v>
      </c>
      <c r="BK4025">
        <v>698.12636180532445</v>
      </c>
      <c r="BL4025">
        <v>923.5092412305911</v>
      </c>
      <c r="BM4025">
        <v>996.15914431903104</v>
      </c>
      <c r="BN4025">
        <v>46.260491650438006</v>
      </c>
      <c r="BO4025">
        <v>36.334303616535948</v>
      </c>
      <c r="BP4025">
        <v>7.936741139394167E-2</v>
      </c>
      <c r="BQ4025">
        <v>100</v>
      </c>
      <c r="BR4025">
        <v>320.85124447582012</v>
      </c>
      <c r="BS4025">
        <v>5.8391412497805571E-2</v>
      </c>
      <c r="BT4025">
        <v>3.373486406376741E-4</v>
      </c>
      <c r="BU4025">
        <v>0</v>
      </c>
      <c r="BV4025">
        <v>0.56631127548337146</v>
      </c>
      <c r="BW4025">
        <v>15.380714898639862</v>
      </c>
      <c r="BX4025">
        <v>36.948843561483024</v>
      </c>
      <c r="BY4025">
        <v>33.170127750591426</v>
      </c>
      <c r="BZ4025">
        <v>1152.8264046945578</v>
      </c>
      <c r="CA4025">
        <v>241.87983286028492</v>
      </c>
      <c r="CB4025">
        <v>247.08289051223514</v>
      </c>
      <c r="CC4025" s="156">
        <v>0.77</v>
      </c>
      <c r="CD4025">
        <v>2180</v>
      </c>
      <c r="CE4025">
        <v>0.16285178250891863</v>
      </c>
      <c r="CF4025">
        <v>5.2053853037152908</v>
      </c>
      <c r="CG4025">
        <v>0.19760768654935323</v>
      </c>
      <c r="CH4025">
        <v>9.0613282885222528</v>
      </c>
      <c r="CI4025">
        <v>10</v>
      </c>
    </row>
    <row r="4026" spans="47:87" x14ac:dyDescent="0.3">
      <c r="AU4026">
        <v>0.3</v>
      </c>
      <c r="AV4026">
        <v>18.894532519638272</v>
      </c>
      <c r="AW4026">
        <v>0.33536213185773767</v>
      </c>
      <c r="AX4026">
        <v>0.77318814809583558</v>
      </c>
      <c r="AY4026">
        <v>315.98433552892345</v>
      </c>
      <c r="AZ4026">
        <v>6.9902942491517073E-2</v>
      </c>
      <c r="BA4026">
        <v>425.28298021690597</v>
      </c>
      <c r="BB4026">
        <v>397.94480106352643</v>
      </c>
      <c r="BC4026">
        <v>1</v>
      </c>
      <c r="BD4026">
        <v>47.856281682966674</v>
      </c>
      <c r="BE4026">
        <v>105.71150694607738</v>
      </c>
      <c r="BF4026">
        <v>20.353449399316681</v>
      </c>
      <c r="BG4026">
        <v>4.215314378031028</v>
      </c>
      <c r="BH4026">
        <v>462.80785089853009</v>
      </c>
      <c r="BI4026">
        <v>0.2</v>
      </c>
      <c r="BJ4026">
        <v>2571.199861884048</v>
      </c>
      <c r="BK4026">
        <v>680.89001773506311</v>
      </c>
      <c r="BL4026">
        <v>939.52300306524501</v>
      </c>
      <c r="BM4026">
        <v>918.28376408461747</v>
      </c>
      <c r="BN4026">
        <v>151.55884598041052</v>
      </c>
      <c r="BO4026">
        <v>30.520551198695646</v>
      </c>
      <c r="BP4026">
        <v>2.5449203350652462E-2</v>
      </c>
      <c r="BQ4026">
        <v>100</v>
      </c>
      <c r="BR4026">
        <v>345.10326157702025</v>
      </c>
      <c r="BS4026">
        <v>5.805618713319613E-2</v>
      </c>
      <c r="BT4026">
        <v>2.7572531596269155E-4</v>
      </c>
      <c r="BU4026">
        <v>0</v>
      </c>
      <c r="BV4026">
        <v>0.54485961653456982</v>
      </c>
      <c r="BW4026">
        <v>14.979197300896901</v>
      </c>
      <c r="BX4026">
        <v>36.743336700764921</v>
      </c>
      <c r="BY4026">
        <v>29.64380692184352</v>
      </c>
      <c r="BZ4026">
        <v>974.5736035080073</v>
      </c>
      <c r="CA4026">
        <v>224.92679427543771</v>
      </c>
      <c r="CB4026">
        <v>222.41913497721475</v>
      </c>
      <c r="CC4026" s="156">
        <v>1.04</v>
      </c>
      <c r="CD4026">
        <v>1500</v>
      </c>
      <c r="CE4026">
        <v>0.20228725762292399</v>
      </c>
      <c r="CF4026">
        <v>5.3840125325706714</v>
      </c>
      <c r="CG4026">
        <v>0.24837837289742892</v>
      </c>
      <c r="CH4026">
        <v>18.311993559531093</v>
      </c>
      <c r="CI4026">
        <v>6</v>
      </c>
    </row>
    <row r="4027" spans="47:87" x14ac:dyDescent="0.3">
      <c r="AU4027">
        <v>0.3</v>
      </c>
      <c r="AV4027">
        <v>19.785571296321056</v>
      </c>
      <c r="AW4027">
        <v>0.26734025632217112</v>
      </c>
      <c r="AX4027">
        <v>0</v>
      </c>
      <c r="AY4027">
        <v>326.65853461702972</v>
      </c>
      <c r="AZ4027">
        <v>0.10519468238583965</v>
      </c>
      <c r="BA4027">
        <v>466.71555082256134</v>
      </c>
      <c r="BB4027">
        <v>355.72706526602832</v>
      </c>
      <c r="BC4027">
        <v>1</v>
      </c>
      <c r="BD4027">
        <v>45.129396578322186</v>
      </c>
      <c r="BE4027">
        <v>119.80237302101196</v>
      </c>
      <c r="BF4027">
        <v>15.595039274023605</v>
      </c>
      <c r="BG4027">
        <v>6.2070654945020172</v>
      </c>
      <c r="BH4027">
        <v>447.71623741825982</v>
      </c>
      <c r="BI4027">
        <v>0.20000000000000004</v>
      </c>
      <c r="BJ4027">
        <v>2564.663817331947</v>
      </c>
      <c r="BK4027">
        <v>688.13649989210262</v>
      </c>
      <c r="BL4027">
        <v>960.36263932418615</v>
      </c>
      <c r="BM4027">
        <v>891.54587576798281</v>
      </c>
      <c r="BN4027">
        <v>193.61426283029377</v>
      </c>
      <c r="BO4027">
        <v>24.300038117851898</v>
      </c>
      <c r="BP4027">
        <v>2.3687011663300478E-2</v>
      </c>
      <c r="BQ4027">
        <v>100</v>
      </c>
      <c r="BR4027">
        <v>340.04540471336912</v>
      </c>
      <c r="BS4027">
        <v>5.7320478206362928E-2</v>
      </c>
      <c r="BT4027">
        <v>3.0563948601324562E-4</v>
      </c>
      <c r="BU4027">
        <v>122.48679464694038</v>
      </c>
      <c r="BV4027">
        <v>0.50465276677860582</v>
      </c>
      <c r="BW4027">
        <v>13.975117965469749</v>
      </c>
      <c r="BX4027">
        <v>35.128427301497922</v>
      </c>
      <c r="BY4027">
        <v>32.560173514383379</v>
      </c>
      <c r="BZ4027">
        <v>1003.5193416705845</v>
      </c>
      <c r="CA4027">
        <v>312.02504652839031</v>
      </c>
      <c r="CB4027">
        <v>227.38444575792329</v>
      </c>
      <c r="CC4027" s="156">
        <v>1.03</v>
      </c>
      <c r="CD4027">
        <v>1410</v>
      </c>
      <c r="CE4027">
        <v>0.23472998453881444</v>
      </c>
      <c r="CF4027">
        <v>7.1095035758867988</v>
      </c>
      <c r="CG4027">
        <v>0.31319288561588965</v>
      </c>
      <c r="CH4027">
        <v>34.377126748890369</v>
      </c>
      <c r="CI4027">
        <v>5</v>
      </c>
    </row>
    <row r="4028" spans="47:87" x14ac:dyDescent="0.3">
      <c r="AU4028">
        <v>0.3</v>
      </c>
      <c r="AV4028">
        <v>19.548870309061112</v>
      </c>
      <c r="AW4028">
        <v>0.34337656905592751</v>
      </c>
      <c r="AX4028">
        <v>1.4166491810330202</v>
      </c>
      <c r="AY4028">
        <v>340.13634318394821</v>
      </c>
      <c r="AZ4028">
        <v>9.3020222602186176E-2</v>
      </c>
      <c r="BA4028">
        <v>445.76895201897554</v>
      </c>
      <c r="BB4028">
        <v>285.99629171225439</v>
      </c>
      <c r="BC4028">
        <v>1</v>
      </c>
      <c r="BD4028">
        <v>33.894013086098546</v>
      </c>
      <c r="BE4028">
        <v>110.14343483821291</v>
      </c>
      <c r="BF4028">
        <v>19.541464041398914</v>
      </c>
      <c r="BG4028">
        <v>3.9242985702920441</v>
      </c>
      <c r="BH4028">
        <v>423.21645694928611</v>
      </c>
      <c r="BI4028">
        <v>0.19999999999999996</v>
      </c>
      <c r="BJ4028">
        <v>2800.8106575081151</v>
      </c>
      <c r="BK4028">
        <v>692.08488440574854</v>
      </c>
      <c r="BL4028">
        <v>914.35845187337861</v>
      </c>
      <c r="BM4028">
        <v>921.42687511263671</v>
      </c>
      <c r="BN4028">
        <v>152.26108230452022</v>
      </c>
      <c r="BO4028">
        <v>31.070908225653852</v>
      </c>
      <c r="BP4028">
        <v>4.7676167174377178E-2</v>
      </c>
      <c r="BQ4028">
        <v>100</v>
      </c>
      <c r="BR4028">
        <v>327.05383380845228</v>
      </c>
      <c r="BS4028">
        <v>5.6314394469743602E-2</v>
      </c>
      <c r="BT4028">
        <v>3.2591012735738343E-4</v>
      </c>
      <c r="BU4028">
        <v>0</v>
      </c>
      <c r="BV4028">
        <v>0.5136334394911557</v>
      </c>
      <c r="BW4028">
        <v>14.930475792472905</v>
      </c>
      <c r="BX4028">
        <v>36.302215363896401</v>
      </c>
      <c r="BY4028">
        <v>39.089638087744397</v>
      </c>
      <c r="BZ4028">
        <v>1007.3117199543594</v>
      </c>
      <c r="CA4028">
        <v>289.38423640039736</v>
      </c>
      <c r="CB4028">
        <v>237.21940821642315</v>
      </c>
      <c r="CC4028" s="156">
        <v>1.19</v>
      </c>
      <c r="CD4028">
        <v>1070</v>
      </c>
      <c r="CE4028">
        <v>0.1162062398406567</v>
      </c>
      <c r="CF4028">
        <v>4.3418263397224326</v>
      </c>
      <c r="CG4028">
        <v>0.15983877361618914</v>
      </c>
      <c r="CH4028">
        <v>5.3962416811330263</v>
      </c>
      <c r="CI4028">
        <v>12</v>
      </c>
    </row>
    <row r="4029" spans="47:87" x14ac:dyDescent="0.3">
      <c r="AU4029">
        <v>0.3</v>
      </c>
      <c r="AV4029">
        <v>19.45647746374161</v>
      </c>
      <c r="AW4029">
        <v>0.35833940028115502</v>
      </c>
      <c r="AX4029">
        <v>0.97818333808683922</v>
      </c>
      <c r="AY4029">
        <v>344.03975267034411</v>
      </c>
      <c r="AZ4029">
        <v>9.7422240703544244E-2</v>
      </c>
      <c r="BA4029">
        <v>520.97518878263554</v>
      </c>
      <c r="BB4029">
        <v>338.75712053935808</v>
      </c>
      <c r="BC4029">
        <v>1</v>
      </c>
      <c r="BD4029">
        <v>48.269287950206774</v>
      </c>
      <c r="BE4029">
        <v>104.88218562956246</v>
      </c>
      <c r="BF4029">
        <v>22.059102664485664</v>
      </c>
      <c r="BG4029">
        <v>4.9564820972960062</v>
      </c>
      <c r="BH4029">
        <v>375.63086379164349</v>
      </c>
      <c r="BI4029">
        <v>0.2</v>
      </c>
      <c r="BJ4029">
        <v>2337.3366411499496</v>
      </c>
      <c r="BK4029">
        <v>698.19724707706609</v>
      </c>
      <c r="BL4029">
        <v>901.79445614575229</v>
      </c>
      <c r="BM4029">
        <v>1018.8431418032352</v>
      </c>
      <c r="BN4029">
        <v>149.01808341345841</v>
      </c>
      <c r="BO4029">
        <v>32.149446362170202</v>
      </c>
      <c r="BP4029">
        <v>8.3169478557120063E-2</v>
      </c>
      <c r="BQ4029">
        <v>100</v>
      </c>
      <c r="BR4029">
        <v>362.54518075010435</v>
      </c>
      <c r="BS4029">
        <v>5.4123399914656235E-2</v>
      </c>
      <c r="BT4029">
        <v>2.9755740574041219E-4</v>
      </c>
      <c r="BU4029">
        <v>0</v>
      </c>
      <c r="BV4029">
        <v>0.54515725787703628</v>
      </c>
      <c r="BW4029">
        <v>15.477470536142674</v>
      </c>
      <c r="BX4029">
        <v>36.323285068380287</v>
      </c>
      <c r="BY4029">
        <v>28.239199516672311</v>
      </c>
      <c r="BZ4029">
        <v>1072.749854357143</v>
      </c>
      <c r="CA4029">
        <v>283.14364961719247</v>
      </c>
      <c r="CB4029">
        <v>216.72589121323509</v>
      </c>
      <c r="CC4029" s="156">
        <v>1.06</v>
      </c>
      <c r="CD4029">
        <v>1290</v>
      </c>
      <c r="CE4029">
        <v>0.19075395906663895</v>
      </c>
      <c r="CF4029">
        <v>6.7505527248300075</v>
      </c>
      <c r="CG4029">
        <v>0.23389032257068637</v>
      </c>
      <c r="CH4029">
        <v>23.453214602459195</v>
      </c>
      <c r="CI4029">
        <v>7</v>
      </c>
    </row>
    <row r="4030" spans="47:87" x14ac:dyDescent="0.3">
      <c r="AU4030">
        <v>0.3</v>
      </c>
      <c r="AV4030">
        <v>21.045518607709472</v>
      </c>
      <c r="AW4030">
        <v>0.37150379580341036</v>
      </c>
      <c r="AX4030">
        <v>1.7140210341071414</v>
      </c>
      <c r="AY4030">
        <v>324.97071781804715</v>
      </c>
      <c r="AZ4030">
        <v>0.10536729717833114</v>
      </c>
      <c r="BA4030">
        <v>396.46594930133995</v>
      </c>
      <c r="BB4030">
        <v>322.28399581103588</v>
      </c>
      <c r="BC4030">
        <v>1</v>
      </c>
      <c r="BD4030">
        <v>33.067824346380888</v>
      </c>
      <c r="BE4030">
        <v>105.6456396248839</v>
      </c>
      <c r="BF4030">
        <v>26.144690431824429</v>
      </c>
      <c r="BG4030">
        <v>4.9822328468582526</v>
      </c>
      <c r="BH4030">
        <v>361.93102704014586</v>
      </c>
      <c r="BI4030">
        <v>0.19999999999999998</v>
      </c>
      <c r="BJ4030">
        <v>2873.420218023587</v>
      </c>
      <c r="BK4030">
        <v>684.26057133632639</v>
      </c>
      <c r="BL4030">
        <v>890.33904339094875</v>
      </c>
      <c r="BM4030">
        <v>1015.3397524712508</v>
      </c>
      <c r="BN4030">
        <v>149.84123615923014</v>
      </c>
      <c r="BO4030">
        <v>33.833005992822372</v>
      </c>
      <c r="BP4030">
        <v>2.5230973404511609E-2</v>
      </c>
      <c r="BQ4030">
        <v>100</v>
      </c>
      <c r="BR4030">
        <v>324.70880700916473</v>
      </c>
      <c r="BS4030">
        <v>5.8992406986046991E-2</v>
      </c>
      <c r="BT4030">
        <v>3.0515998842647792E-4</v>
      </c>
      <c r="BU4030">
        <v>0</v>
      </c>
      <c r="BV4030">
        <v>0.57312799496517952</v>
      </c>
      <c r="BW4030">
        <v>13.634298105432357</v>
      </c>
      <c r="BX4030">
        <v>33.817688258055668</v>
      </c>
      <c r="BY4030">
        <v>33.638570843536755</v>
      </c>
      <c r="BZ4030">
        <v>1012.0029329762832</v>
      </c>
      <c r="CA4030">
        <v>323.65314443564949</v>
      </c>
      <c r="CB4030">
        <v>240.42941244369348</v>
      </c>
      <c r="CC4030" s="156">
        <v>0.72</v>
      </c>
      <c r="CD4030">
        <v>1990</v>
      </c>
      <c r="CE4030">
        <v>0.25246109454459198</v>
      </c>
      <c r="CF4030">
        <v>8.4680607457995656</v>
      </c>
      <c r="CG4030">
        <v>0.30431393176418808</v>
      </c>
      <c r="CH4030">
        <v>26.836162782084674</v>
      </c>
      <c r="CI4030">
        <v>5</v>
      </c>
    </row>
    <row r="4031" spans="47:87" x14ac:dyDescent="0.3">
      <c r="AU4031">
        <v>0.3</v>
      </c>
      <c r="AV4031">
        <v>19.596694629707592</v>
      </c>
      <c r="AW4031">
        <v>0.33261725613407794</v>
      </c>
      <c r="AX4031">
        <v>1.3712794711642491</v>
      </c>
      <c r="AY4031">
        <v>329.75864096843821</v>
      </c>
      <c r="AZ4031">
        <v>8.5056054156657721E-2</v>
      </c>
      <c r="BA4031">
        <v>403.99254267531813</v>
      </c>
      <c r="BB4031">
        <v>284.3233472223144</v>
      </c>
      <c r="BC4031">
        <v>1</v>
      </c>
      <c r="BD4031">
        <v>35.292102991683386</v>
      </c>
      <c r="BE4031">
        <v>96.974658427435003</v>
      </c>
      <c r="BF4031">
        <v>17.570038702460494</v>
      </c>
      <c r="BG4031">
        <v>5.2819801566442042</v>
      </c>
      <c r="BH4031">
        <v>440.1367497761554</v>
      </c>
      <c r="BI4031">
        <v>0.19999999999999998</v>
      </c>
      <c r="BJ4031">
        <v>2610.8683880336816</v>
      </c>
      <c r="BK4031">
        <v>675.53512067291729</v>
      </c>
      <c r="BL4031">
        <v>884.44592297361146</v>
      </c>
      <c r="BM4031">
        <v>862.02810164880509</v>
      </c>
      <c r="BN4031">
        <v>156.18274780439597</v>
      </c>
      <c r="BO4031">
        <v>30.143750329905433</v>
      </c>
      <c r="BP4031">
        <v>4.0574786760832399E-2</v>
      </c>
      <c r="BQ4031">
        <v>100</v>
      </c>
      <c r="BR4031">
        <v>338.05960632250395</v>
      </c>
      <c r="BS4031">
        <v>5.2468227388968572E-2</v>
      </c>
      <c r="BT4031">
        <v>3.1749940237191081E-4</v>
      </c>
      <c r="BU4031">
        <v>8.6390449008673329</v>
      </c>
      <c r="BV4031">
        <v>0.57059011553980477</v>
      </c>
      <c r="BW4031">
        <v>15.461170340139985</v>
      </c>
      <c r="BX4031">
        <v>34.910831987107628</v>
      </c>
      <c r="BY4031">
        <v>37.964216309615963</v>
      </c>
      <c r="BZ4031">
        <v>1018.2366961875878</v>
      </c>
      <c r="CA4031">
        <v>231.09143089060777</v>
      </c>
      <c r="CB4031">
        <v>226.65284065998245</v>
      </c>
      <c r="CC4031" s="156">
        <v>0.96</v>
      </c>
      <c r="CD4031">
        <v>1440</v>
      </c>
      <c r="CE4031">
        <v>0.14465011230038094</v>
      </c>
      <c r="CF4031">
        <v>4.9709013727754376</v>
      </c>
      <c r="CG4031">
        <v>0.20407018726255582</v>
      </c>
      <c r="CH4031">
        <v>10.837563694902753</v>
      </c>
      <c r="CI4031">
        <v>9</v>
      </c>
    </row>
    <row r="4032" spans="47:87" x14ac:dyDescent="0.3">
      <c r="AU4032">
        <v>0.3</v>
      </c>
      <c r="AV4032">
        <v>19.432662897793882</v>
      </c>
      <c r="AW4032">
        <v>0.36351382617922795</v>
      </c>
      <c r="AX4032">
        <v>0.54557504082770258</v>
      </c>
      <c r="AY4032">
        <v>332.57229973358466</v>
      </c>
      <c r="AZ4032">
        <v>9.7575070930211685E-2</v>
      </c>
      <c r="BA4032">
        <v>371.21107872189509</v>
      </c>
      <c r="BB4032">
        <v>348.80252649397988</v>
      </c>
      <c r="BC4032">
        <v>1</v>
      </c>
      <c r="BD4032">
        <v>36.65502867219471</v>
      </c>
      <c r="BE4032">
        <v>74.274342615985901</v>
      </c>
      <c r="BF4032">
        <v>17.327415167156861</v>
      </c>
      <c r="BG4032">
        <v>3.063209458181277</v>
      </c>
      <c r="BH4032">
        <v>443.71101667076425</v>
      </c>
      <c r="BI4032">
        <v>0.19999999999999998</v>
      </c>
      <c r="BJ4032">
        <v>2899.6274001458946</v>
      </c>
      <c r="BK4032">
        <v>694.99301790032041</v>
      </c>
      <c r="BL4032">
        <v>836.82581766360886</v>
      </c>
      <c r="BM4032">
        <v>1145.7622990587613</v>
      </c>
      <c r="BN4032">
        <v>106.90012996669448</v>
      </c>
      <c r="BO4032">
        <v>32.7217281129033</v>
      </c>
      <c r="BP4032">
        <v>7.1266121596333387E-2</v>
      </c>
      <c r="BQ4032">
        <v>100</v>
      </c>
      <c r="BR4032">
        <v>297.11767770319409</v>
      </c>
      <c r="BS4032">
        <v>5.9133051472029637E-2</v>
      </c>
      <c r="BT4032">
        <v>3.0243469003426819E-4</v>
      </c>
      <c r="BU4032">
        <v>0</v>
      </c>
      <c r="BV4032">
        <v>0.53279422664868425</v>
      </c>
      <c r="BW4032">
        <v>15.242640814512528</v>
      </c>
      <c r="BX4032">
        <v>37.265153609980096</v>
      </c>
      <c r="BY4032">
        <v>28.597741735043527</v>
      </c>
      <c r="BZ4032">
        <v>1230.2487303216503</v>
      </c>
      <c r="CA4032">
        <v>258.41473573931518</v>
      </c>
      <c r="CB4032">
        <v>216.28520785881673</v>
      </c>
      <c r="CC4032" s="156">
        <v>0.97</v>
      </c>
      <c r="CD4032">
        <v>1380</v>
      </c>
      <c r="CE4032">
        <v>0.17447411442879068</v>
      </c>
      <c r="CF4032">
        <v>6.471386427063111</v>
      </c>
      <c r="CG4032">
        <v>0.22765530353472255</v>
      </c>
      <c r="CH4032">
        <v>13.107012594241617</v>
      </c>
      <c r="CI4032">
        <v>8</v>
      </c>
    </row>
    <row r="4033" spans="47:87" x14ac:dyDescent="0.3">
      <c r="AU4033">
        <v>0.3</v>
      </c>
      <c r="AV4033">
        <v>19.374392980919399</v>
      </c>
      <c r="AW4033">
        <v>0.23812704791438</v>
      </c>
      <c r="AX4033">
        <v>1.3972359327771191</v>
      </c>
      <c r="AY4033">
        <v>303.2435778782251</v>
      </c>
      <c r="AZ4033">
        <v>8.9570402637648372E-2</v>
      </c>
      <c r="BA4033">
        <v>369.10363150509176</v>
      </c>
      <c r="BB4033">
        <v>403.45293125361133</v>
      </c>
      <c r="BC4033">
        <v>1</v>
      </c>
      <c r="BD4033">
        <v>39.063359855144526</v>
      </c>
      <c r="BE4033">
        <v>117.03348683046464</v>
      </c>
      <c r="BF4033">
        <v>9.7184418516145943</v>
      </c>
      <c r="BG4033">
        <v>4.75260932465127</v>
      </c>
      <c r="BH4033">
        <v>382.22848646013574</v>
      </c>
      <c r="BI4033">
        <v>0.19999999999999998</v>
      </c>
      <c r="BJ4033">
        <v>2063.9343241679148</v>
      </c>
      <c r="BK4033">
        <v>679.33475193245317</v>
      </c>
      <c r="BL4033">
        <v>865.59919384849911</v>
      </c>
      <c r="BM4033">
        <v>922.48871741842436</v>
      </c>
      <c r="BN4033">
        <v>158.60405440742613</v>
      </c>
      <c r="BO4033">
        <v>21.340101332534207</v>
      </c>
      <c r="BP4033">
        <v>5.8078423433597877E-2</v>
      </c>
      <c r="BQ4033">
        <v>100</v>
      </c>
      <c r="BR4033">
        <v>307.40132820430478</v>
      </c>
      <c r="BS4033">
        <v>5.7405264569353291E-2</v>
      </c>
      <c r="BT4033">
        <v>3.0008926666490887E-4</v>
      </c>
      <c r="BU4033">
        <v>13.209029967982833</v>
      </c>
      <c r="BV4033">
        <v>0.54192815803579053</v>
      </c>
      <c r="BW4033">
        <v>14.094625685799583</v>
      </c>
      <c r="BX4033">
        <v>34.538950320270231</v>
      </c>
      <c r="BY4033">
        <v>31.695841935822422</v>
      </c>
      <c r="BZ4033">
        <v>1075.1191309255537</v>
      </c>
      <c r="CA4033">
        <v>286.47650361568583</v>
      </c>
      <c r="CB4033">
        <v>225.55837427535559</v>
      </c>
      <c r="CC4033" s="156">
        <v>0.97</v>
      </c>
      <c r="CD4033">
        <v>1340</v>
      </c>
      <c r="CE4033">
        <v>0.23371437816064522</v>
      </c>
      <c r="CF4033">
        <v>7.2910030886928006</v>
      </c>
      <c r="CG4033">
        <v>0.28288695989694224</v>
      </c>
      <c r="CH4033">
        <v>22.898037500529139</v>
      </c>
      <c r="CI4033">
        <v>6</v>
      </c>
    </row>
    <row r="4034" spans="47:87" x14ac:dyDescent="0.3">
      <c r="AU4034">
        <v>0.3</v>
      </c>
      <c r="AV4034">
        <v>18.573441024883145</v>
      </c>
      <c r="AW4034">
        <v>0.30812657660850779</v>
      </c>
      <c r="AX4034">
        <v>2.229691807066891</v>
      </c>
      <c r="AY4034">
        <v>325.10018712085758</v>
      </c>
      <c r="AZ4034">
        <v>0.10484272443954946</v>
      </c>
      <c r="BA4034">
        <v>352.41611269482962</v>
      </c>
      <c r="BB4034">
        <v>345.20080063046782</v>
      </c>
      <c r="BC4034">
        <v>1</v>
      </c>
      <c r="BD4034">
        <v>41.75062539680853</v>
      </c>
      <c r="BE4034">
        <v>93.962470103981872</v>
      </c>
      <c r="BF4034">
        <v>13.54205025169296</v>
      </c>
      <c r="BG4034">
        <v>6.5679941386495582</v>
      </c>
      <c r="BH4034">
        <v>459.97746435952621</v>
      </c>
      <c r="BI4034">
        <v>0.2</v>
      </c>
      <c r="BJ4034">
        <v>2962.3077850037334</v>
      </c>
      <c r="BK4034">
        <v>673.10244005734751</v>
      </c>
      <c r="BL4034">
        <v>936.93511680891118</v>
      </c>
      <c r="BM4034">
        <v>1013.7523373466659</v>
      </c>
      <c r="BN4034">
        <v>160.27555916324761</v>
      </c>
      <c r="BO4034">
        <v>27.792137122124071</v>
      </c>
      <c r="BP4034">
        <v>5.3493104270246061E-2</v>
      </c>
      <c r="BQ4034">
        <v>100</v>
      </c>
      <c r="BR4034">
        <v>363.41612082646873</v>
      </c>
      <c r="BS4034">
        <v>5.5798911205772017E-2</v>
      </c>
      <c r="BT4034">
        <v>3.0686347100300043E-4</v>
      </c>
      <c r="BU4034">
        <v>47.239947955497385</v>
      </c>
      <c r="BV4034">
        <v>0.55158360835718401</v>
      </c>
      <c r="BW4034">
        <v>14.475092565671501</v>
      </c>
      <c r="BX4034">
        <v>36.556182504826722</v>
      </c>
      <c r="BY4034">
        <v>33.969410831108938</v>
      </c>
      <c r="BZ4034">
        <v>1060.9962036071711</v>
      </c>
      <c r="CA4034">
        <v>343.88057428999258</v>
      </c>
      <c r="CB4034">
        <v>244.11548703146914</v>
      </c>
      <c r="CC4034" s="156">
        <v>0.94</v>
      </c>
      <c r="CD4034">
        <v>1950</v>
      </c>
      <c r="CE4034">
        <v>0.11247359435804216</v>
      </c>
      <c r="CF4034">
        <v>4.5060707693796607</v>
      </c>
      <c r="CG4034">
        <v>0.14388887181263055</v>
      </c>
      <c r="CH4034">
        <v>3.2418604443954049</v>
      </c>
      <c r="CI4034">
        <v>15</v>
      </c>
    </row>
    <row r="4035" spans="47:87" x14ac:dyDescent="0.3">
      <c r="AU4035">
        <v>0.3</v>
      </c>
      <c r="AV4035">
        <v>18.013270419582255</v>
      </c>
      <c r="AW4035">
        <v>0.32400998446572776</v>
      </c>
      <c r="AX4035">
        <v>0.89779679135413781</v>
      </c>
      <c r="AY4035">
        <v>326.07422557133145</v>
      </c>
      <c r="AZ4035">
        <v>9.8418108567391471E-2</v>
      </c>
      <c r="BA4035">
        <v>366.23070788879426</v>
      </c>
      <c r="BB4035">
        <v>300.04336474622448</v>
      </c>
      <c r="BC4035">
        <v>1</v>
      </c>
      <c r="BD4035">
        <v>44.470514788639981</v>
      </c>
      <c r="BE4035">
        <v>113.8447558834024</v>
      </c>
      <c r="BF4035">
        <v>19.828787681798541</v>
      </c>
      <c r="BG4035">
        <v>4.7822439921685032</v>
      </c>
      <c r="BH4035">
        <v>421.1700815413123</v>
      </c>
      <c r="BI4035">
        <v>0.19999999999999996</v>
      </c>
      <c r="BJ4035">
        <v>2510.4467980176905</v>
      </c>
      <c r="BK4035">
        <v>695.7874674418</v>
      </c>
      <c r="BL4035">
        <v>857.65850979141624</v>
      </c>
      <c r="BM4035">
        <v>1096.2539005754418</v>
      </c>
      <c r="BN4035">
        <v>143.02124320871616</v>
      </c>
      <c r="BO4035">
        <v>29.195416345269791</v>
      </c>
      <c r="BP4035">
        <v>5.9870508654988212E-2</v>
      </c>
      <c r="BQ4035">
        <v>100</v>
      </c>
      <c r="BR4035">
        <v>348.55660472988797</v>
      </c>
      <c r="BS4035">
        <v>5.5531678269237175E-2</v>
      </c>
      <c r="BT4035">
        <v>3.1624466848681769E-4</v>
      </c>
      <c r="BU4035">
        <v>0</v>
      </c>
      <c r="BV4035">
        <v>0.51946206023972552</v>
      </c>
      <c r="BW4035">
        <v>14.772561326789404</v>
      </c>
      <c r="BX4035">
        <v>35.369075778552627</v>
      </c>
      <c r="BY4035">
        <v>33.711142056889173</v>
      </c>
      <c r="BZ4035">
        <v>1325.1250619872601</v>
      </c>
      <c r="CA4035">
        <v>235.1522885646651</v>
      </c>
      <c r="CB4035">
        <v>238.27347114059336</v>
      </c>
      <c r="CC4035" s="156">
        <v>0.84</v>
      </c>
      <c r="CD4035">
        <v>2210</v>
      </c>
      <c r="CE4035">
        <v>0.13980088518219835</v>
      </c>
      <c r="CF4035">
        <v>5.6592944518964385</v>
      </c>
      <c r="CG4035">
        <v>0.16948578989875418</v>
      </c>
      <c r="CH4035">
        <v>8.5414632265818398</v>
      </c>
      <c r="CI4035">
        <v>12</v>
      </c>
    </row>
    <row r="4036" spans="47:87" x14ac:dyDescent="0.3">
      <c r="AU4036">
        <v>0.3</v>
      </c>
      <c r="AV4036">
        <v>20.627939613222477</v>
      </c>
      <c r="AW4036">
        <v>0.32837343028729316</v>
      </c>
      <c r="AX4036">
        <v>1.7543924878523667</v>
      </c>
      <c r="AY4036">
        <v>322.72119423504108</v>
      </c>
      <c r="AZ4036">
        <v>0.10988532315252166</v>
      </c>
      <c r="BA4036">
        <v>433.3412864941584</v>
      </c>
      <c r="BB4036">
        <v>308.40821773753942</v>
      </c>
      <c r="BC4036">
        <v>1</v>
      </c>
      <c r="BD4036">
        <v>43.237996868357669</v>
      </c>
      <c r="BE4036">
        <v>109.570951585008</v>
      </c>
      <c r="BF4036">
        <v>4.9172605563256893</v>
      </c>
      <c r="BG4036">
        <v>5.9426373410392674</v>
      </c>
      <c r="BH4036">
        <v>423.07918542745796</v>
      </c>
      <c r="BI4036">
        <v>0.20000000000000004</v>
      </c>
      <c r="BJ4036">
        <v>2966.887232150923</v>
      </c>
      <c r="BK4036">
        <v>671.8771137151914</v>
      </c>
      <c r="BL4036">
        <v>847.59754163091657</v>
      </c>
      <c r="BM4036">
        <v>1019.3921147387276</v>
      </c>
      <c r="BN4036">
        <v>96.304244406570163</v>
      </c>
      <c r="BO4036">
        <v>29.615803123425721</v>
      </c>
      <c r="BP4036">
        <v>5.7325574534047567E-2</v>
      </c>
      <c r="BQ4036">
        <v>100</v>
      </c>
      <c r="BR4036">
        <v>313.83938234228185</v>
      </c>
      <c r="BS4036">
        <v>5.2598698713177384E-2</v>
      </c>
      <c r="BT4036">
        <v>2.8432789937686662E-4</v>
      </c>
      <c r="BU4036">
        <v>0</v>
      </c>
      <c r="BV4036">
        <v>0.56434279247869368</v>
      </c>
      <c r="BW4036">
        <v>14.131143394060807</v>
      </c>
      <c r="BX4036">
        <v>34.858971799604802</v>
      </c>
      <c r="BY4036">
        <v>40.806476264427737</v>
      </c>
      <c r="BZ4036">
        <v>863.33797303204506</v>
      </c>
      <c r="CA4036">
        <v>333.08833700639332</v>
      </c>
      <c r="CB4036">
        <v>235.44881810462232</v>
      </c>
      <c r="CC4036" s="156">
        <v>1.03</v>
      </c>
      <c r="CD4036">
        <v>1490</v>
      </c>
      <c r="CE4036">
        <v>0.13879198495553724</v>
      </c>
      <c r="CF4036">
        <v>4.1269568676318382</v>
      </c>
      <c r="CG4036">
        <v>0.17106162636983344</v>
      </c>
      <c r="CH4036">
        <v>8.2128548520930682</v>
      </c>
      <c r="CI4036">
        <v>11</v>
      </c>
    </row>
    <row r="4037" spans="47:87" x14ac:dyDescent="0.3">
      <c r="AU4037">
        <v>0.3</v>
      </c>
      <c r="AV4037">
        <v>17.77720659065972</v>
      </c>
      <c r="AW4037">
        <v>0.28453089894962053</v>
      </c>
      <c r="AX4037">
        <v>0.44665336622215873</v>
      </c>
      <c r="AY4037">
        <v>304.36119553595188</v>
      </c>
      <c r="AZ4037">
        <v>8.809039901327681E-2</v>
      </c>
      <c r="BA4037">
        <v>500.86736169353429</v>
      </c>
      <c r="BB4037">
        <v>269.06453143041244</v>
      </c>
      <c r="BC4037">
        <v>1</v>
      </c>
      <c r="BD4037">
        <v>47.957003525791364</v>
      </c>
      <c r="BE4037">
        <v>111.10544698695223</v>
      </c>
      <c r="BF4037">
        <v>10.999727787450237</v>
      </c>
      <c r="BG4037">
        <v>3.0598871974702662</v>
      </c>
      <c r="BH4037">
        <v>444.81491211039338</v>
      </c>
      <c r="BI4037">
        <v>0.19999999999999998</v>
      </c>
      <c r="BJ4037">
        <v>2499.5841978570907</v>
      </c>
      <c r="BK4037">
        <v>663.32798286026093</v>
      </c>
      <c r="BL4037">
        <v>853.2909193980945</v>
      </c>
      <c r="BM4037">
        <v>728.37710906287873</v>
      </c>
      <c r="BN4037">
        <v>154.23919828940853</v>
      </c>
      <c r="BO4037">
        <v>25.605245788729718</v>
      </c>
      <c r="BP4037">
        <v>5.6553286190426127E-2</v>
      </c>
      <c r="BQ4037">
        <v>100</v>
      </c>
      <c r="BR4037">
        <v>324.33498537982155</v>
      </c>
      <c r="BS4037">
        <v>5.1366005780367152E-2</v>
      </c>
      <c r="BT4037">
        <v>3.0196913328933586E-4</v>
      </c>
      <c r="BU4037">
        <v>0</v>
      </c>
      <c r="BV4037">
        <v>0.57157920143637397</v>
      </c>
      <c r="BW4037">
        <v>15.540798663820537</v>
      </c>
      <c r="BX4037">
        <v>35.845315867192312</v>
      </c>
      <c r="BY4037">
        <v>34.320087328438078</v>
      </c>
      <c r="BZ4037">
        <v>1073.6559456359043</v>
      </c>
      <c r="CA4037">
        <v>237.61397005148086</v>
      </c>
      <c r="CB4037">
        <v>232.98040634231231</v>
      </c>
      <c r="CC4037" s="156">
        <v>0.89</v>
      </c>
      <c r="CD4037">
        <v>2560</v>
      </c>
      <c r="CE4037">
        <v>0.16629169814475198</v>
      </c>
      <c r="CF4037">
        <v>5.4773866305442303</v>
      </c>
      <c r="CG4037">
        <v>0.20602409472401723</v>
      </c>
      <c r="CH4037">
        <v>8.3783972376719618</v>
      </c>
      <c r="CI4037">
        <v>9</v>
      </c>
    </row>
    <row r="4038" spans="47:87" x14ac:dyDescent="0.3">
      <c r="AU4038">
        <v>0.3</v>
      </c>
      <c r="AV4038">
        <v>19.832666838488503</v>
      </c>
      <c r="AW4038">
        <v>0.41983184159999859</v>
      </c>
      <c r="AX4038">
        <v>1.2605823583424267</v>
      </c>
      <c r="AY4038">
        <v>326.67852434528953</v>
      </c>
      <c r="AZ4038">
        <v>9.0580200294211141E-2</v>
      </c>
      <c r="BA4038">
        <v>422.44203233979795</v>
      </c>
      <c r="BB4038">
        <v>443.73696471281966</v>
      </c>
      <c r="BC4038">
        <v>1</v>
      </c>
      <c r="BD4038">
        <v>37.76516542091646</v>
      </c>
      <c r="BE4038">
        <v>105.26945594872234</v>
      </c>
      <c r="BF4038">
        <v>17.81146960434036</v>
      </c>
      <c r="BG4038">
        <v>4.8397790911170739</v>
      </c>
      <c r="BH4038">
        <v>397.97626384136868</v>
      </c>
      <c r="BI4038">
        <v>0.20000000000000004</v>
      </c>
      <c r="BJ4038">
        <v>2566.4733796853307</v>
      </c>
      <c r="BK4038">
        <v>677.99200540313893</v>
      </c>
      <c r="BL4038">
        <v>919.14452451881152</v>
      </c>
      <c r="BM4038">
        <v>789.93109693207191</v>
      </c>
      <c r="BN4038">
        <v>166.91841568043398</v>
      </c>
      <c r="BO4038">
        <v>38.210991098396704</v>
      </c>
      <c r="BP4038">
        <v>3.1475202837506856E-2</v>
      </c>
      <c r="BQ4038">
        <v>100</v>
      </c>
      <c r="BR4038">
        <v>292.29236812210297</v>
      </c>
      <c r="BS4038">
        <v>5.4832008317421459E-2</v>
      </c>
      <c r="BT4038">
        <v>3.1707403972745893E-4</v>
      </c>
      <c r="BU4038">
        <v>106.50547876552366</v>
      </c>
      <c r="BV4038">
        <v>0.55348189333284681</v>
      </c>
      <c r="BW4038">
        <v>14.45654267005701</v>
      </c>
      <c r="BX4038">
        <v>35.955305356154348</v>
      </c>
      <c r="BY4038">
        <v>23.528385121551448</v>
      </c>
      <c r="BZ4038">
        <v>991.94444272301655</v>
      </c>
      <c r="CA4038">
        <v>232.31258520812426</v>
      </c>
      <c r="CB4038">
        <v>223.99343953696075</v>
      </c>
      <c r="CC4038" s="156">
        <v>1.1299999999999999</v>
      </c>
      <c r="CD4038">
        <v>2130</v>
      </c>
      <c r="CE4038">
        <v>0.1045400760855677</v>
      </c>
      <c r="CF4038">
        <v>3.9217495596981973</v>
      </c>
      <c r="CG4038">
        <v>0.13030567048453814</v>
      </c>
      <c r="CH4038">
        <v>1.3971733078338455</v>
      </c>
      <c r="CI4038">
        <v>19</v>
      </c>
    </row>
    <row r="4039" spans="47:87" x14ac:dyDescent="0.3">
      <c r="AU4039">
        <v>0.3</v>
      </c>
      <c r="AV4039">
        <v>22.096878312705694</v>
      </c>
      <c r="AW4039">
        <v>0.37568822520992129</v>
      </c>
      <c r="AX4039">
        <v>1.2080645327811061</v>
      </c>
      <c r="AY4039">
        <v>335.1419910378545</v>
      </c>
      <c r="AZ4039">
        <v>0.11774256175330569</v>
      </c>
      <c r="BA4039">
        <v>430.16909428708021</v>
      </c>
      <c r="BB4039">
        <v>355.37653085229016</v>
      </c>
      <c r="BC4039">
        <v>1</v>
      </c>
      <c r="BD4039">
        <v>43.017351709151342</v>
      </c>
      <c r="BE4039">
        <v>109.87600780864067</v>
      </c>
      <c r="BF4039">
        <v>16.45720542085628</v>
      </c>
      <c r="BG4039">
        <v>6.1495513164158648</v>
      </c>
      <c r="BH4039">
        <v>465.79753639373706</v>
      </c>
      <c r="BI4039">
        <v>0.2</v>
      </c>
      <c r="BJ4039">
        <v>3182.9242797468414</v>
      </c>
      <c r="BK4039">
        <v>682.87907402264932</v>
      </c>
      <c r="BL4039">
        <v>887.33728233502381</v>
      </c>
      <c r="BM4039">
        <v>888.81900135541503</v>
      </c>
      <c r="BN4039">
        <v>121.53680816862857</v>
      </c>
      <c r="BO4039">
        <v>33.713852051800899</v>
      </c>
      <c r="BP4039">
        <v>8.616099695767343E-2</v>
      </c>
      <c r="BQ4039">
        <v>100</v>
      </c>
      <c r="BR4039">
        <v>333.88616315515895</v>
      </c>
      <c r="BS4039">
        <v>5.2078248237661939E-2</v>
      </c>
      <c r="BT4039">
        <v>2.8942391553648562E-4</v>
      </c>
      <c r="BU4039">
        <v>0</v>
      </c>
      <c r="BV4039">
        <v>0.57259057394982971</v>
      </c>
      <c r="BW4039">
        <v>15.11816099704858</v>
      </c>
      <c r="BX4039">
        <v>34.737514902888719</v>
      </c>
      <c r="BY4039">
        <v>44.312412422896422</v>
      </c>
      <c r="BZ4039">
        <v>1123.969338890035</v>
      </c>
      <c r="CA4039">
        <v>316.60339379818231</v>
      </c>
      <c r="CB4039">
        <v>229.85108077915515</v>
      </c>
      <c r="CC4039" s="156">
        <v>0.98</v>
      </c>
      <c r="CD4039">
        <v>1480</v>
      </c>
      <c r="CE4039">
        <v>0.21845272920456504</v>
      </c>
      <c r="CF4039">
        <v>6.4027074094635203</v>
      </c>
      <c r="CG4039">
        <v>0.26159713379829264</v>
      </c>
      <c r="CH4039">
        <v>25.920613711328361</v>
      </c>
      <c r="CI4039">
        <v>6</v>
      </c>
    </row>
    <row r="4040" spans="47:87" x14ac:dyDescent="0.3">
      <c r="AU4040">
        <v>0.3</v>
      </c>
      <c r="AV4040">
        <v>19.443089287764916</v>
      </c>
      <c r="AW4040">
        <v>0.31801569922548517</v>
      </c>
      <c r="AX4040">
        <v>0.31288137233947305</v>
      </c>
      <c r="AY4040">
        <v>302.56892428653856</v>
      </c>
      <c r="AZ4040">
        <v>8.1256851996842142E-2</v>
      </c>
      <c r="BA4040">
        <v>429.79878615936008</v>
      </c>
      <c r="BB4040">
        <v>385.54687975729911</v>
      </c>
      <c r="BC4040">
        <v>1</v>
      </c>
      <c r="BD4040">
        <v>40.06102783703362</v>
      </c>
      <c r="BE4040">
        <v>107.43426964351846</v>
      </c>
      <c r="BF4040">
        <v>12.845817326469584</v>
      </c>
      <c r="BG4040">
        <v>5.2583841774761275</v>
      </c>
      <c r="BH4040">
        <v>440.77376953286307</v>
      </c>
      <c r="BI4040">
        <v>0.2</v>
      </c>
      <c r="BJ4040">
        <v>2263.255027675887</v>
      </c>
      <c r="BK4040">
        <v>701.91666524465347</v>
      </c>
      <c r="BL4040">
        <v>882.2861688868926</v>
      </c>
      <c r="BM4040">
        <v>1026.8550260484064</v>
      </c>
      <c r="BN4040">
        <v>173.79732696317933</v>
      </c>
      <c r="BO4040">
        <v>28.775574202460113</v>
      </c>
      <c r="BP4040">
        <v>4.4241817951134743E-2</v>
      </c>
      <c r="BQ4040">
        <v>100</v>
      </c>
      <c r="BR4040">
        <v>354.42819234964736</v>
      </c>
      <c r="BS4040">
        <v>5.8349777579163299E-2</v>
      </c>
      <c r="BT4040">
        <v>3.1909840199840535E-4</v>
      </c>
      <c r="BU4040">
        <v>12.272121295188459</v>
      </c>
      <c r="BV4040">
        <v>0.53383484189081654</v>
      </c>
      <c r="BW4040">
        <v>14.21551406277997</v>
      </c>
      <c r="BX4040">
        <v>36.243950977978614</v>
      </c>
      <c r="BY4040">
        <v>30.461627027946083</v>
      </c>
      <c r="BZ4040">
        <v>991.80058917388305</v>
      </c>
      <c r="CA4040">
        <v>337.53268896423367</v>
      </c>
      <c r="CB4040">
        <v>245.45684502826927</v>
      </c>
      <c r="CC4040" s="156">
        <v>1.07</v>
      </c>
      <c r="CD4040">
        <v>960</v>
      </c>
      <c r="CE4040">
        <v>0.17664415401471145</v>
      </c>
      <c r="CF4040">
        <v>6.7354871891044841</v>
      </c>
      <c r="CG4040">
        <v>0.21685741805061354</v>
      </c>
      <c r="CH4040">
        <v>17.299255687955885</v>
      </c>
      <c r="CI4040">
        <v>8</v>
      </c>
    </row>
    <row r="4041" spans="47:87" x14ac:dyDescent="0.3">
      <c r="AU4041">
        <v>0.3</v>
      </c>
      <c r="AV4041">
        <v>19.725934228820652</v>
      </c>
      <c r="AW4041">
        <v>0.35012974516867218</v>
      </c>
      <c r="AX4041">
        <v>1.6103962735072452</v>
      </c>
      <c r="AY4041">
        <v>327.5059841510465</v>
      </c>
      <c r="AZ4041">
        <v>0.10424168735604616</v>
      </c>
      <c r="BA4041">
        <v>481.20512227472955</v>
      </c>
      <c r="BB4041">
        <v>403.58394102858159</v>
      </c>
      <c r="BC4041">
        <v>1</v>
      </c>
      <c r="BD4041">
        <v>40.377673009917643</v>
      </c>
      <c r="BE4041">
        <v>89.069523389293536</v>
      </c>
      <c r="BF4041">
        <v>15.245901357081399</v>
      </c>
      <c r="BG4041">
        <v>5.3052825398300465</v>
      </c>
      <c r="BH4041">
        <v>416.98233654893528</v>
      </c>
      <c r="BI4041">
        <v>0.19999999999999996</v>
      </c>
      <c r="BJ4041">
        <v>2265.9089753945045</v>
      </c>
      <c r="BK4041">
        <v>687.16938004794849</v>
      </c>
      <c r="BL4041">
        <v>903.18354139814448</v>
      </c>
      <c r="BM4041">
        <v>916.24403373339976</v>
      </c>
      <c r="BN4041">
        <v>221.7133787492993</v>
      </c>
      <c r="BO4041">
        <v>31.606534022324997</v>
      </c>
      <c r="BP4041">
        <v>5.7723004857464871E-2</v>
      </c>
      <c r="BQ4041">
        <v>100</v>
      </c>
      <c r="BR4041">
        <v>347.96926996443489</v>
      </c>
      <c r="BS4041">
        <v>5.3344861827737441E-2</v>
      </c>
      <c r="BT4041">
        <v>3.0258248331274049E-4</v>
      </c>
      <c r="BU4041">
        <v>22.399475082847303</v>
      </c>
      <c r="BV4041">
        <v>0.54366717612594595</v>
      </c>
      <c r="BW4041">
        <v>14.286445552019323</v>
      </c>
      <c r="BX4041">
        <v>37.89181975588334</v>
      </c>
      <c r="BY4041">
        <v>37.102374325703117</v>
      </c>
      <c r="BZ4041">
        <v>983.50879418185082</v>
      </c>
      <c r="CA4041">
        <v>312.89013283808106</v>
      </c>
      <c r="CB4041">
        <v>211.88794257960188</v>
      </c>
      <c r="CC4041" s="156">
        <v>0.78</v>
      </c>
      <c r="CD4041">
        <v>1910</v>
      </c>
      <c r="CE4041">
        <v>0.12309568071532961</v>
      </c>
      <c r="CF4041">
        <v>4.9625248489190676</v>
      </c>
      <c r="CG4041">
        <v>0.16200421646655677</v>
      </c>
      <c r="CH4041">
        <v>2.2299809850397905</v>
      </c>
      <c r="CI4041">
        <v>16</v>
      </c>
    </row>
    <row r="4042" spans="47:87" x14ac:dyDescent="0.3">
      <c r="AU4042">
        <v>0.3</v>
      </c>
      <c r="AV4042">
        <v>21.002828535197374</v>
      </c>
      <c r="AW4042">
        <v>0.38871686310093623</v>
      </c>
      <c r="AX4042">
        <v>1.2420104656117221</v>
      </c>
      <c r="AY4042">
        <v>355.00944284968767</v>
      </c>
      <c r="AZ4042">
        <v>0.10532787568698095</v>
      </c>
      <c r="BA4042">
        <v>416.39375838842687</v>
      </c>
      <c r="BB4042">
        <v>407.09356060725429</v>
      </c>
      <c r="BC4042">
        <v>1</v>
      </c>
      <c r="BD4042">
        <v>36.602673665839575</v>
      </c>
      <c r="BE4042">
        <v>110.5545304162611</v>
      </c>
      <c r="BF4042">
        <v>16.459837883393075</v>
      </c>
      <c r="BG4042">
        <v>5.0357559943173156</v>
      </c>
      <c r="BH4042">
        <v>430.0648214369657</v>
      </c>
      <c r="BI4042">
        <v>0.19999999999999996</v>
      </c>
      <c r="BJ4042">
        <v>2265.3298044666635</v>
      </c>
      <c r="BK4042">
        <v>687.43015142664774</v>
      </c>
      <c r="BL4042">
        <v>920.2754190744505</v>
      </c>
      <c r="BM4042">
        <v>998.08282970138009</v>
      </c>
      <c r="BN4042">
        <v>169.60156816387004</v>
      </c>
      <c r="BO4042">
        <v>35.200037655424232</v>
      </c>
      <c r="BP4042">
        <v>5.076182056375371E-2</v>
      </c>
      <c r="BQ4042">
        <v>100</v>
      </c>
      <c r="BR4042">
        <v>297.89044423534659</v>
      </c>
      <c r="BS4042">
        <v>5.7125615092896383E-2</v>
      </c>
      <c r="BT4042">
        <v>2.9647129016399529E-4</v>
      </c>
      <c r="BU4042">
        <v>76.820559132677786</v>
      </c>
      <c r="BV4042">
        <v>0.55474212951644364</v>
      </c>
      <c r="BW4042">
        <v>15.91562835177078</v>
      </c>
      <c r="BX4042">
        <v>37.020916770072169</v>
      </c>
      <c r="BY4042">
        <v>30.323515721695905</v>
      </c>
      <c r="BZ4042">
        <v>1083.9394562570114</v>
      </c>
      <c r="CA4042">
        <v>165.64376948267216</v>
      </c>
      <c r="CB4042">
        <v>254.69351694292766</v>
      </c>
      <c r="CC4042" s="156">
        <v>1.37</v>
      </c>
      <c r="CD4042">
        <v>1140</v>
      </c>
      <c r="CE4042">
        <v>0.16108204823787053</v>
      </c>
      <c r="CF4042">
        <v>5.870716182846019</v>
      </c>
      <c r="CG4042">
        <v>0.1987032528592704</v>
      </c>
      <c r="CH4042">
        <v>11.032796069929438</v>
      </c>
      <c r="CI4042">
        <v>9</v>
      </c>
    </row>
    <row r="4043" spans="47:87" x14ac:dyDescent="0.3">
      <c r="AU4043">
        <v>0.3</v>
      </c>
      <c r="AV4043">
        <v>19.418159522769599</v>
      </c>
      <c r="AW4043">
        <v>0.35892384088722962</v>
      </c>
      <c r="AX4043">
        <v>1.1853010684307879</v>
      </c>
      <c r="AY4043">
        <v>307.46866083504716</v>
      </c>
      <c r="AZ4043">
        <v>0.10249896598403957</v>
      </c>
      <c r="BA4043">
        <v>414.74658841860889</v>
      </c>
      <c r="BB4043">
        <v>381.41550976930807</v>
      </c>
      <c r="BC4043">
        <v>1</v>
      </c>
      <c r="BD4043">
        <v>40.26127391497932</v>
      </c>
      <c r="BE4043">
        <v>94.956923034669259</v>
      </c>
      <c r="BF4043">
        <v>9.2638796303699813</v>
      </c>
      <c r="BG4043">
        <v>5.7549304636496856</v>
      </c>
      <c r="BH4043">
        <v>414.6620014402813</v>
      </c>
      <c r="BI4043">
        <v>0.19999999999999998</v>
      </c>
      <c r="BJ4043">
        <v>2794.1911160562163</v>
      </c>
      <c r="BK4043">
        <v>688.34585180310012</v>
      </c>
      <c r="BL4043">
        <v>850.35413460707662</v>
      </c>
      <c r="BM4043">
        <v>877.5275545916104</v>
      </c>
      <c r="BN4043">
        <v>124.81790681537704</v>
      </c>
      <c r="BO4043">
        <v>32.392136509906081</v>
      </c>
      <c r="BP4043">
        <v>6.0194900262842847E-2</v>
      </c>
      <c r="BQ4043">
        <v>100</v>
      </c>
      <c r="BR4043">
        <v>287.27520085426056</v>
      </c>
      <c r="BS4043">
        <v>5.6561109733224535E-2</v>
      </c>
      <c r="BT4043">
        <v>3.0866062812309785E-4</v>
      </c>
      <c r="BU4043">
        <v>57.665980582015713</v>
      </c>
      <c r="BV4043">
        <v>0.52241652197454769</v>
      </c>
      <c r="BW4043">
        <v>14.666050191774294</v>
      </c>
      <c r="BX4043">
        <v>36.291023053261547</v>
      </c>
      <c r="BY4043">
        <v>31.3018796917749</v>
      </c>
      <c r="BZ4043">
        <v>967.84199190034747</v>
      </c>
      <c r="CA4043">
        <v>270.84359518636415</v>
      </c>
      <c r="CB4043">
        <v>221.65600018943655</v>
      </c>
      <c r="CC4043" s="156">
        <v>1.01</v>
      </c>
      <c r="CD4043">
        <v>2310</v>
      </c>
      <c r="CE4043">
        <v>2.0131010464341292E-2</v>
      </c>
      <c r="CF4043">
        <v>1.9696933325940631</v>
      </c>
      <c r="CG4043">
        <v>7.2056912753150792E-2</v>
      </c>
      <c r="CH4043">
        <v>-12.630733815625595</v>
      </c>
      <c r="CI4043" t="s">
        <v>479</v>
      </c>
    </row>
    <row r="4044" spans="47:87" x14ac:dyDescent="0.3">
      <c r="AU4044">
        <v>0.3</v>
      </c>
      <c r="AV4044">
        <v>20.38159723418179</v>
      </c>
      <c r="AW4044">
        <v>0.30035760722351573</v>
      </c>
      <c r="AX4044">
        <v>0.73724426330840576</v>
      </c>
      <c r="AY4044">
        <v>298.83277693521273</v>
      </c>
      <c r="AZ4044">
        <v>0.11068133678616685</v>
      </c>
      <c r="BA4044">
        <v>430.18524770295647</v>
      </c>
      <c r="BB4044">
        <v>409.85322000969063</v>
      </c>
      <c r="BC4044">
        <v>1</v>
      </c>
      <c r="BD4044">
        <v>38.205100124068473</v>
      </c>
      <c r="BE4044">
        <v>92.537859436407132</v>
      </c>
      <c r="BF4044">
        <v>21.723764967212386</v>
      </c>
      <c r="BG4044">
        <v>3.8356860778268818</v>
      </c>
      <c r="BH4044">
        <v>430.01590443102816</v>
      </c>
      <c r="BI4044">
        <v>0.20000000000000004</v>
      </c>
      <c r="BJ4044">
        <v>2975.3388053074827</v>
      </c>
      <c r="BK4044">
        <v>678.37007346781922</v>
      </c>
      <c r="BL4044">
        <v>888.07858188911223</v>
      </c>
      <c r="BM4044">
        <v>914.15780964319526</v>
      </c>
      <c r="BN4044">
        <v>181.72858113209179</v>
      </c>
      <c r="BO4044">
        <v>27.132023123375788</v>
      </c>
      <c r="BP4044">
        <v>4.7173603392010155E-2</v>
      </c>
      <c r="BQ4044">
        <v>100</v>
      </c>
      <c r="BR4044">
        <v>287.35054990577555</v>
      </c>
      <c r="BS4044">
        <v>5.6387507846705008E-2</v>
      </c>
      <c r="BT4044">
        <v>3.0407093621658151E-4</v>
      </c>
      <c r="BU4044">
        <v>0</v>
      </c>
      <c r="BV4044">
        <v>0.54082924217525297</v>
      </c>
      <c r="BW4044">
        <v>15.125193990978349</v>
      </c>
      <c r="BX4044">
        <v>37.266027812965483</v>
      </c>
      <c r="BY4044">
        <v>41.644762906943477</v>
      </c>
      <c r="BZ4044">
        <v>1070.0043262414474</v>
      </c>
      <c r="CA4044">
        <v>219.636163900735</v>
      </c>
      <c r="CB4044">
        <v>215.57480195157854</v>
      </c>
      <c r="CC4044" s="156">
        <v>1.1499999999999999</v>
      </c>
      <c r="CD4044">
        <v>680</v>
      </c>
      <c r="CE4044">
        <v>0.16952994212147665</v>
      </c>
      <c r="CF4044">
        <v>5.7358703074767448</v>
      </c>
      <c r="CG4044">
        <v>0.20450061069803213</v>
      </c>
      <c r="CH4044">
        <v>14.304531482783357</v>
      </c>
      <c r="CI4044">
        <v>9</v>
      </c>
    </row>
    <row r="4045" spans="47:87" x14ac:dyDescent="0.3">
      <c r="AU4045">
        <v>0.3</v>
      </c>
      <c r="AV4045">
        <v>21.539443157508053</v>
      </c>
      <c r="AW4045">
        <v>0.36847647608884798</v>
      </c>
      <c r="AX4045">
        <v>1.4449969447546682</v>
      </c>
      <c r="AY4045">
        <v>334.31717216799592</v>
      </c>
      <c r="AZ4045">
        <v>9.2014321376374469E-2</v>
      </c>
      <c r="BA4045">
        <v>357.01834014394331</v>
      </c>
      <c r="BB4045">
        <v>372.96875612018715</v>
      </c>
      <c r="BC4045">
        <v>1</v>
      </c>
      <c r="BD4045">
        <v>26.349756522633701</v>
      </c>
      <c r="BE4045">
        <v>101.01087423470588</v>
      </c>
      <c r="BF4045">
        <v>16.16680861397413</v>
      </c>
      <c r="BG4045">
        <v>4.5202871741542543</v>
      </c>
      <c r="BH4045">
        <v>408.22737250948256</v>
      </c>
      <c r="BI4045">
        <v>0.2</v>
      </c>
      <c r="BJ4045">
        <v>2509.4981341039393</v>
      </c>
      <c r="BK4045">
        <v>680.11836516793551</v>
      </c>
      <c r="BL4045">
        <v>858.07738971768754</v>
      </c>
      <c r="BM4045">
        <v>903.03039936840662</v>
      </c>
      <c r="BN4045">
        <v>143.07187887759096</v>
      </c>
      <c r="BO4045">
        <v>33.537502538822459</v>
      </c>
      <c r="BP4045">
        <v>2.7489128155676893E-2</v>
      </c>
      <c r="BQ4045">
        <v>100</v>
      </c>
      <c r="BR4045">
        <v>349.47465535007711</v>
      </c>
      <c r="BS4045">
        <v>5.6238637012815763E-2</v>
      </c>
      <c r="BT4045">
        <v>3.0083348647160109E-4</v>
      </c>
      <c r="BU4045">
        <v>0</v>
      </c>
      <c r="BV4045">
        <v>0.56730017040328717</v>
      </c>
      <c r="BW4045">
        <v>14.239549579781103</v>
      </c>
      <c r="BX4045">
        <v>35.405976822126078</v>
      </c>
      <c r="BY4045">
        <v>33.957728444544713</v>
      </c>
      <c r="BZ4045">
        <v>739.73849762005352</v>
      </c>
      <c r="CA4045">
        <v>361.78424824930164</v>
      </c>
      <c r="CB4045">
        <v>252.10662250142741</v>
      </c>
      <c r="CC4045" s="156">
        <v>0.76</v>
      </c>
      <c r="CD4045">
        <v>1530</v>
      </c>
      <c r="CE4045">
        <v>0.21901908575532469</v>
      </c>
      <c r="CF4045">
        <v>7.0775639956877407</v>
      </c>
      <c r="CG4045">
        <v>0.26404832671949008</v>
      </c>
      <c r="CH4045">
        <v>26.008171051150153</v>
      </c>
      <c r="CI4045">
        <v>6</v>
      </c>
    </row>
    <row r="4046" spans="47:87" x14ac:dyDescent="0.3">
      <c r="AU4046">
        <v>0.3</v>
      </c>
      <c r="AV4046">
        <v>17.759861630665387</v>
      </c>
      <c r="AW4046">
        <v>0.35399727995188118</v>
      </c>
      <c r="AX4046">
        <v>0.56182480828887971</v>
      </c>
      <c r="AY4046">
        <v>329.62079270422237</v>
      </c>
      <c r="AZ4046">
        <v>9.8341172274800298E-2</v>
      </c>
      <c r="BA4046">
        <v>494.90918698690729</v>
      </c>
      <c r="BB4046">
        <v>410.35806775102606</v>
      </c>
      <c r="BC4046">
        <v>1</v>
      </c>
      <c r="BD4046">
        <v>43.116809522078299</v>
      </c>
      <c r="BE4046">
        <v>99.3147779068197</v>
      </c>
      <c r="BF4046">
        <v>15.605130102010261</v>
      </c>
      <c r="BG4046">
        <v>5.0806307953066954</v>
      </c>
      <c r="BH4046">
        <v>415.95304245613579</v>
      </c>
      <c r="BI4046">
        <v>0.19999999999999996</v>
      </c>
      <c r="BJ4046">
        <v>2294.2927170488715</v>
      </c>
      <c r="BK4046">
        <v>681.07358213736654</v>
      </c>
      <c r="BL4046">
        <v>862.62727012994105</v>
      </c>
      <c r="BM4046">
        <v>1025.6134428631319</v>
      </c>
      <c r="BN4046">
        <v>104.89474761197637</v>
      </c>
      <c r="BO4046">
        <v>31.986026351701238</v>
      </c>
      <c r="BP4046">
        <v>5.4710055447473219E-2</v>
      </c>
      <c r="BQ4046">
        <v>100</v>
      </c>
      <c r="BR4046">
        <v>322.14329603429803</v>
      </c>
      <c r="BS4046">
        <v>5.5404502974412087E-2</v>
      </c>
      <c r="BT4046">
        <v>3.0680156738912076E-4</v>
      </c>
      <c r="BU4046">
        <v>0</v>
      </c>
      <c r="BV4046">
        <v>0.52428149032193583</v>
      </c>
      <c r="BW4046">
        <v>15.009522544791551</v>
      </c>
      <c r="BX4046">
        <v>36.628152738413114</v>
      </c>
      <c r="BY4046">
        <v>31.575837198204695</v>
      </c>
      <c r="BZ4046">
        <v>1158.5218869104026</v>
      </c>
      <c r="CA4046">
        <v>286.11026695889302</v>
      </c>
      <c r="CB4046">
        <v>237.01639168202735</v>
      </c>
      <c r="CC4046" s="156">
        <v>1.01</v>
      </c>
      <c r="CD4046">
        <v>2350</v>
      </c>
      <c r="CE4046">
        <v>0.19178767168751332</v>
      </c>
      <c r="CF4046">
        <v>5.5394994825314399</v>
      </c>
      <c r="CG4046">
        <v>0.22846693407978719</v>
      </c>
      <c r="CH4046">
        <v>17.494460871785083</v>
      </c>
      <c r="CI4046">
        <v>7</v>
      </c>
    </row>
    <row r="4047" spans="47:87" x14ac:dyDescent="0.3">
      <c r="AU4047">
        <v>0.3</v>
      </c>
      <c r="AV4047">
        <v>19.480919616250759</v>
      </c>
      <c r="AW4047">
        <v>0.36737483180928854</v>
      </c>
      <c r="AX4047">
        <v>1.1297066114952754</v>
      </c>
      <c r="AY4047">
        <v>317.88406731210785</v>
      </c>
      <c r="AZ4047">
        <v>9.0304499342757957E-2</v>
      </c>
      <c r="BA4047">
        <v>365.01188567505642</v>
      </c>
      <c r="BB4047">
        <v>293.74177604414427</v>
      </c>
      <c r="BC4047">
        <v>1</v>
      </c>
      <c r="BD4047">
        <v>35.582253845100965</v>
      </c>
      <c r="BE4047">
        <v>84.957097959483434</v>
      </c>
      <c r="BF4047">
        <v>21.801074442376308</v>
      </c>
      <c r="BG4047">
        <v>5.8336487816243388</v>
      </c>
      <c r="BH4047">
        <v>420.9462627272419</v>
      </c>
      <c r="BI4047">
        <v>0.2</v>
      </c>
      <c r="BJ4047">
        <v>2676.976505730453</v>
      </c>
      <c r="BK4047">
        <v>692.44576814512777</v>
      </c>
      <c r="BL4047">
        <v>892.56659835525875</v>
      </c>
      <c r="BM4047">
        <v>1058.0900807808569</v>
      </c>
      <c r="BN4047">
        <v>176.41886327277612</v>
      </c>
      <c r="BO4047">
        <v>33.184949719878198</v>
      </c>
      <c r="BP4047">
        <v>5.8027167049725145E-2</v>
      </c>
      <c r="BQ4047">
        <v>100</v>
      </c>
      <c r="BR4047">
        <v>346.01317161350602</v>
      </c>
      <c r="BS4047">
        <v>5.4502142111600781E-2</v>
      </c>
      <c r="BT4047">
        <v>3.2130985648859097E-4</v>
      </c>
      <c r="BU4047">
        <v>6.7057264733660453</v>
      </c>
      <c r="BV4047">
        <v>0.57189449368519296</v>
      </c>
      <c r="BW4047">
        <v>14.489610898773758</v>
      </c>
      <c r="BX4047">
        <v>36.846821206719717</v>
      </c>
      <c r="BY4047">
        <v>37.251807422606561</v>
      </c>
      <c r="BZ4047">
        <v>1095.4560869974844</v>
      </c>
      <c r="CA4047">
        <v>239.9715398057148</v>
      </c>
      <c r="CB4047">
        <v>235.28183730472043</v>
      </c>
      <c r="CC4047" s="156">
        <v>0.97</v>
      </c>
      <c r="CD4047">
        <v>2210</v>
      </c>
      <c r="CE4047">
        <v>6.3379902941294919E-2</v>
      </c>
      <c r="CF4047">
        <v>2.8198239407629093</v>
      </c>
      <c r="CG4047">
        <v>9.019951887557924E-2</v>
      </c>
      <c r="CH4047">
        <v>-5.0690650461542823</v>
      </c>
      <c r="CI4047" t="s">
        <v>479</v>
      </c>
    </row>
    <row r="4048" spans="47:87" x14ac:dyDescent="0.3">
      <c r="AU4048">
        <v>0.3</v>
      </c>
      <c r="AV4048">
        <v>20.451020996281244</v>
      </c>
      <c r="AW4048">
        <v>0.39578065426148173</v>
      </c>
      <c r="AX4048">
        <v>1.6706566647600549</v>
      </c>
      <c r="AY4048">
        <v>350.90717326109512</v>
      </c>
      <c r="AZ4048">
        <v>9.2005485743863163E-2</v>
      </c>
      <c r="BA4048">
        <v>491.03370995622555</v>
      </c>
      <c r="BB4048">
        <v>390.90620554291382</v>
      </c>
      <c r="BC4048">
        <v>1</v>
      </c>
      <c r="BD4048">
        <v>45.170703553037882</v>
      </c>
      <c r="BE4048">
        <v>100.2693147375612</v>
      </c>
      <c r="BF4048">
        <v>10.894956025356613</v>
      </c>
      <c r="BG4048">
        <v>5.4043609600274847</v>
      </c>
      <c r="BH4048">
        <v>357.6053312154159</v>
      </c>
      <c r="BI4048">
        <v>0.19999999999999998</v>
      </c>
      <c r="BJ4048">
        <v>2124.9947302033802</v>
      </c>
      <c r="BK4048">
        <v>697.59315238800195</v>
      </c>
      <c r="BL4048">
        <v>861.72841704752545</v>
      </c>
      <c r="BM4048">
        <v>989.86566956526724</v>
      </c>
      <c r="BN4048">
        <v>148.0836445765012</v>
      </c>
      <c r="BO4048">
        <v>35.873943812240775</v>
      </c>
      <c r="BP4048">
        <v>4.7602361482932128E-2</v>
      </c>
      <c r="BQ4048">
        <v>100</v>
      </c>
      <c r="BR4048">
        <v>324.24004723989947</v>
      </c>
      <c r="BS4048">
        <v>5.1397686774457205E-2</v>
      </c>
      <c r="BT4048">
        <v>2.8670235569956817E-4</v>
      </c>
      <c r="BU4048">
        <v>20.88552850856092</v>
      </c>
      <c r="BV4048">
        <v>0.58825288474933346</v>
      </c>
      <c r="BW4048">
        <v>14.439121013960046</v>
      </c>
      <c r="BX4048">
        <v>35.347907741023192</v>
      </c>
      <c r="BY4048">
        <v>34.444290981481707</v>
      </c>
      <c r="BZ4048">
        <v>1059.9749986492166</v>
      </c>
      <c r="CA4048">
        <v>280.83848316401668</v>
      </c>
      <c r="CB4048">
        <v>261.41480690701326</v>
      </c>
      <c r="CC4048" s="156">
        <v>1</v>
      </c>
      <c r="CD4048">
        <v>1180</v>
      </c>
      <c r="CE4048">
        <v>9.5259990433590458E-2</v>
      </c>
      <c r="CF4048">
        <v>4.415305261714936</v>
      </c>
      <c r="CG4048">
        <v>0.12642350647232853</v>
      </c>
      <c r="CH4048">
        <v>-3.5826196960203882</v>
      </c>
      <c r="CI4048" t="s">
        <v>479</v>
      </c>
    </row>
    <row r="4049" spans="47:87" x14ac:dyDescent="0.3">
      <c r="AU4049">
        <v>0.3</v>
      </c>
      <c r="AV4049">
        <v>20.199605994443136</v>
      </c>
      <c r="AW4049">
        <v>0.31773416114304132</v>
      </c>
      <c r="AX4049">
        <v>1.9170856446147886</v>
      </c>
      <c r="AY4049">
        <v>339.3456469789482</v>
      </c>
      <c r="AZ4049">
        <v>9.3789594703395179E-2</v>
      </c>
      <c r="BA4049">
        <v>461.01441742412339</v>
      </c>
      <c r="BB4049">
        <v>318.96093132257573</v>
      </c>
      <c r="BC4049">
        <v>1</v>
      </c>
      <c r="BD4049">
        <v>45.604188943464983</v>
      </c>
      <c r="BE4049">
        <v>105.97752649960704</v>
      </c>
      <c r="BF4049">
        <v>8.3224041230612418</v>
      </c>
      <c r="BG4049">
        <v>5.4629403630393796</v>
      </c>
      <c r="BH4049">
        <v>413.30125590700322</v>
      </c>
      <c r="BI4049">
        <v>0.19999999999999993</v>
      </c>
      <c r="BJ4049">
        <v>3018.8494631800754</v>
      </c>
      <c r="BK4049">
        <v>686.99149583412566</v>
      </c>
      <c r="BL4049">
        <v>813.82178779371975</v>
      </c>
      <c r="BM4049">
        <v>861.29012100253726</v>
      </c>
      <c r="BN4049">
        <v>165.86233851481819</v>
      </c>
      <c r="BO4049">
        <v>28.534503153742616</v>
      </c>
      <c r="BP4049">
        <v>7.0302785419573119E-2</v>
      </c>
      <c r="BQ4049">
        <v>100</v>
      </c>
      <c r="BR4049">
        <v>373.31913014948441</v>
      </c>
      <c r="BS4049">
        <v>5.7074229334907862E-2</v>
      </c>
      <c r="BT4049">
        <v>3.1987247340160233E-4</v>
      </c>
      <c r="BU4049">
        <v>109.09983933338373</v>
      </c>
      <c r="BV4049">
        <v>0.56403852342082994</v>
      </c>
      <c r="BW4049">
        <v>14.769361729971649</v>
      </c>
      <c r="BX4049">
        <v>33.222888801712301</v>
      </c>
      <c r="BY4049">
        <v>26.844818160282468</v>
      </c>
      <c r="BZ4049">
        <v>1226.8321121700565</v>
      </c>
      <c r="CA4049">
        <v>289.74140385863035</v>
      </c>
      <c r="CB4049">
        <v>239.52970216854271</v>
      </c>
      <c r="CC4049" s="156">
        <v>1.2</v>
      </c>
      <c r="CD4049">
        <v>1270</v>
      </c>
      <c r="CE4049">
        <v>8.1498146763431034E-2</v>
      </c>
      <c r="CF4049">
        <v>3.9168134433579969</v>
      </c>
      <c r="CG4049">
        <v>0.12211145726903277</v>
      </c>
      <c r="CH4049">
        <v>-2.0405780860443974</v>
      </c>
      <c r="CI4049" t="s">
        <v>479</v>
      </c>
    </row>
    <row r="4050" spans="47:87" x14ac:dyDescent="0.3">
      <c r="AU4050">
        <v>0.3</v>
      </c>
      <c r="AV4050">
        <v>20.740615346650515</v>
      </c>
      <c r="AW4050">
        <v>0.32090899855525945</v>
      </c>
      <c r="AX4050">
        <v>2.3140601397087002</v>
      </c>
      <c r="AY4050">
        <v>330.92106331777222</v>
      </c>
      <c r="AZ4050">
        <v>0.10977232304039562</v>
      </c>
      <c r="BA4050">
        <v>479.49114823656686</v>
      </c>
      <c r="BB4050">
        <v>349.16520301938186</v>
      </c>
      <c r="BC4050">
        <v>1</v>
      </c>
      <c r="BD4050">
        <v>38.956522285771157</v>
      </c>
      <c r="BE4050">
        <v>110.89411278724745</v>
      </c>
      <c r="BF4050">
        <v>13.146307413169312</v>
      </c>
      <c r="BG4050">
        <v>5.4782436089344078</v>
      </c>
      <c r="BH4050">
        <v>409.92091241890699</v>
      </c>
      <c r="BI4050">
        <v>0.2</v>
      </c>
      <c r="BJ4050">
        <v>2699.8243639550637</v>
      </c>
      <c r="BK4050">
        <v>676.81828632029658</v>
      </c>
      <c r="BL4050">
        <v>851.97542260253147</v>
      </c>
      <c r="BM4050">
        <v>916.14603051343443</v>
      </c>
      <c r="BN4050">
        <v>82.545901286786361</v>
      </c>
      <c r="BO4050">
        <v>29.04724204687389</v>
      </c>
      <c r="BP4050">
        <v>4.33120592334214E-2</v>
      </c>
      <c r="BQ4050">
        <v>100</v>
      </c>
      <c r="BR4050">
        <v>303.98762102860258</v>
      </c>
      <c r="BS4050">
        <v>5.734526941443252E-2</v>
      </c>
      <c r="BT4050">
        <v>3.0207657952922612E-4</v>
      </c>
      <c r="BU4050">
        <v>36.006237114191926</v>
      </c>
      <c r="BV4050">
        <v>0.53514658001529802</v>
      </c>
      <c r="BW4050">
        <v>14.102791838482004</v>
      </c>
      <c r="BX4050">
        <v>38.209671427709964</v>
      </c>
      <c r="BY4050">
        <v>35.510088065064565</v>
      </c>
      <c r="BZ4050">
        <v>1023.8619014179765</v>
      </c>
      <c r="CA4050">
        <v>353.71344796509885</v>
      </c>
      <c r="CB4050">
        <v>224.84888101090996</v>
      </c>
      <c r="CC4050" s="156">
        <v>1.1000000000000001</v>
      </c>
      <c r="CD4050">
        <v>1130</v>
      </c>
      <c r="CE4050">
        <v>0.12308481298631979</v>
      </c>
      <c r="CF4050">
        <v>4.7642149859685441</v>
      </c>
      <c r="CG4050">
        <v>0.15275791597550234</v>
      </c>
      <c r="CH4050">
        <v>4.3442231732329013</v>
      </c>
      <c r="CI4050">
        <v>14</v>
      </c>
    </row>
    <row r="4051" spans="47:87" x14ac:dyDescent="0.3">
      <c r="AU4051">
        <v>0.3</v>
      </c>
      <c r="AV4051">
        <v>20.910609003116353</v>
      </c>
      <c r="AW4051">
        <v>0.35358338843605081</v>
      </c>
      <c r="AX4051">
        <v>0.81214551285150438</v>
      </c>
      <c r="AY4051">
        <v>327.90545095644956</v>
      </c>
      <c r="AZ4051">
        <v>0.10779468456478129</v>
      </c>
      <c r="BA4051">
        <v>455.64656017676657</v>
      </c>
      <c r="BB4051">
        <v>305.9822481242233</v>
      </c>
      <c r="BC4051">
        <v>1</v>
      </c>
      <c r="BD4051">
        <v>37.22050191919628</v>
      </c>
      <c r="BE4051">
        <v>93.699186903068792</v>
      </c>
      <c r="BF4051">
        <v>9.4638690639693532</v>
      </c>
      <c r="BG4051">
        <v>3.9621456747469992</v>
      </c>
      <c r="BH4051">
        <v>443.95907241090651</v>
      </c>
      <c r="BI4051">
        <v>0.20000000000000009</v>
      </c>
      <c r="BJ4051">
        <v>2117.1477405920564</v>
      </c>
      <c r="BK4051">
        <v>680.36622589969249</v>
      </c>
      <c r="BL4051">
        <v>828.11151243574875</v>
      </c>
      <c r="BM4051">
        <v>824.48458173098334</v>
      </c>
      <c r="BN4051">
        <v>185.35807707112053</v>
      </c>
      <c r="BO4051">
        <v>32.203267458122006</v>
      </c>
      <c r="BP4051">
        <v>2.3700727079711763E-2</v>
      </c>
      <c r="BQ4051">
        <v>100</v>
      </c>
      <c r="BR4051">
        <v>328.4014483527792</v>
      </c>
      <c r="BS4051">
        <v>6.2186624795387321E-2</v>
      </c>
      <c r="BT4051">
        <v>3.0682293657550161E-4</v>
      </c>
      <c r="BU4051">
        <v>0</v>
      </c>
      <c r="BV4051">
        <v>0.4986997849508597</v>
      </c>
      <c r="BW4051">
        <v>14.243612941890735</v>
      </c>
      <c r="BX4051">
        <v>36.277599290003927</v>
      </c>
      <c r="BY4051">
        <v>37.820325025459972</v>
      </c>
      <c r="BZ4051">
        <v>1011.0539050210637</v>
      </c>
      <c r="CA4051">
        <v>275.00674131541979</v>
      </c>
      <c r="CB4051">
        <v>209.9095906158619</v>
      </c>
      <c r="CC4051" s="156">
        <v>0.75</v>
      </c>
      <c r="CD4051">
        <v>1740</v>
      </c>
      <c r="CE4051">
        <v>0.24615482594150961</v>
      </c>
      <c r="CF4051">
        <v>8.2242494630506293</v>
      </c>
      <c r="CG4051">
        <v>0.33789797220713336</v>
      </c>
      <c r="CH4051">
        <v>24.27515851788602</v>
      </c>
      <c r="CI4051">
        <v>5</v>
      </c>
    </row>
    <row r="4052" spans="47:87" x14ac:dyDescent="0.3">
      <c r="AU4052">
        <v>0.3</v>
      </c>
      <c r="AV4052">
        <v>20.344014620760358</v>
      </c>
      <c r="AW4052">
        <v>0.31067320908703688</v>
      </c>
      <c r="AX4052">
        <v>0.5190679813134107</v>
      </c>
      <c r="AY4052">
        <v>340.94271111267034</v>
      </c>
      <c r="AZ4052">
        <v>9.5724790282619585E-2</v>
      </c>
      <c r="BA4052">
        <v>491.20824559048668</v>
      </c>
      <c r="BB4052">
        <v>239.68288008455653</v>
      </c>
      <c r="BC4052">
        <v>1</v>
      </c>
      <c r="BD4052">
        <v>40.385582647748905</v>
      </c>
      <c r="BE4052">
        <v>105.30474754817168</v>
      </c>
      <c r="BF4052">
        <v>10.819155015870246</v>
      </c>
      <c r="BG4052">
        <v>4.6946386327017029</v>
      </c>
      <c r="BH4052">
        <v>420.46451997406899</v>
      </c>
      <c r="BI4052">
        <v>0.20000000000000007</v>
      </c>
      <c r="BJ4052">
        <v>2483.7089921764941</v>
      </c>
      <c r="BK4052">
        <v>696.61866085683459</v>
      </c>
      <c r="BL4052">
        <v>832.90056029188418</v>
      </c>
      <c r="BM4052">
        <v>952.05097395276664</v>
      </c>
      <c r="BN4052">
        <v>149.92628702402982</v>
      </c>
      <c r="BO4052">
        <v>28.209458660835011</v>
      </c>
      <c r="BP4052">
        <v>3.1216795094617562E-2</v>
      </c>
      <c r="BQ4052">
        <v>100</v>
      </c>
      <c r="BR4052">
        <v>323.89418331203768</v>
      </c>
      <c r="BS4052">
        <v>5.2167367593281708E-2</v>
      </c>
      <c r="BT4052">
        <v>3.2315441382703159E-4</v>
      </c>
      <c r="BU4052">
        <v>52.91407944535878</v>
      </c>
      <c r="BV4052">
        <v>0.48870537656898877</v>
      </c>
      <c r="BW4052">
        <v>14.005880718305416</v>
      </c>
      <c r="BX4052">
        <v>36.856004147453497</v>
      </c>
      <c r="BY4052">
        <v>36.37742459854244</v>
      </c>
      <c r="BZ4052">
        <v>899.92591414048309</v>
      </c>
      <c r="CA4052">
        <v>313.81056199677755</v>
      </c>
      <c r="CB4052">
        <v>231.531310016931</v>
      </c>
      <c r="CC4052" s="156">
        <v>1.1499999999999999</v>
      </c>
      <c r="CD4052">
        <v>1270</v>
      </c>
      <c r="CE4052">
        <v>0.2055689371150542</v>
      </c>
      <c r="CF4052">
        <v>6.3005898624547889</v>
      </c>
      <c r="CG4052">
        <v>0.24829193989185963</v>
      </c>
      <c r="CH4052">
        <v>22.350559866767259</v>
      </c>
      <c r="CI4052">
        <v>6</v>
      </c>
    </row>
    <row r="4053" spans="47:87" x14ac:dyDescent="0.3">
      <c r="AU4053">
        <v>0.3</v>
      </c>
      <c r="AV4053">
        <v>21.823708585511138</v>
      </c>
      <c r="AW4053">
        <v>0.31332727588958426</v>
      </c>
      <c r="AX4053">
        <v>1.020442310770791</v>
      </c>
      <c r="AY4053">
        <v>328.7438018781898</v>
      </c>
      <c r="AZ4053">
        <v>0.11391025038253497</v>
      </c>
      <c r="BA4053">
        <v>412.76903443044392</v>
      </c>
      <c r="BB4053">
        <v>362.14404180547484</v>
      </c>
      <c r="BC4053">
        <v>1</v>
      </c>
      <c r="BD4053">
        <v>33.723924636756124</v>
      </c>
      <c r="BE4053">
        <v>100.93223070509048</v>
      </c>
      <c r="BF4053">
        <v>18.861408965340623</v>
      </c>
      <c r="BG4053">
        <v>4.4494296443086192</v>
      </c>
      <c r="BH4053">
        <v>397.77847988987384</v>
      </c>
      <c r="BI4053">
        <v>0.19999999999999996</v>
      </c>
      <c r="BJ4053">
        <v>2990.8181264694927</v>
      </c>
      <c r="BK4053">
        <v>683.94883598692354</v>
      </c>
      <c r="BL4053">
        <v>815.66756028369286</v>
      </c>
      <c r="BM4053">
        <v>1021.3639333613112</v>
      </c>
      <c r="BN4053">
        <v>105.60710786746344</v>
      </c>
      <c r="BO4053">
        <v>28.356523363105591</v>
      </c>
      <c r="BP4053">
        <v>4.2796719143459304E-2</v>
      </c>
      <c r="BQ4053">
        <v>100</v>
      </c>
      <c r="BR4053">
        <v>322.08716711806829</v>
      </c>
      <c r="BS4053">
        <v>5.3638279932149986E-2</v>
      </c>
      <c r="BT4053">
        <v>3.1189941991347962E-4</v>
      </c>
      <c r="BU4053">
        <v>20.946342041671205</v>
      </c>
      <c r="BV4053">
        <v>0.55758106081651992</v>
      </c>
      <c r="BW4053">
        <v>12.923699316517924</v>
      </c>
      <c r="BX4053">
        <v>34.617728784626387</v>
      </c>
      <c r="BY4053">
        <v>39.481673925992936</v>
      </c>
      <c r="BZ4053">
        <v>937.21630748376072</v>
      </c>
      <c r="CA4053">
        <v>273.73622061998907</v>
      </c>
      <c r="CB4053">
        <v>227.62911864713104</v>
      </c>
      <c r="CC4053" s="156">
        <v>0.91</v>
      </c>
      <c r="CD4053">
        <v>2350</v>
      </c>
      <c r="CE4053">
        <v>4.2919246754437923E-2</v>
      </c>
      <c r="CF4053">
        <v>2.0804807032641879</v>
      </c>
      <c r="CG4053">
        <v>7.9298972502909543E-2</v>
      </c>
      <c r="CH4053">
        <v>-9.4657641591640971</v>
      </c>
      <c r="CI4053" t="s">
        <v>479</v>
      </c>
    </row>
    <row r="4054" spans="47:87" x14ac:dyDescent="0.3">
      <c r="AU4054">
        <v>0.3</v>
      </c>
      <c r="AV4054">
        <v>21.158021361011549</v>
      </c>
      <c r="AW4054">
        <v>0.29688672800585419</v>
      </c>
      <c r="AX4054">
        <v>1.1093163543837288</v>
      </c>
      <c r="AY4054">
        <v>368.2748657942322</v>
      </c>
      <c r="AZ4054">
        <v>0.10654660716755139</v>
      </c>
      <c r="BA4054">
        <v>403.01769675164354</v>
      </c>
      <c r="BB4054">
        <v>344.56606614458019</v>
      </c>
      <c r="BC4054">
        <v>1</v>
      </c>
      <c r="BD4054">
        <v>36.942663922289185</v>
      </c>
      <c r="BE4054">
        <v>106.02412515615629</v>
      </c>
      <c r="BF4054">
        <v>4.9439194125860961</v>
      </c>
      <c r="BG4054">
        <v>4.0334419602738718</v>
      </c>
      <c r="BH4054">
        <v>390.1021263562908</v>
      </c>
      <c r="BI4054">
        <v>0.20000000000000004</v>
      </c>
      <c r="BJ4054">
        <v>2208.9021543425483</v>
      </c>
      <c r="BK4054">
        <v>673.07860607878274</v>
      </c>
      <c r="BL4054">
        <v>877.2858377645714</v>
      </c>
      <c r="BM4054">
        <v>721.76325617203975</v>
      </c>
      <c r="BN4054">
        <v>164.10133514013216</v>
      </c>
      <c r="BO4054">
        <v>26.886958562298322</v>
      </c>
      <c r="BP4054">
        <v>3.8334114510859267E-2</v>
      </c>
      <c r="BQ4054">
        <v>100</v>
      </c>
      <c r="BR4054">
        <v>369.69723194015648</v>
      </c>
      <c r="BS4054">
        <v>5.2311674867620048E-2</v>
      </c>
      <c r="BT4054">
        <v>3.0657289419490797E-4</v>
      </c>
      <c r="BU4054">
        <v>36.837606374690111</v>
      </c>
      <c r="BV4054">
        <v>0.53836216754778377</v>
      </c>
      <c r="BW4054">
        <v>14.253597480061675</v>
      </c>
      <c r="BX4054">
        <v>36.704421163255041</v>
      </c>
      <c r="BY4054">
        <v>33.892711769970759</v>
      </c>
      <c r="BZ4054">
        <v>930.30801944855671</v>
      </c>
      <c r="CA4054">
        <v>226.18747439233718</v>
      </c>
      <c r="CB4054">
        <v>245.61899343250221</v>
      </c>
      <c r="CC4054" s="156">
        <v>1.06</v>
      </c>
      <c r="CD4054">
        <v>1170</v>
      </c>
      <c r="CE4054">
        <v>0.15942529812577311</v>
      </c>
      <c r="CF4054">
        <v>5.9765425577499638</v>
      </c>
      <c r="CG4054">
        <v>0.18922059355398671</v>
      </c>
      <c r="CH4054">
        <v>14.776299679468005</v>
      </c>
      <c r="CI4054">
        <v>9</v>
      </c>
    </row>
    <row r="4055" spans="47:87" x14ac:dyDescent="0.3">
      <c r="AU4055">
        <v>0.3</v>
      </c>
      <c r="AV4055">
        <v>18.576746518349708</v>
      </c>
      <c r="AW4055">
        <v>0.32691945816856238</v>
      </c>
      <c r="AX4055">
        <v>0.88621729407837058</v>
      </c>
      <c r="AY4055">
        <v>356.0711770466342</v>
      </c>
      <c r="AZ4055">
        <v>9.5570098502151868E-2</v>
      </c>
      <c r="BA4055">
        <v>450.84530655193453</v>
      </c>
      <c r="BB4055">
        <v>378.64726189172006</v>
      </c>
      <c r="BC4055">
        <v>1</v>
      </c>
      <c r="BD4055">
        <v>39.543250577592765</v>
      </c>
      <c r="BE4055">
        <v>103.68988682420469</v>
      </c>
      <c r="BF4055">
        <v>10.096166662525912</v>
      </c>
      <c r="BG4055">
        <v>6.3144447714544718</v>
      </c>
      <c r="BH4055">
        <v>410.17712324746185</v>
      </c>
      <c r="BI4055">
        <v>0.19999999999999996</v>
      </c>
      <c r="BJ4055">
        <v>2757.1687186906297</v>
      </c>
      <c r="BK4055">
        <v>687.91632174339054</v>
      </c>
      <c r="BL4055">
        <v>857.42591634154394</v>
      </c>
      <c r="BM4055">
        <v>1075.9088378725564</v>
      </c>
      <c r="BN4055">
        <v>169.70179779974626</v>
      </c>
      <c r="BO4055">
        <v>29.583252393276236</v>
      </c>
      <c r="BP4055">
        <v>4.5176505872063712E-2</v>
      </c>
      <c r="BQ4055">
        <v>100</v>
      </c>
      <c r="BR4055">
        <v>364.11786075634296</v>
      </c>
      <c r="BS4055">
        <v>5.4078882153600363E-2</v>
      </c>
      <c r="BT4055">
        <v>3.0507920486636534E-4</v>
      </c>
      <c r="BU4055">
        <v>37.299827647218855</v>
      </c>
      <c r="BV4055">
        <v>0.52199384183200159</v>
      </c>
      <c r="BW4055">
        <v>14.363259238200344</v>
      </c>
      <c r="BX4055">
        <v>38.220475904769515</v>
      </c>
      <c r="BY4055">
        <v>33.157198064408824</v>
      </c>
      <c r="BZ4055">
        <v>844.38059385052406</v>
      </c>
      <c r="CA4055">
        <v>321.05622480756062</v>
      </c>
      <c r="CB4055">
        <v>228.09017694543482</v>
      </c>
      <c r="CC4055" s="156">
        <v>1.1399999999999999</v>
      </c>
      <c r="CD4055">
        <v>1190</v>
      </c>
      <c r="CE4055">
        <v>8.2180938149402305E-2</v>
      </c>
      <c r="CF4055">
        <v>3.3077918860678288</v>
      </c>
      <c r="CG4055">
        <v>0.11693474297725089</v>
      </c>
      <c r="CH4055">
        <v>-4.3200007911985123</v>
      </c>
      <c r="CI4055" t="s">
        <v>479</v>
      </c>
    </row>
    <row r="4056" spans="47:87" x14ac:dyDescent="0.3">
      <c r="AU4056">
        <v>0.3</v>
      </c>
      <c r="AV4056">
        <v>19.643908776150443</v>
      </c>
      <c r="AW4056">
        <v>0.32174666065277274</v>
      </c>
      <c r="AX4056">
        <v>1.5814020572506058</v>
      </c>
      <c r="AY4056">
        <v>333.17818433457614</v>
      </c>
      <c r="AZ4056">
        <v>0.10210721922431215</v>
      </c>
      <c r="BA4056">
        <v>378.82750879383195</v>
      </c>
      <c r="BB4056">
        <v>413.74716423273293</v>
      </c>
      <c r="BC4056">
        <v>1</v>
      </c>
      <c r="BD4056">
        <v>32.983219143369226</v>
      </c>
      <c r="BE4056">
        <v>90.666049648629297</v>
      </c>
      <c r="BF4056">
        <v>22.499451669339482</v>
      </c>
      <c r="BG4056">
        <v>4.7928633027833412</v>
      </c>
      <c r="BH4056">
        <v>413.79236888397378</v>
      </c>
      <c r="BI4056">
        <v>0.19999999999999998</v>
      </c>
      <c r="BJ4056">
        <v>2401.652437609901</v>
      </c>
      <c r="BK4056">
        <v>686.53587175526116</v>
      </c>
      <c r="BL4056">
        <v>854.89899117184336</v>
      </c>
      <c r="BM4056">
        <v>821.43742515113411</v>
      </c>
      <c r="BN4056">
        <v>116.80648711374735</v>
      </c>
      <c r="BO4056">
        <v>29.000141388628016</v>
      </c>
      <c r="BP4056">
        <v>5.8379568267095124E-2</v>
      </c>
      <c r="BQ4056">
        <v>100</v>
      </c>
      <c r="BR4056">
        <v>333.15052283068974</v>
      </c>
      <c r="BS4056">
        <v>5.7011246647341828E-2</v>
      </c>
      <c r="BT4056">
        <v>3.2799185185423919E-4</v>
      </c>
      <c r="BU4056">
        <v>25.876195178516681</v>
      </c>
      <c r="BV4056">
        <v>0.52818858947146929</v>
      </c>
      <c r="BW4056">
        <v>14.194018786776471</v>
      </c>
      <c r="BX4056">
        <v>33.369889903815292</v>
      </c>
      <c r="BY4056">
        <v>30.686906119160035</v>
      </c>
      <c r="BZ4056">
        <v>1098.9804712387213</v>
      </c>
      <c r="CA4056">
        <v>305.27489062181934</v>
      </c>
      <c r="CB4056">
        <v>201.07832516494292</v>
      </c>
      <c r="CC4056" s="156">
        <v>0.84</v>
      </c>
      <c r="CD4056">
        <v>2610</v>
      </c>
      <c r="CE4056">
        <v>7.755880914979385E-2</v>
      </c>
      <c r="CF4056">
        <v>3.2087206321176698</v>
      </c>
      <c r="CG4056">
        <v>0.102487383528047</v>
      </c>
      <c r="CH4056">
        <v>-4.4142355164112672</v>
      </c>
      <c r="CI4056" t="s">
        <v>479</v>
      </c>
    </row>
    <row r="4057" spans="47:87" x14ac:dyDescent="0.3">
      <c r="AU4057">
        <v>0.3</v>
      </c>
      <c r="AV4057">
        <v>17.38661956722385</v>
      </c>
      <c r="AW4057">
        <v>0.30067035107493939</v>
      </c>
      <c r="AX4057">
        <v>1.8757996728808779</v>
      </c>
      <c r="AY4057">
        <v>356.29656579680392</v>
      </c>
      <c r="AZ4057">
        <v>0.10121847590592702</v>
      </c>
      <c r="BA4057">
        <v>473.03680359733448</v>
      </c>
      <c r="BB4057">
        <v>388.91575628149275</v>
      </c>
      <c r="BC4057">
        <v>1</v>
      </c>
      <c r="BD4057">
        <v>39.584980153676007</v>
      </c>
      <c r="BE4057">
        <v>100.10033634996577</v>
      </c>
      <c r="BF4057">
        <v>15.316449924074222</v>
      </c>
      <c r="BG4057">
        <v>4.4150252814327189</v>
      </c>
      <c r="BH4057">
        <v>410.03555219924948</v>
      </c>
      <c r="BI4057">
        <v>0.20000000000000004</v>
      </c>
      <c r="BJ4057">
        <v>2666.099509473841</v>
      </c>
      <c r="BK4057">
        <v>674.11315659929232</v>
      </c>
      <c r="BL4057">
        <v>919.12909052699717</v>
      </c>
      <c r="BM4057">
        <v>938.22844866426772</v>
      </c>
      <c r="BN4057">
        <v>196.20344074132527</v>
      </c>
      <c r="BO4057">
        <v>27.099302233411503</v>
      </c>
      <c r="BP4057">
        <v>5.4667771015865958E-2</v>
      </c>
      <c r="BQ4057">
        <v>100</v>
      </c>
      <c r="BR4057">
        <v>400.47949069759341</v>
      </c>
      <c r="BS4057">
        <v>5.401826742304984E-2</v>
      </c>
      <c r="BT4057">
        <v>2.9854409866957916E-4</v>
      </c>
      <c r="BU4057">
        <v>22.903827368748221</v>
      </c>
      <c r="BV4057">
        <v>0.57190980409728087</v>
      </c>
      <c r="BW4057">
        <v>13.755717070449698</v>
      </c>
      <c r="BX4057">
        <v>35.599756697958945</v>
      </c>
      <c r="BY4057">
        <v>39.585569386818847</v>
      </c>
      <c r="BZ4057">
        <v>919.54247214961651</v>
      </c>
      <c r="CA4057">
        <v>328.98843285047315</v>
      </c>
      <c r="CB4057">
        <v>220.21471826457608</v>
      </c>
      <c r="CC4057" s="156">
        <v>0.73</v>
      </c>
      <c r="CD4057">
        <v>3340</v>
      </c>
      <c r="CE4057">
        <v>8.2354747920398763E-2</v>
      </c>
      <c r="CF4057">
        <v>3.3464473331278777</v>
      </c>
      <c r="CG4057">
        <v>0.11299454839769928</v>
      </c>
      <c r="CH4057">
        <v>-0.72888181357673598</v>
      </c>
      <c r="CI4057" t="s">
        <v>479</v>
      </c>
    </row>
    <row r="4058" spans="47:87" x14ac:dyDescent="0.3">
      <c r="AU4058">
        <v>0.3</v>
      </c>
      <c r="AV4058">
        <v>18.795499945836323</v>
      </c>
      <c r="AW4058">
        <v>0.24647261620112293</v>
      </c>
      <c r="AX4058">
        <v>2.1065633647632684</v>
      </c>
      <c r="AY4058">
        <v>345.04409006678225</v>
      </c>
      <c r="AZ4058">
        <v>0.11893838678531096</v>
      </c>
      <c r="BA4058">
        <v>404.44910838530433</v>
      </c>
      <c r="BB4058">
        <v>333.5465259549261</v>
      </c>
      <c r="BC4058">
        <v>1</v>
      </c>
      <c r="BD4058">
        <v>47.253489069624919</v>
      </c>
      <c r="BE4058">
        <v>105.52955206750426</v>
      </c>
      <c r="BF4058">
        <v>7.5569214072563229</v>
      </c>
      <c r="BG4058">
        <v>5.2440364303340772</v>
      </c>
      <c r="BH4058">
        <v>391.05363253978908</v>
      </c>
      <c r="BI4058">
        <v>0.2</v>
      </c>
      <c r="BJ4058">
        <v>2445.9502218976868</v>
      </c>
      <c r="BK4058">
        <v>686.95216345538438</v>
      </c>
      <c r="BL4058">
        <v>919.35475641229152</v>
      </c>
      <c r="BM4058">
        <v>967.26221180045002</v>
      </c>
      <c r="BN4058">
        <v>73.200893569659542</v>
      </c>
      <c r="BO4058">
        <v>22.237851128646582</v>
      </c>
      <c r="BP4058">
        <v>4.1803233186014026E-2</v>
      </c>
      <c r="BQ4058">
        <v>100</v>
      </c>
      <c r="BR4058">
        <v>378.21967244194053</v>
      </c>
      <c r="BS4058">
        <v>5.4126971371437897E-2</v>
      </c>
      <c r="BT4058">
        <v>3.2773344276354921E-4</v>
      </c>
      <c r="BU4058">
        <v>0</v>
      </c>
      <c r="BV4058">
        <v>0.49703095788142609</v>
      </c>
      <c r="BW4058">
        <v>13.790472975322066</v>
      </c>
      <c r="BX4058">
        <v>35.434454622295547</v>
      </c>
      <c r="BY4058">
        <v>32.907503511577119</v>
      </c>
      <c r="BZ4058">
        <v>958.0263130198316</v>
      </c>
      <c r="CA4058">
        <v>234.76123781011756</v>
      </c>
      <c r="CB4058">
        <v>226.11350868616333</v>
      </c>
      <c r="CC4058" s="156">
        <v>0.95</v>
      </c>
      <c r="CD4058">
        <v>2110</v>
      </c>
      <c r="CE4058">
        <v>9.2031864186033152E-2</v>
      </c>
      <c r="CF4058">
        <v>3.9026293188069605</v>
      </c>
      <c r="CG4058">
        <v>0.13647350282136009</v>
      </c>
      <c r="CH4058">
        <v>0.40293749844783217</v>
      </c>
      <c r="CI4058">
        <v>18</v>
      </c>
    </row>
    <row r="4059" spans="47:87" x14ac:dyDescent="0.3">
      <c r="AU4059">
        <v>0.3</v>
      </c>
      <c r="AV4059">
        <v>19.397535266345209</v>
      </c>
      <c r="AW4059">
        <v>0.33245131482817364</v>
      </c>
      <c r="AX4059">
        <v>1.5890227713310532</v>
      </c>
      <c r="AY4059">
        <v>296.70463164168768</v>
      </c>
      <c r="AZ4059">
        <v>0.10211980693851529</v>
      </c>
      <c r="BA4059">
        <v>416.45212736046534</v>
      </c>
      <c r="BB4059">
        <v>342.81111678606243</v>
      </c>
      <c r="BC4059">
        <v>1</v>
      </c>
      <c r="BD4059">
        <v>39.324209429212843</v>
      </c>
      <c r="BE4059">
        <v>108.93232861103483</v>
      </c>
      <c r="BF4059">
        <v>19.52148004009522</v>
      </c>
      <c r="BG4059">
        <v>6.0975602628558647</v>
      </c>
      <c r="BH4059">
        <v>410.63317748194351</v>
      </c>
      <c r="BI4059">
        <v>0.2</v>
      </c>
      <c r="BJ4059">
        <v>2314.9473853098766</v>
      </c>
      <c r="BK4059">
        <v>699.92824730313203</v>
      </c>
      <c r="BL4059">
        <v>947.76613247184707</v>
      </c>
      <c r="BM4059">
        <v>976.00116936967606</v>
      </c>
      <c r="BN4059">
        <v>120.24508736463542</v>
      </c>
      <c r="BO4059">
        <v>30.106852213591452</v>
      </c>
      <c r="BP4059">
        <v>4.3124047674472317E-2</v>
      </c>
      <c r="BQ4059">
        <v>100</v>
      </c>
      <c r="BR4059">
        <v>409.77340873567766</v>
      </c>
      <c r="BS4059">
        <v>5.7084129448386152E-2</v>
      </c>
      <c r="BT4059">
        <v>3.0016421003381939E-4</v>
      </c>
      <c r="BU4059">
        <v>7.5874066941996299</v>
      </c>
      <c r="BV4059">
        <v>0.59442280042229645</v>
      </c>
      <c r="BW4059">
        <v>15.546609357178836</v>
      </c>
      <c r="BX4059">
        <v>37.221908473750453</v>
      </c>
      <c r="BY4059">
        <v>30.424131336775577</v>
      </c>
      <c r="BZ4059">
        <v>847.14884588724476</v>
      </c>
      <c r="CA4059">
        <v>319.41816400873756</v>
      </c>
      <c r="CB4059">
        <v>210.31173561129515</v>
      </c>
      <c r="CC4059" s="156">
        <v>1.25</v>
      </c>
      <c r="CD4059">
        <v>1750</v>
      </c>
      <c r="CE4059">
        <v>0.11108743718550884</v>
      </c>
      <c r="CF4059">
        <v>3.4428117696120175</v>
      </c>
      <c r="CG4059">
        <v>0.12050004028438335</v>
      </c>
      <c r="CH4059">
        <v>3.0706441346069768</v>
      </c>
      <c r="CI4059">
        <v>16</v>
      </c>
    </row>
    <row r="4060" spans="47:87" x14ac:dyDescent="0.3">
      <c r="AU4060">
        <v>0.3</v>
      </c>
      <c r="AV4060">
        <v>20.066154046170563</v>
      </c>
      <c r="AW4060">
        <v>0.34527811810795483</v>
      </c>
      <c r="AX4060">
        <v>1.258973818209606</v>
      </c>
      <c r="AY4060">
        <v>328.2060421881294</v>
      </c>
      <c r="AZ4060">
        <v>9.9935533636158216E-2</v>
      </c>
      <c r="BA4060">
        <v>430.30955077693812</v>
      </c>
      <c r="BB4060">
        <v>313.02479794341588</v>
      </c>
      <c r="BC4060">
        <v>1</v>
      </c>
      <c r="BD4060">
        <v>36.513642154786695</v>
      </c>
      <c r="BE4060">
        <v>108.09497309132334</v>
      </c>
      <c r="BF4060">
        <v>16.664585420272832</v>
      </c>
      <c r="BG4060">
        <v>4.3969029468022258</v>
      </c>
      <c r="BH4060">
        <v>419.76366065475327</v>
      </c>
      <c r="BI4060">
        <v>0.2</v>
      </c>
      <c r="BJ4060">
        <v>3006.4798434732738</v>
      </c>
      <c r="BK4060">
        <v>682.58746020905994</v>
      </c>
      <c r="BL4060">
        <v>885.03992678812517</v>
      </c>
      <c r="BM4060">
        <v>918.95009538944089</v>
      </c>
      <c r="BN4060">
        <v>128.19873782487872</v>
      </c>
      <c r="BO4060">
        <v>30.877187691275847</v>
      </c>
      <c r="BP4060">
        <v>9.2294940254666141E-2</v>
      </c>
      <c r="BQ4060">
        <v>100</v>
      </c>
      <c r="BR4060">
        <v>354.32670990266666</v>
      </c>
      <c r="BS4060">
        <v>5.6992279079314784E-2</v>
      </c>
      <c r="BT4060">
        <v>2.7360645176553256E-4</v>
      </c>
      <c r="BU4060">
        <v>0</v>
      </c>
      <c r="BV4060">
        <v>0.57407972423076914</v>
      </c>
      <c r="BW4060">
        <v>15.235745855216251</v>
      </c>
      <c r="BX4060">
        <v>36.781007651138957</v>
      </c>
      <c r="BY4060">
        <v>35.071882825121861</v>
      </c>
      <c r="BZ4060">
        <v>871.02292204713024</v>
      </c>
      <c r="CA4060">
        <v>279.45272300828452</v>
      </c>
      <c r="CB4060">
        <v>211.31852150050506</v>
      </c>
      <c r="CC4060" s="156">
        <v>1.1100000000000001</v>
      </c>
      <c r="CD4060">
        <v>1400</v>
      </c>
      <c r="CE4060">
        <v>0.15179348471607224</v>
      </c>
      <c r="CF4060">
        <v>4.4809226812445662</v>
      </c>
      <c r="CG4060">
        <v>0.15901391250380345</v>
      </c>
      <c r="CH4060">
        <v>10.343234348157765</v>
      </c>
      <c r="CI4060">
        <v>11</v>
      </c>
    </row>
    <row r="4061" spans="47:87" x14ac:dyDescent="0.3">
      <c r="AU4061">
        <v>0.3</v>
      </c>
      <c r="AV4061">
        <v>20.282379992108837</v>
      </c>
      <c r="AW4061">
        <v>0.23959361801553786</v>
      </c>
      <c r="AX4061">
        <v>0.84695139253190166</v>
      </c>
      <c r="AY4061">
        <v>335.66216102928109</v>
      </c>
      <c r="AZ4061">
        <v>0.11136697241737127</v>
      </c>
      <c r="BA4061">
        <v>508.05896007186163</v>
      </c>
      <c r="BB4061">
        <v>363.94509891362736</v>
      </c>
      <c r="BC4061">
        <v>1</v>
      </c>
      <c r="BD4061">
        <v>40.119555524410792</v>
      </c>
      <c r="BE4061">
        <v>85.688259804784835</v>
      </c>
      <c r="BF4061">
        <v>15.812055410641868</v>
      </c>
      <c r="BG4061">
        <v>4.6657966058793967</v>
      </c>
      <c r="BH4061">
        <v>431.34137703094456</v>
      </c>
      <c r="BI4061">
        <v>0.19999999999999996</v>
      </c>
      <c r="BJ4061">
        <v>2706.3784878861093</v>
      </c>
      <c r="BK4061">
        <v>678.70795394563106</v>
      </c>
      <c r="BL4061">
        <v>918.3367161827814</v>
      </c>
      <c r="BM4061">
        <v>851.68583965525556</v>
      </c>
      <c r="BN4061">
        <v>121.18348050377081</v>
      </c>
      <c r="BO4061">
        <v>21.474266913295669</v>
      </c>
      <c r="BP4061">
        <v>5.8000917804247834E-2</v>
      </c>
      <c r="BQ4061">
        <v>100</v>
      </c>
      <c r="BR4061">
        <v>374.21505305654159</v>
      </c>
      <c r="BS4061">
        <v>5.4380510868399283E-2</v>
      </c>
      <c r="BT4061">
        <v>2.863635704569043E-4</v>
      </c>
      <c r="BU4061">
        <v>0</v>
      </c>
      <c r="BV4061">
        <v>0.5672454553060523</v>
      </c>
      <c r="BW4061">
        <v>16.293456320520992</v>
      </c>
      <c r="BX4061">
        <v>34.802892647277183</v>
      </c>
      <c r="BY4061">
        <v>33.536146050595896</v>
      </c>
      <c r="BZ4061">
        <v>958.79125685981035</v>
      </c>
      <c r="CA4061">
        <v>258.5600830354021</v>
      </c>
      <c r="CB4061">
        <v>243.51758198592313</v>
      </c>
      <c r="CC4061" s="156">
        <v>0.79</v>
      </c>
      <c r="CD4061">
        <v>2200</v>
      </c>
      <c r="CE4061">
        <v>0.16701817112919404</v>
      </c>
      <c r="CF4061">
        <v>5.7930906529361224</v>
      </c>
      <c r="CG4061">
        <v>0.20024054312726317</v>
      </c>
      <c r="CH4061">
        <v>13.98782827764447</v>
      </c>
      <c r="CI4061">
        <v>9</v>
      </c>
    </row>
    <row r="4062" spans="47:87" x14ac:dyDescent="0.3">
      <c r="AU4062">
        <v>0.3</v>
      </c>
      <c r="AV4062">
        <v>19.320261187236092</v>
      </c>
      <c r="AW4062">
        <v>0.28571920438172432</v>
      </c>
      <c r="AX4062">
        <v>1.8500188783852056</v>
      </c>
      <c r="AY4062">
        <v>317.44170743055957</v>
      </c>
      <c r="AZ4062">
        <v>9.1978034016204732E-2</v>
      </c>
      <c r="BA4062">
        <v>476.53460460756617</v>
      </c>
      <c r="BB4062">
        <v>392.97783192430273</v>
      </c>
      <c r="BC4062">
        <v>1</v>
      </c>
      <c r="BD4062">
        <v>36.182554906257991</v>
      </c>
      <c r="BE4062">
        <v>100.09023368105056</v>
      </c>
      <c r="BF4062">
        <v>9.2928555281639991</v>
      </c>
      <c r="BG4062">
        <v>6.4111799947651944</v>
      </c>
      <c r="BH4062">
        <v>402.47934632713168</v>
      </c>
      <c r="BI4062">
        <v>0.20000000000000007</v>
      </c>
      <c r="BJ4062">
        <v>2459.121675490755</v>
      </c>
      <c r="BK4062">
        <v>700.61938229450789</v>
      </c>
      <c r="BL4062">
        <v>834.640215339875</v>
      </c>
      <c r="BM4062">
        <v>913.28712266307843</v>
      </c>
      <c r="BN4062">
        <v>157.13240371391979</v>
      </c>
      <c r="BO4062">
        <v>26.096928210477909</v>
      </c>
      <c r="BP4062">
        <v>1.0085813711900612E-2</v>
      </c>
      <c r="BQ4062">
        <v>100</v>
      </c>
      <c r="BR4062">
        <v>326.96171620542964</v>
      </c>
      <c r="BS4062">
        <v>5.8259890616849302E-2</v>
      </c>
      <c r="BT4062">
        <v>3.0636409245588008E-4</v>
      </c>
      <c r="BU4062">
        <v>0</v>
      </c>
      <c r="BV4062">
        <v>0.5671342227851095</v>
      </c>
      <c r="BW4062">
        <v>14.819775489474958</v>
      </c>
      <c r="BX4062">
        <v>35.707749943693671</v>
      </c>
      <c r="BY4062">
        <v>21.128869195040195</v>
      </c>
      <c r="BZ4062">
        <v>973.55258599568549</v>
      </c>
      <c r="CA4062">
        <v>245.45880749743282</v>
      </c>
      <c r="CB4062">
        <v>213.51109601947473</v>
      </c>
      <c r="CC4062" s="156">
        <v>0.81</v>
      </c>
      <c r="CD4062">
        <v>1950</v>
      </c>
      <c r="CE4062">
        <v>0.20405203788659221</v>
      </c>
      <c r="CF4062">
        <v>7.4764630093273805</v>
      </c>
      <c r="CG4062">
        <v>0.2650877803503498</v>
      </c>
      <c r="CH4062">
        <v>23.161572801068289</v>
      </c>
      <c r="CI4062">
        <v>6</v>
      </c>
    </row>
    <row r="4063" spans="47:87" x14ac:dyDescent="0.3">
      <c r="AU4063">
        <v>0.3</v>
      </c>
      <c r="AV4063">
        <v>23.2768733499543</v>
      </c>
      <c r="AW4063">
        <v>0.21635741496418545</v>
      </c>
      <c r="AX4063">
        <v>0.59949122814128208</v>
      </c>
      <c r="AY4063">
        <v>337.40903672858576</v>
      </c>
      <c r="AZ4063">
        <v>9.630795725009042E-2</v>
      </c>
      <c r="BA4063">
        <v>431.48442327051157</v>
      </c>
      <c r="BB4063">
        <v>352.88162111949151</v>
      </c>
      <c r="BC4063">
        <v>1</v>
      </c>
      <c r="BD4063">
        <v>40.830006016094273</v>
      </c>
      <c r="BE4063">
        <v>121.17888733134973</v>
      </c>
      <c r="BF4063">
        <v>14.352200879331804</v>
      </c>
      <c r="BG4063">
        <v>6.1877343565678231</v>
      </c>
      <c r="BH4063">
        <v>427.12843228682306</v>
      </c>
      <c r="BI4063">
        <v>0.19999999999999998</v>
      </c>
      <c r="BJ4063">
        <v>2497.887270127731</v>
      </c>
      <c r="BK4063">
        <v>689.20025365615925</v>
      </c>
      <c r="BL4063">
        <v>941.00976530737933</v>
      </c>
      <c r="BM4063">
        <v>1024.4242496247416</v>
      </c>
      <c r="BN4063">
        <v>135.09993782019711</v>
      </c>
      <c r="BO4063">
        <v>19.526052289600873</v>
      </c>
      <c r="BP4063">
        <v>3.6088294172365573E-2</v>
      </c>
      <c r="BQ4063">
        <v>100</v>
      </c>
      <c r="BR4063">
        <v>370.44526777089453</v>
      </c>
      <c r="BS4063">
        <v>6.2781453723297034E-2</v>
      </c>
      <c r="BT4063">
        <v>2.9892658881228059E-4</v>
      </c>
      <c r="BU4063">
        <v>0</v>
      </c>
      <c r="BV4063">
        <v>0.56673882564882216</v>
      </c>
      <c r="BW4063">
        <v>15.287969491238016</v>
      </c>
      <c r="BX4063">
        <v>34.866435319418294</v>
      </c>
      <c r="BY4063">
        <v>39.476590724743637</v>
      </c>
      <c r="BZ4063">
        <v>883.15272199621052</v>
      </c>
      <c r="CA4063">
        <v>212.07424826738017</v>
      </c>
      <c r="CB4063">
        <v>223.15316981128467</v>
      </c>
      <c r="CC4063" s="156">
        <v>0.93</v>
      </c>
      <c r="CD4063">
        <v>1920</v>
      </c>
      <c r="CE4063">
        <v>9.1892708739459872E-2</v>
      </c>
      <c r="CF4063">
        <v>4.1345926191378339</v>
      </c>
      <c r="CG4063">
        <v>0.12429496224575706</v>
      </c>
      <c r="CH4063">
        <v>-0.89924141939812308</v>
      </c>
      <c r="CI4063" t="s">
        <v>479</v>
      </c>
    </row>
    <row r="4064" spans="47:87" x14ac:dyDescent="0.3">
      <c r="AU4064">
        <v>0.3</v>
      </c>
      <c r="AV4064">
        <v>19.027933720924405</v>
      </c>
      <c r="AW4064">
        <v>0.30145798300859855</v>
      </c>
      <c r="AX4064">
        <v>1.0358253614073534</v>
      </c>
      <c r="AY4064">
        <v>320.06325398436405</v>
      </c>
      <c r="AZ4064">
        <v>9.6724491710956206E-2</v>
      </c>
      <c r="BA4064">
        <v>408.04900161707269</v>
      </c>
      <c r="BB4064">
        <v>294.14931885421413</v>
      </c>
      <c r="BC4064">
        <v>1</v>
      </c>
      <c r="BD4064">
        <v>37.867183295158831</v>
      </c>
      <c r="BE4064">
        <v>102.27150010739498</v>
      </c>
      <c r="BF4064">
        <v>12.606599645915875</v>
      </c>
      <c r="BG4064">
        <v>5.4107066313844072</v>
      </c>
      <c r="BH4064">
        <v>435.88718580870483</v>
      </c>
      <c r="BI4064">
        <v>0.20000000000000004</v>
      </c>
      <c r="BJ4064">
        <v>2780.6853652588456</v>
      </c>
      <c r="BK4064">
        <v>692.21974481165864</v>
      </c>
      <c r="BL4064">
        <v>908.51904524714291</v>
      </c>
      <c r="BM4064">
        <v>964.46786836634374</v>
      </c>
      <c r="BN4064">
        <v>130.40795809967088</v>
      </c>
      <c r="BO4064">
        <v>27.20102261605674</v>
      </c>
      <c r="BP4064">
        <v>5.1105000139199996E-2</v>
      </c>
      <c r="BQ4064">
        <v>100</v>
      </c>
      <c r="BR4064">
        <v>347.36913686184113</v>
      </c>
      <c r="BS4064">
        <v>5.7348611462745946E-2</v>
      </c>
      <c r="BT4064">
        <v>2.8285554752350872E-4</v>
      </c>
      <c r="BU4064">
        <v>34.800857269965846</v>
      </c>
      <c r="BV4064">
        <v>0.62038666759756333</v>
      </c>
      <c r="BW4064">
        <v>15.35736839031205</v>
      </c>
      <c r="BX4064">
        <v>35.305027956124178</v>
      </c>
      <c r="BY4064">
        <v>35.708803626943798</v>
      </c>
      <c r="BZ4064">
        <v>1136.5558932275592</v>
      </c>
      <c r="CA4064">
        <v>291.548837331409</v>
      </c>
      <c r="CB4064">
        <v>232.84370369584238</v>
      </c>
      <c r="CC4064" s="156">
        <v>0.82</v>
      </c>
      <c r="CD4064">
        <v>1970</v>
      </c>
      <c r="CE4064">
        <v>0.15793081760026562</v>
      </c>
      <c r="CF4064">
        <v>4.8771190657757728</v>
      </c>
      <c r="CG4064">
        <v>0.20585058149249935</v>
      </c>
      <c r="CH4064">
        <v>12.099009163708079</v>
      </c>
      <c r="CI4064">
        <v>9</v>
      </c>
    </row>
    <row r="4065" spans="47:87" x14ac:dyDescent="0.3">
      <c r="AU4065">
        <v>0.3</v>
      </c>
      <c r="AV4065">
        <v>20.13028099941333</v>
      </c>
      <c r="AW4065">
        <v>0.30826921642238103</v>
      </c>
      <c r="AX4065">
        <v>1.3065451667956114</v>
      </c>
      <c r="AY4065">
        <v>312.75495690602264</v>
      </c>
      <c r="AZ4065">
        <v>8.4746640733261783E-2</v>
      </c>
      <c r="BA4065">
        <v>512.05140635041892</v>
      </c>
      <c r="BB4065">
        <v>403.25269954126725</v>
      </c>
      <c r="BC4065">
        <v>1</v>
      </c>
      <c r="BD4065">
        <v>30.47050551807326</v>
      </c>
      <c r="BE4065">
        <v>94.088541849418675</v>
      </c>
      <c r="BF4065">
        <v>6.416102886288499</v>
      </c>
      <c r="BG4065">
        <v>4.3477937612165771</v>
      </c>
      <c r="BH4065">
        <v>413.61458067962428</v>
      </c>
      <c r="BI4065">
        <v>0.20000000000000004</v>
      </c>
      <c r="BJ4065">
        <v>2740.8702686839274</v>
      </c>
      <c r="BK4065">
        <v>683.10826278765353</v>
      </c>
      <c r="BL4065">
        <v>966.29684886399082</v>
      </c>
      <c r="BM4065">
        <v>951.90475788864717</v>
      </c>
      <c r="BN4065">
        <v>207.54340347506641</v>
      </c>
      <c r="BO4065">
        <v>27.513281361251202</v>
      </c>
      <c r="BP4065">
        <v>8.9014296592729983E-2</v>
      </c>
      <c r="BQ4065">
        <v>100</v>
      </c>
      <c r="BR4065">
        <v>318.22694662102271</v>
      </c>
      <c r="BS4065">
        <v>5.4636024375691941E-2</v>
      </c>
      <c r="BT4065">
        <v>2.9597723962566502E-4</v>
      </c>
      <c r="BU4065">
        <v>14.042272616138874</v>
      </c>
      <c r="BV4065">
        <v>0.53346122508876437</v>
      </c>
      <c r="BW4065">
        <v>15.719098768471055</v>
      </c>
      <c r="BX4065">
        <v>35.247745401062033</v>
      </c>
      <c r="BY4065">
        <v>31.587174032865722</v>
      </c>
      <c r="BZ4065">
        <v>1094.4104426220104</v>
      </c>
      <c r="CA4065">
        <v>328.37402341125926</v>
      </c>
      <c r="CB4065">
        <v>239.82068335335273</v>
      </c>
      <c r="CC4065" s="156">
        <v>1.08</v>
      </c>
      <c r="CD4065">
        <v>280</v>
      </c>
      <c r="CE4065">
        <v>0.33874868716370932</v>
      </c>
      <c r="CF4065">
        <v>9.0931508719423153</v>
      </c>
      <c r="CG4065">
        <v>0.41706836646516637</v>
      </c>
      <c r="CH4065">
        <v>39.480042784991738</v>
      </c>
      <c r="CI4065">
        <v>3</v>
      </c>
    </row>
    <row r="4066" spans="47:87" x14ac:dyDescent="0.3">
      <c r="AU4066">
        <v>0.3</v>
      </c>
      <c r="AV4066">
        <v>18.510607574484261</v>
      </c>
      <c r="AW4066">
        <v>0.32690920085244207</v>
      </c>
      <c r="AX4066">
        <v>1.046387785012187</v>
      </c>
      <c r="AY4066">
        <v>320.3405386892191</v>
      </c>
      <c r="AZ4066">
        <v>0.10044112793275059</v>
      </c>
      <c r="BA4066">
        <v>441.48289037030111</v>
      </c>
      <c r="BB4066">
        <v>416.38762198471568</v>
      </c>
      <c r="BC4066">
        <v>1</v>
      </c>
      <c r="BD4066">
        <v>39.509123005200927</v>
      </c>
      <c r="BE4066">
        <v>97.613074515051949</v>
      </c>
      <c r="BF4066">
        <v>21.782509531433742</v>
      </c>
      <c r="BG4066">
        <v>4.9224402049651799</v>
      </c>
      <c r="BH4066">
        <v>429.95917426421511</v>
      </c>
      <c r="BI4066">
        <v>0.20000000000000004</v>
      </c>
      <c r="BJ4066">
        <v>2484.3838141077408</v>
      </c>
      <c r="BK4066">
        <v>682.69946097549473</v>
      </c>
      <c r="BL4066">
        <v>859.60763087804105</v>
      </c>
      <c r="BM4066">
        <v>857.82521106631623</v>
      </c>
      <c r="BN4066">
        <v>115.78103291692084</v>
      </c>
      <c r="BO4066">
        <v>29.454179468352056</v>
      </c>
      <c r="BP4066">
        <v>6.0701033569668106E-2</v>
      </c>
      <c r="BQ4066">
        <v>100</v>
      </c>
      <c r="BR4066">
        <v>309.62896938549989</v>
      </c>
      <c r="BS4066">
        <v>5.2346552693397753E-2</v>
      </c>
      <c r="BT4066">
        <v>2.8981991807854951E-4</v>
      </c>
      <c r="BU4066">
        <v>0</v>
      </c>
      <c r="BV4066">
        <v>0.53909953718835379</v>
      </c>
      <c r="BW4066">
        <v>14.934166156972029</v>
      </c>
      <c r="BX4066">
        <v>35.881679678109919</v>
      </c>
      <c r="BY4066">
        <v>33.095223042952405</v>
      </c>
      <c r="BZ4066">
        <v>1130.4366062576496</v>
      </c>
      <c r="CA4066">
        <v>301.43763461317087</v>
      </c>
      <c r="CB4066">
        <v>224.74759935378739</v>
      </c>
      <c r="CC4066" s="156">
        <v>0.96</v>
      </c>
      <c r="CD4066">
        <v>1680</v>
      </c>
      <c r="CE4066">
        <v>0.18260041956950168</v>
      </c>
      <c r="CF4066">
        <v>4.9399649058239872</v>
      </c>
      <c r="CG4066">
        <v>0.22085056669646244</v>
      </c>
      <c r="CH4066">
        <v>15.643595660164275</v>
      </c>
      <c r="CI4066">
        <v>7</v>
      </c>
    </row>
    <row r="4067" spans="47:87" x14ac:dyDescent="0.3">
      <c r="AU4067">
        <v>0.3</v>
      </c>
      <c r="AV4067">
        <v>18.215963290044154</v>
      </c>
      <c r="AW4067">
        <v>0.32610401665640282</v>
      </c>
      <c r="AX4067">
        <v>2.2071709914621724</v>
      </c>
      <c r="AY4067">
        <v>309.33110535505153</v>
      </c>
      <c r="AZ4067">
        <v>0.10763289649208592</v>
      </c>
      <c r="BA4067">
        <v>468.44698730838161</v>
      </c>
      <c r="BB4067">
        <v>359.18124891914641</v>
      </c>
      <c r="BC4067">
        <v>1</v>
      </c>
      <c r="BD4067">
        <v>34.451263816223999</v>
      </c>
      <c r="BE4067">
        <v>84.379641843554751</v>
      </c>
      <c r="BF4067">
        <v>15.562594079466084</v>
      </c>
      <c r="BG4067">
        <v>4.1390980187018078</v>
      </c>
      <c r="BH4067">
        <v>403.38126135905065</v>
      </c>
      <c r="BI4067">
        <v>0.19999999999999998</v>
      </c>
      <c r="BJ4067">
        <v>2310.9564576125535</v>
      </c>
      <c r="BK4067">
        <v>695.55419809891828</v>
      </c>
      <c r="BL4067">
        <v>954.23583055775555</v>
      </c>
      <c r="BM4067">
        <v>1068.5585893603823</v>
      </c>
      <c r="BN4067">
        <v>52.296369102422624</v>
      </c>
      <c r="BO4067">
        <v>29.472120982960121</v>
      </c>
      <c r="BP4067">
        <v>4.9535269151451358E-2</v>
      </c>
      <c r="BQ4067">
        <v>100</v>
      </c>
      <c r="BR4067">
        <v>349.72088577791953</v>
      </c>
      <c r="BS4067">
        <v>5.6166113172707387E-2</v>
      </c>
      <c r="BT4067">
        <v>3.102623055888395E-4</v>
      </c>
      <c r="BU4067">
        <v>93.854484639982516</v>
      </c>
      <c r="BV4067">
        <v>0.55310906143403948</v>
      </c>
      <c r="BW4067">
        <v>15.307498035040222</v>
      </c>
      <c r="BX4067">
        <v>33.379398005761516</v>
      </c>
      <c r="BY4067">
        <v>40.933819434433893</v>
      </c>
      <c r="BZ4067">
        <v>824.75529528159052</v>
      </c>
      <c r="CA4067">
        <v>394.93478338144763</v>
      </c>
      <c r="CB4067">
        <v>220.21984366194525</v>
      </c>
      <c r="CC4067" s="156">
        <v>1.1100000000000001</v>
      </c>
      <c r="CD4067">
        <v>950</v>
      </c>
      <c r="CE4067">
        <v>0.13719422417236737</v>
      </c>
      <c r="CF4067">
        <v>5.4070582055786875</v>
      </c>
      <c r="CG4067">
        <v>0.1827162162537822</v>
      </c>
      <c r="CH4067">
        <v>5.1867389089103533</v>
      </c>
      <c r="CI4067">
        <v>12</v>
      </c>
    </row>
    <row r="4068" spans="47:87" x14ac:dyDescent="0.3">
      <c r="AU4068">
        <v>0.3</v>
      </c>
      <c r="AV4068">
        <v>19.175182274985513</v>
      </c>
      <c r="AW4068">
        <v>0.17260595936550394</v>
      </c>
      <c r="AX4068">
        <v>1.820927262424465</v>
      </c>
      <c r="AY4068">
        <v>312.63960225700077</v>
      </c>
      <c r="AZ4068">
        <v>0.10945845527423829</v>
      </c>
      <c r="BA4068">
        <v>322.03512250610714</v>
      </c>
      <c r="BB4068">
        <v>331.31534651603766</v>
      </c>
      <c r="BC4068">
        <v>1</v>
      </c>
      <c r="BD4068">
        <v>36.570635655710738</v>
      </c>
      <c r="BE4068">
        <v>81.389757582212795</v>
      </c>
      <c r="BF4068">
        <v>13.110641345941371</v>
      </c>
      <c r="BG4068">
        <v>6.6552366141858625</v>
      </c>
      <c r="BH4068">
        <v>458.01761190663188</v>
      </c>
      <c r="BI4068">
        <v>0.19999999999999998</v>
      </c>
      <c r="BJ4068">
        <v>2774.3927003236827</v>
      </c>
      <c r="BK4068">
        <v>683.52902571974403</v>
      </c>
      <c r="BL4068">
        <v>937.56659956901467</v>
      </c>
      <c r="BM4068">
        <v>844.95510586342357</v>
      </c>
      <c r="BN4068">
        <v>93.517648283798522</v>
      </c>
      <c r="BO4068">
        <v>15.441993668779018</v>
      </c>
      <c r="BP4068">
        <v>4.5078126374981639E-2</v>
      </c>
      <c r="BQ4068">
        <v>100</v>
      </c>
      <c r="BR4068">
        <v>283.69804654491213</v>
      </c>
      <c r="BS4068">
        <v>5.275138068784882E-2</v>
      </c>
      <c r="BT4068">
        <v>3.0503970811509554E-4</v>
      </c>
      <c r="BU4068">
        <v>17.11708967027819</v>
      </c>
      <c r="BV4068">
        <v>0.53751997303096821</v>
      </c>
      <c r="BW4068">
        <v>14.105484649679871</v>
      </c>
      <c r="BX4068">
        <v>34.988707519085565</v>
      </c>
      <c r="BY4068">
        <v>31.258645345628977</v>
      </c>
      <c r="BZ4068">
        <v>948.57593097848996</v>
      </c>
      <c r="CA4068">
        <v>348.69066667274302</v>
      </c>
      <c r="CB4068">
        <v>228.10254121534427</v>
      </c>
      <c r="CC4068" s="156">
        <v>0.9</v>
      </c>
      <c r="CD4068">
        <v>1880</v>
      </c>
      <c r="CE4068">
        <v>0.15379891993204531</v>
      </c>
      <c r="CF4068">
        <v>6.3699326168428012</v>
      </c>
      <c r="CG4068">
        <v>0.20342647885142964</v>
      </c>
      <c r="CH4068">
        <v>14.453718083085155</v>
      </c>
      <c r="CI4068">
        <v>9</v>
      </c>
    </row>
    <row r="4069" spans="47:87" x14ac:dyDescent="0.3">
      <c r="AU4069">
        <v>0.3</v>
      </c>
      <c r="AV4069">
        <v>21.110597044237952</v>
      </c>
      <c r="AW4069">
        <v>0.32947100880481472</v>
      </c>
      <c r="AX4069">
        <v>1.9897191377864516</v>
      </c>
      <c r="AY4069">
        <v>337.94666276145631</v>
      </c>
      <c r="AZ4069">
        <v>9.8206814656257024E-2</v>
      </c>
      <c r="BA4069">
        <v>406.58192338386499</v>
      </c>
      <c r="BB4069">
        <v>318.18675166222442</v>
      </c>
      <c r="BC4069">
        <v>1</v>
      </c>
      <c r="BD4069">
        <v>38.680783846509016</v>
      </c>
      <c r="BE4069">
        <v>93.530824865567439</v>
      </c>
      <c r="BF4069">
        <v>0</v>
      </c>
      <c r="BG4069">
        <v>4.6619606502084725</v>
      </c>
      <c r="BH4069">
        <v>406.81061515220773</v>
      </c>
      <c r="BI4069">
        <v>0.20000000000000004</v>
      </c>
      <c r="BJ4069">
        <v>2710.4514977020453</v>
      </c>
      <c r="BK4069">
        <v>657.95227356284761</v>
      </c>
      <c r="BL4069">
        <v>838.6556068545317</v>
      </c>
      <c r="BM4069">
        <v>818.59944988288771</v>
      </c>
      <c r="BN4069">
        <v>177.6148082272403</v>
      </c>
      <c r="BO4069">
        <v>29.779360355807455</v>
      </c>
      <c r="BP4069">
        <v>4.9740789365649428E-2</v>
      </c>
      <c r="BQ4069">
        <v>100</v>
      </c>
      <c r="BR4069">
        <v>346.96588327072698</v>
      </c>
      <c r="BS4069">
        <v>5.4850094432955979E-2</v>
      </c>
      <c r="BT4069">
        <v>2.7976022279741137E-4</v>
      </c>
      <c r="BU4069">
        <v>0</v>
      </c>
      <c r="BV4069">
        <v>0.53821298206615009</v>
      </c>
      <c r="BW4069">
        <v>15.456392080867445</v>
      </c>
      <c r="BX4069">
        <v>34.858106164422715</v>
      </c>
      <c r="BY4069">
        <v>31.120146253124425</v>
      </c>
      <c r="BZ4069">
        <v>1196.8808251655596</v>
      </c>
      <c r="CA4069">
        <v>304.70610228996804</v>
      </c>
      <c r="CB4069">
        <v>241.92685313133265</v>
      </c>
      <c r="CC4069" s="156">
        <v>0.94</v>
      </c>
      <c r="CD4069">
        <v>920</v>
      </c>
      <c r="CE4069">
        <v>0.25202593257176753</v>
      </c>
      <c r="CF4069">
        <v>7.7623564787416699</v>
      </c>
      <c r="CG4069">
        <v>0.34640468371069105</v>
      </c>
      <c r="CH4069">
        <v>33.743755224647785</v>
      </c>
      <c r="CI4069">
        <v>4</v>
      </c>
    </row>
    <row r="4070" spans="47:87" x14ac:dyDescent="0.3">
      <c r="AU4070">
        <v>0.3</v>
      </c>
      <c r="AV4070">
        <v>19.580837977378042</v>
      </c>
      <c r="AW4070">
        <v>0.2896350538081276</v>
      </c>
      <c r="AX4070">
        <v>1.4920347622336554</v>
      </c>
      <c r="AY4070">
        <v>334.95460673414766</v>
      </c>
      <c r="AZ4070">
        <v>0.11155383605913277</v>
      </c>
      <c r="BA4070">
        <v>438.16536901585778</v>
      </c>
      <c r="BB4070">
        <v>370.99354042078375</v>
      </c>
      <c r="BC4070">
        <v>1</v>
      </c>
      <c r="BD4070">
        <v>41.196130204323595</v>
      </c>
      <c r="BE4070">
        <v>100.18594501131416</v>
      </c>
      <c r="BF4070">
        <v>15.211275749656599</v>
      </c>
      <c r="BG4070">
        <v>5.1131742317047646</v>
      </c>
      <c r="BH4070">
        <v>390.89238090381764</v>
      </c>
      <c r="BI4070">
        <v>0.2</v>
      </c>
      <c r="BJ4070">
        <v>2567.9576453636196</v>
      </c>
      <c r="BK4070">
        <v>675.08262983976488</v>
      </c>
      <c r="BL4070">
        <v>866.47705577440877</v>
      </c>
      <c r="BM4070">
        <v>768.17551397176942</v>
      </c>
      <c r="BN4070">
        <v>186.42179838592892</v>
      </c>
      <c r="BO4070">
        <v>26.285931371819931</v>
      </c>
      <c r="BP4070">
        <v>3.0601213798043515E-2</v>
      </c>
      <c r="BQ4070">
        <v>100</v>
      </c>
      <c r="BR4070">
        <v>303.06773529319582</v>
      </c>
      <c r="BS4070">
        <v>5.7282396042797896E-2</v>
      </c>
      <c r="BT4070">
        <v>2.9811782705749782E-4</v>
      </c>
      <c r="BU4070">
        <v>0</v>
      </c>
      <c r="BV4070">
        <v>0.4994586450354821</v>
      </c>
      <c r="BW4070">
        <v>15.359478421313808</v>
      </c>
      <c r="BX4070">
        <v>37.172003912335498</v>
      </c>
      <c r="BY4070">
        <v>36.830477430604958</v>
      </c>
      <c r="BZ4070">
        <v>988.67751568478036</v>
      </c>
      <c r="CA4070">
        <v>383.25818174942418</v>
      </c>
      <c r="CB4070">
        <v>237.89861630256769</v>
      </c>
      <c r="CC4070" s="156">
        <v>1.1000000000000001</v>
      </c>
      <c r="CD4070">
        <v>1470</v>
      </c>
      <c r="CE4070">
        <v>0.11955247514306655</v>
      </c>
      <c r="CF4070">
        <v>5.9734226613522976</v>
      </c>
      <c r="CG4070">
        <v>0.15721668200003902</v>
      </c>
      <c r="CH4070">
        <v>5.9647523763035917</v>
      </c>
      <c r="CI4070">
        <v>14</v>
      </c>
    </row>
    <row r="4071" spans="47:87" x14ac:dyDescent="0.3">
      <c r="AU4071">
        <v>0.3</v>
      </c>
      <c r="AV4071">
        <v>18.975984987525571</v>
      </c>
      <c r="AW4071">
        <v>0.39035932244173849</v>
      </c>
      <c r="AX4071">
        <v>1.2110865073190467</v>
      </c>
      <c r="AY4071">
        <v>328.56839150678911</v>
      </c>
      <c r="AZ4071">
        <v>9.6754409334836505E-2</v>
      </c>
      <c r="BA4071">
        <v>445.99370339430891</v>
      </c>
      <c r="BB4071">
        <v>292.51786188725987</v>
      </c>
      <c r="BC4071">
        <v>1</v>
      </c>
      <c r="BD4071">
        <v>39.06759100502385</v>
      </c>
      <c r="BE4071">
        <v>114.99889089201163</v>
      </c>
      <c r="BF4071">
        <v>17.916331360547122</v>
      </c>
      <c r="BG4071">
        <v>4.9086411029926165</v>
      </c>
      <c r="BH4071">
        <v>417.39916249013379</v>
      </c>
      <c r="BI4071">
        <v>0.19999999999999998</v>
      </c>
      <c r="BJ4071">
        <v>2791.8740534634153</v>
      </c>
      <c r="BK4071">
        <v>678.11514399308976</v>
      </c>
      <c r="BL4071">
        <v>850.88889884259333</v>
      </c>
      <c r="BM4071">
        <v>1028.9841701049081</v>
      </c>
      <c r="BN4071">
        <v>168.83808769959754</v>
      </c>
      <c r="BO4071">
        <v>35.336664099725596</v>
      </c>
      <c r="BP4071">
        <v>5.2489010511615967E-2</v>
      </c>
      <c r="BQ4071">
        <v>100</v>
      </c>
      <c r="BR4071">
        <v>332.35371471646846</v>
      </c>
      <c r="BS4071">
        <v>5.7102405827677456E-2</v>
      </c>
      <c r="BT4071">
        <v>2.7405259844232374E-4</v>
      </c>
      <c r="BU4071">
        <v>0</v>
      </c>
      <c r="BV4071">
        <v>0.53884252113026454</v>
      </c>
      <c r="BW4071">
        <v>15.042044550553237</v>
      </c>
      <c r="BX4071">
        <v>33.910709267093189</v>
      </c>
      <c r="BY4071">
        <v>34.060355691774987</v>
      </c>
      <c r="BZ4071">
        <v>987.58824888786569</v>
      </c>
      <c r="CA4071">
        <v>333.29955286778687</v>
      </c>
      <c r="CB4071">
        <v>222.93275293582974</v>
      </c>
      <c r="CC4071" s="156">
        <v>1.1399999999999999</v>
      </c>
      <c r="CD4071">
        <v>770</v>
      </c>
      <c r="CE4071">
        <v>0.14479588659641052</v>
      </c>
      <c r="CF4071">
        <v>6.7734620480442924</v>
      </c>
      <c r="CG4071">
        <v>0.18905752277728682</v>
      </c>
      <c r="CH4071">
        <v>10.705566645894967</v>
      </c>
      <c r="CI4071">
        <v>10</v>
      </c>
    </row>
    <row r="4072" spans="47:87" x14ac:dyDescent="0.3">
      <c r="AU4072">
        <v>0.3</v>
      </c>
      <c r="AV4072">
        <v>17.697851721136033</v>
      </c>
      <c r="AW4072">
        <v>0.29889966568076876</v>
      </c>
      <c r="AX4072">
        <v>1.0293114127551635</v>
      </c>
      <c r="AY4072">
        <v>306.02531690813476</v>
      </c>
      <c r="AZ4072">
        <v>9.5605294162421001E-2</v>
      </c>
      <c r="BA4072">
        <v>465.59884436317247</v>
      </c>
      <c r="BB4072">
        <v>421.13696834945529</v>
      </c>
      <c r="BC4072">
        <v>1</v>
      </c>
      <c r="BD4072">
        <v>36.125554109773205</v>
      </c>
      <c r="BE4072">
        <v>98.464561715600723</v>
      </c>
      <c r="BF4072">
        <v>16.358163815763859</v>
      </c>
      <c r="BG4072">
        <v>2.92284611808426</v>
      </c>
      <c r="BH4072">
        <v>388.67367196402381</v>
      </c>
      <c r="BI4072">
        <v>0.2</v>
      </c>
      <c r="BJ4072">
        <v>2907.7523616478429</v>
      </c>
      <c r="BK4072">
        <v>681.84212596222096</v>
      </c>
      <c r="BL4072">
        <v>844.5373252566277</v>
      </c>
      <c r="BM4072">
        <v>838.67863527689269</v>
      </c>
      <c r="BN4072">
        <v>80.57504142359393</v>
      </c>
      <c r="BO4072">
        <v>27.325268019910617</v>
      </c>
      <c r="BP4072">
        <v>7.5851319556140802E-3</v>
      </c>
      <c r="BQ4072">
        <v>100</v>
      </c>
      <c r="BR4072">
        <v>336.42263362518344</v>
      </c>
      <c r="BS4072">
        <v>5.4847519333220365E-2</v>
      </c>
      <c r="BT4072">
        <v>3.0490949105809216E-4</v>
      </c>
      <c r="BU4072">
        <v>0</v>
      </c>
      <c r="BV4072">
        <v>0.53427644208679204</v>
      </c>
      <c r="BW4072">
        <v>15.062477959077547</v>
      </c>
      <c r="BX4072">
        <v>35.908121808579502</v>
      </c>
      <c r="BY4072">
        <v>37.703614437838027</v>
      </c>
      <c r="BZ4072">
        <v>1137.3058708830172</v>
      </c>
      <c r="CA4072">
        <v>196.80293905383309</v>
      </c>
      <c r="CB4072">
        <v>250.87052231642014</v>
      </c>
      <c r="CC4072" s="156">
        <v>1.06</v>
      </c>
      <c r="CD4072">
        <v>2100</v>
      </c>
      <c r="CE4072">
        <v>5.0543277283384036E-2</v>
      </c>
      <c r="CF4072">
        <v>2.8470327136374811</v>
      </c>
      <c r="CG4072">
        <v>8.9444699003452074E-2</v>
      </c>
      <c r="CH4072">
        <v>-8.6389538771595369</v>
      </c>
      <c r="CI4072" t="s">
        <v>479</v>
      </c>
    </row>
    <row r="4073" spans="47:87" x14ac:dyDescent="0.3">
      <c r="AU4073">
        <v>0.3</v>
      </c>
      <c r="AV4073">
        <v>21.389061753632102</v>
      </c>
      <c r="AW4073">
        <v>0.29288797690552004</v>
      </c>
      <c r="AX4073">
        <v>1.4526787435138155</v>
      </c>
      <c r="AY4073">
        <v>347.04929450989368</v>
      </c>
      <c r="AZ4073">
        <v>8.6302571835015759E-2</v>
      </c>
      <c r="BA4073">
        <v>404.62724324305066</v>
      </c>
      <c r="BB4073">
        <v>367.887411613388</v>
      </c>
      <c r="BC4073">
        <v>1</v>
      </c>
      <c r="BD4073">
        <v>42.206729522825377</v>
      </c>
      <c r="BE4073">
        <v>114.77022662687865</v>
      </c>
      <c r="BF4073">
        <v>10.319834425212548</v>
      </c>
      <c r="BG4073">
        <v>4.3302003980657</v>
      </c>
      <c r="BH4073">
        <v>433.9601445837385</v>
      </c>
      <c r="BI4073">
        <v>0.19999999999999998</v>
      </c>
      <c r="BJ4073">
        <v>2233.7416819255363</v>
      </c>
      <c r="BK4073">
        <v>683.56559138936393</v>
      </c>
      <c r="BL4073">
        <v>886.2834175043015</v>
      </c>
      <c r="BM4073">
        <v>918.92697104292552</v>
      </c>
      <c r="BN4073">
        <v>178.10397669117935</v>
      </c>
      <c r="BO4073">
        <v>26.176979567560544</v>
      </c>
      <c r="BP4073">
        <v>8.0117393710133544E-2</v>
      </c>
      <c r="BQ4073">
        <v>100</v>
      </c>
      <c r="BR4073">
        <v>362.18846023006745</v>
      </c>
      <c r="BS4073">
        <v>5.1496364155194825E-2</v>
      </c>
      <c r="BT4073">
        <v>3.3486885683841781E-4</v>
      </c>
      <c r="BU4073">
        <v>72.983085523757595</v>
      </c>
      <c r="BV4073">
        <v>0.50490645898506192</v>
      </c>
      <c r="BW4073">
        <v>14.124751444395416</v>
      </c>
      <c r="BX4073">
        <v>36.382088663436569</v>
      </c>
      <c r="BY4073">
        <v>32.815870443199444</v>
      </c>
      <c r="BZ4073">
        <v>988.1343772514723</v>
      </c>
      <c r="CA4073">
        <v>322.55757468643333</v>
      </c>
      <c r="CB4073">
        <v>227.12418116309701</v>
      </c>
      <c r="CC4073" s="156">
        <v>1.06</v>
      </c>
      <c r="CD4073">
        <v>1970</v>
      </c>
      <c r="CE4073">
        <v>5.7465719165183948E-2</v>
      </c>
      <c r="CF4073">
        <v>3.3208141627996097</v>
      </c>
      <c r="CG4073">
        <v>0.10715070140937084</v>
      </c>
      <c r="CH4073">
        <v>-8.4673976520389278</v>
      </c>
      <c r="CI4073" t="s">
        <v>479</v>
      </c>
    </row>
    <row r="4074" spans="47:87" x14ac:dyDescent="0.3">
      <c r="AU4074">
        <v>0.3</v>
      </c>
      <c r="AV4074">
        <v>19.131583428650426</v>
      </c>
      <c r="AW4074">
        <v>0.32548537498878871</v>
      </c>
      <c r="AX4074">
        <v>1.5916870580084017</v>
      </c>
      <c r="AY4074">
        <v>307.26163603812637</v>
      </c>
      <c r="AZ4074">
        <v>9.9848472414969983E-2</v>
      </c>
      <c r="BA4074">
        <v>409.78549145282039</v>
      </c>
      <c r="BB4074">
        <v>372.26276143853676</v>
      </c>
      <c r="BC4074">
        <v>1</v>
      </c>
      <c r="BD4074">
        <v>36.00872852665448</v>
      </c>
      <c r="BE4074">
        <v>114.66860752921988</v>
      </c>
      <c r="BF4074">
        <v>8.3717808153763222</v>
      </c>
      <c r="BG4074">
        <v>5.8572432481446164</v>
      </c>
      <c r="BH4074">
        <v>408.48339276014929</v>
      </c>
      <c r="BI4074">
        <v>0.2</v>
      </c>
      <c r="BJ4074">
        <v>2246.0110865222046</v>
      </c>
      <c r="BK4074">
        <v>684.95383949407892</v>
      </c>
      <c r="BL4074">
        <v>909.53498720288223</v>
      </c>
      <c r="BM4074">
        <v>982.02497594045724</v>
      </c>
      <c r="BN4074">
        <v>148.15030341086936</v>
      </c>
      <c r="BO4074">
        <v>29.42399874934857</v>
      </c>
      <c r="BP4074">
        <v>4.8533010088438168E-2</v>
      </c>
      <c r="BQ4074">
        <v>100</v>
      </c>
      <c r="BR4074">
        <v>323.95597127769753</v>
      </c>
      <c r="BS4074">
        <v>5.3696044358148891E-2</v>
      </c>
      <c r="BT4074">
        <v>2.925909030217976E-4</v>
      </c>
      <c r="BU4074">
        <v>0</v>
      </c>
      <c r="BV4074">
        <v>0.56938382219310135</v>
      </c>
      <c r="BW4074">
        <v>15.855420395868046</v>
      </c>
      <c r="BX4074">
        <v>39.137804669218767</v>
      </c>
      <c r="BY4074">
        <v>35.298220009806066</v>
      </c>
      <c r="BZ4074">
        <v>1111.0951338122616</v>
      </c>
      <c r="CA4074">
        <v>260.57825961950113</v>
      </c>
      <c r="CB4074">
        <v>249.26392326630264</v>
      </c>
      <c r="CC4074" s="156">
        <v>0.95</v>
      </c>
      <c r="CD4074">
        <v>1920</v>
      </c>
      <c r="CE4074">
        <v>0.14532065950669515</v>
      </c>
      <c r="CF4074">
        <v>5.2769132427366854</v>
      </c>
      <c r="CG4074">
        <v>0.1754445782841943</v>
      </c>
      <c r="CH4074">
        <v>10.089744551091828</v>
      </c>
      <c r="CI4074">
        <v>11</v>
      </c>
    </row>
    <row r="4075" spans="47:87" x14ac:dyDescent="0.3">
      <c r="AU4075">
        <v>0.3</v>
      </c>
      <c r="AV4075">
        <v>19.59512981448578</v>
      </c>
      <c r="AW4075">
        <v>0.34153199594632444</v>
      </c>
      <c r="AX4075">
        <v>1.6872456352146656</v>
      </c>
      <c r="AY4075">
        <v>349.60314608302991</v>
      </c>
      <c r="AZ4075">
        <v>8.5245062857254902E-2</v>
      </c>
      <c r="BA4075">
        <v>473.87813238446859</v>
      </c>
      <c r="BB4075">
        <v>420.24645760142789</v>
      </c>
      <c r="BC4075">
        <v>1</v>
      </c>
      <c r="BD4075">
        <v>37.347134564665708</v>
      </c>
      <c r="BE4075">
        <v>99.433060008596229</v>
      </c>
      <c r="BF4075">
        <v>15.809485257196284</v>
      </c>
      <c r="BG4075">
        <v>6.7515819163941755</v>
      </c>
      <c r="BH4075">
        <v>388.7979543885719</v>
      </c>
      <c r="BI4075">
        <v>0.19999999999999996</v>
      </c>
      <c r="BJ4075">
        <v>2401.974780110093</v>
      </c>
      <c r="BK4075">
        <v>693.16177177798409</v>
      </c>
      <c r="BL4075">
        <v>920.15417479876726</v>
      </c>
      <c r="BM4075">
        <v>1089.0171106127227</v>
      </c>
      <c r="BN4075">
        <v>187.48465281386007</v>
      </c>
      <c r="BO4075">
        <v>30.965925891536788</v>
      </c>
      <c r="BP4075">
        <v>3.99409621325858E-2</v>
      </c>
      <c r="BQ4075">
        <v>100</v>
      </c>
      <c r="BR4075">
        <v>343.42582016416969</v>
      </c>
      <c r="BS4075">
        <v>5.6355800562304173E-2</v>
      </c>
      <c r="BT4075">
        <v>2.9855524313966573E-4</v>
      </c>
      <c r="BU4075">
        <v>0</v>
      </c>
      <c r="BV4075">
        <v>0.56668517624976522</v>
      </c>
      <c r="BW4075">
        <v>14.677678455640496</v>
      </c>
      <c r="BX4075">
        <v>32.678707303303447</v>
      </c>
      <c r="BY4075">
        <v>32.674789289844334</v>
      </c>
      <c r="BZ4075">
        <v>893.76285561187342</v>
      </c>
      <c r="CA4075">
        <v>335.40703087781503</v>
      </c>
      <c r="CB4075">
        <v>257.26963588680934</v>
      </c>
      <c r="CC4075" s="156">
        <v>1.03</v>
      </c>
      <c r="CD4075">
        <v>1740</v>
      </c>
      <c r="CE4075">
        <v>9.219121722162793E-2</v>
      </c>
      <c r="CF4075">
        <v>4.4600743379864998</v>
      </c>
      <c r="CG4075">
        <v>0.12548738815284108</v>
      </c>
      <c r="CH4075">
        <v>2.3777677483948154</v>
      </c>
      <c r="CI4075">
        <v>16</v>
      </c>
    </row>
    <row r="4076" spans="47:87" x14ac:dyDescent="0.3">
      <c r="AU4076">
        <v>0.3</v>
      </c>
      <c r="AV4076">
        <v>19.924087626871877</v>
      </c>
      <c r="AW4076">
        <v>0.30253913263316246</v>
      </c>
      <c r="AX4076">
        <v>0.99748811932579717</v>
      </c>
      <c r="AY4076">
        <v>342.43782716564641</v>
      </c>
      <c r="AZ4076">
        <v>9.0184043888644067E-2</v>
      </c>
      <c r="BA4076">
        <v>396.10789951473697</v>
      </c>
      <c r="BB4076">
        <v>309.64773390331419</v>
      </c>
      <c r="BC4076">
        <v>1</v>
      </c>
      <c r="BD4076">
        <v>36.89648220140829</v>
      </c>
      <c r="BE4076">
        <v>87.087965026027703</v>
      </c>
      <c r="BF4076">
        <v>20.20550946864855</v>
      </c>
      <c r="BG4076">
        <v>5.5795024689142183</v>
      </c>
      <c r="BH4076">
        <v>406.43933620919591</v>
      </c>
      <c r="BI4076">
        <v>0.20000000000000007</v>
      </c>
      <c r="BJ4076">
        <v>2383.4932942357896</v>
      </c>
      <c r="BK4076">
        <v>657.79730270976381</v>
      </c>
      <c r="BL4076">
        <v>809.53688025940255</v>
      </c>
      <c r="BM4076">
        <v>833.39883675730016</v>
      </c>
      <c r="BN4076">
        <v>174.16095194560313</v>
      </c>
      <c r="BO4076">
        <v>27.0817976918566</v>
      </c>
      <c r="BP4076">
        <v>7.7626517758653826E-2</v>
      </c>
      <c r="BQ4076">
        <v>100</v>
      </c>
      <c r="BR4076">
        <v>364.47377376335885</v>
      </c>
      <c r="BS4076">
        <v>5.3402658315104601E-2</v>
      </c>
      <c r="BT4076">
        <v>3.3172176018178334E-4</v>
      </c>
      <c r="BU4076">
        <v>0</v>
      </c>
      <c r="BV4076">
        <v>0.53990299293820587</v>
      </c>
      <c r="BW4076">
        <v>14.101374848253624</v>
      </c>
      <c r="BX4076">
        <v>33.342569459338627</v>
      </c>
      <c r="BY4076">
        <v>29.158067308862059</v>
      </c>
      <c r="BZ4076">
        <v>977.11067048602172</v>
      </c>
      <c r="CA4076">
        <v>219.97304266836807</v>
      </c>
      <c r="CB4076">
        <v>236.84559827014041</v>
      </c>
      <c r="CC4076" s="156">
        <v>0.92</v>
      </c>
      <c r="CD4076">
        <v>1760</v>
      </c>
      <c r="CE4076">
        <v>0.14033278431478013</v>
      </c>
      <c r="CF4076">
        <v>4.9487637961256716</v>
      </c>
      <c r="CG4076">
        <v>0.1835805597916107</v>
      </c>
      <c r="CH4076">
        <v>3.2049101712430588</v>
      </c>
      <c r="CI4076">
        <v>14</v>
      </c>
    </row>
    <row r="4077" spans="47:87" x14ac:dyDescent="0.3">
      <c r="AU4077">
        <v>0.3</v>
      </c>
      <c r="AV4077">
        <v>19.242268550647857</v>
      </c>
      <c r="AW4077">
        <v>0.29550409553990031</v>
      </c>
      <c r="AX4077">
        <v>1.8880064062682875</v>
      </c>
      <c r="AY4077">
        <v>323.58414757268508</v>
      </c>
      <c r="AZ4077">
        <v>0.10047964152401158</v>
      </c>
      <c r="BA4077">
        <v>467.14585002021448</v>
      </c>
      <c r="BB4077">
        <v>281.97738801061132</v>
      </c>
      <c r="BC4077">
        <v>1</v>
      </c>
      <c r="BD4077">
        <v>40.795245647993426</v>
      </c>
      <c r="BE4077">
        <v>100.7470557485284</v>
      </c>
      <c r="BF4077">
        <v>11.956535510019474</v>
      </c>
      <c r="BG4077">
        <v>6.3036680572200172</v>
      </c>
      <c r="BH4077">
        <v>425.24371710488725</v>
      </c>
      <c r="BI4077">
        <v>0.2</v>
      </c>
      <c r="BJ4077">
        <v>2693.4755378734844</v>
      </c>
      <c r="BK4077">
        <v>686.36647950778058</v>
      </c>
      <c r="BL4077">
        <v>970.26831154536706</v>
      </c>
      <c r="BM4077">
        <v>1129.5792717197601</v>
      </c>
      <c r="BN4077">
        <v>162.97774910096877</v>
      </c>
      <c r="BO4077">
        <v>26.929645680575842</v>
      </c>
      <c r="BP4077">
        <v>1.7808657581573989E-2</v>
      </c>
      <c r="BQ4077">
        <v>100</v>
      </c>
      <c r="BR4077">
        <v>333.38640602755407</v>
      </c>
      <c r="BS4077">
        <v>5.2532811920142808E-2</v>
      </c>
      <c r="BT4077">
        <v>3.1816492637598532E-4</v>
      </c>
      <c r="BU4077">
        <v>0</v>
      </c>
      <c r="BV4077">
        <v>0.53695779572029989</v>
      </c>
      <c r="BW4077">
        <v>14.59667484595577</v>
      </c>
      <c r="BX4077">
        <v>35.522900619726705</v>
      </c>
      <c r="BY4077">
        <v>32.028079086249384</v>
      </c>
      <c r="BZ4077">
        <v>1079.7044312714197</v>
      </c>
      <c r="CA4077">
        <v>317.89172051407741</v>
      </c>
      <c r="CB4077">
        <v>249.84438130163016</v>
      </c>
      <c r="CC4077" s="156">
        <v>0.88</v>
      </c>
      <c r="CD4077">
        <v>1630</v>
      </c>
      <c r="CE4077">
        <v>0.16553908553104235</v>
      </c>
      <c r="CF4077">
        <v>6.2245195158658699</v>
      </c>
      <c r="CG4077">
        <v>0.19580022808631939</v>
      </c>
      <c r="CH4077">
        <v>22.89174449624802</v>
      </c>
      <c r="CI4077">
        <v>8</v>
      </c>
    </row>
    <row r="4078" spans="47:87" x14ac:dyDescent="0.3">
      <c r="AU4078">
        <v>0.3</v>
      </c>
      <c r="AV4078">
        <v>19.762634037179836</v>
      </c>
      <c r="AW4078">
        <v>0.30836360678453217</v>
      </c>
      <c r="AX4078">
        <v>1.9567022631973181</v>
      </c>
      <c r="AY4078">
        <v>301.95556151828049</v>
      </c>
      <c r="AZ4078">
        <v>0.10726058258987813</v>
      </c>
      <c r="BA4078">
        <v>474.80259321278089</v>
      </c>
      <c r="BB4078">
        <v>432.61337962148065</v>
      </c>
      <c r="BC4078">
        <v>1</v>
      </c>
      <c r="BD4078">
        <v>35.564174953404581</v>
      </c>
      <c r="BE4078">
        <v>105.18269794937412</v>
      </c>
      <c r="BF4078">
        <v>10.027657558358211</v>
      </c>
      <c r="BG4078">
        <v>5.8790724191747588</v>
      </c>
      <c r="BH4078">
        <v>444.40260940108999</v>
      </c>
      <c r="BI4078">
        <v>0.2</v>
      </c>
      <c r="BJ4078">
        <v>2346.3577802888544</v>
      </c>
      <c r="BK4078">
        <v>700.31607810554522</v>
      </c>
      <c r="BL4078">
        <v>937.81322039592737</v>
      </c>
      <c r="BM4078">
        <v>1072.3367420975676</v>
      </c>
      <c r="BN4078">
        <v>147.39200172136159</v>
      </c>
      <c r="BO4078">
        <v>28.109593845537969</v>
      </c>
      <c r="BP4078">
        <v>1.7595696956270567E-2</v>
      </c>
      <c r="BQ4078">
        <v>100</v>
      </c>
      <c r="BR4078">
        <v>304.17784709738356</v>
      </c>
      <c r="BS4078">
        <v>5.1857243295219964E-2</v>
      </c>
      <c r="BT4078">
        <v>2.9650799330775728E-4</v>
      </c>
      <c r="BU4078">
        <v>0</v>
      </c>
      <c r="BV4078">
        <v>0.58355277358203483</v>
      </c>
      <c r="BW4078">
        <v>14.811261227314679</v>
      </c>
      <c r="BX4078">
        <v>34.221984216883932</v>
      </c>
      <c r="BY4078">
        <v>37.058554755622573</v>
      </c>
      <c r="BZ4078">
        <v>1019.9743853599462</v>
      </c>
      <c r="CA4078">
        <v>317.75137744969152</v>
      </c>
      <c r="CB4078">
        <v>223.65280459635042</v>
      </c>
      <c r="CC4078" s="156">
        <v>1.01</v>
      </c>
      <c r="CD4078">
        <v>1490</v>
      </c>
      <c r="CE4078">
        <v>0.13307172806460832</v>
      </c>
      <c r="CF4078">
        <v>5.5740545689110821</v>
      </c>
      <c r="CG4078">
        <v>0.17326501932375329</v>
      </c>
      <c r="CH4078">
        <v>8.9910888622652969</v>
      </c>
      <c r="CI4078">
        <v>11</v>
      </c>
    </row>
    <row r="4079" spans="47:87" x14ac:dyDescent="0.3">
      <c r="AU4079">
        <v>0.3</v>
      </c>
      <c r="AV4079">
        <v>19.120147566642864</v>
      </c>
      <c r="AW4079">
        <v>0.31823392977740084</v>
      </c>
      <c r="AX4079">
        <v>1.8791536168116811</v>
      </c>
      <c r="AY4079">
        <v>302.55486276288326</v>
      </c>
      <c r="AZ4079">
        <v>0.10121370285298373</v>
      </c>
      <c r="BA4079">
        <v>431.41578894813523</v>
      </c>
      <c r="BB4079">
        <v>522.84075739521245</v>
      </c>
      <c r="BC4079">
        <v>1</v>
      </c>
      <c r="BD4079">
        <v>34.868093501807692</v>
      </c>
      <c r="BE4079">
        <v>100.96976021911797</v>
      </c>
      <c r="BF4079">
        <v>19.700519942942247</v>
      </c>
      <c r="BG4079">
        <v>5.0307237862997791</v>
      </c>
      <c r="BH4079">
        <v>414.34632272235501</v>
      </c>
      <c r="BI4079">
        <v>0.19999999999999996</v>
      </c>
      <c r="BJ4079">
        <v>2355.8636608195379</v>
      </c>
      <c r="BK4079">
        <v>691.34290070906195</v>
      </c>
      <c r="BL4079">
        <v>960.98348307229662</v>
      </c>
      <c r="BM4079">
        <v>766.97616653902878</v>
      </c>
      <c r="BN4079">
        <v>100.83045732880473</v>
      </c>
      <c r="BO4079">
        <v>28.486471300775953</v>
      </c>
      <c r="BP4079">
        <v>8.1652633578336409E-2</v>
      </c>
      <c r="BQ4079">
        <v>100</v>
      </c>
      <c r="BR4079">
        <v>322.67070466233793</v>
      </c>
      <c r="BS4079">
        <v>5.8947835555784936E-2</v>
      </c>
      <c r="BT4079">
        <v>2.9523357748678316E-4</v>
      </c>
      <c r="BU4079">
        <v>0</v>
      </c>
      <c r="BV4079">
        <v>0.5258356236265822</v>
      </c>
      <c r="BW4079">
        <v>13.520495032364561</v>
      </c>
      <c r="BX4079">
        <v>35.982361032230045</v>
      </c>
      <c r="BY4079">
        <v>33.21696246275026</v>
      </c>
      <c r="BZ4079">
        <v>841.44454055830681</v>
      </c>
      <c r="CA4079">
        <v>230.8514622807941</v>
      </c>
      <c r="CB4079">
        <v>222.71423935256277</v>
      </c>
      <c r="CC4079" s="156">
        <v>0.96</v>
      </c>
      <c r="CD4079">
        <v>1790</v>
      </c>
      <c r="CE4079">
        <v>9.0291869847814787E-2</v>
      </c>
      <c r="CF4079">
        <v>3.6823693354216966</v>
      </c>
      <c r="CG4079">
        <v>0.13016174932954605</v>
      </c>
      <c r="CH4079">
        <v>5.3099573409658068E-2</v>
      </c>
      <c r="CI4079">
        <v>18</v>
      </c>
    </row>
    <row r="4080" spans="47:87" x14ac:dyDescent="0.3">
      <c r="AU4080">
        <v>0.3</v>
      </c>
      <c r="AV4080">
        <v>21.788355636571687</v>
      </c>
      <c r="AW4080">
        <v>0.29939928690213558</v>
      </c>
      <c r="AX4080">
        <v>1.2002577658699516</v>
      </c>
      <c r="AY4080">
        <v>330.8198508739261</v>
      </c>
      <c r="AZ4080">
        <v>0.11445720497884157</v>
      </c>
      <c r="BA4080">
        <v>541.82136051670068</v>
      </c>
      <c r="BB4080">
        <v>277.8807570833942</v>
      </c>
      <c r="BC4080">
        <v>1</v>
      </c>
      <c r="BD4080">
        <v>41.108291004214173</v>
      </c>
      <c r="BE4080">
        <v>92.922430869460314</v>
      </c>
      <c r="BF4080">
        <v>10.748754706472427</v>
      </c>
      <c r="BG4080">
        <v>5.3901227394907032</v>
      </c>
      <c r="BH4080">
        <v>384.90757118688089</v>
      </c>
      <c r="BI4080">
        <v>0.19999999999999996</v>
      </c>
      <c r="BJ4080">
        <v>2997.9171311113942</v>
      </c>
      <c r="BK4080">
        <v>670.98403025395407</v>
      </c>
      <c r="BL4080">
        <v>873.23847408007555</v>
      </c>
      <c r="BM4080">
        <v>1010.341365286505</v>
      </c>
      <c r="BN4080">
        <v>130.16015663487789</v>
      </c>
      <c r="BO4080">
        <v>26.880918948419524</v>
      </c>
      <c r="BP4080">
        <v>6.6968613382421494E-2</v>
      </c>
      <c r="BQ4080">
        <v>100</v>
      </c>
      <c r="BR4080">
        <v>357.87730893559774</v>
      </c>
      <c r="BS4080">
        <v>5.1534293053284413E-2</v>
      </c>
      <c r="BT4080">
        <v>3.2074740175477417E-4</v>
      </c>
      <c r="BU4080">
        <v>30.641814268167117</v>
      </c>
      <c r="BV4080">
        <v>0.59203850474856501</v>
      </c>
      <c r="BW4080">
        <v>13.804082506259267</v>
      </c>
      <c r="BX4080">
        <v>36.985160793496732</v>
      </c>
      <c r="BY4080">
        <v>24.179559580260261</v>
      </c>
      <c r="BZ4080">
        <v>962.6720690260812</v>
      </c>
      <c r="CA4080">
        <v>229.03545102781783</v>
      </c>
      <c r="CB4080">
        <v>226.63617601288411</v>
      </c>
      <c r="CC4080" s="156">
        <v>0.84</v>
      </c>
      <c r="CD4080">
        <v>1930</v>
      </c>
      <c r="CE4080">
        <v>0.12478770565988762</v>
      </c>
      <c r="CF4080">
        <v>4.1463881127837148</v>
      </c>
      <c r="CG4080">
        <v>0.16181639654001173</v>
      </c>
      <c r="CH4080">
        <v>2.1551615414196355</v>
      </c>
      <c r="CI4080">
        <v>16</v>
      </c>
    </row>
    <row r="4081" spans="47:87" x14ac:dyDescent="0.3">
      <c r="AU4081">
        <v>0.3</v>
      </c>
      <c r="AV4081">
        <v>19.358994718711735</v>
      </c>
      <c r="AW4081">
        <v>0.27918804005289155</v>
      </c>
      <c r="AX4081">
        <v>1.0749637077004026</v>
      </c>
      <c r="AY4081">
        <v>354.25740546411691</v>
      </c>
      <c r="AZ4081">
        <v>9.5290361139340071E-2</v>
      </c>
      <c r="BA4081">
        <v>416.93264426171964</v>
      </c>
      <c r="BB4081">
        <v>311.44161903927977</v>
      </c>
      <c r="BC4081">
        <v>1</v>
      </c>
      <c r="BD4081">
        <v>42.515392734117661</v>
      </c>
      <c r="BE4081">
        <v>106.73147245604693</v>
      </c>
      <c r="BF4081">
        <v>10.218501165122618</v>
      </c>
      <c r="BG4081">
        <v>3.4558518243941401</v>
      </c>
      <c r="BH4081">
        <v>410.29232184454503</v>
      </c>
      <c r="BI4081">
        <v>0.2</v>
      </c>
      <c r="BJ4081">
        <v>2687.9954571705484</v>
      </c>
      <c r="BK4081">
        <v>694.47439895375373</v>
      </c>
      <c r="BL4081">
        <v>930.75422723582892</v>
      </c>
      <c r="BM4081">
        <v>850.59163041250611</v>
      </c>
      <c r="BN4081">
        <v>95.281297624147342</v>
      </c>
      <c r="BO4081">
        <v>25.265049601335729</v>
      </c>
      <c r="BP4081">
        <v>3.8385757963257078E-2</v>
      </c>
      <c r="BQ4081">
        <v>100</v>
      </c>
      <c r="BR4081">
        <v>393.68383501450677</v>
      </c>
      <c r="BS4081">
        <v>5.4654099649395146E-2</v>
      </c>
      <c r="BT4081">
        <v>3.0734449898027266E-4</v>
      </c>
      <c r="BU4081">
        <v>40.529723858941729</v>
      </c>
      <c r="BV4081">
        <v>0.56231528461188585</v>
      </c>
      <c r="BW4081">
        <v>15.08645002929034</v>
      </c>
      <c r="BX4081">
        <v>39.385334767837861</v>
      </c>
      <c r="BY4081">
        <v>34.29959746395722</v>
      </c>
      <c r="BZ4081">
        <v>1158.3512953364191</v>
      </c>
      <c r="CA4081">
        <v>214.98090909299935</v>
      </c>
      <c r="CB4081">
        <v>214.75857981005774</v>
      </c>
      <c r="CC4081" s="156">
        <v>1.2</v>
      </c>
      <c r="CD4081">
        <v>1300</v>
      </c>
      <c r="CE4081">
        <v>0.10712011830381463</v>
      </c>
      <c r="CF4081">
        <v>4.155003451550388</v>
      </c>
      <c r="CG4081">
        <v>0.15200838062349067</v>
      </c>
      <c r="CH4081">
        <v>1.5953909587723656</v>
      </c>
      <c r="CI4081">
        <v>17</v>
      </c>
    </row>
    <row r="4082" spans="47:87" x14ac:dyDescent="0.3">
      <c r="AU4082">
        <v>0.3</v>
      </c>
      <c r="AV4082">
        <v>19.661489032803573</v>
      </c>
      <c r="AW4082">
        <v>0.3028951078223594</v>
      </c>
      <c r="AX4082">
        <v>1.7837704190990238</v>
      </c>
      <c r="AY4082">
        <v>343.62690463072471</v>
      </c>
      <c r="AZ4082">
        <v>9.8564088424956078E-2</v>
      </c>
      <c r="BA4082">
        <v>459.25958020431409</v>
      </c>
      <c r="BB4082">
        <v>387.3144899714693</v>
      </c>
      <c r="BC4082">
        <v>1</v>
      </c>
      <c r="BD4082">
        <v>35.077459519938039</v>
      </c>
      <c r="BE4082">
        <v>94.685376146264446</v>
      </c>
      <c r="BF4082">
        <v>7.7993688111138253</v>
      </c>
      <c r="BG4082">
        <v>5.0116774091454452</v>
      </c>
      <c r="BH4082">
        <v>433.73913570210692</v>
      </c>
      <c r="BI4082">
        <v>0.19999999999999993</v>
      </c>
      <c r="BJ4082">
        <v>2922.7134529461905</v>
      </c>
      <c r="BK4082">
        <v>669.15635122340132</v>
      </c>
      <c r="BL4082">
        <v>793.47702210826651</v>
      </c>
      <c r="BM4082">
        <v>799.56208204319421</v>
      </c>
      <c r="BN4082">
        <v>190.82773739166012</v>
      </c>
      <c r="BO4082">
        <v>27.420777455621334</v>
      </c>
      <c r="BP4082">
        <v>4.0411167611766906E-2</v>
      </c>
      <c r="BQ4082">
        <v>100</v>
      </c>
      <c r="BR4082">
        <v>303.93675905758676</v>
      </c>
      <c r="BS4082">
        <v>5.180928871932898E-2</v>
      </c>
      <c r="BT4082">
        <v>3.0395497329903105E-4</v>
      </c>
      <c r="BU4082">
        <v>12.340379494322542</v>
      </c>
      <c r="BV4082">
        <v>0.52096756868496163</v>
      </c>
      <c r="BW4082">
        <v>14.865086476921197</v>
      </c>
      <c r="BX4082">
        <v>36.106741939727094</v>
      </c>
      <c r="BY4082">
        <v>30.42087990454576</v>
      </c>
      <c r="BZ4082">
        <v>974.78636915887205</v>
      </c>
      <c r="CA4082">
        <v>298.9529686137688</v>
      </c>
      <c r="CB4082">
        <v>246.18172920915063</v>
      </c>
      <c r="CC4082" s="156">
        <v>1.1299999999999999</v>
      </c>
      <c r="CD4082">
        <v>1680</v>
      </c>
      <c r="CE4082">
        <v>6.1491314262561714E-2</v>
      </c>
      <c r="CF4082">
        <v>2.4379431486049215</v>
      </c>
      <c r="CG4082">
        <v>9.4924500259002634E-2</v>
      </c>
      <c r="CH4082">
        <v>-7.8219458331786917</v>
      </c>
      <c r="CI4082" t="s">
        <v>479</v>
      </c>
    </row>
    <row r="4083" spans="47:87" x14ac:dyDescent="0.3">
      <c r="AU4083">
        <v>0.3</v>
      </c>
      <c r="AV4083">
        <v>19.973903434386362</v>
      </c>
      <c r="AW4083">
        <v>0.31569656002994317</v>
      </c>
      <c r="AX4083">
        <v>0.9104891086367104</v>
      </c>
      <c r="AY4083">
        <v>343.97184851428636</v>
      </c>
      <c r="AZ4083">
        <v>8.9601010294342101E-2</v>
      </c>
      <c r="BA4083">
        <v>431.61007677667305</v>
      </c>
      <c r="BB4083">
        <v>347.62110691406718</v>
      </c>
      <c r="BC4083">
        <v>1</v>
      </c>
      <c r="BD4083">
        <v>41.85779810954503</v>
      </c>
      <c r="BE4083">
        <v>92.574832837198159</v>
      </c>
      <c r="BF4083">
        <v>15.713365024639039</v>
      </c>
      <c r="BG4083">
        <v>5.1296451828854774</v>
      </c>
      <c r="BH4083">
        <v>402.29589290632146</v>
      </c>
      <c r="BI4083">
        <v>0.19999999999999996</v>
      </c>
      <c r="BJ4083">
        <v>2260.377291561344</v>
      </c>
      <c r="BK4083">
        <v>700.05378905798989</v>
      </c>
      <c r="BL4083">
        <v>920.95928716246624</v>
      </c>
      <c r="BM4083">
        <v>1030.4950017444351</v>
      </c>
      <c r="BN4083">
        <v>178.99692868374325</v>
      </c>
      <c r="BO4083">
        <v>28.519596083306489</v>
      </c>
      <c r="BP4083">
        <v>4.9473577648164978E-2</v>
      </c>
      <c r="BQ4083">
        <v>100</v>
      </c>
      <c r="BR4083">
        <v>314.29772774339068</v>
      </c>
      <c r="BS4083">
        <v>5.46548899895139E-2</v>
      </c>
      <c r="BT4083">
        <v>3.0768266450986395E-4</v>
      </c>
      <c r="BU4083">
        <v>0</v>
      </c>
      <c r="BV4083">
        <v>0.56923995446145303</v>
      </c>
      <c r="BW4083">
        <v>13.238465799250292</v>
      </c>
      <c r="BX4083">
        <v>36.369911123590022</v>
      </c>
      <c r="BY4083">
        <v>32.844641772079349</v>
      </c>
      <c r="BZ4083">
        <v>942.46769679226736</v>
      </c>
      <c r="CA4083">
        <v>297.80772860225551</v>
      </c>
      <c r="CB4083">
        <v>230.11473699675548</v>
      </c>
      <c r="CC4083" s="156">
        <v>0.9</v>
      </c>
      <c r="CD4083">
        <v>1880</v>
      </c>
      <c r="CE4083">
        <v>0.13326340779504831</v>
      </c>
      <c r="CF4083">
        <v>4.5716149183666346</v>
      </c>
      <c r="CG4083">
        <v>0.16200406215735849</v>
      </c>
      <c r="CH4083">
        <v>8.9378820380845383</v>
      </c>
      <c r="CI4083">
        <v>11</v>
      </c>
    </row>
    <row r="4084" spans="47:87" x14ac:dyDescent="0.3">
      <c r="AU4084">
        <v>0.3</v>
      </c>
      <c r="AV4084">
        <v>19.611497206645733</v>
      </c>
      <c r="AW4084">
        <v>0.37789692670812031</v>
      </c>
      <c r="AX4084">
        <v>2.0889729670259447</v>
      </c>
      <c r="AY4084">
        <v>317.01846402603098</v>
      </c>
      <c r="AZ4084">
        <v>0.10464417678870942</v>
      </c>
      <c r="BA4084">
        <v>480.12450803184618</v>
      </c>
      <c r="BB4084">
        <v>317.21152003677162</v>
      </c>
      <c r="BC4084">
        <v>1</v>
      </c>
      <c r="BD4084">
        <v>34.549374387833879</v>
      </c>
      <c r="BE4084">
        <v>113.19515486423778</v>
      </c>
      <c r="BF4084">
        <v>20.738451095668196</v>
      </c>
      <c r="BG4084">
        <v>6.7858851189300484</v>
      </c>
      <c r="BH4084">
        <v>407.63580495292109</v>
      </c>
      <c r="BI4084">
        <v>0.2</v>
      </c>
      <c r="BJ4084">
        <v>2440.4210419815145</v>
      </c>
      <c r="BK4084">
        <v>681.71127296831469</v>
      </c>
      <c r="BL4084">
        <v>871.31498379294362</v>
      </c>
      <c r="BM4084">
        <v>787.43665877460091</v>
      </c>
      <c r="BN4084">
        <v>85.340997810916562</v>
      </c>
      <c r="BO4084">
        <v>34.138264461218021</v>
      </c>
      <c r="BP4084">
        <v>5.9285729344451248E-2</v>
      </c>
      <c r="BQ4084">
        <v>100</v>
      </c>
      <c r="BR4084">
        <v>420.33460203726338</v>
      </c>
      <c r="BS4084">
        <v>5.522883642398322E-2</v>
      </c>
      <c r="BT4084">
        <v>2.9967855736176883E-4</v>
      </c>
      <c r="BU4084">
        <v>0</v>
      </c>
      <c r="BV4084">
        <v>0.56788327574983954</v>
      </c>
      <c r="BW4084">
        <v>15.576822545639367</v>
      </c>
      <c r="BX4084">
        <v>35.375597584962826</v>
      </c>
      <c r="BY4084">
        <v>37.717514461665296</v>
      </c>
      <c r="BZ4084">
        <v>909.56722146972561</v>
      </c>
      <c r="CA4084">
        <v>295.56969676055905</v>
      </c>
      <c r="CB4084">
        <v>243.37849033558788</v>
      </c>
      <c r="CC4084" s="156">
        <v>1.29</v>
      </c>
      <c r="CD4084">
        <v>820</v>
      </c>
      <c r="CE4084">
        <v>0.12226596053483396</v>
      </c>
      <c r="CF4084">
        <v>5.5196345321979186</v>
      </c>
      <c r="CG4084">
        <v>0.15469137973584432</v>
      </c>
      <c r="CH4084">
        <v>3.3532334613692725</v>
      </c>
      <c r="CI4084">
        <v>15</v>
      </c>
    </row>
    <row r="4085" spans="47:87" x14ac:dyDescent="0.3">
      <c r="AU4085">
        <v>0.3</v>
      </c>
      <c r="AV4085">
        <v>19.298983298884195</v>
      </c>
      <c r="AW4085">
        <v>0.28134607979427939</v>
      </c>
      <c r="AX4085">
        <v>1.0635246592297287</v>
      </c>
      <c r="AY4085">
        <v>320.89427429485579</v>
      </c>
      <c r="AZ4085">
        <v>7.6820621213064044E-2</v>
      </c>
      <c r="BA4085">
        <v>397.19549182957024</v>
      </c>
      <c r="BB4085">
        <v>331.81180141020809</v>
      </c>
      <c r="BC4085">
        <v>1</v>
      </c>
      <c r="BD4085">
        <v>44.810380014285698</v>
      </c>
      <c r="BE4085">
        <v>97.862752830567686</v>
      </c>
      <c r="BF4085">
        <v>17.637070266709312</v>
      </c>
      <c r="BG4085">
        <v>3.9647348701344218</v>
      </c>
      <c r="BH4085">
        <v>465.11787514170743</v>
      </c>
      <c r="BI4085">
        <v>0.19999999999999998</v>
      </c>
      <c r="BJ4085">
        <v>2880.1649022136376</v>
      </c>
      <c r="BK4085">
        <v>676.00574284156062</v>
      </c>
      <c r="BL4085">
        <v>877.48443403781619</v>
      </c>
      <c r="BM4085">
        <v>906.37221054121449</v>
      </c>
      <c r="BN4085">
        <v>195.12613468237956</v>
      </c>
      <c r="BO4085">
        <v>25.267428441863352</v>
      </c>
      <c r="BP4085">
        <v>6.2184452962920619E-2</v>
      </c>
      <c r="BQ4085">
        <v>100</v>
      </c>
      <c r="BR4085">
        <v>328.9972253379164</v>
      </c>
      <c r="BS4085">
        <v>5.2006487626719208E-2</v>
      </c>
      <c r="BT4085">
        <v>2.8436649817629897E-4</v>
      </c>
      <c r="BU4085">
        <v>0</v>
      </c>
      <c r="BV4085">
        <v>0.50552667877576696</v>
      </c>
      <c r="BW4085">
        <v>13.778763981980878</v>
      </c>
      <c r="BX4085">
        <v>33.767627132683629</v>
      </c>
      <c r="BY4085">
        <v>37.236939456641977</v>
      </c>
      <c r="BZ4085">
        <v>1213.477903715924</v>
      </c>
      <c r="CA4085">
        <v>272.9522725561115</v>
      </c>
      <c r="CB4085">
        <v>213.07452836504268</v>
      </c>
      <c r="CC4085" s="156">
        <v>1.32</v>
      </c>
      <c r="CD4085">
        <v>130</v>
      </c>
      <c r="CE4085">
        <v>0.24297213757159497</v>
      </c>
      <c r="CF4085">
        <v>6.6849668017657464</v>
      </c>
      <c r="CG4085">
        <v>0.29116729541454572</v>
      </c>
      <c r="CH4085">
        <v>32.365821764688121</v>
      </c>
      <c r="CI4085">
        <v>5</v>
      </c>
    </row>
    <row r="4086" spans="47:87" x14ac:dyDescent="0.3">
      <c r="AU4086">
        <v>0.3</v>
      </c>
      <c r="AV4086">
        <v>20.093883177942359</v>
      </c>
      <c r="AW4086">
        <v>0.25174103643806228</v>
      </c>
      <c r="AX4086">
        <v>2.3448544861721037</v>
      </c>
      <c r="AY4086">
        <v>331.16488816529375</v>
      </c>
      <c r="AZ4086">
        <v>0.10057301918751749</v>
      </c>
      <c r="BA4086">
        <v>345.38945416483841</v>
      </c>
      <c r="BB4086">
        <v>358.30788191569945</v>
      </c>
      <c r="BC4086">
        <v>1</v>
      </c>
      <c r="BD4086">
        <v>30.533124965181585</v>
      </c>
      <c r="BE4086">
        <v>93.304975116632818</v>
      </c>
      <c r="BF4086">
        <v>8.7908107339729362</v>
      </c>
      <c r="BG4086">
        <v>5.6916829151318691</v>
      </c>
      <c r="BH4086">
        <v>418.68742338143778</v>
      </c>
      <c r="BI4086">
        <v>0.19999999999999996</v>
      </c>
      <c r="BJ4086">
        <v>2304.4539668261432</v>
      </c>
      <c r="BK4086">
        <v>666.65467382818554</v>
      </c>
      <c r="BL4086">
        <v>840.37257227836915</v>
      </c>
      <c r="BM4086">
        <v>886.01555121614581</v>
      </c>
      <c r="BN4086">
        <v>207.04266975346496</v>
      </c>
      <c r="BO4086">
        <v>22.591722129495224</v>
      </c>
      <c r="BP4086">
        <v>5.7537823839109915E-2</v>
      </c>
      <c r="BQ4086">
        <v>100</v>
      </c>
      <c r="BR4086">
        <v>316.84232295368724</v>
      </c>
      <c r="BS4086">
        <v>5.8447035451152582E-2</v>
      </c>
      <c r="BT4086">
        <v>3.0763587260550636E-4</v>
      </c>
      <c r="BU4086">
        <v>0</v>
      </c>
      <c r="BV4086">
        <v>0.55782972127308894</v>
      </c>
      <c r="BW4086">
        <v>15.254991500138406</v>
      </c>
      <c r="BX4086">
        <v>35.240067917879415</v>
      </c>
      <c r="BY4086">
        <v>33.029563844686166</v>
      </c>
      <c r="BZ4086">
        <v>1091.6418693209355</v>
      </c>
      <c r="CA4086">
        <v>329.98500055211537</v>
      </c>
      <c r="CB4086">
        <v>211.57011417187462</v>
      </c>
      <c r="CC4086" s="156">
        <v>0.91</v>
      </c>
      <c r="CD4086">
        <v>1710</v>
      </c>
      <c r="CE4086">
        <v>6.6171769318222218E-2</v>
      </c>
      <c r="CF4086">
        <v>3.1401718628727116</v>
      </c>
      <c r="CG4086">
        <v>0.10384927084734379</v>
      </c>
      <c r="CH4086">
        <v>-5.2698134402241701</v>
      </c>
      <c r="CI4086" t="s">
        <v>479</v>
      </c>
    </row>
    <row r="4087" spans="47:87" x14ac:dyDescent="0.3">
      <c r="AU4087">
        <v>0.3</v>
      </c>
      <c r="AV4087">
        <v>22.370746978884046</v>
      </c>
      <c r="AW4087">
        <v>0.30913407523660619</v>
      </c>
      <c r="AX4087">
        <v>2.1546659088559394</v>
      </c>
      <c r="AY4087">
        <v>336.94993205487947</v>
      </c>
      <c r="AZ4087">
        <v>9.7035057731891389E-2</v>
      </c>
      <c r="BA4087">
        <v>390.4674131228598</v>
      </c>
      <c r="BB4087">
        <v>237.85295295863705</v>
      </c>
      <c r="BC4087">
        <v>1</v>
      </c>
      <c r="BD4087">
        <v>39.118033616722158</v>
      </c>
      <c r="BE4087">
        <v>98.301746847773444</v>
      </c>
      <c r="BF4087">
        <v>15.921371179267057</v>
      </c>
      <c r="BG4087">
        <v>4.4424208704642263</v>
      </c>
      <c r="BH4087">
        <v>396.34552913351388</v>
      </c>
      <c r="BI4087">
        <v>0.20000000000000004</v>
      </c>
      <c r="BJ4087">
        <v>2589.8958714689898</v>
      </c>
      <c r="BK4087">
        <v>662.59158446325409</v>
      </c>
      <c r="BL4087">
        <v>834.77537875508142</v>
      </c>
      <c r="BM4087">
        <v>867.27744374855183</v>
      </c>
      <c r="BN4087">
        <v>116.07675945250105</v>
      </c>
      <c r="BO4087">
        <v>28.172102382533918</v>
      </c>
      <c r="BP4087">
        <v>1.8628006123406569E-2</v>
      </c>
      <c r="BQ4087">
        <v>100</v>
      </c>
      <c r="BR4087">
        <v>349.03255103032649</v>
      </c>
      <c r="BS4087">
        <v>4.995730233933441E-2</v>
      </c>
      <c r="BT4087">
        <v>2.799071527186405E-4</v>
      </c>
      <c r="BU4087">
        <v>0</v>
      </c>
      <c r="BV4087">
        <v>0.52115300901925676</v>
      </c>
      <c r="BW4087">
        <v>13.729969246613775</v>
      </c>
      <c r="BX4087">
        <v>37.918058506393763</v>
      </c>
      <c r="BY4087">
        <v>36.143770894925069</v>
      </c>
      <c r="BZ4087">
        <v>1187.5508266548782</v>
      </c>
      <c r="CA4087">
        <v>311.91902392324926</v>
      </c>
      <c r="CB4087">
        <v>253.09412876419174</v>
      </c>
      <c r="CC4087" s="156">
        <v>1.02</v>
      </c>
      <c r="CD4087">
        <v>2260</v>
      </c>
      <c r="CE4087">
        <v>6.8007430759221776E-2</v>
      </c>
      <c r="CF4087">
        <v>3.2751055221588929</v>
      </c>
      <c r="CG4087">
        <v>0.10420683514983456</v>
      </c>
      <c r="CH4087">
        <v>-5.8988393935273766</v>
      </c>
      <c r="CI4087" t="s">
        <v>479</v>
      </c>
    </row>
    <row r="4088" spans="47:87" x14ac:dyDescent="0.3">
      <c r="AU4088">
        <v>0.3</v>
      </c>
      <c r="AV4088">
        <v>19.52189714531487</v>
      </c>
      <c r="AW4088">
        <v>0.36827711923919076</v>
      </c>
      <c r="AX4088">
        <v>2.0463728200534765</v>
      </c>
      <c r="AY4088">
        <v>352.45230857009949</v>
      </c>
      <c r="AZ4088">
        <v>9.7068810074530623E-2</v>
      </c>
      <c r="BA4088">
        <v>496.04769247406904</v>
      </c>
      <c r="BB4088">
        <v>380.09593968985195</v>
      </c>
      <c r="BC4088">
        <v>1</v>
      </c>
      <c r="BD4088">
        <v>47.292042413684143</v>
      </c>
      <c r="BE4088">
        <v>94.149396234580777</v>
      </c>
      <c r="BF4088">
        <v>15.334328095487539</v>
      </c>
      <c r="BG4088">
        <v>5.7082680824442269</v>
      </c>
      <c r="BH4088">
        <v>445.73823525693797</v>
      </c>
      <c r="BI4088">
        <v>0.19999999999999998</v>
      </c>
      <c r="BJ4088">
        <v>2671.102875802464</v>
      </c>
      <c r="BK4088">
        <v>705.87273384832463</v>
      </c>
      <c r="BL4088">
        <v>945.90405677778665</v>
      </c>
      <c r="BM4088">
        <v>1083.3506628818204</v>
      </c>
      <c r="BN4088">
        <v>138.67609176594206</v>
      </c>
      <c r="BO4088">
        <v>33.366839924404978</v>
      </c>
      <c r="BP4088">
        <v>4.5956612362441661E-2</v>
      </c>
      <c r="BQ4088">
        <v>100</v>
      </c>
      <c r="BR4088">
        <v>344.04940784765358</v>
      </c>
      <c r="BS4088">
        <v>5.2359302689858916E-2</v>
      </c>
      <c r="BT4088">
        <v>2.850764389597198E-4</v>
      </c>
      <c r="BU4088">
        <v>0</v>
      </c>
      <c r="BV4088">
        <v>0.55045803547375893</v>
      </c>
      <c r="BW4088">
        <v>15.020659657181543</v>
      </c>
      <c r="BX4088">
        <v>34.484395144429101</v>
      </c>
      <c r="BY4088">
        <v>33.80885890128036</v>
      </c>
      <c r="BZ4088">
        <v>983.74741758385153</v>
      </c>
      <c r="CA4088">
        <v>431.38966087397489</v>
      </c>
      <c r="CB4088">
        <v>238.80282425099756</v>
      </c>
      <c r="CC4088" s="156">
        <v>1.3</v>
      </c>
      <c r="CD4088">
        <v>730</v>
      </c>
      <c r="CE4088">
        <v>0.23115853537288311</v>
      </c>
      <c r="CF4088">
        <v>6.6583355432926048</v>
      </c>
      <c r="CG4088">
        <v>0.31223333263201253</v>
      </c>
      <c r="CH4088">
        <v>19.819473145173923</v>
      </c>
      <c r="CI4088">
        <v>5</v>
      </c>
    </row>
    <row r="4089" spans="47:87" x14ac:dyDescent="0.3">
      <c r="AU4089">
        <v>0.3</v>
      </c>
      <c r="AV4089">
        <v>19.452132689039249</v>
      </c>
      <c r="AW4089">
        <v>0.31196062496251092</v>
      </c>
      <c r="AX4089">
        <v>1.198003061278663</v>
      </c>
      <c r="AY4089">
        <v>334.10739531704809</v>
      </c>
      <c r="AZ4089">
        <v>0.10058145056466412</v>
      </c>
      <c r="BA4089">
        <v>398.59901414139193</v>
      </c>
      <c r="BB4089">
        <v>406.7817639079247</v>
      </c>
      <c r="BC4089">
        <v>1</v>
      </c>
      <c r="BD4089">
        <v>32.708859899418705</v>
      </c>
      <c r="BE4089">
        <v>97.530667819077522</v>
      </c>
      <c r="BF4089">
        <v>17.651669833285158</v>
      </c>
      <c r="BG4089">
        <v>4.2078563389889609</v>
      </c>
      <c r="BH4089">
        <v>425.25063773064403</v>
      </c>
      <c r="BI4089">
        <v>0.19999999999999998</v>
      </c>
      <c r="BJ4089">
        <v>2888.859395984618</v>
      </c>
      <c r="BK4089">
        <v>679.98373051161684</v>
      </c>
      <c r="BL4089">
        <v>879.02468178990955</v>
      </c>
      <c r="BM4089">
        <v>857.12762736264028</v>
      </c>
      <c r="BN4089">
        <v>167.83798539193833</v>
      </c>
      <c r="BO4089">
        <v>28.147157942397168</v>
      </c>
      <c r="BP4089">
        <v>5.3069297184128658E-2</v>
      </c>
      <c r="BQ4089">
        <v>100</v>
      </c>
      <c r="BR4089">
        <v>376.42051228412657</v>
      </c>
      <c r="BS4089">
        <v>5.9680776528327567E-2</v>
      </c>
      <c r="BT4089">
        <v>3.1820240929696087E-4</v>
      </c>
      <c r="BU4089">
        <v>0</v>
      </c>
      <c r="BV4089">
        <v>0.53573703264955841</v>
      </c>
      <c r="BW4089">
        <v>15.752537320469202</v>
      </c>
      <c r="BX4089">
        <v>34.766493075962593</v>
      </c>
      <c r="BY4089">
        <v>34.857642751212325</v>
      </c>
      <c r="BZ4089">
        <v>1162.0890709727757</v>
      </c>
      <c r="CA4089">
        <v>233.53914736146186</v>
      </c>
      <c r="CB4089">
        <v>224.22457484254153</v>
      </c>
      <c r="CC4089" s="156">
        <v>0.84</v>
      </c>
      <c r="CD4089">
        <v>1320</v>
      </c>
      <c r="CE4089">
        <v>0.21178989042822494</v>
      </c>
      <c r="CF4089">
        <v>6.6138404096901775</v>
      </c>
      <c r="CG4089">
        <v>0.25474568358468852</v>
      </c>
      <c r="CH4089">
        <v>20.149062487146601</v>
      </c>
      <c r="CI4089">
        <v>6</v>
      </c>
    </row>
    <row r="4090" spans="47:87" x14ac:dyDescent="0.3">
      <c r="AU4090">
        <v>0.3</v>
      </c>
      <c r="AV4090">
        <v>19.406150633917207</v>
      </c>
      <c r="AW4090">
        <v>0.35729130123529163</v>
      </c>
      <c r="AX4090">
        <v>1.5610984654063265</v>
      </c>
      <c r="AY4090">
        <v>374.56209587189215</v>
      </c>
      <c r="AZ4090">
        <v>0.11000620127757064</v>
      </c>
      <c r="BA4090">
        <v>395.23090462157677</v>
      </c>
      <c r="BB4090">
        <v>447.257532181638</v>
      </c>
      <c r="BC4090">
        <v>1</v>
      </c>
      <c r="BD4090">
        <v>29.115025353908909</v>
      </c>
      <c r="BE4090">
        <v>95.287957962597616</v>
      </c>
      <c r="BF4090">
        <v>15.721864559866674</v>
      </c>
      <c r="BG4090">
        <v>6.6634890592354141</v>
      </c>
      <c r="BH4090">
        <v>404.63354740360688</v>
      </c>
      <c r="BI4090">
        <v>0.2</v>
      </c>
      <c r="BJ4090">
        <v>2662.2351551264906</v>
      </c>
      <c r="BK4090">
        <v>693.65692656694137</v>
      </c>
      <c r="BL4090">
        <v>881.55143191510047</v>
      </c>
      <c r="BM4090">
        <v>1031.7091065216539</v>
      </c>
      <c r="BN4090">
        <v>158.29322320997727</v>
      </c>
      <c r="BO4090">
        <v>32.439011778110284</v>
      </c>
      <c r="BP4090">
        <v>3.6316353347481851E-2</v>
      </c>
      <c r="BQ4090">
        <v>100</v>
      </c>
      <c r="BR4090">
        <v>292.38801695786526</v>
      </c>
      <c r="BS4090">
        <v>5.6469796945963505E-2</v>
      </c>
      <c r="BT4090">
        <v>3.1251697261583091E-4</v>
      </c>
      <c r="BU4090">
        <v>8.1907862789077264</v>
      </c>
      <c r="BV4090">
        <v>0.5683227490914905</v>
      </c>
      <c r="BW4090">
        <v>15.63263503494783</v>
      </c>
      <c r="BX4090">
        <v>35.194402010176844</v>
      </c>
      <c r="BY4090">
        <v>31.715821011736658</v>
      </c>
      <c r="BZ4090">
        <v>1062.1373045704452</v>
      </c>
      <c r="CA4090">
        <v>234.72104935991825</v>
      </c>
      <c r="CB4090">
        <v>215.87379376215344</v>
      </c>
      <c r="CC4090" s="156">
        <v>1.08</v>
      </c>
      <c r="CD4090">
        <v>640</v>
      </c>
      <c r="CE4090">
        <v>0.27893370683545027</v>
      </c>
      <c r="CF4090">
        <v>8.2015796783041317</v>
      </c>
      <c r="CG4090">
        <v>0.34002476796244102</v>
      </c>
      <c r="CH4090">
        <v>37.682811461971269</v>
      </c>
      <c r="CI4090">
        <v>4</v>
      </c>
    </row>
    <row r="4091" spans="47:87" x14ac:dyDescent="0.3">
      <c r="AU4091">
        <v>0.3</v>
      </c>
      <c r="AV4091">
        <v>21.585304237983387</v>
      </c>
      <c r="AW4091">
        <v>0.35730078002237842</v>
      </c>
      <c r="AX4091">
        <v>2.1028453360787007</v>
      </c>
      <c r="AY4091">
        <v>323.70391381219031</v>
      </c>
      <c r="AZ4091">
        <v>9.8265405021092114E-2</v>
      </c>
      <c r="BA4091">
        <v>399.58561150529977</v>
      </c>
      <c r="BB4091">
        <v>384.45334091654422</v>
      </c>
      <c r="BC4091">
        <v>1</v>
      </c>
      <c r="BD4091">
        <v>42.911433900979318</v>
      </c>
      <c r="BE4091">
        <v>108.55453322684224</v>
      </c>
      <c r="BF4091">
        <v>12.103028814910964</v>
      </c>
      <c r="BG4091">
        <v>4.4707180537527247</v>
      </c>
      <c r="BH4091">
        <v>385.51935747862467</v>
      </c>
      <c r="BI4091">
        <v>0.20000000000000007</v>
      </c>
      <c r="BJ4091">
        <v>2604.7170993896993</v>
      </c>
      <c r="BK4091">
        <v>716.39784464197726</v>
      </c>
      <c r="BL4091">
        <v>929.38342190190963</v>
      </c>
      <c r="BM4091">
        <v>957.1794834661913</v>
      </c>
      <c r="BN4091">
        <v>149.49715434634015</v>
      </c>
      <c r="BO4091">
        <v>32.293460034308865</v>
      </c>
      <c r="BP4091">
        <v>5.4140576959097665E-2</v>
      </c>
      <c r="BQ4091">
        <v>100</v>
      </c>
      <c r="BR4091">
        <v>374.0323302002177</v>
      </c>
      <c r="BS4091">
        <v>5.8881129606587382E-2</v>
      </c>
      <c r="BT4091">
        <v>2.9352321509048662E-4</v>
      </c>
      <c r="BU4091">
        <v>0</v>
      </c>
      <c r="BV4091">
        <v>0.59158937326114203</v>
      </c>
      <c r="BW4091">
        <v>14.315795445793229</v>
      </c>
      <c r="BX4091">
        <v>34.099539973225795</v>
      </c>
      <c r="BY4091">
        <v>27.369495878772614</v>
      </c>
      <c r="BZ4091">
        <v>1131.6749028838265</v>
      </c>
      <c r="CA4091">
        <v>284.45209574092371</v>
      </c>
      <c r="CB4091">
        <v>258.70640838871088</v>
      </c>
      <c r="CC4091" s="156">
        <v>0.9</v>
      </c>
      <c r="CD4091">
        <v>1360</v>
      </c>
      <c r="CE4091">
        <v>0.24392836894593928</v>
      </c>
      <c r="CF4091">
        <v>6.2459101357294262</v>
      </c>
      <c r="CG4091">
        <v>0.29362756781134935</v>
      </c>
      <c r="CH4091">
        <v>19.702640285770578</v>
      </c>
      <c r="CI4091">
        <v>6</v>
      </c>
    </row>
    <row r="4092" spans="47:87" x14ac:dyDescent="0.3">
      <c r="AU4092">
        <v>0.3</v>
      </c>
      <c r="AV4092">
        <v>18.865070897896565</v>
      </c>
      <c r="AW4092">
        <v>0.35626755771974061</v>
      </c>
      <c r="AX4092">
        <v>1.590432673247683</v>
      </c>
      <c r="AY4092">
        <v>352.79339467540444</v>
      </c>
      <c r="AZ4092">
        <v>0.10379753260111829</v>
      </c>
      <c r="BA4092">
        <v>461.59100204427807</v>
      </c>
      <c r="BB4092">
        <v>318.42488902330422</v>
      </c>
      <c r="BC4092">
        <v>1</v>
      </c>
      <c r="BD4092">
        <v>39.892180531943808</v>
      </c>
      <c r="BE4092">
        <v>109.52753273457414</v>
      </c>
      <c r="BF4092">
        <v>17.922112822596464</v>
      </c>
      <c r="BG4092">
        <v>4.9367857178004018</v>
      </c>
      <c r="BH4092">
        <v>416.06955353243632</v>
      </c>
      <c r="BI4092">
        <v>0.2</v>
      </c>
      <c r="BJ4092">
        <v>2236.2424154519254</v>
      </c>
      <c r="BK4092">
        <v>673.87678344998881</v>
      </c>
      <c r="BL4092">
        <v>856.59523071363367</v>
      </c>
      <c r="BM4092">
        <v>967.33268519726687</v>
      </c>
      <c r="BN4092">
        <v>138.44676338596335</v>
      </c>
      <c r="BO4092">
        <v>32.202421975618442</v>
      </c>
      <c r="BP4092">
        <v>5.3671072534741252E-2</v>
      </c>
      <c r="BQ4092">
        <v>100</v>
      </c>
      <c r="BR4092">
        <v>369.48060136218498</v>
      </c>
      <c r="BS4092">
        <v>5.2886359277893077E-2</v>
      </c>
      <c r="BT4092">
        <v>2.9575119858004376E-4</v>
      </c>
      <c r="BU4092">
        <v>0</v>
      </c>
      <c r="BV4092">
        <v>0.57730824601922137</v>
      </c>
      <c r="BW4092">
        <v>14.69028959349785</v>
      </c>
      <c r="BX4092">
        <v>36.449252526647392</v>
      </c>
      <c r="BY4092">
        <v>28.942935998893986</v>
      </c>
      <c r="BZ4092">
        <v>1046.8717115811457</v>
      </c>
      <c r="CA4092">
        <v>169.91528487936267</v>
      </c>
      <c r="CB4092">
        <v>237.62162641316212</v>
      </c>
      <c r="CC4092" s="156">
        <v>1.02</v>
      </c>
      <c r="CD4092">
        <v>1650</v>
      </c>
      <c r="CE4092">
        <v>0.11736429339718035</v>
      </c>
      <c r="CF4092">
        <v>2.7383065811361584</v>
      </c>
      <c r="CG4092">
        <v>0.13334416330659851</v>
      </c>
      <c r="CH4092">
        <v>1.989574623973672</v>
      </c>
      <c r="CI4092">
        <v>15</v>
      </c>
    </row>
    <row r="4093" spans="47:87" x14ac:dyDescent="0.3">
      <c r="AU4093">
        <v>0.3</v>
      </c>
      <c r="AV4093">
        <v>20.61852959468926</v>
      </c>
      <c r="AW4093">
        <v>0.40714534220733112</v>
      </c>
      <c r="AX4093">
        <v>1.3140037616330709</v>
      </c>
      <c r="AY4093">
        <v>364.02103367808405</v>
      </c>
      <c r="AZ4093">
        <v>9.3599186600737086E-2</v>
      </c>
      <c r="BA4093">
        <v>562.39606601699404</v>
      </c>
      <c r="BB4093">
        <v>314.13538896410466</v>
      </c>
      <c r="BC4093">
        <v>1</v>
      </c>
      <c r="BD4093">
        <v>43.611290539133222</v>
      </c>
      <c r="BE4093">
        <v>106.30407895052237</v>
      </c>
      <c r="BF4093">
        <v>16.823765731794321</v>
      </c>
      <c r="BG4093">
        <v>5.5156687238923618</v>
      </c>
      <c r="BH4093">
        <v>450.419858581818</v>
      </c>
      <c r="BI4093">
        <v>0.2</v>
      </c>
      <c r="BJ4093">
        <v>3143.9287549167511</v>
      </c>
      <c r="BK4093">
        <v>681.11890332050712</v>
      </c>
      <c r="BL4093">
        <v>882.2333896213363</v>
      </c>
      <c r="BM4093">
        <v>1093.4751933298185</v>
      </c>
      <c r="BN4093">
        <v>217.03989101173653</v>
      </c>
      <c r="BO4093">
        <v>36.711516501540686</v>
      </c>
      <c r="BP4093">
        <v>7.2337148701010351E-2</v>
      </c>
      <c r="BQ4093">
        <v>100</v>
      </c>
      <c r="BR4093">
        <v>349.42475785057547</v>
      </c>
      <c r="BS4093">
        <v>5.477611948702462E-2</v>
      </c>
      <c r="BT4093">
        <v>2.9949323811839416E-4</v>
      </c>
      <c r="BU4093">
        <v>53.35833967287455</v>
      </c>
      <c r="BV4093">
        <v>0.53207997050074196</v>
      </c>
      <c r="BW4093">
        <v>15.465910931857406</v>
      </c>
      <c r="BX4093">
        <v>33.931121484536149</v>
      </c>
      <c r="BY4093">
        <v>30.5376264196018</v>
      </c>
      <c r="BZ4093">
        <v>1233.523832802719</v>
      </c>
      <c r="CA4093">
        <v>300.90892082661588</v>
      </c>
      <c r="CB4093">
        <v>214.922170487709</v>
      </c>
      <c r="CC4093" s="156">
        <v>1.01</v>
      </c>
      <c r="CD4093">
        <v>1640</v>
      </c>
      <c r="CE4093">
        <v>0.11201348527216237</v>
      </c>
      <c r="CF4093">
        <v>4.7907322608861742</v>
      </c>
      <c r="CG4093">
        <v>0.14099327697176103</v>
      </c>
      <c r="CH4093">
        <v>7.2734928136013073</v>
      </c>
      <c r="CI4093">
        <v>13</v>
      </c>
    </row>
    <row r="4094" spans="47:87" x14ac:dyDescent="0.3">
      <c r="AU4094">
        <v>0.3</v>
      </c>
      <c r="AV4094">
        <v>21.245737861317249</v>
      </c>
      <c r="AW4094">
        <v>0.37465360791220076</v>
      </c>
      <c r="AX4094">
        <v>1.8651442490539891</v>
      </c>
      <c r="AY4094">
        <v>322.69137222600602</v>
      </c>
      <c r="AZ4094">
        <v>9.4875624410924633E-2</v>
      </c>
      <c r="BA4094">
        <v>433.1028560166846</v>
      </c>
      <c r="BB4094">
        <v>326.19166107187777</v>
      </c>
      <c r="BC4094">
        <v>1</v>
      </c>
      <c r="BD4094">
        <v>40.819226461746219</v>
      </c>
      <c r="BE4094">
        <v>88.689701117750175</v>
      </c>
      <c r="BF4094">
        <v>13.052136172319889</v>
      </c>
      <c r="BG4094">
        <v>6.0988999455688173</v>
      </c>
      <c r="BH4094">
        <v>394.23487672059684</v>
      </c>
      <c r="BI4094">
        <v>0.2</v>
      </c>
      <c r="BJ4094">
        <v>2717.4594472968352</v>
      </c>
      <c r="BK4094">
        <v>660.19168384338809</v>
      </c>
      <c r="BL4094">
        <v>852.44947256025705</v>
      </c>
      <c r="BM4094">
        <v>814.99034048927138</v>
      </c>
      <c r="BN4094">
        <v>126.74974767287911</v>
      </c>
      <c r="BO4094">
        <v>33.941511443565183</v>
      </c>
      <c r="BP4094">
        <v>4.7141769549067909E-2</v>
      </c>
      <c r="BQ4094">
        <v>100</v>
      </c>
      <c r="BR4094">
        <v>356.62998698123022</v>
      </c>
      <c r="BS4094">
        <v>5.3456233578448871E-2</v>
      </c>
      <c r="BT4094">
        <v>3.1119334686583231E-4</v>
      </c>
      <c r="BU4094">
        <v>9.155427381149785</v>
      </c>
      <c r="BV4094">
        <v>0.52013265736325587</v>
      </c>
      <c r="BW4094">
        <v>14.563192020520551</v>
      </c>
      <c r="BX4094">
        <v>36.050481790272798</v>
      </c>
      <c r="BY4094">
        <v>27.113669565629568</v>
      </c>
      <c r="BZ4094">
        <v>1375.028515509917</v>
      </c>
      <c r="CA4094">
        <v>253.67945633678789</v>
      </c>
      <c r="CB4094">
        <v>234.24623118876164</v>
      </c>
      <c r="CC4094" s="156">
        <v>1.04</v>
      </c>
      <c r="CD4094">
        <v>1480</v>
      </c>
      <c r="CE4094">
        <v>0.12887903316212568</v>
      </c>
      <c r="CF4094">
        <v>3.9637990267255008</v>
      </c>
      <c r="CG4094">
        <v>0.15925987797353119</v>
      </c>
      <c r="CH4094">
        <v>2.9133066617896817</v>
      </c>
      <c r="CI4094">
        <v>15</v>
      </c>
    </row>
    <row r="4095" spans="47:87" x14ac:dyDescent="0.3">
      <c r="AU4095">
        <v>0.3</v>
      </c>
      <c r="AV4095">
        <v>20.185774411531433</v>
      </c>
      <c r="AW4095">
        <v>0.26563038579861081</v>
      </c>
      <c r="AX4095">
        <v>1.3195007614026855</v>
      </c>
      <c r="AY4095">
        <v>341.01013179365611</v>
      </c>
      <c r="AZ4095">
        <v>9.6539384033688169E-2</v>
      </c>
      <c r="BA4095">
        <v>431.19045438691739</v>
      </c>
      <c r="BB4095">
        <v>310.96525559385225</v>
      </c>
      <c r="BC4095">
        <v>1</v>
      </c>
      <c r="BD4095">
        <v>37.456499980176176</v>
      </c>
      <c r="BE4095">
        <v>90.781658484219278</v>
      </c>
      <c r="BF4095">
        <v>9.4848330931021767</v>
      </c>
      <c r="BG4095">
        <v>4.7340492492679536</v>
      </c>
      <c r="BH4095">
        <v>362.17393315074872</v>
      </c>
      <c r="BI4095">
        <v>0.19999999999999998</v>
      </c>
      <c r="BJ4095">
        <v>2242.1832466198321</v>
      </c>
      <c r="BK4095">
        <v>702.9159678405548</v>
      </c>
      <c r="BL4095">
        <v>969.22664329698</v>
      </c>
      <c r="BM4095">
        <v>982.1612557305391</v>
      </c>
      <c r="BN4095">
        <v>108.14432025426616</v>
      </c>
      <c r="BO4095">
        <v>23.890777461393736</v>
      </c>
      <c r="BP4095">
        <v>5.4376352812814867E-2</v>
      </c>
      <c r="BQ4095">
        <v>100</v>
      </c>
      <c r="BR4095">
        <v>350.29145794609303</v>
      </c>
      <c r="BS4095">
        <v>5.3882433590591264E-2</v>
      </c>
      <c r="BT4095">
        <v>2.942302747012042E-4</v>
      </c>
      <c r="BU4095">
        <v>20.531627742164368</v>
      </c>
      <c r="BV4095">
        <v>0.58919866221678463</v>
      </c>
      <c r="BW4095">
        <v>14.664532638482726</v>
      </c>
      <c r="BX4095">
        <v>34.201637755021714</v>
      </c>
      <c r="BY4095">
        <v>28.189717806962864</v>
      </c>
      <c r="BZ4095">
        <v>1135.7039895386677</v>
      </c>
      <c r="CA4095">
        <v>334.65545663038773</v>
      </c>
      <c r="CB4095">
        <v>240.54093678920967</v>
      </c>
      <c r="CC4095" s="156">
        <v>1.03</v>
      </c>
      <c r="CD4095">
        <v>950</v>
      </c>
      <c r="CE4095">
        <v>0.17389202681404736</v>
      </c>
      <c r="CF4095">
        <v>5.7548171679235152</v>
      </c>
      <c r="CG4095">
        <v>0.21072492998013742</v>
      </c>
      <c r="CH4095">
        <v>8.0128441684155529</v>
      </c>
      <c r="CI4095">
        <v>10</v>
      </c>
    </row>
    <row r="4096" spans="47:87" x14ac:dyDescent="0.3">
      <c r="AU4096">
        <v>0.3</v>
      </c>
      <c r="AV4096">
        <v>20.846933116096807</v>
      </c>
      <c r="AW4096">
        <v>0.36412014345227306</v>
      </c>
      <c r="AX4096">
        <v>1.5603757682751738</v>
      </c>
      <c r="AY4096">
        <v>356.36412280567725</v>
      </c>
      <c r="AZ4096">
        <v>8.8139806789529707E-2</v>
      </c>
      <c r="BA4096">
        <v>375.44140880361664</v>
      </c>
      <c r="BB4096">
        <v>257.06739036690624</v>
      </c>
      <c r="BC4096">
        <v>1</v>
      </c>
      <c r="BD4096">
        <v>36.257187041302828</v>
      </c>
      <c r="BE4096">
        <v>110.63646114403018</v>
      </c>
      <c r="BF4096">
        <v>22.088209998082814</v>
      </c>
      <c r="BG4096">
        <v>3.8246065276517034</v>
      </c>
      <c r="BH4096">
        <v>437.86743024476726</v>
      </c>
      <c r="BI4096">
        <v>0.2</v>
      </c>
      <c r="BJ4096">
        <v>2875.5145096714618</v>
      </c>
      <c r="BK4096">
        <v>669.25435890803362</v>
      </c>
      <c r="BL4096">
        <v>890.09621650532097</v>
      </c>
      <c r="BM4096">
        <v>905.4026166150976</v>
      </c>
      <c r="BN4096">
        <v>193.93210697514223</v>
      </c>
      <c r="BO4096">
        <v>33.18510331263542</v>
      </c>
      <c r="BP4096">
        <v>2.182642824202222E-2</v>
      </c>
      <c r="BQ4096">
        <v>100</v>
      </c>
      <c r="BR4096">
        <v>395.19195042455709</v>
      </c>
      <c r="BS4096">
        <v>5.4670857000328553E-2</v>
      </c>
      <c r="BT4096">
        <v>3.0256617074140326E-4</v>
      </c>
      <c r="BU4096">
        <v>27.543346891606404</v>
      </c>
      <c r="BV4096">
        <v>0.56809782834428391</v>
      </c>
      <c r="BW4096">
        <v>13.84265842231969</v>
      </c>
      <c r="BX4096">
        <v>33.601358056845235</v>
      </c>
      <c r="BY4096">
        <v>30.64863043546319</v>
      </c>
      <c r="BZ4096">
        <v>1109.3926323296143</v>
      </c>
      <c r="CA4096">
        <v>317.72181009290568</v>
      </c>
      <c r="CB4096">
        <v>235.85323836477349</v>
      </c>
      <c r="CC4096" s="156">
        <v>1.07</v>
      </c>
      <c r="CD4096">
        <v>1080</v>
      </c>
      <c r="CE4096">
        <v>0.13811389264371998</v>
      </c>
      <c r="CF4096">
        <v>5.893557627407529</v>
      </c>
      <c r="CG4096">
        <v>0.18223109926974465</v>
      </c>
      <c r="CH4096">
        <v>9.925379332398844</v>
      </c>
      <c r="CI4096">
        <v>10</v>
      </c>
    </row>
    <row r="4097" spans="47:87" x14ac:dyDescent="0.3">
      <c r="AU4097">
        <v>0.3</v>
      </c>
      <c r="AV4097">
        <v>18.248858979431272</v>
      </c>
      <c r="AW4097">
        <v>0.3412465849646652</v>
      </c>
      <c r="AX4097">
        <v>2.2872830664388633</v>
      </c>
      <c r="AY4097">
        <v>310.40165166868218</v>
      </c>
      <c r="AZ4097">
        <v>0.10866443805531113</v>
      </c>
      <c r="BA4097">
        <v>408.1021448067138</v>
      </c>
      <c r="BB4097">
        <v>384.84584504301165</v>
      </c>
      <c r="BC4097">
        <v>1</v>
      </c>
      <c r="BD4097">
        <v>34.706198385619381</v>
      </c>
      <c r="BE4097">
        <v>90.811646544130227</v>
      </c>
      <c r="BF4097">
        <v>13.577363342316108</v>
      </c>
      <c r="BG4097">
        <v>4.4572271388279852</v>
      </c>
      <c r="BH4097">
        <v>456.03813801808928</v>
      </c>
      <c r="BI4097">
        <v>0.19999999999999998</v>
      </c>
      <c r="BJ4097">
        <v>2707.4379305063189</v>
      </c>
      <c r="BK4097">
        <v>684.23113639751068</v>
      </c>
      <c r="BL4097">
        <v>913.04113197358674</v>
      </c>
      <c r="BM4097">
        <v>1135.9745356260219</v>
      </c>
      <c r="BN4097">
        <v>136.01124775007258</v>
      </c>
      <c r="BO4097">
        <v>30.640300303310958</v>
      </c>
      <c r="BP4097">
        <v>7.6166216871169701E-2</v>
      </c>
      <c r="BQ4097">
        <v>100</v>
      </c>
      <c r="BR4097">
        <v>384.57757161139057</v>
      </c>
      <c r="BS4097">
        <v>5.8066626316964853E-2</v>
      </c>
      <c r="BT4097">
        <v>3.2306626976709083E-4</v>
      </c>
      <c r="BU4097">
        <v>0</v>
      </c>
      <c r="BV4097">
        <v>0.55066223346675669</v>
      </c>
      <c r="BW4097">
        <v>15.107739021572089</v>
      </c>
      <c r="BX4097">
        <v>36.121409925061016</v>
      </c>
      <c r="BY4097">
        <v>42.87849755631607</v>
      </c>
      <c r="BZ4097">
        <v>1237.5464724076687</v>
      </c>
      <c r="CA4097">
        <v>209.53792978918682</v>
      </c>
      <c r="CB4097">
        <v>236.6773020531557</v>
      </c>
      <c r="CC4097" s="156">
        <v>0.92</v>
      </c>
      <c r="CD4097">
        <v>1530</v>
      </c>
      <c r="CE4097">
        <v>0.21128418840698671</v>
      </c>
      <c r="CF4097">
        <v>7.1366853273699755</v>
      </c>
      <c r="CG4097">
        <v>0.25307294832003824</v>
      </c>
      <c r="CH4097">
        <v>32.472182684442394</v>
      </c>
      <c r="CI4097">
        <v>6</v>
      </c>
    </row>
    <row r="4098" spans="47:87" x14ac:dyDescent="0.3">
      <c r="AU4098">
        <v>0.3</v>
      </c>
      <c r="AV4098">
        <v>17.323147933410027</v>
      </c>
      <c r="AW4098">
        <v>0.28907061057127359</v>
      </c>
      <c r="AX4098">
        <v>1.2984063424294983</v>
      </c>
      <c r="AY4098">
        <v>341.89734343270612</v>
      </c>
      <c r="AZ4098">
        <v>0.10591580928669218</v>
      </c>
      <c r="BA4098">
        <v>379.69513887601317</v>
      </c>
      <c r="BB4098">
        <v>322.87892493438085</v>
      </c>
      <c r="BC4098">
        <v>1</v>
      </c>
      <c r="BD4098">
        <v>49.196491155654215</v>
      </c>
      <c r="BE4098">
        <v>101.61704747588776</v>
      </c>
      <c r="BF4098">
        <v>15.089675930230202</v>
      </c>
      <c r="BG4098">
        <v>2.9517417598852851</v>
      </c>
      <c r="BH4098">
        <v>415.03077296066624</v>
      </c>
      <c r="BI4098">
        <v>0.19999999999999998</v>
      </c>
      <c r="BJ4098">
        <v>2632.9730386142651</v>
      </c>
      <c r="BK4098">
        <v>683.72110978489582</v>
      </c>
      <c r="BL4098">
        <v>876.45785764494815</v>
      </c>
      <c r="BM4098">
        <v>778.19713240380361</v>
      </c>
      <c r="BN4098">
        <v>164.39039110414771</v>
      </c>
      <c r="BO4098">
        <v>26.127818246213739</v>
      </c>
      <c r="BP4098">
        <v>4.3537971909041746E-2</v>
      </c>
      <c r="BQ4098">
        <v>100</v>
      </c>
      <c r="BR4098">
        <v>329.41592206153206</v>
      </c>
      <c r="BS4098">
        <v>5.337044586949917E-2</v>
      </c>
      <c r="BT4098">
        <v>3.2461835508304477E-4</v>
      </c>
      <c r="BU4098">
        <v>123.66012450510955</v>
      </c>
      <c r="BV4098">
        <v>0.56861493203863189</v>
      </c>
      <c r="BW4098">
        <v>13.967987667801856</v>
      </c>
      <c r="BX4098">
        <v>36.181442510483059</v>
      </c>
      <c r="BY4098">
        <v>31.585880485482274</v>
      </c>
      <c r="BZ4098">
        <v>787.94453030775117</v>
      </c>
      <c r="CA4098">
        <v>279.08612965068437</v>
      </c>
      <c r="CB4098">
        <v>233.7283387198755</v>
      </c>
      <c r="CC4098" s="156">
        <v>0.9</v>
      </c>
      <c r="CD4098">
        <v>1630</v>
      </c>
      <c r="CE4098">
        <v>0.10739115873976091</v>
      </c>
      <c r="CF4098">
        <v>4.6018853283075947</v>
      </c>
      <c r="CG4098">
        <v>0.14531029391457503</v>
      </c>
      <c r="CH4098">
        <v>3.1095110217818012</v>
      </c>
      <c r="CI4098">
        <v>15</v>
      </c>
    </row>
    <row r="4099" spans="47:87" x14ac:dyDescent="0.3">
      <c r="AU4099">
        <v>0.3</v>
      </c>
      <c r="AV4099">
        <v>20.356404107273299</v>
      </c>
      <c r="AW4099">
        <v>0.34108170848291108</v>
      </c>
      <c r="AX4099">
        <v>1.064574628787391</v>
      </c>
      <c r="AY4099">
        <v>309.03424560167014</v>
      </c>
      <c r="AZ4099">
        <v>0.12333294166707609</v>
      </c>
      <c r="BA4099">
        <v>442.7393776158188</v>
      </c>
      <c r="BB4099">
        <v>400.27294543639903</v>
      </c>
      <c r="BC4099">
        <v>1</v>
      </c>
      <c r="BD4099">
        <v>50.020771460798073</v>
      </c>
      <c r="BE4099">
        <v>114.75330521312348</v>
      </c>
      <c r="BF4099">
        <v>21.095443302532772</v>
      </c>
      <c r="BG4099">
        <v>5.472634387158255</v>
      </c>
      <c r="BH4099">
        <v>434.1992009848172</v>
      </c>
      <c r="BI4099">
        <v>0.19999999999999996</v>
      </c>
      <c r="BJ4099">
        <v>3148.7270498659068</v>
      </c>
      <c r="BK4099">
        <v>686.4328171161917</v>
      </c>
      <c r="BL4099">
        <v>892.55083236856251</v>
      </c>
      <c r="BM4099">
        <v>727.77093279760481</v>
      </c>
      <c r="BN4099">
        <v>170.9446573439144</v>
      </c>
      <c r="BO4099">
        <v>30.795073140860818</v>
      </c>
      <c r="BP4099">
        <v>5.5480814680691555E-2</v>
      </c>
      <c r="BQ4099">
        <v>100</v>
      </c>
      <c r="BR4099">
        <v>312.61107031380948</v>
      </c>
      <c r="BS4099">
        <v>5.5894964591834767E-2</v>
      </c>
      <c r="BT4099">
        <v>3.2039240827610354E-4</v>
      </c>
      <c r="BU4099">
        <v>79.180628357723691</v>
      </c>
      <c r="BV4099">
        <v>0.52213836354003818</v>
      </c>
      <c r="BW4099">
        <v>14.022488871101956</v>
      </c>
      <c r="BX4099">
        <v>37.526315168007407</v>
      </c>
      <c r="BY4099">
        <v>37.181682840782493</v>
      </c>
      <c r="BZ4099">
        <v>1063.117634437792</v>
      </c>
      <c r="CA4099">
        <v>196.50647626521175</v>
      </c>
      <c r="CB4099">
        <v>244.80608558870759</v>
      </c>
      <c r="CC4099" s="156">
        <v>0.85</v>
      </c>
      <c r="CD4099">
        <v>1720</v>
      </c>
      <c r="CE4099">
        <v>0.21736200060322752</v>
      </c>
      <c r="CF4099">
        <v>6.9179050181980557</v>
      </c>
      <c r="CG4099">
        <v>0.28836942299279261</v>
      </c>
      <c r="CH4099">
        <v>28.988223015982914</v>
      </c>
      <c r="CI4099">
        <v>5</v>
      </c>
    </row>
    <row r="4100" spans="47:87" x14ac:dyDescent="0.3">
      <c r="AU4100">
        <v>0.3</v>
      </c>
      <c r="AV4100">
        <v>19.902761288494283</v>
      </c>
      <c r="AW4100">
        <v>0.4015025372166201</v>
      </c>
      <c r="AX4100">
        <v>1.2284383930306713</v>
      </c>
      <c r="AY4100">
        <v>324.1366134071248</v>
      </c>
      <c r="AZ4100">
        <v>0.10976293567102587</v>
      </c>
      <c r="BA4100">
        <v>406.82318834154972</v>
      </c>
      <c r="BB4100">
        <v>308.27263628337334</v>
      </c>
      <c r="BC4100">
        <v>1</v>
      </c>
      <c r="BD4100">
        <v>38.662354820461701</v>
      </c>
      <c r="BE4100">
        <v>90.935450316430092</v>
      </c>
      <c r="BF4100">
        <v>23.653955833543858</v>
      </c>
      <c r="BG4100">
        <v>5.4976016829399761</v>
      </c>
      <c r="BH4100">
        <v>401.82279421100623</v>
      </c>
      <c r="BI4100">
        <v>0.20000000000000004</v>
      </c>
      <c r="BJ4100">
        <v>3441.9284265689357</v>
      </c>
      <c r="BK4100">
        <v>693.94650932539719</v>
      </c>
      <c r="BL4100">
        <v>939.79161624835137</v>
      </c>
      <c r="BM4100">
        <v>1073.4903197163969</v>
      </c>
      <c r="BN4100">
        <v>240.9327746733691</v>
      </c>
      <c r="BO4100">
        <v>36.385435990524847</v>
      </c>
      <c r="BP4100">
        <v>4.9077819762211108E-2</v>
      </c>
      <c r="BQ4100">
        <v>100</v>
      </c>
      <c r="BR4100">
        <v>367.2282958922774</v>
      </c>
      <c r="BS4100">
        <v>6.012655767432707E-2</v>
      </c>
      <c r="BT4100">
        <v>3.0524957686100818E-4</v>
      </c>
      <c r="BU4100">
        <v>105.8844145080826</v>
      </c>
      <c r="BV4100">
        <v>0.53550230649330777</v>
      </c>
      <c r="BW4100">
        <v>14.167388598347554</v>
      </c>
      <c r="BX4100">
        <v>38.183315019392786</v>
      </c>
      <c r="BY4100">
        <v>37.602692534552709</v>
      </c>
      <c r="BZ4100">
        <v>1172.7083131253685</v>
      </c>
      <c r="CA4100">
        <v>235.93323257244637</v>
      </c>
      <c r="CB4100">
        <v>231.09057893466655</v>
      </c>
      <c r="CC4100" s="156">
        <v>1.06</v>
      </c>
      <c r="CD4100">
        <v>940</v>
      </c>
      <c r="CE4100">
        <v>0.20290352635686792</v>
      </c>
      <c r="CF4100">
        <v>7.2113261626630472</v>
      </c>
      <c r="CG4100">
        <v>0.24129677690169993</v>
      </c>
      <c r="CH4100">
        <v>17.234475763594389</v>
      </c>
      <c r="CI4100">
        <v>7</v>
      </c>
    </row>
    <row r="4101" spans="47:87" x14ac:dyDescent="0.3">
      <c r="AU4101">
        <v>0.3</v>
      </c>
      <c r="AV4101">
        <v>21.438395387524515</v>
      </c>
      <c r="AW4101">
        <v>0.26067369005134244</v>
      </c>
      <c r="AX4101">
        <v>0.5688087608970287</v>
      </c>
      <c r="AY4101">
        <v>314.40394764091872</v>
      </c>
      <c r="AZ4101">
        <v>0.11411037284375117</v>
      </c>
      <c r="BA4101">
        <v>414.16654537501859</v>
      </c>
      <c r="BB4101">
        <v>295.34444882250489</v>
      </c>
      <c r="BC4101">
        <v>1</v>
      </c>
      <c r="BD4101">
        <v>42.592109410475651</v>
      </c>
      <c r="BE4101">
        <v>109.79847454132742</v>
      </c>
      <c r="BF4101">
        <v>11.750170343944763</v>
      </c>
      <c r="BG4101">
        <v>4.2603673827501503</v>
      </c>
      <c r="BH4101">
        <v>419.3878118664386</v>
      </c>
      <c r="BI4101">
        <v>0.2</v>
      </c>
      <c r="BJ4101">
        <v>2786.261126168959</v>
      </c>
      <c r="BK4101">
        <v>694.19042656946851</v>
      </c>
      <c r="BL4101">
        <v>897.84211092685939</v>
      </c>
      <c r="BM4101">
        <v>911.6319486472953</v>
      </c>
      <c r="BN4101">
        <v>156.30820018067183</v>
      </c>
      <c r="BO4101">
        <v>23.546248192366185</v>
      </c>
      <c r="BP4101">
        <v>4.0978475516818602E-2</v>
      </c>
      <c r="BQ4101">
        <v>100</v>
      </c>
      <c r="BR4101">
        <v>318.1606339884554</v>
      </c>
      <c r="BS4101">
        <v>5.2411146621234986E-2</v>
      </c>
      <c r="BT4101">
        <v>2.7951721608250244E-4</v>
      </c>
      <c r="BU4101">
        <v>111.51306840215054</v>
      </c>
      <c r="BV4101">
        <v>0.56586867068583957</v>
      </c>
      <c r="BW4101">
        <v>15.571543005571428</v>
      </c>
      <c r="BX4101">
        <v>36.180330109282345</v>
      </c>
      <c r="BY4101">
        <v>40.809486758933488</v>
      </c>
      <c r="BZ4101">
        <v>936.16153165374612</v>
      </c>
      <c r="CA4101">
        <v>259.42433569340483</v>
      </c>
      <c r="CB4101">
        <v>237.60202280662185</v>
      </c>
      <c r="CC4101" s="156">
        <v>1.01</v>
      </c>
      <c r="CD4101">
        <v>980</v>
      </c>
      <c r="CE4101">
        <v>0.24137869642819387</v>
      </c>
      <c r="CF4101">
        <v>7.4871359306309007</v>
      </c>
      <c r="CG4101">
        <v>0.29458436101617974</v>
      </c>
      <c r="CH4101">
        <v>34.050137695729752</v>
      </c>
      <c r="CI4101">
        <v>5</v>
      </c>
    </row>
    <row r="4102" spans="47:87" x14ac:dyDescent="0.3">
      <c r="AU4102">
        <v>0.3</v>
      </c>
      <c r="AV4102">
        <v>20.251078599956049</v>
      </c>
      <c r="AW4102">
        <v>0.31114033643673633</v>
      </c>
      <c r="AX4102">
        <v>2.2153471312239086</v>
      </c>
      <c r="AY4102">
        <v>328.75272225955177</v>
      </c>
      <c r="AZ4102">
        <v>0.1056868255591901</v>
      </c>
      <c r="BA4102">
        <v>485.29634598436434</v>
      </c>
      <c r="BB4102">
        <v>296.22191646178152</v>
      </c>
      <c r="BC4102">
        <v>1</v>
      </c>
      <c r="BD4102">
        <v>50.388668678135083</v>
      </c>
      <c r="BE4102">
        <v>109.11479452660971</v>
      </c>
      <c r="BF4102">
        <v>20.472169752482728</v>
      </c>
      <c r="BG4102">
        <v>5.2001871830606454</v>
      </c>
      <c r="BH4102">
        <v>443.59708239704412</v>
      </c>
      <c r="BI4102">
        <v>0.19999999999999998</v>
      </c>
      <c r="BJ4102">
        <v>2956.4885611374566</v>
      </c>
      <c r="BK4102">
        <v>684.81685081142928</v>
      </c>
      <c r="BL4102">
        <v>853.46240750375</v>
      </c>
      <c r="BM4102">
        <v>911.44264864496051</v>
      </c>
      <c r="BN4102">
        <v>146.04187139802494</v>
      </c>
      <c r="BO4102">
        <v>28.00129345927585</v>
      </c>
      <c r="BP4102">
        <v>6.1622578498149713E-2</v>
      </c>
      <c r="BQ4102">
        <v>100</v>
      </c>
      <c r="BR4102">
        <v>263.3403222161686</v>
      </c>
      <c r="BS4102">
        <v>5.6058131742630836E-2</v>
      </c>
      <c r="BT4102">
        <v>3.2709508162655682E-4</v>
      </c>
      <c r="BU4102">
        <v>1.4868490425232666</v>
      </c>
      <c r="BV4102">
        <v>0.56247526943016635</v>
      </c>
      <c r="BW4102">
        <v>14.320721342829176</v>
      </c>
      <c r="BX4102">
        <v>34.660087282088909</v>
      </c>
      <c r="BY4102">
        <v>31.255706575442304</v>
      </c>
      <c r="BZ4102">
        <v>808.55136983873513</v>
      </c>
      <c r="CA4102">
        <v>257.89107134424472</v>
      </c>
      <c r="CB4102">
        <v>225.12579529122843</v>
      </c>
      <c r="CC4102" s="156">
        <v>0.97</v>
      </c>
      <c r="CD4102">
        <v>1350</v>
      </c>
      <c r="CE4102">
        <v>0.22511183508993104</v>
      </c>
      <c r="CF4102">
        <v>8.0284220843812104</v>
      </c>
      <c r="CG4102">
        <v>0.27489074065395425</v>
      </c>
      <c r="CH4102">
        <v>28.631244552157913</v>
      </c>
      <c r="CI4102">
        <v>6</v>
      </c>
    </row>
    <row r="4103" spans="47:87" x14ac:dyDescent="0.3">
      <c r="AU4103">
        <v>0.3</v>
      </c>
      <c r="AV4103">
        <v>20.538358123023059</v>
      </c>
      <c r="AW4103">
        <v>0.33034850950027278</v>
      </c>
      <c r="AX4103">
        <v>1.8518277915775057</v>
      </c>
      <c r="AY4103">
        <v>334.39753570564613</v>
      </c>
      <c r="AZ4103">
        <v>0.10915422278150971</v>
      </c>
      <c r="BA4103">
        <v>401.90389825737043</v>
      </c>
      <c r="BB4103">
        <v>288.3050442226745</v>
      </c>
      <c r="BC4103">
        <v>1</v>
      </c>
      <c r="BD4103">
        <v>39.989358477830066</v>
      </c>
      <c r="BE4103">
        <v>87.771287413629935</v>
      </c>
      <c r="BF4103">
        <v>13.632094944902919</v>
      </c>
      <c r="BG4103">
        <v>5.459541633833294</v>
      </c>
      <c r="BH4103">
        <v>427.49500049578353</v>
      </c>
      <c r="BI4103">
        <v>0.20000000000000004</v>
      </c>
      <c r="BJ4103">
        <v>2424.7860966691892</v>
      </c>
      <c r="BK4103">
        <v>682.16676093017907</v>
      </c>
      <c r="BL4103">
        <v>927.96201101021154</v>
      </c>
      <c r="BM4103">
        <v>924.09478547527488</v>
      </c>
      <c r="BN4103">
        <v>195.41936195009856</v>
      </c>
      <c r="BO4103">
        <v>29.865407943249377</v>
      </c>
      <c r="BP4103">
        <v>4.9004231867304515E-2</v>
      </c>
      <c r="BQ4103">
        <v>100</v>
      </c>
      <c r="BR4103">
        <v>255.77030311521196</v>
      </c>
      <c r="BS4103">
        <v>5.6108818833217028E-2</v>
      </c>
      <c r="BT4103">
        <v>3.1643854190217639E-4</v>
      </c>
      <c r="BU4103">
        <v>6.9860572572990955</v>
      </c>
      <c r="BV4103">
        <v>0.53215733233427209</v>
      </c>
      <c r="BW4103">
        <v>14.16882609098761</v>
      </c>
      <c r="BX4103">
        <v>34.885882356567521</v>
      </c>
      <c r="BY4103">
        <v>34.767668741201184</v>
      </c>
      <c r="BZ4103">
        <v>1026.937846954407</v>
      </c>
      <c r="CA4103">
        <v>162.09226442384639</v>
      </c>
      <c r="CB4103">
        <v>246.65263211941871</v>
      </c>
      <c r="CC4103" s="156">
        <v>1.1299999999999999</v>
      </c>
      <c r="CD4103">
        <v>2000</v>
      </c>
      <c r="CE4103">
        <v>-2.4165245357432474E-2</v>
      </c>
      <c r="CF4103">
        <v>1.3191771627701687</v>
      </c>
      <c r="CG4103">
        <v>4.0731928789776037E-2</v>
      </c>
      <c r="CH4103">
        <v>-20.558547918850863</v>
      </c>
      <c r="CI4103" t="s">
        <v>479</v>
      </c>
    </row>
    <row r="4104" spans="47:87" x14ac:dyDescent="0.3">
      <c r="AU4104">
        <v>0.3</v>
      </c>
      <c r="AV4104">
        <v>21.310444421105245</v>
      </c>
      <c r="AW4104">
        <v>0.34744823271955233</v>
      </c>
      <c r="AX4104">
        <v>0.96855082561380224</v>
      </c>
      <c r="AY4104">
        <v>351.20241303584027</v>
      </c>
      <c r="AZ4104">
        <v>9.9892507750045517E-2</v>
      </c>
      <c r="BA4104">
        <v>354.95087106417355</v>
      </c>
      <c r="BB4104">
        <v>383.45693282311845</v>
      </c>
      <c r="BC4104">
        <v>1</v>
      </c>
      <c r="BD4104">
        <v>41.529618992847638</v>
      </c>
      <c r="BE4104">
        <v>105.33833359626213</v>
      </c>
      <c r="BF4104">
        <v>18.85354271290862</v>
      </c>
      <c r="BG4104">
        <v>4.2962732461237083</v>
      </c>
      <c r="BH4104">
        <v>401.2992516405692</v>
      </c>
      <c r="BI4104">
        <v>0.2</v>
      </c>
      <c r="BJ4104">
        <v>2587.6077404830512</v>
      </c>
      <c r="BK4104">
        <v>666.82945563978137</v>
      </c>
      <c r="BL4104">
        <v>892.82496556220963</v>
      </c>
      <c r="BM4104">
        <v>939.92645650294367</v>
      </c>
      <c r="BN4104">
        <v>127.18183954834316</v>
      </c>
      <c r="BO4104">
        <v>31.286449996594111</v>
      </c>
      <c r="BP4104">
        <v>6.6765595082696083E-2</v>
      </c>
      <c r="BQ4104">
        <v>100</v>
      </c>
      <c r="BR4104">
        <v>358.58651060460107</v>
      </c>
      <c r="BS4104">
        <v>5.5811798537115466E-2</v>
      </c>
      <c r="BT4104">
        <v>3.1290130558018207E-4</v>
      </c>
      <c r="BU4104">
        <v>0</v>
      </c>
      <c r="BV4104">
        <v>0.58569430719175875</v>
      </c>
      <c r="BW4104">
        <v>14.400103652078769</v>
      </c>
      <c r="BX4104">
        <v>35.614186474462429</v>
      </c>
      <c r="BY4104">
        <v>35.568746213862106</v>
      </c>
      <c r="BZ4104">
        <v>1271.7804694349149</v>
      </c>
      <c r="CA4104">
        <v>240.6384614208861</v>
      </c>
      <c r="CB4104">
        <v>231.00797050605519</v>
      </c>
      <c r="CC4104" s="156">
        <v>0.7</v>
      </c>
      <c r="CD4104">
        <v>2090</v>
      </c>
      <c r="CE4104">
        <v>0.10669424240266556</v>
      </c>
      <c r="CF4104">
        <v>4.2756899247035696</v>
      </c>
      <c r="CG4104">
        <v>0.13929203980276425</v>
      </c>
      <c r="CH4104">
        <v>1.3401991843845333</v>
      </c>
      <c r="CI4104">
        <v>18</v>
      </c>
    </row>
    <row r="4105" spans="47:87" x14ac:dyDescent="0.3">
      <c r="AU4105">
        <v>0.3</v>
      </c>
      <c r="AV4105">
        <v>18.553913020057319</v>
      </c>
      <c r="AW4105">
        <v>0.24911943387681582</v>
      </c>
      <c r="AX4105">
        <v>0.91144780676234161</v>
      </c>
      <c r="AY4105">
        <v>349.78353184295349</v>
      </c>
      <c r="AZ4105">
        <v>9.3027822505468261E-2</v>
      </c>
      <c r="BA4105">
        <v>433.46338065551276</v>
      </c>
      <c r="BB4105">
        <v>410.72290678750426</v>
      </c>
      <c r="BC4105">
        <v>1</v>
      </c>
      <c r="BD4105">
        <v>35.863211845162802</v>
      </c>
      <c r="BE4105">
        <v>103.92730161916846</v>
      </c>
      <c r="BF4105">
        <v>12.450926648454628</v>
      </c>
      <c r="BG4105">
        <v>2.1233531867795841</v>
      </c>
      <c r="BH4105">
        <v>421.06533101179485</v>
      </c>
      <c r="BI4105">
        <v>0.2</v>
      </c>
      <c r="BJ4105">
        <v>2972.9875808260431</v>
      </c>
      <c r="BK4105">
        <v>693.57957291627508</v>
      </c>
      <c r="BL4105">
        <v>848.7650668426088</v>
      </c>
      <c r="BM4105">
        <v>1035.2025323113478</v>
      </c>
      <c r="BN4105">
        <v>130.07569045092973</v>
      </c>
      <c r="BO4105">
        <v>22.624988439740193</v>
      </c>
      <c r="BP4105">
        <v>2.4385172744991274E-2</v>
      </c>
      <c r="BQ4105">
        <v>100</v>
      </c>
      <c r="BR4105">
        <v>316.94391763565102</v>
      </c>
      <c r="BS4105">
        <v>5.1920148696835991E-2</v>
      </c>
      <c r="BT4105">
        <v>3.4585454349712777E-4</v>
      </c>
      <c r="BU4105">
        <v>166.60399020737535</v>
      </c>
      <c r="BV4105">
        <v>0.56709626792069556</v>
      </c>
      <c r="BW4105">
        <v>14.887744018807455</v>
      </c>
      <c r="BX4105">
        <v>34.692097677737983</v>
      </c>
      <c r="BY4105">
        <v>27.417684877604938</v>
      </c>
      <c r="BZ4105">
        <v>972.23192173181508</v>
      </c>
      <c r="CA4105">
        <v>297.25344213678034</v>
      </c>
      <c r="CB4105">
        <v>237.70812140965276</v>
      </c>
      <c r="CC4105" s="156">
        <v>1.04</v>
      </c>
      <c r="CD4105">
        <v>1320</v>
      </c>
      <c r="CE4105">
        <v>0.16513951264349935</v>
      </c>
      <c r="CF4105">
        <v>5.6640791175268781</v>
      </c>
      <c r="CG4105">
        <v>0.21626343717403812</v>
      </c>
      <c r="CH4105">
        <v>13.740156436574376</v>
      </c>
      <c r="CI4105">
        <v>8</v>
      </c>
    </row>
    <row r="4106" spans="47:87" x14ac:dyDescent="0.3">
      <c r="AU4106">
        <v>0.3</v>
      </c>
      <c r="AV4106">
        <v>19.839636163698952</v>
      </c>
      <c r="AW4106">
        <v>0.33203615636873546</v>
      </c>
      <c r="AX4106">
        <v>2.0739408710787774</v>
      </c>
      <c r="AY4106">
        <v>355.15927276871975</v>
      </c>
      <c r="AZ4106">
        <v>0.1009636881673058</v>
      </c>
      <c r="BA4106">
        <v>321.30927226067729</v>
      </c>
      <c r="BB4106">
        <v>307.02211872158966</v>
      </c>
      <c r="BC4106">
        <v>1</v>
      </c>
      <c r="BD4106">
        <v>48.706882075337745</v>
      </c>
      <c r="BE4106">
        <v>92.303332568636179</v>
      </c>
      <c r="BF4106">
        <v>14.298510477446397</v>
      </c>
      <c r="BG4106">
        <v>3.6374828286738761</v>
      </c>
      <c r="BH4106">
        <v>389.43607545118903</v>
      </c>
      <c r="BI4106">
        <v>0.19999999999999998</v>
      </c>
      <c r="BJ4106">
        <v>2571.3748966670832</v>
      </c>
      <c r="BK4106">
        <v>703.65883977111162</v>
      </c>
      <c r="BL4106">
        <v>922.76210415379092</v>
      </c>
      <c r="BM4106">
        <v>1091.5418939348031</v>
      </c>
      <c r="BN4106">
        <v>170.90720234557617</v>
      </c>
      <c r="BO4106">
        <v>30.133516650110881</v>
      </c>
      <c r="BP4106">
        <v>3.5277465673494018E-2</v>
      </c>
      <c r="BQ4106">
        <v>100</v>
      </c>
      <c r="BR4106">
        <v>377.52606799028018</v>
      </c>
      <c r="BS4106">
        <v>5.6383693783012175E-2</v>
      </c>
      <c r="BT4106">
        <v>3.0015091790801252E-4</v>
      </c>
      <c r="BU4106">
        <v>0</v>
      </c>
      <c r="BV4106">
        <v>0.62418350961727709</v>
      </c>
      <c r="BW4106">
        <v>13.994472326755128</v>
      </c>
      <c r="BX4106">
        <v>33.475651142412545</v>
      </c>
      <c r="BY4106">
        <v>33.525165628791498</v>
      </c>
      <c r="BZ4106">
        <v>1011.7250031926355</v>
      </c>
      <c r="CA4106">
        <v>301.10886213582467</v>
      </c>
      <c r="CB4106">
        <v>229.1716115864447</v>
      </c>
      <c r="CC4106" s="156">
        <v>1.05</v>
      </c>
      <c r="CD4106">
        <v>1310</v>
      </c>
      <c r="CE4106">
        <v>0.14924687480043519</v>
      </c>
      <c r="CF4106">
        <v>5.1582063194564371</v>
      </c>
      <c r="CG4106">
        <v>0.18293199129592994</v>
      </c>
      <c r="CH4106">
        <v>12.485231716194075</v>
      </c>
      <c r="CI4106">
        <v>9</v>
      </c>
    </row>
    <row r="4107" spans="47:87" x14ac:dyDescent="0.3">
      <c r="AU4107">
        <v>0.3</v>
      </c>
      <c r="AV4107">
        <v>19.331376365638484</v>
      </c>
      <c r="AW4107">
        <v>0.31867122181387364</v>
      </c>
      <c r="AX4107">
        <v>1.3873390006261255</v>
      </c>
      <c r="AY4107">
        <v>348.77146068672016</v>
      </c>
      <c r="AZ4107">
        <v>9.1464003237850852E-2</v>
      </c>
      <c r="BA4107">
        <v>348.30372976839368</v>
      </c>
      <c r="BB4107">
        <v>405.30682874379278</v>
      </c>
      <c r="BC4107">
        <v>1</v>
      </c>
      <c r="BD4107">
        <v>41.951053993548186</v>
      </c>
      <c r="BE4107">
        <v>99.567230232045347</v>
      </c>
      <c r="BF4107">
        <v>13.248206043234383</v>
      </c>
      <c r="BG4107">
        <v>4.9454139401537534</v>
      </c>
      <c r="BH4107">
        <v>363.57127677696718</v>
      </c>
      <c r="BI4107">
        <v>0.2</v>
      </c>
      <c r="BJ4107">
        <v>2657.0079837548892</v>
      </c>
      <c r="BK4107">
        <v>687.05623710576708</v>
      </c>
      <c r="BL4107">
        <v>862.3747698932907</v>
      </c>
      <c r="BM4107">
        <v>829.1089994075918</v>
      </c>
      <c r="BN4107">
        <v>135.290410548088</v>
      </c>
      <c r="BO4107">
        <v>29.05543859154934</v>
      </c>
      <c r="BP4107">
        <v>1.7521909664294545E-2</v>
      </c>
      <c r="BQ4107">
        <v>100</v>
      </c>
      <c r="BR4107">
        <v>331.92891382182296</v>
      </c>
      <c r="BS4107">
        <v>5.8180764381586508E-2</v>
      </c>
      <c r="BT4107">
        <v>2.7708663761899798E-4</v>
      </c>
      <c r="BU4107">
        <v>10.15669489094145</v>
      </c>
      <c r="BV4107">
        <v>0.55151400092618308</v>
      </c>
      <c r="BW4107">
        <v>14.569780822386052</v>
      </c>
      <c r="BX4107">
        <v>34.995622897034401</v>
      </c>
      <c r="BY4107">
        <v>37.826640296985509</v>
      </c>
      <c r="BZ4107">
        <v>961.25407010024014</v>
      </c>
      <c r="CA4107">
        <v>324.25387261780139</v>
      </c>
      <c r="CB4107">
        <v>226.14670383963229</v>
      </c>
      <c r="CC4107" s="156">
        <v>0.93</v>
      </c>
      <c r="CD4107">
        <v>2610</v>
      </c>
      <c r="CE4107">
        <v>9.1563544844914802E-3</v>
      </c>
      <c r="CF4107">
        <v>2.0519456587039984</v>
      </c>
      <c r="CG4107">
        <v>6.2493942929100009E-2</v>
      </c>
      <c r="CH4107">
        <v>-15.73992938751031</v>
      </c>
      <c r="CI4107" t="s">
        <v>479</v>
      </c>
    </row>
    <row r="4108" spans="47:87" x14ac:dyDescent="0.3">
      <c r="AU4108">
        <v>0.3</v>
      </c>
      <c r="AV4108">
        <v>21.619834634650292</v>
      </c>
      <c r="AW4108">
        <v>0.31079214854260184</v>
      </c>
      <c r="AX4108">
        <v>0.54643592160193677</v>
      </c>
      <c r="AY4108">
        <v>353.24484511855354</v>
      </c>
      <c r="AZ4108">
        <v>0.11331257063008283</v>
      </c>
      <c r="BA4108">
        <v>512.33609763359175</v>
      </c>
      <c r="BB4108">
        <v>209.86305780329914</v>
      </c>
      <c r="BC4108">
        <v>1</v>
      </c>
      <c r="BD4108">
        <v>50.233225268759682</v>
      </c>
      <c r="BE4108">
        <v>114.16470874579962</v>
      </c>
      <c r="BF4108">
        <v>9.7093596624652676</v>
      </c>
      <c r="BG4108">
        <v>5.0010790436238288</v>
      </c>
      <c r="BH4108">
        <v>378.32813420943239</v>
      </c>
      <c r="BI4108">
        <v>0.20000000000000004</v>
      </c>
      <c r="BJ4108">
        <v>2567.3161517430767</v>
      </c>
      <c r="BK4108">
        <v>701.5544203621464</v>
      </c>
      <c r="BL4108">
        <v>836.34455103691994</v>
      </c>
      <c r="BM4108">
        <v>1039.3323673565435</v>
      </c>
      <c r="BN4108">
        <v>127.07053851101819</v>
      </c>
      <c r="BO4108">
        <v>27.78008350319941</v>
      </c>
      <c r="BP4108">
        <v>8.4556179869647155E-2</v>
      </c>
      <c r="BQ4108">
        <v>100</v>
      </c>
      <c r="BR4108">
        <v>362.66217600733052</v>
      </c>
      <c r="BS4108">
        <v>5.0009819412051758E-2</v>
      </c>
      <c r="BT4108">
        <v>2.9191736150914179E-4</v>
      </c>
      <c r="BU4108">
        <v>0</v>
      </c>
      <c r="BV4108">
        <v>0.54607614906249924</v>
      </c>
      <c r="BW4108">
        <v>14.982510516900156</v>
      </c>
      <c r="BX4108">
        <v>35.424271750830613</v>
      </c>
      <c r="BY4108">
        <v>34.04367740759124</v>
      </c>
      <c r="BZ4108">
        <v>1278.761538772831</v>
      </c>
      <c r="CA4108">
        <v>306.52196551627469</v>
      </c>
      <c r="CB4108">
        <v>231.73272862550658</v>
      </c>
      <c r="CC4108" s="156">
        <v>1.04</v>
      </c>
      <c r="CD4108">
        <v>1710</v>
      </c>
      <c r="CE4108">
        <v>0.13789227792443071</v>
      </c>
      <c r="CF4108">
        <v>5.2209514663946823</v>
      </c>
      <c r="CG4108">
        <v>0.16957311426118085</v>
      </c>
      <c r="CH4108">
        <v>15.625288156623583</v>
      </c>
      <c r="CI4108">
        <v>10</v>
      </c>
    </row>
    <row r="4109" spans="47:87" x14ac:dyDescent="0.3">
      <c r="AU4109">
        <v>0.3</v>
      </c>
      <c r="AV4109">
        <v>18.95084120902197</v>
      </c>
      <c r="AW4109">
        <v>0.24547444504131583</v>
      </c>
      <c r="AX4109">
        <v>1.669289939759802</v>
      </c>
      <c r="AY4109">
        <v>331.61172250294538</v>
      </c>
      <c r="AZ4109">
        <v>0.1017290482499866</v>
      </c>
      <c r="BA4109">
        <v>458.27585301452268</v>
      </c>
      <c r="BB4109">
        <v>385.42909297986222</v>
      </c>
      <c r="BC4109">
        <v>1</v>
      </c>
      <c r="BD4109">
        <v>30.437903022457913</v>
      </c>
      <c r="BE4109">
        <v>81.724847364401768</v>
      </c>
      <c r="BF4109">
        <v>22.191287989514905</v>
      </c>
      <c r="BG4109">
        <v>4.149580203658493</v>
      </c>
      <c r="BH4109">
        <v>456.92335135645868</v>
      </c>
      <c r="BI4109">
        <v>0.20000000000000004</v>
      </c>
      <c r="BJ4109">
        <v>2354.863905009835</v>
      </c>
      <c r="BK4109">
        <v>695.20277829260021</v>
      </c>
      <c r="BL4109">
        <v>883.71409847929385</v>
      </c>
      <c r="BM4109">
        <v>1035.339950498834</v>
      </c>
      <c r="BN4109">
        <v>115.86203482928778</v>
      </c>
      <c r="BO4109">
        <v>22.107881660351282</v>
      </c>
      <c r="BP4109">
        <v>4.655796688138851E-2</v>
      </c>
      <c r="BQ4109">
        <v>100</v>
      </c>
      <c r="BR4109">
        <v>340.98880431350597</v>
      </c>
      <c r="BS4109">
        <v>5.6720275607533892E-2</v>
      </c>
      <c r="BT4109">
        <v>3.2411863581488021E-4</v>
      </c>
      <c r="BU4109">
        <v>0</v>
      </c>
      <c r="BV4109">
        <v>0.54611151285472093</v>
      </c>
      <c r="BW4109">
        <v>15.289958810595687</v>
      </c>
      <c r="BX4109">
        <v>36.731507610634146</v>
      </c>
      <c r="BY4109">
        <v>35.592794694453005</v>
      </c>
      <c r="BZ4109">
        <v>1294.5461069612857</v>
      </c>
      <c r="CA4109">
        <v>311.10347653404762</v>
      </c>
      <c r="CB4109">
        <v>220.87611798800188</v>
      </c>
      <c r="CC4109" s="156">
        <v>0.69</v>
      </c>
      <c r="CD4109">
        <v>2800</v>
      </c>
      <c r="CE4109">
        <v>8.3399503578362788E-2</v>
      </c>
      <c r="CF4109">
        <v>3.4377899336938897</v>
      </c>
      <c r="CG4109">
        <v>0.11971302022144324</v>
      </c>
      <c r="CH4109">
        <v>-6.7793978436272049</v>
      </c>
      <c r="CI4109" t="s">
        <v>479</v>
      </c>
    </row>
    <row r="4110" spans="47:87" x14ac:dyDescent="0.3">
      <c r="AU4110">
        <v>0.3</v>
      </c>
      <c r="AV4110">
        <v>17.910611158453481</v>
      </c>
      <c r="AW4110">
        <v>0.26978861908406293</v>
      </c>
      <c r="AX4110">
        <v>2.152435707326231</v>
      </c>
      <c r="AY4110">
        <v>333.21477730837012</v>
      </c>
      <c r="AZ4110">
        <v>0.10349490955865277</v>
      </c>
      <c r="BA4110">
        <v>416.85770142175244</v>
      </c>
      <c r="BB4110">
        <v>344.7781398613896</v>
      </c>
      <c r="BC4110">
        <v>1</v>
      </c>
      <c r="BD4110">
        <v>33.357469748443144</v>
      </c>
      <c r="BE4110">
        <v>83.640370126241081</v>
      </c>
      <c r="BF4110">
        <v>13.532122689346195</v>
      </c>
      <c r="BG4110">
        <v>5.7337015809429168</v>
      </c>
      <c r="BH4110">
        <v>416.08838540211661</v>
      </c>
      <c r="BI4110">
        <v>0.2</v>
      </c>
      <c r="BJ4110">
        <v>2931.704774847226</v>
      </c>
      <c r="BK4110">
        <v>683.86189623175937</v>
      </c>
      <c r="BL4110">
        <v>864.3226520716961</v>
      </c>
      <c r="BM4110">
        <v>902.49189218358549</v>
      </c>
      <c r="BN4110">
        <v>146.28149051881638</v>
      </c>
      <c r="BO4110">
        <v>23.946148701685924</v>
      </c>
      <c r="BP4110">
        <v>9.3863783536889595E-2</v>
      </c>
      <c r="BQ4110">
        <v>100</v>
      </c>
      <c r="BR4110">
        <v>354.04713135310686</v>
      </c>
      <c r="BS4110">
        <v>5.2415222217481586E-2</v>
      </c>
      <c r="BT4110">
        <v>3.1663684702002771E-4</v>
      </c>
      <c r="BU4110">
        <v>0</v>
      </c>
      <c r="BV4110">
        <v>0.58684821720481717</v>
      </c>
      <c r="BW4110">
        <v>15.746929711613348</v>
      </c>
      <c r="BX4110">
        <v>34.697248096344701</v>
      </c>
      <c r="BY4110">
        <v>33.503717610691105</v>
      </c>
      <c r="BZ4110">
        <v>1161.7498731491844</v>
      </c>
      <c r="CA4110">
        <v>252.382378051768</v>
      </c>
      <c r="CB4110">
        <v>245.01149582053506</v>
      </c>
      <c r="CC4110" s="156">
        <v>0.97</v>
      </c>
      <c r="CD4110">
        <v>1200</v>
      </c>
      <c r="CE4110">
        <v>0.24290143569628042</v>
      </c>
      <c r="CF4110">
        <v>6.0462411926548425</v>
      </c>
      <c r="CG4110">
        <v>0.29806192423967753</v>
      </c>
      <c r="CH4110">
        <v>30.042097513007974</v>
      </c>
      <c r="CI4110">
        <v>5</v>
      </c>
    </row>
    <row r="4111" spans="47:87" x14ac:dyDescent="0.3">
      <c r="AU4111">
        <v>0.3</v>
      </c>
      <c r="AV4111">
        <v>21.459388589061255</v>
      </c>
      <c r="AW4111">
        <v>0.31586038395045812</v>
      </c>
      <c r="AX4111">
        <v>1.8811705716456826</v>
      </c>
      <c r="AY4111">
        <v>321.6522393336611</v>
      </c>
      <c r="AZ4111">
        <v>8.703777806891691E-2</v>
      </c>
      <c r="BA4111">
        <v>459.26305365499275</v>
      </c>
      <c r="BB4111">
        <v>407.63133468866999</v>
      </c>
      <c r="BC4111">
        <v>1</v>
      </c>
      <c r="BD4111">
        <v>33.586734645340265</v>
      </c>
      <c r="BE4111">
        <v>97.566665960421389</v>
      </c>
      <c r="BF4111">
        <v>15.59102650226267</v>
      </c>
      <c r="BG4111">
        <v>5.8264382817187839</v>
      </c>
      <c r="BH4111">
        <v>454.60742757522428</v>
      </c>
      <c r="BI4111">
        <v>0.19999999999999998</v>
      </c>
      <c r="BJ4111">
        <v>2075.677322803921</v>
      </c>
      <c r="BK4111">
        <v>672.50000451562744</v>
      </c>
      <c r="BL4111">
        <v>946.31213368284546</v>
      </c>
      <c r="BM4111">
        <v>846.0020088231546</v>
      </c>
      <c r="BN4111">
        <v>190.95237092502416</v>
      </c>
      <c r="BO4111">
        <v>28.482084243425565</v>
      </c>
      <c r="BP4111">
        <v>5.5859601764029314E-2</v>
      </c>
      <c r="BQ4111">
        <v>100</v>
      </c>
      <c r="BR4111">
        <v>334.97140222188011</v>
      </c>
      <c r="BS4111">
        <v>5.6915814285823554E-2</v>
      </c>
      <c r="BT4111">
        <v>3.0422525171973613E-4</v>
      </c>
      <c r="BU4111">
        <v>128.66148597710622</v>
      </c>
      <c r="BV4111">
        <v>0.56851750344052299</v>
      </c>
      <c r="BW4111">
        <v>14.862698464203628</v>
      </c>
      <c r="BX4111">
        <v>34.622636643123371</v>
      </c>
      <c r="BY4111">
        <v>36.110367058042982</v>
      </c>
      <c r="BZ4111">
        <v>807.3289153707799</v>
      </c>
      <c r="CA4111">
        <v>305.67730735554051</v>
      </c>
      <c r="CB4111">
        <v>247.81646050644659</v>
      </c>
      <c r="CC4111" s="156">
        <v>1.04</v>
      </c>
      <c r="CD4111">
        <v>1610</v>
      </c>
      <c r="CE4111">
        <v>0.1155284847477851</v>
      </c>
      <c r="CF4111">
        <v>3.5456694364706483</v>
      </c>
      <c r="CG4111">
        <v>0.13755679684137181</v>
      </c>
      <c r="CH4111">
        <v>-1.1089911197948126</v>
      </c>
      <c r="CI4111" t="s">
        <v>479</v>
      </c>
    </row>
    <row r="4112" spans="47:87" x14ac:dyDescent="0.3">
      <c r="AU4112">
        <v>0.3</v>
      </c>
      <c r="AV4112">
        <v>20.008524781514122</v>
      </c>
      <c r="AW4112">
        <v>0.29961759954467043</v>
      </c>
      <c r="AX4112">
        <v>1.4295562543787432</v>
      </c>
      <c r="AY4112">
        <v>315.45370793961411</v>
      </c>
      <c r="AZ4112">
        <v>0.10199102715892269</v>
      </c>
      <c r="BA4112">
        <v>371.41167542711531</v>
      </c>
      <c r="BB4112">
        <v>445.17132020865455</v>
      </c>
      <c r="BC4112">
        <v>1</v>
      </c>
      <c r="BD4112">
        <v>36.495205918378829</v>
      </c>
      <c r="BE4112">
        <v>94.067523864972003</v>
      </c>
      <c r="BF4112">
        <v>26.330836693338856</v>
      </c>
      <c r="BG4112">
        <v>6.5593453922408029</v>
      </c>
      <c r="BH4112">
        <v>402.72817392727518</v>
      </c>
      <c r="BI4112">
        <v>0.2</v>
      </c>
      <c r="BJ4112">
        <v>2912.0125349005157</v>
      </c>
      <c r="BK4112">
        <v>682.23237731417021</v>
      </c>
      <c r="BL4112">
        <v>907.30079762375919</v>
      </c>
      <c r="BM4112">
        <v>882.90526102442595</v>
      </c>
      <c r="BN4112">
        <v>192.62431997127592</v>
      </c>
      <c r="BO4112">
        <v>27.034902544057346</v>
      </c>
      <c r="BP4112">
        <v>5.0771790593133408E-2</v>
      </c>
      <c r="BQ4112">
        <v>100</v>
      </c>
      <c r="BR4112">
        <v>281.48682069666665</v>
      </c>
      <c r="BS4112">
        <v>5.4575091663274067E-2</v>
      </c>
      <c r="BT4112">
        <v>2.9126083661035662E-4</v>
      </c>
      <c r="BU4112">
        <v>0</v>
      </c>
      <c r="BV4112">
        <v>0.53185012760017525</v>
      </c>
      <c r="BW4112">
        <v>13.73742361618835</v>
      </c>
      <c r="BX4112">
        <v>35.481863927194446</v>
      </c>
      <c r="BY4112">
        <v>32.689559995035772</v>
      </c>
      <c r="BZ4112">
        <v>1019.9664328668143</v>
      </c>
      <c r="CA4112">
        <v>302.30777386824184</v>
      </c>
      <c r="CB4112">
        <v>218.8897144549999</v>
      </c>
      <c r="CC4112" s="156">
        <v>0.82</v>
      </c>
      <c r="CD4112">
        <v>2220</v>
      </c>
      <c r="CE4112">
        <v>0.13813137431400824</v>
      </c>
      <c r="CF4112">
        <v>5.0346373406980094</v>
      </c>
      <c r="CG4112">
        <v>0.18161879875711012</v>
      </c>
      <c r="CH4112">
        <v>7.7492379950030905</v>
      </c>
      <c r="CI4112">
        <v>11</v>
      </c>
    </row>
    <row r="4113" spans="47:87" x14ac:dyDescent="0.3">
      <c r="AU4113">
        <v>0.3</v>
      </c>
      <c r="AV4113">
        <v>19.202341114376196</v>
      </c>
      <c r="AW4113">
        <v>0.35332839882292172</v>
      </c>
      <c r="AX4113">
        <v>1.7011456779560761</v>
      </c>
      <c r="AY4113">
        <v>356.98196141448977</v>
      </c>
      <c r="AZ4113">
        <v>9.5245306700808233E-2</v>
      </c>
      <c r="BA4113">
        <v>527.51369769054759</v>
      </c>
      <c r="BB4113">
        <v>307.20087259153667</v>
      </c>
      <c r="BC4113">
        <v>1</v>
      </c>
      <c r="BD4113">
        <v>33.98024262526841</v>
      </c>
      <c r="BE4113">
        <v>88.682524782447857</v>
      </c>
      <c r="BF4113">
        <v>12.589364122923</v>
      </c>
      <c r="BG4113">
        <v>3.8631197734363685</v>
      </c>
      <c r="BH4113">
        <v>365.61122020990479</v>
      </c>
      <c r="BI4113">
        <v>0.2</v>
      </c>
      <c r="BJ4113">
        <v>2639.3685007950739</v>
      </c>
      <c r="BK4113">
        <v>701.28892194988623</v>
      </c>
      <c r="BL4113">
        <v>978.4387410922991</v>
      </c>
      <c r="BM4113">
        <v>769.78408096311944</v>
      </c>
      <c r="BN4113">
        <v>158.45868685224704</v>
      </c>
      <c r="BO4113">
        <v>31.618532935057281</v>
      </c>
      <c r="BP4113">
        <v>9.1880162745179697E-2</v>
      </c>
      <c r="BQ4113">
        <v>100</v>
      </c>
      <c r="BR4113">
        <v>348.63381361264152</v>
      </c>
      <c r="BS4113">
        <v>5.3469822527797944E-2</v>
      </c>
      <c r="BT4113">
        <v>3.042718879232531E-4</v>
      </c>
      <c r="BU4113">
        <v>17.024953045883191</v>
      </c>
      <c r="BV4113">
        <v>0.56613603073682994</v>
      </c>
      <c r="BW4113">
        <v>13.698352269894803</v>
      </c>
      <c r="BX4113">
        <v>36.224346235398151</v>
      </c>
      <c r="BY4113">
        <v>29.80112505885031</v>
      </c>
      <c r="BZ4113">
        <v>1162.9253612512623</v>
      </c>
      <c r="CA4113">
        <v>270.66574249366238</v>
      </c>
      <c r="CB4113">
        <v>210.31828268805754</v>
      </c>
      <c r="CC4113" s="156">
        <v>1.05</v>
      </c>
      <c r="CD4113">
        <v>950</v>
      </c>
      <c r="CE4113">
        <v>0.19070266475418163</v>
      </c>
      <c r="CF4113">
        <v>6.6869916896446959</v>
      </c>
      <c r="CG4113">
        <v>0.22735625799842843</v>
      </c>
      <c r="CH4113">
        <v>19.507909870196258</v>
      </c>
      <c r="CI4113">
        <v>7</v>
      </c>
    </row>
    <row r="4114" spans="47:87" x14ac:dyDescent="0.3">
      <c r="AU4114">
        <v>0.3</v>
      </c>
      <c r="AV4114">
        <v>19.481657499822976</v>
      </c>
      <c r="AW4114">
        <v>0.37480127133605612</v>
      </c>
      <c r="AX4114">
        <v>0.89028791242877059</v>
      </c>
      <c r="AY4114">
        <v>306.71944240723496</v>
      </c>
      <c r="AZ4114">
        <v>0.11807638745967271</v>
      </c>
      <c r="BA4114">
        <v>343.17369187922583</v>
      </c>
      <c r="BB4114">
        <v>359.76166172895825</v>
      </c>
      <c r="BC4114">
        <v>1</v>
      </c>
      <c r="BD4114">
        <v>42.238991291986416</v>
      </c>
      <c r="BE4114">
        <v>94.517208824443628</v>
      </c>
      <c r="BF4114">
        <v>11.662142468036407</v>
      </c>
      <c r="BG4114">
        <v>4.7196923799334707</v>
      </c>
      <c r="BH4114">
        <v>434.7170361053295</v>
      </c>
      <c r="BI4114">
        <v>0.19999999999999998</v>
      </c>
      <c r="BJ4114">
        <v>2640.9812108439864</v>
      </c>
      <c r="BK4114">
        <v>680.32564711599343</v>
      </c>
      <c r="BL4114">
        <v>854.53416278449504</v>
      </c>
      <c r="BM4114">
        <v>958.28310922820106</v>
      </c>
      <c r="BN4114">
        <v>180.82504133757922</v>
      </c>
      <c r="BO4114">
        <v>33.750092055540328</v>
      </c>
      <c r="BP4114">
        <v>7.1898812356425451E-2</v>
      </c>
      <c r="BQ4114">
        <v>100</v>
      </c>
      <c r="BR4114">
        <v>349.64810334310391</v>
      </c>
      <c r="BS4114">
        <v>5.8228093662283091E-2</v>
      </c>
      <c r="BT4114">
        <v>3.2869316626055542E-4</v>
      </c>
      <c r="BU4114">
        <v>10.692416562602926</v>
      </c>
      <c r="BV4114">
        <v>0.59574166053908029</v>
      </c>
      <c r="BW4114">
        <v>14.571020120648539</v>
      </c>
      <c r="BX4114">
        <v>37.590366540631813</v>
      </c>
      <c r="BY4114">
        <v>34.983183702293481</v>
      </c>
      <c r="BZ4114">
        <v>1145.6589722949616</v>
      </c>
      <c r="CA4114">
        <v>225.30799177681644</v>
      </c>
      <c r="CB4114">
        <v>228.81395491548153</v>
      </c>
      <c r="CC4114" s="156">
        <v>0.95</v>
      </c>
      <c r="CD4114">
        <v>1370</v>
      </c>
      <c r="CE4114">
        <v>0.17764132085090933</v>
      </c>
      <c r="CF4114">
        <v>4.9165312763865998</v>
      </c>
      <c r="CG4114">
        <v>0.21461254656397943</v>
      </c>
      <c r="CH4114">
        <v>14.524178122955872</v>
      </c>
      <c r="CI4114">
        <v>8</v>
      </c>
    </row>
    <row r="4115" spans="47:87" x14ac:dyDescent="0.3">
      <c r="AU4115">
        <v>0.3</v>
      </c>
      <c r="AV4115">
        <v>19.356044264468345</v>
      </c>
      <c r="AW4115">
        <v>0.22479086899512807</v>
      </c>
      <c r="AX4115">
        <v>0.69608474747380344</v>
      </c>
      <c r="AY4115">
        <v>321.98222088792966</v>
      </c>
      <c r="AZ4115">
        <v>0.10511898210219035</v>
      </c>
      <c r="BA4115">
        <v>425.75490946795088</v>
      </c>
      <c r="BB4115">
        <v>356.07395011809962</v>
      </c>
      <c r="BC4115">
        <v>1</v>
      </c>
      <c r="BD4115">
        <v>45.221917575637228</v>
      </c>
      <c r="BE4115">
        <v>107.93799893854468</v>
      </c>
      <c r="BF4115">
        <v>12.674748693982414</v>
      </c>
      <c r="BG4115">
        <v>5.7888333076095524</v>
      </c>
      <c r="BH4115">
        <v>418.19310153950147</v>
      </c>
      <c r="BI4115">
        <v>0.20000000000000004</v>
      </c>
      <c r="BJ4115">
        <v>2929.6303907115021</v>
      </c>
      <c r="BK4115">
        <v>689.59079053839207</v>
      </c>
      <c r="BL4115">
        <v>916.47334738088693</v>
      </c>
      <c r="BM4115">
        <v>1045.4951530412743</v>
      </c>
      <c r="BN4115">
        <v>181.13813207863458</v>
      </c>
      <c r="BO4115">
        <v>20.293250053070228</v>
      </c>
      <c r="BP4115">
        <v>3.6731885545014074E-2</v>
      </c>
      <c r="BQ4115">
        <v>100</v>
      </c>
      <c r="BR4115">
        <v>339.00029186099289</v>
      </c>
      <c r="BS4115">
        <v>5.3170838343364828E-2</v>
      </c>
      <c r="BT4115">
        <v>2.9837288141764567E-4</v>
      </c>
      <c r="BU4115">
        <v>67.151506947268615</v>
      </c>
      <c r="BV4115">
        <v>0.52377937765749893</v>
      </c>
      <c r="BW4115">
        <v>14.393096175013307</v>
      </c>
      <c r="BX4115">
        <v>36.281165515820362</v>
      </c>
      <c r="BY4115">
        <v>41.060610891731727</v>
      </c>
      <c r="BZ4115">
        <v>1166.4198659751928</v>
      </c>
      <c r="CA4115">
        <v>293.58242241827588</v>
      </c>
      <c r="CB4115">
        <v>244.82200807497986</v>
      </c>
      <c r="CC4115" s="156">
        <v>1.1399999999999999</v>
      </c>
      <c r="CD4115">
        <v>1350</v>
      </c>
      <c r="CE4115">
        <v>0.19207869394756738</v>
      </c>
      <c r="CF4115">
        <v>6.5340425064652559</v>
      </c>
      <c r="CG4115">
        <v>0.22931346585857548</v>
      </c>
      <c r="CH4115">
        <v>24.296051281976489</v>
      </c>
      <c r="CI4115">
        <v>7</v>
      </c>
    </row>
    <row r="4116" spans="47:87" x14ac:dyDescent="0.3">
      <c r="AU4116">
        <v>0.3</v>
      </c>
      <c r="AV4116">
        <v>19.837478008918318</v>
      </c>
      <c r="AW4116">
        <v>0.27858302425820075</v>
      </c>
      <c r="AX4116">
        <v>1.1941652123014406</v>
      </c>
      <c r="AY4116">
        <v>312.65719692868873</v>
      </c>
      <c r="AZ4116">
        <v>9.3406059773628564E-2</v>
      </c>
      <c r="BA4116">
        <v>348.25038451866425</v>
      </c>
      <c r="BB4116">
        <v>364.0836519339507</v>
      </c>
      <c r="BC4116">
        <v>1</v>
      </c>
      <c r="BD4116">
        <v>45.385987480655558</v>
      </c>
      <c r="BE4116">
        <v>109.82898112376046</v>
      </c>
      <c r="BF4116">
        <v>23.980453968211215</v>
      </c>
      <c r="BG4116">
        <v>4.9933369853575655</v>
      </c>
      <c r="BH4116">
        <v>416.74700635755823</v>
      </c>
      <c r="BI4116">
        <v>0.20000000000000007</v>
      </c>
      <c r="BJ4116">
        <v>2306.2187423578771</v>
      </c>
      <c r="BK4116">
        <v>681.27326979276665</v>
      </c>
      <c r="BL4116">
        <v>929.6493647032562</v>
      </c>
      <c r="BM4116">
        <v>891.70703919607138</v>
      </c>
      <c r="BN4116">
        <v>174.87169950626782</v>
      </c>
      <c r="BO4116">
        <v>25.559505950324411</v>
      </c>
      <c r="BP4116">
        <v>0</v>
      </c>
      <c r="BQ4116">
        <v>100</v>
      </c>
      <c r="BR4116">
        <v>297.61216994672725</v>
      </c>
      <c r="BS4116">
        <v>5.7868981139829426E-2</v>
      </c>
      <c r="BT4116">
        <v>2.8497768335457703E-4</v>
      </c>
      <c r="BU4116">
        <v>76.938874550950686</v>
      </c>
      <c r="BV4116">
        <v>0.53904520290728697</v>
      </c>
      <c r="BW4116">
        <v>14.905493349736057</v>
      </c>
      <c r="BX4116">
        <v>34.398459558047925</v>
      </c>
      <c r="BY4116">
        <v>27.289986908360259</v>
      </c>
      <c r="BZ4116">
        <v>803.73048976693929</v>
      </c>
      <c r="CA4116">
        <v>329.36212220072014</v>
      </c>
      <c r="CB4116">
        <v>235.80460614545524</v>
      </c>
      <c r="CC4116" s="156">
        <v>1.02</v>
      </c>
      <c r="CD4116">
        <v>1520</v>
      </c>
      <c r="CE4116">
        <v>0.11960727218925316</v>
      </c>
      <c r="CF4116">
        <v>3.513028680619203</v>
      </c>
      <c r="CG4116">
        <v>0.16048817876541183</v>
      </c>
      <c r="CH4116">
        <v>0.35478817350446507</v>
      </c>
      <c r="CI4116">
        <v>18</v>
      </c>
    </row>
    <row r="4117" spans="47:87" x14ac:dyDescent="0.3">
      <c r="AU4117">
        <v>0.3</v>
      </c>
      <c r="AV4117">
        <v>20.362113557352913</v>
      </c>
      <c r="AW4117">
        <v>0.33445660054727505</v>
      </c>
      <c r="AX4117">
        <v>2.0021935635082686</v>
      </c>
      <c r="AY4117">
        <v>318.64748623575088</v>
      </c>
      <c r="AZ4117">
        <v>0.10206474119649514</v>
      </c>
      <c r="BA4117">
        <v>374.46095364989702</v>
      </c>
      <c r="BB4117">
        <v>294.38333374364743</v>
      </c>
      <c r="BC4117">
        <v>1</v>
      </c>
      <c r="BD4117">
        <v>40.625683192934098</v>
      </c>
      <c r="BE4117">
        <v>99.605145790832282</v>
      </c>
      <c r="BF4117">
        <v>11.586721744935449</v>
      </c>
      <c r="BG4117">
        <v>4.8527259960600659</v>
      </c>
      <c r="BH4117">
        <v>404.56649993756741</v>
      </c>
      <c r="BI4117">
        <v>0.2</v>
      </c>
      <c r="BJ4117">
        <v>2561.695031503275</v>
      </c>
      <c r="BK4117">
        <v>672.68164056394266</v>
      </c>
      <c r="BL4117">
        <v>814.57493763029083</v>
      </c>
      <c r="BM4117">
        <v>755.68051678071436</v>
      </c>
      <c r="BN4117">
        <v>178.70548821539305</v>
      </c>
      <c r="BO4117">
        <v>30.442867046974445</v>
      </c>
      <c r="BP4117">
        <v>2.4649984235321162E-2</v>
      </c>
      <c r="BQ4117">
        <v>100</v>
      </c>
      <c r="BR4117">
        <v>357.16061002353553</v>
      </c>
      <c r="BS4117">
        <v>5.5650749534899492E-2</v>
      </c>
      <c r="BT4117">
        <v>3.0398797107750072E-4</v>
      </c>
      <c r="BU4117">
        <v>0</v>
      </c>
      <c r="BV4117">
        <v>0.5178209621843316</v>
      </c>
      <c r="BW4117">
        <v>13.812731303552679</v>
      </c>
      <c r="BX4117">
        <v>33.159394899422409</v>
      </c>
      <c r="BY4117">
        <v>36.294551744759481</v>
      </c>
      <c r="BZ4117">
        <v>982.56340935973708</v>
      </c>
      <c r="CA4117">
        <v>377.56933711542445</v>
      </c>
      <c r="CB4117">
        <v>235.52476249358236</v>
      </c>
      <c r="CC4117" s="156">
        <v>1.0900000000000001</v>
      </c>
      <c r="CD4117">
        <v>1210</v>
      </c>
      <c r="CE4117">
        <v>3.9379855361637794E-2</v>
      </c>
      <c r="CF4117">
        <v>2.6406587662946297</v>
      </c>
      <c r="CG4117">
        <v>8.1712660304821258E-2</v>
      </c>
      <c r="CH4117">
        <v>-12.037106560534754</v>
      </c>
      <c r="CI4117" t="s">
        <v>479</v>
      </c>
    </row>
    <row r="4118" spans="47:87" x14ac:dyDescent="0.3">
      <c r="AU4118">
        <v>0.3</v>
      </c>
      <c r="AV4118">
        <v>18.821967374620829</v>
      </c>
      <c r="AW4118">
        <v>0.31708032200095621</v>
      </c>
      <c r="AX4118">
        <v>0.8329526057170753</v>
      </c>
      <c r="AY4118">
        <v>314.95882221059122</v>
      </c>
      <c r="AZ4118">
        <v>9.1335364299966776E-2</v>
      </c>
      <c r="BA4118">
        <v>443.39578815257863</v>
      </c>
      <c r="BB4118">
        <v>372.20633412770655</v>
      </c>
      <c r="BC4118">
        <v>1</v>
      </c>
      <c r="BD4118">
        <v>34.82848236949733</v>
      </c>
      <c r="BE4118">
        <v>102.92714893566749</v>
      </c>
      <c r="BF4118">
        <v>12.651176310014197</v>
      </c>
      <c r="BG4118">
        <v>4.3185737257885579</v>
      </c>
      <c r="BH4118">
        <v>417.58167370736982</v>
      </c>
      <c r="BI4118">
        <v>0.19999999999999998</v>
      </c>
      <c r="BJ4118">
        <v>2786.1378225121416</v>
      </c>
      <c r="BK4118">
        <v>709.53100407387001</v>
      </c>
      <c r="BL4118">
        <v>1024.0732635229779</v>
      </c>
      <c r="BM4118">
        <v>974.19675420046281</v>
      </c>
      <c r="BN4118">
        <v>215.8071094731668</v>
      </c>
      <c r="BO4118">
        <v>28.764991148638291</v>
      </c>
      <c r="BP4118">
        <v>3.5075564627286664E-2</v>
      </c>
      <c r="BQ4118">
        <v>100</v>
      </c>
      <c r="BR4118">
        <v>365.13469585291443</v>
      </c>
      <c r="BS4118">
        <v>5.9044170681566414E-2</v>
      </c>
      <c r="BT4118">
        <v>3.1680520860864482E-4</v>
      </c>
      <c r="BU4118">
        <v>0</v>
      </c>
      <c r="BV4118">
        <v>0.55167933126193647</v>
      </c>
      <c r="BW4118">
        <v>14.863842987356081</v>
      </c>
      <c r="BX4118">
        <v>34.893908613391943</v>
      </c>
      <c r="BY4118">
        <v>33.433027541857847</v>
      </c>
      <c r="BZ4118">
        <v>753.82701465202456</v>
      </c>
      <c r="CA4118">
        <v>263.01839003735017</v>
      </c>
      <c r="CB4118">
        <v>235.13242164610301</v>
      </c>
      <c r="CC4118" s="156">
        <v>0.85</v>
      </c>
      <c r="CD4118">
        <v>1440</v>
      </c>
      <c r="CE4118">
        <v>0.30488457282076897</v>
      </c>
      <c r="CF4118">
        <v>7.3692067746978172</v>
      </c>
      <c r="CG4118">
        <v>0.2869368579690838</v>
      </c>
      <c r="CH4118">
        <v>25.712956754850374</v>
      </c>
      <c r="CI4118">
        <v>5</v>
      </c>
    </row>
    <row r="4119" spans="47:87" x14ac:dyDescent="0.3">
      <c r="AU4119">
        <v>0.3</v>
      </c>
      <c r="AV4119">
        <v>19.689943146628757</v>
      </c>
      <c r="AW4119">
        <v>0.27925408553820286</v>
      </c>
      <c r="AX4119">
        <v>0.5039897398112495</v>
      </c>
      <c r="AY4119">
        <v>292.70573257940561</v>
      </c>
      <c r="AZ4119">
        <v>0.10497798866731445</v>
      </c>
      <c r="BA4119">
        <v>302.33578572153363</v>
      </c>
      <c r="BB4119">
        <v>322.07339429754535</v>
      </c>
      <c r="BC4119">
        <v>1</v>
      </c>
      <c r="BD4119">
        <v>43.660729347595471</v>
      </c>
      <c r="BE4119">
        <v>110.64986164910584</v>
      </c>
      <c r="BF4119">
        <v>22.307249570937529</v>
      </c>
      <c r="BG4119">
        <v>5.8101608063321759</v>
      </c>
      <c r="BH4119">
        <v>399.7433838718556</v>
      </c>
      <c r="BI4119">
        <v>0.19999999999999996</v>
      </c>
      <c r="BJ4119">
        <v>2445.7021051357192</v>
      </c>
      <c r="BK4119">
        <v>708.09729553137993</v>
      </c>
      <c r="BL4119">
        <v>853.59364257612708</v>
      </c>
      <c r="BM4119">
        <v>970.93810360149484</v>
      </c>
      <c r="BN4119">
        <v>221.89576362499935</v>
      </c>
      <c r="BO4119">
        <v>25.294074412105232</v>
      </c>
      <c r="BP4119">
        <v>3.5551189105341413E-2</v>
      </c>
      <c r="BQ4119">
        <v>100</v>
      </c>
      <c r="BR4119">
        <v>421.33578812866585</v>
      </c>
      <c r="BS4119">
        <v>5.2424757103319314E-2</v>
      </c>
      <c r="BT4119">
        <v>3.3486236937304258E-4</v>
      </c>
      <c r="BU4119">
        <v>70.745811927149944</v>
      </c>
      <c r="BV4119">
        <v>0.5827741609317314</v>
      </c>
      <c r="BW4119">
        <v>14.774238249590745</v>
      </c>
      <c r="BX4119">
        <v>35.403571069260813</v>
      </c>
      <c r="BY4119">
        <v>32.615867218375669</v>
      </c>
      <c r="BZ4119">
        <v>878.90784669354844</v>
      </c>
      <c r="CA4119">
        <v>177.11521638561175</v>
      </c>
      <c r="CB4119">
        <v>242.73775152720145</v>
      </c>
      <c r="CC4119" s="156">
        <v>1.1000000000000001</v>
      </c>
      <c r="CD4119">
        <v>1390</v>
      </c>
      <c r="CE4119">
        <v>0.12135332508097396</v>
      </c>
      <c r="CF4119">
        <v>3.360035300584828</v>
      </c>
      <c r="CG4119">
        <v>0.15277279171841793</v>
      </c>
      <c r="CH4119">
        <v>5.8908762730239115</v>
      </c>
      <c r="CI4119">
        <v>12</v>
      </c>
    </row>
    <row r="4120" spans="47:87" x14ac:dyDescent="0.3">
      <c r="AU4120">
        <v>0.3</v>
      </c>
      <c r="AV4120">
        <v>20.611202100893259</v>
      </c>
      <c r="AW4120">
        <v>0.37915919720469782</v>
      </c>
      <c r="AX4120">
        <v>1.019855318958647</v>
      </c>
      <c r="AY4120">
        <v>347.19025475746952</v>
      </c>
      <c r="AZ4120">
        <v>9.7191871853818668E-2</v>
      </c>
      <c r="BA4120">
        <v>434.12772094048279</v>
      </c>
      <c r="BB4120">
        <v>382.94762622495494</v>
      </c>
      <c r="BC4120">
        <v>1</v>
      </c>
      <c r="BD4120">
        <v>49.342545344219758</v>
      </c>
      <c r="BE4120">
        <v>118.33809311444742</v>
      </c>
      <c r="BF4120">
        <v>12.630455864670552</v>
      </c>
      <c r="BG4120">
        <v>6.087428951836098</v>
      </c>
      <c r="BH4120">
        <v>431.02161613690748</v>
      </c>
      <c r="BI4120">
        <v>0.2</v>
      </c>
      <c r="BJ4120">
        <v>2981.557799930164</v>
      </c>
      <c r="BK4120">
        <v>689.62846247069285</v>
      </c>
      <c r="BL4120">
        <v>928.90612276132106</v>
      </c>
      <c r="BM4120">
        <v>864.27477772117084</v>
      </c>
      <c r="BN4120">
        <v>131.92043380347104</v>
      </c>
      <c r="BO4120">
        <v>34.348689700044503</v>
      </c>
      <c r="BP4120">
        <v>4.7824678672273448E-2</v>
      </c>
      <c r="BQ4120">
        <v>100</v>
      </c>
      <c r="BR4120">
        <v>347.13241368122686</v>
      </c>
      <c r="BS4120">
        <v>5.4813421512167476E-2</v>
      </c>
      <c r="BT4120">
        <v>3.0826200585055708E-4</v>
      </c>
      <c r="BU4120">
        <v>19.923318362950326</v>
      </c>
      <c r="BV4120">
        <v>0.48467889056984803</v>
      </c>
      <c r="BW4120">
        <v>14.914724147435196</v>
      </c>
      <c r="BX4120">
        <v>36.006760167729901</v>
      </c>
      <c r="BY4120">
        <v>30.852930686576737</v>
      </c>
      <c r="BZ4120">
        <v>1214.574814382737</v>
      </c>
      <c r="CA4120">
        <v>262.247358048938</v>
      </c>
      <c r="CB4120">
        <v>217.93925600999833</v>
      </c>
      <c r="CC4120" s="156">
        <v>0.98</v>
      </c>
      <c r="CD4120">
        <v>1380</v>
      </c>
      <c r="CE4120">
        <v>0.1539408873642989</v>
      </c>
      <c r="CF4120">
        <v>4.582822302737803</v>
      </c>
      <c r="CG4120">
        <v>0.1583609023846573</v>
      </c>
      <c r="CH4120">
        <v>8.014681138610797</v>
      </c>
      <c r="CI4120">
        <v>11</v>
      </c>
    </row>
    <row r="4121" spans="47:87" x14ac:dyDescent="0.3">
      <c r="AU4121">
        <v>0.3</v>
      </c>
      <c r="AV4121">
        <v>19.047402322844956</v>
      </c>
      <c r="AW4121">
        <v>0.31470819757200069</v>
      </c>
      <c r="AX4121">
        <v>0.98813554417487715</v>
      </c>
      <c r="AY4121">
        <v>351.22279177359911</v>
      </c>
      <c r="AZ4121">
        <v>0.1101845348963205</v>
      </c>
      <c r="BA4121">
        <v>413.0065234527143</v>
      </c>
      <c r="BB4121">
        <v>339.57535801451695</v>
      </c>
      <c r="BC4121">
        <v>1</v>
      </c>
      <c r="BD4121">
        <v>38.165467062956864</v>
      </c>
      <c r="BE4121">
        <v>103.50555442435858</v>
      </c>
      <c r="BF4121">
        <v>14.637973950269997</v>
      </c>
      <c r="BG4121">
        <v>5.2996601483517276</v>
      </c>
      <c r="BH4121">
        <v>390.96205406856626</v>
      </c>
      <c r="BI4121">
        <v>0.19999999999999998</v>
      </c>
      <c r="BJ4121">
        <v>2514.8778353843022</v>
      </c>
      <c r="BK4121">
        <v>709.77956839541878</v>
      </c>
      <c r="BL4121">
        <v>927.61095054950215</v>
      </c>
      <c r="BM4121">
        <v>1060.6730741704921</v>
      </c>
      <c r="BN4121">
        <v>129.44482028212778</v>
      </c>
      <c r="BO4121">
        <v>28.18718368434142</v>
      </c>
      <c r="BP4121">
        <v>7.8719212033833225E-2</v>
      </c>
      <c r="BQ4121">
        <v>100</v>
      </c>
      <c r="BR4121">
        <v>345.39845070801965</v>
      </c>
      <c r="BS4121">
        <v>4.9391341746576951E-2</v>
      </c>
      <c r="BT4121">
        <v>2.999593841748171E-4</v>
      </c>
      <c r="BU4121">
        <v>0</v>
      </c>
      <c r="BV4121">
        <v>0.46740971506071216</v>
      </c>
      <c r="BW4121">
        <v>14.404872522622133</v>
      </c>
      <c r="BX4121">
        <v>35.664771801004584</v>
      </c>
      <c r="BY4121">
        <v>38.788308722447368</v>
      </c>
      <c r="BZ4121">
        <v>1052.6850426355031</v>
      </c>
      <c r="CA4121">
        <v>275.69427008473104</v>
      </c>
      <c r="CB4121">
        <v>230.39046661609649</v>
      </c>
      <c r="CC4121" s="156">
        <v>1.08</v>
      </c>
      <c r="CD4121">
        <v>1370</v>
      </c>
      <c r="CE4121">
        <v>0.13449084640365205</v>
      </c>
      <c r="CF4121">
        <v>5.5978726805614549</v>
      </c>
      <c r="CG4121">
        <v>0.17238525765165338</v>
      </c>
      <c r="CH4121">
        <v>8.0497440303836605</v>
      </c>
      <c r="CI4121">
        <v>12</v>
      </c>
    </row>
    <row r="4122" spans="47:87" x14ac:dyDescent="0.3">
      <c r="AU4122">
        <v>0.3</v>
      </c>
      <c r="AV4122">
        <v>17.590293785506503</v>
      </c>
      <c r="AW4122">
        <v>0.29475087157088531</v>
      </c>
      <c r="AX4122">
        <v>1.4796570362398853</v>
      </c>
      <c r="AY4122">
        <v>298.08587851539409</v>
      </c>
      <c r="AZ4122">
        <v>0.11734460538215481</v>
      </c>
      <c r="BA4122">
        <v>372.17547268226184</v>
      </c>
      <c r="BB4122">
        <v>413.78518605807062</v>
      </c>
      <c r="BC4122">
        <v>1</v>
      </c>
      <c r="BD4122">
        <v>40.551789200683828</v>
      </c>
      <c r="BE4122">
        <v>97.830006609208041</v>
      </c>
      <c r="BF4122">
        <v>15.340875929737114</v>
      </c>
      <c r="BG4122">
        <v>4.5035342794667681</v>
      </c>
      <c r="BH4122">
        <v>399.03960823753152</v>
      </c>
      <c r="BI4122">
        <v>0.19999999999999993</v>
      </c>
      <c r="BJ4122">
        <v>2347.4669602951021</v>
      </c>
      <c r="BK4122">
        <v>682.66777678305345</v>
      </c>
      <c r="BL4122">
        <v>869.45556651336381</v>
      </c>
      <c r="BM4122">
        <v>989.91138544396335</v>
      </c>
      <c r="BN4122">
        <v>164.1816458530933</v>
      </c>
      <c r="BO4122">
        <v>26.534013972247653</v>
      </c>
      <c r="BP4122">
        <v>5.7358399841036189E-2</v>
      </c>
      <c r="BQ4122">
        <v>100</v>
      </c>
      <c r="BR4122">
        <v>344.58525710756811</v>
      </c>
      <c r="BS4122">
        <v>5.5063811570268822E-2</v>
      </c>
      <c r="BT4122">
        <v>2.9121751685561015E-4</v>
      </c>
      <c r="BU4122">
        <v>29.494602093093619</v>
      </c>
      <c r="BV4122">
        <v>0.53750514835142704</v>
      </c>
      <c r="BW4122">
        <v>14.781655477004731</v>
      </c>
      <c r="BX4122">
        <v>34.52123656632908</v>
      </c>
      <c r="BY4122">
        <v>38.314380120688703</v>
      </c>
      <c r="BZ4122">
        <v>1268.6519838544868</v>
      </c>
      <c r="CA4122">
        <v>279.25525470884895</v>
      </c>
      <c r="CB4122">
        <v>242.77210639848269</v>
      </c>
      <c r="CC4122" s="156">
        <v>1.1499999999999999</v>
      </c>
      <c r="CD4122">
        <v>1210</v>
      </c>
      <c r="CE4122">
        <v>0.14288924617963339</v>
      </c>
      <c r="CF4122">
        <v>5.1712968226111009</v>
      </c>
      <c r="CG4122">
        <v>0.18658576195509607</v>
      </c>
      <c r="CH4122">
        <v>9.1660412813741718</v>
      </c>
      <c r="CI4122">
        <v>10</v>
      </c>
    </row>
    <row r="4123" spans="47:87" x14ac:dyDescent="0.3">
      <c r="AU4123">
        <v>0.3</v>
      </c>
      <c r="AV4123">
        <v>18.28805176943418</v>
      </c>
      <c r="AW4123">
        <v>0.36075218350972094</v>
      </c>
      <c r="AX4123">
        <v>2.0696615519854169</v>
      </c>
      <c r="AY4123">
        <v>306.05992202710127</v>
      </c>
      <c r="AZ4123">
        <v>8.8428780157131195E-2</v>
      </c>
      <c r="BA4123">
        <v>355.89562784848846</v>
      </c>
      <c r="BB4123">
        <v>361.26260258576838</v>
      </c>
      <c r="BC4123">
        <v>1</v>
      </c>
      <c r="BD4123">
        <v>37.742534142039176</v>
      </c>
      <c r="BE4123">
        <v>94.70188562658852</v>
      </c>
      <c r="BF4123">
        <v>8.422232145504454</v>
      </c>
      <c r="BG4123">
        <v>4.9959854687531662</v>
      </c>
      <c r="BH4123">
        <v>451.91026903123776</v>
      </c>
      <c r="BI4123">
        <v>0.20000000000000004</v>
      </c>
      <c r="BJ4123">
        <v>2721.5390951911336</v>
      </c>
      <c r="BK4123">
        <v>697.18308115813443</v>
      </c>
      <c r="BL4123">
        <v>852.53299995247994</v>
      </c>
      <c r="BM4123">
        <v>797.39110136979093</v>
      </c>
      <c r="BN4123">
        <v>212.24844779731879</v>
      </c>
      <c r="BO4123">
        <v>32.433334486066606</v>
      </c>
      <c r="BP4123">
        <v>7.5595492451122126E-2</v>
      </c>
      <c r="BQ4123">
        <v>100</v>
      </c>
      <c r="BR4123">
        <v>360.92962807616459</v>
      </c>
      <c r="BS4123">
        <v>5.4165358799968498E-2</v>
      </c>
      <c r="BT4123">
        <v>3.2102960543623442E-4</v>
      </c>
      <c r="BU4123">
        <v>0</v>
      </c>
      <c r="BV4123">
        <v>0.56848885885215794</v>
      </c>
      <c r="BW4123">
        <v>13.707988196325847</v>
      </c>
      <c r="BX4123">
        <v>38.205279106824428</v>
      </c>
      <c r="BY4123">
        <v>27.422412362155363</v>
      </c>
      <c r="BZ4123">
        <v>884.4596782015758</v>
      </c>
      <c r="CA4123">
        <v>309.19355800433067</v>
      </c>
      <c r="CB4123">
        <v>229.57770935651428</v>
      </c>
      <c r="CC4123" s="156">
        <v>1.08</v>
      </c>
      <c r="CD4123">
        <v>1550</v>
      </c>
      <c r="CE4123">
        <v>0.12425568387378361</v>
      </c>
      <c r="CF4123">
        <v>5.0213321589945021</v>
      </c>
      <c r="CG4123">
        <v>0.15559259688961702</v>
      </c>
      <c r="CH4123">
        <v>9.2260777175514425E-2</v>
      </c>
      <c r="CI4123">
        <v>19</v>
      </c>
    </row>
    <row r="4124" spans="47:87" x14ac:dyDescent="0.3">
      <c r="AU4124">
        <v>0.3</v>
      </c>
      <c r="AV4124">
        <v>19.998873442384252</v>
      </c>
      <c r="AW4124">
        <v>0.37001019777324651</v>
      </c>
      <c r="AX4124">
        <v>1.6381150125677273</v>
      </c>
      <c r="AY4124">
        <v>319.3148926362548</v>
      </c>
      <c r="AZ4124">
        <v>0.10028901458122497</v>
      </c>
      <c r="BA4124">
        <v>464.73745120400628</v>
      </c>
      <c r="BB4124">
        <v>365.19391961612286</v>
      </c>
      <c r="BC4124">
        <v>1</v>
      </c>
      <c r="BD4124">
        <v>37.60706862444232</v>
      </c>
      <c r="BE4124">
        <v>106.19502805416275</v>
      </c>
      <c r="BF4124">
        <v>16.445074281209255</v>
      </c>
      <c r="BG4124">
        <v>5.2397911705913174</v>
      </c>
      <c r="BH4124">
        <v>451.57957881993991</v>
      </c>
      <c r="BI4124">
        <v>0.20000000000000004</v>
      </c>
      <c r="BJ4124">
        <v>2752.2330560499199</v>
      </c>
      <c r="BK4124">
        <v>692.75348138324318</v>
      </c>
      <c r="BL4124">
        <v>932.21027388960545</v>
      </c>
      <c r="BM4124">
        <v>905.80094448481077</v>
      </c>
      <c r="BN4124">
        <v>140.98608227171098</v>
      </c>
      <c r="BO4124">
        <v>33.702448728895249</v>
      </c>
      <c r="BP4124">
        <v>2.4488939051984401E-2</v>
      </c>
      <c r="BQ4124">
        <v>100</v>
      </c>
      <c r="BR4124">
        <v>359.08393059286425</v>
      </c>
      <c r="BS4124">
        <v>5.9774960217298632E-2</v>
      </c>
      <c r="BT4124">
        <v>2.6602098699853374E-4</v>
      </c>
      <c r="BU4124">
        <v>0</v>
      </c>
      <c r="BV4124">
        <v>0.55805169016915479</v>
      </c>
      <c r="BW4124">
        <v>14.672573200264642</v>
      </c>
      <c r="BX4124">
        <v>37.18385864818643</v>
      </c>
      <c r="BY4124">
        <v>36.726435983540568</v>
      </c>
      <c r="BZ4124">
        <v>809.52168924243097</v>
      </c>
      <c r="CA4124">
        <v>354.81168634915014</v>
      </c>
      <c r="CB4124">
        <v>208.51064262361186</v>
      </c>
      <c r="CC4124" s="156">
        <v>1.01</v>
      </c>
      <c r="CD4124">
        <v>520</v>
      </c>
      <c r="CE4124">
        <v>0.23972450830511893</v>
      </c>
      <c r="CF4124">
        <v>7.3469804907659313</v>
      </c>
      <c r="CG4124">
        <v>0.28777642920203522</v>
      </c>
      <c r="CH4124">
        <v>31.27974559559733</v>
      </c>
      <c r="CI4124">
        <v>5</v>
      </c>
    </row>
    <row r="4125" spans="47:87" x14ac:dyDescent="0.3">
      <c r="AU4125">
        <v>0.3</v>
      </c>
      <c r="AV4125">
        <v>20.964047853815199</v>
      </c>
      <c r="AW4125">
        <v>0.3308528250553604</v>
      </c>
      <c r="AX4125">
        <v>2.4259619634300478</v>
      </c>
      <c r="AY4125">
        <v>343.65381273992278</v>
      </c>
      <c r="AZ4125">
        <v>8.7643682933434747E-2</v>
      </c>
      <c r="BA4125">
        <v>423.26015211545962</v>
      </c>
      <c r="BB4125">
        <v>404.14543175195666</v>
      </c>
      <c r="BC4125">
        <v>1</v>
      </c>
      <c r="BD4125">
        <v>47.091843678355588</v>
      </c>
      <c r="BE4125">
        <v>106.34898791495603</v>
      </c>
      <c r="BF4125">
        <v>13.254113574752042</v>
      </c>
      <c r="BG4125">
        <v>4.2357071537875823</v>
      </c>
      <c r="BH4125">
        <v>416.09422168939915</v>
      </c>
      <c r="BI4125">
        <v>0.20000000000000009</v>
      </c>
      <c r="BJ4125">
        <v>2523.169182127454</v>
      </c>
      <c r="BK4125">
        <v>686.15217557722735</v>
      </c>
      <c r="BL4125">
        <v>888.81747680474143</v>
      </c>
      <c r="BM4125">
        <v>757.53119662080462</v>
      </c>
      <c r="BN4125">
        <v>150.4055888241646</v>
      </c>
      <c r="BO4125">
        <v>30.038020403538269</v>
      </c>
      <c r="BP4125">
        <v>3.3771195585619987E-2</v>
      </c>
      <c r="BQ4125">
        <v>100</v>
      </c>
      <c r="BR4125">
        <v>385.37564309843208</v>
      </c>
      <c r="BS4125">
        <v>5.74218701391132E-2</v>
      </c>
      <c r="BT4125">
        <v>3.1178789256880489E-4</v>
      </c>
      <c r="BU4125">
        <v>0</v>
      </c>
      <c r="BV4125">
        <v>0.56313703866936748</v>
      </c>
      <c r="BW4125">
        <v>15.937403728873459</v>
      </c>
      <c r="BX4125">
        <v>36.499111168165967</v>
      </c>
      <c r="BY4125">
        <v>35.576020172372928</v>
      </c>
      <c r="BZ4125">
        <v>960.87672975389569</v>
      </c>
      <c r="CA4125">
        <v>224.66638281082004</v>
      </c>
      <c r="CB4125">
        <v>219.39934285107674</v>
      </c>
      <c r="CC4125" s="156">
        <v>0.81</v>
      </c>
      <c r="CD4125">
        <v>1800</v>
      </c>
      <c r="CE4125">
        <v>0.17666164817210084</v>
      </c>
      <c r="CF4125">
        <v>6.5039191204353948</v>
      </c>
      <c r="CG4125">
        <v>0.23032115751396734</v>
      </c>
      <c r="CH4125">
        <v>19.984116195489094</v>
      </c>
      <c r="CI4125">
        <v>7</v>
      </c>
    </row>
    <row r="4126" spans="47:87" x14ac:dyDescent="0.3">
      <c r="AU4126">
        <v>0.3</v>
      </c>
      <c r="AV4126">
        <v>19.983023906242789</v>
      </c>
      <c r="AW4126">
        <v>0.3292396176307168</v>
      </c>
      <c r="AX4126">
        <v>0.63665661938453766</v>
      </c>
      <c r="AY4126">
        <v>337.12218046950522</v>
      </c>
      <c r="AZ4126">
        <v>8.2537496714119196E-2</v>
      </c>
      <c r="BA4126">
        <v>398.33759283660225</v>
      </c>
      <c r="BB4126">
        <v>367.23641729821327</v>
      </c>
      <c r="BC4126">
        <v>1</v>
      </c>
      <c r="BD4126">
        <v>30.700032169307498</v>
      </c>
      <c r="BE4126">
        <v>79.592289867708743</v>
      </c>
      <c r="BF4126">
        <v>21.900383829450444</v>
      </c>
      <c r="BG4126">
        <v>3.4613126148359958</v>
      </c>
      <c r="BH4126">
        <v>410.69104514934634</v>
      </c>
      <c r="BI4126">
        <v>0.19999999999999998</v>
      </c>
      <c r="BJ4126">
        <v>2313.2606133793483</v>
      </c>
      <c r="BK4126">
        <v>678.60050806227014</v>
      </c>
      <c r="BL4126">
        <v>813.88200429736287</v>
      </c>
      <c r="BM4126">
        <v>863.48857980387834</v>
      </c>
      <c r="BN4126">
        <v>215.96610088267013</v>
      </c>
      <c r="BO4126">
        <v>29.607108410356865</v>
      </c>
      <c r="BP4126">
        <v>6.8145480534474515E-2</v>
      </c>
      <c r="BQ4126">
        <v>100</v>
      </c>
      <c r="BR4126">
        <v>340.25009535032081</v>
      </c>
      <c r="BS4126">
        <v>5.3485567993867535E-2</v>
      </c>
      <c r="BT4126">
        <v>2.9593360014201753E-4</v>
      </c>
      <c r="BU4126">
        <v>0</v>
      </c>
      <c r="BV4126">
        <v>0.52998545928172092</v>
      </c>
      <c r="BW4126">
        <v>15.148859096096388</v>
      </c>
      <c r="BX4126">
        <v>35.496317575006302</v>
      </c>
      <c r="BY4126">
        <v>36.867468724459108</v>
      </c>
      <c r="BZ4126">
        <v>1046.3060256508452</v>
      </c>
      <c r="CA4126">
        <v>344.31361579616976</v>
      </c>
      <c r="CB4126">
        <v>214.3444157366873</v>
      </c>
      <c r="CC4126" s="156">
        <v>1.0900000000000001</v>
      </c>
      <c r="CD4126">
        <v>1450</v>
      </c>
      <c r="CE4126">
        <v>0.15604916946102132</v>
      </c>
      <c r="CF4126">
        <v>4.0640478714935551</v>
      </c>
      <c r="CG4126">
        <v>0.19132388468450612</v>
      </c>
      <c r="CH4126">
        <v>8.6538680977256703</v>
      </c>
      <c r="CI4126">
        <v>9</v>
      </c>
    </row>
    <row r="4127" spans="47:87" x14ac:dyDescent="0.3">
      <c r="AU4127">
        <v>0.3</v>
      </c>
      <c r="AV4127">
        <v>19.340494953692758</v>
      </c>
      <c r="AW4127">
        <v>0.31519805072248464</v>
      </c>
      <c r="AX4127">
        <v>0.77927329594872363</v>
      </c>
      <c r="AY4127">
        <v>327.48074906985585</v>
      </c>
      <c r="AZ4127">
        <v>0.10207352284490563</v>
      </c>
      <c r="BA4127">
        <v>439.00998509229447</v>
      </c>
      <c r="BB4127">
        <v>318.98251807573592</v>
      </c>
      <c r="BC4127">
        <v>1</v>
      </c>
      <c r="BD4127">
        <v>39.416741593740994</v>
      </c>
      <c r="BE4127">
        <v>94.113201430262492</v>
      </c>
      <c r="BF4127">
        <v>4.9007841513161097</v>
      </c>
      <c r="BG4127">
        <v>5.7225658049224517</v>
      </c>
      <c r="BH4127">
        <v>415.40579923046249</v>
      </c>
      <c r="BI4127">
        <v>0.19999999999999993</v>
      </c>
      <c r="BJ4127">
        <v>2753.8402352368812</v>
      </c>
      <c r="BK4127">
        <v>701.70586736894643</v>
      </c>
      <c r="BL4127">
        <v>1003.8278505042806</v>
      </c>
      <c r="BM4127">
        <v>1038.8980140947463</v>
      </c>
      <c r="BN4127">
        <v>131.77164134689212</v>
      </c>
      <c r="BO4127">
        <v>28.724114655692368</v>
      </c>
      <c r="BP4127">
        <v>1.9052438984214846E-2</v>
      </c>
      <c r="BQ4127">
        <v>100</v>
      </c>
      <c r="BR4127">
        <v>275.14078195320849</v>
      </c>
      <c r="BS4127">
        <v>5.3877999557852913E-2</v>
      </c>
      <c r="BT4127">
        <v>3.0550249303013552E-4</v>
      </c>
      <c r="BU4127">
        <v>0</v>
      </c>
      <c r="BV4127">
        <v>0.52883648182528298</v>
      </c>
      <c r="BW4127">
        <v>16.659614077320899</v>
      </c>
      <c r="BX4127">
        <v>34.916946387170888</v>
      </c>
      <c r="BY4127">
        <v>35.103025122699044</v>
      </c>
      <c r="BZ4127">
        <v>1119.0435643687001</v>
      </c>
      <c r="CA4127">
        <v>263.42866887994126</v>
      </c>
      <c r="CB4127">
        <v>241.88399878418187</v>
      </c>
      <c r="CC4127" s="156">
        <v>0.78</v>
      </c>
      <c r="CD4127">
        <v>1540</v>
      </c>
      <c r="CE4127">
        <v>0.18374440857540675</v>
      </c>
      <c r="CF4127">
        <v>6.0077929655325635</v>
      </c>
      <c r="CG4127">
        <v>0.2159767107249653</v>
      </c>
      <c r="CH4127">
        <v>13.309516680350566</v>
      </c>
      <c r="CI4127">
        <v>8</v>
      </c>
    </row>
    <row r="4128" spans="47:87" x14ac:dyDescent="0.3">
      <c r="AU4128">
        <v>0.3</v>
      </c>
      <c r="AV4128">
        <v>18.248890745516594</v>
      </c>
      <c r="AW4128">
        <v>0.35427848721250343</v>
      </c>
      <c r="AX4128">
        <v>1.5341553927421512</v>
      </c>
      <c r="AY4128">
        <v>305.51006241757074</v>
      </c>
      <c r="AZ4128">
        <v>0.10083679090569007</v>
      </c>
      <c r="BA4128">
        <v>421.89631998374693</v>
      </c>
      <c r="BB4128">
        <v>379.35771204294292</v>
      </c>
      <c r="BC4128">
        <v>1</v>
      </c>
      <c r="BD4128">
        <v>37.227900805282729</v>
      </c>
      <c r="BE4128">
        <v>92.902313246161924</v>
      </c>
      <c r="BF4128">
        <v>14.725470588770406</v>
      </c>
      <c r="BG4128">
        <v>4.2267268968921448</v>
      </c>
      <c r="BH4128">
        <v>444.02618439176877</v>
      </c>
      <c r="BI4128">
        <v>0.2</v>
      </c>
      <c r="BJ4128">
        <v>2696.2885021010516</v>
      </c>
      <c r="BK4128">
        <v>692.68124268795339</v>
      </c>
      <c r="BL4128">
        <v>938.78029902239109</v>
      </c>
      <c r="BM4128">
        <v>1022.3836112110532</v>
      </c>
      <c r="BN4128">
        <v>173.43682466772555</v>
      </c>
      <c r="BO4128">
        <v>32.16526580179918</v>
      </c>
      <c r="BP4128">
        <v>3.6075369336383716E-2</v>
      </c>
      <c r="BQ4128">
        <v>100</v>
      </c>
      <c r="BR4128">
        <v>359.6416646952834</v>
      </c>
      <c r="BS4128">
        <v>5.6901353495476745E-2</v>
      </c>
      <c r="BT4128">
        <v>2.9451630589990077E-4</v>
      </c>
      <c r="BU4128">
        <v>46.543745025674632</v>
      </c>
      <c r="BV4128">
        <v>0.59002034526505032</v>
      </c>
      <c r="BW4128">
        <v>14.278528936122258</v>
      </c>
      <c r="BX4128">
        <v>36.780947381927767</v>
      </c>
      <c r="BY4128">
        <v>33.165046688977434</v>
      </c>
      <c r="BZ4128">
        <v>1043.8491402845568</v>
      </c>
      <c r="CA4128">
        <v>401.91478792312171</v>
      </c>
      <c r="CB4128">
        <v>232.11752485228595</v>
      </c>
      <c r="CC4128" s="156">
        <v>0.97</v>
      </c>
      <c r="CD4128">
        <v>1050</v>
      </c>
      <c r="CE4128">
        <v>0.18864391509011558</v>
      </c>
      <c r="CF4128">
        <v>6.1314898280695331</v>
      </c>
      <c r="CG4128">
        <v>0.24825609587237127</v>
      </c>
      <c r="CH4128">
        <v>21.890202514574955</v>
      </c>
      <c r="CI4128">
        <v>7</v>
      </c>
    </row>
    <row r="4129" spans="47:87" x14ac:dyDescent="0.3">
      <c r="AU4129">
        <v>0.3</v>
      </c>
      <c r="AV4129">
        <v>17.995507338766402</v>
      </c>
      <c r="AW4129">
        <v>0.28198255860052057</v>
      </c>
      <c r="AX4129">
        <v>0.89760074944682455</v>
      </c>
      <c r="AY4129">
        <v>326.05069593933052</v>
      </c>
      <c r="AZ4129">
        <v>9.3974935245243071E-2</v>
      </c>
      <c r="BA4129">
        <v>366.58375010383747</v>
      </c>
      <c r="BB4129">
        <v>330.63922742132524</v>
      </c>
      <c r="BC4129">
        <v>1</v>
      </c>
      <c r="BD4129">
        <v>34.896425398153781</v>
      </c>
      <c r="BE4129">
        <v>110.65156884183381</v>
      </c>
      <c r="BF4129">
        <v>17.547472817750091</v>
      </c>
      <c r="BG4129">
        <v>4.1834336660575815</v>
      </c>
      <c r="BH4129">
        <v>385.15303747763056</v>
      </c>
      <c r="BI4129">
        <v>0.20000000000000004</v>
      </c>
      <c r="BJ4129">
        <v>3063.2804250784857</v>
      </c>
      <c r="BK4129">
        <v>695.24527784820464</v>
      </c>
      <c r="BL4129">
        <v>949.06242244820874</v>
      </c>
      <c r="BM4129">
        <v>975.50685475500757</v>
      </c>
      <c r="BN4129">
        <v>152.28965766090585</v>
      </c>
      <c r="BO4129">
        <v>25.555815004656605</v>
      </c>
      <c r="BP4129">
        <v>3.418494383316073E-2</v>
      </c>
      <c r="BQ4129">
        <v>100</v>
      </c>
      <c r="BR4129">
        <v>297.45898828341592</v>
      </c>
      <c r="BS4129">
        <v>5.7742253570553952E-2</v>
      </c>
      <c r="BT4129">
        <v>3.1403432914719451E-4</v>
      </c>
      <c r="BU4129">
        <v>0</v>
      </c>
      <c r="BV4129">
        <v>0.54830818594839692</v>
      </c>
      <c r="BW4129">
        <v>14.030997704287241</v>
      </c>
      <c r="BX4129">
        <v>36.818897450133676</v>
      </c>
      <c r="BY4129">
        <v>36.950080455367612</v>
      </c>
      <c r="BZ4129">
        <v>1245.4636900625044</v>
      </c>
      <c r="CA4129">
        <v>147.64325351674387</v>
      </c>
      <c r="CB4129">
        <v>234.78597076038389</v>
      </c>
      <c r="CC4129" s="156">
        <v>0.79</v>
      </c>
      <c r="CD4129">
        <v>1830</v>
      </c>
      <c r="CE4129">
        <v>0.16072535943693222</v>
      </c>
      <c r="CF4129">
        <v>5.0727709384381114</v>
      </c>
      <c r="CG4129">
        <v>0.19509946888408836</v>
      </c>
      <c r="CH4129">
        <v>9.4110248384478687</v>
      </c>
      <c r="CI4129">
        <v>10</v>
      </c>
    </row>
    <row r="4130" spans="47:87" x14ac:dyDescent="0.3">
      <c r="AU4130">
        <v>0.3</v>
      </c>
      <c r="AV4130">
        <v>18.708987325576643</v>
      </c>
      <c r="AW4130">
        <v>0.32969289623342735</v>
      </c>
      <c r="AX4130">
        <v>1.0991665873090157</v>
      </c>
      <c r="AY4130">
        <v>319.96092710501739</v>
      </c>
      <c r="AZ4130">
        <v>8.3826491708001369E-2</v>
      </c>
      <c r="BA4130">
        <v>460.56552151267238</v>
      </c>
      <c r="BB4130">
        <v>330.62454924183407</v>
      </c>
      <c r="BC4130">
        <v>1</v>
      </c>
      <c r="BD4130">
        <v>41.973783958324674</v>
      </c>
      <c r="BE4130">
        <v>82.568861785535276</v>
      </c>
      <c r="BF4130">
        <v>24.562756850183327</v>
      </c>
      <c r="BG4130">
        <v>5.2637703039470258</v>
      </c>
      <c r="BH4130">
        <v>379.6073482994143</v>
      </c>
      <c r="BI4130">
        <v>0.20000000000000007</v>
      </c>
      <c r="BJ4130">
        <v>2558.270567372746</v>
      </c>
      <c r="BK4130">
        <v>697.30313758021134</v>
      </c>
      <c r="BL4130">
        <v>889.73288239113003</v>
      </c>
      <c r="BM4130">
        <v>906.21969684225689</v>
      </c>
      <c r="BN4130">
        <v>119.98855140449527</v>
      </c>
      <c r="BO4130">
        <v>29.619482953036727</v>
      </c>
      <c r="BP4130">
        <v>7.1678171544138414E-2</v>
      </c>
      <c r="BQ4130">
        <v>100</v>
      </c>
      <c r="BR4130">
        <v>350.9322764058324</v>
      </c>
      <c r="BS4130">
        <v>5.827637231475688E-2</v>
      </c>
      <c r="BT4130">
        <v>3.0139583995010912E-4</v>
      </c>
      <c r="BU4130">
        <v>81.258087646564405</v>
      </c>
      <c r="BV4130">
        <v>0.53519838844351075</v>
      </c>
      <c r="BW4130">
        <v>14.400736493828299</v>
      </c>
      <c r="BX4130">
        <v>35.540805108156569</v>
      </c>
      <c r="BY4130">
        <v>28.845909036062366</v>
      </c>
      <c r="BZ4130">
        <v>1088.593710693295</v>
      </c>
      <c r="CA4130">
        <v>333.82186777343725</v>
      </c>
      <c r="CB4130">
        <v>221.38842228481485</v>
      </c>
      <c r="CC4130" s="156">
        <v>1.04</v>
      </c>
      <c r="CD4130">
        <v>1980</v>
      </c>
      <c r="CE4130">
        <v>4.522124494174995E-2</v>
      </c>
      <c r="CF4130">
        <v>2.2042647269928386</v>
      </c>
      <c r="CG4130">
        <v>8.0682546271440655E-2</v>
      </c>
      <c r="CH4130">
        <v>-10.025782596357745</v>
      </c>
      <c r="CI4130" t="s">
        <v>479</v>
      </c>
    </row>
    <row r="4131" spans="47:87" x14ac:dyDescent="0.3">
      <c r="AU4131">
        <v>0.3</v>
      </c>
      <c r="AV4131">
        <v>19.998430309230994</v>
      </c>
      <c r="AW4131">
        <v>0.33551505160974865</v>
      </c>
      <c r="AX4131">
        <v>1.6456658055240303</v>
      </c>
      <c r="AY4131">
        <v>330.88810207916259</v>
      </c>
      <c r="AZ4131">
        <v>0.11231484592085503</v>
      </c>
      <c r="BA4131">
        <v>366.67398909076144</v>
      </c>
      <c r="BB4131">
        <v>293.51961207007446</v>
      </c>
      <c r="BC4131">
        <v>1</v>
      </c>
      <c r="BD4131">
        <v>42.959047140032581</v>
      </c>
      <c r="BE4131">
        <v>89.438020500814517</v>
      </c>
      <c r="BF4131">
        <v>10.835379833432992</v>
      </c>
      <c r="BG4131">
        <v>4.6349099903789925</v>
      </c>
      <c r="BH4131">
        <v>394.33683793449524</v>
      </c>
      <c r="BI4131">
        <v>0.2</v>
      </c>
      <c r="BJ4131">
        <v>2389.4484727270856</v>
      </c>
      <c r="BK4131">
        <v>683.10034804270651</v>
      </c>
      <c r="BL4131">
        <v>840.25501907442629</v>
      </c>
      <c r="BM4131">
        <v>915.29341541011104</v>
      </c>
      <c r="BN4131">
        <v>185.35345159133408</v>
      </c>
      <c r="BO4131">
        <v>30.378242520774219</v>
      </c>
      <c r="BP4131">
        <v>4.4212168961893505E-2</v>
      </c>
      <c r="BQ4131">
        <v>100</v>
      </c>
      <c r="BR4131">
        <v>344.35422074265574</v>
      </c>
      <c r="BS4131">
        <v>5.1188855995607727E-2</v>
      </c>
      <c r="BT4131">
        <v>3.0826306948438274E-4</v>
      </c>
      <c r="BU4131">
        <v>0</v>
      </c>
      <c r="BV4131">
        <v>0.58006051774179956</v>
      </c>
      <c r="BW4131">
        <v>13.961450315428021</v>
      </c>
      <c r="BX4131">
        <v>40.692873847121426</v>
      </c>
      <c r="BY4131">
        <v>35.822663420654067</v>
      </c>
      <c r="BZ4131">
        <v>959.89239806714261</v>
      </c>
      <c r="CA4131">
        <v>337.76194758298033</v>
      </c>
      <c r="CB4131">
        <v>238.19042287582081</v>
      </c>
      <c r="CC4131" s="156">
        <v>1.1399999999999999</v>
      </c>
      <c r="CD4131">
        <v>1490</v>
      </c>
      <c r="CE4131">
        <v>5.6669815648217048E-2</v>
      </c>
      <c r="CF4131">
        <v>3.0448320769913737</v>
      </c>
      <c r="CG4131">
        <v>9.3284079867683542E-2</v>
      </c>
      <c r="CH4131">
        <v>-7.4665837046025825</v>
      </c>
      <c r="CI4131" t="s">
        <v>479</v>
      </c>
    </row>
    <row r="4132" spans="47:87" x14ac:dyDescent="0.3">
      <c r="AU4132">
        <v>0.3</v>
      </c>
      <c r="AV4132">
        <v>20.098425607051176</v>
      </c>
      <c r="AW4132">
        <v>0.31218700378797254</v>
      </c>
      <c r="AX4132">
        <v>1.7409393517639509</v>
      </c>
      <c r="AY4132">
        <v>347.82102786240381</v>
      </c>
      <c r="AZ4132">
        <v>0.10383586993997908</v>
      </c>
      <c r="BA4132">
        <v>468.94096087661836</v>
      </c>
      <c r="BB4132">
        <v>365.41115535737964</v>
      </c>
      <c r="BC4132">
        <v>1</v>
      </c>
      <c r="BD4132">
        <v>29.319406883570821</v>
      </c>
      <c r="BE4132">
        <v>119.01927170385616</v>
      </c>
      <c r="BF4132">
        <v>23.067724477970028</v>
      </c>
      <c r="BG4132">
        <v>4.147268273731644</v>
      </c>
      <c r="BH4132">
        <v>455.39317929225865</v>
      </c>
      <c r="BI4132">
        <v>0.2</v>
      </c>
      <c r="BJ4132">
        <v>2504.9790386735131</v>
      </c>
      <c r="BK4132">
        <v>677.5753658441206</v>
      </c>
      <c r="BL4132">
        <v>914.62274195051316</v>
      </c>
      <c r="BM4132">
        <v>873.99676441386407</v>
      </c>
      <c r="BN4132">
        <v>79.819274554184901</v>
      </c>
      <c r="BO4132">
        <v>28.095370192531675</v>
      </c>
      <c r="BP4132">
        <v>6.1855003170206042E-2</v>
      </c>
      <c r="BQ4132">
        <v>100</v>
      </c>
      <c r="BR4132">
        <v>306.74407150719225</v>
      </c>
      <c r="BS4132">
        <v>5.7979494390061032E-2</v>
      </c>
      <c r="BT4132">
        <v>2.9838890402062487E-4</v>
      </c>
      <c r="BU4132">
        <v>0</v>
      </c>
      <c r="BV4132">
        <v>0.56334269587331642</v>
      </c>
      <c r="BW4132">
        <v>14.69198025674145</v>
      </c>
      <c r="BX4132">
        <v>34.232989545065216</v>
      </c>
      <c r="BY4132">
        <v>34.933594654592063</v>
      </c>
      <c r="BZ4132">
        <v>1115.6528936419522</v>
      </c>
      <c r="CA4132">
        <v>307.61338403989618</v>
      </c>
      <c r="CB4132">
        <v>233.21035246985903</v>
      </c>
      <c r="CC4132" s="156">
        <v>0.83</v>
      </c>
      <c r="CD4132">
        <v>2090</v>
      </c>
      <c r="CE4132">
        <v>0.15442434672295802</v>
      </c>
      <c r="CF4132">
        <v>5.9570749163703747</v>
      </c>
      <c r="CG4132">
        <v>0.18725686697958563</v>
      </c>
      <c r="CH4132">
        <v>17.992018277903615</v>
      </c>
      <c r="CI4132">
        <v>9</v>
      </c>
    </row>
    <row r="4133" spans="47:87" x14ac:dyDescent="0.3">
      <c r="AU4133">
        <v>0.3</v>
      </c>
      <c r="AV4133">
        <v>18.999348648238954</v>
      </c>
      <c r="AW4133">
        <v>0.31452705135888887</v>
      </c>
      <c r="AX4133">
        <v>0.63596394644388488</v>
      </c>
      <c r="AY4133">
        <v>336.60274069235834</v>
      </c>
      <c r="AZ4133">
        <v>8.3530303779071668E-2</v>
      </c>
      <c r="BA4133">
        <v>349.59574254883881</v>
      </c>
      <c r="BB4133">
        <v>379.1037578033708</v>
      </c>
      <c r="BC4133">
        <v>1</v>
      </c>
      <c r="BD4133">
        <v>35.664553083017381</v>
      </c>
      <c r="BE4133">
        <v>107.99266777491798</v>
      </c>
      <c r="BF4133">
        <v>7.190625054393414</v>
      </c>
      <c r="BG4133">
        <v>4.6239643632187066</v>
      </c>
      <c r="BH4133">
        <v>441.3717359949236</v>
      </c>
      <c r="BI4133">
        <v>0.2</v>
      </c>
      <c r="BJ4133">
        <v>3271.9554005689033</v>
      </c>
      <c r="BK4133">
        <v>685.576003557783</v>
      </c>
      <c r="BL4133">
        <v>958.19586494518194</v>
      </c>
      <c r="BM4133">
        <v>967.22014711832219</v>
      </c>
      <c r="BN4133">
        <v>78.884279422525424</v>
      </c>
      <c r="BO4133">
        <v>28.130205924467344</v>
      </c>
      <c r="BP4133">
        <v>8.3748110862686659E-2</v>
      </c>
      <c r="BQ4133">
        <v>100</v>
      </c>
      <c r="BR4133">
        <v>395.87920332173769</v>
      </c>
      <c r="BS4133">
        <v>5.2610497516624645E-2</v>
      </c>
      <c r="BT4133">
        <v>3.2925534992386227E-4</v>
      </c>
      <c r="BU4133">
        <v>35.039161008733828</v>
      </c>
      <c r="BV4133">
        <v>0.55740702463302316</v>
      </c>
      <c r="BW4133">
        <v>14.200322343858396</v>
      </c>
      <c r="BX4133">
        <v>36.528882257119839</v>
      </c>
      <c r="BY4133">
        <v>32.095217818688383</v>
      </c>
      <c r="BZ4133">
        <v>942.15095481544006</v>
      </c>
      <c r="CA4133">
        <v>210.18824512701258</v>
      </c>
      <c r="CB4133">
        <v>222.64290378944062</v>
      </c>
      <c r="CC4133" s="156">
        <v>1.0900000000000001</v>
      </c>
      <c r="CD4133">
        <v>770</v>
      </c>
      <c r="CE4133">
        <v>0.12943488888880084</v>
      </c>
      <c r="CF4133">
        <v>5.6115530758459222</v>
      </c>
      <c r="CG4133">
        <v>0.16784464294533716</v>
      </c>
      <c r="CH4133">
        <v>8.4102028619910154</v>
      </c>
      <c r="CI4133">
        <v>12</v>
      </c>
    </row>
    <row r="4134" spans="47:87" x14ac:dyDescent="0.3">
      <c r="AU4134">
        <v>0.3</v>
      </c>
      <c r="AV4134">
        <v>18.917666066661372</v>
      </c>
      <c r="AW4134">
        <v>0.34355359660527984</v>
      </c>
      <c r="AX4134">
        <v>1.8456063672374801</v>
      </c>
      <c r="AY4134">
        <v>321.88719518968043</v>
      </c>
      <c r="AZ4134">
        <v>9.9762417498521341E-2</v>
      </c>
      <c r="BA4134">
        <v>459.90787424928413</v>
      </c>
      <c r="BB4134">
        <v>306.39214590525989</v>
      </c>
      <c r="BC4134">
        <v>1</v>
      </c>
      <c r="BD4134">
        <v>40.899491589642977</v>
      </c>
      <c r="BE4134">
        <v>107.74585408524378</v>
      </c>
      <c r="BF4134">
        <v>17.559220542328056</v>
      </c>
      <c r="BG4134">
        <v>5.9568521504300191</v>
      </c>
      <c r="BH4134">
        <v>416.19886009500726</v>
      </c>
      <c r="BI4134">
        <v>0.19999999999999996</v>
      </c>
      <c r="BJ4134">
        <v>2729.6557684520199</v>
      </c>
      <c r="BK4134">
        <v>676.62801998867951</v>
      </c>
      <c r="BL4134">
        <v>846.58690617127218</v>
      </c>
      <c r="BM4134">
        <v>751.92934451037956</v>
      </c>
      <c r="BN4134">
        <v>70.646629642282747</v>
      </c>
      <c r="BO4134">
        <v>31.102975156359943</v>
      </c>
      <c r="BP4134">
        <v>4.5720886709840002E-2</v>
      </c>
      <c r="BQ4134">
        <v>100</v>
      </c>
      <c r="BR4134">
        <v>311.59805484865763</v>
      </c>
      <c r="BS4134">
        <v>5.4929171498581154E-2</v>
      </c>
      <c r="BT4134">
        <v>3.0849104128565793E-4</v>
      </c>
      <c r="BU4134">
        <v>0</v>
      </c>
      <c r="BV4134">
        <v>0.53894405044152927</v>
      </c>
      <c r="BW4134">
        <v>15.624348466317841</v>
      </c>
      <c r="BX4134">
        <v>37.097273527259539</v>
      </c>
      <c r="BY4134">
        <v>41.887057864428918</v>
      </c>
      <c r="BZ4134">
        <v>1006.5140086483706</v>
      </c>
      <c r="CA4134">
        <v>262.85655015961771</v>
      </c>
      <c r="CB4134">
        <v>237.45922360295097</v>
      </c>
      <c r="CC4134" s="156">
        <v>0.83</v>
      </c>
      <c r="CD4134">
        <v>1680</v>
      </c>
      <c r="CE4134">
        <v>0.21845346592061832</v>
      </c>
      <c r="CF4134">
        <v>6.0151257267129647</v>
      </c>
      <c r="CG4134">
        <v>0.26816889905823554</v>
      </c>
      <c r="CH4134">
        <v>15.008784227319346</v>
      </c>
      <c r="CI4134">
        <v>7</v>
      </c>
    </row>
    <row r="4135" spans="47:87" x14ac:dyDescent="0.3">
      <c r="AU4135">
        <v>0.3</v>
      </c>
      <c r="AV4135">
        <v>21.154285044744348</v>
      </c>
      <c r="AW4135">
        <v>0.29362083034463066</v>
      </c>
      <c r="AX4135">
        <v>1.7669476346014596</v>
      </c>
      <c r="AY4135">
        <v>328.44663784765544</v>
      </c>
      <c r="AZ4135">
        <v>0.10268750772857657</v>
      </c>
      <c r="BA4135">
        <v>419.4152931279271</v>
      </c>
      <c r="BB4135">
        <v>450.38983111350683</v>
      </c>
      <c r="BC4135">
        <v>1</v>
      </c>
      <c r="BD4135">
        <v>45.292209292064328</v>
      </c>
      <c r="BE4135">
        <v>101.37768852227487</v>
      </c>
      <c r="BF4135">
        <v>13.356497067227989</v>
      </c>
      <c r="BG4135">
        <v>4.77428402128331</v>
      </c>
      <c r="BH4135">
        <v>387.72402105638076</v>
      </c>
      <c r="BI4135">
        <v>0.2</v>
      </c>
      <c r="BJ4135">
        <v>2664.0857393942856</v>
      </c>
      <c r="BK4135">
        <v>688.76695978992643</v>
      </c>
      <c r="BL4135">
        <v>929.27432597538586</v>
      </c>
      <c r="BM4135">
        <v>897.08147873303778</v>
      </c>
      <c r="BN4135">
        <v>152.78487511667117</v>
      </c>
      <c r="BO4135">
        <v>26.34173297664028</v>
      </c>
      <c r="BP4135">
        <v>6.8195465395936281E-2</v>
      </c>
      <c r="BQ4135">
        <v>100</v>
      </c>
      <c r="BR4135">
        <v>394.93839747241492</v>
      </c>
      <c r="BS4135">
        <v>5.4994328788583291E-2</v>
      </c>
      <c r="BT4135">
        <v>2.7838603219917571E-4</v>
      </c>
      <c r="BU4135">
        <v>0</v>
      </c>
      <c r="BV4135">
        <v>0.59103712385008267</v>
      </c>
      <c r="BW4135">
        <v>14.586214573515552</v>
      </c>
      <c r="BX4135">
        <v>35.714967920875857</v>
      </c>
      <c r="BY4135">
        <v>29.944892529595673</v>
      </c>
      <c r="BZ4135">
        <v>950.446803806606</v>
      </c>
      <c r="CA4135">
        <v>250.46876845697361</v>
      </c>
      <c r="CB4135">
        <v>228.91855202497024</v>
      </c>
      <c r="CC4135" s="156">
        <v>0.81</v>
      </c>
      <c r="CD4135">
        <v>1680</v>
      </c>
      <c r="CE4135">
        <v>0.28434616426579096</v>
      </c>
      <c r="CF4135">
        <v>6.80353989324498</v>
      </c>
      <c r="CG4135">
        <v>0.2581876563920758</v>
      </c>
      <c r="CH4135">
        <v>31.506920444743685</v>
      </c>
      <c r="CI4135">
        <v>5</v>
      </c>
    </row>
    <row r="4136" spans="47:87" x14ac:dyDescent="0.3">
      <c r="AU4136">
        <v>0.3</v>
      </c>
      <c r="AV4136">
        <v>18.925857497316603</v>
      </c>
      <c r="AW4136">
        <v>0.28962419770310005</v>
      </c>
      <c r="AX4136">
        <v>0.80607072222698251</v>
      </c>
      <c r="AY4136">
        <v>363.56282233947417</v>
      </c>
      <c r="AZ4136">
        <v>9.1317454406374704E-2</v>
      </c>
      <c r="BA4136">
        <v>489.09266305503309</v>
      </c>
      <c r="BB4136">
        <v>319.60469068248193</v>
      </c>
      <c r="BC4136">
        <v>1</v>
      </c>
      <c r="BD4136">
        <v>34.400463042637</v>
      </c>
      <c r="BE4136">
        <v>109.17759790144031</v>
      </c>
      <c r="BF4136">
        <v>25.660325846455112</v>
      </c>
      <c r="BG4136">
        <v>5.0675524960742004</v>
      </c>
      <c r="BH4136">
        <v>454.33405402022601</v>
      </c>
      <c r="BI4136">
        <v>0.2</v>
      </c>
      <c r="BJ4136">
        <v>2473.3132981853</v>
      </c>
      <c r="BK4136">
        <v>676.80560882973566</v>
      </c>
      <c r="BL4136">
        <v>900.60831427024675</v>
      </c>
      <c r="BM4136">
        <v>776.38231111918901</v>
      </c>
      <c r="BN4136">
        <v>272.73747913521322</v>
      </c>
      <c r="BO4136">
        <v>26.201520686266445</v>
      </c>
      <c r="BP4136">
        <v>4.0821438197110933E-2</v>
      </c>
      <c r="BQ4136">
        <v>100</v>
      </c>
      <c r="BR4136">
        <v>344.87197797788264</v>
      </c>
      <c r="BS4136">
        <v>5.6270334565444988E-2</v>
      </c>
      <c r="BT4136">
        <v>3.2241744215757252E-4</v>
      </c>
      <c r="BU4136">
        <v>0</v>
      </c>
      <c r="BV4136">
        <v>0.56233419697702747</v>
      </c>
      <c r="BW4136">
        <v>13.780241967955623</v>
      </c>
      <c r="BX4136">
        <v>35.108665220991597</v>
      </c>
      <c r="BY4136">
        <v>31.655925044980091</v>
      </c>
      <c r="BZ4136">
        <v>921.3547955450847</v>
      </c>
      <c r="CA4136">
        <v>228.42467031158026</v>
      </c>
      <c r="CB4136">
        <v>231.61933163213581</v>
      </c>
      <c r="CC4136" s="156">
        <v>1.03</v>
      </c>
      <c r="CD4136">
        <v>2420</v>
      </c>
      <c r="CE4136">
        <v>7.7489929477185582E-2</v>
      </c>
      <c r="CF4136">
        <v>2.9687432998847516</v>
      </c>
      <c r="CG4136">
        <v>0.11109560962086215</v>
      </c>
      <c r="CH4136">
        <v>-5.253067179847605</v>
      </c>
      <c r="CI4136" t="s">
        <v>479</v>
      </c>
    </row>
    <row r="4137" spans="47:87" x14ac:dyDescent="0.3">
      <c r="AU4137">
        <v>0.3</v>
      </c>
      <c r="AV4137">
        <v>20.655799085873358</v>
      </c>
      <c r="AW4137">
        <v>0.30159262845583656</v>
      </c>
      <c r="AX4137">
        <v>1.6914092877414839</v>
      </c>
      <c r="AY4137">
        <v>320.41352869553049</v>
      </c>
      <c r="AZ4137">
        <v>0.10807039609871141</v>
      </c>
      <c r="BA4137">
        <v>317.45812808308835</v>
      </c>
      <c r="BB4137">
        <v>419.24342175925187</v>
      </c>
      <c r="BC4137">
        <v>1</v>
      </c>
      <c r="BD4137">
        <v>41.094585796759212</v>
      </c>
      <c r="BE4137">
        <v>95.170375556147775</v>
      </c>
      <c r="BF4137">
        <v>15.239524286078845</v>
      </c>
      <c r="BG4137">
        <v>5.5685630581237158</v>
      </c>
      <c r="BH4137">
        <v>430.95161063956078</v>
      </c>
      <c r="BI4137">
        <v>0.20000000000000004</v>
      </c>
      <c r="BJ4137">
        <v>2797.5395341826861</v>
      </c>
      <c r="BK4137">
        <v>686.27024245976997</v>
      </c>
      <c r="BL4137">
        <v>863.06527873406492</v>
      </c>
      <c r="BM4137">
        <v>896.9836232825769</v>
      </c>
      <c r="BN4137">
        <v>166.78777441520393</v>
      </c>
      <c r="BO4137">
        <v>27.139699869209124</v>
      </c>
      <c r="BP4137">
        <v>5.9988362888491166E-2</v>
      </c>
      <c r="BQ4137">
        <v>100</v>
      </c>
      <c r="BR4137">
        <v>286.12998075782099</v>
      </c>
      <c r="BS4137">
        <v>5.0809918766849371E-2</v>
      </c>
      <c r="BT4137">
        <v>3.0868053481783762E-4</v>
      </c>
      <c r="BU4137">
        <v>0</v>
      </c>
      <c r="BV4137">
        <v>0.525325265094577</v>
      </c>
      <c r="BW4137">
        <v>14.187703699636481</v>
      </c>
      <c r="BX4137">
        <v>35.326683580469272</v>
      </c>
      <c r="BY4137">
        <v>36.096585023831949</v>
      </c>
      <c r="BZ4137">
        <v>945.22442137712414</v>
      </c>
      <c r="CA4137">
        <v>295.12903430268466</v>
      </c>
      <c r="CB4137">
        <v>238.14572788082347</v>
      </c>
      <c r="CC4137" s="156">
        <v>1.1399999999999999</v>
      </c>
      <c r="CD4137">
        <v>1600</v>
      </c>
      <c r="CE4137">
        <v>3.1926718384249764E-2</v>
      </c>
      <c r="CF4137">
        <v>2.0339676373400142</v>
      </c>
      <c r="CG4137">
        <v>6.998421629648742E-2</v>
      </c>
      <c r="CH4137">
        <v>-9.0014529684011269</v>
      </c>
      <c r="CI4137" t="s">
        <v>479</v>
      </c>
    </row>
    <row r="4138" spans="47:87" x14ac:dyDescent="0.3">
      <c r="AU4138">
        <v>0.3</v>
      </c>
      <c r="AV4138">
        <v>20.819607469010759</v>
      </c>
      <c r="AW4138">
        <v>0.30106123846902222</v>
      </c>
      <c r="AX4138">
        <v>1.8749007547078771</v>
      </c>
      <c r="AY4138">
        <v>347.73068055805243</v>
      </c>
      <c r="AZ4138">
        <v>0.10141477056939592</v>
      </c>
      <c r="BA4138">
        <v>447.26399760628607</v>
      </c>
      <c r="BB4138">
        <v>315.95496876620757</v>
      </c>
      <c r="BC4138">
        <v>1</v>
      </c>
      <c r="BD4138">
        <v>40.508658963585212</v>
      </c>
      <c r="BE4138">
        <v>111.35859667977543</v>
      </c>
      <c r="BF4138">
        <v>14.228465732030145</v>
      </c>
      <c r="BG4138">
        <v>5.6835183748202267</v>
      </c>
      <c r="BH4138">
        <v>397.89167520203762</v>
      </c>
      <c r="BI4138">
        <v>0.2</v>
      </c>
      <c r="BJ4138">
        <v>3137.8730452178938</v>
      </c>
      <c r="BK4138">
        <v>698.15734689361193</v>
      </c>
      <c r="BL4138">
        <v>952.66860784038886</v>
      </c>
      <c r="BM4138">
        <v>1027.0792866638367</v>
      </c>
      <c r="BN4138">
        <v>97.251141535196169</v>
      </c>
      <c r="BO4138">
        <v>27.053340911254722</v>
      </c>
      <c r="BP4138">
        <v>6.4590675650344181E-2</v>
      </c>
      <c r="BQ4138">
        <v>100</v>
      </c>
      <c r="BR4138">
        <v>281.97675692870018</v>
      </c>
      <c r="BS4138">
        <v>5.4134879860674681E-2</v>
      </c>
      <c r="BT4138">
        <v>3.014371913867162E-4</v>
      </c>
      <c r="BU4138">
        <v>4.0512962531844421</v>
      </c>
      <c r="BV4138">
        <v>0.59500131893081376</v>
      </c>
      <c r="BW4138">
        <v>15.949039728199793</v>
      </c>
      <c r="BX4138">
        <v>34.966607485783086</v>
      </c>
      <c r="BY4138">
        <v>31.285230531355751</v>
      </c>
      <c r="BZ4138">
        <v>875.22496436613108</v>
      </c>
      <c r="CA4138">
        <v>179.17310507615815</v>
      </c>
      <c r="CB4138">
        <v>237.98416588805964</v>
      </c>
      <c r="CC4138" s="156">
        <v>1.33</v>
      </c>
      <c r="CD4138">
        <v>50</v>
      </c>
      <c r="CE4138">
        <v>0.20458776985151572</v>
      </c>
      <c r="CF4138">
        <v>6.6999632699163989</v>
      </c>
      <c r="CG4138">
        <v>0.24365011152710866</v>
      </c>
      <c r="CH4138">
        <v>17.872852866785973</v>
      </c>
      <c r="CI4138">
        <v>7</v>
      </c>
    </row>
    <row r="4139" spans="47:87" x14ac:dyDescent="0.3">
      <c r="AU4139">
        <v>0.3</v>
      </c>
      <c r="AV4139">
        <v>20.803176296585782</v>
      </c>
      <c r="AW4139">
        <v>0.31910109917757118</v>
      </c>
      <c r="AX4139">
        <v>1.6935872650017321</v>
      </c>
      <c r="AY4139">
        <v>324.93121704595097</v>
      </c>
      <c r="AZ4139">
        <v>9.7162673223865417E-2</v>
      </c>
      <c r="BA4139">
        <v>456.34774444398886</v>
      </c>
      <c r="BB4139">
        <v>358.46473655655569</v>
      </c>
      <c r="BC4139">
        <v>1</v>
      </c>
      <c r="BD4139">
        <v>35.022115488459761</v>
      </c>
      <c r="BE4139">
        <v>80.209383740889365</v>
      </c>
      <c r="BF4139">
        <v>20.519737793429403</v>
      </c>
      <c r="BG4139">
        <v>6.7927269331939666</v>
      </c>
      <c r="BH4139">
        <v>427.48758951012138</v>
      </c>
      <c r="BI4139">
        <v>0.20000000000000004</v>
      </c>
      <c r="BJ4139">
        <v>2336.3742110951162</v>
      </c>
      <c r="BK4139">
        <v>706.20386980959915</v>
      </c>
      <c r="BL4139">
        <v>903.05592960503384</v>
      </c>
      <c r="BM4139">
        <v>1018.0878805028383</v>
      </c>
      <c r="BN4139">
        <v>91.170294910744545</v>
      </c>
      <c r="BO4139">
        <v>28.89447891816539</v>
      </c>
      <c r="BP4139">
        <v>4.1806049194001889E-2</v>
      </c>
      <c r="BQ4139">
        <v>100</v>
      </c>
      <c r="BR4139">
        <v>399.81703442576315</v>
      </c>
      <c r="BS4139">
        <v>5.0036643241035426E-2</v>
      </c>
      <c r="BT4139">
        <v>3.156958892208306E-4</v>
      </c>
      <c r="BU4139">
        <v>60.438337492526394</v>
      </c>
      <c r="BV4139">
        <v>0.48793958143638694</v>
      </c>
      <c r="BW4139">
        <v>16.524398204300841</v>
      </c>
      <c r="BX4139">
        <v>38.409045838277272</v>
      </c>
      <c r="BY4139">
        <v>34.88492436731552</v>
      </c>
      <c r="BZ4139">
        <v>822.70107973376491</v>
      </c>
      <c r="CA4139">
        <v>273.83378515730385</v>
      </c>
      <c r="CB4139">
        <v>227.46621848209364</v>
      </c>
      <c r="CC4139" s="156">
        <v>0.84</v>
      </c>
      <c r="CD4139">
        <v>1720</v>
      </c>
      <c r="CE4139">
        <v>0.17469683550551607</v>
      </c>
      <c r="CF4139">
        <v>5.2523210992614651</v>
      </c>
      <c r="CG4139">
        <v>0.21457180851555641</v>
      </c>
      <c r="CH4139">
        <v>15.929900517632435</v>
      </c>
      <c r="CI4139">
        <v>7</v>
      </c>
    </row>
    <row r="4140" spans="47:87" x14ac:dyDescent="0.3">
      <c r="AU4140">
        <v>0.3</v>
      </c>
      <c r="AV4140">
        <v>20.503930129302692</v>
      </c>
      <c r="AW4140">
        <v>0.32458280193315137</v>
      </c>
      <c r="AX4140">
        <v>2.4323008066729632</v>
      </c>
      <c r="AY4140">
        <v>345.63254709238913</v>
      </c>
      <c r="AZ4140">
        <v>0.11038729673199392</v>
      </c>
      <c r="BA4140">
        <v>375.57694139587812</v>
      </c>
      <c r="BB4140">
        <v>375.82038896104325</v>
      </c>
      <c r="BC4140">
        <v>1</v>
      </c>
      <c r="BD4140">
        <v>34.826385794584745</v>
      </c>
      <c r="BE4140">
        <v>91.366533854630418</v>
      </c>
      <c r="BF4140">
        <v>19.629657986429862</v>
      </c>
      <c r="BG4140">
        <v>6.7375771813773753</v>
      </c>
      <c r="BH4140">
        <v>395.17820361582892</v>
      </c>
      <c r="BI4140">
        <v>0.2</v>
      </c>
      <c r="BJ4140">
        <v>3110.9147460237136</v>
      </c>
      <c r="BK4140">
        <v>678.83249328526506</v>
      </c>
      <c r="BL4140">
        <v>863.83505416912215</v>
      </c>
      <c r="BM4140">
        <v>938.10408118958048</v>
      </c>
      <c r="BN4140">
        <v>155.53054924934881</v>
      </c>
      <c r="BO4140">
        <v>29.720813630547354</v>
      </c>
      <c r="BP4140">
        <v>2.4284010995815038E-3</v>
      </c>
      <c r="BQ4140">
        <v>100</v>
      </c>
      <c r="BR4140">
        <v>301.26465853226722</v>
      </c>
      <c r="BS4140">
        <v>5.6570206212562237E-2</v>
      </c>
      <c r="BT4140">
        <v>3.0631775090412373E-4</v>
      </c>
      <c r="BU4140">
        <v>0</v>
      </c>
      <c r="BV4140">
        <v>0.53261437440165338</v>
      </c>
      <c r="BW4140">
        <v>15.883427683013254</v>
      </c>
      <c r="BX4140">
        <v>35.994710333357055</v>
      </c>
      <c r="BY4140">
        <v>33.611065376823134</v>
      </c>
      <c r="BZ4140">
        <v>943.39282085713262</v>
      </c>
      <c r="CA4140">
        <v>347.10712048745398</v>
      </c>
      <c r="CB4140">
        <v>237.18233271085788</v>
      </c>
      <c r="CC4140" s="156">
        <v>1.23</v>
      </c>
      <c r="CD4140">
        <v>1060</v>
      </c>
      <c r="CE4140">
        <v>5.7955872424919397E-2</v>
      </c>
      <c r="CF4140">
        <v>3.2608205408670852</v>
      </c>
      <c r="CG4140">
        <v>0.10719358954110775</v>
      </c>
      <c r="CH4140">
        <v>-6.8111033643376615</v>
      </c>
      <c r="CI4140" t="s">
        <v>479</v>
      </c>
    </row>
    <row r="4141" spans="47:87" x14ac:dyDescent="0.3">
      <c r="AU4141">
        <v>0.3</v>
      </c>
      <c r="AV4141">
        <v>20.952815420660301</v>
      </c>
      <c r="AW4141">
        <v>0.31914434729495511</v>
      </c>
      <c r="AX4141">
        <v>1.6737071798873</v>
      </c>
      <c r="AY4141">
        <v>341.53710836858221</v>
      </c>
      <c r="AZ4141">
        <v>9.088298764502746E-2</v>
      </c>
      <c r="BA4141">
        <v>403.25312827201873</v>
      </c>
      <c r="BB4141">
        <v>422.20649173067272</v>
      </c>
      <c r="BC4141">
        <v>1</v>
      </c>
      <c r="BD4141">
        <v>38.984245197257522</v>
      </c>
      <c r="BE4141">
        <v>111.22931038175746</v>
      </c>
      <c r="BF4141">
        <v>9.2701998120879328</v>
      </c>
      <c r="BG4141">
        <v>5.0149006848966282</v>
      </c>
      <c r="BH4141">
        <v>435.41662516686876</v>
      </c>
      <c r="BI4141">
        <v>0.2</v>
      </c>
      <c r="BJ4141">
        <v>2585.3488844867143</v>
      </c>
      <c r="BK4141">
        <v>688.08934415438989</v>
      </c>
      <c r="BL4141">
        <v>903.19229932779444</v>
      </c>
      <c r="BM4141">
        <v>1020.4139316232486</v>
      </c>
      <c r="BN4141">
        <v>195.99531409668543</v>
      </c>
      <c r="BO4141">
        <v>29.074562262591193</v>
      </c>
      <c r="BP4141">
        <v>2.0465409903963751E-2</v>
      </c>
      <c r="BQ4141">
        <v>100</v>
      </c>
      <c r="BR4141">
        <v>330.41793677336653</v>
      </c>
      <c r="BS4141">
        <v>5.5089491016563227E-2</v>
      </c>
      <c r="BT4141">
        <v>2.9135805626498228E-4</v>
      </c>
      <c r="BU4141">
        <v>0</v>
      </c>
      <c r="BV4141">
        <v>0.58686883048176808</v>
      </c>
      <c r="BW4141">
        <v>14.237279719382913</v>
      </c>
      <c r="BX4141">
        <v>37.680647217258496</v>
      </c>
      <c r="BY4141">
        <v>38.603207128344692</v>
      </c>
      <c r="BZ4141">
        <v>1150.9533880917397</v>
      </c>
      <c r="CA4141">
        <v>277.74003671641123</v>
      </c>
      <c r="CB4141">
        <v>231.34638934413451</v>
      </c>
      <c r="CC4141" s="156">
        <v>1.1399999999999999</v>
      </c>
      <c r="CD4141">
        <v>930</v>
      </c>
      <c r="CE4141">
        <v>0.14486905439678255</v>
      </c>
      <c r="CF4141">
        <v>5.6465506440291477</v>
      </c>
      <c r="CG4141">
        <v>0.17876611949283522</v>
      </c>
      <c r="CH4141">
        <v>7.7363401413158677</v>
      </c>
      <c r="CI4141">
        <v>11</v>
      </c>
    </row>
    <row r="4142" spans="47:87" x14ac:dyDescent="0.3">
      <c r="AU4142">
        <v>0.3</v>
      </c>
      <c r="AV4142">
        <v>17.879580593895909</v>
      </c>
      <c r="AW4142">
        <v>0.3916064305461458</v>
      </c>
      <c r="AX4142">
        <v>1.7010486486629979</v>
      </c>
      <c r="AY4142">
        <v>355.75896109459654</v>
      </c>
      <c r="AZ4142">
        <v>0.10916203908733503</v>
      </c>
      <c r="BA4142">
        <v>457.594986914782</v>
      </c>
      <c r="BB4142">
        <v>370.60146852967989</v>
      </c>
      <c r="BC4142">
        <v>1</v>
      </c>
      <c r="BD4142">
        <v>33.762524054525855</v>
      </c>
      <c r="BE4142">
        <v>88.230027477345672</v>
      </c>
      <c r="BF4142">
        <v>14.714547750374285</v>
      </c>
      <c r="BG4142">
        <v>5.9881380532761668</v>
      </c>
      <c r="BH4142">
        <v>413.32941758413472</v>
      </c>
      <c r="BI4142">
        <v>0.2</v>
      </c>
      <c r="BJ4142">
        <v>2579.8913378063125</v>
      </c>
      <c r="BK4142">
        <v>714.22880301762609</v>
      </c>
      <c r="BL4142">
        <v>956.23092745810857</v>
      </c>
      <c r="BM4142">
        <v>1053.0710777556089</v>
      </c>
      <c r="BN4142">
        <v>120.59376119159415</v>
      </c>
      <c r="BO4142">
        <v>35.357588863125812</v>
      </c>
      <c r="BP4142">
        <v>6.3757721135269937E-2</v>
      </c>
      <c r="BQ4142">
        <v>100</v>
      </c>
      <c r="BR4142">
        <v>247.2675442213332</v>
      </c>
      <c r="BS4142">
        <v>5.4317620151602068E-2</v>
      </c>
      <c r="BT4142">
        <v>3.0578344568844737E-4</v>
      </c>
      <c r="BU4142">
        <v>0</v>
      </c>
      <c r="BV4142">
        <v>0.59186216887341048</v>
      </c>
      <c r="BW4142">
        <v>14.698481659026742</v>
      </c>
      <c r="BX4142">
        <v>34.88576513730407</v>
      </c>
      <c r="BY4142">
        <v>37.200843054478433</v>
      </c>
      <c r="BZ4142">
        <v>1151.3653761409698</v>
      </c>
      <c r="CA4142">
        <v>216.50252761649278</v>
      </c>
      <c r="CB4142">
        <v>231.52332510114087</v>
      </c>
      <c r="CC4142" s="156">
        <v>0.81</v>
      </c>
      <c r="CD4142">
        <v>2430</v>
      </c>
      <c r="CE4142">
        <v>8.8208009326926629E-2</v>
      </c>
      <c r="CF4142">
        <v>3.4199111494485557</v>
      </c>
      <c r="CG4142">
        <v>0.1295571890671362</v>
      </c>
      <c r="CH4142">
        <v>-3.4360109375079286</v>
      </c>
      <c r="CI4142" t="s">
        <v>479</v>
      </c>
    </row>
    <row r="4143" spans="47:87" x14ac:dyDescent="0.3">
      <c r="AU4143">
        <v>0.3</v>
      </c>
      <c r="AV4143">
        <v>17.559434915904902</v>
      </c>
      <c r="AW4143">
        <v>0.34816318080472974</v>
      </c>
      <c r="AX4143">
        <v>1.3644427762133537</v>
      </c>
      <c r="AY4143">
        <v>352.34955242850333</v>
      </c>
      <c r="AZ4143">
        <v>8.6446504283889086E-2</v>
      </c>
      <c r="BA4143">
        <v>429.52692876953506</v>
      </c>
      <c r="BB4143">
        <v>368.13546467254696</v>
      </c>
      <c r="BC4143">
        <v>1</v>
      </c>
      <c r="BD4143">
        <v>52.50778181840073</v>
      </c>
      <c r="BE4143">
        <v>103.12482103050748</v>
      </c>
      <c r="BF4143">
        <v>20.342150816856336</v>
      </c>
      <c r="BG4143">
        <v>4.0993251718664556</v>
      </c>
      <c r="BH4143">
        <v>441.46500135093231</v>
      </c>
      <c r="BI4143">
        <v>0.19999999999999998</v>
      </c>
      <c r="BJ4143">
        <v>2479.7654239324447</v>
      </c>
      <c r="BK4143">
        <v>688.43669087898809</v>
      </c>
      <c r="BL4143">
        <v>898.44608117980829</v>
      </c>
      <c r="BM4143">
        <v>982.88407246167299</v>
      </c>
      <c r="BN4143">
        <v>85.846100940747149</v>
      </c>
      <c r="BO4143">
        <v>31.497527039276044</v>
      </c>
      <c r="BP4143">
        <v>4.9168236037752298E-2</v>
      </c>
      <c r="BQ4143">
        <v>100</v>
      </c>
      <c r="BR4143">
        <v>401.41658515826884</v>
      </c>
      <c r="BS4143">
        <v>5.5511856470382558E-2</v>
      </c>
      <c r="BT4143">
        <v>3.2061069172249849E-4</v>
      </c>
      <c r="BU4143">
        <v>0</v>
      </c>
      <c r="BV4143">
        <v>0.56122548120683269</v>
      </c>
      <c r="BW4143">
        <v>14.9491423354219</v>
      </c>
      <c r="BX4143">
        <v>36.197543689192543</v>
      </c>
      <c r="BY4143">
        <v>38.78669803870212</v>
      </c>
      <c r="BZ4143">
        <v>1039.4626869241959</v>
      </c>
      <c r="CA4143">
        <v>355.1437304233699</v>
      </c>
      <c r="CB4143">
        <v>216.28298465980399</v>
      </c>
      <c r="CC4143" s="156">
        <v>1.02</v>
      </c>
      <c r="CD4143">
        <v>1540</v>
      </c>
      <c r="CE4143">
        <v>0.12883962256872783</v>
      </c>
      <c r="CF4143">
        <v>4.6348578137259624</v>
      </c>
      <c r="CG4143">
        <v>0.17109539385076838</v>
      </c>
      <c r="CH4143">
        <v>5.0481996763549777</v>
      </c>
      <c r="CI4143">
        <v>12</v>
      </c>
    </row>
    <row r="4144" spans="47:87" x14ac:dyDescent="0.3">
      <c r="AU4144">
        <v>0.3</v>
      </c>
      <c r="AV4144">
        <v>19.057786853341874</v>
      </c>
      <c r="AW4144">
        <v>0.25926759043442521</v>
      </c>
      <c r="AX4144">
        <v>1.6858639532310631</v>
      </c>
      <c r="AY4144">
        <v>335.79707432631318</v>
      </c>
      <c r="AZ4144">
        <v>9.8542603872184165E-2</v>
      </c>
      <c r="BA4144">
        <v>384.58000817875825</v>
      </c>
      <c r="BB4144">
        <v>386.21277508600309</v>
      </c>
      <c r="BC4144">
        <v>1</v>
      </c>
      <c r="BD4144">
        <v>37.539636936923458</v>
      </c>
      <c r="BE4144">
        <v>93.2563110173312</v>
      </c>
      <c r="BF4144">
        <v>16.948689968015088</v>
      </c>
      <c r="BG4144">
        <v>3.8252812366978262</v>
      </c>
      <c r="BH4144">
        <v>421.24058158761204</v>
      </c>
      <c r="BI4144">
        <v>0.20000000000000004</v>
      </c>
      <c r="BJ4144">
        <v>2751.3835847515943</v>
      </c>
      <c r="BK4144">
        <v>702.35155467216748</v>
      </c>
      <c r="BL4144">
        <v>909.71813013972417</v>
      </c>
      <c r="BM4144">
        <v>866.83147708671527</v>
      </c>
      <c r="BN4144">
        <v>172.4076546871425</v>
      </c>
      <c r="BO4144">
        <v>23.436612869858116</v>
      </c>
      <c r="BP4144">
        <v>3.8721591137654124E-2</v>
      </c>
      <c r="BQ4144">
        <v>100</v>
      </c>
      <c r="BR4144">
        <v>330.4253652927294</v>
      </c>
      <c r="BS4144">
        <v>5.5912739368898158E-2</v>
      </c>
      <c r="BT4144">
        <v>3.04700879275352E-4</v>
      </c>
      <c r="BU4144">
        <v>0</v>
      </c>
      <c r="BV4144">
        <v>0.5301395123017294</v>
      </c>
      <c r="BW4144">
        <v>14.717048976523245</v>
      </c>
      <c r="BX4144">
        <v>35.133528293520094</v>
      </c>
      <c r="BY4144">
        <v>34.761942830428026</v>
      </c>
      <c r="BZ4144">
        <v>1205.8700351940538</v>
      </c>
      <c r="CA4144">
        <v>289.9133230345405</v>
      </c>
      <c r="CB4144">
        <v>218.4508942474047</v>
      </c>
      <c r="CC4144" s="156">
        <v>1</v>
      </c>
      <c r="CD4144">
        <v>1450</v>
      </c>
      <c r="CE4144">
        <v>8.3546054164101102E-2</v>
      </c>
      <c r="CF4144">
        <v>3.5397121915505734</v>
      </c>
      <c r="CG4144">
        <v>0.120566955320102</v>
      </c>
      <c r="CH4144">
        <v>-5.2611752024568963</v>
      </c>
      <c r="CI4144" t="s">
        <v>479</v>
      </c>
    </row>
    <row r="4145" spans="47:87" x14ac:dyDescent="0.3">
      <c r="AU4145">
        <v>0.3</v>
      </c>
      <c r="AV4145">
        <v>20.069949161588582</v>
      </c>
      <c r="AW4145">
        <v>0.25818674323062685</v>
      </c>
      <c r="AX4145">
        <v>1.5261240310131037</v>
      </c>
      <c r="AY4145">
        <v>342.01333741218582</v>
      </c>
      <c r="AZ4145">
        <v>9.3164175519568196E-2</v>
      </c>
      <c r="BA4145">
        <v>391.31979755908526</v>
      </c>
      <c r="BB4145">
        <v>342.12362000378954</v>
      </c>
      <c r="BC4145">
        <v>1</v>
      </c>
      <c r="BD4145">
        <v>40.831448584607159</v>
      </c>
      <c r="BE4145">
        <v>97.1771465315434</v>
      </c>
      <c r="BF4145">
        <v>11.642078295935233</v>
      </c>
      <c r="BG4145">
        <v>3.7681418305524446</v>
      </c>
      <c r="BH4145">
        <v>397.34508855519255</v>
      </c>
      <c r="BI4145">
        <v>0.20000000000000007</v>
      </c>
      <c r="BJ4145">
        <v>3127.1246630233909</v>
      </c>
      <c r="BK4145">
        <v>693.54232204304435</v>
      </c>
      <c r="BL4145">
        <v>890.40485195123722</v>
      </c>
      <c r="BM4145">
        <v>940.14955297966719</v>
      </c>
      <c r="BN4145">
        <v>242.91215683241549</v>
      </c>
      <c r="BO4145">
        <v>23.437519892847384</v>
      </c>
      <c r="BP4145">
        <v>2.6618454253319646E-2</v>
      </c>
      <c r="BQ4145">
        <v>100</v>
      </c>
      <c r="BR4145">
        <v>384.9112383576516</v>
      </c>
      <c r="BS4145">
        <v>5.4040901208777165E-2</v>
      </c>
      <c r="BT4145">
        <v>3.0634702596555002E-4</v>
      </c>
      <c r="BU4145">
        <v>0</v>
      </c>
      <c r="BV4145">
        <v>0.51656278996180571</v>
      </c>
      <c r="BW4145">
        <v>14.073039509885001</v>
      </c>
      <c r="BX4145">
        <v>35.496779369279444</v>
      </c>
      <c r="BY4145">
        <v>38.741755132809047</v>
      </c>
      <c r="BZ4145">
        <v>866.72929228103317</v>
      </c>
      <c r="CA4145">
        <v>321.43219140721152</v>
      </c>
      <c r="CB4145">
        <v>222.07607951637488</v>
      </c>
      <c r="CC4145" s="156">
        <v>0.86</v>
      </c>
      <c r="CD4145">
        <v>2260</v>
      </c>
      <c r="CE4145">
        <v>7.8113834528647397E-2</v>
      </c>
      <c r="CF4145">
        <v>2.9890923595861709</v>
      </c>
      <c r="CG4145">
        <v>0.11053686066577204</v>
      </c>
      <c r="CH4145">
        <v>-5.9012514705046817</v>
      </c>
      <c r="CI4145" t="s">
        <v>479</v>
      </c>
    </row>
    <row r="4146" spans="47:87" x14ac:dyDescent="0.3">
      <c r="AU4146">
        <v>0.3</v>
      </c>
      <c r="AV4146">
        <v>17.761589949123824</v>
      </c>
      <c r="AW4146">
        <v>0.23987336949568921</v>
      </c>
      <c r="AX4146">
        <v>1.1705239791936846</v>
      </c>
      <c r="AY4146">
        <v>315.06838789743256</v>
      </c>
      <c r="AZ4146">
        <v>0.10241226135597922</v>
      </c>
      <c r="BA4146">
        <v>497.35215873099912</v>
      </c>
      <c r="BB4146">
        <v>310.73322522498978</v>
      </c>
      <c r="BC4146">
        <v>1</v>
      </c>
      <c r="BD4146">
        <v>43.234577788763787</v>
      </c>
      <c r="BE4146">
        <v>103.9608773226079</v>
      </c>
      <c r="BF4146">
        <v>11.680519494183798</v>
      </c>
      <c r="BG4146">
        <v>3.8417147618970291</v>
      </c>
      <c r="BH4146">
        <v>419.99293649751507</v>
      </c>
      <c r="BI4146">
        <v>0.20000000000000004</v>
      </c>
      <c r="BJ4146">
        <v>2964.8082209691797</v>
      </c>
      <c r="BK4146">
        <v>677.13081466522829</v>
      </c>
      <c r="BL4146">
        <v>920.41129515165619</v>
      </c>
      <c r="BM4146">
        <v>911.06661769626078</v>
      </c>
      <c r="BN4146">
        <v>175.64117284571432</v>
      </c>
      <c r="BO4146">
        <v>21.867907439982471</v>
      </c>
      <c r="BP4146">
        <v>1.3389320478235689E-2</v>
      </c>
      <c r="BQ4146">
        <v>100</v>
      </c>
      <c r="BR4146">
        <v>423.29266555743573</v>
      </c>
      <c r="BS4146">
        <v>5.2622042029147893E-2</v>
      </c>
      <c r="BT4146">
        <v>2.9648530124447623E-4</v>
      </c>
      <c r="BU4146">
        <v>17.167468394066134</v>
      </c>
      <c r="BV4146">
        <v>0.56327308048175795</v>
      </c>
      <c r="BW4146">
        <v>15.306679970440705</v>
      </c>
      <c r="BX4146">
        <v>35.745975503747779</v>
      </c>
      <c r="BY4146">
        <v>31.926209442642886</v>
      </c>
      <c r="BZ4146">
        <v>982.50581760268642</v>
      </c>
      <c r="CA4146">
        <v>374.38957858501561</v>
      </c>
      <c r="CB4146">
        <v>222.18053389759874</v>
      </c>
      <c r="CC4146" s="156">
        <v>0.94</v>
      </c>
      <c r="CD4146">
        <v>1440</v>
      </c>
      <c r="CE4146">
        <v>0.24217326665161654</v>
      </c>
      <c r="CF4146">
        <v>7.4019758759644549</v>
      </c>
      <c r="CG4146">
        <v>0.29696885410813045</v>
      </c>
      <c r="CH4146">
        <v>30.214899126626239</v>
      </c>
      <c r="CI4146">
        <v>5</v>
      </c>
    </row>
    <row r="4147" spans="47:87" x14ac:dyDescent="0.3">
      <c r="AU4147">
        <v>0.3</v>
      </c>
      <c r="AV4147">
        <v>20.152476407433188</v>
      </c>
      <c r="AW4147">
        <v>0.24213571227951619</v>
      </c>
      <c r="AX4147">
        <v>1.4407728925378733</v>
      </c>
      <c r="AY4147">
        <v>338.58484674265861</v>
      </c>
      <c r="AZ4147">
        <v>9.0209949721910654E-2</v>
      </c>
      <c r="BA4147">
        <v>503.28120308644662</v>
      </c>
      <c r="BB4147">
        <v>360.58749760965503</v>
      </c>
      <c r="BC4147">
        <v>1</v>
      </c>
      <c r="BD4147">
        <v>41.105375531117289</v>
      </c>
      <c r="BE4147">
        <v>116.83422560438338</v>
      </c>
      <c r="BF4147">
        <v>12.94614158824197</v>
      </c>
      <c r="BG4147">
        <v>5.3410639967786659</v>
      </c>
      <c r="BH4147">
        <v>396.78892311025783</v>
      </c>
      <c r="BI4147">
        <v>0.20000000000000004</v>
      </c>
      <c r="BJ4147">
        <v>2973.0934723456644</v>
      </c>
      <c r="BK4147">
        <v>673.50240343515952</v>
      </c>
      <c r="BL4147">
        <v>793.5016195549797</v>
      </c>
      <c r="BM4147">
        <v>828.92607326043401</v>
      </c>
      <c r="BN4147">
        <v>155.87203802369436</v>
      </c>
      <c r="BO4147">
        <v>21.818865703627775</v>
      </c>
      <c r="BP4147">
        <v>4.4557043949074567E-2</v>
      </c>
      <c r="BQ4147">
        <v>100</v>
      </c>
      <c r="BR4147">
        <v>336.89595686317034</v>
      </c>
      <c r="BS4147">
        <v>5.4288479396890937E-2</v>
      </c>
      <c r="BT4147">
        <v>3.0021407599532623E-4</v>
      </c>
      <c r="BU4147">
        <v>0</v>
      </c>
      <c r="BV4147">
        <v>0.53624520655848662</v>
      </c>
      <c r="BW4147">
        <v>15.389063614215415</v>
      </c>
      <c r="BX4147">
        <v>35.575101645809809</v>
      </c>
      <c r="BY4147">
        <v>29.827516999550713</v>
      </c>
      <c r="BZ4147">
        <v>967.4072795513581</v>
      </c>
      <c r="CA4147">
        <v>306.33420272794501</v>
      </c>
      <c r="CB4147">
        <v>219.54958823719326</v>
      </c>
      <c r="CC4147" s="156">
        <v>0.97</v>
      </c>
      <c r="CD4147">
        <v>2210</v>
      </c>
      <c r="CE4147">
        <v>1.4360296327646793E-3</v>
      </c>
      <c r="CF4147">
        <v>1.7065728433054612</v>
      </c>
      <c r="CG4147">
        <v>5.389593863956952E-2</v>
      </c>
      <c r="CH4147">
        <v>-17.373293624550051</v>
      </c>
      <c r="CI4147" t="s">
        <v>479</v>
      </c>
    </row>
    <row r="4148" spans="47:87" x14ac:dyDescent="0.3">
      <c r="AU4148">
        <v>0.3</v>
      </c>
      <c r="AV4148">
        <v>19.753776168123121</v>
      </c>
      <c r="AW4148">
        <v>0.29497032113579796</v>
      </c>
      <c r="AX4148">
        <v>0.94580733248399729</v>
      </c>
      <c r="AY4148">
        <v>332.12565042307011</v>
      </c>
      <c r="AZ4148">
        <v>8.5555153514792065E-2</v>
      </c>
      <c r="BA4148">
        <v>505.65335949047147</v>
      </c>
      <c r="BB4148">
        <v>311.07926824490221</v>
      </c>
      <c r="BC4148">
        <v>1</v>
      </c>
      <c r="BD4148">
        <v>39.869573284951969</v>
      </c>
      <c r="BE4148">
        <v>102.05170321828695</v>
      </c>
      <c r="BF4148">
        <v>4.2635002762927465</v>
      </c>
      <c r="BG4148">
        <v>5.7933994868156988</v>
      </c>
      <c r="BH4148">
        <v>423.72205455480048</v>
      </c>
      <c r="BI4148">
        <v>0.20000000000000004</v>
      </c>
      <c r="BJ4148">
        <v>2910.2372046946325</v>
      </c>
      <c r="BK4148">
        <v>680.20795586434508</v>
      </c>
      <c r="BL4148">
        <v>895.43027102856524</v>
      </c>
      <c r="BM4148">
        <v>833.28870456850632</v>
      </c>
      <c r="BN4148">
        <v>97.169520588365629</v>
      </c>
      <c r="BO4148">
        <v>26.692260458734882</v>
      </c>
      <c r="BP4148">
        <v>4.0750723709950733E-2</v>
      </c>
      <c r="BQ4148">
        <v>100</v>
      </c>
      <c r="BR4148">
        <v>353.00687758547122</v>
      </c>
      <c r="BS4148">
        <v>5.4297659514495326E-2</v>
      </c>
      <c r="BT4148">
        <v>3.0797432705720665E-4</v>
      </c>
      <c r="BU4148">
        <v>17.151031383445847</v>
      </c>
      <c r="BV4148">
        <v>0.56957166611544474</v>
      </c>
      <c r="BW4148">
        <v>13.596609050208768</v>
      </c>
      <c r="BX4148">
        <v>34.50326901128895</v>
      </c>
      <c r="BY4148">
        <v>33.08482339407427</v>
      </c>
      <c r="BZ4148">
        <v>990.06219126542339</v>
      </c>
      <c r="CA4148">
        <v>263.63156196125249</v>
      </c>
      <c r="CB4148">
        <v>231.92179811264535</v>
      </c>
      <c r="CC4148" s="156">
        <v>0.98</v>
      </c>
      <c r="CD4148">
        <v>1020</v>
      </c>
      <c r="CE4148">
        <v>0.18455474681887085</v>
      </c>
      <c r="CF4148">
        <v>6.9855503253652937</v>
      </c>
      <c r="CG4148">
        <v>0.21953277770841534</v>
      </c>
      <c r="CH4148">
        <v>20.952724062389692</v>
      </c>
      <c r="CI4148">
        <v>7</v>
      </c>
    </row>
    <row r="4149" spans="47:87" x14ac:dyDescent="0.3">
      <c r="AU4149">
        <v>0.3</v>
      </c>
      <c r="AV4149">
        <v>18.848562067915658</v>
      </c>
      <c r="AW4149">
        <v>0.29803846184607669</v>
      </c>
      <c r="AX4149">
        <v>1.1746592459439555</v>
      </c>
      <c r="AY4149">
        <v>348.97582694017899</v>
      </c>
      <c r="AZ4149">
        <v>0.10837321354330501</v>
      </c>
      <c r="BA4149">
        <v>467.01510514292193</v>
      </c>
      <c r="BB4149">
        <v>372.8693645646419</v>
      </c>
      <c r="BC4149">
        <v>1</v>
      </c>
      <c r="BD4149">
        <v>43.503537556751255</v>
      </c>
      <c r="BE4149">
        <v>110.71172608125927</v>
      </c>
      <c r="BF4149">
        <v>19.18028413889979</v>
      </c>
      <c r="BG4149">
        <v>5.4701059975727837</v>
      </c>
      <c r="BH4149">
        <v>421.89745789771825</v>
      </c>
      <c r="BI4149">
        <v>0.2</v>
      </c>
      <c r="BJ4149">
        <v>2451.429332669999</v>
      </c>
      <c r="BK4149">
        <v>686.88327588902712</v>
      </c>
      <c r="BL4149">
        <v>894.6269696235421</v>
      </c>
      <c r="BM4149">
        <v>876.31966448676155</v>
      </c>
      <c r="BN4149">
        <v>222.50914182666699</v>
      </c>
      <c r="BO4149">
        <v>27.203180915379285</v>
      </c>
      <c r="BP4149">
        <v>1.2760997696717333E-2</v>
      </c>
      <c r="BQ4149">
        <v>100</v>
      </c>
      <c r="BR4149">
        <v>307.55221992810345</v>
      </c>
      <c r="BS4149">
        <v>5.283107276740498E-2</v>
      </c>
      <c r="BT4149">
        <v>2.8610298421272341E-4</v>
      </c>
      <c r="BU4149">
        <v>23.599022925668592</v>
      </c>
      <c r="BV4149">
        <v>0.53810636301003056</v>
      </c>
      <c r="BW4149">
        <v>13.304557275618361</v>
      </c>
      <c r="BX4149">
        <v>36.86234792339598</v>
      </c>
      <c r="BY4149">
        <v>32.648385925559651</v>
      </c>
      <c r="BZ4149">
        <v>1347.1494268724889</v>
      </c>
      <c r="CA4149">
        <v>271.90719777320783</v>
      </c>
      <c r="CB4149">
        <v>233.89713800801229</v>
      </c>
      <c r="CC4149" s="156">
        <v>1.05</v>
      </c>
      <c r="CD4149">
        <v>1480</v>
      </c>
      <c r="CE4149">
        <v>8.2226753648817041E-2</v>
      </c>
      <c r="CF4149">
        <v>2.9375677439025338</v>
      </c>
      <c r="CG4149">
        <v>0.11346794334326249</v>
      </c>
      <c r="CH4149">
        <v>-2.8368815757307595</v>
      </c>
      <c r="CI4149" t="s">
        <v>479</v>
      </c>
    </row>
    <row r="4150" spans="47:87" x14ac:dyDescent="0.3">
      <c r="AU4150">
        <v>0.3</v>
      </c>
      <c r="AV4150">
        <v>17.029117058762072</v>
      </c>
      <c r="AW4150">
        <v>0.28609122173863</v>
      </c>
      <c r="AX4150">
        <v>2.3354094335446556</v>
      </c>
      <c r="AY4150">
        <v>332.10418491939413</v>
      </c>
      <c r="AZ4150">
        <v>8.3105063159835318E-2</v>
      </c>
      <c r="BA4150">
        <v>450.91672103353051</v>
      </c>
      <c r="BB4150">
        <v>357.70916528609484</v>
      </c>
      <c r="BC4150">
        <v>1</v>
      </c>
      <c r="BD4150">
        <v>42.198264348835949</v>
      </c>
      <c r="BE4150">
        <v>89.792811351668803</v>
      </c>
      <c r="BF4150">
        <v>16.716292796884034</v>
      </c>
      <c r="BG4150">
        <v>4.1956230159014529</v>
      </c>
      <c r="BH4150">
        <v>436.8085891630293</v>
      </c>
      <c r="BI4150">
        <v>0.20000000000000007</v>
      </c>
      <c r="BJ4150">
        <v>2527.2499507473763</v>
      </c>
      <c r="BK4150">
        <v>697.78508380115125</v>
      </c>
      <c r="BL4150">
        <v>892.60179018197459</v>
      </c>
      <c r="BM4150">
        <v>1017.8095561225423</v>
      </c>
      <c r="BN4150">
        <v>154.10390740674697</v>
      </c>
      <c r="BO4150">
        <v>25.90759567696082</v>
      </c>
      <c r="BP4150">
        <v>3.7240138732013615E-2</v>
      </c>
      <c r="BQ4150">
        <v>100</v>
      </c>
      <c r="BR4150">
        <v>412.51607985292401</v>
      </c>
      <c r="BS4150">
        <v>5.8395879425987646E-2</v>
      </c>
      <c r="BT4150">
        <v>3.0129507863325614E-4</v>
      </c>
      <c r="BU4150">
        <v>0</v>
      </c>
      <c r="BV4150">
        <v>0.53240882160984737</v>
      </c>
      <c r="BW4150">
        <v>14.71036238076984</v>
      </c>
      <c r="BX4150">
        <v>37.298422036619286</v>
      </c>
      <c r="BY4150">
        <v>31.293751845044216</v>
      </c>
      <c r="BZ4150">
        <v>983.76334970614039</v>
      </c>
      <c r="CA4150">
        <v>306.5053520260376</v>
      </c>
      <c r="CB4150">
        <v>224.02713420465119</v>
      </c>
      <c r="CC4150" s="156">
        <v>0.69</v>
      </c>
      <c r="CD4150">
        <v>1970</v>
      </c>
      <c r="CE4150">
        <v>0.35838787344735712</v>
      </c>
      <c r="CF4150">
        <v>8.0610589682005873</v>
      </c>
      <c r="CG4150">
        <v>0.44558755350070017</v>
      </c>
      <c r="CH4150">
        <v>41.89887020939728</v>
      </c>
      <c r="CI4150">
        <v>3</v>
      </c>
    </row>
    <row r="4151" spans="47:87" x14ac:dyDescent="0.3">
      <c r="AU4151">
        <v>0.3</v>
      </c>
      <c r="AV4151">
        <v>19.410293131666013</v>
      </c>
      <c r="AW4151">
        <v>0.3035362212515561</v>
      </c>
      <c r="AX4151">
        <v>1.8981544686125476</v>
      </c>
      <c r="AY4151">
        <v>302.1243601979242</v>
      </c>
      <c r="AZ4151">
        <v>0.11251233107955781</v>
      </c>
      <c r="BA4151">
        <v>430.83477373632337</v>
      </c>
      <c r="BB4151">
        <v>357.0407296693881</v>
      </c>
      <c r="BC4151">
        <v>1</v>
      </c>
      <c r="BD4151">
        <v>43.911928739192177</v>
      </c>
      <c r="BE4151">
        <v>115.71980918108027</v>
      </c>
      <c r="BF4151">
        <v>11.052934561001761</v>
      </c>
      <c r="BG4151">
        <v>5.648557756382778</v>
      </c>
      <c r="BH4151">
        <v>392.99123403400989</v>
      </c>
      <c r="BI4151">
        <v>0.1999999999999999</v>
      </c>
      <c r="BJ4151">
        <v>2811.0965711948297</v>
      </c>
      <c r="BK4151">
        <v>705.93719794750189</v>
      </c>
      <c r="BL4151">
        <v>910.70573859609965</v>
      </c>
      <c r="BM4151">
        <v>973.24993149511101</v>
      </c>
      <c r="BN4151">
        <v>131.58079244590692</v>
      </c>
      <c r="BO4151">
        <v>27.580631504629466</v>
      </c>
      <c r="BP4151">
        <v>2.8075411075581442E-2</v>
      </c>
      <c r="BQ4151">
        <v>100</v>
      </c>
      <c r="BR4151">
        <v>306.80367366586268</v>
      </c>
      <c r="BS4151">
        <v>5.3914067526334458E-2</v>
      </c>
      <c r="BT4151">
        <v>3.0263491517335732E-4</v>
      </c>
      <c r="BU4151">
        <v>87.773663322624728</v>
      </c>
      <c r="BV4151">
        <v>0.57063054319998618</v>
      </c>
      <c r="BW4151">
        <v>15.014216505174403</v>
      </c>
      <c r="BX4151">
        <v>38.373092246309</v>
      </c>
      <c r="BY4151">
        <v>38.98645095935035</v>
      </c>
      <c r="BZ4151">
        <v>823.32115993492857</v>
      </c>
      <c r="CA4151">
        <v>234.3430355317401</v>
      </c>
      <c r="CB4151">
        <v>215.94954086585776</v>
      </c>
      <c r="CC4151" s="156">
        <v>1.07</v>
      </c>
      <c r="CD4151">
        <v>1210</v>
      </c>
      <c r="CE4151">
        <v>0.18128727216757556</v>
      </c>
      <c r="CF4151">
        <v>7.0953521843687142</v>
      </c>
      <c r="CG4151">
        <v>0.23799899811870581</v>
      </c>
      <c r="CH4151">
        <v>22.485936552377783</v>
      </c>
      <c r="CI4151">
        <v>7</v>
      </c>
    </row>
    <row r="4152" spans="47:87" x14ac:dyDescent="0.3">
      <c r="AU4152">
        <v>0.3</v>
      </c>
      <c r="AV4152">
        <v>19.883962297576758</v>
      </c>
      <c r="AW4152">
        <v>0.30458450583595365</v>
      </c>
      <c r="AX4152">
        <v>1.4887446217971876</v>
      </c>
      <c r="AY4152">
        <v>306.01575896969149</v>
      </c>
      <c r="AZ4152">
        <v>0.11154388900820675</v>
      </c>
      <c r="BA4152">
        <v>473.78609816676936</v>
      </c>
      <c r="BB4152">
        <v>295.892072033776</v>
      </c>
      <c r="BC4152">
        <v>1</v>
      </c>
      <c r="BD4152">
        <v>38.016213940764054</v>
      </c>
      <c r="BE4152">
        <v>93.89734663392953</v>
      </c>
      <c r="BF4152">
        <v>17.321162595586056</v>
      </c>
      <c r="BG4152">
        <v>3.2969392435151783</v>
      </c>
      <c r="BH4152">
        <v>383.10086753564565</v>
      </c>
      <c r="BI4152">
        <v>0.20000000000000004</v>
      </c>
      <c r="BJ4152">
        <v>2596.5815022587876</v>
      </c>
      <c r="BK4152">
        <v>692.33629852234878</v>
      </c>
      <c r="BL4152">
        <v>891.09785177703861</v>
      </c>
      <c r="BM4152">
        <v>892.44996299748425</v>
      </c>
      <c r="BN4152">
        <v>188.11619051338656</v>
      </c>
      <c r="BO4152">
        <v>27.541635956388046</v>
      </c>
      <c r="BP4152">
        <v>4.4469065453412122E-2</v>
      </c>
      <c r="BQ4152">
        <v>100</v>
      </c>
      <c r="BR4152">
        <v>372.35082076079595</v>
      </c>
      <c r="BS4152">
        <v>5.3898260272799849E-2</v>
      </c>
      <c r="BT4152">
        <v>2.8724300499724189E-4</v>
      </c>
      <c r="BU4152">
        <v>19.626428395112278</v>
      </c>
      <c r="BV4152">
        <v>0.57329475958206877</v>
      </c>
      <c r="BW4152">
        <v>15.836588875721512</v>
      </c>
      <c r="BX4152">
        <v>35.322960306317626</v>
      </c>
      <c r="BY4152">
        <v>32.556652893487659</v>
      </c>
      <c r="BZ4152">
        <v>944.46160905748548</v>
      </c>
      <c r="CA4152">
        <v>328.4664807939522</v>
      </c>
      <c r="CB4152">
        <v>247.73948069954611</v>
      </c>
      <c r="CC4152" s="156">
        <v>0.93</v>
      </c>
      <c r="CD4152">
        <v>1340</v>
      </c>
      <c r="CE4152">
        <v>0.13960644785785181</v>
      </c>
      <c r="CF4152">
        <v>5.4757001286743634</v>
      </c>
      <c r="CG4152">
        <v>0.16986667420646659</v>
      </c>
      <c r="CH4152">
        <v>9.3232282223341194</v>
      </c>
      <c r="CI4152">
        <v>11</v>
      </c>
    </row>
    <row r="4153" spans="47:87" x14ac:dyDescent="0.3">
      <c r="AU4153">
        <v>0.3</v>
      </c>
      <c r="AV4153">
        <v>20.84080577349204</v>
      </c>
      <c r="AW4153">
        <v>0.32985356252383463</v>
      </c>
      <c r="AX4153">
        <v>0.89750567522101954</v>
      </c>
      <c r="AY4153">
        <v>338.53368250660026</v>
      </c>
      <c r="AZ4153">
        <v>9.9960198123525551E-2</v>
      </c>
      <c r="BA4153">
        <v>351.02561758448491</v>
      </c>
      <c r="BB4153">
        <v>324.20222248351013</v>
      </c>
      <c r="BC4153">
        <v>1</v>
      </c>
      <c r="BD4153">
        <v>39.628774257057863</v>
      </c>
      <c r="BE4153">
        <v>99.233962460631858</v>
      </c>
      <c r="BF4153">
        <v>13.517096096347592</v>
      </c>
      <c r="BG4153">
        <v>3.8392287630077537</v>
      </c>
      <c r="BH4153">
        <v>402.88242161904151</v>
      </c>
      <c r="BI4153">
        <v>0.2</v>
      </c>
      <c r="BJ4153">
        <v>3086.974629286688</v>
      </c>
      <c r="BK4153">
        <v>690.56607051397759</v>
      </c>
      <c r="BL4153">
        <v>856.76003356531487</v>
      </c>
      <c r="BM4153">
        <v>852.98925107715445</v>
      </c>
      <c r="BN4153">
        <v>96.551628000349424</v>
      </c>
      <c r="BO4153">
        <v>29.973753931714388</v>
      </c>
      <c r="BP4153">
        <v>3.0397829903080247E-2</v>
      </c>
      <c r="BQ4153">
        <v>100</v>
      </c>
      <c r="BR4153">
        <v>358.24087572091173</v>
      </c>
      <c r="BS4153">
        <v>5.6962450226899865E-2</v>
      </c>
      <c r="BT4153">
        <v>3.0051903058747462E-4</v>
      </c>
      <c r="BU4153">
        <v>19.401322611634185</v>
      </c>
      <c r="BV4153">
        <v>0.51144064644212528</v>
      </c>
      <c r="BW4153">
        <v>15.361742147600424</v>
      </c>
      <c r="BX4153">
        <v>33.58135063113069</v>
      </c>
      <c r="BY4153">
        <v>31.088386942790262</v>
      </c>
      <c r="BZ4153">
        <v>1092.4049809811556</v>
      </c>
      <c r="CA4153">
        <v>179.00316401215355</v>
      </c>
      <c r="CB4153">
        <v>220.9252733143108</v>
      </c>
      <c r="CC4153" s="156">
        <v>1.1399999999999999</v>
      </c>
      <c r="CD4153">
        <v>1260</v>
      </c>
      <c r="CE4153">
        <v>0.11326627020487012</v>
      </c>
      <c r="CF4153">
        <v>4.2951920799857781</v>
      </c>
      <c r="CG4153">
        <v>0.141717287141852</v>
      </c>
      <c r="CH4153">
        <v>1.9029046243877219</v>
      </c>
      <c r="CI4153">
        <v>18</v>
      </c>
    </row>
    <row r="4154" spans="47:87" x14ac:dyDescent="0.3">
      <c r="AU4154">
        <v>0.3</v>
      </c>
      <c r="AV4154">
        <v>19.092355707617902</v>
      </c>
      <c r="AW4154">
        <v>0.28143929244695653</v>
      </c>
      <c r="AX4154">
        <v>1.3554516871679219</v>
      </c>
      <c r="AY4154">
        <v>306.71912862652789</v>
      </c>
      <c r="AZ4154">
        <v>0.10597665162213694</v>
      </c>
      <c r="BA4154">
        <v>526.97140520758603</v>
      </c>
      <c r="BB4154">
        <v>377.86986573738261</v>
      </c>
      <c r="BC4154">
        <v>1</v>
      </c>
      <c r="BD4154">
        <v>44.891496752197952</v>
      </c>
      <c r="BE4154">
        <v>113.3078195809545</v>
      </c>
      <c r="BF4154">
        <v>10.471726012581206</v>
      </c>
      <c r="BG4154">
        <v>5.8033916102297738</v>
      </c>
      <c r="BH4154">
        <v>445.41848084189144</v>
      </c>
      <c r="BI4154">
        <v>0.19999999999999996</v>
      </c>
      <c r="BJ4154">
        <v>2708.8631724297607</v>
      </c>
      <c r="BK4154">
        <v>679.72873670253023</v>
      </c>
      <c r="BL4154">
        <v>928.40862768462091</v>
      </c>
      <c r="BM4154">
        <v>1023.2880497206335</v>
      </c>
      <c r="BN4154">
        <v>163.55411635212812</v>
      </c>
      <c r="BO4154">
        <v>25.350360251676001</v>
      </c>
      <c r="BP4154">
        <v>5.3016208967211154E-2</v>
      </c>
      <c r="BQ4154">
        <v>100</v>
      </c>
      <c r="BR4154">
        <v>310.63748803764469</v>
      </c>
      <c r="BS4154">
        <v>5.5978733098031162E-2</v>
      </c>
      <c r="BT4154">
        <v>3.1774031509302682E-4</v>
      </c>
      <c r="BU4154">
        <v>0</v>
      </c>
      <c r="BV4154">
        <v>0.53248064645702919</v>
      </c>
      <c r="BW4154">
        <v>14.191918257886682</v>
      </c>
      <c r="BX4154">
        <v>35.50317027673065</v>
      </c>
      <c r="BY4154">
        <v>27.724177715659053</v>
      </c>
      <c r="BZ4154">
        <v>1317.7634280031427</v>
      </c>
      <c r="CA4154">
        <v>350.09007176111152</v>
      </c>
      <c r="CB4154">
        <v>232.50617721069182</v>
      </c>
      <c r="CC4154" s="156">
        <v>0.99</v>
      </c>
      <c r="CD4154">
        <v>1880</v>
      </c>
      <c r="CE4154">
        <v>0.11727034164261418</v>
      </c>
      <c r="CF4154">
        <v>4.4255196146273441</v>
      </c>
      <c r="CG4154">
        <v>0.15444510209752302</v>
      </c>
      <c r="CH4154">
        <v>3.6276606675306504</v>
      </c>
      <c r="CI4154">
        <v>15</v>
      </c>
    </row>
    <row r="4155" spans="47:87" x14ac:dyDescent="0.3">
      <c r="AU4155">
        <v>0.3</v>
      </c>
      <c r="AV4155">
        <v>21.18237793993141</v>
      </c>
      <c r="AW4155">
        <v>0.34164796186295537</v>
      </c>
      <c r="AX4155">
        <v>0.98295495208034223</v>
      </c>
      <c r="AY4155">
        <v>325.79166580414608</v>
      </c>
      <c r="AZ4155">
        <v>0.10317769036341154</v>
      </c>
      <c r="BA4155">
        <v>380.18868638389858</v>
      </c>
      <c r="BB4155">
        <v>419.33890067091249</v>
      </c>
      <c r="BC4155">
        <v>1</v>
      </c>
      <c r="BD4155">
        <v>40.277003637163446</v>
      </c>
      <c r="BE4155">
        <v>100.65066833865255</v>
      </c>
      <c r="BF4155">
        <v>19.253274868015641</v>
      </c>
      <c r="BG4155">
        <v>5.9490646234415783</v>
      </c>
      <c r="BH4155">
        <v>402.3929425409417</v>
      </c>
      <c r="BI4155">
        <v>0.20000000000000004</v>
      </c>
      <c r="BJ4155">
        <v>2275.3078006527035</v>
      </c>
      <c r="BK4155">
        <v>696.49237830733955</v>
      </c>
      <c r="BL4155">
        <v>932.63797321280845</v>
      </c>
      <c r="BM4155">
        <v>1099.3167449290204</v>
      </c>
      <c r="BN4155">
        <v>224.54924849262972</v>
      </c>
      <c r="BO4155">
        <v>30.917383740459616</v>
      </c>
      <c r="BP4155">
        <v>4.7033789708553812E-2</v>
      </c>
      <c r="BQ4155">
        <v>100</v>
      </c>
      <c r="BR4155">
        <v>319.45163959407517</v>
      </c>
      <c r="BS4155">
        <v>5.2138097813024489E-2</v>
      </c>
      <c r="BT4155">
        <v>2.9144399821974634E-4</v>
      </c>
      <c r="BU4155">
        <v>70.579990071493313</v>
      </c>
      <c r="BV4155">
        <v>0.59146099395624707</v>
      </c>
      <c r="BW4155">
        <v>14.364066816327657</v>
      </c>
      <c r="BX4155">
        <v>34.097283414930544</v>
      </c>
      <c r="BY4155">
        <v>30.366087086749967</v>
      </c>
      <c r="BZ4155">
        <v>1028.0009624479587</v>
      </c>
      <c r="CA4155">
        <v>220.78913327601191</v>
      </c>
      <c r="CB4155">
        <v>238.46576257676523</v>
      </c>
      <c r="CC4155" s="156">
        <v>1.1399999999999999</v>
      </c>
      <c r="CD4155">
        <v>1860</v>
      </c>
      <c r="CE4155">
        <v>6.7660393436711264E-2</v>
      </c>
      <c r="CF4155">
        <v>2.9901564773388531</v>
      </c>
      <c r="CG4155">
        <v>0.10518227992511237</v>
      </c>
      <c r="CH4155">
        <v>-4.2566812106333263</v>
      </c>
      <c r="CI4155" t="s">
        <v>479</v>
      </c>
    </row>
    <row r="4156" spans="47:87" x14ac:dyDescent="0.3">
      <c r="AU4156">
        <v>0.3</v>
      </c>
      <c r="AV4156">
        <v>21.010960898956874</v>
      </c>
      <c r="AW4156">
        <v>0.25523666523255317</v>
      </c>
      <c r="AX4156">
        <v>1.3299170026375231</v>
      </c>
      <c r="AY4156">
        <v>311.45541207059676</v>
      </c>
      <c r="AZ4156">
        <v>0.10720934177772927</v>
      </c>
      <c r="BA4156">
        <v>422.98960660401144</v>
      </c>
      <c r="BB4156">
        <v>289.56521802900716</v>
      </c>
      <c r="BC4156">
        <v>1</v>
      </c>
      <c r="BD4156">
        <v>27.284555916921441</v>
      </c>
      <c r="BE4156">
        <v>84.347403073238794</v>
      </c>
      <c r="BF4156">
        <v>23.341627346616189</v>
      </c>
      <c r="BG4156">
        <v>5.690709365216625</v>
      </c>
      <c r="BH4156">
        <v>439.11581432336163</v>
      </c>
      <c r="BI4156">
        <v>0.20000000000000007</v>
      </c>
      <c r="BJ4156">
        <v>2335.8602227391934</v>
      </c>
      <c r="BK4156">
        <v>678.05388740218348</v>
      </c>
      <c r="BL4156">
        <v>911.85261198837782</v>
      </c>
      <c r="BM4156">
        <v>908.03699484012111</v>
      </c>
      <c r="BN4156">
        <v>156.33502078538743</v>
      </c>
      <c r="BO4156">
        <v>23.123023987030464</v>
      </c>
      <c r="BP4156">
        <v>3.1907199484724716E-2</v>
      </c>
      <c r="BQ4156">
        <v>100</v>
      </c>
      <c r="BR4156">
        <v>315.01813569615013</v>
      </c>
      <c r="BS4156">
        <v>5.3661181197632489E-2</v>
      </c>
      <c r="BT4156">
        <v>2.6351417800224826E-4</v>
      </c>
      <c r="BU4156">
        <v>0</v>
      </c>
      <c r="BV4156">
        <v>0.54863296802686445</v>
      </c>
      <c r="BW4156">
        <v>13.553861827492172</v>
      </c>
      <c r="BX4156">
        <v>35.177097850670457</v>
      </c>
      <c r="BY4156">
        <v>25.59690658661534</v>
      </c>
      <c r="BZ4156">
        <v>1069.0354042927102</v>
      </c>
      <c r="CA4156">
        <v>145.82725078504444</v>
      </c>
      <c r="CB4156">
        <v>234.91508431857184</v>
      </c>
      <c r="CC4156" s="156">
        <v>0.86</v>
      </c>
      <c r="CD4156">
        <v>1600</v>
      </c>
      <c r="CE4156">
        <v>0.18829032120014411</v>
      </c>
      <c r="CF4156">
        <v>6.348500547242482</v>
      </c>
      <c r="CG4156">
        <v>0.22745012161314809</v>
      </c>
      <c r="CH4156">
        <v>14.672787385945288</v>
      </c>
      <c r="CI4156">
        <v>8</v>
      </c>
    </row>
    <row r="4157" spans="47:87" x14ac:dyDescent="0.3">
      <c r="AU4157">
        <v>0.3</v>
      </c>
      <c r="AV4157">
        <v>21.053088932627574</v>
      </c>
      <c r="AW4157">
        <v>0.34321832294386223</v>
      </c>
      <c r="AX4157">
        <v>2.2927543472172185</v>
      </c>
      <c r="AY4157">
        <v>335.16925939783647</v>
      </c>
      <c r="AZ4157">
        <v>0.10229449321101415</v>
      </c>
      <c r="BA4157">
        <v>491.0872927193551</v>
      </c>
      <c r="BB4157">
        <v>376.53492702714738</v>
      </c>
      <c r="BC4157">
        <v>1</v>
      </c>
      <c r="BD4157">
        <v>38.824663550433769</v>
      </c>
      <c r="BE4157">
        <v>109.78292082999694</v>
      </c>
      <c r="BF4157">
        <v>16.339786186497829</v>
      </c>
      <c r="BG4157">
        <v>4.9051962740133987</v>
      </c>
      <c r="BH4157">
        <v>433.70713128274519</v>
      </c>
      <c r="BI4157">
        <v>0.2</v>
      </c>
      <c r="BJ4157">
        <v>2704.4478144712975</v>
      </c>
      <c r="BK4157">
        <v>688.92373290814589</v>
      </c>
      <c r="BL4157">
        <v>887.95804574761439</v>
      </c>
      <c r="BM4157">
        <v>901.44768325154803</v>
      </c>
      <c r="BN4157">
        <v>156.53309165325567</v>
      </c>
      <c r="BO4157">
        <v>30.906847731065341</v>
      </c>
      <c r="BP4157">
        <v>6.5779201245893315E-2</v>
      </c>
      <c r="BQ4157">
        <v>100</v>
      </c>
      <c r="BR4157">
        <v>346.83211821618482</v>
      </c>
      <c r="BS4157">
        <v>5.5339864384347792E-2</v>
      </c>
      <c r="BT4157">
        <v>2.9188369429975045E-4</v>
      </c>
      <c r="BU4157">
        <v>0</v>
      </c>
      <c r="BV4157">
        <v>0.53027281586556729</v>
      </c>
      <c r="BW4157">
        <v>14.903733590406176</v>
      </c>
      <c r="BX4157">
        <v>33.104913149356726</v>
      </c>
      <c r="BY4157">
        <v>26.70293822846935</v>
      </c>
      <c r="BZ4157">
        <v>1065.2159939044216</v>
      </c>
      <c r="CA4157">
        <v>316.55580334555981</v>
      </c>
      <c r="CB4157">
        <v>235.66110855052236</v>
      </c>
      <c r="CC4157" s="156">
        <v>1.07</v>
      </c>
      <c r="CD4157">
        <v>1530</v>
      </c>
      <c r="CE4157">
        <v>0.14167603160116893</v>
      </c>
      <c r="CF4157">
        <v>5.2394697120247891</v>
      </c>
      <c r="CG4157">
        <v>0.17366605194630871</v>
      </c>
      <c r="CH4157">
        <v>13.628478393968905</v>
      </c>
      <c r="CI4157">
        <v>10</v>
      </c>
    </row>
    <row r="4158" spans="47:87" x14ac:dyDescent="0.3">
      <c r="AU4158">
        <v>0.3</v>
      </c>
      <c r="AV4158">
        <v>20.601010477781873</v>
      </c>
      <c r="AW4158">
        <v>0.26102573786191657</v>
      </c>
      <c r="AX4158">
        <v>1.2479940648395944</v>
      </c>
      <c r="AY4158">
        <v>335.69036829173746</v>
      </c>
      <c r="AZ4158">
        <v>9.962249624795419E-2</v>
      </c>
      <c r="BA4158">
        <v>451.15910557529531</v>
      </c>
      <c r="BB4158">
        <v>372.18750465241629</v>
      </c>
      <c r="BC4158">
        <v>1</v>
      </c>
      <c r="BD4158">
        <v>27.326372135590574</v>
      </c>
      <c r="BE4158">
        <v>107.49859462028299</v>
      </c>
      <c r="BF4158">
        <v>17.253485909254145</v>
      </c>
      <c r="BG4158">
        <v>6.4086221759434938</v>
      </c>
      <c r="BH4158">
        <v>402.14802072059496</v>
      </c>
      <c r="BI4158">
        <v>0.20000000000000004</v>
      </c>
      <c r="BJ4158">
        <v>2731.1472312713254</v>
      </c>
      <c r="BK4158">
        <v>677.29466580841654</v>
      </c>
      <c r="BL4158">
        <v>878.69198743780896</v>
      </c>
      <c r="BM4158">
        <v>984.42567256587779</v>
      </c>
      <c r="BN4158">
        <v>187.67807925860166</v>
      </c>
      <c r="BO4158">
        <v>23.534474559564536</v>
      </c>
      <c r="BP4158">
        <v>4.6392271529083651E-2</v>
      </c>
      <c r="BQ4158">
        <v>100</v>
      </c>
      <c r="BR4158">
        <v>335.56619628508423</v>
      </c>
      <c r="BS4158">
        <v>4.9934831303565054E-2</v>
      </c>
      <c r="BT4158">
        <v>3.1298751462074877E-4</v>
      </c>
      <c r="BU4158">
        <v>47.326407567323315</v>
      </c>
      <c r="BV4158">
        <v>0.55086562273773054</v>
      </c>
      <c r="BW4158">
        <v>14.643793600237055</v>
      </c>
      <c r="BX4158">
        <v>38.110919291883171</v>
      </c>
      <c r="BY4158">
        <v>33.793952201066496</v>
      </c>
      <c r="BZ4158">
        <v>1065.5228357501019</v>
      </c>
      <c r="CA4158">
        <v>254.31332763996843</v>
      </c>
      <c r="CB4158">
        <v>243.64747638871353</v>
      </c>
      <c r="CC4158" s="156">
        <v>1.1399999999999999</v>
      </c>
      <c r="CD4158">
        <v>930</v>
      </c>
      <c r="CE4158">
        <v>0.20777798593005858</v>
      </c>
      <c r="CF4158">
        <v>7.8907776216936991</v>
      </c>
      <c r="CG4158">
        <v>0.25464804586364753</v>
      </c>
      <c r="CH4158">
        <v>26.301102141296155</v>
      </c>
      <c r="CI4158">
        <v>6</v>
      </c>
    </row>
    <row r="4159" spans="47:87" x14ac:dyDescent="0.3">
      <c r="AU4159">
        <v>0.3</v>
      </c>
      <c r="AV4159">
        <v>17.166263328004373</v>
      </c>
      <c r="AW4159">
        <v>0.29524315683572028</v>
      </c>
      <c r="AX4159">
        <v>0.77318777272727623</v>
      </c>
      <c r="AY4159">
        <v>334.73945466987436</v>
      </c>
      <c r="AZ4159">
        <v>0.1040768786319678</v>
      </c>
      <c r="BA4159">
        <v>482.25964935257923</v>
      </c>
      <c r="BB4159">
        <v>355.69617184706965</v>
      </c>
      <c r="BC4159">
        <v>1</v>
      </c>
      <c r="BD4159">
        <v>26.069220501634732</v>
      </c>
      <c r="BE4159">
        <v>105.01736909629997</v>
      </c>
      <c r="BF4159">
        <v>6.8596828973284296</v>
      </c>
      <c r="BG4159">
        <v>4.8467998876977525</v>
      </c>
      <c r="BH4159">
        <v>401.13193816096373</v>
      </c>
      <c r="BI4159">
        <v>0.19999999999999993</v>
      </c>
      <c r="BJ4159">
        <v>2717.9461063856625</v>
      </c>
      <c r="BK4159">
        <v>675.62912010936452</v>
      </c>
      <c r="BL4159">
        <v>875.05786097669284</v>
      </c>
      <c r="BM4159">
        <v>797.0277130742486</v>
      </c>
      <c r="BN4159">
        <v>203.70655108842419</v>
      </c>
      <c r="BO4159">
        <v>26.669948281739018</v>
      </c>
      <c r="BP4159">
        <v>4.6402255871880044E-2</v>
      </c>
      <c r="BQ4159">
        <v>100</v>
      </c>
      <c r="BR4159">
        <v>387.35691175429929</v>
      </c>
      <c r="BS4159">
        <v>5.3590541651815711E-2</v>
      </c>
      <c r="BT4159">
        <v>3.163111820955074E-4</v>
      </c>
      <c r="BU4159">
        <v>47.412946403738879</v>
      </c>
      <c r="BV4159">
        <v>0.5561312913286609</v>
      </c>
      <c r="BW4159">
        <v>14.711011531971815</v>
      </c>
      <c r="BX4159">
        <v>34.051099859885383</v>
      </c>
      <c r="BY4159">
        <v>29.333966379536108</v>
      </c>
      <c r="BZ4159">
        <v>1155.5090799368361</v>
      </c>
      <c r="CA4159">
        <v>190.6255568479647</v>
      </c>
      <c r="CB4159">
        <v>218.68460960928437</v>
      </c>
      <c r="CC4159" s="156">
        <v>1.08</v>
      </c>
      <c r="CD4159">
        <v>1620</v>
      </c>
      <c r="CE4159">
        <v>0.10048319862027832</v>
      </c>
      <c r="CF4159">
        <v>3.4435860680228187</v>
      </c>
      <c r="CG4159">
        <v>0.13837783232992615</v>
      </c>
      <c r="CH4159">
        <v>-0.33999858356631535</v>
      </c>
      <c r="CI4159" t="s">
        <v>479</v>
      </c>
    </row>
    <row r="4160" spans="47:87" x14ac:dyDescent="0.3">
      <c r="AU4160">
        <v>0.3</v>
      </c>
      <c r="AV4160">
        <v>19.867578687863432</v>
      </c>
      <c r="AW4160">
        <v>0.36711289071737024</v>
      </c>
      <c r="AX4160">
        <v>1.5156469685949223</v>
      </c>
      <c r="AY4160">
        <v>330.89721863498244</v>
      </c>
      <c r="AZ4160">
        <v>8.0601125010330732E-2</v>
      </c>
      <c r="BA4160">
        <v>366.55740105058459</v>
      </c>
      <c r="BB4160">
        <v>325.41509467045012</v>
      </c>
      <c r="BC4160">
        <v>1</v>
      </c>
      <c r="BD4160">
        <v>32.94377945223053</v>
      </c>
      <c r="BE4160">
        <v>90.605328358398211</v>
      </c>
      <c r="BF4160">
        <v>13.309390823842802</v>
      </c>
      <c r="BG4160">
        <v>4.007979736738033</v>
      </c>
      <c r="BH4160">
        <v>473.70964127027685</v>
      </c>
      <c r="BI4160">
        <v>0.2</v>
      </c>
      <c r="BJ4160">
        <v>3033.6582114443408</v>
      </c>
      <c r="BK4160">
        <v>692.82036849752194</v>
      </c>
      <c r="BL4160">
        <v>865.97676313807767</v>
      </c>
      <c r="BM4160">
        <v>1025.5513164018662</v>
      </c>
      <c r="BN4160">
        <v>148.29997632810517</v>
      </c>
      <c r="BO4160">
        <v>33.31885884797228</v>
      </c>
      <c r="BP4160">
        <v>3.8912361578683108E-2</v>
      </c>
      <c r="BQ4160">
        <v>100</v>
      </c>
      <c r="BR4160">
        <v>261.32937926878566</v>
      </c>
      <c r="BS4160">
        <v>5.4370891665171374E-2</v>
      </c>
      <c r="BT4160">
        <v>2.9743444298315608E-4</v>
      </c>
      <c r="BU4160">
        <v>64.376268807595395</v>
      </c>
      <c r="BV4160">
        <v>0.52465614622984669</v>
      </c>
      <c r="BW4160">
        <v>14.876451487630343</v>
      </c>
      <c r="BX4160">
        <v>36.765094452743497</v>
      </c>
      <c r="BY4160">
        <v>29.721560184636814</v>
      </c>
      <c r="BZ4160">
        <v>1219.8182694610327</v>
      </c>
      <c r="CA4160">
        <v>275.67158157192449</v>
      </c>
      <c r="CB4160">
        <v>239.40495214473566</v>
      </c>
      <c r="CC4160" s="156">
        <v>0.93</v>
      </c>
      <c r="CD4160">
        <v>2270</v>
      </c>
      <c r="CE4160">
        <v>4.8946991573270981E-2</v>
      </c>
      <c r="CF4160">
        <v>2.7857922368939882</v>
      </c>
      <c r="CG4160">
        <v>9.1249351600878437E-2</v>
      </c>
      <c r="CH4160">
        <v>-9.9512601954007565</v>
      </c>
      <c r="CI4160" t="s">
        <v>479</v>
      </c>
    </row>
    <row r="4161" spans="47:87" x14ac:dyDescent="0.3">
      <c r="AU4161">
        <v>0.3</v>
      </c>
      <c r="AV4161">
        <v>19.348976473675279</v>
      </c>
      <c r="AW4161">
        <v>0.29410426786029764</v>
      </c>
      <c r="AX4161">
        <v>1.9652234280304191</v>
      </c>
      <c r="AY4161">
        <v>316.88652877174985</v>
      </c>
      <c r="AZ4161">
        <v>8.1687344640374887E-2</v>
      </c>
      <c r="BA4161">
        <v>370.46467165549473</v>
      </c>
      <c r="BB4161">
        <v>355.72524178781134</v>
      </c>
      <c r="BC4161">
        <v>1</v>
      </c>
      <c r="BD4161">
        <v>35.205259665535614</v>
      </c>
      <c r="BE4161">
        <v>98.12025467911748</v>
      </c>
      <c r="BF4161">
        <v>16.4936996772052</v>
      </c>
      <c r="BG4161">
        <v>6.9091859330006971</v>
      </c>
      <c r="BH4161">
        <v>420.95762903791763</v>
      </c>
      <c r="BI4161">
        <v>0.19999999999999998</v>
      </c>
      <c r="BJ4161">
        <v>2762.3615577483956</v>
      </c>
      <c r="BK4161">
        <v>708.76640348700505</v>
      </c>
      <c r="BL4161">
        <v>1006.2673496862798</v>
      </c>
      <c r="BM4161">
        <v>1010.2764693977779</v>
      </c>
      <c r="BN4161">
        <v>165.67582767805513</v>
      </c>
      <c r="BO4161">
        <v>26.72530645795019</v>
      </c>
      <c r="BP4161">
        <v>2.7128921732386395E-2</v>
      </c>
      <c r="BQ4161">
        <v>100</v>
      </c>
      <c r="BR4161">
        <v>303.01575951000035</v>
      </c>
      <c r="BS4161">
        <v>5.3662563306722193E-2</v>
      </c>
      <c r="BT4161">
        <v>2.7460396958362368E-4</v>
      </c>
      <c r="BU4161">
        <v>0</v>
      </c>
      <c r="BV4161">
        <v>0.53701247237108141</v>
      </c>
      <c r="BW4161">
        <v>14.112050494502295</v>
      </c>
      <c r="BX4161">
        <v>34.73072213962628</v>
      </c>
      <c r="BY4161">
        <v>34.301246664506877</v>
      </c>
      <c r="BZ4161">
        <v>1177.9447645907419</v>
      </c>
      <c r="CA4161">
        <v>267.35545037392944</v>
      </c>
      <c r="CB4161">
        <v>248.55248692798671</v>
      </c>
      <c r="CC4161" s="156">
        <v>0.74</v>
      </c>
      <c r="CD4161">
        <v>2240</v>
      </c>
      <c r="CE4161">
        <v>0.15337512177491108</v>
      </c>
      <c r="CF4161">
        <v>6.1850429388671992</v>
      </c>
      <c r="CG4161">
        <v>0.2019844478096437</v>
      </c>
      <c r="CH4161">
        <v>14.99130742332045</v>
      </c>
      <c r="CI4161">
        <v>9</v>
      </c>
    </row>
    <row r="4162" spans="47:87" x14ac:dyDescent="0.3">
      <c r="AU4162">
        <v>0.3</v>
      </c>
      <c r="AV4162">
        <v>20.846232486385201</v>
      </c>
      <c r="AW4162">
        <v>0.29986172518134768</v>
      </c>
      <c r="AX4162">
        <v>1.9222140670169374</v>
      </c>
      <c r="AY4162">
        <v>304.88329626698066</v>
      </c>
      <c r="AZ4162">
        <v>0.10710256759093603</v>
      </c>
      <c r="BA4162">
        <v>399.17440612897923</v>
      </c>
      <c r="BB4162">
        <v>340.23486140129563</v>
      </c>
      <c r="BC4162">
        <v>1</v>
      </c>
      <c r="BD4162">
        <v>38.93053689434629</v>
      </c>
      <c r="BE4162">
        <v>95.905974955811345</v>
      </c>
      <c r="BF4162">
        <v>11.54246601945653</v>
      </c>
      <c r="BG4162">
        <v>3.3883869241432167</v>
      </c>
      <c r="BH4162">
        <v>405.2116945688033</v>
      </c>
      <c r="BI4162">
        <v>0.19999999999999998</v>
      </c>
      <c r="BJ4162">
        <v>2744.9072979342095</v>
      </c>
      <c r="BK4162">
        <v>662.83056391074899</v>
      </c>
      <c r="BL4162">
        <v>909.37373143402351</v>
      </c>
      <c r="BM4162">
        <v>832.50071386332536</v>
      </c>
      <c r="BN4162">
        <v>217.81271263625464</v>
      </c>
      <c r="BO4162">
        <v>27.020326898204054</v>
      </c>
      <c r="BP4162">
        <v>5.5230363441974455E-2</v>
      </c>
      <c r="BQ4162">
        <v>100</v>
      </c>
      <c r="BR4162">
        <v>368.16027925525907</v>
      </c>
      <c r="BS4162">
        <v>5.5998738352875436E-2</v>
      </c>
      <c r="BT4162">
        <v>2.9420638981132838E-4</v>
      </c>
      <c r="BU4162">
        <v>71.776965790712921</v>
      </c>
      <c r="BV4162">
        <v>0.56345835034593128</v>
      </c>
      <c r="BW4162">
        <v>14.815243745317071</v>
      </c>
      <c r="BX4162">
        <v>34.966049400995431</v>
      </c>
      <c r="BY4162">
        <v>30.504136668810329</v>
      </c>
      <c r="BZ4162">
        <v>1033.9432034940048</v>
      </c>
      <c r="CA4162">
        <v>284.07658986605685</v>
      </c>
      <c r="CB4162">
        <v>237.02772576198495</v>
      </c>
      <c r="CC4162" s="156">
        <v>0.91</v>
      </c>
      <c r="CD4162">
        <v>2350</v>
      </c>
      <c r="CE4162">
        <v>0.12775718171330874</v>
      </c>
      <c r="CF4162">
        <v>4.3115797731353638</v>
      </c>
      <c r="CG4162">
        <v>0.16617458405526306</v>
      </c>
      <c r="CH4162">
        <v>9.9548816396323776</v>
      </c>
      <c r="CI4162">
        <v>10</v>
      </c>
    </row>
    <row r="4163" spans="47:87" x14ac:dyDescent="0.3">
      <c r="AU4163">
        <v>0.3</v>
      </c>
      <c r="AV4163">
        <v>20.631835412878569</v>
      </c>
      <c r="AW4163">
        <v>0.32433799703289146</v>
      </c>
      <c r="AX4163">
        <v>1.1583070397324098</v>
      </c>
      <c r="AY4163">
        <v>312.20798518301456</v>
      </c>
      <c r="AZ4163">
        <v>8.6435945934560401E-2</v>
      </c>
      <c r="BA4163">
        <v>377.20244285294154</v>
      </c>
      <c r="BB4163">
        <v>376.83377154787888</v>
      </c>
      <c r="BC4163">
        <v>1</v>
      </c>
      <c r="BD4163">
        <v>36.885191299921296</v>
      </c>
      <c r="BE4163">
        <v>81.341905052573026</v>
      </c>
      <c r="BF4163">
        <v>7.4420271635318453</v>
      </c>
      <c r="BG4163">
        <v>1.5014860145450877</v>
      </c>
      <c r="BH4163">
        <v>442.90445818020572</v>
      </c>
      <c r="BI4163">
        <v>0.20000000000000004</v>
      </c>
      <c r="BJ4163">
        <v>2047.1346964981658</v>
      </c>
      <c r="BK4163">
        <v>666.82155948174136</v>
      </c>
      <c r="BL4163">
        <v>927.10023710811095</v>
      </c>
      <c r="BM4163">
        <v>742.24399879670716</v>
      </c>
      <c r="BN4163">
        <v>155.749292074805</v>
      </c>
      <c r="BO4163">
        <v>29.324103237673086</v>
      </c>
      <c r="BP4163">
        <v>4.7960820203493522E-2</v>
      </c>
      <c r="BQ4163">
        <v>100</v>
      </c>
      <c r="BR4163">
        <v>391.05594135124909</v>
      </c>
      <c r="BS4163">
        <v>5.4711838962368524E-2</v>
      </c>
      <c r="BT4163">
        <v>2.7843853607763627E-4</v>
      </c>
      <c r="BU4163">
        <v>0</v>
      </c>
      <c r="BV4163">
        <v>0.53952104923231525</v>
      </c>
      <c r="BW4163">
        <v>13.945872684503167</v>
      </c>
      <c r="BX4163">
        <v>37.070869613722422</v>
      </c>
      <c r="BY4163">
        <v>32.055922530153289</v>
      </c>
      <c r="BZ4163">
        <v>1212.570171378886</v>
      </c>
      <c r="CA4163">
        <v>404.53381342268085</v>
      </c>
      <c r="CB4163">
        <v>227.50943444388878</v>
      </c>
      <c r="CC4163" s="156">
        <v>1.01</v>
      </c>
      <c r="CD4163">
        <v>1550</v>
      </c>
      <c r="CE4163">
        <v>0.15802605451067775</v>
      </c>
      <c r="CF4163">
        <v>5.5930383371708547</v>
      </c>
      <c r="CG4163">
        <v>0.20415385511855694</v>
      </c>
      <c r="CH4163">
        <v>11.172075361602369</v>
      </c>
      <c r="CI4163">
        <v>9</v>
      </c>
    </row>
    <row r="4164" spans="47:87" x14ac:dyDescent="0.3">
      <c r="AU4164">
        <v>0.3</v>
      </c>
      <c r="AV4164">
        <v>21.805238803333221</v>
      </c>
      <c r="AW4164">
        <v>0.27896677643959167</v>
      </c>
      <c r="AX4164">
        <v>1.0546427032430961</v>
      </c>
      <c r="AY4164">
        <v>332.29236602703304</v>
      </c>
      <c r="AZ4164">
        <v>0.10209351913196496</v>
      </c>
      <c r="BA4164">
        <v>472.40856557251112</v>
      </c>
      <c r="BB4164">
        <v>397.5520686349094</v>
      </c>
      <c r="BC4164">
        <v>1</v>
      </c>
      <c r="BD4164">
        <v>35.819894273355111</v>
      </c>
      <c r="BE4164">
        <v>96.293274828181183</v>
      </c>
      <c r="BF4164">
        <v>2.1950932244146339</v>
      </c>
      <c r="BG4164">
        <v>4.4357035880956461</v>
      </c>
      <c r="BH4164">
        <v>380.63498440724362</v>
      </c>
      <c r="BI4164">
        <v>0.2</v>
      </c>
      <c r="BJ4164">
        <v>2043.0049368237565</v>
      </c>
      <c r="BK4164">
        <v>688.36810983375267</v>
      </c>
      <c r="BL4164">
        <v>934.66860995848049</v>
      </c>
      <c r="BM4164">
        <v>939.8855471495076</v>
      </c>
      <c r="BN4164">
        <v>131.06892741282152</v>
      </c>
      <c r="BO4164">
        <v>24.774068295900864</v>
      </c>
      <c r="BP4164">
        <v>9.5469914658188215E-2</v>
      </c>
      <c r="BQ4164">
        <v>100</v>
      </c>
      <c r="BR4164">
        <v>328.30888292977579</v>
      </c>
      <c r="BS4164">
        <v>4.9419360023586031E-2</v>
      </c>
      <c r="BT4164">
        <v>3.1425360697164874E-4</v>
      </c>
      <c r="BU4164">
        <v>0</v>
      </c>
      <c r="BV4164">
        <v>0.56792726148569561</v>
      </c>
      <c r="BW4164">
        <v>14.545289234066017</v>
      </c>
      <c r="BX4164">
        <v>36.174984785645734</v>
      </c>
      <c r="BY4164">
        <v>38.788397104468594</v>
      </c>
      <c r="BZ4164">
        <v>1025.0501207847831</v>
      </c>
      <c r="CA4164">
        <v>358.52442561074224</v>
      </c>
      <c r="CB4164">
        <v>246.62050831948631</v>
      </c>
      <c r="CC4164" s="156">
        <v>1.04</v>
      </c>
      <c r="CD4164">
        <v>1420</v>
      </c>
      <c r="CE4164">
        <v>0.13448599591653365</v>
      </c>
      <c r="CF4164">
        <v>5.0354024839919838</v>
      </c>
      <c r="CG4164">
        <v>0.16868822216316923</v>
      </c>
      <c r="CH4164">
        <v>6.4850094851348716</v>
      </c>
      <c r="CI4164">
        <v>12</v>
      </c>
    </row>
    <row r="4165" spans="47:87" x14ac:dyDescent="0.3">
      <c r="AU4165">
        <v>0.3</v>
      </c>
      <c r="AV4165">
        <v>20.14539790136655</v>
      </c>
      <c r="AW4165">
        <v>0.24205519717829865</v>
      </c>
      <c r="AX4165">
        <v>2.091380989275613</v>
      </c>
      <c r="AY4165">
        <v>324.07440717419348</v>
      </c>
      <c r="AZ4165">
        <v>0.11319729953711799</v>
      </c>
      <c r="BA4165">
        <v>384.46254085346567</v>
      </c>
      <c r="BB4165">
        <v>366.11479758190666</v>
      </c>
      <c r="BC4165">
        <v>1</v>
      </c>
      <c r="BD4165">
        <v>44.369241140204089</v>
      </c>
      <c r="BE4165">
        <v>99.849297787102685</v>
      </c>
      <c r="BF4165">
        <v>11.761610380858096</v>
      </c>
      <c r="BG4165">
        <v>5.109641906724983</v>
      </c>
      <c r="BH4165">
        <v>391.9154299478696</v>
      </c>
      <c r="BI4165">
        <v>0.20000000000000004</v>
      </c>
      <c r="BJ4165">
        <v>2511.2413730541844</v>
      </c>
      <c r="BK4165">
        <v>674.97250895351044</v>
      </c>
      <c r="BL4165">
        <v>839.25649733208741</v>
      </c>
      <c r="BM4165">
        <v>990.53187739612315</v>
      </c>
      <c r="BN4165">
        <v>211.73718156868972</v>
      </c>
      <c r="BO4165">
        <v>21.836150865273726</v>
      </c>
      <c r="BP4165">
        <v>4.1452689962696208E-2</v>
      </c>
      <c r="BQ4165">
        <v>100</v>
      </c>
      <c r="BR4165">
        <v>302.02120793417487</v>
      </c>
      <c r="BS4165">
        <v>5.4966685631276269E-2</v>
      </c>
      <c r="BT4165">
        <v>3.0479138662171913E-4</v>
      </c>
      <c r="BU4165">
        <v>115.11721743348255</v>
      </c>
      <c r="BV4165">
        <v>0.55532927116033159</v>
      </c>
      <c r="BW4165">
        <v>15.130474558389153</v>
      </c>
      <c r="BX4165">
        <v>38.042969503011676</v>
      </c>
      <c r="BY4165">
        <v>32.113018547737106</v>
      </c>
      <c r="BZ4165">
        <v>957.56895842872495</v>
      </c>
      <c r="CA4165">
        <v>306.77375278156791</v>
      </c>
      <c r="CB4165">
        <v>228.34283646945119</v>
      </c>
      <c r="CC4165" s="156">
        <v>1.05</v>
      </c>
      <c r="CD4165">
        <v>2090</v>
      </c>
      <c r="CE4165">
        <v>0.11556413407089638</v>
      </c>
      <c r="CF4165">
        <v>5.0049175541390953</v>
      </c>
      <c r="CG4165">
        <v>0.15377086635727122</v>
      </c>
      <c r="CH4165">
        <v>6.3961869644617959</v>
      </c>
      <c r="CI4165">
        <v>13</v>
      </c>
    </row>
    <row r="4166" spans="47:87" x14ac:dyDescent="0.3">
      <c r="AU4166">
        <v>0.3</v>
      </c>
      <c r="AV4166">
        <v>20.261471960579783</v>
      </c>
      <c r="AW4166">
        <v>0.36038790225907219</v>
      </c>
      <c r="AX4166">
        <v>2.8328605762476391</v>
      </c>
      <c r="AY4166">
        <v>323.00472166689349</v>
      </c>
      <c r="AZ4166">
        <v>0.10192860149284576</v>
      </c>
      <c r="BA4166">
        <v>392.10413180379913</v>
      </c>
      <c r="BB4166">
        <v>292.53740805720412</v>
      </c>
      <c r="BC4166">
        <v>1</v>
      </c>
      <c r="BD4166">
        <v>37.564452059263544</v>
      </c>
      <c r="BE4166">
        <v>102.30295963373801</v>
      </c>
      <c r="BF4166">
        <v>9.7938271975923339</v>
      </c>
      <c r="BG4166">
        <v>6.1917229627174395</v>
      </c>
      <c r="BH4166">
        <v>416.99383129493117</v>
      </c>
      <c r="BI4166">
        <v>0.20000000000000004</v>
      </c>
      <c r="BJ4166">
        <v>2184.5995192869614</v>
      </c>
      <c r="BK4166">
        <v>708.4848896273819</v>
      </c>
      <c r="BL4166">
        <v>874.22115536036279</v>
      </c>
      <c r="BM4166">
        <v>1043.5715869161997</v>
      </c>
      <c r="BN4166">
        <v>175.41895366403838</v>
      </c>
      <c r="BO4166">
        <v>32.525297215138025</v>
      </c>
      <c r="BP4166">
        <v>6.0319984784446633E-2</v>
      </c>
      <c r="BQ4166">
        <v>100</v>
      </c>
      <c r="BR4166">
        <v>353.54258096383188</v>
      </c>
      <c r="BS4166">
        <v>5.3706722205779711E-2</v>
      </c>
      <c r="BT4166">
        <v>2.7218325603143402E-4</v>
      </c>
      <c r="BU4166">
        <v>53.478022478604991</v>
      </c>
      <c r="BV4166">
        <v>0.54395194722439144</v>
      </c>
      <c r="BW4166">
        <v>15.438141547924966</v>
      </c>
      <c r="BX4166">
        <v>33.889101639348375</v>
      </c>
      <c r="BY4166">
        <v>39.403358630257472</v>
      </c>
      <c r="BZ4166">
        <v>1130.4328116554479</v>
      </c>
      <c r="CA4166">
        <v>161.98642392152442</v>
      </c>
      <c r="CB4166">
        <v>241.15038125410612</v>
      </c>
      <c r="CC4166" s="156">
        <v>0.86</v>
      </c>
      <c r="CD4166">
        <v>2060</v>
      </c>
      <c r="CE4166">
        <v>9.8978333486310133E-2</v>
      </c>
      <c r="CF4166">
        <v>4.9218838137649055</v>
      </c>
      <c r="CG4166">
        <v>0.13715728023733301</v>
      </c>
      <c r="CH4166">
        <v>0.70041101874077738</v>
      </c>
      <c r="CI4166">
        <v>17</v>
      </c>
    </row>
    <row r="4167" spans="47:87" x14ac:dyDescent="0.3">
      <c r="AU4167">
        <v>0.3</v>
      </c>
      <c r="AV4167">
        <v>20.531950386938057</v>
      </c>
      <c r="AW4167">
        <v>0.36333684843246106</v>
      </c>
      <c r="AX4167">
        <v>1.615349726017367</v>
      </c>
      <c r="AY4167">
        <v>314.25885709779988</v>
      </c>
      <c r="AZ4167">
        <v>0.10762762362164419</v>
      </c>
      <c r="BA4167">
        <v>484.98952280769907</v>
      </c>
      <c r="BB4167">
        <v>304.37928096980335</v>
      </c>
      <c r="BC4167">
        <v>1</v>
      </c>
      <c r="BD4167">
        <v>40.629988920680894</v>
      </c>
      <c r="BE4167">
        <v>103.47649035504874</v>
      </c>
      <c r="BF4167">
        <v>15.479763870248535</v>
      </c>
      <c r="BG4167">
        <v>5.2041295621571191</v>
      </c>
      <c r="BH4167">
        <v>490.78133870367316</v>
      </c>
      <c r="BI4167">
        <v>0.20000000000000007</v>
      </c>
      <c r="BJ4167">
        <v>2514.3952260622423</v>
      </c>
      <c r="BK4167">
        <v>695.79176994415729</v>
      </c>
      <c r="BL4167">
        <v>921.37506309867376</v>
      </c>
      <c r="BM4167">
        <v>1018.2701853187526</v>
      </c>
      <c r="BN4167">
        <v>146.73124881945867</v>
      </c>
      <c r="BO4167">
        <v>32.801644576154281</v>
      </c>
      <c r="BP4167">
        <v>5.9551929096469391E-2</v>
      </c>
      <c r="BQ4167">
        <v>100</v>
      </c>
      <c r="BR4167">
        <v>358.99483750179235</v>
      </c>
      <c r="BS4167">
        <v>5.4164848201439825E-2</v>
      </c>
      <c r="BT4167">
        <v>3.0246108434491616E-4</v>
      </c>
      <c r="BU4167">
        <v>0</v>
      </c>
      <c r="BV4167">
        <v>0.51155402213755385</v>
      </c>
      <c r="BW4167">
        <v>14.484379700379213</v>
      </c>
      <c r="BX4167">
        <v>35.046488163604138</v>
      </c>
      <c r="BY4167">
        <v>35.021707781133486</v>
      </c>
      <c r="BZ4167">
        <v>824.03013949780961</v>
      </c>
      <c r="CA4167">
        <v>218.26952047300955</v>
      </c>
      <c r="CB4167">
        <v>225.2606623720873</v>
      </c>
      <c r="CC4167" s="156">
        <v>0.87</v>
      </c>
      <c r="CD4167">
        <v>2190</v>
      </c>
      <c r="CE4167">
        <v>0.16697820089729709</v>
      </c>
      <c r="CF4167">
        <v>5.2920008447363953</v>
      </c>
      <c r="CG4167">
        <v>0.21515807463716735</v>
      </c>
      <c r="CH4167">
        <v>13.353188371556804</v>
      </c>
      <c r="CI4167">
        <v>8</v>
      </c>
    </row>
    <row r="4168" spans="47:87" x14ac:dyDescent="0.3">
      <c r="AU4168">
        <v>0.3</v>
      </c>
      <c r="AV4168">
        <v>18.390658562712655</v>
      </c>
      <c r="AW4168">
        <v>0.34535062181298926</v>
      </c>
      <c r="AX4168">
        <v>1.8569602701269639</v>
      </c>
      <c r="AY4168">
        <v>328.44787500645515</v>
      </c>
      <c r="AZ4168">
        <v>0.10288972457147984</v>
      </c>
      <c r="BA4168">
        <v>378.17081508822832</v>
      </c>
      <c r="BB4168">
        <v>359.29590047787786</v>
      </c>
      <c r="BC4168">
        <v>1</v>
      </c>
      <c r="BD4168">
        <v>37.637201455275644</v>
      </c>
      <c r="BE4168">
        <v>109.89000755046904</v>
      </c>
      <c r="BF4168">
        <v>17.218106672774105</v>
      </c>
      <c r="BG4168">
        <v>6.9700312609865041</v>
      </c>
      <c r="BH4168">
        <v>413.05861206372515</v>
      </c>
      <c r="BI4168">
        <v>0.20000000000000004</v>
      </c>
      <c r="BJ4168">
        <v>2932.8611522767092</v>
      </c>
      <c r="BK4168">
        <v>683.57327911699872</v>
      </c>
      <c r="BL4168">
        <v>854.13562792555604</v>
      </c>
      <c r="BM4168">
        <v>853.19909873466554</v>
      </c>
      <c r="BN4168">
        <v>52.764000104566151</v>
      </c>
      <c r="BO4168">
        <v>31.303113244962525</v>
      </c>
      <c r="BP4168">
        <v>4.140332515740134E-2</v>
      </c>
      <c r="BQ4168">
        <v>100</v>
      </c>
      <c r="BR4168">
        <v>365.56232542431655</v>
      </c>
      <c r="BS4168">
        <v>5.1645676640570584E-2</v>
      </c>
      <c r="BT4168">
        <v>3.1411291307418442E-4</v>
      </c>
      <c r="BU4168">
        <v>0</v>
      </c>
      <c r="BV4168">
        <v>0.53473583889337351</v>
      </c>
      <c r="BW4168">
        <v>15.266542929084135</v>
      </c>
      <c r="BX4168">
        <v>35.843480325578319</v>
      </c>
      <c r="BY4168">
        <v>34.606187904967371</v>
      </c>
      <c r="BZ4168">
        <v>744.30955532980352</v>
      </c>
      <c r="CA4168">
        <v>362.66396154807035</v>
      </c>
      <c r="CB4168">
        <v>234.45963905500867</v>
      </c>
      <c r="CC4168" s="156">
        <v>1.1200000000000001</v>
      </c>
      <c r="CD4168">
        <v>1260</v>
      </c>
      <c r="CE4168">
        <v>0.14149037124435093</v>
      </c>
      <c r="CF4168">
        <v>5.6671361211571387</v>
      </c>
      <c r="CG4168">
        <v>0.17325453241448033</v>
      </c>
      <c r="CH4168">
        <v>15.209506801016339</v>
      </c>
      <c r="CI4168">
        <v>9</v>
      </c>
    </row>
    <row r="4169" spans="47:87" x14ac:dyDescent="0.3">
      <c r="AU4169">
        <v>0.3</v>
      </c>
      <c r="AV4169">
        <v>18.959220613177603</v>
      </c>
      <c r="AW4169">
        <v>0.35233905593904369</v>
      </c>
      <c r="AX4169">
        <v>0.76549330627842571</v>
      </c>
      <c r="AY4169">
        <v>348.3474311718665</v>
      </c>
      <c r="AZ4169">
        <v>0.10351319125954606</v>
      </c>
      <c r="BA4169">
        <v>427.37347691026594</v>
      </c>
      <c r="BB4169">
        <v>381.12164379521113</v>
      </c>
      <c r="BC4169">
        <v>1</v>
      </c>
      <c r="BD4169">
        <v>40.481318955166387</v>
      </c>
      <c r="BE4169">
        <v>99.961252223493446</v>
      </c>
      <c r="BF4169">
        <v>15.920647507538064</v>
      </c>
      <c r="BG4169">
        <v>5.2831272943945162</v>
      </c>
      <c r="BH4169">
        <v>429.51235298018679</v>
      </c>
      <c r="BI4169">
        <v>0.2</v>
      </c>
      <c r="BJ4169">
        <v>2517.3045309193208</v>
      </c>
      <c r="BK4169">
        <v>685.74012846624441</v>
      </c>
      <c r="BL4169">
        <v>970.52261208423613</v>
      </c>
      <c r="BM4169">
        <v>1093.7541849369766</v>
      </c>
      <c r="BN4169">
        <v>168.59206820577432</v>
      </c>
      <c r="BO4169">
        <v>31.497568360893059</v>
      </c>
      <c r="BP4169">
        <v>9.5516730996484098E-2</v>
      </c>
      <c r="BQ4169">
        <v>100</v>
      </c>
      <c r="BR4169">
        <v>383.11376776720601</v>
      </c>
      <c r="BS4169">
        <v>5.6233179598372575E-2</v>
      </c>
      <c r="BT4169">
        <v>3.3074492120507468E-4</v>
      </c>
      <c r="BU4169">
        <v>0</v>
      </c>
      <c r="BV4169">
        <v>0.55546484325306011</v>
      </c>
      <c r="BW4169">
        <v>13.775427140038294</v>
      </c>
      <c r="BX4169">
        <v>33.976827049198683</v>
      </c>
      <c r="BY4169">
        <v>33.413432666407552</v>
      </c>
      <c r="BZ4169">
        <v>960.02202897089137</v>
      </c>
      <c r="CA4169">
        <v>253.04031997412787</v>
      </c>
      <c r="CB4169">
        <v>245.6444192147425</v>
      </c>
      <c r="CC4169" s="156">
        <v>0.9</v>
      </c>
      <c r="CD4169">
        <v>2400</v>
      </c>
      <c r="CE4169">
        <v>4.0498838929017733E-2</v>
      </c>
      <c r="CF4169">
        <v>2.3300967024809291</v>
      </c>
      <c r="CG4169">
        <v>8.1723391080878324E-2</v>
      </c>
      <c r="CH4169">
        <v>-10.088448213011825</v>
      </c>
      <c r="CI4169" t="s">
        <v>479</v>
      </c>
    </row>
    <row r="4170" spans="47:87" x14ac:dyDescent="0.3">
      <c r="AU4170">
        <v>0.3</v>
      </c>
      <c r="AV4170">
        <v>21.470817033493546</v>
      </c>
      <c r="AW4170">
        <v>0.29830105014758473</v>
      </c>
      <c r="AX4170">
        <v>2.0213131213027302</v>
      </c>
      <c r="AY4170">
        <v>350.23931125947934</v>
      </c>
      <c r="AZ4170">
        <v>9.7354151886899262E-2</v>
      </c>
      <c r="BA4170">
        <v>433.50291606108647</v>
      </c>
      <c r="BB4170">
        <v>362.63715057996671</v>
      </c>
      <c r="BC4170">
        <v>1</v>
      </c>
      <c r="BD4170">
        <v>41.920885573288551</v>
      </c>
      <c r="BE4170">
        <v>88.414858128985628</v>
      </c>
      <c r="BF4170">
        <v>15.391086502948472</v>
      </c>
      <c r="BG4170">
        <v>5.5059848290380113</v>
      </c>
      <c r="BH4170">
        <v>447.84490371376677</v>
      </c>
      <c r="BI4170">
        <v>0.20000000000000007</v>
      </c>
      <c r="BJ4170">
        <v>2675.2396608980357</v>
      </c>
      <c r="BK4170">
        <v>693.77666491940511</v>
      </c>
      <c r="BL4170">
        <v>919.46442933393939</v>
      </c>
      <c r="BM4170">
        <v>897.13287934121615</v>
      </c>
      <c r="BN4170">
        <v>154.30933299882</v>
      </c>
      <c r="BO4170">
        <v>26.854462287492964</v>
      </c>
      <c r="BP4170">
        <v>5.8049424580461279E-2</v>
      </c>
      <c r="BQ4170">
        <v>100</v>
      </c>
      <c r="BR4170">
        <v>274.81026803427676</v>
      </c>
      <c r="BS4170">
        <v>5.2949461643153409E-2</v>
      </c>
      <c r="BT4170">
        <v>3.1153368434345957E-4</v>
      </c>
      <c r="BU4170">
        <v>0</v>
      </c>
      <c r="BV4170">
        <v>0.58210495222779823</v>
      </c>
      <c r="BW4170">
        <v>15.691303886900689</v>
      </c>
      <c r="BX4170">
        <v>35.462001402930831</v>
      </c>
      <c r="BY4170">
        <v>34.324842016838083</v>
      </c>
      <c r="BZ4170">
        <v>1036.281935138554</v>
      </c>
      <c r="CA4170">
        <v>163.29347452918262</v>
      </c>
      <c r="CB4170">
        <v>220.58762573640851</v>
      </c>
      <c r="CC4170" s="156">
        <v>1.18</v>
      </c>
      <c r="CD4170">
        <v>1790</v>
      </c>
      <c r="CE4170">
        <v>0.10632457999582279</v>
      </c>
      <c r="CF4170">
        <v>4.4977546169173497</v>
      </c>
      <c r="CG4170">
        <v>0.13604572852121882</v>
      </c>
      <c r="CH4170">
        <v>1.200731327940243</v>
      </c>
      <c r="CI4170">
        <v>18</v>
      </c>
    </row>
    <row r="4171" spans="47:87" x14ac:dyDescent="0.3">
      <c r="AU4171">
        <v>0.3</v>
      </c>
      <c r="AV4171">
        <v>19.898767836700582</v>
      </c>
      <c r="AW4171">
        <v>0.35561640434134612</v>
      </c>
      <c r="AX4171">
        <v>1.6629427136114998</v>
      </c>
      <c r="AY4171">
        <v>327.50900270748588</v>
      </c>
      <c r="AZ4171">
        <v>9.4515249008107219E-2</v>
      </c>
      <c r="BA4171">
        <v>377.67867792219096</v>
      </c>
      <c r="BB4171">
        <v>393.33523971445379</v>
      </c>
      <c r="BC4171">
        <v>1</v>
      </c>
      <c r="BD4171">
        <v>40.59691522406937</v>
      </c>
      <c r="BE4171">
        <v>104.01831052636933</v>
      </c>
      <c r="BF4171">
        <v>25.435937316154124</v>
      </c>
      <c r="BG4171">
        <v>4.5115378513978053</v>
      </c>
      <c r="BH4171">
        <v>398.50954868378574</v>
      </c>
      <c r="BI4171">
        <v>0.20000000000000004</v>
      </c>
      <c r="BJ4171">
        <v>2584.5777807114573</v>
      </c>
      <c r="BK4171">
        <v>690.41251544333909</v>
      </c>
      <c r="BL4171">
        <v>886.84077319468042</v>
      </c>
      <c r="BM4171">
        <v>1004.7826166509121</v>
      </c>
      <c r="BN4171">
        <v>171.61395847451709</v>
      </c>
      <c r="BO4171">
        <v>32.182865823714437</v>
      </c>
      <c r="BP4171">
        <v>4.8848224091076586E-2</v>
      </c>
      <c r="BQ4171">
        <v>100</v>
      </c>
      <c r="BR4171">
        <v>343.85974264407849</v>
      </c>
      <c r="BS4171">
        <v>5.439671341333488E-2</v>
      </c>
      <c r="BT4171">
        <v>3.0405309320221069E-4</v>
      </c>
      <c r="BU4171">
        <v>0</v>
      </c>
      <c r="BV4171">
        <v>0.54498063185883916</v>
      </c>
      <c r="BW4171">
        <v>14.989070263888904</v>
      </c>
      <c r="BX4171">
        <v>36.162218076676915</v>
      </c>
      <c r="BY4171">
        <v>36.849838270832869</v>
      </c>
      <c r="BZ4171">
        <v>1087.5552605177966</v>
      </c>
      <c r="CA4171">
        <v>239.88321843875951</v>
      </c>
      <c r="CB4171">
        <v>250.59598731638059</v>
      </c>
      <c r="CC4171" s="156">
        <v>1.0900000000000001</v>
      </c>
      <c r="CD4171">
        <v>1710</v>
      </c>
      <c r="CE4171">
        <v>0.10921095372653555</v>
      </c>
      <c r="CF4171">
        <v>4.6061022132969143</v>
      </c>
      <c r="CG4171">
        <v>0.14676158632855513</v>
      </c>
      <c r="CH4171">
        <v>-1.3948307177121873</v>
      </c>
      <c r="CI4171" t="s">
        <v>479</v>
      </c>
    </row>
    <row r="4172" spans="47:87" x14ac:dyDescent="0.3">
      <c r="AU4172">
        <v>0.3</v>
      </c>
      <c r="AV4172">
        <v>19.278276803336535</v>
      </c>
      <c r="AW4172">
        <v>0.23164012290973321</v>
      </c>
      <c r="AX4172">
        <v>1.2130778096717081</v>
      </c>
      <c r="AY4172">
        <v>345.76585542311534</v>
      </c>
      <c r="AZ4172">
        <v>8.8896134718257691E-2</v>
      </c>
      <c r="BA4172">
        <v>441.19819795730103</v>
      </c>
      <c r="BB4172">
        <v>382.61571191748146</v>
      </c>
      <c r="BC4172">
        <v>1</v>
      </c>
      <c r="BD4172">
        <v>49.171101797276613</v>
      </c>
      <c r="BE4172">
        <v>114.11930658867341</v>
      </c>
      <c r="BF4172">
        <v>8.7293586944874413</v>
      </c>
      <c r="BG4172">
        <v>5.3530814299548561</v>
      </c>
      <c r="BH4172">
        <v>456.25920934602573</v>
      </c>
      <c r="BI4172">
        <v>0.19999999999999998</v>
      </c>
      <c r="BJ4172">
        <v>2799.0443472547258</v>
      </c>
      <c r="BK4172">
        <v>713.53088666841188</v>
      </c>
      <c r="BL4172">
        <v>942.40959771001451</v>
      </c>
      <c r="BM4172">
        <v>1096.997530253436</v>
      </c>
      <c r="BN4172">
        <v>120.05538807017267</v>
      </c>
      <c r="BO4172">
        <v>21.184480115128807</v>
      </c>
      <c r="BP4172">
        <v>4.82985605573242E-3</v>
      </c>
      <c r="BQ4172">
        <v>100</v>
      </c>
      <c r="BR4172">
        <v>351.60840013740909</v>
      </c>
      <c r="BS4172">
        <v>5.5572808577660754E-2</v>
      </c>
      <c r="BT4172">
        <v>2.9023306354523704E-4</v>
      </c>
      <c r="BU4172">
        <v>0</v>
      </c>
      <c r="BV4172">
        <v>0.55193884669743654</v>
      </c>
      <c r="BW4172">
        <v>15.080863508271017</v>
      </c>
      <c r="BX4172">
        <v>33.980228077779202</v>
      </c>
      <c r="BY4172">
        <v>37.766763464322779</v>
      </c>
      <c r="BZ4172">
        <v>1228.1594655140054</v>
      </c>
      <c r="CA4172">
        <v>285.63295520958059</v>
      </c>
      <c r="CB4172">
        <v>242.08721108038404</v>
      </c>
      <c r="CC4172" s="156">
        <v>1.1100000000000001</v>
      </c>
      <c r="CD4172">
        <v>1350</v>
      </c>
      <c r="CE4172">
        <v>0.14945090105891978</v>
      </c>
      <c r="CF4172">
        <v>4.9441218149184785</v>
      </c>
      <c r="CG4172">
        <v>0.18192151953836047</v>
      </c>
      <c r="CH4172">
        <v>8.618668777765528</v>
      </c>
      <c r="CI4172">
        <v>10</v>
      </c>
    </row>
    <row r="4173" spans="47:87" x14ac:dyDescent="0.3">
      <c r="AU4173">
        <v>0.3</v>
      </c>
      <c r="AV4173">
        <v>19.14836054350851</v>
      </c>
      <c r="AW4173">
        <v>0.33650365092002094</v>
      </c>
      <c r="AX4173">
        <v>1.3474553778271392</v>
      </c>
      <c r="AY4173">
        <v>292.59989594614348</v>
      </c>
      <c r="AZ4173">
        <v>7.730077030836674E-2</v>
      </c>
      <c r="BA4173">
        <v>452.28266186633766</v>
      </c>
      <c r="BB4173">
        <v>367.73865966853805</v>
      </c>
      <c r="BC4173">
        <v>1</v>
      </c>
      <c r="BD4173">
        <v>35.348268715202039</v>
      </c>
      <c r="BE4173">
        <v>108.00298277322908</v>
      </c>
      <c r="BF4173">
        <v>20.964043211702727</v>
      </c>
      <c r="BG4173">
        <v>5.2317319562350528</v>
      </c>
      <c r="BH4173">
        <v>462.29880462458226</v>
      </c>
      <c r="BI4173">
        <v>0.19999999999999998</v>
      </c>
      <c r="BJ4173">
        <v>2876.9453734632043</v>
      </c>
      <c r="BK4173">
        <v>698.58774060140911</v>
      </c>
      <c r="BL4173">
        <v>857.64838650753245</v>
      </c>
      <c r="BM4173">
        <v>935.26885011708816</v>
      </c>
      <c r="BN4173">
        <v>165.30168804127436</v>
      </c>
      <c r="BO4173">
        <v>30.421408747075017</v>
      </c>
      <c r="BP4173">
        <v>5.0137503742568021E-2</v>
      </c>
      <c r="BQ4173">
        <v>100</v>
      </c>
      <c r="BR4173">
        <v>439.77696096988848</v>
      </c>
      <c r="BS4173">
        <v>5.6427549812722889E-2</v>
      </c>
      <c r="BT4173">
        <v>3.0984810046225943E-4</v>
      </c>
      <c r="BU4173">
        <v>161.01169652377698</v>
      </c>
      <c r="BV4173">
        <v>0.54149639671964611</v>
      </c>
      <c r="BW4173">
        <v>15.438305620255123</v>
      </c>
      <c r="BX4173">
        <v>37.662135135573237</v>
      </c>
      <c r="BY4173">
        <v>24.418431086283569</v>
      </c>
      <c r="BZ4173">
        <v>987.68340213357544</v>
      </c>
      <c r="CA4173">
        <v>320.40899349556173</v>
      </c>
      <c r="CB4173">
        <v>212.09238910484271</v>
      </c>
      <c r="CC4173" s="156">
        <v>1.0900000000000001</v>
      </c>
      <c r="CD4173">
        <v>600</v>
      </c>
      <c r="CE4173">
        <v>0.23042406128328974</v>
      </c>
      <c r="CF4173">
        <v>7.9706177964833156</v>
      </c>
      <c r="CG4173">
        <v>0.27567125729164776</v>
      </c>
      <c r="CH4173">
        <v>26.775713204983848</v>
      </c>
      <c r="CI4173">
        <v>6</v>
      </c>
    </row>
    <row r="4174" spans="47:87" x14ac:dyDescent="0.3">
      <c r="AU4174">
        <v>0.3</v>
      </c>
      <c r="AV4174">
        <v>19.488173780072895</v>
      </c>
      <c r="AW4174">
        <v>0.328779672548489</v>
      </c>
      <c r="AX4174">
        <v>1.2066478428498422</v>
      </c>
      <c r="AY4174">
        <v>332.31655965541393</v>
      </c>
      <c r="AZ4174">
        <v>9.9384018429099108E-2</v>
      </c>
      <c r="BA4174">
        <v>386.88865598593736</v>
      </c>
      <c r="BB4174">
        <v>357.11819931589019</v>
      </c>
      <c r="BC4174">
        <v>1</v>
      </c>
      <c r="BD4174">
        <v>38.251741530018585</v>
      </c>
      <c r="BE4174">
        <v>81.125712667946672</v>
      </c>
      <c r="BF4174">
        <v>8.1713103418550688</v>
      </c>
      <c r="BG4174">
        <v>3.353573029039203</v>
      </c>
      <c r="BH4174">
        <v>408.49170150285397</v>
      </c>
      <c r="BI4174">
        <v>0.2</v>
      </c>
      <c r="BJ4174">
        <v>2931.6524844599585</v>
      </c>
      <c r="BK4174">
        <v>659.74433232458705</v>
      </c>
      <c r="BL4174">
        <v>888.21285113564352</v>
      </c>
      <c r="BM4174">
        <v>950.91142111746035</v>
      </c>
      <c r="BN4174">
        <v>124.3835778062854</v>
      </c>
      <c r="BO4174">
        <v>29.705910391162849</v>
      </c>
      <c r="BP4174">
        <v>5.0960032391262143E-2</v>
      </c>
      <c r="BQ4174">
        <v>100</v>
      </c>
      <c r="BR4174">
        <v>336.99864702082999</v>
      </c>
      <c r="BS4174">
        <v>5.4026971836950322E-2</v>
      </c>
      <c r="BT4174">
        <v>3.1258995322281947E-4</v>
      </c>
      <c r="BU4174">
        <v>0</v>
      </c>
      <c r="BV4174">
        <v>0.49212289502477241</v>
      </c>
      <c r="BW4174">
        <v>13.864102172580681</v>
      </c>
      <c r="BX4174">
        <v>38.498400928026406</v>
      </c>
      <c r="BY4174">
        <v>40.032660782127437</v>
      </c>
      <c r="BZ4174">
        <v>804.84826829120834</v>
      </c>
      <c r="CA4174">
        <v>235.85120646626186</v>
      </c>
      <c r="CB4174">
        <v>236.81941242839829</v>
      </c>
      <c r="CC4174" s="156">
        <v>1.2</v>
      </c>
      <c r="CD4174">
        <v>1980</v>
      </c>
      <c r="CE4174">
        <v>1.7554303764573564E-2</v>
      </c>
      <c r="CF4174">
        <v>1.9825363105092306</v>
      </c>
      <c r="CG4174">
        <v>6.1854921290981899E-2</v>
      </c>
      <c r="CH4174">
        <v>-15.914358754845304</v>
      </c>
      <c r="CI4174" t="s">
        <v>479</v>
      </c>
    </row>
    <row r="4175" spans="47:87" x14ac:dyDescent="0.3">
      <c r="AU4175">
        <v>0.3</v>
      </c>
      <c r="AV4175">
        <v>20.528520941079293</v>
      </c>
      <c r="AW4175">
        <v>0.29462123505434479</v>
      </c>
      <c r="AX4175">
        <v>0.22243759212753922</v>
      </c>
      <c r="AY4175">
        <v>335.48906109675607</v>
      </c>
      <c r="AZ4175">
        <v>9.4271644144949013E-2</v>
      </c>
      <c r="BA4175">
        <v>396.8512073127331</v>
      </c>
      <c r="BB4175">
        <v>355.89625417481108</v>
      </c>
      <c r="BC4175">
        <v>1</v>
      </c>
      <c r="BD4175">
        <v>37.612657241239823</v>
      </c>
      <c r="BE4175">
        <v>72.036588280541437</v>
      </c>
      <c r="BF4175">
        <v>14.779005275584638</v>
      </c>
      <c r="BG4175">
        <v>4.0210202684534568</v>
      </c>
      <c r="BH4175">
        <v>415.1319003908817</v>
      </c>
      <c r="BI4175">
        <v>0.2</v>
      </c>
      <c r="BJ4175">
        <v>2748.129480914467</v>
      </c>
      <c r="BK4175">
        <v>661.61220263670316</v>
      </c>
      <c r="BL4175">
        <v>899.37908556705111</v>
      </c>
      <c r="BM4175">
        <v>839.9514555749123</v>
      </c>
      <c r="BN4175">
        <v>95.512305543643265</v>
      </c>
      <c r="BO4175">
        <v>26.301584599962851</v>
      </c>
      <c r="BP4175">
        <v>8.4232721547454439E-2</v>
      </c>
      <c r="BQ4175">
        <v>100</v>
      </c>
      <c r="BR4175">
        <v>424.66791911572426</v>
      </c>
      <c r="BS4175">
        <v>5.5884330694380611E-2</v>
      </c>
      <c r="BT4175">
        <v>3.2139853066114163E-4</v>
      </c>
      <c r="BU4175">
        <v>0</v>
      </c>
      <c r="BV4175">
        <v>0.52075581467711629</v>
      </c>
      <c r="BW4175">
        <v>15.20434225724985</v>
      </c>
      <c r="BX4175">
        <v>37.280470832597082</v>
      </c>
      <c r="BY4175">
        <v>33.307690500631793</v>
      </c>
      <c r="BZ4175">
        <v>1070.7575401293786</v>
      </c>
      <c r="CA4175">
        <v>425.81517475639754</v>
      </c>
      <c r="CB4175">
        <v>228.01029998120123</v>
      </c>
      <c r="CC4175" s="156">
        <v>0.96</v>
      </c>
      <c r="CD4175">
        <v>900</v>
      </c>
      <c r="CE4175">
        <v>0.22938118864571</v>
      </c>
      <c r="CF4175">
        <v>8.3337378889014335</v>
      </c>
      <c r="CG4175">
        <v>0.27646503727741628</v>
      </c>
      <c r="CH4175">
        <v>27.644459015664264</v>
      </c>
      <c r="CI4175">
        <v>6</v>
      </c>
    </row>
    <row r="4176" spans="47:87" x14ac:dyDescent="0.3">
      <c r="AU4176">
        <v>0.3</v>
      </c>
      <c r="AV4176">
        <v>18.948396279270451</v>
      </c>
      <c r="AW4176">
        <v>0.31636844643320139</v>
      </c>
      <c r="AX4176">
        <v>1.7555648407942475</v>
      </c>
      <c r="AY4176">
        <v>338.17745947153162</v>
      </c>
      <c r="AZ4176">
        <v>0.11661355311409038</v>
      </c>
      <c r="BA4176">
        <v>479.46863093525343</v>
      </c>
      <c r="BB4176">
        <v>419.45881618502744</v>
      </c>
      <c r="BC4176">
        <v>1</v>
      </c>
      <c r="BD4176">
        <v>40.175270055447207</v>
      </c>
      <c r="BE4176">
        <v>115.27799992278683</v>
      </c>
      <c r="BF4176">
        <v>13.299259841174887</v>
      </c>
      <c r="BG4176">
        <v>5.0470854599207309</v>
      </c>
      <c r="BH4176">
        <v>428.68486244404551</v>
      </c>
      <c r="BI4176">
        <v>0.19999999999999998</v>
      </c>
      <c r="BJ4176">
        <v>2028.4904317358337</v>
      </c>
      <c r="BK4176">
        <v>684.85875052137214</v>
      </c>
      <c r="BL4176">
        <v>973.01176027611496</v>
      </c>
      <c r="BM4176">
        <v>1039.267465427464</v>
      </c>
      <c r="BN4176">
        <v>66.277052217928698</v>
      </c>
      <c r="BO4176">
        <v>28.61599097220229</v>
      </c>
      <c r="BP4176">
        <v>4.5117008134120756E-2</v>
      </c>
      <c r="BQ4176">
        <v>100</v>
      </c>
      <c r="BR4176">
        <v>413.73205618448651</v>
      </c>
      <c r="BS4176">
        <v>5.5133970042964255E-2</v>
      </c>
      <c r="BT4176">
        <v>3.2756966574676923E-4</v>
      </c>
      <c r="BU4176">
        <v>24.611922380123062</v>
      </c>
      <c r="BV4176">
        <v>0.4927217582493803</v>
      </c>
      <c r="BW4176">
        <v>15.492844172623121</v>
      </c>
      <c r="BX4176">
        <v>37.862415582791883</v>
      </c>
      <c r="BY4176">
        <v>33.638424079721901</v>
      </c>
      <c r="BZ4176">
        <v>889.70727865205527</v>
      </c>
      <c r="CA4176">
        <v>313.60544754583492</v>
      </c>
      <c r="CB4176">
        <v>226.98181320697944</v>
      </c>
      <c r="CC4176" s="156">
        <v>0.83</v>
      </c>
      <c r="CD4176">
        <v>1770</v>
      </c>
      <c r="CE4176">
        <v>0.25735953254681165</v>
      </c>
      <c r="CF4176">
        <v>9.2613717010577687</v>
      </c>
      <c r="CG4176">
        <v>0.31079373147746908</v>
      </c>
      <c r="CH4176">
        <v>39.827799733532729</v>
      </c>
      <c r="CI4176">
        <v>5</v>
      </c>
    </row>
    <row r="4177" spans="47:87" x14ac:dyDescent="0.3">
      <c r="AU4177">
        <v>0.3</v>
      </c>
      <c r="AV4177">
        <v>18.774115778767118</v>
      </c>
      <c r="AW4177">
        <v>0.37046080683353649</v>
      </c>
      <c r="AX4177">
        <v>0.91187399742476538</v>
      </c>
      <c r="AY4177">
        <v>325.9705344023713</v>
      </c>
      <c r="AZ4177">
        <v>9.5523181693507153E-2</v>
      </c>
      <c r="BA4177">
        <v>427.85642304511356</v>
      </c>
      <c r="BB4177">
        <v>313.56966142243289</v>
      </c>
      <c r="BC4177">
        <v>1</v>
      </c>
      <c r="BD4177">
        <v>36.921401642187107</v>
      </c>
      <c r="BE4177">
        <v>121.92488099796405</v>
      </c>
      <c r="BF4177">
        <v>18.562878508417995</v>
      </c>
      <c r="BG4177">
        <v>5.7938839450734534</v>
      </c>
      <c r="BH4177">
        <v>450.40314954105543</v>
      </c>
      <c r="BI4177">
        <v>0.20000000000000007</v>
      </c>
      <c r="BJ4177">
        <v>2515.9728317424388</v>
      </c>
      <c r="BK4177">
        <v>683.70782445624582</v>
      </c>
      <c r="BL4177">
        <v>895.74510711651192</v>
      </c>
      <c r="BM4177">
        <v>852.41739537624062</v>
      </c>
      <c r="BN4177">
        <v>180.55654141725404</v>
      </c>
      <c r="BO4177">
        <v>33.458136828519542</v>
      </c>
      <c r="BP4177">
        <v>5.9168701081142361E-2</v>
      </c>
      <c r="BQ4177">
        <v>100</v>
      </c>
      <c r="BR4177">
        <v>356.47323059602979</v>
      </c>
      <c r="BS4177">
        <v>5.3767797314046503E-2</v>
      </c>
      <c r="BT4177">
        <v>3.1070770709570416E-4</v>
      </c>
      <c r="BU4177">
        <v>0</v>
      </c>
      <c r="BV4177">
        <v>0.53638473644827456</v>
      </c>
      <c r="BW4177">
        <v>14.725147729852152</v>
      </c>
      <c r="BX4177">
        <v>34.595285194852835</v>
      </c>
      <c r="BY4177">
        <v>37.476580054346158</v>
      </c>
      <c r="BZ4177">
        <v>991.35213419272725</v>
      </c>
      <c r="CA4177">
        <v>289.43543183458786</v>
      </c>
      <c r="CB4177">
        <v>218.83013296363058</v>
      </c>
      <c r="CC4177" s="156">
        <v>1.1599999999999999</v>
      </c>
      <c r="CD4177">
        <v>1510</v>
      </c>
      <c r="CE4177">
        <v>0.13223534836397488</v>
      </c>
      <c r="CF4177">
        <v>4.2313238151777757</v>
      </c>
      <c r="CG4177">
        <v>0.16012638889518049</v>
      </c>
      <c r="CH4177">
        <v>9.6597436739632787</v>
      </c>
      <c r="CI4177">
        <v>11</v>
      </c>
    </row>
    <row r="4178" spans="47:87" x14ac:dyDescent="0.3">
      <c r="AU4178">
        <v>0.3</v>
      </c>
      <c r="AV4178">
        <v>20.317862337566687</v>
      </c>
      <c r="AW4178">
        <v>0.31660586466802981</v>
      </c>
      <c r="AX4178">
        <v>0.97880489584255304</v>
      </c>
      <c r="AY4178">
        <v>334.32306701833812</v>
      </c>
      <c r="AZ4178">
        <v>0.10318380869093355</v>
      </c>
      <c r="BA4178">
        <v>461.40563293119033</v>
      </c>
      <c r="BB4178">
        <v>342.65058401758967</v>
      </c>
      <c r="BC4178">
        <v>1</v>
      </c>
      <c r="BD4178">
        <v>41.959119186636805</v>
      </c>
      <c r="BE4178">
        <v>105.84093558663852</v>
      </c>
      <c r="BF4178">
        <v>14.699710413644739</v>
      </c>
      <c r="BG4178">
        <v>4.1815453564335359</v>
      </c>
      <c r="BH4178">
        <v>422.4473196681696</v>
      </c>
      <c r="BI4178">
        <v>0.2</v>
      </c>
      <c r="BJ4178">
        <v>2221.6354267041638</v>
      </c>
      <c r="BK4178">
        <v>673.89896336289337</v>
      </c>
      <c r="BL4178">
        <v>899.83953020068247</v>
      </c>
      <c r="BM4178">
        <v>873.95309575965052</v>
      </c>
      <c r="BN4178">
        <v>272.49411840653204</v>
      </c>
      <c r="BO4178">
        <v>28.39462576704981</v>
      </c>
      <c r="BP4178">
        <v>7.468366039798531E-2</v>
      </c>
      <c r="BQ4178">
        <v>100</v>
      </c>
      <c r="BR4178">
        <v>332.95619499852916</v>
      </c>
      <c r="BS4178">
        <v>5.466054658949266E-2</v>
      </c>
      <c r="BT4178">
        <v>3.0239460317509526E-4</v>
      </c>
      <c r="BU4178">
        <v>89.742560718200622</v>
      </c>
      <c r="BV4178">
        <v>0.57174086569805238</v>
      </c>
      <c r="BW4178">
        <v>14.862499955187642</v>
      </c>
      <c r="BX4178">
        <v>37.982582083454773</v>
      </c>
      <c r="BY4178">
        <v>35.956441036873997</v>
      </c>
      <c r="BZ4178">
        <v>816.05012860881334</v>
      </c>
      <c r="CA4178">
        <v>283.97445823501323</v>
      </c>
      <c r="CB4178">
        <v>247.86677930619049</v>
      </c>
      <c r="CC4178" s="156">
        <v>1.01</v>
      </c>
      <c r="CD4178">
        <v>1590</v>
      </c>
      <c r="CE4178">
        <v>0.13040198536833425</v>
      </c>
      <c r="CF4178">
        <v>5.686657476422269</v>
      </c>
      <c r="CG4178">
        <v>0.17120418690628567</v>
      </c>
      <c r="CH4178">
        <v>10.128941637749088</v>
      </c>
      <c r="CI4178">
        <v>11</v>
      </c>
    </row>
    <row r="4179" spans="47:87" x14ac:dyDescent="0.3">
      <c r="AU4179">
        <v>0.3</v>
      </c>
      <c r="AV4179">
        <v>20.638794966688412</v>
      </c>
      <c r="AW4179">
        <v>0.2930668699305502</v>
      </c>
      <c r="AX4179">
        <v>1.8528836772574548</v>
      </c>
      <c r="AY4179">
        <v>350.00938003275627</v>
      </c>
      <c r="AZ4179">
        <v>0.10013702460434351</v>
      </c>
      <c r="BA4179">
        <v>438.67775553540793</v>
      </c>
      <c r="BB4179">
        <v>395.22933403227182</v>
      </c>
      <c r="BC4179">
        <v>1</v>
      </c>
      <c r="BD4179">
        <v>32.948480797571008</v>
      </c>
      <c r="BE4179">
        <v>114.5069750465539</v>
      </c>
      <c r="BF4179">
        <v>15.74621976281032</v>
      </c>
      <c r="BG4179">
        <v>5.5261396084188004</v>
      </c>
      <c r="BH4179">
        <v>396.70988919905261</v>
      </c>
      <c r="BI4179">
        <v>0.19999999999999998</v>
      </c>
      <c r="BJ4179">
        <v>2979.4095736468798</v>
      </c>
      <c r="BK4179">
        <v>694.67035528797612</v>
      </c>
      <c r="BL4179">
        <v>882.49135276665299</v>
      </c>
      <c r="BM4179">
        <v>1044.9999594496562</v>
      </c>
      <c r="BN4179">
        <v>127.8851299360412</v>
      </c>
      <c r="BO4179">
        <v>26.39157599049787</v>
      </c>
      <c r="BP4179">
        <v>5.5999570358197297E-2</v>
      </c>
      <c r="BQ4179">
        <v>100</v>
      </c>
      <c r="BR4179">
        <v>296.95053877965256</v>
      </c>
      <c r="BS4179">
        <v>5.3468028784559148E-2</v>
      </c>
      <c r="BT4179">
        <v>3.0614052532838295E-4</v>
      </c>
      <c r="BU4179">
        <v>0</v>
      </c>
      <c r="BV4179">
        <v>0.59270392480934297</v>
      </c>
      <c r="BW4179">
        <v>13.90816958048743</v>
      </c>
      <c r="BX4179">
        <v>35.476795782394476</v>
      </c>
      <c r="BY4179">
        <v>37.21396350410096</v>
      </c>
      <c r="BZ4179">
        <v>771.40721411587799</v>
      </c>
      <c r="CA4179">
        <v>240.11192070116931</v>
      </c>
      <c r="CB4179">
        <v>226.8328422426159</v>
      </c>
      <c r="CC4179" s="156">
        <v>0.61</v>
      </c>
      <c r="CD4179">
        <v>2270</v>
      </c>
      <c r="CE4179">
        <v>0.19165865387171466</v>
      </c>
      <c r="CF4179">
        <v>7.5948784241465077</v>
      </c>
      <c r="CG4179">
        <v>0.25045288236005253</v>
      </c>
      <c r="CH4179">
        <v>21.683166861576751</v>
      </c>
      <c r="CI4179">
        <v>7</v>
      </c>
    </row>
    <row r="4180" spans="47:87" x14ac:dyDescent="0.3">
      <c r="AU4180">
        <v>0.3</v>
      </c>
      <c r="AV4180">
        <v>19.655469592058616</v>
      </c>
      <c r="AW4180">
        <v>0.29663582483523654</v>
      </c>
      <c r="AX4180">
        <v>2.1813030634885511</v>
      </c>
      <c r="AY4180">
        <v>307.48757588904704</v>
      </c>
      <c r="AZ4180">
        <v>8.6341785359386775E-2</v>
      </c>
      <c r="BA4180">
        <v>448.98475930443794</v>
      </c>
      <c r="BB4180">
        <v>465.30954714611062</v>
      </c>
      <c r="BC4180">
        <v>1</v>
      </c>
      <c r="BD4180">
        <v>34.086652040077652</v>
      </c>
      <c r="BE4180">
        <v>95.107100587272527</v>
      </c>
      <c r="BF4180">
        <v>19.517963868281214</v>
      </c>
      <c r="BG4180">
        <v>4.5248659627622709</v>
      </c>
      <c r="BH4180">
        <v>413.5256638330448</v>
      </c>
      <c r="BI4180">
        <v>0.20000000000000004</v>
      </c>
      <c r="BJ4180">
        <v>2352.0386615782159</v>
      </c>
      <c r="BK4180">
        <v>677.2376391026487</v>
      </c>
      <c r="BL4180">
        <v>823.01306305151115</v>
      </c>
      <c r="BM4180">
        <v>818.47089970047932</v>
      </c>
      <c r="BN4180">
        <v>188.81272663783167</v>
      </c>
      <c r="BO4180">
        <v>26.946280974240409</v>
      </c>
      <c r="BP4180">
        <v>2.8443672111934302E-2</v>
      </c>
      <c r="BQ4180">
        <v>100</v>
      </c>
      <c r="BR4180">
        <v>370.19104402927854</v>
      </c>
      <c r="BS4180">
        <v>5.0903964094853399E-2</v>
      </c>
      <c r="BT4180">
        <v>3.1486698502722262E-4</v>
      </c>
      <c r="BU4180">
        <v>91.533538423801232</v>
      </c>
      <c r="BV4180">
        <v>0.53868160999489134</v>
      </c>
      <c r="BW4180">
        <v>14.175086109400059</v>
      </c>
      <c r="BX4180">
        <v>36.465731027119588</v>
      </c>
      <c r="BY4180">
        <v>31.707195342019482</v>
      </c>
      <c r="BZ4180">
        <v>924.38818504420055</v>
      </c>
      <c r="CA4180">
        <v>269.0853017291131</v>
      </c>
      <c r="CB4180">
        <v>234.92039390318558</v>
      </c>
      <c r="CC4180" s="156">
        <v>1.1100000000000001</v>
      </c>
      <c r="CD4180">
        <v>460</v>
      </c>
      <c r="CE4180">
        <v>0.21164942949515164</v>
      </c>
      <c r="CF4180">
        <v>7.538211341104418</v>
      </c>
      <c r="CG4180">
        <v>0.27754112536703135</v>
      </c>
      <c r="CH4180">
        <v>24.020403612115121</v>
      </c>
      <c r="CI4180">
        <v>6</v>
      </c>
    </row>
    <row r="4181" spans="47:87" x14ac:dyDescent="0.3">
      <c r="AU4181">
        <v>0.3</v>
      </c>
      <c r="AV4181">
        <v>21.091702368270585</v>
      </c>
      <c r="AW4181">
        <v>0.29525370286198321</v>
      </c>
      <c r="AX4181">
        <v>1.7508005877009958</v>
      </c>
      <c r="AY4181">
        <v>316.91007792193949</v>
      </c>
      <c r="AZ4181">
        <v>0.11717242977551076</v>
      </c>
      <c r="BA4181">
        <v>360.85124850588858</v>
      </c>
      <c r="BB4181">
        <v>287.21670169899818</v>
      </c>
      <c r="BC4181">
        <v>1</v>
      </c>
      <c r="BD4181">
        <v>38.552292884693593</v>
      </c>
      <c r="BE4181">
        <v>108.22774039942257</v>
      </c>
      <c r="BF4181">
        <v>18.74596512599495</v>
      </c>
      <c r="BG4181">
        <v>5.6434242805422699</v>
      </c>
      <c r="BH4181">
        <v>388.09791750450341</v>
      </c>
      <c r="BI4181">
        <v>0.20000000000000004</v>
      </c>
      <c r="BJ4181">
        <v>2625.3113464367516</v>
      </c>
      <c r="BK4181">
        <v>689.83366861833906</v>
      </c>
      <c r="BL4181">
        <v>894.75641683132528</v>
      </c>
      <c r="BM4181">
        <v>999.75488195785772</v>
      </c>
      <c r="BN4181">
        <v>111.07525613599253</v>
      </c>
      <c r="BO4181">
        <v>26.659257782920474</v>
      </c>
      <c r="BP4181">
        <v>4.7753201832427698E-2</v>
      </c>
      <c r="BQ4181">
        <v>100</v>
      </c>
      <c r="BR4181">
        <v>291.87548164693993</v>
      </c>
      <c r="BS4181">
        <v>5.3910293497639185E-2</v>
      </c>
      <c r="BT4181">
        <v>3.0185188531618062E-4</v>
      </c>
      <c r="BU4181">
        <v>0</v>
      </c>
      <c r="BV4181">
        <v>0.55402423729769934</v>
      </c>
      <c r="BW4181">
        <v>14.581885063450045</v>
      </c>
      <c r="BX4181">
        <v>36.549895400853224</v>
      </c>
      <c r="BY4181">
        <v>32.091359173456375</v>
      </c>
      <c r="BZ4181">
        <v>1062.0110920235238</v>
      </c>
      <c r="CA4181">
        <v>232.72486943186942</v>
      </c>
      <c r="CB4181">
        <v>216.3459188639942</v>
      </c>
      <c r="CC4181" s="156">
        <v>1.1000000000000001</v>
      </c>
      <c r="CD4181">
        <v>2230</v>
      </c>
      <c r="CE4181" t="s">
        <v>479</v>
      </c>
      <c r="CF4181">
        <v>-0.80126006212564604</v>
      </c>
      <c r="CG4181">
        <v>-2.6908029553354154E-2</v>
      </c>
      <c r="CH4181">
        <v>-32.500175893717234</v>
      </c>
      <c r="CI4181" t="s">
        <v>479</v>
      </c>
    </row>
    <row r="4182" spans="47:87" x14ac:dyDescent="0.3">
      <c r="AU4182">
        <v>0.3</v>
      </c>
      <c r="AV4182">
        <v>19.801505284088872</v>
      </c>
      <c r="AW4182">
        <v>0.26198730402935516</v>
      </c>
      <c r="AX4182">
        <v>0.63784538576764915</v>
      </c>
      <c r="AY4182">
        <v>319.12718472135197</v>
      </c>
      <c r="AZ4182">
        <v>9.0896188033063458E-2</v>
      </c>
      <c r="BA4182">
        <v>365.46539304044973</v>
      </c>
      <c r="BB4182">
        <v>358.3222254653349</v>
      </c>
      <c r="BC4182">
        <v>1</v>
      </c>
      <c r="BD4182">
        <v>45.366252871113289</v>
      </c>
      <c r="BE4182">
        <v>95.479078785649179</v>
      </c>
      <c r="BF4182">
        <v>9.5192579172723502</v>
      </c>
      <c r="BG4182">
        <v>5.9491069488411714</v>
      </c>
      <c r="BH4182">
        <v>421.84684245936381</v>
      </c>
      <c r="BI4182">
        <v>0.20000000000000004</v>
      </c>
      <c r="BJ4182">
        <v>2460.5957900363696</v>
      </c>
      <c r="BK4182">
        <v>686.79843822304758</v>
      </c>
      <c r="BL4182">
        <v>881.59847460493154</v>
      </c>
      <c r="BM4182">
        <v>978.57019955619205</v>
      </c>
      <c r="BN4182">
        <v>195.54610154675979</v>
      </c>
      <c r="BO4182">
        <v>23.649527860116137</v>
      </c>
      <c r="BP4182">
        <v>4.3166344844974967E-2</v>
      </c>
      <c r="BQ4182">
        <v>100</v>
      </c>
      <c r="BR4182">
        <v>345.01119711992953</v>
      </c>
      <c r="BS4182">
        <v>5.7715394215197821E-2</v>
      </c>
      <c r="BT4182">
        <v>2.8618761423973907E-4</v>
      </c>
      <c r="BU4182">
        <v>0</v>
      </c>
      <c r="BV4182">
        <v>0.4876004866461543</v>
      </c>
      <c r="BW4182">
        <v>14.811412893169416</v>
      </c>
      <c r="BX4182">
        <v>35.618741827898134</v>
      </c>
      <c r="BY4182">
        <v>37.500201416430961</v>
      </c>
      <c r="BZ4182">
        <v>1262.3654641731407</v>
      </c>
      <c r="CA4182">
        <v>263.05791442634501</v>
      </c>
      <c r="CB4182">
        <v>230.78745187594106</v>
      </c>
      <c r="CC4182" s="156">
        <v>1.1200000000000001</v>
      </c>
      <c r="CD4182">
        <v>2010</v>
      </c>
      <c r="CE4182">
        <v>-9.5101151979688048E-2</v>
      </c>
      <c r="CF4182">
        <v>0.56181394079223956</v>
      </c>
      <c r="CG4182">
        <v>1.742516307543886E-2</v>
      </c>
      <c r="CH4182">
        <v>-25.268552679619791</v>
      </c>
      <c r="CI4182" t="s">
        <v>479</v>
      </c>
    </row>
    <row r="4183" spans="47:87" x14ac:dyDescent="0.3">
      <c r="AU4183">
        <v>0.3</v>
      </c>
      <c r="AV4183">
        <v>18.450923918994192</v>
      </c>
      <c r="AW4183">
        <v>0.23214477224112995</v>
      </c>
      <c r="AX4183">
        <v>1.4458332078385172</v>
      </c>
      <c r="AY4183">
        <v>296.2758987815393</v>
      </c>
      <c r="AZ4183">
        <v>0.11088872496250043</v>
      </c>
      <c r="BA4183">
        <v>467.78593667080213</v>
      </c>
      <c r="BB4183">
        <v>356.2930920216246</v>
      </c>
      <c r="BC4183">
        <v>1</v>
      </c>
      <c r="BD4183">
        <v>39.136008586346634</v>
      </c>
      <c r="BE4183">
        <v>85.891020629743409</v>
      </c>
      <c r="BF4183">
        <v>9.1895564757966728</v>
      </c>
      <c r="BG4183">
        <v>3.3804220291256462</v>
      </c>
      <c r="BH4183">
        <v>412.40526595969988</v>
      </c>
      <c r="BI4183">
        <v>0.19999999999999998</v>
      </c>
      <c r="BJ4183">
        <v>2695.8479919922111</v>
      </c>
      <c r="BK4183">
        <v>706.48154759295505</v>
      </c>
      <c r="BL4183">
        <v>939.62080518236723</v>
      </c>
      <c r="BM4183">
        <v>970.05189040421646</v>
      </c>
      <c r="BN4183">
        <v>134.74687606437578</v>
      </c>
      <c r="BO4183">
        <v>21.251357663515666</v>
      </c>
      <c r="BP4183">
        <v>2.2197025084178929E-3</v>
      </c>
      <c r="BQ4183">
        <v>100</v>
      </c>
      <c r="BR4183">
        <v>333.93789526689324</v>
      </c>
      <c r="BS4183">
        <v>5.4465743094946624E-2</v>
      </c>
      <c r="BT4183">
        <v>3.2056149387644161E-4</v>
      </c>
      <c r="BU4183">
        <v>117.11376880151961</v>
      </c>
      <c r="BV4183">
        <v>0.55670845802041258</v>
      </c>
      <c r="BW4183">
        <v>14.957985076262192</v>
      </c>
      <c r="BX4183">
        <v>37.866121264466578</v>
      </c>
      <c r="BY4183">
        <v>38.429734225111424</v>
      </c>
      <c r="BZ4183">
        <v>903.31313098019325</v>
      </c>
      <c r="CA4183">
        <v>304.91918495158222</v>
      </c>
      <c r="CB4183">
        <v>228.08149695699689</v>
      </c>
      <c r="CC4183" s="156">
        <v>1.01</v>
      </c>
      <c r="CD4183">
        <v>1480</v>
      </c>
      <c r="CE4183">
        <v>0.10782671308067715</v>
      </c>
      <c r="CF4183">
        <v>3.4627230585042401</v>
      </c>
      <c r="CG4183">
        <v>0.14264671553918482</v>
      </c>
      <c r="CH4183">
        <v>0.28272741394209744</v>
      </c>
      <c r="CI4183">
        <v>17</v>
      </c>
    </row>
    <row r="4184" spans="47:87" x14ac:dyDescent="0.3">
      <c r="AU4184">
        <v>0.3</v>
      </c>
      <c r="AV4184">
        <v>21.086039319953993</v>
      </c>
      <c r="AW4184">
        <v>0.23713521222203798</v>
      </c>
      <c r="AX4184">
        <v>0.18288058356249454</v>
      </c>
      <c r="AY4184">
        <v>348.26602201898891</v>
      </c>
      <c r="AZ4184">
        <v>8.4814801660606828E-2</v>
      </c>
      <c r="BA4184">
        <v>401.79819755713322</v>
      </c>
      <c r="BB4184">
        <v>286.88801885970554</v>
      </c>
      <c r="BC4184">
        <v>1</v>
      </c>
      <c r="BD4184">
        <v>46.163949919686324</v>
      </c>
      <c r="BE4184">
        <v>93.385202981092306</v>
      </c>
      <c r="BF4184">
        <v>17.628536652331082</v>
      </c>
      <c r="BG4184">
        <v>4.9279014206679204</v>
      </c>
      <c r="BH4184">
        <v>404.00044770121997</v>
      </c>
      <c r="BI4184">
        <v>0.20000000000000004</v>
      </c>
      <c r="BJ4184">
        <v>2799.4743904072393</v>
      </c>
      <c r="BK4184">
        <v>668.08200865883612</v>
      </c>
      <c r="BL4184">
        <v>894.56060297075487</v>
      </c>
      <c r="BM4184">
        <v>851.22005072173647</v>
      </c>
      <c r="BN4184">
        <v>133.20681820530822</v>
      </c>
      <c r="BO4184">
        <v>21.304996867826919</v>
      </c>
      <c r="BP4184">
        <v>5.1331864326849302E-2</v>
      </c>
      <c r="BQ4184">
        <v>100</v>
      </c>
      <c r="BR4184">
        <v>344.50105495045909</v>
      </c>
      <c r="BS4184">
        <v>5.8906347042403384E-2</v>
      </c>
      <c r="BT4184">
        <v>3.0472819426397333E-4</v>
      </c>
      <c r="BU4184">
        <v>0</v>
      </c>
      <c r="BV4184">
        <v>0.59483396069335792</v>
      </c>
      <c r="BW4184">
        <v>14.638439880054776</v>
      </c>
      <c r="BX4184">
        <v>37.692754369130675</v>
      </c>
      <c r="BY4184">
        <v>34.161408284125898</v>
      </c>
      <c r="BZ4184">
        <v>1010.7322727251669</v>
      </c>
      <c r="CA4184">
        <v>196.63471075342213</v>
      </c>
      <c r="CB4184">
        <v>222.63793913920153</v>
      </c>
      <c r="CC4184" s="156">
        <v>1.05</v>
      </c>
      <c r="CD4184">
        <v>1400</v>
      </c>
      <c r="CE4184">
        <v>5.4974844226511443E-2</v>
      </c>
      <c r="CF4184">
        <v>3.1214109692461047</v>
      </c>
      <c r="CG4184">
        <v>8.9284637410141351E-2</v>
      </c>
      <c r="CH4184">
        <v>-9.2681602122473059</v>
      </c>
      <c r="CI4184" t="s">
        <v>479</v>
      </c>
    </row>
    <row r="4185" spans="47:87" x14ac:dyDescent="0.3">
      <c r="AU4185">
        <v>0.3</v>
      </c>
      <c r="AV4185">
        <v>19.084890240916184</v>
      </c>
      <c r="AW4185">
        <v>0.30989351344239152</v>
      </c>
      <c r="AX4185">
        <v>0.57045052548385256</v>
      </c>
      <c r="AY4185">
        <v>315.69016747855432</v>
      </c>
      <c r="AZ4185">
        <v>0.10515554073685419</v>
      </c>
      <c r="BA4185">
        <v>458.43588285308334</v>
      </c>
      <c r="BB4185">
        <v>369.15528714941667</v>
      </c>
      <c r="BC4185">
        <v>1</v>
      </c>
      <c r="BD4185">
        <v>39.355005608631821</v>
      </c>
      <c r="BE4185">
        <v>94.374056063227556</v>
      </c>
      <c r="BF4185">
        <v>18.111592218353511</v>
      </c>
      <c r="BG4185">
        <v>5.332896732432002</v>
      </c>
      <c r="BH4185">
        <v>418.24461295126889</v>
      </c>
      <c r="BI4185">
        <v>0.2</v>
      </c>
      <c r="BJ4185">
        <v>2870.3064446347798</v>
      </c>
      <c r="BK4185">
        <v>680.08916869548295</v>
      </c>
      <c r="BL4185">
        <v>884.85013237417286</v>
      </c>
      <c r="BM4185">
        <v>889.22403988446149</v>
      </c>
      <c r="BN4185">
        <v>140.74633675047778</v>
      </c>
      <c r="BO4185">
        <v>27.903082232238518</v>
      </c>
      <c r="BP4185">
        <v>5.9677651783427134E-2</v>
      </c>
      <c r="BQ4185">
        <v>100</v>
      </c>
      <c r="BR4185">
        <v>310.19970701809802</v>
      </c>
      <c r="BS4185">
        <v>5.5560232821512359E-2</v>
      </c>
      <c r="BT4185">
        <v>2.9637485278233164E-4</v>
      </c>
      <c r="BU4185">
        <v>0</v>
      </c>
      <c r="BV4185">
        <v>0.53690398283715346</v>
      </c>
      <c r="BW4185">
        <v>16.59928009802719</v>
      </c>
      <c r="BX4185">
        <v>37.181701157725925</v>
      </c>
      <c r="BY4185">
        <v>33.636563413390448</v>
      </c>
      <c r="BZ4185">
        <v>1281.5552595434758</v>
      </c>
      <c r="CA4185">
        <v>426.58243224522062</v>
      </c>
      <c r="CB4185">
        <v>253.98470112218615</v>
      </c>
      <c r="CC4185" s="156">
        <v>0.88</v>
      </c>
      <c r="CD4185">
        <v>2040</v>
      </c>
      <c r="CE4185">
        <v>9.1899707170794542E-2</v>
      </c>
      <c r="CF4185">
        <v>3.5814464515344908</v>
      </c>
      <c r="CG4185">
        <v>0.13102544804963989</v>
      </c>
      <c r="CH4185">
        <v>-5.733679682436323</v>
      </c>
      <c r="CI4185" t="s">
        <v>479</v>
      </c>
    </row>
    <row r="4186" spans="47:87" x14ac:dyDescent="0.3">
      <c r="AU4186">
        <v>0.3</v>
      </c>
      <c r="AV4186">
        <v>19.438135946530977</v>
      </c>
      <c r="AW4186">
        <v>0.29975566739354537</v>
      </c>
      <c r="AX4186">
        <v>0.59831611261726181</v>
      </c>
      <c r="AY4186">
        <v>324.60586009153064</v>
      </c>
      <c r="AZ4186">
        <v>0.10792506746739065</v>
      </c>
      <c r="BA4186">
        <v>380.99239416233365</v>
      </c>
      <c r="BB4186">
        <v>325.54084225061592</v>
      </c>
      <c r="BC4186">
        <v>1</v>
      </c>
      <c r="BD4186">
        <v>42.170795329944937</v>
      </c>
      <c r="BE4186">
        <v>104.64099587211476</v>
      </c>
      <c r="BF4186">
        <v>26.259278944366674</v>
      </c>
      <c r="BG4186">
        <v>4.8418760181585041</v>
      </c>
      <c r="BH4186">
        <v>423.59369179039481</v>
      </c>
      <c r="BI4186">
        <v>0.2</v>
      </c>
      <c r="BJ4186">
        <v>2209.5951283588965</v>
      </c>
      <c r="BK4186">
        <v>690.38870660032967</v>
      </c>
      <c r="BL4186">
        <v>883.53557699726684</v>
      </c>
      <c r="BM4186">
        <v>906.35336873267033</v>
      </c>
      <c r="BN4186">
        <v>120.75630506750221</v>
      </c>
      <c r="BO4186">
        <v>27.270347918263937</v>
      </c>
      <c r="BP4186">
        <v>2.3708431815638201E-2</v>
      </c>
      <c r="BQ4186">
        <v>100</v>
      </c>
      <c r="BR4186">
        <v>333.44071383407658</v>
      </c>
      <c r="BS4186">
        <v>5.2497562793546997E-2</v>
      </c>
      <c r="BT4186">
        <v>3.2911229055557895E-4</v>
      </c>
      <c r="BU4186">
        <v>7.6132733073208296</v>
      </c>
      <c r="BV4186">
        <v>0.56831889735263086</v>
      </c>
      <c r="BW4186">
        <v>14.883801727106498</v>
      </c>
      <c r="BX4186">
        <v>35.098671553345589</v>
      </c>
      <c r="BY4186">
        <v>39.606177955507235</v>
      </c>
      <c r="BZ4186">
        <v>1176.7166782916624</v>
      </c>
      <c r="CA4186">
        <v>275.44104205125188</v>
      </c>
      <c r="CB4186">
        <v>242.03105011450177</v>
      </c>
      <c r="CC4186" s="156">
        <v>1.1000000000000001</v>
      </c>
      <c r="CD4186">
        <v>1550</v>
      </c>
      <c r="CE4186">
        <v>0.14453702494563436</v>
      </c>
      <c r="CF4186">
        <v>5.0079772624180325</v>
      </c>
      <c r="CG4186">
        <v>0.1918464938671422</v>
      </c>
      <c r="CH4186">
        <v>6.2023474277966892</v>
      </c>
      <c r="CI4186">
        <v>11</v>
      </c>
    </row>
    <row r="4187" spans="47:87" x14ac:dyDescent="0.3">
      <c r="AU4187">
        <v>0.3</v>
      </c>
      <c r="AV4187">
        <v>20.174175535593939</v>
      </c>
      <c r="AW4187">
        <v>0.28981345963031929</v>
      </c>
      <c r="AX4187">
        <v>0.76809983210889177</v>
      </c>
      <c r="AY4187">
        <v>330.47658700529786</v>
      </c>
      <c r="AZ4187">
        <v>0.10039445161079215</v>
      </c>
      <c r="BA4187">
        <v>480.33764872090734</v>
      </c>
      <c r="BB4187">
        <v>292.37439383790985</v>
      </c>
      <c r="BC4187">
        <v>1</v>
      </c>
      <c r="BD4187">
        <v>37.508587847620674</v>
      </c>
      <c r="BE4187">
        <v>98.929227290582105</v>
      </c>
      <c r="BF4187">
        <v>12.211683668862912</v>
      </c>
      <c r="BG4187">
        <v>4.9566422403152703</v>
      </c>
      <c r="BH4187">
        <v>417.94236102898759</v>
      </c>
      <c r="BI4187">
        <v>0.19999999999999996</v>
      </c>
      <c r="BJ4187">
        <v>2816.0062970826598</v>
      </c>
      <c r="BK4187">
        <v>704.29328111221946</v>
      </c>
      <c r="BL4187">
        <v>879.79953160341427</v>
      </c>
      <c r="BM4187">
        <v>946.52580656761427</v>
      </c>
      <c r="BN4187">
        <v>139.48145120427461</v>
      </c>
      <c r="BO4187">
        <v>26.300254831558611</v>
      </c>
      <c r="BP4187">
        <v>3.0901204982621597E-2</v>
      </c>
      <c r="BQ4187">
        <v>100</v>
      </c>
      <c r="BR4187">
        <v>287.14445343120047</v>
      </c>
      <c r="BS4187">
        <v>5.3266417833037621E-2</v>
      </c>
      <c r="BT4187">
        <v>2.7543117588166001E-4</v>
      </c>
      <c r="BU4187">
        <v>28.50682230120464</v>
      </c>
      <c r="BV4187">
        <v>0.54345063865493692</v>
      </c>
      <c r="BW4187">
        <v>13.433451544373215</v>
      </c>
      <c r="BX4187">
        <v>33.557308825522831</v>
      </c>
      <c r="BY4187">
        <v>33.973685894253975</v>
      </c>
      <c r="BZ4187">
        <v>1168.8686584118545</v>
      </c>
      <c r="CA4187">
        <v>299.14655625613415</v>
      </c>
      <c r="CB4187">
        <v>260.7076244475744</v>
      </c>
      <c r="CC4187" s="156">
        <v>0.87</v>
      </c>
      <c r="CD4187">
        <v>1940</v>
      </c>
      <c r="CE4187">
        <v>0.17635218688515319</v>
      </c>
      <c r="CF4187">
        <v>5.8431964550110091</v>
      </c>
      <c r="CG4187">
        <v>0.212531973064956</v>
      </c>
      <c r="CH4187">
        <v>13.335569265599901</v>
      </c>
      <c r="CI4187">
        <v>8</v>
      </c>
    </row>
    <row r="4188" spans="47:87" x14ac:dyDescent="0.3">
      <c r="AU4188">
        <v>0.3</v>
      </c>
      <c r="AV4188">
        <v>18.881193773872969</v>
      </c>
      <c r="AW4188">
        <v>0.29084166718132637</v>
      </c>
      <c r="AX4188">
        <v>1.8814107460627454</v>
      </c>
      <c r="AY4188">
        <v>326.74679632109479</v>
      </c>
      <c r="AZ4188">
        <v>0.12677843714766934</v>
      </c>
      <c r="BA4188">
        <v>514.84799454841334</v>
      </c>
      <c r="BB4188">
        <v>238.01712953885806</v>
      </c>
      <c r="BC4188">
        <v>1</v>
      </c>
      <c r="BD4188">
        <v>27.559761288313979</v>
      </c>
      <c r="BE4188">
        <v>85.565554368298933</v>
      </c>
      <c r="BF4188">
        <v>18.924346114138352</v>
      </c>
      <c r="BG4188">
        <v>5.1077370475436528</v>
      </c>
      <c r="BH4188">
        <v>397.50836555148305</v>
      </c>
      <c r="BI4188">
        <v>0.19999999999999996</v>
      </c>
      <c r="BJ4188">
        <v>2720.3214578756329</v>
      </c>
      <c r="BK4188">
        <v>676.22470701123029</v>
      </c>
      <c r="BL4188">
        <v>883.63406997669711</v>
      </c>
      <c r="BM4188">
        <v>768.01256463093307</v>
      </c>
      <c r="BN4188">
        <v>167.15745383922928</v>
      </c>
      <c r="BO4188">
        <v>26.234287425296188</v>
      </c>
      <c r="BP4188">
        <v>5.0211726501126382E-2</v>
      </c>
      <c r="BQ4188">
        <v>100</v>
      </c>
      <c r="BR4188">
        <v>389.60404055487908</v>
      </c>
      <c r="BS4188">
        <v>6.1295800159812244E-2</v>
      </c>
      <c r="BT4188">
        <v>3.0602060316354304E-4</v>
      </c>
      <c r="BU4188">
        <v>0</v>
      </c>
      <c r="BV4188">
        <v>0.52814432090473362</v>
      </c>
      <c r="BW4188">
        <v>14.301835234091444</v>
      </c>
      <c r="BX4188">
        <v>35.411502618201474</v>
      </c>
      <c r="BY4188">
        <v>33.152885582030223</v>
      </c>
      <c r="BZ4188">
        <v>964.45757367967371</v>
      </c>
      <c r="CA4188">
        <v>251.10400303934676</v>
      </c>
      <c r="CB4188">
        <v>243.30662984666208</v>
      </c>
      <c r="CC4188" s="156">
        <v>1.0900000000000001</v>
      </c>
      <c r="CD4188">
        <v>1880</v>
      </c>
      <c r="CE4188">
        <v>0.15367503854686215</v>
      </c>
      <c r="CF4188">
        <v>4.724477292251354</v>
      </c>
      <c r="CG4188">
        <v>0.18713610579031301</v>
      </c>
      <c r="CH4188">
        <v>15.952177922354466</v>
      </c>
      <c r="CI4188">
        <v>9</v>
      </c>
    </row>
    <row r="4189" spans="47:87" x14ac:dyDescent="0.3">
      <c r="AU4189">
        <v>0.3</v>
      </c>
      <c r="AV4189">
        <v>17.880460043150705</v>
      </c>
      <c r="AW4189">
        <v>0.33563657804584485</v>
      </c>
      <c r="AX4189">
        <v>1.7207863858901666</v>
      </c>
      <c r="AY4189">
        <v>314.44327085285835</v>
      </c>
      <c r="AZ4189">
        <v>0.11316040252434406</v>
      </c>
      <c r="BA4189">
        <v>389.36944126516698</v>
      </c>
      <c r="BB4189">
        <v>265.41627028451092</v>
      </c>
      <c r="BC4189">
        <v>1</v>
      </c>
      <c r="BD4189">
        <v>37.420481615922235</v>
      </c>
      <c r="BE4189">
        <v>92.584275781987785</v>
      </c>
      <c r="BF4189">
        <v>16.605538735453536</v>
      </c>
      <c r="BG4189">
        <v>3.8613631663834496</v>
      </c>
      <c r="BH4189">
        <v>404.62600325821444</v>
      </c>
      <c r="BI4189">
        <v>0.19999999999999998</v>
      </c>
      <c r="BJ4189">
        <v>2500.2818296423884</v>
      </c>
      <c r="BK4189">
        <v>696.09769725503793</v>
      </c>
      <c r="BL4189">
        <v>895.86638732616711</v>
      </c>
      <c r="BM4189">
        <v>996.8497306521258</v>
      </c>
      <c r="BN4189">
        <v>204.08059292041915</v>
      </c>
      <c r="BO4189">
        <v>30.288216211168926</v>
      </c>
      <c r="BP4189">
        <v>5.6483613431865427E-2</v>
      </c>
      <c r="BQ4189">
        <v>100</v>
      </c>
      <c r="BR4189">
        <v>352.36022690081921</v>
      </c>
      <c r="BS4189">
        <v>5.9242803750628001E-2</v>
      </c>
      <c r="BT4189">
        <v>2.979074359235635E-4</v>
      </c>
      <c r="BU4189">
        <v>64.656569666598017</v>
      </c>
      <c r="BV4189">
        <v>0.52665096957376234</v>
      </c>
      <c r="BW4189">
        <v>14.524091680033065</v>
      </c>
      <c r="BX4189">
        <v>36.217725751625657</v>
      </c>
      <c r="BY4189">
        <v>37.287747420323392</v>
      </c>
      <c r="BZ4189">
        <v>1061.1024353585597</v>
      </c>
      <c r="CA4189">
        <v>301.88642343371043</v>
      </c>
      <c r="CB4189">
        <v>232.25291346272095</v>
      </c>
      <c r="CC4189" s="156">
        <v>0.99</v>
      </c>
      <c r="CD4189">
        <v>2080</v>
      </c>
      <c r="CE4189">
        <v>0.13031361142995679</v>
      </c>
      <c r="CF4189">
        <v>5.087351697923653</v>
      </c>
      <c r="CG4189">
        <v>0.17280853725151435</v>
      </c>
      <c r="CH4189">
        <v>0.99557392813724177</v>
      </c>
      <c r="CI4189">
        <v>17</v>
      </c>
    </row>
    <row r="4190" spans="47:87" x14ac:dyDescent="0.3">
      <c r="AU4190">
        <v>0.3</v>
      </c>
      <c r="AV4190">
        <v>20.037755051855981</v>
      </c>
      <c r="AW4190">
        <v>0.35630655840956194</v>
      </c>
      <c r="AX4190">
        <v>1.4666932301665083</v>
      </c>
      <c r="AY4190">
        <v>324.14221606573898</v>
      </c>
      <c r="AZ4190">
        <v>9.2957745966355976E-2</v>
      </c>
      <c r="BA4190">
        <v>510.49211490316736</v>
      </c>
      <c r="BB4190">
        <v>403.80594928999204</v>
      </c>
      <c r="BC4190">
        <v>1</v>
      </c>
      <c r="BD4190">
        <v>40.398812528842143</v>
      </c>
      <c r="BE4190">
        <v>85.192931823451971</v>
      </c>
      <c r="BF4190">
        <v>3.0454928652257243</v>
      </c>
      <c r="BG4190">
        <v>4.9757088136982865</v>
      </c>
      <c r="BH4190">
        <v>439.1374777576641</v>
      </c>
      <c r="BI4190">
        <v>0.19999999999999998</v>
      </c>
      <c r="BJ4190">
        <v>2320.2336059790537</v>
      </c>
      <c r="BK4190">
        <v>696.76117392020717</v>
      </c>
      <c r="BL4190">
        <v>958.80494415757971</v>
      </c>
      <c r="BM4190">
        <v>1068.8424701122467</v>
      </c>
      <c r="BN4190">
        <v>198.0182949800145</v>
      </c>
      <c r="BO4190">
        <v>32.267380191310011</v>
      </c>
      <c r="BP4190">
        <v>4.6275081235851376E-2</v>
      </c>
      <c r="BQ4190">
        <v>100</v>
      </c>
      <c r="BR4190">
        <v>285.5491319969741</v>
      </c>
      <c r="BS4190">
        <v>5.0742608796413978E-2</v>
      </c>
      <c r="BT4190">
        <v>2.9382720966086634E-4</v>
      </c>
      <c r="BU4190">
        <v>0</v>
      </c>
      <c r="BV4190">
        <v>0.5304071037802438</v>
      </c>
      <c r="BW4190">
        <v>13.9127862717942</v>
      </c>
      <c r="BX4190">
        <v>36.098921722086381</v>
      </c>
      <c r="BY4190">
        <v>33.529686392181283</v>
      </c>
      <c r="BZ4190">
        <v>1123.5749659416585</v>
      </c>
      <c r="CA4190">
        <v>304.65521562108063</v>
      </c>
      <c r="CB4190">
        <v>239.85927581131844</v>
      </c>
      <c r="CC4190" s="156">
        <v>1.01</v>
      </c>
      <c r="CD4190">
        <v>1670</v>
      </c>
      <c r="CE4190">
        <v>8.7024563516296505E-2</v>
      </c>
      <c r="CF4190">
        <v>3.4799687489225115</v>
      </c>
      <c r="CG4190">
        <v>0.12904280744549507</v>
      </c>
      <c r="CH4190">
        <v>-1.3420550030962859</v>
      </c>
      <c r="CI4190" t="s">
        <v>479</v>
      </c>
    </row>
    <row r="4191" spans="47:87" x14ac:dyDescent="0.3">
      <c r="AU4191">
        <v>0.3</v>
      </c>
      <c r="AV4191">
        <v>18.622680145683454</v>
      </c>
      <c r="AW4191">
        <v>0.32180046231965476</v>
      </c>
      <c r="AX4191">
        <v>1.4434351411062727</v>
      </c>
      <c r="AY4191">
        <v>332.77255911955012</v>
      </c>
      <c r="AZ4191">
        <v>8.4425608279492831E-2</v>
      </c>
      <c r="BA4191">
        <v>514.83548831079543</v>
      </c>
      <c r="BB4191">
        <v>350.22089008242864</v>
      </c>
      <c r="BC4191">
        <v>1</v>
      </c>
      <c r="BD4191">
        <v>26.257404607498799</v>
      </c>
      <c r="BE4191">
        <v>95.703759407169869</v>
      </c>
      <c r="BF4191">
        <v>12.924678384824938</v>
      </c>
      <c r="BG4191">
        <v>4.0749691420530842</v>
      </c>
      <c r="BH4191">
        <v>412.19067834890421</v>
      </c>
      <c r="BI4191">
        <v>0.20000000000000004</v>
      </c>
      <c r="BJ4191">
        <v>2250.001711011002</v>
      </c>
      <c r="BK4191">
        <v>690.31215824398669</v>
      </c>
      <c r="BL4191">
        <v>944.69978619995516</v>
      </c>
      <c r="BM4191">
        <v>992.95974612908935</v>
      </c>
      <c r="BN4191">
        <v>123.52724335919335</v>
      </c>
      <c r="BO4191">
        <v>29.29805012367839</v>
      </c>
      <c r="BP4191">
        <v>2.291421269697079E-2</v>
      </c>
      <c r="BQ4191">
        <v>100</v>
      </c>
      <c r="BR4191">
        <v>354.71972178325575</v>
      </c>
      <c r="BS4191">
        <v>5.3971014772976833E-2</v>
      </c>
      <c r="BT4191">
        <v>3.1884175130011499E-4</v>
      </c>
      <c r="BU4191">
        <v>49.22019658710596</v>
      </c>
      <c r="BV4191">
        <v>0.57180240429356677</v>
      </c>
      <c r="BW4191">
        <v>15.106815679927815</v>
      </c>
      <c r="BX4191">
        <v>34.940385458615971</v>
      </c>
      <c r="BY4191">
        <v>24.417040608456922</v>
      </c>
      <c r="BZ4191">
        <v>1085.9099360645839</v>
      </c>
      <c r="CA4191">
        <v>331.00166883369172</v>
      </c>
      <c r="CB4191">
        <v>224.33801843580855</v>
      </c>
      <c r="CC4191" s="156">
        <v>0.91</v>
      </c>
      <c r="CD4191">
        <v>1860</v>
      </c>
      <c r="CE4191">
        <v>0.21741841586408506</v>
      </c>
      <c r="CF4191">
        <v>6.9222749515075943</v>
      </c>
      <c r="CG4191">
        <v>0.29015644078437397</v>
      </c>
      <c r="CH4191">
        <v>22.483289618639414</v>
      </c>
      <c r="CI4191">
        <v>6</v>
      </c>
    </row>
    <row r="4192" spans="47:87" x14ac:dyDescent="0.3">
      <c r="AU4192">
        <v>0.3</v>
      </c>
      <c r="AV4192">
        <v>20.739927756737881</v>
      </c>
      <c r="AW4192">
        <v>0.29459894170659662</v>
      </c>
      <c r="AX4192">
        <v>1.5700092200160431</v>
      </c>
      <c r="AY4192">
        <v>372.27545680032227</v>
      </c>
      <c r="AZ4192">
        <v>9.7781425644592246E-2</v>
      </c>
      <c r="BA4192">
        <v>526.77539692418225</v>
      </c>
      <c r="BB4192">
        <v>401.24691000938361</v>
      </c>
      <c r="BC4192">
        <v>1</v>
      </c>
      <c r="BD4192">
        <v>34.886332517325393</v>
      </c>
      <c r="BE4192">
        <v>98.792745042294854</v>
      </c>
      <c r="BF4192">
        <v>21.093181722635556</v>
      </c>
      <c r="BG4192">
        <v>5.2068039024351824</v>
      </c>
      <c r="BH4192">
        <v>447.61230584220698</v>
      </c>
      <c r="BI4192">
        <v>0.19999999999999998</v>
      </c>
      <c r="BJ4192">
        <v>2132.784851353857</v>
      </c>
      <c r="BK4192">
        <v>678.5028437475662</v>
      </c>
      <c r="BL4192">
        <v>917.23493072244298</v>
      </c>
      <c r="BM4192">
        <v>982.05048611338759</v>
      </c>
      <c r="BN4192">
        <v>99.531554713746914</v>
      </c>
      <c r="BO4192">
        <v>26.654214704115624</v>
      </c>
      <c r="BP4192">
        <v>4.1178219360479593E-2</v>
      </c>
      <c r="BQ4192">
        <v>100</v>
      </c>
      <c r="BR4192">
        <v>255.12061422268283</v>
      </c>
      <c r="BS4192">
        <v>5.7893273289335502E-2</v>
      </c>
      <c r="BT4192">
        <v>3.1249181516176022E-4</v>
      </c>
      <c r="BU4192">
        <v>0</v>
      </c>
      <c r="BV4192">
        <v>0.48398357978531686</v>
      </c>
      <c r="BW4192">
        <v>14.730449649319326</v>
      </c>
      <c r="BX4192">
        <v>33.115693387224105</v>
      </c>
      <c r="BY4192">
        <v>29.939620370674199</v>
      </c>
      <c r="BZ4192">
        <v>934.81283486008158</v>
      </c>
      <c r="CA4192">
        <v>356.57749960460063</v>
      </c>
      <c r="CB4192">
        <v>240.77481935461023</v>
      </c>
      <c r="CC4192" s="156">
        <v>1.03</v>
      </c>
      <c r="CD4192">
        <v>460</v>
      </c>
      <c r="CE4192">
        <v>0.25750163343220156</v>
      </c>
      <c r="CF4192">
        <v>8.3636938629971453</v>
      </c>
      <c r="CG4192">
        <v>0.3504917075766118</v>
      </c>
      <c r="CH4192">
        <v>33.426579035038444</v>
      </c>
      <c r="CI4192">
        <v>4</v>
      </c>
    </row>
    <row r="4193" spans="47:87" x14ac:dyDescent="0.3">
      <c r="AU4193">
        <v>0.3</v>
      </c>
      <c r="AV4193">
        <v>20.084165619722008</v>
      </c>
      <c r="AW4193">
        <v>0.3156794466592</v>
      </c>
      <c r="AX4193">
        <v>1.2402891125020159</v>
      </c>
      <c r="AY4193">
        <v>324.50005176512138</v>
      </c>
      <c r="AZ4193">
        <v>9.4081836729270535E-2</v>
      </c>
      <c r="BA4193">
        <v>372.03626113303284</v>
      </c>
      <c r="BB4193">
        <v>404.80559600311926</v>
      </c>
      <c r="BC4193">
        <v>1</v>
      </c>
      <c r="BD4193">
        <v>44.662620471996462</v>
      </c>
      <c r="BE4193">
        <v>94.557676966278535</v>
      </c>
      <c r="BF4193">
        <v>16.607819541023538</v>
      </c>
      <c r="BG4193">
        <v>3.8272052503645773</v>
      </c>
      <c r="BH4193">
        <v>428.29257681506363</v>
      </c>
      <c r="BI4193">
        <v>0.20000000000000004</v>
      </c>
      <c r="BJ4193">
        <v>2488.2932351977474</v>
      </c>
      <c r="BK4193">
        <v>698.25638915752177</v>
      </c>
      <c r="BL4193">
        <v>934.51491941112886</v>
      </c>
      <c r="BM4193">
        <v>1098.9800265124793</v>
      </c>
      <c r="BN4193">
        <v>153.52073500285596</v>
      </c>
      <c r="BO4193">
        <v>28.282198638526552</v>
      </c>
      <c r="BP4193">
        <v>7.8068294154016324E-2</v>
      </c>
      <c r="BQ4193">
        <v>100</v>
      </c>
      <c r="BR4193">
        <v>399.45719788451527</v>
      </c>
      <c r="BS4193">
        <v>5.286604594074331E-2</v>
      </c>
      <c r="BT4193">
        <v>3.3081704453596689E-4</v>
      </c>
      <c r="BU4193">
        <v>14.007392364642113</v>
      </c>
      <c r="BV4193">
        <v>0.57346726227489264</v>
      </c>
      <c r="BW4193">
        <v>14.013176075198636</v>
      </c>
      <c r="BX4193">
        <v>37.616078856497637</v>
      </c>
      <c r="BY4193">
        <v>28.968083615312811</v>
      </c>
      <c r="BZ4193">
        <v>993.93383645338042</v>
      </c>
      <c r="CA4193">
        <v>292.96827216927841</v>
      </c>
      <c r="CB4193">
        <v>233.93214755156987</v>
      </c>
      <c r="CC4193" s="156">
        <v>0.88</v>
      </c>
      <c r="CD4193">
        <v>2150</v>
      </c>
      <c r="CE4193">
        <v>0.12270451294616924</v>
      </c>
      <c r="CF4193">
        <v>4.4814692398329896</v>
      </c>
      <c r="CG4193">
        <v>0.15917220867146634</v>
      </c>
      <c r="CH4193">
        <v>3.2095545236312244</v>
      </c>
      <c r="CI4193">
        <v>14</v>
      </c>
    </row>
    <row r="4194" spans="47:87" x14ac:dyDescent="0.3">
      <c r="AU4194">
        <v>0.3</v>
      </c>
      <c r="AV4194">
        <v>19.702152531128121</v>
      </c>
      <c r="AW4194">
        <v>0.32640608329862031</v>
      </c>
      <c r="AX4194">
        <v>2.4897799746596254</v>
      </c>
      <c r="AY4194">
        <v>337.4338300327845</v>
      </c>
      <c r="AZ4194">
        <v>9.3933368752561017E-2</v>
      </c>
      <c r="BA4194">
        <v>522.32537838914345</v>
      </c>
      <c r="BB4194">
        <v>316.19039794776347</v>
      </c>
      <c r="BC4194">
        <v>1</v>
      </c>
      <c r="BD4194">
        <v>36.875358574324999</v>
      </c>
      <c r="BE4194">
        <v>87.294284149411752</v>
      </c>
      <c r="BF4194">
        <v>19.354167357607253</v>
      </c>
      <c r="BG4194">
        <v>4.4756343236476797</v>
      </c>
      <c r="BH4194">
        <v>410.5054240814257</v>
      </c>
      <c r="BI4194">
        <v>0.20000000000000007</v>
      </c>
      <c r="BJ4194">
        <v>2971.0955203253261</v>
      </c>
      <c r="BK4194">
        <v>676.28884185212348</v>
      </c>
      <c r="BL4194">
        <v>864.09693342441551</v>
      </c>
      <c r="BM4194">
        <v>1031.7781113437393</v>
      </c>
      <c r="BN4194">
        <v>71.299569381488595</v>
      </c>
      <c r="BO4194">
        <v>29.539157147168211</v>
      </c>
      <c r="BP4194">
        <v>4.4826341740775939E-2</v>
      </c>
      <c r="BQ4194">
        <v>100</v>
      </c>
      <c r="BR4194">
        <v>280.5231848742477</v>
      </c>
      <c r="BS4194">
        <v>5.7681332405964708E-2</v>
      </c>
      <c r="BT4194">
        <v>3.2516662269250281E-4</v>
      </c>
      <c r="BU4194">
        <v>0</v>
      </c>
      <c r="BV4194">
        <v>0.51338500986476387</v>
      </c>
      <c r="BW4194">
        <v>15.695307302620419</v>
      </c>
      <c r="BX4194">
        <v>35.234715213415051</v>
      </c>
      <c r="BY4194">
        <v>33.297210797213367</v>
      </c>
      <c r="BZ4194">
        <v>828.22978876854029</v>
      </c>
      <c r="CA4194">
        <v>295.74802602649766</v>
      </c>
      <c r="CB4194">
        <v>242.9281831187815</v>
      </c>
      <c r="CC4194" s="156">
        <v>1.21</v>
      </c>
      <c r="CD4194">
        <v>1470</v>
      </c>
      <c r="CE4194">
        <v>5.8199287969189939E-2</v>
      </c>
      <c r="CF4194">
        <v>2.9237646915201765</v>
      </c>
      <c r="CG4194">
        <v>9.5765475764469365E-2</v>
      </c>
      <c r="CH4194">
        <v>-7.8586106230503061</v>
      </c>
      <c r="CI4194" t="s">
        <v>479</v>
      </c>
    </row>
    <row r="4195" spans="47:87" x14ac:dyDescent="0.3">
      <c r="AU4195">
        <v>0.3</v>
      </c>
      <c r="AV4195">
        <v>19.738214167994588</v>
      </c>
      <c r="AW4195">
        <v>0.27801927185147968</v>
      </c>
      <c r="AX4195">
        <v>1.8244132740921559</v>
      </c>
      <c r="AY4195">
        <v>299.62620353158042</v>
      </c>
      <c r="AZ4195">
        <v>0.10120193739466263</v>
      </c>
      <c r="BA4195">
        <v>475.82542660729757</v>
      </c>
      <c r="BB4195">
        <v>371.67410095610825</v>
      </c>
      <c r="BC4195">
        <v>1</v>
      </c>
      <c r="BD4195">
        <v>38.633335146667612</v>
      </c>
      <c r="BE4195">
        <v>105.14419382357721</v>
      </c>
      <c r="BF4195">
        <v>17.995458963978972</v>
      </c>
      <c r="BG4195">
        <v>5.8408641611002432</v>
      </c>
      <c r="BH4195">
        <v>448.23339022676095</v>
      </c>
      <c r="BI4195">
        <v>0.2</v>
      </c>
      <c r="BJ4195">
        <v>2916.6014373150383</v>
      </c>
      <c r="BK4195">
        <v>685.41113765018179</v>
      </c>
      <c r="BL4195">
        <v>947.1750256477884</v>
      </c>
      <c r="BM4195">
        <v>923.4689093429015</v>
      </c>
      <c r="BN4195">
        <v>115.44741744162859</v>
      </c>
      <c r="BO4195">
        <v>24.633100913576182</v>
      </c>
      <c r="BP4195">
        <v>0.10204340549652607</v>
      </c>
      <c r="BQ4195">
        <v>100</v>
      </c>
      <c r="BR4195">
        <v>356.07885652521139</v>
      </c>
      <c r="BS4195">
        <v>6.0879451305675465E-2</v>
      </c>
      <c r="BT4195">
        <v>2.8722791820811071E-4</v>
      </c>
      <c r="BU4195">
        <v>0</v>
      </c>
      <c r="BV4195">
        <v>0.58810583844819364</v>
      </c>
      <c r="BW4195">
        <v>15.649747431424244</v>
      </c>
      <c r="BX4195">
        <v>35.280889230074834</v>
      </c>
      <c r="BY4195">
        <v>35.844274924794284</v>
      </c>
      <c r="BZ4195">
        <v>1152.0689378825741</v>
      </c>
      <c r="CA4195">
        <v>281.91043714386575</v>
      </c>
      <c r="CB4195">
        <v>216.3286343389654</v>
      </c>
      <c r="CC4195" s="156">
        <v>1.25</v>
      </c>
      <c r="CD4195">
        <v>1600</v>
      </c>
      <c r="CE4195">
        <v>7.7114884812695239E-2</v>
      </c>
      <c r="CF4195">
        <v>3.8197396302771169</v>
      </c>
      <c r="CG4195">
        <v>0.10969483577315679</v>
      </c>
      <c r="CH4195">
        <v>-8.1065449684244442</v>
      </c>
      <c r="CI4195" t="s">
        <v>479</v>
      </c>
    </row>
    <row r="4196" spans="47:87" x14ac:dyDescent="0.3">
      <c r="AU4196">
        <v>0.3</v>
      </c>
      <c r="AV4196">
        <v>21.257853536095642</v>
      </c>
      <c r="AW4196">
        <v>0.35897652361005866</v>
      </c>
      <c r="AX4196">
        <v>0</v>
      </c>
      <c r="AY4196">
        <v>327.69340515291299</v>
      </c>
      <c r="AZ4196">
        <v>9.6270548011947704E-2</v>
      </c>
      <c r="BA4196">
        <v>431.0061995718699</v>
      </c>
      <c r="BB4196">
        <v>289.57376585226444</v>
      </c>
      <c r="BC4196">
        <v>1</v>
      </c>
      <c r="BD4196">
        <v>38.355294598930328</v>
      </c>
      <c r="BE4196">
        <v>102.11404812927029</v>
      </c>
      <c r="BF4196">
        <v>20.565856352476185</v>
      </c>
      <c r="BG4196">
        <v>6.8353467482850601</v>
      </c>
      <c r="BH4196">
        <v>416.20150444373087</v>
      </c>
      <c r="BI4196">
        <v>0.20000000000000007</v>
      </c>
      <c r="BJ4196">
        <v>2319.2359357259975</v>
      </c>
      <c r="BK4196">
        <v>674.57623947972013</v>
      </c>
      <c r="BL4196">
        <v>871.34946308709505</v>
      </c>
      <c r="BM4196">
        <v>973.50443370076857</v>
      </c>
      <c r="BN4196">
        <v>134.94515728664274</v>
      </c>
      <c r="BO4196">
        <v>32.404309185784221</v>
      </c>
      <c r="BP4196">
        <v>5.9333886020046231E-2</v>
      </c>
      <c r="BQ4196">
        <v>100</v>
      </c>
      <c r="BR4196">
        <v>352.14743959593915</v>
      </c>
      <c r="BS4196">
        <v>5.6592086324395004E-2</v>
      </c>
      <c r="BT4196">
        <v>2.8926744092275486E-4</v>
      </c>
      <c r="BU4196">
        <v>54.020116963849659</v>
      </c>
      <c r="BV4196">
        <v>0.51821560443487424</v>
      </c>
      <c r="BW4196">
        <v>14.9618326696973</v>
      </c>
      <c r="BX4196">
        <v>36.720935870091154</v>
      </c>
      <c r="BY4196">
        <v>29.973539033281718</v>
      </c>
      <c r="BZ4196">
        <v>1258.1071585484867</v>
      </c>
      <c r="CA4196">
        <v>207.3369224168311</v>
      </c>
      <c r="CB4196">
        <v>250.99317521788225</v>
      </c>
      <c r="CC4196" s="156">
        <v>1.19</v>
      </c>
      <c r="CD4196">
        <v>1130</v>
      </c>
      <c r="CE4196">
        <v>0.27867575564460512</v>
      </c>
      <c r="CF4196">
        <v>6.4376249663242886</v>
      </c>
      <c r="CG4196">
        <v>0.25794433831508023</v>
      </c>
      <c r="CH4196">
        <v>29.550480882664452</v>
      </c>
      <c r="CI4196">
        <v>5</v>
      </c>
    </row>
    <row r="4197" spans="47:87" x14ac:dyDescent="0.3">
      <c r="AU4197">
        <v>0.3</v>
      </c>
      <c r="AV4197">
        <v>21.707922964598268</v>
      </c>
      <c r="AW4197">
        <v>0.23269725392341961</v>
      </c>
      <c r="AX4197">
        <v>1.1097435877304038</v>
      </c>
      <c r="AY4197">
        <v>328.45869826102899</v>
      </c>
      <c r="AZ4197">
        <v>0.1044896788607496</v>
      </c>
      <c r="BA4197">
        <v>367.73131937736582</v>
      </c>
      <c r="BB4197">
        <v>321.87486810861333</v>
      </c>
      <c r="BC4197">
        <v>1</v>
      </c>
      <c r="BD4197">
        <v>35.625640079792021</v>
      </c>
      <c r="BE4197">
        <v>107.9360260815194</v>
      </c>
      <c r="BF4197">
        <v>12.461582078091332</v>
      </c>
      <c r="BG4197">
        <v>6.6400641436641754</v>
      </c>
      <c r="BH4197">
        <v>417.06007888429792</v>
      </c>
      <c r="BI4197">
        <v>0.19999999999999998</v>
      </c>
      <c r="BJ4197">
        <v>2982.4050785360805</v>
      </c>
      <c r="BK4197">
        <v>685.70151395436676</v>
      </c>
      <c r="BL4197">
        <v>867.77528374082522</v>
      </c>
      <c r="BM4197">
        <v>961.01737052932083</v>
      </c>
      <c r="BN4197">
        <v>179.79564644409467</v>
      </c>
      <c r="BO4197">
        <v>20.943199157083885</v>
      </c>
      <c r="BP4197">
        <v>4.5787634667961125E-2</v>
      </c>
      <c r="BQ4197">
        <v>100</v>
      </c>
      <c r="BR4197">
        <v>381.70537044362379</v>
      </c>
      <c r="BS4197">
        <v>4.8341385107618345E-2</v>
      </c>
      <c r="BT4197">
        <v>3.0327532193075136E-4</v>
      </c>
      <c r="BU4197">
        <v>11.744329777479225</v>
      </c>
      <c r="BV4197">
        <v>0.54282324487450795</v>
      </c>
      <c r="BW4197">
        <v>15.27289971128952</v>
      </c>
      <c r="BX4197">
        <v>34.927414422105912</v>
      </c>
      <c r="BY4197">
        <v>39.018228936566786</v>
      </c>
      <c r="BZ4197">
        <v>795.59850955865011</v>
      </c>
      <c r="CA4197">
        <v>224.3112369314465</v>
      </c>
      <c r="CB4197">
        <v>231.86200643004739</v>
      </c>
      <c r="CC4197" s="156">
        <v>0.86</v>
      </c>
      <c r="CD4197">
        <v>1850</v>
      </c>
      <c r="CE4197">
        <v>0.10908183104132818</v>
      </c>
      <c r="CF4197">
        <v>4.2794496772950206</v>
      </c>
      <c r="CG4197">
        <v>0.13904181207627586</v>
      </c>
      <c r="CH4197">
        <v>4.8629144751759767</v>
      </c>
      <c r="CI4197">
        <v>15</v>
      </c>
    </row>
    <row r="4198" spans="47:87" x14ac:dyDescent="0.3">
      <c r="AU4198">
        <v>0.3</v>
      </c>
      <c r="AV4198">
        <v>19.497776213180824</v>
      </c>
      <c r="AW4198">
        <v>0.36673030745703489</v>
      </c>
      <c r="AX4198">
        <v>1.3643786446325985</v>
      </c>
      <c r="AY4198">
        <v>332.15388084908432</v>
      </c>
      <c r="AZ4198">
        <v>0.123723819829128</v>
      </c>
      <c r="BA4198">
        <v>393.38803827689122</v>
      </c>
      <c r="BB4198">
        <v>281.92391326204108</v>
      </c>
      <c r="BC4198">
        <v>1</v>
      </c>
      <c r="BD4198">
        <v>48.775779241089445</v>
      </c>
      <c r="BE4198">
        <v>122.69543433867884</v>
      </c>
      <c r="BF4198">
        <v>15.983243185032892</v>
      </c>
      <c r="BG4198">
        <v>3.2205948721170845</v>
      </c>
      <c r="BH4198">
        <v>407.03036245405201</v>
      </c>
      <c r="BI4198">
        <v>0.20000000000000004</v>
      </c>
      <c r="BJ4198">
        <v>2477.670302846343</v>
      </c>
      <c r="BK4198">
        <v>694.75928976357159</v>
      </c>
      <c r="BL4198">
        <v>845.50406747271165</v>
      </c>
      <c r="BM4198">
        <v>1037.5980147009523</v>
      </c>
      <c r="BN4198">
        <v>158.07269756853972</v>
      </c>
      <c r="BO4198">
        <v>33.326860745770119</v>
      </c>
      <c r="BP4198">
        <v>3.347771309386189E-2</v>
      </c>
      <c r="BQ4198">
        <v>100</v>
      </c>
      <c r="BR4198">
        <v>386.91083686775147</v>
      </c>
      <c r="BS4198">
        <v>5.9147139868045165E-2</v>
      </c>
      <c r="BT4198">
        <v>3.4696394368564942E-4</v>
      </c>
      <c r="BU4198">
        <v>7.9503688334179854</v>
      </c>
      <c r="BV4198">
        <v>0.58460362487307338</v>
      </c>
      <c r="BW4198">
        <v>14.433114769349</v>
      </c>
      <c r="BX4198">
        <v>37.245711468851027</v>
      </c>
      <c r="BY4198">
        <v>39.834554159828649</v>
      </c>
      <c r="BZ4198">
        <v>857.7577440655914</v>
      </c>
      <c r="CA4198">
        <v>293.91538746970281</v>
      </c>
      <c r="CB4198">
        <v>234.87088178062302</v>
      </c>
      <c r="CC4198" s="156">
        <v>0.97</v>
      </c>
      <c r="CD4198">
        <v>1400</v>
      </c>
      <c r="CE4198">
        <v>0.11157205626155209</v>
      </c>
      <c r="CF4198">
        <v>4.5529631514520759</v>
      </c>
      <c r="CG4198">
        <v>0.14577197957484334</v>
      </c>
      <c r="CH4198">
        <v>1.8619809641163549</v>
      </c>
      <c r="CI4198">
        <v>14</v>
      </c>
    </row>
    <row r="4199" spans="47:87" x14ac:dyDescent="0.3">
      <c r="AU4199">
        <v>0.3</v>
      </c>
      <c r="AV4199">
        <v>20.5622413767063</v>
      </c>
      <c r="AW4199">
        <v>0.34249420883062076</v>
      </c>
      <c r="AX4199">
        <v>2.0245911716988023</v>
      </c>
      <c r="AY4199">
        <v>309.97104180976203</v>
      </c>
      <c r="AZ4199">
        <v>7.51479295732351E-2</v>
      </c>
      <c r="BA4199">
        <v>467.44684646515879</v>
      </c>
      <c r="BB4199">
        <v>414.43640407225939</v>
      </c>
      <c r="BC4199">
        <v>1</v>
      </c>
      <c r="BD4199">
        <v>43.301570166404929</v>
      </c>
      <c r="BE4199">
        <v>96.908074722172003</v>
      </c>
      <c r="BF4199">
        <v>9.7213602746601406</v>
      </c>
      <c r="BG4199">
        <v>5.4768436168057164</v>
      </c>
      <c r="BH4199">
        <v>439.45659912418671</v>
      </c>
      <c r="BI4199">
        <v>0.19999999999999996</v>
      </c>
      <c r="BJ4199">
        <v>2260.1157247603801</v>
      </c>
      <c r="BK4199">
        <v>671.08904915881806</v>
      </c>
      <c r="BL4199">
        <v>931.63139683847146</v>
      </c>
      <c r="BM4199">
        <v>909.15767009044782</v>
      </c>
      <c r="BN4199">
        <v>188.18329201687865</v>
      </c>
      <c r="BO4199">
        <v>30.744721086967079</v>
      </c>
      <c r="BP4199">
        <v>7.7531798522395792E-2</v>
      </c>
      <c r="BQ4199">
        <v>100</v>
      </c>
      <c r="BR4199">
        <v>300.17204354948848</v>
      </c>
      <c r="BS4199">
        <v>5.6781237850173055E-2</v>
      </c>
      <c r="BT4199">
        <v>3.0825691245867483E-4</v>
      </c>
      <c r="BU4199">
        <v>0</v>
      </c>
      <c r="BV4199">
        <v>0.50673347599472918</v>
      </c>
      <c r="BW4199">
        <v>14.711055041137</v>
      </c>
      <c r="BX4199">
        <v>38.967217666172985</v>
      </c>
      <c r="BY4199">
        <v>27.393490660554747</v>
      </c>
      <c r="BZ4199">
        <v>952.14799126293622</v>
      </c>
      <c r="CA4199">
        <v>266.58703519411665</v>
      </c>
      <c r="CB4199">
        <v>228.31394568077476</v>
      </c>
      <c r="CC4199" s="156">
        <v>0.87</v>
      </c>
      <c r="CD4199">
        <v>2440</v>
      </c>
      <c r="CE4199">
        <v>0.1383645518514367</v>
      </c>
      <c r="CF4199">
        <v>4.7486000968667881</v>
      </c>
      <c r="CG4199">
        <v>0.17298453188193894</v>
      </c>
      <c r="CH4199">
        <v>12.058647841675349</v>
      </c>
      <c r="CI4199">
        <v>10</v>
      </c>
    </row>
    <row r="4200" spans="47:87" x14ac:dyDescent="0.3">
      <c r="AU4200">
        <v>0.3</v>
      </c>
      <c r="AV4200">
        <v>21.257832264287838</v>
      </c>
      <c r="AW4200">
        <v>0.33349244020666075</v>
      </c>
      <c r="AX4200">
        <v>1.9656541302907664</v>
      </c>
      <c r="AY4200">
        <v>327.91491719979314</v>
      </c>
      <c r="AZ4200">
        <v>8.8931989111803833E-2</v>
      </c>
      <c r="BA4200">
        <v>400.30495590238934</v>
      </c>
      <c r="BB4200">
        <v>334.22122980559277</v>
      </c>
      <c r="BC4200">
        <v>1</v>
      </c>
      <c r="BD4200">
        <v>41.780147719105798</v>
      </c>
      <c r="BE4200">
        <v>121.46553678208116</v>
      </c>
      <c r="BF4200">
        <v>13.815161160522013</v>
      </c>
      <c r="BG4200">
        <v>5.8321762101705721</v>
      </c>
      <c r="BH4200">
        <v>379.11072757626425</v>
      </c>
      <c r="BI4200">
        <v>0.19999999999999998</v>
      </c>
      <c r="BJ4200">
        <v>2905.1327739342723</v>
      </c>
      <c r="BK4200">
        <v>688.20858824798506</v>
      </c>
      <c r="BL4200">
        <v>896.57459764936038</v>
      </c>
      <c r="BM4200">
        <v>948.96962410290018</v>
      </c>
      <c r="BN4200">
        <v>133.00187826729135</v>
      </c>
      <c r="BO4200">
        <v>30.045013023004202</v>
      </c>
      <c r="BP4200">
        <v>6.2269334069378637E-2</v>
      </c>
      <c r="BQ4200">
        <v>100</v>
      </c>
      <c r="BR4200">
        <v>294.56328150940959</v>
      </c>
      <c r="BS4200">
        <v>5.4963998367494118E-2</v>
      </c>
      <c r="BT4200">
        <v>2.9971489504545818E-4</v>
      </c>
      <c r="BU4200">
        <v>0</v>
      </c>
      <c r="BV4200">
        <v>0.55746612926455075</v>
      </c>
      <c r="BW4200">
        <v>15.61952847841825</v>
      </c>
      <c r="BX4200">
        <v>35.603158737543644</v>
      </c>
      <c r="BY4200">
        <v>31.4551303232343</v>
      </c>
      <c r="BZ4200">
        <v>1062.286075587094</v>
      </c>
      <c r="CA4200">
        <v>321.51400827982309</v>
      </c>
      <c r="CB4200">
        <v>228.35575299387989</v>
      </c>
      <c r="CC4200" s="156">
        <v>1.05</v>
      </c>
      <c r="CD4200">
        <v>1010</v>
      </c>
      <c r="CE4200">
        <v>0.20445670296559726</v>
      </c>
      <c r="CF4200">
        <v>7.6138972128165037</v>
      </c>
      <c r="CG4200">
        <v>0.24116047659283785</v>
      </c>
      <c r="CH4200">
        <v>32.027688951385848</v>
      </c>
      <c r="CI4200">
        <v>6</v>
      </c>
    </row>
    <row r="4201" spans="47:87" x14ac:dyDescent="0.3">
      <c r="AU4201">
        <v>0.3</v>
      </c>
      <c r="AV4201">
        <v>21.483950469131628</v>
      </c>
      <c r="AW4201">
        <v>0.32048808875662893</v>
      </c>
      <c r="AX4201">
        <v>1.2606490366086769</v>
      </c>
      <c r="AY4201">
        <v>298.57871934082243</v>
      </c>
      <c r="AZ4201">
        <v>0.10639715416077325</v>
      </c>
      <c r="BA4201">
        <v>379.19673224318552</v>
      </c>
      <c r="BB4201">
        <v>296.34940101492839</v>
      </c>
      <c r="BC4201">
        <v>1</v>
      </c>
      <c r="BD4201">
        <v>38.90368148175336</v>
      </c>
      <c r="BE4201">
        <v>95.847248448933897</v>
      </c>
      <c r="BF4201">
        <v>23.470223768736258</v>
      </c>
      <c r="BG4201">
        <v>4.4984552956748134</v>
      </c>
      <c r="BH4201">
        <v>435.7842599913597</v>
      </c>
      <c r="BI4201">
        <v>0.20000000000000007</v>
      </c>
      <c r="BJ4201">
        <v>2771.5157751305419</v>
      </c>
      <c r="BK4201">
        <v>690.98113196008899</v>
      </c>
      <c r="BL4201">
        <v>857.38401833384364</v>
      </c>
      <c r="BM4201">
        <v>970.30831288003162</v>
      </c>
      <c r="BN4201">
        <v>139.6848955666502</v>
      </c>
      <c r="BO4201">
        <v>29.029778223379147</v>
      </c>
      <c r="BP4201">
        <v>4.0766992629020796E-2</v>
      </c>
      <c r="BQ4201">
        <v>100</v>
      </c>
      <c r="BR4201">
        <v>392.28819314481052</v>
      </c>
      <c r="BS4201">
        <v>5.1827359073896198E-2</v>
      </c>
      <c r="BT4201">
        <v>2.871881395844516E-4</v>
      </c>
      <c r="BU4201">
        <v>0</v>
      </c>
      <c r="BV4201">
        <v>0.52092497762722201</v>
      </c>
      <c r="BW4201">
        <v>14.857161916550755</v>
      </c>
      <c r="BX4201">
        <v>37.725424810038284</v>
      </c>
      <c r="BY4201">
        <v>36.008762112894388</v>
      </c>
      <c r="BZ4201">
        <v>1363.6119606696211</v>
      </c>
      <c r="CA4201">
        <v>286.58303006560811</v>
      </c>
      <c r="CB4201">
        <v>223.53640655606219</v>
      </c>
      <c r="CC4201" s="156">
        <v>1</v>
      </c>
      <c r="CD4201">
        <v>1380</v>
      </c>
      <c r="CE4201">
        <v>0.1888166198672474</v>
      </c>
      <c r="CF4201">
        <v>5.414323813386039</v>
      </c>
      <c r="CG4201">
        <v>0.22969417726091376</v>
      </c>
      <c r="CH4201">
        <v>15.24517928304874</v>
      </c>
      <c r="CI4201">
        <v>7</v>
      </c>
    </row>
    <row r="4202" spans="47:87" x14ac:dyDescent="0.3">
      <c r="AU4202">
        <v>0.3</v>
      </c>
      <c r="AV4202">
        <v>21.766808785517242</v>
      </c>
      <c r="AW4202">
        <v>0.32266327580769327</v>
      </c>
      <c r="AX4202">
        <v>1.2385958949835922</v>
      </c>
      <c r="AY4202">
        <v>330.22017699261824</v>
      </c>
      <c r="AZ4202">
        <v>0.10142978033754235</v>
      </c>
      <c r="BA4202">
        <v>372.56911302201934</v>
      </c>
      <c r="BB4202">
        <v>365.14029530943708</v>
      </c>
      <c r="BC4202">
        <v>1</v>
      </c>
      <c r="BD4202">
        <v>38.877698343028641</v>
      </c>
      <c r="BE4202">
        <v>99.924421735766884</v>
      </c>
      <c r="BF4202">
        <v>14.472847426206991</v>
      </c>
      <c r="BG4202">
        <v>4.8018945241597466</v>
      </c>
      <c r="BH4202">
        <v>465.40052072679958</v>
      </c>
      <c r="BI4202">
        <v>0.2</v>
      </c>
      <c r="BJ4202">
        <v>2525.9564108351383</v>
      </c>
      <c r="BK4202">
        <v>692.37610125705589</v>
      </c>
      <c r="BL4202">
        <v>881.66722186036168</v>
      </c>
      <c r="BM4202">
        <v>928.61737374875395</v>
      </c>
      <c r="BN4202">
        <v>100.2627311371033</v>
      </c>
      <c r="BO4202">
        <v>29.252626672975317</v>
      </c>
      <c r="BP4202">
        <v>3.7938163975131792E-2</v>
      </c>
      <c r="BQ4202">
        <v>100</v>
      </c>
      <c r="BR4202">
        <v>334.85996761764392</v>
      </c>
      <c r="BS4202">
        <v>5.4055602456364517E-2</v>
      </c>
      <c r="BT4202">
        <v>2.8209093076420592E-4</v>
      </c>
      <c r="BU4202">
        <v>47.730229942953784</v>
      </c>
      <c r="BV4202">
        <v>0.55251499320934738</v>
      </c>
      <c r="BW4202">
        <v>14.711914177411638</v>
      </c>
      <c r="BX4202">
        <v>33.233838275205599</v>
      </c>
      <c r="BY4202">
        <v>33.063187670877539</v>
      </c>
      <c r="BZ4202">
        <v>1131.7852797542791</v>
      </c>
      <c r="CA4202">
        <v>335.53446639106869</v>
      </c>
      <c r="CB4202">
        <v>229.87585596313988</v>
      </c>
      <c r="CC4202" s="156">
        <v>1.28</v>
      </c>
      <c r="CD4202">
        <v>770</v>
      </c>
      <c r="CE4202">
        <v>6.9493305045327469E-2</v>
      </c>
      <c r="CF4202">
        <v>3.6906346461439781</v>
      </c>
      <c r="CG4202">
        <v>0.10390178453406261</v>
      </c>
      <c r="CH4202">
        <v>-5.528692826019256</v>
      </c>
      <c r="CI4202" t="s">
        <v>479</v>
      </c>
    </row>
    <row r="4203" spans="47:87" x14ac:dyDescent="0.3">
      <c r="AU4203">
        <v>0.3</v>
      </c>
      <c r="AV4203">
        <v>21.521520853488362</v>
      </c>
      <c r="AW4203">
        <v>0.32190521549336787</v>
      </c>
      <c r="AX4203">
        <v>0.81374508446521776</v>
      </c>
      <c r="AY4203">
        <v>320.95671022923193</v>
      </c>
      <c r="AZ4203">
        <v>0.1010761941645241</v>
      </c>
      <c r="BA4203">
        <v>355.32849003648624</v>
      </c>
      <c r="BB4203">
        <v>340.12381457974533</v>
      </c>
      <c r="BC4203">
        <v>1</v>
      </c>
      <c r="BD4203">
        <v>34.119248543815551</v>
      </c>
      <c r="BE4203">
        <v>85.472152711960064</v>
      </c>
      <c r="BF4203">
        <v>19.740839171132293</v>
      </c>
      <c r="BG4203">
        <v>4.5040055021345706</v>
      </c>
      <c r="BH4203">
        <v>400.03611640044534</v>
      </c>
      <c r="BI4203">
        <v>0.20000000000000004</v>
      </c>
      <c r="BJ4203">
        <v>2784.8985400940137</v>
      </c>
      <c r="BK4203">
        <v>680.54996657767174</v>
      </c>
      <c r="BL4203">
        <v>909.05684873772918</v>
      </c>
      <c r="BM4203">
        <v>892.53712256792335</v>
      </c>
      <c r="BN4203">
        <v>194.28445463266374</v>
      </c>
      <c r="BO4203">
        <v>28.964375024789994</v>
      </c>
      <c r="BP4203">
        <v>6.4487760169264718E-2</v>
      </c>
      <c r="BQ4203">
        <v>100</v>
      </c>
      <c r="BR4203">
        <v>343.60357414555148</v>
      </c>
      <c r="BS4203">
        <v>5.9949146788080415E-2</v>
      </c>
      <c r="BT4203">
        <v>2.9565417953767565E-4</v>
      </c>
      <c r="BU4203">
        <v>38.252904755595161</v>
      </c>
      <c r="BV4203">
        <v>0.56436373315897925</v>
      </c>
      <c r="BW4203">
        <v>14.787543882185057</v>
      </c>
      <c r="BX4203">
        <v>34.428527088504019</v>
      </c>
      <c r="BY4203">
        <v>39.791531278383552</v>
      </c>
      <c r="BZ4203">
        <v>890.75286702090216</v>
      </c>
      <c r="CA4203">
        <v>260.97632597955396</v>
      </c>
      <c r="CB4203">
        <v>237.98245468959107</v>
      </c>
      <c r="CC4203" s="156">
        <v>1.1499999999999999</v>
      </c>
      <c r="CD4203">
        <v>460</v>
      </c>
      <c r="CE4203">
        <v>0.20152001089298288</v>
      </c>
      <c r="CF4203">
        <v>6.5880883070727734</v>
      </c>
      <c r="CG4203">
        <v>0.23949783040057204</v>
      </c>
      <c r="CH4203">
        <v>19.329410233278246</v>
      </c>
      <c r="CI4203">
        <v>7</v>
      </c>
    </row>
    <row r="4204" spans="47:87" x14ac:dyDescent="0.3">
      <c r="AU4204">
        <v>0.3</v>
      </c>
      <c r="AV4204">
        <v>21.219939718469142</v>
      </c>
      <c r="AW4204">
        <v>0.32834850418845879</v>
      </c>
      <c r="AX4204">
        <v>2.3504195994131756</v>
      </c>
      <c r="AY4204">
        <v>333.25247510734675</v>
      </c>
      <c r="AZ4204">
        <v>8.1960984946330653E-2</v>
      </c>
      <c r="BA4204">
        <v>409.39460636923803</v>
      </c>
      <c r="BB4204">
        <v>396.33717701594139</v>
      </c>
      <c r="BC4204">
        <v>1</v>
      </c>
      <c r="BD4204">
        <v>43.123281812972976</v>
      </c>
      <c r="BE4204">
        <v>99.91408649200666</v>
      </c>
      <c r="BF4204">
        <v>3.2502476553888999</v>
      </c>
      <c r="BG4204">
        <v>4.8394349604091005</v>
      </c>
      <c r="BH4204">
        <v>407.9554498804788</v>
      </c>
      <c r="BI4204">
        <v>0.2</v>
      </c>
      <c r="BJ4204">
        <v>3067.681753570434</v>
      </c>
      <c r="BK4204">
        <v>697.18245046409197</v>
      </c>
      <c r="BL4204">
        <v>924.96297117605548</v>
      </c>
      <c r="BM4204">
        <v>1095.724875057846</v>
      </c>
      <c r="BN4204">
        <v>165.89512630774925</v>
      </c>
      <c r="BO4204">
        <v>29.76120860071202</v>
      </c>
      <c r="BP4204">
        <v>3.9539827248679729E-2</v>
      </c>
      <c r="BQ4204">
        <v>100</v>
      </c>
      <c r="BR4204">
        <v>338.52911406396089</v>
      </c>
      <c r="BS4204">
        <v>5.6489929644865503E-2</v>
      </c>
      <c r="BT4204">
        <v>3.1025512352275865E-4</v>
      </c>
      <c r="BU4204">
        <v>0</v>
      </c>
      <c r="BV4204">
        <v>0.53650919032494804</v>
      </c>
      <c r="BW4204">
        <v>14.755705966215599</v>
      </c>
      <c r="BX4204">
        <v>33.849192180348766</v>
      </c>
      <c r="BY4204">
        <v>36.154356334450178</v>
      </c>
      <c r="BZ4204">
        <v>1085.0621699315025</v>
      </c>
      <c r="CA4204">
        <v>286.30448983676962</v>
      </c>
      <c r="CB4204">
        <v>219.36665377048496</v>
      </c>
      <c r="CC4204" s="156">
        <v>1.22</v>
      </c>
      <c r="CD4204">
        <v>1340</v>
      </c>
      <c r="CE4204">
        <v>6.4686346552333074E-2</v>
      </c>
      <c r="CF4204">
        <v>3.3081491690463327</v>
      </c>
      <c r="CG4204">
        <v>0.10808686158575273</v>
      </c>
      <c r="CH4204">
        <v>-6.5435452060055983</v>
      </c>
      <c r="CI4204" t="s">
        <v>479</v>
      </c>
    </row>
    <row r="4205" spans="47:87" x14ac:dyDescent="0.3">
      <c r="AU4205">
        <v>0.3</v>
      </c>
      <c r="AV4205">
        <v>18.955872236536404</v>
      </c>
      <c r="AW4205">
        <v>0.30609839974426134</v>
      </c>
      <c r="AX4205">
        <v>1.4411805893643534</v>
      </c>
      <c r="AY4205">
        <v>331.19387477580841</v>
      </c>
      <c r="AZ4205">
        <v>0.10709328938053191</v>
      </c>
      <c r="BA4205">
        <v>395.4717588947787</v>
      </c>
      <c r="BB4205">
        <v>409.21803652434443</v>
      </c>
      <c r="BC4205">
        <v>1</v>
      </c>
      <c r="BD4205">
        <v>48.72339318411133</v>
      </c>
      <c r="BE4205">
        <v>89.554263983294007</v>
      </c>
      <c r="BF4205">
        <v>17.334195956380835</v>
      </c>
      <c r="BG4205">
        <v>5.0543638255915688</v>
      </c>
      <c r="BH4205">
        <v>409.80067800639699</v>
      </c>
      <c r="BI4205">
        <v>0.19999999999999998</v>
      </c>
      <c r="BJ4205">
        <v>2569.7879325627641</v>
      </c>
      <c r="BK4205">
        <v>680.81744280883879</v>
      </c>
      <c r="BL4205">
        <v>911.47089517609538</v>
      </c>
      <c r="BM4205">
        <v>845.03093421414655</v>
      </c>
      <c r="BN4205">
        <v>205.51216180024738</v>
      </c>
      <c r="BO4205">
        <v>27.609684813534724</v>
      </c>
      <c r="BP4205">
        <v>5.3068061704247042E-2</v>
      </c>
      <c r="BQ4205">
        <v>100</v>
      </c>
      <c r="BR4205">
        <v>322.17602831722843</v>
      </c>
      <c r="BS4205">
        <v>4.7980639746170173E-2</v>
      </c>
      <c r="BT4205">
        <v>2.9661677136380874E-4</v>
      </c>
      <c r="BU4205">
        <v>35.992355268207419</v>
      </c>
      <c r="BV4205">
        <v>0.53703966059069497</v>
      </c>
      <c r="BW4205">
        <v>14.338520226707359</v>
      </c>
      <c r="BX4205">
        <v>34.884099019334094</v>
      </c>
      <c r="BY4205">
        <v>35.415930219430578</v>
      </c>
      <c r="BZ4205">
        <v>1219.664201163107</v>
      </c>
      <c r="CA4205">
        <v>322.40120431338511</v>
      </c>
      <c r="CB4205">
        <v>221.87106042036331</v>
      </c>
      <c r="CC4205" s="156">
        <v>0.82</v>
      </c>
      <c r="CD4205">
        <v>1720</v>
      </c>
      <c r="CE4205">
        <v>0.2737321137166977</v>
      </c>
      <c r="CF4205">
        <v>7.8441916849528166</v>
      </c>
      <c r="CG4205">
        <v>0.33744082216656646</v>
      </c>
      <c r="CH4205">
        <v>31.935017296825659</v>
      </c>
      <c r="CI4205">
        <v>5</v>
      </c>
    </row>
    <row r="4206" spans="47:87" x14ac:dyDescent="0.3">
      <c r="AU4206">
        <v>0.3</v>
      </c>
      <c r="AV4206">
        <v>21.240624493855158</v>
      </c>
      <c r="AW4206">
        <v>0.21905067882433579</v>
      </c>
      <c r="AX4206">
        <v>1.2061744236056795</v>
      </c>
      <c r="AY4206">
        <v>307.31503522737398</v>
      </c>
      <c r="AZ4206">
        <v>0.10453998486807638</v>
      </c>
      <c r="BA4206">
        <v>379.8949422073066</v>
      </c>
      <c r="BB4206">
        <v>285.922500828637</v>
      </c>
      <c r="BC4206">
        <v>1</v>
      </c>
      <c r="BD4206">
        <v>35.893762577644893</v>
      </c>
      <c r="BE4206">
        <v>91.563412532661047</v>
      </c>
      <c r="BF4206">
        <v>12.785081415368751</v>
      </c>
      <c r="BG4206">
        <v>5.8744859694992924</v>
      </c>
      <c r="BH4206">
        <v>406.25600567537663</v>
      </c>
      <c r="BI4206">
        <v>0.20000000000000004</v>
      </c>
      <c r="BJ4206">
        <v>2654.5246034329421</v>
      </c>
      <c r="BK4206">
        <v>673.95175099382936</v>
      </c>
      <c r="BL4206">
        <v>870.76257724184245</v>
      </c>
      <c r="BM4206">
        <v>892.87984565356669</v>
      </c>
      <c r="BN4206">
        <v>96.48516519712129</v>
      </c>
      <c r="BO4206">
        <v>19.677095433639082</v>
      </c>
      <c r="BP4206">
        <v>4.7669641294148496E-2</v>
      </c>
      <c r="BQ4206">
        <v>100</v>
      </c>
      <c r="BR4206">
        <v>345.02119384408587</v>
      </c>
      <c r="BS4206">
        <v>5.7589986880870893E-2</v>
      </c>
      <c r="BT4206">
        <v>2.9130086918776433E-4</v>
      </c>
      <c r="BU4206">
        <v>0</v>
      </c>
      <c r="BV4206">
        <v>0.59580244492505707</v>
      </c>
      <c r="BW4206">
        <v>14.487174975413298</v>
      </c>
      <c r="BX4206">
        <v>36.764673292897882</v>
      </c>
      <c r="BY4206">
        <v>43.5708696210136</v>
      </c>
      <c r="BZ4206">
        <v>987.70268279074082</v>
      </c>
      <c r="CA4206">
        <v>209.03678807751609</v>
      </c>
      <c r="CB4206">
        <v>217.24948982644432</v>
      </c>
      <c r="CC4206" s="156">
        <v>1.1599999999999999</v>
      </c>
      <c r="CD4206">
        <v>980</v>
      </c>
      <c r="CE4206">
        <v>0.12649788888716396</v>
      </c>
      <c r="CF4206">
        <v>4.9702923645154486</v>
      </c>
      <c r="CG4206">
        <v>0.15576834221121152</v>
      </c>
      <c r="CH4206">
        <v>6.1951166917603855</v>
      </c>
      <c r="CI4206">
        <v>13</v>
      </c>
    </row>
    <row r="4207" spans="47:87" x14ac:dyDescent="0.3">
      <c r="AU4207">
        <v>0.3</v>
      </c>
      <c r="AV4207">
        <v>18.959373447896809</v>
      </c>
      <c r="AW4207">
        <v>0.26980374985476335</v>
      </c>
      <c r="AX4207">
        <v>0.78542428853770563</v>
      </c>
      <c r="AY4207">
        <v>342.97693246214794</v>
      </c>
      <c r="AZ4207">
        <v>0.11063937670586244</v>
      </c>
      <c r="BA4207">
        <v>421.47593561815631</v>
      </c>
      <c r="BB4207">
        <v>269.18990629447603</v>
      </c>
      <c r="BC4207">
        <v>1</v>
      </c>
      <c r="BD4207">
        <v>48.06371119532313</v>
      </c>
      <c r="BE4207">
        <v>104.56429744487843</v>
      </c>
      <c r="BF4207">
        <v>20.752288503851908</v>
      </c>
      <c r="BG4207">
        <v>3.9245061021721912</v>
      </c>
      <c r="BH4207">
        <v>429.36583229907336</v>
      </c>
      <c r="BI4207">
        <v>0.2</v>
      </c>
      <c r="BJ4207">
        <v>3030.5004856833302</v>
      </c>
      <c r="BK4207">
        <v>665.64421048940903</v>
      </c>
      <c r="BL4207">
        <v>852.31367347941239</v>
      </c>
      <c r="BM4207">
        <v>1016.219040474234</v>
      </c>
      <c r="BN4207">
        <v>112.15811328662339</v>
      </c>
      <c r="BO4207">
        <v>23.942530381260891</v>
      </c>
      <c r="BP4207">
        <v>9.4436427781662058E-2</v>
      </c>
      <c r="BQ4207">
        <v>100</v>
      </c>
      <c r="BR4207">
        <v>307.02489690025004</v>
      </c>
      <c r="BS4207">
        <v>5.2509189991606524E-2</v>
      </c>
      <c r="BT4207">
        <v>2.965694291703355E-4</v>
      </c>
      <c r="BU4207">
        <v>56.051881070000661</v>
      </c>
      <c r="BV4207">
        <v>0.5616590744140888</v>
      </c>
      <c r="BW4207">
        <v>14.627466573701108</v>
      </c>
      <c r="BX4207">
        <v>37.046918678568431</v>
      </c>
      <c r="BY4207">
        <v>39.534591555618299</v>
      </c>
      <c r="BZ4207">
        <v>907.47696369769915</v>
      </c>
      <c r="CA4207">
        <v>348.17396967391278</v>
      </c>
      <c r="CB4207">
        <v>221.01106112290219</v>
      </c>
      <c r="CC4207" s="156">
        <v>0.97</v>
      </c>
      <c r="CD4207">
        <v>1480</v>
      </c>
      <c r="CE4207">
        <v>0.20470583185828839</v>
      </c>
      <c r="CF4207">
        <v>7.4869913063440947</v>
      </c>
      <c r="CG4207">
        <v>0.2449993457187162</v>
      </c>
      <c r="CH4207">
        <v>21.864284918436407</v>
      </c>
      <c r="CI4207">
        <v>7</v>
      </c>
    </row>
    <row r="4208" spans="47:87" x14ac:dyDescent="0.3">
      <c r="AU4208">
        <v>0.3</v>
      </c>
      <c r="AV4208">
        <v>20.87120575408014</v>
      </c>
      <c r="AW4208">
        <v>0.33954119051679721</v>
      </c>
      <c r="AX4208">
        <v>1.1951057428669603</v>
      </c>
      <c r="AY4208">
        <v>364.08333710224639</v>
      </c>
      <c r="AZ4208">
        <v>9.4884672778051626E-2</v>
      </c>
      <c r="BA4208">
        <v>415.33610227667447</v>
      </c>
      <c r="BB4208">
        <v>415.93760516891996</v>
      </c>
      <c r="BC4208">
        <v>1</v>
      </c>
      <c r="BD4208">
        <v>43.766825508202686</v>
      </c>
      <c r="BE4208">
        <v>113.46857115360699</v>
      </c>
      <c r="BF4208">
        <v>14.881897094467135</v>
      </c>
      <c r="BG4208">
        <v>4.6137355332694696</v>
      </c>
      <c r="BH4208">
        <v>419.18063915030467</v>
      </c>
      <c r="BI4208">
        <v>0.20000000000000009</v>
      </c>
      <c r="BJ4208">
        <v>2291.0316532572879</v>
      </c>
      <c r="BK4208">
        <v>677.14480481540693</v>
      </c>
      <c r="BL4208">
        <v>896.22012462327291</v>
      </c>
      <c r="BM4208">
        <v>937.15644432987631</v>
      </c>
      <c r="BN4208">
        <v>128.35930578253229</v>
      </c>
      <c r="BO4208">
        <v>31.012240518832872</v>
      </c>
      <c r="BP4208">
        <v>1.2136129289200005E-2</v>
      </c>
      <c r="BQ4208">
        <v>100</v>
      </c>
      <c r="BR4208">
        <v>314.28877090523446</v>
      </c>
      <c r="BS4208">
        <v>4.5091426052257168E-2</v>
      </c>
      <c r="BT4208">
        <v>3.0153514279327386E-4</v>
      </c>
      <c r="BU4208">
        <v>2.6641156780331881</v>
      </c>
      <c r="BV4208">
        <v>0.57492834394075021</v>
      </c>
      <c r="BW4208">
        <v>14.510396798623749</v>
      </c>
      <c r="BX4208">
        <v>36.525737107114104</v>
      </c>
      <c r="BY4208">
        <v>28.654917280284899</v>
      </c>
      <c r="BZ4208">
        <v>1044.7675593658012</v>
      </c>
      <c r="CA4208">
        <v>318.86820266377953</v>
      </c>
      <c r="CB4208">
        <v>219.56011457578899</v>
      </c>
      <c r="CC4208" s="156">
        <v>1</v>
      </c>
      <c r="CD4208">
        <v>2390</v>
      </c>
      <c r="CE4208">
        <v>8.0422031665198679E-2</v>
      </c>
      <c r="CF4208">
        <v>2.9370279018147083</v>
      </c>
      <c r="CG4208">
        <v>0.11537202538404681</v>
      </c>
      <c r="CH4208">
        <v>-1.0993026980100251</v>
      </c>
      <c r="CI4208" t="s">
        <v>479</v>
      </c>
    </row>
    <row r="4209" spans="47:87" x14ac:dyDescent="0.3">
      <c r="AU4209">
        <v>0.3</v>
      </c>
      <c r="AV4209">
        <v>18.750473323043881</v>
      </c>
      <c r="AW4209">
        <v>0.27240747749763744</v>
      </c>
      <c r="AX4209">
        <v>2.1430479424703854</v>
      </c>
      <c r="AY4209">
        <v>325.19092673814015</v>
      </c>
      <c r="AZ4209">
        <v>0.11284268388585512</v>
      </c>
      <c r="BA4209">
        <v>421.0063519930215</v>
      </c>
      <c r="BB4209">
        <v>383.43069606893295</v>
      </c>
      <c r="BC4209">
        <v>1</v>
      </c>
      <c r="BD4209">
        <v>43.87191768079235</v>
      </c>
      <c r="BE4209">
        <v>85.147569093790608</v>
      </c>
      <c r="BF4209">
        <v>24.293220829388375</v>
      </c>
      <c r="BG4209">
        <v>5.5240037612331889</v>
      </c>
      <c r="BH4209">
        <v>391.90847029408775</v>
      </c>
      <c r="BI4209">
        <v>0.20000000000000007</v>
      </c>
      <c r="BJ4209">
        <v>2117.379431176797</v>
      </c>
      <c r="BK4209">
        <v>694.48109569545261</v>
      </c>
      <c r="BL4209">
        <v>852.52600531163534</v>
      </c>
      <c r="BM4209">
        <v>1114.6477568102273</v>
      </c>
      <c r="BN4209">
        <v>151.10510329160491</v>
      </c>
      <c r="BO4209">
        <v>24.427412728713737</v>
      </c>
      <c r="BP4209">
        <v>6.4541978710128761E-2</v>
      </c>
      <c r="BQ4209">
        <v>100</v>
      </c>
      <c r="BR4209">
        <v>295.11816092714383</v>
      </c>
      <c r="BS4209">
        <v>5.5684500962314608E-2</v>
      </c>
      <c r="BT4209">
        <v>3.2723198655151137E-4</v>
      </c>
      <c r="BU4209">
        <v>39.095016235850593</v>
      </c>
      <c r="BV4209">
        <v>0.58107055304785726</v>
      </c>
      <c r="BW4209">
        <v>15.519972665968723</v>
      </c>
      <c r="BX4209">
        <v>33.645887168341936</v>
      </c>
      <c r="BY4209">
        <v>36.580818927353981</v>
      </c>
      <c r="BZ4209">
        <v>1078.9569614563227</v>
      </c>
      <c r="CA4209">
        <v>216.47382111310264</v>
      </c>
      <c r="CB4209">
        <v>237.31051350937423</v>
      </c>
      <c r="CC4209" s="156">
        <v>0.83</v>
      </c>
      <c r="CD4209">
        <v>1260</v>
      </c>
      <c r="CE4209">
        <v>0.2475274859068306</v>
      </c>
      <c r="CF4209">
        <v>8.4484862566566665</v>
      </c>
      <c r="CG4209">
        <v>0.30000842386630427</v>
      </c>
      <c r="CH4209">
        <v>39.312833847574431</v>
      </c>
      <c r="CI4209">
        <v>5</v>
      </c>
    </row>
    <row r="4210" spans="47:87" x14ac:dyDescent="0.3">
      <c r="AU4210">
        <v>0.3</v>
      </c>
      <c r="AV4210">
        <v>21.079507792631023</v>
      </c>
      <c r="AW4210">
        <v>0.29989080648816241</v>
      </c>
      <c r="AX4210">
        <v>0.64567025171126802</v>
      </c>
      <c r="AY4210">
        <v>344.32944161162277</v>
      </c>
      <c r="AZ4210">
        <v>9.8905429572259812E-2</v>
      </c>
      <c r="BA4210">
        <v>424.35643081961996</v>
      </c>
      <c r="BB4210">
        <v>371.17341780760017</v>
      </c>
      <c r="BC4210">
        <v>1</v>
      </c>
      <c r="BD4210">
        <v>44.69583041462981</v>
      </c>
      <c r="BE4210">
        <v>98.821923420928997</v>
      </c>
      <c r="BF4210">
        <v>22.633835788240116</v>
      </c>
      <c r="BG4210">
        <v>6.2183848491799543</v>
      </c>
      <c r="BH4210">
        <v>443.48999928218677</v>
      </c>
      <c r="BI4210">
        <v>0.19999999999999998</v>
      </c>
      <c r="BJ4210">
        <v>2941.1342880409725</v>
      </c>
      <c r="BK4210">
        <v>697.14888650745513</v>
      </c>
      <c r="BL4210">
        <v>865.85504325851821</v>
      </c>
      <c r="BM4210">
        <v>1042.1295064771512</v>
      </c>
      <c r="BN4210">
        <v>223.47518963927553</v>
      </c>
      <c r="BO4210">
        <v>27.015425394868487</v>
      </c>
      <c r="BP4210">
        <v>5.6188302648995422E-2</v>
      </c>
      <c r="BQ4210">
        <v>100</v>
      </c>
      <c r="BR4210">
        <v>391.54093734759118</v>
      </c>
      <c r="BS4210">
        <v>5.9819274035237638E-2</v>
      </c>
      <c r="BT4210">
        <v>3.3225782839899667E-4</v>
      </c>
      <c r="BU4210">
        <v>0</v>
      </c>
      <c r="BV4210">
        <v>0.5553223851511162</v>
      </c>
      <c r="BW4210">
        <v>14.608633825774548</v>
      </c>
      <c r="BX4210">
        <v>38.722911468714358</v>
      </c>
      <c r="BY4210">
        <v>36.633423791954229</v>
      </c>
      <c r="BZ4210">
        <v>1110.0138693604374</v>
      </c>
      <c r="CA4210">
        <v>311.94651800741667</v>
      </c>
      <c r="CB4210">
        <v>211.85433097894185</v>
      </c>
      <c r="CC4210" s="156">
        <v>1.02</v>
      </c>
      <c r="CD4210">
        <v>1120</v>
      </c>
      <c r="CE4210">
        <v>0.16148030019696025</v>
      </c>
      <c r="CF4210">
        <v>4.5493798467802495</v>
      </c>
      <c r="CG4210">
        <v>0.19570572108342693</v>
      </c>
      <c r="CH4210">
        <v>7.2514499694193963</v>
      </c>
      <c r="CI4210">
        <v>10</v>
      </c>
    </row>
    <row r="4211" spans="47:87" x14ac:dyDescent="0.3">
      <c r="AU4211">
        <v>0.3</v>
      </c>
      <c r="AV4211">
        <v>20.618748070965818</v>
      </c>
      <c r="AW4211">
        <v>0.24288129754530124</v>
      </c>
      <c r="AX4211">
        <v>1.2658024740664442</v>
      </c>
      <c r="AY4211">
        <v>332.11041576797487</v>
      </c>
      <c r="AZ4211">
        <v>0.10467596416645626</v>
      </c>
      <c r="BA4211">
        <v>397.67597126560906</v>
      </c>
      <c r="BB4211">
        <v>369.71836725142907</v>
      </c>
      <c r="BC4211">
        <v>1</v>
      </c>
      <c r="BD4211">
        <v>37.809853014533417</v>
      </c>
      <c r="BE4211">
        <v>101.5870256784964</v>
      </c>
      <c r="BF4211">
        <v>23.002901589933856</v>
      </c>
      <c r="BG4211">
        <v>4.7881347148770219</v>
      </c>
      <c r="BH4211">
        <v>400.98132858350925</v>
      </c>
      <c r="BI4211">
        <v>0.20000000000000004</v>
      </c>
      <c r="BJ4211">
        <v>2797.8996655279593</v>
      </c>
      <c r="BK4211">
        <v>669.92714347007734</v>
      </c>
      <c r="BL4211">
        <v>868.28829646935162</v>
      </c>
      <c r="BM4211">
        <v>956.2561489724086</v>
      </c>
      <c r="BN4211">
        <v>86.021749440524161</v>
      </c>
      <c r="BO4211">
        <v>21.716758232930779</v>
      </c>
      <c r="BP4211">
        <v>6.5167986905318609E-2</v>
      </c>
      <c r="BQ4211">
        <v>100</v>
      </c>
      <c r="BR4211">
        <v>310.88298398916663</v>
      </c>
      <c r="BS4211">
        <v>5.4585977841500731E-2</v>
      </c>
      <c r="BT4211">
        <v>3.2673389553483883E-4</v>
      </c>
      <c r="BU4211">
        <v>134.8700294098212</v>
      </c>
      <c r="BV4211">
        <v>0.54781525357505023</v>
      </c>
      <c r="BW4211">
        <v>14.359180972446806</v>
      </c>
      <c r="BX4211">
        <v>36.811499159112813</v>
      </c>
      <c r="BY4211">
        <v>31.865375787909208</v>
      </c>
      <c r="BZ4211">
        <v>911.52551002122175</v>
      </c>
      <c r="CA4211">
        <v>338.66461908660904</v>
      </c>
      <c r="CB4211">
        <v>241.79560467717613</v>
      </c>
      <c r="CC4211" s="156">
        <v>0.88</v>
      </c>
      <c r="CD4211">
        <v>2050</v>
      </c>
      <c r="CE4211">
        <v>0.13845664739415597</v>
      </c>
      <c r="CF4211">
        <v>4.4759297447539277</v>
      </c>
      <c r="CG4211">
        <v>0.17931181353241463</v>
      </c>
      <c r="CH4211">
        <v>5.6030866315828272</v>
      </c>
      <c r="CI4211">
        <v>12</v>
      </c>
    </row>
    <row r="4212" spans="47:87" x14ac:dyDescent="0.3">
      <c r="AU4212">
        <v>0.3</v>
      </c>
      <c r="AV4212">
        <v>19.267560874941957</v>
      </c>
      <c r="AW4212">
        <v>0.3197366494215792</v>
      </c>
      <c r="AX4212">
        <v>1.4075041308250367</v>
      </c>
      <c r="AY4212">
        <v>311.66410291191602</v>
      </c>
      <c r="AZ4212">
        <v>0.13827502536855232</v>
      </c>
      <c r="BA4212">
        <v>474.18136918845192</v>
      </c>
      <c r="BB4212">
        <v>309.279353922496</v>
      </c>
      <c r="BC4212">
        <v>1</v>
      </c>
      <c r="BD4212">
        <v>44.292218422238712</v>
      </c>
      <c r="BE4212">
        <v>98.237858293355416</v>
      </c>
      <c r="BF4212">
        <v>4.0914903310320732</v>
      </c>
      <c r="BG4212">
        <v>4.8157847911678626</v>
      </c>
      <c r="BH4212">
        <v>415.01336755492889</v>
      </c>
      <c r="BI4212">
        <v>0.2</v>
      </c>
      <c r="BJ4212">
        <v>2754.4934639987405</v>
      </c>
      <c r="BK4212">
        <v>689.39458704045069</v>
      </c>
      <c r="BL4212">
        <v>935.8033473045889</v>
      </c>
      <c r="BM4212">
        <v>1010.3292220995185</v>
      </c>
      <c r="BN4212">
        <v>124.98659788215414</v>
      </c>
      <c r="BO4212">
        <v>28.973794770575349</v>
      </c>
      <c r="BP4212">
        <v>3.9049426034487821E-2</v>
      </c>
      <c r="BQ4212">
        <v>100</v>
      </c>
      <c r="BR4212">
        <v>398.02359997921502</v>
      </c>
      <c r="BS4212">
        <v>5.5516960899145075E-2</v>
      </c>
      <c r="BT4212">
        <v>3.0640910964172788E-4</v>
      </c>
      <c r="BU4212">
        <v>101.20431915343369</v>
      </c>
      <c r="BV4212">
        <v>0.61924927910052185</v>
      </c>
      <c r="BW4212">
        <v>15.873264967408289</v>
      </c>
      <c r="BX4212">
        <v>37.214027632931447</v>
      </c>
      <c r="BY4212">
        <v>36.786010517614464</v>
      </c>
      <c r="BZ4212">
        <v>1063.9657761016565</v>
      </c>
      <c r="CA4212">
        <v>207.7453654475367</v>
      </c>
      <c r="CB4212">
        <v>243.36229323991503</v>
      </c>
      <c r="CC4212" s="156">
        <v>0.79</v>
      </c>
      <c r="CD4212">
        <v>1270</v>
      </c>
      <c r="CE4212">
        <v>0.20208471771678305</v>
      </c>
      <c r="CF4212">
        <v>6.345070747446119</v>
      </c>
      <c r="CG4212">
        <v>0.24170392911099714</v>
      </c>
      <c r="CH4212">
        <v>22.424524016999989</v>
      </c>
      <c r="CI4212">
        <v>6</v>
      </c>
    </row>
    <row r="4213" spans="47:87" x14ac:dyDescent="0.3">
      <c r="AU4213">
        <v>0.3</v>
      </c>
      <c r="AV4213">
        <v>18.659524679190135</v>
      </c>
      <c r="AW4213">
        <v>0.28377735282744176</v>
      </c>
      <c r="AX4213">
        <v>0.2354569232862202</v>
      </c>
      <c r="AY4213">
        <v>331.46650648560484</v>
      </c>
      <c r="AZ4213">
        <v>0.11829864012366618</v>
      </c>
      <c r="BA4213">
        <v>432.90285919332013</v>
      </c>
      <c r="BB4213">
        <v>367.3297475226438</v>
      </c>
      <c r="BC4213">
        <v>1</v>
      </c>
      <c r="BD4213">
        <v>37.261604955779617</v>
      </c>
      <c r="BE4213">
        <v>104.60217541508437</v>
      </c>
      <c r="BF4213">
        <v>7.9530614238138257</v>
      </c>
      <c r="BG4213">
        <v>5.5334402550003396</v>
      </c>
      <c r="BH4213">
        <v>398.97970984085651</v>
      </c>
      <c r="BI4213">
        <v>0.19999999999999998</v>
      </c>
      <c r="BJ4213">
        <v>2404.0430349399462</v>
      </c>
      <c r="BK4213">
        <v>670.6317033567974</v>
      </c>
      <c r="BL4213">
        <v>907.41426280412122</v>
      </c>
      <c r="BM4213">
        <v>882.48551123119933</v>
      </c>
      <c r="BN4213">
        <v>164.07007877349409</v>
      </c>
      <c r="BO4213">
        <v>26.023108802536917</v>
      </c>
      <c r="BP4213">
        <v>0</v>
      </c>
      <c r="BQ4213">
        <v>100</v>
      </c>
      <c r="BR4213">
        <v>338.26274091425012</v>
      </c>
      <c r="BS4213">
        <v>5.7564727125883265E-2</v>
      </c>
      <c r="BT4213">
        <v>3.0572954094209079E-4</v>
      </c>
      <c r="BU4213">
        <v>0</v>
      </c>
      <c r="BV4213">
        <v>0.55079233463892341</v>
      </c>
      <c r="BW4213">
        <v>13.485062340329213</v>
      </c>
      <c r="BX4213">
        <v>37.574420248187572</v>
      </c>
      <c r="BY4213">
        <v>29.45612705679703</v>
      </c>
      <c r="BZ4213">
        <v>853.84144441511467</v>
      </c>
      <c r="CA4213">
        <v>391.65981173079047</v>
      </c>
      <c r="CB4213">
        <v>255.13989600247078</v>
      </c>
      <c r="CC4213" s="156">
        <v>1.2</v>
      </c>
      <c r="CD4213">
        <v>1730</v>
      </c>
      <c r="CE4213">
        <v>7.5643970216227707E-2</v>
      </c>
      <c r="CF4213">
        <v>3.2811926834748752</v>
      </c>
      <c r="CG4213">
        <v>0.11466264118118816</v>
      </c>
      <c r="CH4213">
        <v>-3.3856824618515198</v>
      </c>
      <c r="CI4213" t="s">
        <v>479</v>
      </c>
    </row>
    <row r="4214" spans="47:87" x14ac:dyDescent="0.3">
      <c r="AU4214">
        <v>0.3</v>
      </c>
      <c r="AV4214">
        <v>21.531799818826258</v>
      </c>
      <c r="AW4214">
        <v>0.37276863803994353</v>
      </c>
      <c r="AX4214">
        <v>0.45414795356346604</v>
      </c>
      <c r="AY4214">
        <v>328.05496065081599</v>
      </c>
      <c r="AZ4214">
        <v>0.10046550890842605</v>
      </c>
      <c r="BA4214">
        <v>393.80751235303131</v>
      </c>
      <c r="BB4214">
        <v>398.72079025455844</v>
      </c>
      <c r="BC4214">
        <v>1</v>
      </c>
      <c r="BD4214">
        <v>39.509209366473016</v>
      </c>
      <c r="BE4214">
        <v>87.95793889164959</v>
      </c>
      <c r="BF4214">
        <v>21.31229989776606</v>
      </c>
      <c r="BG4214">
        <v>7.4139927134546628</v>
      </c>
      <c r="BH4214">
        <v>461.87524798003039</v>
      </c>
      <c r="BI4214">
        <v>0.20000000000000004</v>
      </c>
      <c r="BJ4214">
        <v>2085.2049934114966</v>
      </c>
      <c r="BK4214">
        <v>692.18108367286573</v>
      </c>
      <c r="BL4214">
        <v>860.41886594511243</v>
      </c>
      <c r="BM4214">
        <v>925.79002656440878</v>
      </c>
      <c r="BN4214">
        <v>167.78799737927193</v>
      </c>
      <c r="BO4214">
        <v>33.749815018751114</v>
      </c>
      <c r="BP4214">
        <v>4.9414721482558863E-2</v>
      </c>
      <c r="BQ4214">
        <v>100</v>
      </c>
      <c r="BR4214">
        <v>289.94316089726703</v>
      </c>
      <c r="BS4214">
        <v>5.6989569650816606E-2</v>
      </c>
      <c r="BT4214">
        <v>3.0770275592178364E-4</v>
      </c>
      <c r="BU4214">
        <v>0</v>
      </c>
      <c r="BV4214">
        <v>0.50751491951316696</v>
      </c>
      <c r="BW4214">
        <v>15.044354103028352</v>
      </c>
      <c r="BX4214">
        <v>33.148910323466765</v>
      </c>
      <c r="BY4214">
        <v>23.495892299162762</v>
      </c>
      <c r="BZ4214">
        <v>784.94730167748821</v>
      </c>
      <c r="CA4214">
        <v>257.84581012489588</v>
      </c>
      <c r="CB4214">
        <v>229.49973480858276</v>
      </c>
      <c r="CC4214" s="156">
        <v>0.92</v>
      </c>
      <c r="CD4214">
        <v>1460</v>
      </c>
      <c r="CE4214">
        <v>0.13957727986899449</v>
      </c>
      <c r="CF4214">
        <v>3.8983811779049131</v>
      </c>
      <c r="CG4214">
        <v>0.1685262854342425</v>
      </c>
      <c r="CH4214">
        <v>5.7940795169615917</v>
      </c>
      <c r="CI4214">
        <v>12</v>
      </c>
    </row>
    <row r="4215" spans="47:87" x14ac:dyDescent="0.3">
      <c r="AU4215">
        <v>0.3</v>
      </c>
      <c r="AV4215">
        <v>21.242201933271875</v>
      </c>
      <c r="AW4215">
        <v>0.26758709990279933</v>
      </c>
      <c r="AX4215">
        <v>1.4353181949557365</v>
      </c>
      <c r="AY4215">
        <v>357.52377520548328</v>
      </c>
      <c r="AZ4215">
        <v>0.10045469544127333</v>
      </c>
      <c r="BA4215">
        <v>475.34293643241335</v>
      </c>
      <c r="BB4215">
        <v>328.46198454917163</v>
      </c>
      <c r="BC4215">
        <v>1</v>
      </c>
      <c r="BD4215">
        <v>38.423746873971588</v>
      </c>
      <c r="BE4215">
        <v>101.81564882703064</v>
      </c>
      <c r="BF4215">
        <v>10.356377189129566</v>
      </c>
      <c r="BG4215">
        <v>3.7517332723808305</v>
      </c>
      <c r="BH4215">
        <v>427.0588599872051</v>
      </c>
      <c r="BI4215">
        <v>0.19999999999999998</v>
      </c>
      <c r="BJ4215">
        <v>2439.0521196126579</v>
      </c>
      <c r="BK4215">
        <v>687.57317494312201</v>
      </c>
      <c r="BL4215">
        <v>913.42541493418196</v>
      </c>
      <c r="BM4215">
        <v>958.91673458656282</v>
      </c>
      <c r="BN4215">
        <v>158.29164888504278</v>
      </c>
      <c r="BO4215">
        <v>24.309478935903577</v>
      </c>
      <c r="BP4215">
        <v>2.5309365321661566E-2</v>
      </c>
      <c r="BQ4215">
        <v>100</v>
      </c>
      <c r="BR4215">
        <v>350.47766932241439</v>
      </c>
      <c r="BS4215">
        <v>5.3868689226291261E-2</v>
      </c>
      <c r="BT4215">
        <v>2.9755795644463974E-4</v>
      </c>
      <c r="BU4215">
        <v>12.691413537438311</v>
      </c>
      <c r="BV4215">
        <v>0.52853476781710274</v>
      </c>
      <c r="BW4215">
        <v>14.87288815315179</v>
      </c>
      <c r="BX4215">
        <v>36.176720961741331</v>
      </c>
      <c r="BY4215">
        <v>40.202950465005955</v>
      </c>
      <c r="BZ4215">
        <v>1352.9994421860988</v>
      </c>
      <c r="CA4215">
        <v>277.64342597170116</v>
      </c>
      <c r="CB4215">
        <v>225.25840123238186</v>
      </c>
      <c r="CC4215" s="156">
        <v>1.04</v>
      </c>
      <c r="CD4215">
        <v>1370</v>
      </c>
      <c r="CE4215">
        <v>0.23129618043444533</v>
      </c>
      <c r="CF4215">
        <v>6.5178608793063866</v>
      </c>
      <c r="CG4215">
        <v>0.31508062988218477</v>
      </c>
      <c r="CH4215">
        <v>22.175307089837208</v>
      </c>
      <c r="CI4215">
        <v>5</v>
      </c>
    </row>
    <row r="4216" spans="47:87" x14ac:dyDescent="0.3">
      <c r="AU4216">
        <v>0.3</v>
      </c>
      <c r="AV4216">
        <v>20.304501428584764</v>
      </c>
      <c r="AW4216">
        <v>0.33184917801317398</v>
      </c>
      <c r="AX4216">
        <v>1.3245347781819963</v>
      </c>
      <c r="AY4216">
        <v>325.2930161813469</v>
      </c>
      <c r="AZ4216">
        <v>9.0971079906175867E-2</v>
      </c>
      <c r="BA4216">
        <v>317.95021564524245</v>
      </c>
      <c r="BB4216">
        <v>314.5414944497964</v>
      </c>
      <c r="BC4216">
        <v>1</v>
      </c>
      <c r="BD4216">
        <v>35.739406996142485</v>
      </c>
      <c r="BE4216">
        <v>105.54595069416047</v>
      </c>
      <c r="BF4216">
        <v>21.391561060609678</v>
      </c>
      <c r="BG4216">
        <v>6.4219060353452742</v>
      </c>
      <c r="BH4216">
        <v>465.55658537730108</v>
      </c>
      <c r="BI4216">
        <v>0.1999999999999999</v>
      </c>
      <c r="BJ4216">
        <v>2338.8345593781837</v>
      </c>
      <c r="BK4216">
        <v>683.35412009580591</v>
      </c>
      <c r="BL4216">
        <v>933.06366156283138</v>
      </c>
      <c r="BM4216">
        <v>915.82838364820827</v>
      </c>
      <c r="BN4216">
        <v>150.51762299703103</v>
      </c>
      <c r="BO4216">
        <v>30.167037432519486</v>
      </c>
      <c r="BP4216">
        <v>2.9179188343611169E-2</v>
      </c>
      <c r="BQ4216">
        <v>100</v>
      </c>
      <c r="BR4216">
        <v>319.1501609753746</v>
      </c>
      <c r="BS4216">
        <v>5.7705745789682968E-2</v>
      </c>
      <c r="BT4216">
        <v>3.1015046841622999E-4</v>
      </c>
      <c r="BU4216">
        <v>0</v>
      </c>
      <c r="BV4216">
        <v>0.56607293939044578</v>
      </c>
      <c r="BW4216">
        <v>13.916354103880728</v>
      </c>
      <c r="BX4216">
        <v>35.424243268975971</v>
      </c>
      <c r="BY4216">
        <v>34.507759413417823</v>
      </c>
      <c r="BZ4216">
        <v>1105.0783157792653</v>
      </c>
      <c r="CA4216">
        <v>361.67494238837378</v>
      </c>
      <c r="CB4216">
        <v>228.51512009691984</v>
      </c>
      <c r="CC4216" s="156">
        <v>1.06</v>
      </c>
      <c r="CD4216">
        <v>2290</v>
      </c>
      <c r="CE4216">
        <v>-2.1237809840556898E-2</v>
      </c>
      <c r="CF4216">
        <v>1.109210489518901</v>
      </c>
      <c r="CG4216">
        <v>3.9660162743533248E-2</v>
      </c>
      <c r="CH4216">
        <v>-18.00837230458675</v>
      </c>
      <c r="CI4216" t="s">
        <v>479</v>
      </c>
    </row>
    <row r="4217" spans="47:87" x14ac:dyDescent="0.3">
      <c r="AU4217">
        <v>0.3</v>
      </c>
      <c r="AV4217">
        <v>21.365960616501646</v>
      </c>
      <c r="AW4217">
        <v>0.32984366799899539</v>
      </c>
      <c r="AX4217">
        <v>1.0505992372933817</v>
      </c>
      <c r="AY4217">
        <v>320.14495061920184</v>
      </c>
      <c r="AZ4217">
        <v>9.2229463439894133E-2</v>
      </c>
      <c r="BA4217">
        <v>449.28855987814723</v>
      </c>
      <c r="BB4217">
        <v>354.07476410214127</v>
      </c>
      <c r="BC4217">
        <v>1</v>
      </c>
      <c r="BD4217">
        <v>49.560804062234368</v>
      </c>
      <c r="BE4217">
        <v>73.961985500141125</v>
      </c>
      <c r="BF4217">
        <v>10.036503244359752</v>
      </c>
      <c r="BG4217">
        <v>3.5451891220648757</v>
      </c>
      <c r="BH4217">
        <v>460.62099262921214</v>
      </c>
      <c r="BI4217">
        <v>0.2</v>
      </c>
      <c r="BJ4217">
        <v>2623.8254192626878</v>
      </c>
      <c r="BK4217">
        <v>686.18125409448987</v>
      </c>
      <c r="BL4217">
        <v>860.23448826909316</v>
      </c>
      <c r="BM4217">
        <v>935.01024346853546</v>
      </c>
      <c r="BN4217">
        <v>151.78267853533248</v>
      </c>
      <c r="BO4217">
        <v>29.992596839210616</v>
      </c>
      <c r="BP4217">
        <v>2.8038845789935641E-2</v>
      </c>
      <c r="BQ4217">
        <v>100</v>
      </c>
      <c r="BR4217">
        <v>316.24278127232674</v>
      </c>
      <c r="BS4217">
        <v>5.752533478081337E-2</v>
      </c>
      <c r="BT4217">
        <v>2.9519491411083339E-4</v>
      </c>
      <c r="BU4217">
        <v>0</v>
      </c>
      <c r="BV4217">
        <v>0.53050786649641368</v>
      </c>
      <c r="BW4217">
        <v>14.256077564257149</v>
      </c>
      <c r="BX4217">
        <v>37.127142328200335</v>
      </c>
      <c r="BY4217">
        <v>35.069724861062269</v>
      </c>
      <c r="BZ4217">
        <v>1173.962024251538</v>
      </c>
      <c r="CA4217">
        <v>315.44986832081099</v>
      </c>
      <c r="CB4217">
        <v>229.99158018898595</v>
      </c>
      <c r="CC4217" s="156">
        <v>1</v>
      </c>
      <c r="CD4217">
        <v>1740</v>
      </c>
      <c r="CE4217">
        <v>7.006244667700301E-2</v>
      </c>
      <c r="CF4217">
        <v>3.0390142107727858</v>
      </c>
      <c r="CG4217">
        <v>0.10607185631972571</v>
      </c>
      <c r="CH4217">
        <v>-5.0366934054796788</v>
      </c>
      <c r="CI4217" t="s">
        <v>479</v>
      </c>
    </row>
    <row r="4218" spans="47:87" x14ac:dyDescent="0.3">
      <c r="AU4218">
        <v>0.3</v>
      </c>
      <c r="AV4218">
        <v>21.702464218910496</v>
      </c>
      <c r="AW4218">
        <v>0.36500816320011104</v>
      </c>
      <c r="AX4218">
        <v>1.3362008556930769</v>
      </c>
      <c r="AY4218">
        <v>342.61118484152161</v>
      </c>
      <c r="AZ4218">
        <v>9.1636859831871822E-2</v>
      </c>
      <c r="BA4218">
        <v>490.5689604953044</v>
      </c>
      <c r="BB4218">
        <v>389.35322935702868</v>
      </c>
      <c r="BC4218">
        <v>1</v>
      </c>
      <c r="BD4218">
        <v>44.579366444957714</v>
      </c>
      <c r="BE4218">
        <v>99.348803508113789</v>
      </c>
      <c r="BF4218">
        <v>11.737453431922637</v>
      </c>
      <c r="BG4218">
        <v>4.805999932329386</v>
      </c>
      <c r="BH4218">
        <v>407.31220357743729</v>
      </c>
      <c r="BI4218">
        <v>0.20000000000000007</v>
      </c>
      <c r="BJ4218">
        <v>2598.2669698655509</v>
      </c>
      <c r="BK4218">
        <v>678.55689612366575</v>
      </c>
      <c r="BL4218">
        <v>901.64443098375932</v>
      </c>
      <c r="BM4218">
        <v>885.65090303997397</v>
      </c>
      <c r="BN4218">
        <v>86.973494448036888</v>
      </c>
      <c r="BO4218">
        <v>32.656699167064573</v>
      </c>
      <c r="BP4218">
        <v>9.5803061024868227E-2</v>
      </c>
      <c r="BQ4218">
        <v>100</v>
      </c>
      <c r="BR4218">
        <v>385.75258360730794</v>
      </c>
      <c r="BS4218">
        <v>5.6529736082082151E-2</v>
      </c>
      <c r="BT4218">
        <v>2.8454480185902809E-4</v>
      </c>
      <c r="BU4218">
        <v>0</v>
      </c>
      <c r="BV4218">
        <v>0.52616340259479966</v>
      </c>
      <c r="BW4218">
        <v>15.514950574111268</v>
      </c>
      <c r="BX4218">
        <v>35.649209523884586</v>
      </c>
      <c r="BY4218">
        <v>34.362935566477987</v>
      </c>
      <c r="BZ4218">
        <v>893.09317741317443</v>
      </c>
      <c r="CA4218">
        <v>232.74826175245494</v>
      </c>
      <c r="CB4218">
        <v>237.83792198408844</v>
      </c>
      <c r="CC4218" s="156">
        <v>0.96</v>
      </c>
      <c r="CD4218">
        <v>1420</v>
      </c>
      <c r="CE4218">
        <v>0.12658058397225425</v>
      </c>
      <c r="CF4218">
        <v>4.7857447008649299</v>
      </c>
      <c r="CG4218">
        <v>0.17600651921947447</v>
      </c>
      <c r="CH4218">
        <v>3.6400770315643594</v>
      </c>
      <c r="CI4218">
        <v>14</v>
      </c>
    </row>
    <row r="4219" spans="47:87" x14ac:dyDescent="0.3">
      <c r="AU4219">
        <v>0.3</v>
      </c>
      <c r="AV4219">
        <v>21.743720729059227</v>
      </c>
      <c r="AW4219">
        <v>0.25073993749122508</v>
      </c>
      <c r="AX4219">
        <v>1.182687883486766</v>
      </c>
      <c r="AY4219">
        <v>345.30345191631187</v>
      </c>
      <c r="AZ4219">
        <v>0.11143878059637373</v>
      </c>
      <c r="BA4219">
        <v>459.00193404859544</v>
      </c>
      <c r="BB4219">
        <v>296.217700805037</v>
      </c>
      <c r="BC4219">
        <v>1</v>
      </c>
      <c r="BD4219">
        <v>41.239255491185254</v>
      </c>
      <c r="BE4219">
        <v>105.91951702449127</v>
      </c>
      <c r="BF4219">
        <v>21.755290707613902</v>
      </c>
      <c r="BG4219">
        <v>3.8869369953434481</v>
      </c>
      <c r="BH4219">
        <v>438.28194646129845</v>
      </c>
      <c r="BI4219">
        <v>0.20000000000000007</v>
      </c>
      <c r="BJ4219">
        <v>2769.3379539786001</v>
      </c>
      <c r="BK4219">
        <v>685.65733662356718</v>
      </c>
      <c r="BL4219">
        <v>930.16878299186033</v>
      </c>
      <c r="BM4219">
        <v>945.77730612489597</v>
      </c>
      <c r="BN4219">
        <v>129.19851606530295</v>
      </c>
      <c r="BO4219">
        <v>22.469791291716895</v>
      </c>
      <c r="BP4219">
        <v>6.1148305199593002E-2</v>
      </c>
      <c r="BQ4219">
        <v>100</v>
      </c>
      <c r="BR4219">
        <v>302.81885695264492</v>
      </c>
      <c r="BS4219">
        <v>5.3270616407284949E-2</v>
      </c>
      <c r="BT4219">
        <v>3.2066616897097718E-4</v>
      </c>
      <c r="BU4219">
        <v>66.504534812392265</v>
      </c>
      <c r="BV4219">
        <v>0.54994993579336049</v>
      </c>
      <c r="BW4219">
        <v>14.673628780847878</v>
      </c>
      <c r="BX4219">
        <v>36.570225097018664</v>
      </c>
      <c r="BY4219">
        <v>39.614282303367823</v>
      </c>
      <c r="BZ4219">
        <v>914.93421998669896</v>
      </c>
      <c r="CA4219">
        <v>213.12677879809542</v>
      </c>
      <c r="CB4219">
        <v>231.28322968446247</v>
      </c>
      <c r="CC4219" s="156">
        <v>0.77</v>
      </c>
      <c r="CD4219">
        <v>3080</v>
      </c>
      <c r="CE4219">
        <v>-5.9494461633990747E-2</v>
      </c>
      <c r="CF4219">
        <v>0.6833756467090577</v>
      </c>
      <c r="CG4219">
        <v>2.5445337240101843E-2</v>
      </c>
      <c r="CH4219">
        <v>-20.776879127932691</v>
      </c>
      <c r="CI4219" t="s">
        <v>479</v>
      </c>
    </row>
    <row r="4220" spans="47:87" x14ac:dyDescent="0.3">
      <c r="AU4220">
        <v>0.3</v>
      </c>
      <c r="AV4220">
        <v>17.852294568756932</v>
      </c>
      <c r="AW4220">
        <v>0.30242180043611921</v>
      </c>
      <c r="AX4220">
        <v>1.4779543657053933</v>
      </c>
      <c r="AY4220">
        <v>311.98900001971987</v>
      </c>
      <c r="AZ4220">
        <v>0.10495758578634309</v>
      </c>
      <c r="BA4220">
        <v>382.42294930752541</v>
      </c>
      <c r="BB4220">
        <v>337.6318952746596</v>
      </c>
      <c r="BC4220">
        <v>1</v>
      </c>
      <c r="BD4220">
        <v>35.601960360891901</v>
      </c>
      <c r="BE4220">
        <v>95.202137843097375</v>
      </c>
      <c r="BF4220">
        <v>14.622607354438774</v>
      </c>
      <c r="BG4220">
        <v>3.6981684138695936</v>
      </c>
      <c r="BH4220">
        <v>400.57330542992685</v>
      </c>
      <c r="BI4220">
        <v>0.19999999999999998</v>
      </c>
      <c r="BJ4220">
        <v>2553.8303030365387</v>
      </c>
      <c r="BK4220">
        <v>676.53192624644782</v>
      </c>
      <c r="BL4220">
        <v>913.17676465719296</v>
      </c>
      <c r="BM4220">
        <v>880.52722563458804</v>
      </c>
      <c r="BN4220">
        <v>182.50646780875286</v>
      </c>
      <c r="BO4220">
        <v>27.129222890614663</v>
      </c>
      <c r="BP4220">
        <v>7.049530182639481E-2</v>
      </c>
      <c r="BQ4220">
        <v>100</v>
      </c>
      <c r="BR4220">
        <v>324.98158717092309</v>
      </c>
      <c r="BS4220">
        <v>5.5049321071016857E-2</v>
      </c>
      <c r="BT4220">
        <v>3.1695425329902129E-4</v>
      </c>
      <c r="BU4220">
        <v>0</v>
      </c>
      <c r="BV4220">
        <v>0.56197475853444068</v>
      </c>
      <c r="BW4220">
        <v>14.477728756403513</v>
      </c>
      <c r="BX4220">
        <v>36.090969948878659</v>
      </c>
      <c r="BY4220">
        <v>28.225280853901662</v>
      </c>
      <c r="BZ4220">
        <v>1116.2595452859148</v>
      </c>
      <c r="CA4220">
        <v>291.81769894156236</v>
      </c>
      <c r="CB4220">
        <v>259.84210080726365</v>
      </c>
      <c r="CC4220" s="156">
        <v>1.0900000000000001</v>
      </c>
      <c r="CD4220">
        <v>1770</v>
      </c>
      <c r="CE4220">
        <v>9.1239837435194815E-2</v>
      </c>
      <c r="CF4220">
        <v>4.1277275061218468</v>
      </c>
      <c r="CG4220">
        <v>0.12341598146127204</v>
      </c>
      <c r="CH4220">
        <v>-1.3667125577762262</v>
      </c>
      <c r="CI4220" t="s">
        <v>479</v>
      </c>
    </row>
    <row r="4221" spans="47:87" x14ac:dyDescent="0.3">
      <c r="AU4221">
        <v>0.3</v>
      </c>
      <c r="AV4221">
        <v>20.186551108951846</v>
      </c>
      <c r="AW4221">
        <v>0.28957584210237364</v>
      </c>
      <c r="AX4221">
        <v>1.765797945615375</v>
      </c>
      <c r="AY4221">
        <v>341.65341563080102</v>
      </c>
      <c r="AZ4221">
        <v>0.10047843492863859</v>
      </c>
      <c r="BA4221">
        <v>438.18989246976719</v>
      </c>
      <c r="BB4221">
        <v>263.59131041612221</v>
      </c>
      <c r="BC4221">
        <v>1</v>
      </c>
      <c r="BD4221">
        <v>48.888124526884305</v>
      </c>
      <c r="BE4221">
        <v>91.120406599393078</v>
      </c>
      <c r="BF4221">
        <v>17.364464014854569</v>
      </c>
      <c r="BG4221">
        <v>3.8850809356445022</v>
      </c>
      <c r="BH4221">
        <v>421.71625686460766</v>
      </c>
      <c r="BI4221">
        <v>0.2</v>
      </c>
      <c r="BJ4221">
        <v>2716.5970728634884</v>
      </c>
      <c r="BK4221">
        <v>697.68000696786009</v>
      </c>
      <c r="BL4221">
        <v>879.36370458872443</v>
      </c>
      <c r="BM4221">
        <v>876.08034816619306</v>
      </c>
      <c r="BN4221">
        <v>188.69022904519034</v>
      </c>
      <c r="BO4221">
        <v>26.031285258177164</v>
      </c>
      <c r="BP4221">
        <v>6.0896311937117836E-2</v>
      </c>
      <c r="BQ4221">
        <v>100</v>
      </c>
      <c r="BR4221">
        <v>355.95093397946823</v>
      </c>
      <c r="BS4221">
        <v>5.2551755165872835E-2</v>
      </c>
      <c r="BT4221">
        <v>3.2459489384360622E-4</v>
      </c>
      <c r="BU4221">
        <v>71.710215350887708</v>
      </c>
      <c r="BV4221">
        <v>0.51426422520541326</v>
      </c>
      <c r="BW4221">
        <v>14.156258687488648</v>
      </c>
      <c r="BX4221">
        <v>36.588165685249557</v>
      </c>
      <c r="BY4221">
        <v>28.772891935695462</v>
      </c>
      <c r="BZ4221">
        <v>1333.5545479598068</v>
      </c>
      <c r="CA4221">
        <v>252.78873968967807</v>
      </c>
      <c r="CB4221">
        <v>248.55789385536113</v>
      </c>
      <c r="CC4221" s="156">
        <v>0.94</v>
      </c>
      <c r="CD4221">
        <v>1510</v>
      </c>
      <c r="CE4221">
        <v>0.13898620865492961</v>
      </c>
      <c r="CF4221">
        <v>6.7568237860595</v>
      </c>
      <c r="CG4221">
        <v>0.19176652801690369</v>
      </c>
      <c r="CH4221">
        <v>8.548712973509641</v>
      </c>
      <c r="CI4221">
        <v>10</v>
      </c>
    </row>
    <row r="4222" spans="47:87" x14ac:dyDescent="0.3">
      <c r="AU4222">
        <v>0.3</v>
      </c>
      <c r="AV4222">
        <v>21.933154758516601</v>
      </c>
      <c r="AW4222">
        <v>0.33502783765186162</v>
      </c>
      <c r="AX4222">
        <v>2.7404883935785698</v>
      </c>
      <c r="AY4222">
        <v>352.84934995266309</v>
      </c>
      <c r="AZ4222">
        <v>0.10012620131045599</v>
      </c>
      <c r="BA4222">
        <v>386.88692473019813</v>
      </c>
      <c r="BB4222">
        <v>408.05854217604212</v>
      </c>
      <c r="BC4222">
        <v>1</v>
      </c>
      <c r="BD4222">
        <v>43.207535059911351</v>
      </c>
      <c r="BE4222">
        <v>81.542357238761824</v>
      </c>
      <c r="BF4222">
        <v>19.231451312460976</v>
      </c>
      <c r="BG4222">
        <v>4.9631710986876971</v>
      </c>
      <c r="BH4222">
        <v>444.17518771143273</v>
      </c>
      <c r="BI4222">
        <v>0.20000000000000007</v>
      </c>
      <c r="BJ4222">
        <v>2284.8610561895302</v>
      </c>
      <c r="BK4222">
        <v>668.91319605875185</v>
      </c>
      <c r="BL4222">
        <v>871.52878855893891</v>
      </c>
      <c r="BM4222">
        <v>902.79001364185012</v>
      </c>
      <c r="BN4222">
        <v>226.73069299561521</v>
      </c>
      <c r="BO4222">
        <v>30.330139191430735</v>
      </c>
      <c r="BP4222">
        <v>4.4690485893963107E-2</v>
      </c>
      <c r="BQ4222">
        <v>100</v>
      </c>
      <c r="BR4222">
        <v>295.456246158976</v>
      </c>
      <c r="BS4222">
        <v>5.8037470971292034E-2</v>
      </c>
      <c r="BT4222">
        <v>3.1852014566995584E-4</v>
      </c>
      <c r="BU4222">
        <v>0</v>
      </c>
      <c r="BV4222">
        <v>0.5868358386771183</v>
      </c>
      <c r="BW4222">
        <v>14.817249562426781</v>
      </c>
      <c r="BX4222">
        <v>37.771192015265598</v>
      </c>
      <c r="BY4222">
        <v>31.544123314922889</v>
      </c>
      <c r="BZ4222">
        <v>848.96191329890178</v>
      </c>
      <c r="CA4222">
        <v>358.47679886254014</v>
      </c>
      <c r="CB4222">
        <v>220.10752070511708</v>
      </c>
      <c r="CC4222" s="156">
        <v>0.78</v>
      </c>
      <c r="CD4222">
        <v>2030</v>
      </c>
      <c r="CE4222">
        <v>0.14353525479017137</v>
      </c>
      <c r="CF4222">
        <v>5.0963203556243206</v>
      </c>
      <c r="CG4222">
        <v>0.17381583648577226</v>
      </c>
      <c r="CH4222">
        <v>7.2632678508591537</v>
      </c>
      <c r="CI4222">
        <v>11</v>
      </c>
    </row>
    <row r="4223" spans="47:87" x14ac:dyDescent="0.3">
      <c r="AU4223">
        <v>0.3</v>
      </c>
      <c r="AV4223">
        <v>20.510651077725395</v>
      </c>
      <c r="AW4223">
        <v>0.34446657600552433</v>
      </c>
      <c r="AX4223">
        <v>2.2158038598424503</v>
      </c>
      <c r="AY4223">
        <v>321.59548354518097</v>
      </c>
      <c r="AZ4223">
        <v>0.10397692902991788</v>
      </c>
      <c r="BA4223">
        <v>507.93418323947674</v>
      </c>
      <c r="BB4223">
        <v>295.5794015802943</v>
      </c>
      <c r="BC4223">
        <v>1</v>
      </c>
      <c r="BD4223">
        <v>49.351560595657809</v>
      </c>
      <c r="BE4223">
        <v>98.705988614906644</v>
      </c>
      <c r="BF4223">
        <v>12.046748119666194</v>
      </c>
      <c r="BG4223">
        <v>6.0075480922184381</v>
      </c>
      <c r="BH4223">
        <v>432.54480499830134</v>
      </c>
      <c r="BI4223">
        <v>0.19999999999999998</v>
      </c>
      <c r="BJ4223">
        <v>2449.2848151425646</v>
      </c>
      <c r="BK4223">
        <v>692.71228859528082</v>
      </c>
      <c r="BL4223">
        <v>898.36306767711312</v>
      </c>
      <c r="BM4223">
        <v>993.10758943367205</v>
      </c>
      <c r="BN4223">
        <v>109.14058010002621</v>
      </c>
      <c r="BO4223">
        <v>31.094927255495001</v>
      </c>
      <c r="BP4223">
        <v>5.6829461013156814E-2</v>
      </c>
      <c r="BQ4223">
        <v>100</v>
      </c>
      <c r="BR4223">
        <v>353.92551048822799</v>
      </c>
      <c r="BS4223">
        <v>5.2715660686119423E-2</v>
      </c>
      <c r="BT4223">
        <v>3.1057694957909414E-4</v>
      </c>
      <c r="BU4223">
        <v>0</v>
      </c>
      <c r="BV4223">
        <v>0.54220631839294509</v>
      </c>
      <c r="BW4223">
        <v>15.125481797775512</v>
      </c>
      <c r="BX4223">
        <v>36.501571309273565</v>
      </c>
      <c r="BY4223">
        <v>28.849728973851189</v>
      </c>
      <c r="BZ4223">
        <v>1242.4596742328051</v>
      </c>
      <c r="CA4223">
        <v>277.53731980812381</v>
      </c>
      <c r="CB4223">
        <v>228.60238426378351</v>
      </c>
      <c r="CC4223" s="156">
        <v>1.1399999999999999</v>
      </c>
      <c r="CD4223">
        <v>1870</v>
      </c>
      <c r="CE4223">
        <v>8.0399141531340979E-2</v>
      </c>
      <c r="CF4223">
        <v>3.584785862260885</v>
      </c>
      <c r="CG4223">
        <v>0.11105347503226906</v>
      </c>
      <c r="CH4223">
        <v>-6.3907887388968714</v>
      </c>
      <c r="CI4223" t="s">
        <v>479</v>
      </c>
    </row>
    <row r="4224" spans="47:87" x14ac:dyDescent="0.3">
      <c r="AU4224">
        <v>0.3</v>
      </c>
      <c r="AV4224">
        <v>21.522139917710966</v>
      </c>
      <c r="AW4224">
        <v>0.25370367398745169</v>
      </c>
      <c r="AX4224">
        <v>1.1347861699699662</v>
      </c>
      <c r="AY4224">
        <v>350.39555522946057</v>
      </c>
      <c r="AZ4224">
        <v>0.1094705758678126</v>
      </c>
      <c r="BA4224">
        <v>377.96322900198254</v>
      </c>
      <c r="BB4224">
        <v>385.89441533048989</v>
      </c>
      <c r="BC4224">
        <v>1</v>
      </c>
      <c r="BD4224">
        <v>55.873081483823015</v>
      </c>
      <c r="BE4224">
        <v>86.020828721358527</v>
      </c>
      <c r="BF4224">
        <v>17.05539253374593</v>
      </c>
      <c r="BG4224">
        <v>4.2238419101980318</v>
      </c>
      <c r="BH4224">
        <v>433.77653377691723</v>
      </c>
      <c r="BI4224">
        <v>0.20000000000000004</v>
      </c>
      <c r="BJ4224">
        <v>3285.3027920330187</v>
      </c>
      <c r="BK4224">
        <v>695.3937084282187</v>
      </c>
      <c r="BL4224">
        <v>913.68505950641668</v>
      </c>
      <c r="BM4224">
        <v>874.7768861482574</v>
      </c>
      <c r="BN4224">
        <v>191.82988929701074</v>
      </c>
      <c r="BO4224">
        <v>22.934093768926534</v>
      </c>
      <c r="BP4224">
        <v>3.7774696849405938E-2</v>
      </c>
      <c r="BQ4224">
        <v>100</v>
      </c>
      <c r="BR4224">
        <v>347.23896232602482</v>
      </c>
      <c r="BS4224">
        <v>5.2686891597588568E-2</v>
      </c>
      <c r="BT4224">
        <v>3.059139289501116E-4</v>
      </c>
      <c r="BU4224">
        <v>0</v>
      </c>
      <c r="BV4224">
        <v>0.56299453699354163</v>
      </c>
      <c r="BW4224">
        <v>15.739738452137898</v>
      </c>
      <c r="BX4224">
        <v>34.676842006155766</v>
      </c>
      <c r="BY4224">
        <v>24.784730391899146</v>
      </c>
      <c r="BZ4224">
        <v>770.6154377417821</v>
      </c>
      <c r="CA4224">
        <v>327.21520030979173</v>
      </c>
      <c r="CB4224">
        <v>222.04345414413243</v>
      </c>
      <c r="CC4224" s="156">
        <v>0.92</v>
      </c>
      <c r="CD4224">
        <v>1320</v>
      </c>
      <c r="CE4224">
        <v>0.22629261620289465</v>
      </c>
      <c r="CF4224">
        <v>7.9425197533727641</v>
      </c>
      <c r="CG4224">
        <v>0.27632923024824058</v>
      </c>
      <c r="CH4224">
        <v>28.023325622685828</v>
      </c>
      <c r="CI4224">
        <v>6</v>
      </c>
    </row>
    <row r="4225" spans="47:87" x14ac:dyDescent="0.3">
      <c r="AU4225">
        <v>0.3</v>
      </c>
      <c r="AV4225">
        <v>21.180280363862416</v>
      </c>
      <c r="AW4225">
        <v>0.34940962177011342</v>
      </c>
      <c r="AX4225">
        <v>1.082451369711104</v>
      </c>
      <c r="AY4225">
        <v>347.75515017439142</v>
      </c>
      <c r="AZ4225">
        <v>9.7703788240273273E-2</v>
      </c>
      <c r="BA4225">
        <v>472.53496906365143</v>
      </c>
      <c r="BB4225">
        <v>397.30063954698971</v>
      </c>
      <c r="BC4225">
        <v>1</v>
      </c>
      <c r="BD4225">
        <v>39.913872933790351</v>
      </c>
      <c r="BE4225">
        <v>99.352779999121381</v>
      </c>
      <c r="BF4225">
        <v>11.038329562676669</v>
      </c>
      <c r="BG4225">
        <v>4.3906862602535011</v>
      </c>
      <c r="BH4225">
        <v>449.45441023219462</v>
      </c>
      <c r="BI4225">
        <v>0.20000000000000009</v>
      </c>
      <c r="BJ4225">
        <v>2429.0671125007339</v>
      </c>
      <c r="BK4225">
        <v>670.03238887351404</v>
      </c>
      <c r="BL4225">
        <v>841.13011739637022</v>
      </c>
      <c r="BM4225">
        <v>766.28414404035789</v>
      </c>
      <c r="BN4225">
        <v>177.07947296459076</v>
      </c>
      <c r="BO4225">
        <v>31.600629337572393</v>
      </c>
      <c r="BP4225">
        <v>5.0463356401679239E-2</v>
      </c>
      <c r="BQ4225">
        <v>100</v>
      </c>
      <c r="BR4225">
        <v>327.77496122613798</v>
      </c>
      <c r="BS4225">
        <v>5.1327858498275085E-2</v>
      </c>
      <c r="BT4225">
        <v>2.9627011163345119E-4</v>
      </c>
      <c r="BU4225">
        <v>41.073881319111237</v>
      </c>
      <c r="BV4225">
        <v>0.58239606026859336</v>
      </c>
      <c r="BW4225">
        <v>14.40359500565598</v>
      </c>
      <c r="BX4225">
        <v>36.149754743417276</v>
      </c>
      <c r="BY4225">
        <v>43.98188994804795</v>
      </c>
      <c r="BZ4225">
        <v>714.07925520736194</v>
      </c>
      <c r="CA4225">
        <v>270.49342385759371</v>
      </c>
      <c r="CB4225">
        <v>236.89748590896428</v>
      </c>
      <c r="CC4225" s="156">
        <v>0.96</v>
      </c>
      <c r="CD4225">
        <v>1730</v>
      </c>
      <c r="CE4225">
        <v>0.14799704594517848</v>
      </c>
      <c r="CF4225">
        <v>4.6001872475631291</v>
      </c>
      <c r="CG4225">
        <v>0.18333156533842845</v>
      </c>
      <c r="CH4225">
        <v>7.1713564321203283</v>
      </c>
      <c r="CI4225">
        <v>11</v>
      </c>
    </row>
    <row r="4226" spans="47:87" x14ac:dyDescent="0.3">
      <c r="AU4226">
        <v>0.3</v>
      </c>
      <c r="AV4226">
        <v>20.446964578601303</v>
      </c>
      <c r="AW4226">
        <v>0.28946293324888622</v>
      </c>
      <c r="AX4226">
        <v>0.76178945584458679</v>
      </c>
      <c r="AY4226">
        <v>329.16866809352803</v>
      </c>
      <c r="AZ4226">
        <v>0.10465689186115427</v>
      </c>
      <c r="BA4226">
        <v>403.83215817575302</v>
      </c>
      <c r="BB4226">
        <v>355.53342465935771</v>
      </c>
      <c r="BC4226">
        <v>1</v>
      </c>
      <c r="BD4226">
        <v>29.162372818700128</v>
      </c>
      <c r="BE4226">
        <v>103.31688168833369</v>
      </c>
      <c r="BF4226">
        <v>21.290172544009394</v>
      </c>
      <c r="BG4226">
        <v>4.816044289762714</v>
      </c>
      <c r="BH4226">
        <v>420.88369679620826</v>
      </c>
      <c r="BI4226">
        <v>0.20000000000000004</v>
      </c>
      <c r="BJ4226">
        <v>2918.9398918424404</v>
      </c>
      <c r="BK4226">
        <v>693.99018024530847</v>
      </c>
      <c r="BL4226">
        <v>872.688839089</v>
      </c>
      <c r="BM4226">
        <v>960.24521525290015</v>
      </c>
      <c r="BN4226">
        <v>153.99837951098579</v>
      </c>
      <c r="BO4226">
        <v>25.809157865399253</v>
      </c>
      <c r="BP4226">
        <v>8.6574306364575221E-2</v>
      </c>
      <c r="BQ4226">
        <v>100</v>
      </c>
      <c r="BR4226">
        <v>278.18814645885317</v>
      </c>
      <c r="BS4226">
        <v>5.3229157168279126E-2</v>
      </c>
      <c r="BT4226">
        <v>2.9345087476585654E-4</v>
      </c>
      <c r="BU4226">
        <v>0</v>
      </c>
      <c r="BV4226">
        <v>0.57910811125224093</v>
      </c>
      <c r="BW4226">
        <v>15.711493270284029</v>
      </c>
      <c r="BX4226">
        <v>36.279536967489236</v>
      </c>
      <c r="BY4226">
        <v>35.433395006504533</v>
      </c>
      <c r="BZ4226">
        <v>1004.9145443583574</v>
      </c>
      <c r="CA4226">
        <v>274.77255415421934</v>
      </c>
      <c r="CB4226">
        <v>219.35330639359404</v>
      </c>
      <c r="CC4226" s="156">
        <v>0.96</v>
      </c>
      <c r="CD4226">
        <v>2310</v>
      </c>
      <c r="CE4226">
        <v>6.0714291285201227E-2</v>
      </c>
      <c r="CF4226">
        <v>2.50952430365593</v>
      </c>
      <c r="CG4226">
        <v>9.3285556198364775E-2</v>
      </c>
      <c r="CH4226">
        <v>-5.5059674393033387</v>
      </c>
      <c r="CI4226" t="s">
        <v>479</v>
      </c>
    </row>
    <row r="4227" spans="47:87" x14ac:dyDescent="0.3">
      <c r="AU4227">
        <v>0.3</v>
      </c>
      <c r="AV4227">
        <v>18.286091526034618</v>
      </c>
      <c r="AW4227">
        <v>0.31930914304330055</v>
      </c>
      <c r="AX4227">
        <v>0.83959529408583089</v>
      </c>
      <c r="AY4227">
        <v>349.45254563159409</v>
      </c>
      <c r="AZ4227">
        <v>9.2957383346833927E-2</v>
      </c>
      <c r="BA4227">
        <v>426.76763371062844</v>
      </c>
      <c r="BB4227">
        <v>349.08613211371426</v>
      </c>
      <c r="BC4227">
        <v>1</v>
      </c>
      <c r="BD4227">
        <v>48.911063343412728</v>
      </c>
      <c r="BE4227">
        <v>91.202213613273159</v>
      </c>
      <c r="BF4227">
        <v>12.773884379671474</v>
      </c>
      <c r="BG4227">
        <v>5.6163990484674944</v>
      </c>
      <c r="BH4227">
        <v>397.20167196856227</v>
      </c>
      <c r="BI4227">
        <v>0.2</v>
      </c>
      <c r="BJ4227">
        <v>2893.9657636786123</v>
      </c>
      <c r="BK4227">
        <v>683.9430736329133</v>
      </c>
      <c r="BL4227">
        <v>888.07137594473045</v>
      </c>
      <c r="BM4227">
        <v>950.07323560711325</v>
      </c>
      <c r="BN4227">
        <v>259.7723642993115</v>
      </c>
      <c r="BO4227">
        <v>28.744804667952337</v>
      </c>
      <c r="BP4227">
        <v>6.2302015345698757E-2</v>
      </c>
      <c r="BQ4227">
        <v>100</v>
      </c>
      <c r="BR4227">
        <v>351.35814469035341</v>
      </c>
      <c r="BS4227">
        <v>4.9450857632124617E-2</v>
      </c>
      <c r="BT4227">
        <v>3.0704749085847465E-4</v>
      </c>
      <c r="BU4227">
        <v>11.758874979395637</v>
      </c>
      <c r="BV4227">
        <v>0.50922519152451606</v>
      </c>
      <c r="BW4227">
        <v>14.482951388964317</v>
      </c>
      <c r="BX4227">
        <v>36.469253001891168</v>
      </c>
      <c r="BY4227">
        <v>38.181652030876819</v>
      </c>
      <c r="BZ4227">
        <v>1078.9769495697888</v>
      </c>
      <c r="CA4227">
        <v>316.14963956688803</v>
      </c>
      <c r="CB4227">
        <v>250.8585273458209</v>
      </c>
      <c r="CC4227" s="156">
        <v>0.82</v>
      </c>
      <c r="CD4227">
        <v>2510</v>
      </c>
      <c r="CE4227">
        <v>4.406063494447543E-2</v>
      </c>
      <c r="CF4227">
        <v>2.1056872253106809</v>
      </c>
      <c r="CG4227">
        <v>8.3869256036407547E-2</v>
      </c>
      <c r="CH4227">
        <v>-10.159276688788145</v>
      </c>
      <c r="CI4227" t="s">
        <v>479</v>
      </c>
    </row>
    <row r="4228" spans="47:87" x14ac:dyDescent="0.3">
      <c r="AU4228">
        <v>0.3</v>
      </c>
      <c r="AV4228">
        <v>21.971726594498872</v>
      </c>
      <c r="AW4228">
        <v>0.27158163500546145</v>
      </c>
      <c r="AX4228">
        <v>0.39748642592416972</v>
      </c>
      <c r="AY4228">
        <v>316.88235549128063</v>
      </c>
      <c r="AZ4228">
        <v>9.1704563866225136E-2</v>
      </c>
      <c r="BA4228">
        <v>424.40223079735182</v>
      </c>
      <c r="BB4228">
        <v>310.74645874574151</v>
      </c>
      <c r="BC4228">
        <v>1</v>
      </c>
      <c r="BD4228">
        <v>37.003793848191954</v>
      </c>
      <c r="BE4228">
        <v>76.205462177684879</v>
      </c>
      <c r="BF4228">
        <v>15.941251184047665</v>
      </c>
      <c r="BG4228">
        <v>4.9666836313152407</v>
      </c>
      <c r="BH4228">
        <v>448.91936003066712</v>
      </c>
      <c r="BI4228">
        <v>0.20000000000000004</v>
      </c>
      <c r="BJ4228">
        <v>2250.2313066916549</v>
      </c>
      <c r="BK4228">
        <v>671.80772443477076</v>
      </c>
      <c r="BL4228">
        <v>941.3377545857328</v>
      </c>
      <c r="BM4228">
        <v>859.09675200968559</v>
      </c>
      <c r="BN4228">
        <v>132.71383757285378</v>
      </c>
      <c r="BO4228">
        <v>24.404852280688022</v>
      </c>
      <c r="BP4228">
        <v>5.8198654531706924E-2</v>
      </c>
      <c r="BQ4228">
        <v>100</v>
      </c>
      <c r="BR4228">
        <v>363.95838052702612</v>
      </c>
      <c r="BS4228">
        <v>5.3846397074461053E-2</v>
      </c>
      <c r="BT4228">
        <v>3.0245863087543856E-4</v>
      </c>
      <c r="BU4228">
        <v>3.595155731629371</v>
      </c>
      <c r="BV4228">
        <v>0.57256722723290121</v>
      </c>
      <c r="BW4228">
        <v>13.729721671621265</v>
      </c>
      <c r="BX4228">
        <v>38.541759347846735</v>
      </c>
      <c r="BY4228">
        <v>33.225814714945358</v>
      </c>
      <c r="BZ4228">
        <v>1120.3276931500591</v>
      </c>
      <c r="CA4228">
        <v>254.41916997202023</v>
      </c>
      <c r="CB4228">
        <v>229.80425499062531</v>
      </c>
      <c r="CC4228" s="156">
        <v>1.06</v>
      </c>
      <c r="CD4228">
        <v>500</v>
      </c>
      <c r="CE4228">
        <v>0.19191152255923405</v>
      </c>
      <c r="CF4228">
        <v>7.0053570999612207</v>
      </c>
      <c r="CG4228">
        <v>0.25209686919962832</v>
      </c>
      <c r="CH4228">
        <v>26.569074384991492</v>
      </c>
      <c r="CI4228">
        <v>6</v>
      </c>
    </row>
    <row r="4229" spans="47:87" x14ac:dyDescent="0.3">
      <c r="AU4229">
        <v>0.3</v>
      </c>
      <c r="AV4229">
        <v>21.169699809003379</v>
      </c>
      <c r="AW4229">
        <v>0.29414170582902244</v>
      </c>
      <c r="AX4229">
        <v>0.80356799156603631</v>
      </c>
      <c r="AY4229">
        <v>291.98914906900467</v>
      </c>
      <c r="AZ4229">
        <v>0.11266710245686767</v>
      </c>
      <c r="BA4229">
        <v>485.26759821737943</v>
      </c>
      <c r="BB4229">
        <v>375.34204885453238</v>
      </c>
      <c r="BC4229">
        <v>1</v>
      </c>
      <c r="BD4229">
        <v>34.471055561433246</v>
      </c>
      <c r="BE4229">
        <v>107.58994820674206</v>
      </c>
      <c r="BF4229">
        <v>18.920955563206419</v>
      </c>
      <c r="BG4229">
        <v>2.2376478557436195</v>
      </c>
      <c r="BH4229">
        <v>486.87404878072118</v>
      </c>
      <c r="BI4229">
        <v>0.2</v>
      </c>
      <c r="BJ4229">
        <v>2417.4901654871628</v>
      </c>
      <c r="BK4229">
        <v>685.18610930695127</v>
      </c>
      <c r="BL4229">
        <v>872.4454557807428</v>
      </c>
      <c r="BM4229">
        <v>878.58575912024241</v>
      </c>
      <c r="BN4229">
        <v>94.392055299600599</v>
      </c>
      <c r="BO4229">
        <v>26.322538971431772</v>
      </c>
      <c r="BP4229">
        <v>7.6268321332541369E-2</v>
      </c>
      <c r="BQ4229">
        <v>100</v>
      </c>
      <c r="BR4229">
        <v>330.92935960380936</v>
      </c>
      <c r="BS4229">
        <v>5.4523500976890654E-2</v>
      </c>
      <c r="BT4229">
        <v>2.6232895649580209E-4</v>
      </c>
      <c r="BU4229">
        <v>32.268729664803757</v>
      </c>
      <c r="BV4229">
        <v>0.53939988234527592</v>
      </c>
      <c r="BW4229">
        <v>14.125002700147107</v>
      </c>
      <c r="BX4229">
        <v>34.704345929797704</v>
      </c>
      <c r="BY4229">
        <v>35.320407561558596</v>
      </c>
      <c r="BZ4229">
        <v>1176.9498567540325</v>
      </c>
      <c r="CA4229">
        <v>359.23262636808028</v>
      </c>
      <c r="CB4229">
        <v>207.55237444729167</v>
      </c>
      <c r="CC4229" s="156">
        <v>0.91</v>
      </c>
      <c r="CD4229">
        <v>1770</v>
      </c>
      <c r="CE4229">
        <v>0.20081849771374793</v>
      </c>
      <c r="CF4229">
        <v>6.9096722653271838</v>
      </c>
      <c r="CG4229">
        <v>0.264648766916592</v>
      </c>
      <c r="CH4229">
        <v>24.683339217943963</v>
      </c>
      <c r="CI4229">
        <v>6</v>
      </c>
    </row>
    <row r="4230" spans="47:87" x14ac:dyDescent="0.3">
      <c r="AU4230">
        <v>0.3</v>
      </c>
      <c r="AV4230">
        <v>19.129487624446913</v>
      </c>
      <c r="AW4230">
        <v>0.25433524937464591</v>
      </c>
      <c r="AX4230">
        <v>0.91405828699437308</v>
      </c>
      <c r="AY4230">
        <v>333.06325556706571</v>
      </c>
      <c r="AZ4230">
        <v>0.10930734998225856</v>
      </c>
      <c r="BA4230">
        <v>445.03671653591681</v>
      </c>
      <c r="BB4230">
        <v>283.3114552756382</v>
      </c>
      <c r="BC4230">
        <v>1</v>
      </c>
      <c r="BD4230">
        <v>35.935226798453741</v>
      </c>
      <c r="BE4230">
        <v>91.534909677407967</v>
      </c>
      <c r="BF4230">
        <v>9.48973168505578</v>
      </c>
      <c r="BG4230">
        <v>5.5139169899146987</v>
      </c>
      <c r="BH4230">
        <v>427.32349263181908</v>
      </c>
      <c r="BI4230">
        <v>0.19999999999999998</v>
      </c>
      <c r="BJ4230">
        <v>2141.2397516580108</v>
      </c>
      <c r="BK4230">
        <v>701.87398451332569</v>
      </c>
      <c r="BL4230">
        <v>894.98750454384833</v>
      </c>
      <c r="BM4230">
        <v>996.51046873087216</v>
      </c>
      <c r="BN4230">
        <v>189.98696464667833</v>
      </c>
      <c r="BO4230">
        <v>22.985857285273006</v>
      </c>
      <c r="BP4230">
        <v>3.8517504566629709E-2</v>
      </c>
      <c r="BQ4230">
        <v>100</v>
      </c>
      <c r="BR4230">
        <v>360.25585020343283</v>
      </c>
      <c r="BS4230">
        <v>5.9494177786094476E-2</v>
      </c>
      <c r="BT4230">
        <v>3.2059849146275234E-4</v>
      </c>
      <c r="BU4230">
        <v>0</v>
      </c>
      <c r="BV4230">
        <v>0.54152456293603857</v>
      </c>
      <c r="BW4230">
        <v>14.401329400195172</v>
      </c>
      <c r="BX4230">
        <v>36.043178731305836</v>
      </c>
      <c r="BY4230">
        <v>35.022947410766513</v>
      </c>
      <c r="BZ4230">
        <v>960.62653071825025</v>
      </c>
      <c r="CA4230">
        <v>329.23370321581115</v>
      </c>
      <c r="CB4230">
        <v>232.20868064797762</v>
      </c>
      <c r="CC4230" s="156">
        <v>0.79</v>
      </c>
      <c r="CD4230">
        <v>1240</v>
      </c>
      <c r="CE4230">
        <v>0.22619768585373423</v>
      </c>
      <c r="CF4230">
        <v>9.5935448968096964</v>
      </c>
      <c r="CG4230">
        <v>0.30566326978775427</v>
      </c>
      <c r="CH4230">
        <v>46.473384349582616</v>
      </c>
      <c r="CI4230">
        <v>5</v>
      </c>
    </row>
    <row r="4231" spans="47:87" x14ac:dyDescent="0.3">
      <c r="AU4231">
        <v>0.3</v>
      </c>
      <c r="AV4231">
        <v>21.538111347874501</v>
      </c>
      <c r="AW4231">
        <v>0.34750536164124685</v>
      </c>
      <c r="AX4231">
        <v>1.0258199076214631</v>
      </c>
      <c r="AY4231">
        <v>323.09276056728953</v>
      </c>
      <c r="AZ4231">
        <v>0.10009569476152043</v>
      </c>
      <c r="BA4231">
        <v>454.50675545462622</v>
      </c>
      <c r="BB4231">
        <v>329.68517422090707</v>
      </c>
      <c r="BC4231">
        <v>1</v>
      </c>
      <c r="BD4231">
        <v>32.680671052810865</v>
      </c>
      <c r="BE4231">
        <v>82.959208773613341</v>
      </c>
      <c r="BF4231">
        <v>19.068719490894694</v>
      </c>
      <c r="BG4231">
        <v>5.3080513123854169</v>
      </c>
      <c r="BH4231">
        <v>396.77467632394865</v>
      </c>
      <c r="BI4231">
        <v>0.19999999999999998</v>
      </c>
      <c r="BJ4231">
        <v>2582.0071687658806</v>
      </c>
      <c r="BK4231">
        <v>684.77494740458269</v>
      </c>
      <c r="BL4231">
        <v>880.82066435129707</v>
      </c>
      <c r="BM4231">
        <v>900.7474279586462</v>
      </c>
      <c r="BN4231">
        <v>171.43253144163981</v>
      </c>
      <c r="BO4231">
        <v>31.752799063639085</v>
      </c>
      <c r="BP4231">
        <v>1.0811208809413206E-2</v>
      </c>
      <c r="BQ4231">
        <v>100</v>
      </c>
      <c r="BR4231">
        <v>284.36464681860417</v>
      </c>
      <c r="BS4231">
        <v>5.460091328335509E-2</v>
      </c>
      <c r="BT4231">
        <v>3.006652998105615E-4</v>
      </c>
      <c r="BU4231">
        <v>0</v>
      </c>
      <c r="BV4231">
        <v>0.56964247155366521</v>
      </c>
      <c r="BW4231">
        <v>15.341698599534439</v>
      </c>
      <c r="BX4231">
        <v>36.152520056569692</v>
      </c>
      <c r="BY4231">
        <v>39.213993594569367</v>
      </c>
      <c r="BZ4231">
        <v>1174.6650991125143</v>
      </c>
      <c r="CA4231">
        <v>284.02778054150855</v>
      </c>
      <c r="CB4231">
        <v>238.31499472002889</v>
      </c>
      <c r="CC4231" s="156">
        <v>0.91</v>
      </c>
      <c r="CD4231">
        <v>1840</v>
      </c>
      <c r="CE4231">
        <v>0.25121665428561446</v>
      </c>
      <c r="CF4231">
        <v>6.9909489804801632</v>
      </c>
      <c r="CG4231">
        <v>0.30713759001344232</v>
      </c>
      <c r="CH4231">
        <v>26.547483457409136</v>
      </c>
      <c r="CI4231">
        <v>5</v>
      </c>
    </row>
    <row r="4232" spans="47:87" x14ac:dyDescent="0.3">
      <c r="AU4232">
        <v>0.3</v>
      </c>
      <c r="AV4232">
        <v>20.211033431543562</v>
      </c>
      <c r="AW4232">
        <v>0.31437894286360507</v>
      </c>
      <c r="AX4232">
        <v>0.5421170657109845</v>
      </c>
      <c r="AY4232">
        <v>298.32112692868225</v>
      </c>
      <c r="AZ4232">
        <v>9.5463018678758879E-2</v>
      </c>
      <c r="BA4232">
        <v>406.60460587031093</v>
      </c>
      <c r="BB4232">
        <v>286.05257697275539</v>
      </c>
      <c r="BC4232">
        <v>1</v>
      </c>
      <c r="BD4232">
        <v>38.989407342310081</v>
      </c>
      <c r="BE4232">
        <v>88.870004359554585</v>
      </c>
      <c r="BF4232">
        <v>10.147023009779495</v>
      </c>
      <c r="BG4232">
        <v>5.2589540464324616</v>
      </c>
      <c r="BH4232">
        <v>443.20665214012564</v>
      </c>
      <c r="BI4232">
        <v>0.20000000000000004</v>
      </c>
      <c r="BJ4232">
        <v>2173.2588768064038</v>
      </c>
      <c r="BK4232">
        <v>695.99014196234805</v>
      </c>
      <c r="BL4232">
        <v>886.97583303826252</v>
      </c>
      <c r="BM4232">
        <v>916.19000652513114</v>
      </c>
      <c r="BN4232">
        <v>211.77161038718631</v>
      </c>
      <c r="BO4232">
        <v>28.030128558266664</v>
      </c>
      <c r="BP4232">
        <v>9.4187003062695424E-2</v>
      </c>
      <c r="BQ4232">
        <v>100</v>
      </c>
      <c r="BR4232">
        <v>367.29482656409994</v>
      </c>
      <c r="BS4232">
        <v>5.0040361997134054E-2</v>
      </c>
      <c r="BT4232">
        <v>3.0600452257899285E-4</v>
      </c>
      <c r="BU4232">
        <v>55.532013145275265</v>
      </c>
      <c r="BV4232">
        <v>0.55135858763202739</v>
      </c>
      <c r="BW4232">
        <v>14.344839314777749</v>
      </c>
      <c r="BX4232">
        <v>33.430424722041181</v>
      </c>
      <c r="BY4232">
        <v>33.442739917846204</v>
      </c>
      <c r="BZ4232">
        <v>904.44585823747184</v>
      </c>
      <c r="CA4232">
        <v>363.72053040304763</v>
      </c>
      <c r="CB4232">
        <v>237.89246811585056</v>
      </c>
      <c r="CC4232" s="156">
        <v>0.81</v>
      </c>
      <c r="CD4232">
        <v>2190</v>
      </c>
      <c r="CE4232">
        <v>0.1445569872260033</v>
      </c>
      <c r="CF4232">
        <v>4.9932530963280648</v>
      </c>
      <c r="CG4232">
        <v>0.19047302039801794</v>
      </c>
      <c r="CH4232">
        <v>10.55203970180257</v>
      </c>
      <c r="CI4232">
        <v>9</v>
      </c>
    </row>
    <row r="4233" spans="47:87" x14ac:dyDescent="0.3">
      <c r="AU4233">
        <v>0.3</v>
      </c>
      <c r="AV4233">
        <v>20.211956386751478</v>
      </c>
      <c r="AW4233">
        <v>0.32897297812501641</v>
      </c>
      <c r="AX4233">
        <v>1.7854513310065028</v>
      </c>
      <c r="AY4233">
        <v>324.50025238681877</v>
      </c>
      <c r="AZ4233">
        <v>9.5119347479085681E-2</v>
      </c>
      <c r="BA4233">
        <v>475.00731504458003</v>
      </c>
      <c r="BB4233">
        <v>319.28152303033926</v>
      </c>
      <c r="BC4233">
        <v>1</v>
      </c>
      <c r="BD4233">
        <v>39.122752442851912</v>
      </c>
      <c r="BE4233">
        <v>93.257318867107998</v>
      </c>
      <c r="BF4233">
        <v>21.182534192014522</v>
      </c>
      <c r="BG4233">
        <v>4.4050275665344127</v>
      </c>
      <c r="BH4233">
        <v>393.07053038335749</v>
      </c>
      <c r="BI4233">
        <v>0.2</v>
      </c>
      <c r="BJ4233">
        <v>3198.2492486539941</v>
      </c>
      <c r="BK4233">
        <v>699.01181857267238</v>
      </c>
      <c r="BL4233">
        <v>916.42405916114728</v>
      </c>
      <c r="BM4233">
        <v>1040.0582374242608</v>
      </c>
      <c r="BN4233">
        <v>89.777088295832826</v>
      </c>
      <c r="BO4233">
        <v>29.793939626841855</v>
      </c>
      <c r="BP4233">
        <v>4.2448492387707211E-2</v>
      </c>
      <c r="BQ4233">
        <v>100</v>
      </c>
      <c r="BR4233">
        <v>318.53714252031193</v>
      </c>
      <c r="BS4233">
        <v>5.6094914505363788E-2</v>
      </c>
      <c r="BT4233">
        <v>2.9292063727866675E-4</v>
      </c>
      <c r="BU4233">
        <v>29.496259788650498</v>
      </c>
      <c r="BV4233">
        <v>0.5619616818559271</v>
      </c>
      <c r="BW4233">
        <v>14.574976061211874</v>
      </c>
      <c r="BX4233">
        <v>34.857564661830189</v>
      </c>
      <c r="BY4233">
        <v>27.494580038197821</v>
      </c>
      <c r="BZ4233">
        <v>884.40371138362843</v>
      </c>
      <c r="CA4233">
        <v>308.96103528600383</v>
      </c>
      <c r="CB4233">
        <v>249.71695355710042</v>
      </c>
      <c r="CC4233" s="156">
        <v>1.08</v>
      </c>
      <c r="CD4233">
        <v>1550</v>
      </c>
      <c r="CE4233">
        <v>4.8949195617802754E-2</v>
      </c>
      <c r="CF4233">
        <v>2.6202599026543592</v>
      </c>
      <c r="CG4233">
        <v>8.5368605537656142E-2</v>
      </c>
      <c r="CH4233">
        <v>-9.2922184948248656</v>
      </c>
      <c r="CI4233" t="s">
        <v>479</v>
      </c>
    </row>
    <row r="4234" spans="47:87" x14ac:dyDescent="0.3">
      <c r="AU4234">
        <v>0.3</v>
      </c>
      <c r="AV4234">
        <v>19.663608597974498</v>
      </c>
      <c r="AW4234">
        <v>0.33868038817592977</v>
      </c>
      <c r="AX4234">
        <v>1.4995919837383451</v>
      </c>
      <c r="AY4234">
        <v>319.75444549932922</v>
      </c>
      <c r="AZ4234">
        <v>0.11138866790841223</v>
      </c>
      <c r="BA4234">
        <v>462.1393696485917</v>
      </c>
      <c r="BB4234">
        <v>336.55766859432521</v>
      </c>
      <c r="BC4234">
        <v>1</v>
      </c>
      <c r="BD4234">
        <v>40.089073882878736</v>
      </c>
      <c r="BE4234">
        <v>108.90898981268272</v>
      </c>
      <c r="BF4234">
        <v>12.960911523681148</v>
      </c>
      <c r="BG4234">
        <v>3.876466016712719</v>
      </c>
      <c r="BH4234">
        <v>440.48385215191132</v>
      </c>
      <c r="BI4234">
        <v>0.20000000000000007</v>
      </c>
      <c r="BJ4234">
        <v>2466.1769401234524</v>
      </c>
      <c r="BK4234">
        <v>696.39739990688281</v>
      </c>
      <c r="BL4234">
        <v>900.97481922327859</v>
      </c>
      <c r="BM4234">
        <v>1072.9725177609496</v>
      </c>
      <c r="BN4234">
        <v>107.83888935588634</v>
      </c>
      <c r="BO4234">
        <v>30.67607428739317</v>
      </c>
      <c r="BP4234">
        <v>4.3275554813277016E-2</v>
      </c>
      <c r="BQ4234">
        <v>100</v>
      </c>
      <c r="BR4234">
        <v>413.08026569045751</v>
      </c>
      <c r="BS4234">
        <v>5.4427819812295934E-2</v>
      </c>
      <c r="BT4234">
        <v>2.7929551219899371E-4</v>
      </c>
      <c r="BU4234">
        <v>0</v>
      </c>
      <c r="BV4234">
        <v>0.52241389374796932</v>
      </c>
      <c r="BW4234">
        <v>15.537554208378408</v>
      </c>
      <c r="BX4234">
        <v>35.114737120654219</v>
      </c>
      <c r="BY4234">
        <v>38.52479099599865</v>
      </c>
      <c r="BZ4234">
        <v>982.9758965319844</v>
      </c>
      <c r="CA4234">
        <v>215.41058529353808</v>
      </c>
      <c r="CB4234">
        <v>229.85300741677261</v>
      </c>
      <c r="CC4234" s="156">
        <v>0.77</v>
      </c>
      <c r="CD4234">
        <v>1110</v>
      </c>
      <c r="CE4234">
        <v>0.26841293086583407</v>
      </c>
      <c r="CF4234">
        <v>7.5557223324723921</v>
      </c>
      <c r="CG4234">
        <v>0.3224116695455651</v>
      </c>
      <c r="CH4234">
        <v>31.679584700587952</v>
      </c>
      <c r="CI4234">
        <v>5</v>
      </c>
    </row>
    <row r="4235" spans="47:87" x14ac:dyDescent="0.3">
      <c r="AU4235">
        <v>0.3</v>
      </c>
      <c r="AV4235">
        <v>20.482095657386306</v>
      </c>
      <c r="AW4235">
        <v>0.26781756511129834</v>
      </c>
      <c r="AX4235">
        <v>1.8573469820175645</v>
      </c>
      <c r="AY4235">
        <v>320.46384231040685</v>
      </c>
      <c r="AZ4235">
        <v>8.5785004322124034E-2</v>
      </c>
      <c r="BA4235">
        <v>474.82280252758545</v>
      </c>
      <c r="BB4235">
        <v>337.05284177641289</v>
      </c>
      <c r="BC4235">
        <v>1</v>
      </c>
      <c r="BD4235">
        <v>40.244323714904418</v>
      </c>
      <c r="BE4235">
        <v>102.85398754277989</v>
      </c>
      <c r="BF4235">
        <v>10.274201826521871</v>
      </c>
      <c r="BG4235">
        <v>5.7096741171301835</v>
      </c>
      <c r="BH4235">
        <v>405.78415744845739</v>
      </c>
      <c r="BI4235">
        <v>0.19999999999999998</v>
      </c>
      <c r="BJ4235">
        <v>2457.2321198873242</v>
      </c>
      <c r="BK4235">
        <v>687.5165368771992</v>
      </c>
      <c r="BL4235">
        <v>865.08696829002122</v>
      </c>
      <c r="BM4235">
        <v>855.87932735139054</v>
      </c>
      <c r="BN4235">
        <v>139.31282096883845</v>
      </c>
      <c r="BO4235">
        <v>24.17218628463128</v>
      </c>
      <c r="BP4235">
        <v>4.4603012932026981E-2</v>
      </c>
      <c r="BQ4235">
        <v>100</v>
      </c>
      <c r="BR4235">
        <v>369.84457406025587</v>
      </c>
      <c r="BS4235">
        <v>5.5108109329218745E-2</v>
      </c>
      <c r="BT4235">
        <v>3.349693174973219E-4</v>
      </c>
      <c r="BU4235">
        <v>45.092565138537893</v>
      </c>
      <c r="BV4235">
        <v>0.5437405912442006</v>
      </c>
      <c r="BW4235">
        <v>15.184249642433967</v>
      </c>
      <c r="BX4235">
        <v>37.420347462769705</v>
      </c>
      <c r="BY4235">
        <v>37.380604108573721</v>
      </c>
      <c r="BZ4235">
        <v>885.16299621349458</v>
      </c>
      <c r="CA4235">
        <v>246.01347740823047</v>
      </c>
      <c r="CB4235">
        <v>221.69794745246492</v>
      </c>
      <c r="CC4235" s="156">
        <v>0.98</v>
      </c>
      <c r="CD4235">
        <v>1200</v>
      </c>
      <c r="CE4235">
        <v>0.16921708742356145</v>
      </c>
      <c r="CF4235">
        <v>5.8371166091353368</v>
      </c>
      <c r="CG4235">
        <v>0.21871228193381193</v>
      </c>
      <c r="CH4235">
        <v>13.299046295471056</v>
      </c>
      <c r="CI4235">
        <v>8</v>
      </c>
    </row>
    <row r="4236" spans="47:87" x14ac:dyDescent="0.3">
      <c r="AU4236">
        <v>0.3</v>
      </c>
      <c r="AV4236">
        <v>19.74187808931881</v>
      </c>
      <c r="AW4236">
        <v>0.27270699876156657</v>
      </c>
      <c r="AX4236">
        <v>0.99573526520998079</v>
      </c>
      <c r="AY4236">
        <v>349.12270677514209</v>
      </c>
      <c r="AZ4236">
        <v>0.11632185062934565</v>
      </c>
      <c r="BA4236">
        <v>433.50235649808849</v>
      </c>
      <c r="BB4236">
        <v>334.95789112746394</v>
      </c>
      <c r="BC4236">
        <v>1</v>
      </c>
      <c r="BD4236">
        <v>38.798503849183859</v>
      </c>
      <c r="BE4236">
        <v>85.115784070220229</v>
      </c>
      <c r="BF4236">
        <v>11.210341606100034</v>
      </c>
      <c r="BG4236">
        <v>6.7886237362990931</v>
      </c>
      <c r="BH4236">
        <v>458.926893762617</v>
      </c>
      <c r="BI4236">
        <v>0.19999999999999998</v>
      </c>
      <c r="BJ4236">
        <v>3289.064789312943</v>
      </c>
      <c r="BK4236">
        <v>689.15102713247916</v>
      </c>
      <c r="BL4236">
        <v>904.59770852190604</v>
      </c>
      <c r="BM4236">
        <v>932.2379050602957</v>
      </c>
      <c r="BN4236">
        <v>165.42655549121349</v>
      </c>
      <c r="BO4236">
        <v>24.347845843984373</v>
      </c>
      <c r="BP4236">
        <v>7.7510781062651551E-2</v>
      </c>
      <c r="BQ4236">
        <v>100</v>
      </c>
      <c r="BR4236">
        <v>350.26440124440177</v>
      </c>
      <c r="BS4236">
        <v>5.8961092254741269E-2</v>
      </c>
      <c r="BT4236">
        <v>3.0284122320333432E-4</v>
      </c>
      <c r="BU4236">
        <v>0</v>
      </c>
      <c r="BV4236">
        <v>0.56152116736417246</v>
      </c>
      <c r="BW4236">
        <v>14.81802068341398</v>
      </c>
      <c r="BX4236">
        <v>35.858534741216843</v>
      </c>
      <c r="BY4236">
        <v>40.804632816647427</v>
      </c>
      <c r="BZ4236">
        <v>985.61481256873742</v>
      </c>
      <c r="CA4236">
        <v>269.67118563237983</v>
      </c>
      <c r="CB4236">
        <v>227.75032514523176</v>
      </c>
      <c r="CC4236" s="156">
        <v>0.71</v>
      </c>
      <c r="CD4236">
        <v>2470</v>
      </c>
      <c r="CE4236">
        <v>0.11906791962428298</v>
      </c>
      <c r="CF4236">
        <v>4.7189792188796664</v>
      </c>
      <c r="CG4236">
        <v>0.15823714669079469</v>
      </c>
      <c r="CH4236">
        <v>3.8385818313467008</v>
      </c>
      <c r="CI4236">
        <v>14</v>
      </c>
    </row>
    <row r="4237" spans="47:87" x14ac:dyDescent="0.3">
      <c r="AU4237">
        <v>0.3</v>
      </c>
      <c r="AV4237">
        <v>19.537256743323852</v>
      </c>
      <c r="AW4237">
        <v>0.26464237382771233</v>
      </c>
      <c r="AX4237">
        <v>0.97927058975708126</v>
      </c>
      <c r="AY4237">
        <v>333.89776547870929</v>
      </c>
      <c r="AZ4237">
        <v>0.10864824003251607</v>
      </c>
      <c r="BA4237">
        <v>455.03320560680277</v>
      </c>
      <c r="BB4237">
        <v>384.30241353381354</v>
      </c>
      <c r="BC4237">
        <v>1</v>
      </c>
      <c r="BD4237">
        <v>39.548541875919</v>
      </c>
      <c r="BE4237">
        <v>112.04939258879678</v>
      </c>
      <c r="BF4237">
        <v>14.61544673805362</v>
      </c>
      <c r="BG4237">
        <v>5.3055712982788004</v>
      </c>
      <c r="BH4237">
        <v>419.21603262617714</v>
      </c>
      <c r="BI4237">
        <v>0.19999999999999993</v>
      </c>
      <c r="BJ4237">
        <v>2004.5524459762519</v>
      </c>
      <c r="BK4237">
        <v>678.12032688748195</v>
      </c>
      <c r="BL4237">
        <v>898.14486968505048</v>
      </c>
      <c r="BM4237">
        <v>808.99621562025379</v>
      </c>
      <c r="BN4237">
        <v>197.06940697554904</v>
      </c>
      <c r="BO4237">
        <v>23.940180173927619</v>
      </c>
      <c r="BP4237">
        <v>3.7336024222176335E-2</v>
      </c>
      <c r="BQ4237">
        <v>100</v>
      </c>
      <c r="BR4237">
        <v>293.60971982717621</v>
      </c>
      <c r="BS4237">
        <v>5.6579849999037347E-2</v>
      </c>
      <c r="BT4237">
        <v>3.271640340513105E-4</v>
      </c>
      <c r="BU4237">
        <v>71.061112500794437</v>
      </c>
      <c r="BV4237">
        <v>0.64636234327017195</v>
      </c>
      <c r="BW4237">
        <v>15.679863383930085</v>
      </c>
      <c r="BX4237">
        <v>38.214873712511398</v>
      </c>
      <c r="BY4237">
        <v>31.688967237515701</v>
      </c>
      <c r="BZ4237">
        <v>1017.8815589102753</v>
      </c>
      <c r="CA4237">
        <v>330.53613947090429</v>
      </c>
      <c r="CB4237">
        <v>232.58639982790208</v>
      </c>
      <c r="CC4237" s="156">
        <v>0.7</v>
      </c>
      <c r="CD4237">
        <v>1850</v>
      </c>
      <c r="CE4237">
        <v>0.17443635394814372</v>
      </c>
      <c r="CF4237">
        <v>5.3103749405179688</v>
      </c>
      <c r="CG4237">
        <v>0.20752326443602845</v>
      </c>
      <c r="CH4237">
        <v>10.923159799121654</v>
      </c>
      <c r="CI4237">
        <v>9</v>
      </c>
    </row>
    <row r="4238" spans="47:87" x14ac:dyDescent="0.3">
      <c r="AU4238">
        <v>0.3</v>
      </c>
      <c r="AV4238">
        <v>18.80218514955855</v>
      </c>
      <c r="AW4238">
        <v>0.28489676209316767</v>
      </c>
      <c r="AX4238">
        <v>0.4156257393220153</v>
      </c>
      <c r="AY4238">
        <v>321.07717547136133</v>
      </c>
      <c r="AZ4238">
        <v>9.0512638190864136E-2</v>
      </c>
      <c r="BA4238">
        <v>372.8911366575349</v>
      </c>
      <c r="BB4238">
        <v>351.08116833722966</v>
      </c>
      <c r="BC4238">
        <v>1</v>
      </c>
      <c r="BD4238">
        <v>37.841362282568987</v>
      </c>
      <c r="BE4238">
        <v>105.97031835261593</v>
      </c>
      <c r="BF4238">
        <v>13.595269458619196</v>
      </c>
      <c r="BG4238">
        <v>6.0190529905340036</v>
      </c>
      <c r="BH4238">
        <v>422.96001045278507</v>
      </c>
      <c r="BI4238">
        <v>0.20000000000000004</v>
      </c>
      <c r="BJ4238">
        <v>2455.0375993223902</v>
      </c>
      <c r="BK4238">
        <v>697.2768718779472</v>
      </c>
      <c r="BL4238">
        <v>943.29353305672942</v>
      </c>
      <c r="BM4238">
        <v>977.43434944342982</v>
      </c>
      <c r="BN4238">
        <v>136.29738068973134</v>
      </c>
      <c r="BO4238">
        <v>25.738616584405417</v>
      </c>
      <c r="BP4238">
        <v>4.4426229969010869E-2</v>
      </c>
      <c r="BQ4238">
        <v>100</v>
      </c>
      <c r="BR4238">
        <v>312.81654504160974</v>
      </c>
      <c r="BS4238">
        <v>5.7677953883698348E-2</v>
      </c>
      <c r="BT4238">
        <v>3.0356259213528547E-4</v>
      </c>
      <c r="BU4238">
        <v>32.752778731688245</v>
      </c>
      <c r="BV4238">
        <v>0.57022861093329236</v>
      </c>
      <c r="BW4238">
        <v>14.170283651252952</v>
      </c>
      <c r="BX4238">
        <v>36.242450247916807</v>
      </c>
      <c r="BY4238">
        <v>29.678510946478958</v>
      </c>
      <c r="BZ4238">
        <v>974.78180432354736</v>
      </c>
      <c r="CA4238">
        <v>285.28815331520542</v>
      </c>
      <c r="CB4238">
        <v>236.63241825325562</v>
      </c>
      <c r="CC4238" s="156">
        <v>0.9</v>
      </c>
      <c r="CD4238">
        <v>2410</v>
      </c>
      <c r="CE4238">
        <v>8.1087070293939023E-2</v>
      </c>
      <c r="CF4238">
        <v>2.9823137041308891</v>
      </c>
      <c r="CG4238">
        <v>0.11679963518395027</v>
      </c>
      <c r="CH4238">
        <v>-3.0152307891408747</v>
      </c>
      <c r="CI4238" t="s">
        <v>479</v>
      </c>
    </row>
    <row r="4239" spans="47:87" x14ac:dyDescent="0.3">
      <c r="AU4239">
        <v>0.3</v>
      </c>
      <c r="AV4239">
        <v>18.348322521405311</v>
      </c>
      <c r="AW4239">
        <v>0.24414935323607434</v>
      </c>
      <c r="AX4239">
        <v>1.471076578114511</v>
      </c>
      <c r="AY4239">
        <v>337.27498724448589</v>
      </c>
      <c r="AZ4239">
        <v>9.9323779919289423E-2</v>
      </c>
      <c r="BA4239">
        <v>536.75407632201939</v>
      </c>
      <c r="BB4239">
        <v>383.99369524916887</v>
      </c>
      <c r="BC4239">
        <v>1</v>
      </c>
      <c r="BD4239">
        <v>27.706350627474428</v>
      </c>
      <c r="BE4239">
        <v>93.640356133809405</v>
      </c>
      <c r="BF4239">
        <v>20.383956485182086</v>
      </c>
      <c r="BG4239">
        <v>5.8099907648743221</v>
      </c>
      <c r="BH4239">
        <v>437.51473072456724</v>
      </c>
      <c r="BI4239">
        <v>0.20000000000000004</v>
      </c>
      <c r="BJ4239">
        <v>3062.0168129538015</v>
      </c>
      <c r="BK4239">
        <v>675.50333419367371</v>
      </c>
      <c r="BL4239">
        <v>831.41999210562403</v>
      </c>
      <c r="BM4239">
        <v>1050.3882047132495</v>
      </c>
      <c r="BN4239">
        <v>179.19112478874786</v>
      </c>
      <c r="BO4239">
        <v>22.14473656771932</v>
      </c>
      <c r="BP4239">
        <v>2.7362303446698141E-2</v>
      </c>
      <c r="BQ4239">
        <v>100</v>
      </c>
      <c r="BR4239">
        <v>371.93814320529594</v>
      </c>
      <c r="BS4239">
        <v>5.5641139592254418E-2</v>
      </c>
      <c r="BT4239">
        <v>2.9531099285797565E-4</v>
      </c>
      <c r="BU4239">
        <v>0</v>
      </c>
      <c r="BV4239">
        <v>0.5544031994814006</v>
      </c>
      <c r="BW4239">
        <v>16.036029587822814</v>
      </c>
      <c r="BX4239">
        <v>36.607482709197647</v>
      </c>
      <c r="BY4239">
        <v>33.054328537841073</v>
      </c>
      <c r="BZ4239">
        <v>1041.8202327844415</v>
      </c>
      <c r="CA4239">
        <v>212.51563118661025</v>
      </c>
      <c r="CB4239">
        <v>239.37466574578818</v>
      </c>
      <c r="CC4239" s="156">
        <v>0.88</v>
      </c>
      <c r="CD4239">
        <v>2070</v>
      </c>
      <c r="CE4239">
        <v>0.14835940278913085</v>
      </c>
      <c r="CF4239">
        <v>5.4381798130883308</v>
      </c>
      <c r="CG4239">
        <v>0.17688196493781755</v>
      </c>
      <c r="CH4239">
        <v>11.672391470229339</v>
      </c>
      <c r="CI4239">
        <v>10</v>
      </c>
    </row>
    <row r="4240" spans="47:87" x14ac:dyDescent="0.3">
      <c r="AU4240">
        <v>0.3</v>
      </c>
      <c r="AV4240">
        <v>22.138257417824047</v>
      </c>
      <c r="AW4240">
        <v>0.27863934046303906</v>
      </c>
      <c r="AX4240">
        <v>2.215372396763418</v>
      </c>
      <c r="AY4240">
        <v>333.71807822883432</v>
      </c>
      <c r="AZ4240">
        <v>0.10900932487668431</v>
      </c>
      <c r="BA4240">
        <v>415.5547738105048</v>
      </c>
      <c r="BB4240">
        <v>274.69573857812611</v>
      </c>
      <c r="BC4240">
        <v>1</v>
      </c>
      <c r="BD4240">
        <v>36.179773698613197</v>
      </c>
      <c r="BE4240">
        <v>99.076600585112018</v>
      </c>
      <c r="BF4240">
        <v>14.626482696037092</v>
      </c>
      <c r="BG4240">
        <v>5.2364381695404472</v>
      </c>
      <c r="BH4240">
        <v>454.90983623943299</v>
      </c>
      <c r="BI4240">
        <v>0.20000000000000004</v>
      </c>
      <c r="BJ4240">
        <v>2497.6002937580433</v>
      </c>
      <c r="BK4240">
        <v>683.06180623836485</v>
      </c>
      <c r="BL4240">
        <v>906.30979765394943</v>
      </c>
      <c r="BM4240">
        <v>820.19166533659859</v>
      </c>
      <c r="BN4240">
        <v>138.93220360400224</v>
      </c>
      <c r="BO4240">
        <v>25.321321081690058</v>
      </c>
      <c r="BP4240">
        <v>2.5389348526218786E-2</v>
      </c>
      <c r="BQ4240">
        <v>100</v>
      </c>
      <c r="BR4240">
        <v>358.76553812463465</v>
      </c>
      <c r="BS4240">
        <v>5.9469255430838926E-2</v>
      </c>
      <c r="BT4240">
        <v>3.1414752472785646E-4</v>
      </c>
      <c r="BU4240">
        <v>70.124796875024373</v>
      </c>
      <c r="BV4240">
        <v>0.51340534743476174</v>
      </c>
      <c r="BW4240">
        <v>15.647254543939329</v>
      </c>
      <c r="BX4240">
        <v>35.775859546729791</v>
      </c>
      <c r="BY4240">
        <v>32.990396434612123</v>
      </c>
      <c r="BZ4240">
        <v>890.95830274362902</v>
      </c>
      <c r="CA4240">
        <v>309.27615279697989</v>
      </c>
      <c r="CB4240">
        <v>218.99293783509484</v>
      </c>
      <c r="CC4240" s="156">
        <v>0.83</v>
      </c>
      <c r="CD4240">
        <v>3090</v>
      </c>
      <c r="CE4240">
        <v>-1.1271126570178813E-2</v>
      </c>
      <c r="CF4240">
        <v>0.93028854248125725</v>
      </c>
      <c r="CG4240">
        <v>4.3225742677802499E-2</v>
      </c>
      <c r="CH4240">
        <v>-13.415506761391601</v>
      </c>
      <c r="CI4240" t="s">
        <v>479</v>
      </c>
    </row>
    <row r="4241" spans="47:87" x14ac:dyDescent="0.3">
      <c r="AU4241">
        <v>0.3</v>
      </c>
      <c r="AV4241">
        <v>20.969809584403855</v>
      </c>
      <c r="AW4241">
        <v>0.3153386099101041</v>
      </c>
      <c r="AX4241">
        <v>1.3349547077218165</v>
      </c>
      <c r="AY4241">
        <v>330.63498025860156</v>
      </c>
      <c r="AZ4241">
        <v>0.10233460512564153</v>
      </c>
      <c r="BA4241">
        <v>479.84445344610498</v>
      </c>
      <c r="BB4241">
        <v>374.58387819517998</v>
      </c>
      <c r="BC4241">
        <v>1</v>
      </c>
      <c r="BD4241">
        <v>31.720533419666076</v>
      </c>
      <c r="BE4241">
        <v>85.131186889740277</v>
      </c>
      <c r="BF4241">
        <v>14.773340825502663</v>
      </c>
      <c r="BG4241">
        <v>5.2113237298454882</v>
      </c>
      <c r="BH4241">
        <v>399.01837876383297</v>
      </c>
      <c r="BI4241">
        <v>0.20000000000000004</v>
      </c>
      <c r="BJ4241">
        <v>2487.0499105920112</v>
      </c>
      <c r="BK4241">
        <v>699.30349566416703</v>
      </c>
      <c r="BL4241">
        <v>986.83092106480774</v>
      </c>
      <c r="BM4241">
        <v>1054.2539771088814</v>
      </c>
      <c r="BN4241">
        <v>162.34623673393429</v>
      </c>
      <c r="BO4241">
        <v>28.733626569733673</v>
      </c>
      <c r="BP4241">
        <v>1.9459996338787762E-2</v>
      </c>
      <c r="BQ4241">
        <v>100</v>
      </c>
      <c r="BR4241">
        <v>305.88426179501067</v>
      </c>
      <c r="BS4241">
        <v>5.6934367174464172E-2</v>
      </c>
      <c r="BT4241">
        <v>3.0559517029732814E-4</v>
      </c>
      <c r="BU4241">
        <v>0</v>
      </c>
      <c r="BV4241">
        <v>0.55700668779012164</v>
      </c>
      <c r="BW4241">
        <v>15.592848599384471</v>
      </c>
      <c r="BX4241">
        <v>34.344541230302063</v>
      </c>
      <c r="BY4241">
        <v>39.247342397697466</v>
      </c>
      <c r="BZ4241">
        <v>1190.2185317017777</v>
      </c>
      <c r="CA4241">
        <v>279.15773437883723</v>
      </c>
      <c r="CB4241">
        <v>219.00365110187053</v>
      </c>
      <c r="CC4241" s="156">
        <v>1.0900000000000001</v>
      </c>
      <c r="CD4241">
        <v>1050</v>
      </c>
      <c r="CE4241">
        <v>0.18085190469348134</v>
      </c>
      <c r="CF4241">
        <v>5.7294239156617195</v>
      </c>
      <c r="CG4241">
        <v>0.21803912977691398</v>
      </c>
      <c r="CH4241">
        <v>14.932705510175166</v>
      </c>
      <c r="CI4241">
        <v>8</v>
      </c>
    </row>
    <row r="4242" spans="47:87" x14ac:dyDescent="0.3">
      <c r="AU4242">
        <v>0.3</v>
      </c>
      <c r="AV4242">
        <v>18.949928922706388</v>
      </c>
      <c r="AW4242">
        <v>0.26474307041118234</v>
      </c>
      <c r="AX4242">
        <v>2.0658450796561096</v>
      </c>
      <c r="AY4242">
        <v>333.7107541549351</v>
      </c>
      <c r="AZ4242">
        <v>9.7529912348230843E-2</v>
      </c>
      <c r="BA4242">
        <v>482.41883011677265</v>
      </c>
      <c r="BB4242">
        <v>338.24093953315696</v>
      </c>
      <c r="BC4242">
        <v>1</v>
      </c>
      <c r="BD4242">
        <v>43.869362212724432</v>
      </c>
      <c r="BE4242">
        <v>93.115239923480715</v>
      </c>
      <c r="BF4242">
        <v>16.737907821487294</v>
      </c>
      <c r="BG4242">
        <v>5.3254541060073359</v>
      </c>
      <c r="BH4242">
        <v>390.3656298463091</v>
      </c>
      <c r="BI4242">
        <v>0.19999999999999998</v>
      </c>
      <c r="BJ4242">
        <v>2791.8302552387904</v>
      </c>
      <c r="BK4242">
        <v>699.200447162415</v>
      </c>
      <c r="BL4242">
        <v>869.87388682207063</v>
      </c>
      <c r="BM4242">
        <v>950.56244824231624</v>
      </c>
      <c r="BN4242">
        <v>162.5572886986931</v>
      </c>
      <c r="BO4242">
        <v>23.622992775752085</v>
      </c>
      <c r="BP4242">
        <v>7.69985465122726E-2</v>
      </c>
      <c r="BQ4242">
        <v>100</v>
      </c>
      <c r="BR4242">
        <v>375.30434667847965</v>
      </c>
      <c r="BS4242">
        <v>5.6307005831766441E-2</v>
      </c>
      <c r="BT4242">
        <v>3.0460413129633463E-4</v>
      </c>
      <c r="BU4242">
        <v>0</v>
      </c>
      <c r="BV4242">
        <v>0.54863159903857273</v>
      </c>
      <c r="BW4242">
        <v>15.40522930607956</v>
      </c>
      <c r="BX4242">
        <v>36.562025994708662</v>
      </c>
      <c r="BY4242">
        <v>35.543345621861505</v>
      </c>
      <c r="BZ4242">
        <v>851.80794650456551</v>
      </c>
      <c r="CA4242">
        <v>245.53621917672493</v>
      </c>
      <c r="CB4242">
        <v>222.84139791259722</v>
      </c>
      <c r="CC4242" s="156">
        <v>1.04</v>
      </c>
      <c r="CD4242">
        <v>1080</v>
      </c>
      <c r="CE4242">
        <v>0.34243070712816737</v>
      </c>
      <c r="CF4242">
        <v>7.1077912979240239</v>
      </c>
      <c r="CG4242">
        <v>0.30917370045405435</v>
      </c>
      <c r="CH4242">
        <v>38.006068255135602</v>
      </c>
      <c r="CI4242">
        <v>4</v>
      </c>
    </row>
    <row r="4243" spans="47:87" x14ac:dyDescent="0.3">
      <c r="AU4243">
        <v>0.3</v>
      </c>
      <c r="AV4243">
        <v>20.316064917105464</v>
      </c>
      <c r="AW4243">
        <v>0.28786550220861473</v>
      </c>
      <c r="AX4243">
        <v>0.81623527218058833</v>
      </c>
      <c r="AY4243">
        <v>342.1039898791683</v>
      </c>
      <c r="AZ4243">
        <v>9.4972508126815555E-2</v>
      </c>
      <c r="BA4243">
        <v>422.20151473180618</v>
      </c>
      <c r="BB4243">
        <v>355.59969946526201</v>
      </c>
      <c r="BC4243">
        <v>1</v>
      </c>
      <c r="BD4243">
        <v>44.539117686024525</v>
      </c>
      <c r="BE4243">
        <v>79.318395099508564</v>
      </c>
      <c r="BF4243">
        <v>17.124233231601391</v>
      </c>
      <c r="BG4243">
        <v>3.1990596978908798</v>
      </c>
      <c r="BH4243">
        <v>404.36439525592249</v>
      </c>
      <c r="BI4243">
        <v>0.19999999999999998</v>
      </c>
      <c r="BJ4243">
        <v>2811.600998625589</v>
      </c>
      <c r="BK4243">
        <v>685.64266362769467</v>
      </c>
      <c r="BL4243">
        <v>871.72620495149442</v>
      </c>
      <c r="BM4243">
        <v>950.07219368145502</v>
      </c>
      <c r="BN4243">
        <v>137.3076130544174</v>
      </c>
      <c r="BO4243">
        <v>25.89025367797425</v>
      </c>
      <c r="BP4243">
        <v>5.9017147957603863E-2</v>
      </c>
      <c r="BQ4243">
        <v>100</v>
      </c>
      <c r="BR4243">
        <v>293.45955460883931</v>
      </c>
      <c r="BS4243">
        <v>5.7018893164570643E-2</v>
      </c>
      <c r="BT4243">
        <v>3.1496976264612405E-4</v>
      </c>
      <c r="BU4243">
        <v>67.526745758441848</v>
      </c>
      <c r="BV4243">
        <v>0.53717223470681763</v>
      </c>
      <c r="BW4243">
        <v>14.397252822392888</v>
      </c>
      <c r="BX4243">
        <v>34.449900063528069</v>
      </c>
      <c r="BY4243">
        <v>32.724598151114307</v>
      </c>
      <c r="BZ4243">
        <v>886.04638553467248</v>
      </c>
      <c r="CA4243">
        <v>383.59231936447998</v>
      </c>
      <c r="CB4243">
        <v>220.2843947043055</v>
      </c>
      <c r="CC4243" s="156">
        <v>1.1299999999999999</v>
      </c>
      <c r="CD4243">
        <v>880</v>
      </c>
      <c r="CE4243">
        <v>0.17235835248329789</v>
      </c>
      <c r="CF4243">
        <v>6.6080082998381222</v>
      </c>
      <c r="CG4243">
        <v>0.22557620018938199</v>
      </c>
      <c r="CH4243">
        <v>12.972759845174199</v>
      </c>
      <c r="CI4243">
        <v>9</v>
      </c>
    </row>
    <row r="4244" spans="47:87" x14ac:dyDescent="0.3">
      <c r="AU4244">
        <v>0.3</v>
      </c>
      <c r="AV4244">
        <v>21.60813860165069</v>
      </c>
      <c r="AW4244">
        <v>0.35807233559715429</v>
      </c>
      <c r="AX4244">
        <v>0.69096066135216838</v>
      </c>
      <c r="AY4244">
        <v>343.56526717422236</v>
      </c>
      <c r="AZ4244">
        <v>0.10501090242152454</v>
      </c>
      <c r="BA4244">
        <v>421.05340975969881</v>
      </c>
      <c r="BB4244">
        <v>362.3786186414286</v>
      </c>
      <c r="BC4244">
        <v>1</v>
      </c>
      <c r="BD4244">
        <v>48.203343349457946</v>
      </c>
      <c r="BE4244">
        <v>104.50248016521365</v>
      </c>
      <c r="BF4244">
        <v>14.457520852201437</v>
      </c>
      <c r="BG4244">
        <v>5.4343796217532123</v>
      </c>
      <c r="BH4244">
        <v>436.13328337332672</v>
      </c>
      <c r="BI4244">
        <v>0.19999999999999998</v>
      </c>
      <c r="BJ4244">
        <v>2879.4514029940387</v>
      </c>
      <c r="BK4244">
        <v>668.1705827095883</v>
      </c>
      <c r="BL4244">
        <v>874.36940883540001</v>
      </c>
      <c r="BM4244">
        <v>836.0508445796944</v>
      </c>
      <c r="BN4244">
        <v>181.44013305668813</v>
      </c>
      <c r="BO4244">
        <v>32.474806074593211</v>
      </c>
      <c r="BP4244">
        <v>4.0682387460774447E-2</v>
      </c>
      <c r="BQ4244">
        <v>100</v>
      </c>
      <c r="BR4244">
        <v>351.13817522846455</v>
      </c>
      <c r="BS4244">
        <v>5.2165356408797471E-2</v>
      </c>
      <c r="BT4244">
        <v>3.1661524734002928E-4</v>
      </c>
      <c r="BU4244">
        <v>8.8791605771446207</v>
      </c>
      <c r="BV4244">
        <v>0.52431396197254698</v>
      </c>
      <c r="BW4244">
        <v>13.902409561841708</v>
      </c>
      <c r="BX4244">
        <v>36.037860690412231</v>
      </c>
      <c r="BY4244">
        <v>29.281244381216418</v>
      </c>
      <c r="BZ4244">
        <v>1089.8287903285059</v>
      </c>
      <c r="CA4244">
        <v>306.35110068205211</v>
      </c>
      <c r="CB4244">
        <v>250.07317360928175</v>
      </c>
      <c r="CC4244" s="156">
        <v>1.38</v>
      </c>
      <c r="CD4244">
        <v>1650</v>
      </c>
      <c r="CE4244">
        <v>-3.1169737022640809E-2</v>
      </c>
      <c r="CF4244">
        <v>0.9323935620861441</v>
      </c>
      <c r="CG4244">
        <v>3.4843108016593044E-2</v>
      </c>
      <c r="CH4244">
        <v>-18.148767492873496</v>
      </c>
      <c r="CI4244" t="s">
        <v>479</v>
      </c>
    </row>
    <row r="4245" spans="47:87" x14ac:dyDescent="0.3">
      <c r="AU4245">
        <v>0.3</v>
      </c>
      <c r="AV4245">
        <v>20.029497155813825</v>
      </c>
      <c r="AW4245">
        <v>0.27903916119690642</v>
      </c>
      <c r="AX4245">
        <v>0.68843381512274537</v>
      </c>
      <c r="AY4245">
        <v>328.4626239833317</v>
      </c>
      <c r="AZ4245">
        <v>9.4685788676349192E-2</v>
      </c>
      <c r="BA4245">
        <v>449.55381437319625</v>
      </c>
      <c r="BB4245">
        <v>425.82542201652973</v>
      </c>
      <c r="BC4245">
        <v>1</v>
      </c>
      <c r="BD4245">
        <v>38.608532255506233</v>
      </c>
      <c r="BE4245">
        <v>99.98157864610009</v>
      </c>
      <c r="BF4245">
        <v>13.032692750084276</v>
      </c>
      <c r="BG4245">
        <v>4.8207872938128116</v>
      </c>
      <c r="BH4245">
        <v>436.95685995372656</v>
      </c>
      <c r="BI4245">
        <v>0.19999999999999998</v>
      </c>
      <c r="BJ4245">
        <v>3061.8022687410635</v>
      </c>
      <c r="BK4245">
        <v>686.89048861423669</v>
      </c>
      <c r="BL4245">
        <v>891.93421877588196</v>
      </c>
      <c r="BM4245">
        <v>834.47773358746258</v>
      </c>
      <c r="BN4245">
        <v>209.85031926977999</v>
      </c>
      <c r="BO4245">
        <v>25.193920715512821</v>
      </c>
      <c r="BP4245">
        <v>4.5364204307716469E-2</v>
      </c>
      <c r="BQ4245">
        <v>100</v>
      </c>
      <c r="BR4245">
        <v>317.06957171111895</v>
      </c>
      <c r="BS4245">
        <v>5.5353523118506803E-2</v>
      </c>
      <c r="BT4245">
        <v>2.9599840663818364E-4</v>
      </c>
      <c r="BU4245">
        <v>0</v>
      </c>
      <c r="BV4245">
        <v>0.54827682510770059</v>
      </c>
      <c r="BW4245">
        <v>15.049026203642228</v>
      </c>
      <c r="BX4245">
        <v>34.674399977687031</v>
      </c>
      <c r="BY4245">
        <v>33.43785693537496</v>
      </c>
      <c r="BZ4245">
        <v>899.96047423072173</v>
      </c>
      <c r="CA4245">
        <v>257.69402925361464</v>
      </c>
      <c r="CB4245">
        <v>229.65749580818118</v>
      </c>
      <c r="CC4245" s="156">
        <v>1</v>
      </c>
      <c r="CD4245">
        <v>1920</v>
      </c>
      <c r="CE4245">
        <v>0.1110916644044273</v>
      </c>
      <c r="CF4245">
        <v>3.8046351793451554</v>
      </c>
      <c r="CG4245">
        <v>0.13477939575944367</v>
      </c>
      <c r="CH4245">
        <v>0.83024523436828956</v>
      </c>
      <c r="CI4245">
        <v>20</v>
      </c>
    </row>
    <row r="4246" spans="47:87" x14ac:dyDescent="0.3">
      <c r="AU4246">
        <v>0.3</v>
      </c>
      <c r="AV4246">
        <v>22.972876565780133</v>
      </c>
      <c r="AW4246">
        <v>0.21157959438946361</v>
      </c>
      <c r="AX4246">
        <v>2.4180514282439352</v>
      </c>
      <c r="AY4246">
        <v>327.13091079165218</v>
      </c>
      <c r="AZ4246">
        <v>9.3430724658318268E-2</v>
      </c>
      <c r="BA4246">
        <v>498.85750442894857</v>
      </c>
      <c r="BB4246">
        <v>323.90383323701769</v>
      </c>
      <c r="BC4246">
        <v>1</v>
      </c>
      <c r="BD4246">
        <v>40.155874613333083</v>
      </c>
      <c r="BE4246">
        <v>95.792598721822202</v>
      </c>
      <c r="BF4246">
        <v>10.377816494418511</v>
      </c>
      <c r="BG4246">
        <v>5.0474862335202744</v>
      </c>
      <c r="BH4246">
        <v>424.16297942775162</v>
      </c>
      <c r="BI4246">
        <v>0.20000000000000004</v>
      </c>
      <c r="BJ4246">
        <v>2917.9237850879672</v>
      </c>
      <c r="BK4246">
        <v>690.69719286351926</v>
      </c>
      <c r="BL4246">
        <v>897.21648020180112</v>
      </c>
      <c r="BM4246">
        <v>1011.8579876626743</v>
      </c>
      <c r="BN4246">
        <v>129.59172048287093</v>
      </c>
      <c r="BO4246">
        <v>18.807527120669985</v>
      </c>
      <c r="BP4246">
        <v>7.0160949941677708E-2</v>
      </c>
      <c r="BQ4246">
        <v>100</v>
      </c>
      <c r="BR4246">
        <v>372.54174993346396</v>
      </c>
      <c r="BS4246">
        <v>5.4975936328009657E-2</v>
      </c>
      <c r="BT4246">
        <v>2.9023864898006035E-4</v>
      </c>
      <c r="BU4246">
        <v>33.708161257067047</v>
      </c>
      <c r="BV4246">
        <v>0.61498402127931862</v>
      </c>
      <c r="BW4246">
        <v>15.894786269415381</v>
      </c>
      <c r="BX4246">
        <v>33.360929053829196</v>
      </c>
      <c r="BY4246">
        <v>35.66950490567227</v>
      </c>
      <c r="BZ4246">
        <v>1026.9720373810553</v>
      </c>
      <c r="CA4246">
        <v>300.28781135404188</v>
      </c>
      <c r="CB4246">
        <v>225.60976924492823</v>
      </c>
      <c r="CC4246" s="156">
        <v>0.87</v>
      </c>
      <c r="CD4246">
        <v>1470</v>
      </c>
      <c r="CE4246">
        <v>0.17981270823023898</v>
      </c>
      <c r="CF4246">
        <v>7.5193262102820366</v>
      </c>
      <c r="CG4246">
        <v>0.23340129613845456</v>
      </c>
      <c r="CH4246">
        <v>30.379403433804594</v>
      </c>
      <c r="CI4246">
        <v>7</v>
      </c>
    </row>
    <row r="4247" spans="47:87" x14ac:dyDescent="0.3">
      <c r="AU4247">
        <v>0.3</v>
      </c>
      <c r="AV4247">
        <v>18.383550013114778</v>
      </c>
      <c r="AW4247">
        <v>0.34191592292974798</v>
      </c>
      <c r="AX4247">
        <v>1.5625892753260253</v>
      </c>
      <c r="AY4247">
        <v>335.05066739367675</v>
      </c>
      <c r="AZ4247">
        <v>9.617243000039595E-2</v>
      </c>
      <c r="BA4247">
        <v>447.49631694241407</v>
      </c>
      <c r="BB4247">
        <v>429.52249631030747</v>
      </c>
      <c r="BC4247">
        <v>1</v>
      </c>
      <c r="BD4247">
        <v>46.488365254596062</v>
      </c>
      <c r="BE4247">
        <v>113.96339647609739</v>
      </c>
      <c r="BF4247">
        <v>19.536927658693649</v>
      </c>
      <c r="BG4247">
        <v>5.5237502088385337</v>
      </c>
      <c r="BH4247">
        <v>407.72085298451174</v>
      </c>
      <c r="BI4247">
        <v>0.19999999999999996</v>
      </c>
      <c r="BJ4247">
        <v>2914.1209978599718</v>
      </c>
      <c r="BK4247">
        <v>669.38467790858203</v>
      </c>
      <c r="BL4247">
        <v>896.67739177767635</v>
      </c>
      <c r="BM4247">
        <v>921.31640221280736</v>
      </c>
      <c r="BN4247">
        <v>228.04289373678458</v>
      </c>
      <c r="BO4247">
        <v>30.84991048916272</v>
      </c>
      <c r="BP4247">
        <v>5.8235031049453316E-2</v>
      </c>
      <c r="BQ4247">
        <v>100</v>
      </c>
      <c r="BR4247">
        <v>341.5658252656857</v>
      </c>
      <c r="BS4247">
        <v>5.2675223964561868E-2</v>
      </c>
      <c r="BT4247">
        <v>2.8347062588110066E-4</v>
      </c>
      <c r="BU4247">
        <v>0</v>
      </c>
      <c r="BV4247">
        <v>0.52561903135758481</v>
      </c>
      <c r="BW4247">
        <v>15.753949661324636</v>
      </c>
      <c r="BX4247">
        <v>35.619973825312393</v>
      </c>
      <c r="BY4247">
        <v>28.969491680971082</v>
      </c>
      <c r="BZ4247">
        <v>1017.9304545116722</v>
      </c>
      <c r="CA4247">
        <v>252.76929313323404</v>
      </c>
      <c r="CB4247">
        <v>232.36731146338397</v>
      </c>
      <c r="CC4247" s="156">
        <v>0.96</v>
      </c>
      <c r="CD4247">
        <v>1700</v>
      </c>
      <c r="CE4247">
        <v>0.14586179394974041</v>
      </c>
      <c r="CF4247">
        <v>6.0042559396836177</v>
      </c>
      <c r="CG4247">
        <v>0.18531936276112132</v>
      </c>
      <c r="CH4247">
        <v>11.417535654529305</v>
      </c>
      <c r="CI4247">
        <v>10</v>
      </c>
    </row>
    <row r="4248" spans="47:87" x14ac:dyDescent="0.3">
      <c r="AU4248">
        <v>0.3</v>
      </c>
      <c r="AV4248">
        <v>19.85421176793265</v>
      </c>
      <c r="AW4248">
        <v>0.27696655488302663</v>
      </c>
      <c r="AX4248">
        <v>0.75897826027094228</v>
      </c>
      <c r="AY4248">
        <v>333.04363418346372</v>
      </c>
      <c r="AZ4248">
        <v>8.7955916139723991E-2</v>
      </c>
      <c r="BA4248">
        <v>329.03722452167227</v>
      </c>
      <c r="BB4248">
        <v>263.04777370730767</v>
      </c>
      <c r="BC4248">
        <v>1</v>
      </c>
      <c r="BD4248">
        <v>22.933377987916906</v>
      </c>
      <c r="BE4248">
        <v>111.05185669351098</v>
      </c>
      <c r="BF4248">
        <v>11.088031103023711</v>
      </c>
      <c r="BG4248">
        <v>3.0786711590497031</v>
      </c>
      <c r="BH4248">
        <v>366.50788625697254</v>
      </c>
      <c r="BI4248">
        <v>0.2</v>
      </c>
      <c r="BJ4248">
        <v>2342.2112565547613</v>
      </c>
      <c r="BK4248">
        <v>697.09215583161836</v>
      </c>
      <c r="BL4248">
        <v>842.61260160823599</v>
      </c>
      <c r="BM4248">
        <v>1011.6907427187601</v>
      </c>
      <c r="BN4248">
        <v>214.65272714933431</v>
      </c>
      <c r="BO4248">
        <v>24.902225074481414</v>
      </c>
      <c r="BP4248">
        <v>5.7744711780628025E-2</v>
      </c>
      <c r="BQ4248">
        <v>100</v>
      </c>
      <c r="BR4248">
        <v>312.24886276181593</v>
      </c>
      <c r="BS4248">
        <v>5.8464752133850793E-2</v>
      </c>
      <c r="BT4248">
        <v>3.2399284442866929E-4</v>
      </c>
      <c r="BU4248">
        <v>0</v>
      </c>
      <c r="BV4248">
        <v>0.54357261683761204</v>
      </c>
      <c r="BW4248">
        <v>13.527459814343199</v>
      </c>
      <c r="BX4248">
        <v>34.48429520054831</v>
      </c>
      <c r="BY4248">
        <v>30.477819677542374</v>
      </c>
      <c r="BZ4248">
        <v>1014.1144708102025</v>
      </c>
      <c r="CA4248">
        <v>320.29119375715737</v>
      </c>
      <c r="CB4248">
        <v>237.92941339833305</v>
      </c>
      <c r="CC4248" s="156">
        <v>1.0900000000000001</v>
      </c>
      <c r="CD4248">
        <v>1600</v>
      </c>
      <c r="CE4248">
        <v>0.12075121548536538</v>
      </c>
      <c r="CF4248">
        <v>4.6388510497977844</v>
      </c>
      <c r="CG4248">
        <v>0.1528271280437378</v>
      </c>
      <c r="CH4248">
        <v>0.81949508443102137</v>
      </c>
      <c r="CI4248">
        <v>18</v>
      </c>
    </row>
    <row r="4249" spans="47:87" x14ac:dyDescent="0.3">
      <c r="AU4249">
        <v>0.3</v>
      </c>
      <c r="AV4249">
        <v>22.234573709336352</v>
      </c>
      <c r="AW4249">
        <v>0.3286576452946845</v>
      </c>
      <c r="AX4249">
        <v>0.72174263281930562</v>
      </c>
      <c r="AY4249">
        <v>344.38304875423717</v>
      </c>
      <c r="AZ4249">
        <v>0.10096506682894839</v>
      </c>
      <c r="BA4249">
        <v>404.55318404637353</v>
      </c>
      <c r="BB4249">
        <v>353.6572928423293</v>
      </c>
      <c r="BC4249">
        <v>1</v>
      </c>
      <c r="BD4249">
        <v>35.365267403796253</v>
      </c>
      <c r="BE4249">
        <v>97.969694825475429</v>
      </c>
      <c r="BF4249">
        <v>5.5112612634859541</v>
      </c>
      <c r="BG4249">
        <v>4.4425137245198831</v>
      </c>
      <c r="BH4249">
        <v>456.52967304297124</v>
      </c>
      <c r="BI4249">
        <v>0.20000000000000004</v>
      </c>
      <c r="BJ4249">
        <v>2700.5652016300783</v>
      </c>
      <c r="BK4249">
        <v>674.95437977480969</v>
      </c>
      <c r="BL4249">
        <v>885.56547113823854</v>
      </c>
      <c r="BM4249">
        <v>997.07284493270765</v>
      </c>
      <c r="BN4249">
        <v>105.51907585279913</v>
      </c>
      <c r="BO4249">
        <v>29.859583557152199</v>
      </c>
      <c r="BP4249">
        <v>3.0948074888881766E-2</v>
      </c>
      <c r="BQ4249">
        <v>100</v>
      </c>
      <c r="BR4249">
        <v>343.10806890163786</v>
      </c>
      <c r="BS4249">
        <v>4.9416944540991735E-2</v>
      </c>
      <c r="BT4249">
        <v>3.2521681450188431E-4</v>
      </c>
      <c r="BU4249">
        <v>0</v>
      </c>
      <c r="BV4249">
        <v>0.60784248576705602</v>
      </c>
      <c r="BW4249">
        <v>15.016343248583466</v>
      </c>
      <c r="BX4249">
        <v>36.958570834949157</v>
      </c>
      <c r="BY4249">
        <v>35.885072463801919</v>
      </c>
      <c r="BZ4249">
        <v>793.85228124538162</v>
      </c>
      <c r="CA4249">
        <v>218.34660915838379</v>
      </c>
      <c r="CB4249">
        <v>227.6220025191779</v>
      </c>
      <c r="CC4249" s="156">
        <v>0.93</v>
      </c>
      <c r="CD4249">
        <v>2140</v>
      </c>
      <c r="CE4249">
        <v>0.10065677654182914</v>
      </c>
      <c r="CF4249">
        <v>3.5928824600926808</v>
      </c>
      <c r="CG4249">
        <v>0.13705751439266758</v>
      </c>
      <c r="CH4249">
        <v>-0.60232815205155288</v>
      </c>
      <c r="CI4249" t="s">
        <v>479</v>
      </c>
    </row>
    <row r="4250" spans="47:87" x14ac:dyDescent="0.3">
      <c r="AU4250">
        <v>0.3</v>
      </c>
      <c r="AV4250">
        <v>20.799645906536195</v>
      </c>
      <c r="AW4250">
        <v>0.3783162967464756</v>
      </c>
      <c r="AX4250">
        <v>0.65479095735297932</v>
      </c>
      <c r="AY4250">
        <v>300.9388614859846</v>
      </c>
      <c r="AZ4250">
        <v>0.10832576815374903</v>
      </c>
      <c r="BA4250">
        <v>364.15161146604169</v>
      </c>
      <c r="BB4250">
        <v>386.6523689776775</v>
      </c>
      <c r="BC4250">
        <v>1</v>
      </c>
      <c r="BD4250">
        <v>45.042142064447106</v>
      </c>
      <c r="BE4250">
        <v>122.28372308855641</v>
      </c>
      <c r="BF4250">
        <v>15.649439709006241</v>
      </c>
      <c r="BG4250">
        <v>6.2684789144779902</v>
      </c>
      <c r="BH4250">
        <v>447.36835035790887</v>
      </c>
      <c r="BI4250">
        <v>0.2</v>
      </c>
      <c r="BJ4250">
        <v>2241.3687804084498</v>
      </c>
      <c r="BK4250">
        <v>704.46588969828565</v>
      </c>
      <c r="BL4250">
        <v>936.11679411986972</v>
      </c>
      <c r="BM4250">
        <v>1017.889822169266</v>
      </c>
      <c r="BN4250">
        <v>164.48467228083376</v>
      </c>
      <c r="BO4250">
        <v>34.421982970718489</v>
      </c>
      <c r="BP4250">
        <v>2.950376591731171E-2</v>
      </c>
      <c r="BQ4250">
        <v>100</v>
      </c>
      <c r="BR4250">
        <v>373.43422158856231</v>
      </c>
      <c r="BS4250">
        <v>5.3492257231157005E-2</v>
      </c>
      <c r="BT4250">
        <v>2.9778788162149259E-4</v>
      </c>
      <c r="BU4250">
        <v>8.7283344062391919</v>
      </c>
      <c r="BV4250">
        <v>0.52544340083884145</v>
      </c>
      <c r="BW4250">
        <v>16.40376201543998</v>
      </c>
      <c r="BX4250">
        <v>35.88396693537284</v>
      </c>
      <c r="BY4250">
        <v>31.408788804061533</v>
      </c>
      <c r="BZ4250">
        <v>1137.6131870655661</v>
      </c>
      <c r="CA4250">
        <v>239.60724659790915</v>
      </c>
      <c r="CB4250">
        <v>223.83850687403643</v>
      </c>
      <c r="CC4250" s="156">
        <v>1</v>
      </c>
      <c r="CD4250">
        <v>3040</v>
      </c>
      <c r="CE4250">
        <v>-1.1399599347956646E-2</v>
      </c>
      <c r="CF4250">
        <v>1.242769254571602</v>
      </c>
      <c r="CG4250">
        <v>4.5853528854784893E-2</v>
      </c>
      <c r="CH4250">
        <v>-17.700931005955127</v>
      </c>
      <c r="CI4250" t="s">
        <v>479</v>
      </c>
    </row>
    <row r="4251" spans="47:87" x14ac:dyDescent="0.3">
      <c r="AU4251">
        <v>0.3</v>
      </c>
      <c r="AV4251">
        <v>21.722640743341845</v>
      </c>
      <c r="AW4251">
        <v>0.29214492037622114</v>
      </c>
      <c r="AX4251">
        <v>0.70533064386181565</v>
      </c>
      <c r="AY4251">
        <v>345.85933303542566</v>
      </c>
      <c r="AZ4251">
        <v>9.1644740879465281E-2</v>
      </c>
      <c r="BA4251">
        <v>392.7148591468611</v>
      </c>
      <c r="BB4251">
        <v>388.87924011843359</v>
      </c>
      <c r="BC4251">
        <v>1</v>
      </c>
      <c r="BD4251">
        <v>35.96017380064746</v>
      </c>
      <c r="BE4251">
        <v>107.76287949909752</v>
      </c>
      <c r="BF4251">
        <v>12.2170900960525</v>
      </c>
      <c r="BG4251">
        <v>4.1722166416736384</v>
      </c>
      <c r="BH4251">
        <v>402.76428065653687</v>
      </c>
      <c r="BI4251">
        <v>0.2</v>
      </c>
      <c r="BJ4251">
        <v>2655.9939158676225</v>
      </c>
      <c r="BK4251">
        <v>682.9828782944046</v>
      </c>
      <c r="BL4251">
        <v>928.68777603761282</v>
      </c>
      <c r="BM4251">
        <v>874.61429558905388</v>
      </c>
      <c r="BN4251">
        <v>158.3908035090507</v>
      </c>
      <c r="BO4251">
        <v>26.411848954009407</v>
      </c>
      <c r="BP4251">
        <v>4.3328569111838688E-2</v>
      </c>
      <c r="BQ4251">
        <v>100</v>
      </c>
      <c r="BR4251">
        <v>409.59517176788131</v>
      </c>
      <c r="BS4251">
        <v>5.6432533013159099E-2</v>
      </c>
      <c r="BT4251">
        <v>3.3263999137188598E-4</v>
      </c>
      <c r="BU4251">
        <v>89.872388541023057</v>
      </c>
      <c r="BV4251">
        <v>0.58944931355461505</v>
      </c>
      <c r="BW4251">
        <v>14.847483603192558</v>
      </c>
      <c r="BX4251">
        <v>34.293494852822811</v>
      </c>
      <c r="BY4251">
        <v>33.60147536167036</v>
      </c>
      <c r="BZ4251">
        <v>984.14230155291602</v>
      </c>
      <c r="CA4251">
        <v>375.81572729836921</v>
      </c>
      <c r="CB4251">
        <v>230.273838362124</v>
      </c>
      <c r="CC4251" s="156">
        <v>0.99</v>
      </c>
      <c r="CD4251">
        <v>760</v>
      </c>
      <c r="CE4251">
        <v>0.18300524099136273</v>
      </c>
      <c r="CF4251">
        <v>5.8598721173410979</v>
      </c>
      <c r="CG4251">
        <v>0.21416156661200791</v>
      </c>
      <c r="CH4251">
        <v>18.415802634088752</v>
      </c>
      <c r="CI4251">
        <v>8</v>
      </c>
    </row>
    <row r="4252" spans="47:87" x14ac:dyDescent="0.3">
      <c r="AU4252">
        <v>0.3</v>
      </c>
      <c r="AV4252">
        <v>21.604244910626552</v>
      </c>
      <c r="AW4252">
        <v>0.30478501485310161</v>
      </c>
      <c r="AX4252">
        <v>1.8449156877372213</v>
      </c>
      <c r="AY4252">
        <v>339.08685681576259</v>
      </c>
      <c r="AZ4252">
        <v>0.10068377699722945</v>
      </c>
      <c r="BA4252">
        <v>394.59242229417748</v>
      </c>
      <c r="BB4252">
        <v>331.27304213005362</v>
      </c>
      <c r="BC4252">
        <v>1</v>
      </c>
      <c r="BD4252">
        <v>31.852826230359124</v>
      </c>
      <c r="BE4252">
        <v>110.87762518146516</v>
      </c>
      <c r="BF4252">
        <v>12.252366790776934</v>
      </c>
      <c r="BG4252">
        <v>4.2395009244149504</v>
      </c>
      <c r="BH4252">
        <v>409.17259100422996</v>
      </c>
      <c r="BI4252">
        <v>0.2</v>
      </c>
      <c r="BJ4252">
        <v>2590.5100311049978</v>
      </c>
      <c r="BK4252">
        <v>699.62623257649307</v>
      </c>
      <c r="BL4252">
        <v>878.03318930727892</v>
      </c>
      <c r="BM4252">
        <v>970.51061164511009</v>
      </c>
      <c r="BN4252">
        <v>210.76106070245288</v>
      </c>
      <c r="BO4252">
        <v>27.647740308044369</v>
      </c>
      <c r="BP4252">
        <v>3.3876330279603677E-2</v>
      </c>
      <c r="BQ4252">
        <v>100</v>
      </c>
      <c r="BR4252">
        <v>389.36977459808861</v>
      </c>
      <c r="BS4252">
        <v>5.2897489815177716E-2</v>
      </c>
      <c r="BT4252">
        <v>3.1667558192523027E-4</v>
      </c>
      <c r="BU4252">
        <v>0</v>
      </c>
      <c r="BV4252">
        <v>0.57488260499321087</v>
      </c>
      <c r="BW4252">
        <v>13.944455492992381</v>
      </c>
      <c r="BX4252">
        <v>35.652709148026609</v>
      </c>
      <c r="BY4252">
        <v>34.31787455611785</v>
      </c>
      <c r="BZ4252">
        <v>865.75878372773263</v>
      </c>
      <c r="CA4252">
        <v>322.25379989418639</v>
      </c>
      <c r="CB4252">
        <v>227.25130789668188</v>
      </c>
      <c r="CC4252" s="156">
        <v>1.1299999999999999</v>
      </c>
      <c r="CD4252">
        <v>1650</v>
      </c>
      <c r="CE4252">
        <v>0.15002519462001551</v>
      </c>
      <c r="CF4252">
        <v>4.8572307658061478</v>
      </c>
      <c r="CG4252">
        <v>0.17946257020826425</v>
      </c>
      <c r="CH4252">
        <v>11.45573536970155</v>
      </c>
      <c r="CI4252">
        <v>10</v>
      </c>
    </row>
    <row r="4253" spans="47:87" x14ac:dyDescent="0.3">
      <c r="AU4253">
        <v>0.3</v>
      </c>
      <c r="AV4253">
        <v>20.111410166281086</v>
      </c>
      <c r="AW4253">
        <v>0.37085925373528555</v>
      </c>
      <c r="AX4253">
        <v>1.9342861350033131</v>
      </c>
      <c r="AY4253">
        <v>304.41634677254928</v>
      </c>
      <c r="AZ4253">
        <v>0.10949942068818</v>
      </c>
      <c r="BA4253">
        <v>439.30983916663126</v>
      </c>
      <c r="BB4253">
        <v>321.89903623143061</v>
      </c>
      <c r="BC4253">
        <v>1</v>
      </c>
      <c r="BD4253">
        <v>34.888932721235534</v>
      </c>
      <c r="BE4253">
        <v>104.47376252561941</v>
      </c>
      <c r="BF4253">
        <v>28.866920496035792</v>
      </c>
      <c r="BG4253">
        <v>5.7090601764040398</v>
      </c>
      <c r="BH4253">
        <v>450.75417152374928</v>
      </c>
      <c r="BI4253">
        <v>0.20000000000000004</v>
      </c>
      <c r="BJ4253">
        <v>2695.5390916829388</v>
      </c>
      <c r="BK4253">
        <v>694.26949999800229</v>
      </c>
      <c r="BL4253">
        <v>1001.612023596219</v>
      </c>
      <c r="BM4253">
        <v>951.9772674309761</v>
      </c>
      <c r="BN4253">
        <v>210.82028455219557</v>
      </c>
      <c r="BO4253">
        <v>33.468856779952127</v>
      </c>
      <c r="BP4253">
        <v>6.2230856270692879E-2</v>
      </c>
      <c r="BQ4253">
        <v>100</v>
      </c>
      <c r="BR4253">
        <v>328.84564400969805</v>
      </c>
      <c r="BS4253">
        <v>5.2705781405256495E-2</v>
      </c>
      <c r="BT4253">
        <v>3.134570893687123E-4</v>
      </c>
      <c r="BU4253">
        <v>0</v>
      </c>
      <c r="BV4253">
        <v>0.57821785242433799</v>
      </c>
      <c r="BW4253">
        <v>15.030182974817718</v>
      </c>
      <c r="BX4253">
        <v>36.986579568647166</v>
      </c>
      <c r="BY4253">
        <v>31.989192142518423</v>
      </c>
      <c r="BZ4253">
        <v>1142.1082479547395</v>
      </c>
      <c r="CA4253">
        <v>241.78178493288118</v>
      </c>
      <c r="CB4253">
        <v>222.72486958032752</v>
      </c>
      <c r="CC4253" s="156">
        <v>0.93</v>
      </c>
      <c r="CD4253">
        <v>2460</v>
      </c>
      <c r="CE4253">
        <v>9.8220683940935194E-2</v>
      </c>
      <c r="CF4253">
        <v>4.0143286121043067</v>
      </c>
      <c r="CG4253">
        <v>0.13550406629846509</v>
      </c>
      <c r="CH4253">
        <v>1.5731216848438647</v>
      </c>
      <c r="CI4253">
        <v>18</v>
      </c>
    </row>
    <row r="4254" spans="47:87" x14ac:dyDescent="0.3">
      <c r="AU4254">
        <v>0.3</v>
      </c>
      <c r="AV4254">
        <v>18.790227057756343</v>
      </c>
      <c r="AW4254">
        <v>0.32532950045156794</v>
      </c>
      <c r="AX4254">
        <v>0.90753417841651929</v>
      </c>
      <c r="AY4254">
        <v>344.44467870507987</v>
      </c>
      <c r="AZ4254">
        <v>9.3131117314199E-2</v>
      </c>
      <c r="BA4254">
        <v>510.36059355829843</v>
      </c>
      <c r="BB4254">
        <v>322.34484323500965</v>
      </c>
      <c r="BC4254">
        <v>1</v>
      </c>
      <c r="BD4254">
        <v>39.802757368887157</v>
      </c>
      <c r="BE4254">
        <v>98.39430988225611</v>
      </c>
      <c r="BF4254">
        <v>19.920840562232744</v>
      </c>
      <c r="BG4254">
        <v>5.3984511541838724</v>
      </c>
      <c r="BH4254">
        <v>435.31505153334962</v>
      </c>
      <c r="BI4254">
        <v>0.20000000000000004</v>
      </c>
      <c r="BJ4254">
        <v>2665.6013786300755</v>
      </c>
      <c r="BK4254">
        <v>678.36077697816097</v>
      </c>
      <c r="BL4254">
        <v>871.33053956119397</v>
      </c>
      <c r="BM4254">
        <v>921.43377260561658</v>
      </c>
      <c r="BN4254">
        <v>215.81830639609149</v>
      </c>
      <c r="BO4254">
        <v>29.350539652548584</v>
      </c>
      <c r="BP4254">
        <v>5.5746087420171717E-2</v>
      </c>
      <c r="BQ4254">
        <v>100</v>
      </c>
      <c r="BR4254">
        <v>357.74311466534766</v>
      </c>
      <c r="BS4254">
        <v>5.5422820674854545E-2</v>
      </c>
      <c r="BT4254">
        <v>2.860448383915148E-4</v>
      </c>
      <c r="BU4254">
        <v>143.11834235116814</v>
      </c>
      <c r="BV4254">
        <v>0.54900681510149563</v>
      </c>
      <c r="BW4254">
        <v>15.706202966329883</v>
      </c>
      <c r="BX4254">
        <v>36.332002541665425</v>
      </c>
      <c r="BY4254">
        <v>31.049918253363195</v>
      </c>
      <c r="BZ4254">
        <v>1003.9425245085363</v>
      </c>
      <c r="CA4254">
        <v>311.4486070655945</v>
      </c>
      <c r="CB4254">
        <v>216.38218595651551</v>
      </c>
      <c r="CC4254" s="156">
        <v>0.97</v>
      </c>
      <c r="CD4254">
        <v>1710</v>
      </c>
      <c r="CE4254">
        <v>0.16044870175766368</v>
      </c>
      <c r="CF4254">
        <v>5.474655378478074</v>
      </c>
      <c r="CG4254">
        <v>0.1935982028177467</v>
      </c>
      <c r="CH4254">
        <v>14.737626697102897</v>
      </c>
      <c r="CI4254">
        <v>9</v>
      </c>
    </row>
    <row r="4255" spans="47:87" x14ac:dyDescent="0.3">
      <c r="AU4255">
        <v>0.3</v>
      </c>
      <c r="AV4255">
        <v>19.074045689006628</v>
      </c>
      <c r="AW4255">
        <v>0.30966112121714184</v>
      </c>
      <c r="AX4255">
        <v>1.6035184923139207</v>
      </c>
      <c r="AY4255">
        <v>343.73901590878808</v>
      </c>
      <c r="AZ4255">
        <v>0.11472900528496106</v>
      </c>
      <c r="BA4255">
        <v>458.03842777461352</v>
      </c>
      <c r="BB4255">
        <v>335.77493385429329</v>
      </c>
      <c r="BC4255">
        <v>1</v>
      </c>
      <c r="BD4255">
        <v>35.388995807599599</v>
      </c>
      <c r="BE4255">
        <v>98.511344288763638</v>
      </c>
      <c r="BF4255">
        <v>17.240888122367149</v>
      </c>
      <c r="BG4255">
        <v>5.0859126565278316</v>
      </c>
      <c r="BH4255">
        <v>379.89909746656241</v>
      </c>
      <c r="BI4255">
        <v>0.20000000000000004</v>
      </c>
      <c r="BJ4255">
        <v>2474.0449071727767</v>
      </c>
      <c r="BK4255">
        <v>705.23220710583939</v>
      </c>
      <c r="BL4255">
        <v>858.96578164913285</v>
      </c>
      <c r="BM4255">
        <v>964.99693895797088</v>
      </c>
      <c r="BN4255">
        <v>169.38612663093258</v>
      </c>
      <c r="BO4255">
        <v>27.886016726123344</v>
      </c>
      <c r="BP4255">
        <v>5.9117751795538215E-2</v>
      </c>
      <c r="BQ4255">
        <v>100</v>
      </c>
      <c r="BR4255">
        <v>309.88408572270578</v>
      </c>
      <c r="BS4255">
        <v>5.7131748041957822E-2</v>
      </c>
      <c r="BT4255">
        <v>3.1588252960671473E-4</v>
      </c>
      <c r="BU4255">
        <v>0</v>
      </c>
      <c r="BV4255">
        <v>0.60312493190716465</v>
      </c>
      <c r="BW4255">
        <v>14.04673614572582</v>
      </c>
      <c r="BX4255">
        <v>35.80242638779611</v>
      </c>
      <c r="BY4255">
        <v>33.344816855313738</v>
      </c>
      <c r="BZ4255">
        <v>1051.5781622673296</v>
      </c>
      <c r="CA4255">
        <v>283.35162343110454</v>
      </c>
      <c r="CB4255">
        <v>245.33373252832607</v>
      </c>
      <c r="CC4255" s="156">
        <v>1.02</v>
      </c>
      <c r="CD4255">
        <v>1300</v>
      </c>
      <c r="CE4255">
        <v>0.11956034390437487</v>
      </c>
      <c r="CF4255">
        <v>4.6564590653282814</v>
      </c>
      <c r="CG4255">
        <v>0.15580734725571421</v>
      </c>
      <c r="CH4255">
        <v>4.9653391411119125</v>
      </c>
      <c r="CI4255">
        <v>14</v>
      </c>
    </row>
    <row r="4256" spans="47:87" x14ac:dyDescent="0.3">
      <c r="AU4256">
        <v>0.3</v>
      </c>
      <c r="AV4256">
        <v>21.628109889174908</v>
      </c>
      <c r="AW4256">
        <v>0.2640830595117466</v>
      </c>
      <c r="AX4256">
        <v>0.90236107275404998</v>
      </c>
      <c r="AY4256">
        <v>322.69763198108922</v>
      </c>
      <c r="AZ4256">
        <v>0.10335757318980911</v>
      </c>
      <c r="BA4256">
        <v>422.56044392584295</v>
      </c>
      <c r="BB4256">
        <v>315.00722543981198</v>
      </c>
      <c r="BC4256">
        <v>1</v>
      </c>
      <c r="BD4256">
        <v>45.167544353335664</v>
      </c>
      <c r="BE4256">
        <v>107.14049128650426</v>
      </c>
      <c r="BF4256">
        <v>20.765765165600609</v>
      </c>
      <c r="BG4256">
        <v>4.2718895832301627</v>
      </c>
      <c r="BH4256">
        <v>407.572011433635</v>
      </c>
      <c r="BI4256">
        <v>0.20000000000000004</v>
      </c>
      <c r="BJ4256">
        <v>2681.4825731894757</v>
      </c>
      <c r="BK4256">
        <v>708.78646011213812</v>
      </c>
      <c r="BL4256">
        <v>901.75046118258376</v>
      </c>
      <c r="BM4256">
        <v>1134.3745241007061</v>
      </c>
      <c r="BN4256">
        <v>155.43133616410807</v>
      </c>
      <c r="BO4256">
        <v>23.738871569391218</v>
      </c>
      <c r="BP4256">
        <v>5.5569644988047846E-2</v>
      </c>
      <c r="BQ4256">
        <v>100</v>
      </c>
      <c r="BR4256">
        <v>387.12252250216795</v>
      </c>
      <c r="BS4256">
        <v>5.7859169265027231E-2</v>
      </c>
      <c r="BT4256">
        <v>3.0889334234512217E-4</v>
      </c>
      <c r="BU4256">
        <v>3.4625941385116508</v>
      </c>
      <c r="BV4256">
        <v>0.59208071073256952</v>
      </c>
      <c r="BW4256">
        <v>14.98471721532851</v>
      </c>
      <c r="BX4256">
        <v>37.917935110209811</v>
      </c>
      <c r="BY4256">
        <v>29.84081034218114</v>
      </c>
      <c r="BZ4256">
        <v>852.4486501160535</v>
      </c>
      <c r="CA4256">
        <v>332.70940713175207</v>
      </c>
      <c r="CB4256">
        <v>226.55671282841575</v>
      </c>
      <c r="CC4256" s="156">
        <v>0.8</v>
      </c>
      <c r="CD4256">
        <v>1910</v>
      </c>
      <c r="CE4256">
        <v>0.19731880061168128</v>
      </c>
      <c r="CF4256">
        <v>8.0978706599870378</v>
      </c>
      <c r="CG4256">
        <v>0.25853297731580271</v>
      </c>
      <c r="CH4256">
        <v>24.049311075422825</v>
      </c>
      <c r="CI4256">
        <v>7</v>
      </c>
    </row>
    <row r="4257" spans="47:87" x14ac:dyDescent="0.3">
      <c r="AU4257">
        <v>0.3</v>
      </c>
      <c r="AV4257">
        <v>20.159021888976962</v>
      </c>
      <c r="AW4257">
        <v>0.32685006437896202</v>
      </c>
      <c r="AX4257">
        <v>1.4314222011519384</v>
      </c>
      <c r="AY4257">
        <v>353.78393268075115</v>
      </c>
      <c r="AZ4257">
        <v>8.5608334489079743E-2</v>
      </c>
      <c r="BA4257">
        <v>479.98194770128856</v>
      </c>
      <c r="BB4257">
        <v>421.14461764666015</v>
      </c>
      <c r="BC4257">
        <v>1</v>
      </c>
      <c r="BD4257">
        <v>37.986244955491429</v>
      </c>
      <c r="BE4257">
        <v>95.110106135855631</v>
      </c>
      <c r="BF4257">
        <v>25.943119361498677</v>
      </c>
      <c r="BG4257">
        <v>3.7900078823428429</v>
      </c>
      <c r="BH4257">
        <v>385.23322946537292</v>
      </c>
      <c r="BI4257">
        <v>0.20000000000000004</v>
      </c>
      <c r="BJ4257">
        <v>2770.7615215349292</v>
      </c>
      <c r="BK4257">
        <v>670.75577573107614</v>
      </c>
      <c r="BL4257">
        <v>933.51283030785805</v>
      </c>
      <c r="BM4257">
        <v>945.14718250925193</v>
      </c>
      <c r="BN4257">
        <v>126.79338297955354</v>
      </c>
      <c r="BO4257">
        <v>29.666754827772976</v>
      </c>
      <c r="BP4257">
        <v>3.4320660462732869E-2</v>
      </c>
      <c r="BQ4257">
        <v>100</v>
      </c>
      <c r="BR4257">
        <v>311.09131087452477</v>
      </c>
      <c r="BS4257">
        <v>5.7260173691712081E-2</v>
      </c>
      <c r="BT4257">
        <v>3.0045300437058094E-4</v>
      </c>
      <c r="BU4257">
        <v>0</v>
      </c>
      <c r="BV4257">
        <v>0.57235866320757556</v>
      </c>
      <c r="BW4257">
        <v>13.894442013361081</v>
      </c>
      <c r="BX4257">
        <v>33.639214157319721</v>
      </c>
      <c r="BY4257">
        <v>32.013784750312453</v>
      </c>
      <c r="BZ4257">
        <v>578.43182059662422</v>
      </c>
      <c r="CA4257">
        <v>446.24819426346698</v>
      </c>
      <c r="CB4257">
        <v>226.96539269084798</v>
      </c>
      <c r="CC4257" s="156">
        <v>0.85</v>
      </c>
      <c r="CD4257">
        <v>1630</v>
      </c>
      <c r="CE4257">
        <v>0.22713069231890914</v>
      </c>
      <c r="CF4257">
        <v>6.4702272391582376</v>
      </c>
      <c r="CG4257">
        <v>0.26706456859962607</v>
      </c>
      <c r="CH4257">
        <v>33.483131091601201</v>
      </c>
      <c r="CI4257">
        <v>5</v>
      </c>
    </row>
    <row r="4258" spans="47:87" x14ac:dyDescent="0.3">
      <c r="AU4258">
        <v>0.3</v>
      </c>
      <c r="AV4258">
        <v>19.344874148140271</v>
      </c>
      <c r="AW4258">
        <v>0.24857019646659426</v>
      </c>
      <c r="AX4258">
        <v>1.918596043948255</v>
      </c>
      <c r="AY4258">
        <v>316.28279574335653</v>
      </c>
      <c r="AZ4258">
        <v>0.11220621867240115</v>
      </c>
      <c r="BA4258">
        <v>450.38181477881045</v>
      </c>
      <c r="BB4258">
        <v>338.32628360761032</v>
      </c>
      <c r="BC4258">
        <v>1</v>
      </c>
      <c r="BD4258">
        <v>40.311969275481147</v>
      </c>
      <c r="BE4258">
        <v>108.36814186324381</v>
      </c>
      <c r="BF4258">
        <v>10.383266607880401</v>
      </c>
      <c r="BG4258">
        <v>5.0219253504521308</v>
      </c>
      <c r="BH4258">
        <v>412.40921146316572</v>
      </c>
      <c r="BI4258">
        <v>0.2</v>
      </c>
      <c r="BJ4258">
        <v>2494.5976264436194</v>
      </c>
      <c r="BK4258">
        <v>681.23161133380893</v>
      </c>
      <c r="BL4258">
        <v>825.37166809894188</v>
      </c>
      <c r="BM4258">
        <v>778.40523312479525</v>
      </c>
      <c r="BN4258">
        <v>143.76045911189217</v>
      </c>
      <c r="BO4258">
        <v>22.110733412990676</v>
      </c>
      <c r="BP4258">
        <v>8.0586280785181208E-2</v>
      </c>
      <c r="BQ4258">
        <v>100</v>
      </c>
      <c r="BR4258">
        <v>341.78373977265534</v>
      </c>
      <c r="BS4258">
        <v>5.0177268172664609E-2</v>
      </c>
      <c r="BT4258">
        <v>2.8821079604362046E-4</v>
      </c>
      <c r="BU4258">
        <v>25.949608264546129</v>
      </c>
      <c r="BV4258">
        <v>0.53211139671992091</v>
      </c>
      <c r="BW4258">
        <v>13.951404657960174</v>
      </c>
      <c r="BX4258">
        <v>37.432269186655034</v>
      </c>
      <c r="BY4258">
        <v>33.222990107959646</v>
      </c>
      <c r="BZ4258">
        <v>844.36463335344524</v>
      </c>
      <c r="CA4258">
        <v>412.19658697106081</v>
      </c>
      <c r="CB4258">
        <v>239.86161216652633</v>
      </c>
      <c r="CC4258" s="156">
        <v>0.83</v>
      </c>
      <c r="CD4258">
        <v>1890</v>
      </c>
      <c r="CE4258">
        <v>0.20079100532693794</v>
      </c>
      <c r="CF4258">
        <v>5.8849171966042686</v>
      </c>
      <c r="CG4258">
        <v>0.23992775643824282</v>
      </c>
      <c r="CH4258">
        <v>24.470341648681821</v>
      </c>
      <c r="CI4258">
        <v>6</v>
      </c>
    </row>
    <row r="4259" spans="47:87" x14ac:dyDescent="0.3">
      <c r="AU4259">
        <v>0.3</v>
      </c>
      <c r="AV4259">
        <v>20.495221072277989</v>
      </c>
      <c r="AW4259">
        <v>0.37367235653034231</v>
      </c>
      <c r="AX4259">
        <v>1.1482800122492332</v>
      </c>
      <c r="AY4259">
        <v>325.15760218665639</v>
      </c>
      <c r="AZ4259">
        <v>0.11597918389599692</v>
      </c>
      <c r="BA4259">
        <v>452.87930268579635</v>
      </c>
      <c r="BB4259">
        <v>334.00902686471483</v>
      </c>
      <c r="BC4259">
        <v>1</v>
      </c>
      <c r="BD4259">
        <v>40.195157116821207</v>
      </c>
      <c r="BE4259">
        <v>93.130016114090168</v>
      </c>
      <c r="BF4259">
        <v>18.086297269297667</v>
      </c>
      <c r="BG4259">
        <v>4.4207838249298765</v>
      </c>
      <c r="BH4259">
        <v>392.24133161349562</v>
      </c>
      <c r="BI4259">
        <v>0.20000000000000004</v>
      </c>
      <c r="BJ4259">
        <v>2781.5513824728882</v>
      </c>
      <c r="BK4259">
        <v>702.01672488852421</v>
      </c>
      <c r="BL4259">
        <v>865.22536996998701</v>
      </c>
      <c r="BM4259">
        <v>1132.6971161241208</v>
      </c>
      <c r="BN4259">
        <v>229.33777753863191</v>
      </c>
      <c r="BO4259">
        <v>33.985656598177442</v>
      </c>
      <c r="BP4259">
        <v>3.0770939649792519E-2</v>
      </c>
      <c r="BQ4259">
        <v>100</v>
      </c>
      <c r="BR4259">
        <v>314.96779518498602</v>
      </c>
      <c r="BS4259">
        <v>5.587145929769545E-2</v>
      </c>
      <c r="BT4259">
        <v>3.1301642130185332E-4</v>
      </c>
      <c r="BU4259">
        <v>22.033105235881866</v>
      </c>
      <c r="BV4259">
        <v>0.56318403126232919</v>
      </c>
      <c r="BW4259">
        <v>15.055054253549496</v>
      </c>
      <c r="BX4259">
        <v>36.473924142669752</v>
      </c>
      <c r="BY4259">
        <v>37.070111505068176</v>
      </c>
      <c r="BZ4259">
        <v>1182.4352561891271</v>
      </c>
      <c r="CA4259">
        <v>370.41459955945567</v>
      </c>
      <c r="CB4259">
        <v>212.72321299171512</v>
      </c>
      <c r="CC4259" s="156">
        <v>1.1399999999999999</v>
      </c>
      <c r="CD4259">
        <v>1710</v>
      </c>
      <c r="CE4259">
        <v>0.13504157469465672</v>
      </c>
      <c r="CF4259">
        <v>3.9434820662693952</v>
      </c>
      <c r="CG4259">
        <v>0.14154536436626</v>
      </c>
      <c r="CH4259">
        <v>7.0246168026210549</v>
      </c>
      <c r="CI4259">
        <v>13</v>
      </c>
    </row>
    <row r="4260" spans="47:87" x14ac:dyDescent="0.3">
      <c r="AU4260">
        <v>0.3</v>
      </c>
      <c r="AV4260">
        <v>19.816125345319552</v>
      </c>
      <c r="AW4260">
        <v>0.28209983785441078</v>
      </c>
      <c r="AX4260">
        <v>0.75670075124512981</v>
      </c>
      <c r="AY4260">
        <v>340.8187374425089</v>
      </c>
      <c r="AZ4260">
        <v>7.9505457612945432E-2</v>
      </c>
      <c r="BA4260">
        <v>451.95877394196299</v>
      </c>
      <c r="BB4260">
        <v>346.79242944194141</v>
      </c>
      <c r="BC4260">
        <v>1</v>
      </c>
      <c r="BD4260">
        <v>46.429924787776713</v>
      </c>
      <c r="BE4260">
        <v>86.434203991885127</v>
      </c>
      <c r="BF4260">
        <v>11.028304035458504</v>
      </c>
      <c r="BG4260">
        <v>4.3989571212170704</v>
      </c>
      <c r="BH4260">
        <v>391.45803335919567</v>
      </c>
      <c r="BI4260">
        <v>0.2</v>
      </c>
      <c r="BJ4260">
        <v>2494.6169423989609</v>
      </c>
      <c r="BK4260">
        <v>694.83910068222065</v>
      </c>
      <c r="BL4260">
        <v>847.17108443185543</v>
      </c>
      <c r="BM4260">
        <v>1016.0162322734759</v>
      </c>
      <c r="BN4260">
        <v>166.17580429059063</v>
      </c>
      <c r="BO4260">
        <v>25.406213951309567</v>
      </c>
      <c r="BP4260">
        <v>5.3712526807307689E-2</v>
      </c>
      <c r="BQ4260">
        <v>100</v>
      </c>
      <c r="BR4260">
        <v>313.31090787084901</v>
      </c>
      <c r="BS4260">
        <v>5.6740637513104215E-2</v>
      </c>
      <c r="BT4260">
        <v>2.8475354471748108E-4</v>
      </c>
      <c r="BU4260">
        <v>0.70680555513577681</v>
      </c>
      <c r="BV4260">
        <v>0.55136378072098324</v>
      </c>
      <c r="BW4260">
        <v>14.768179584962322</v>
      </c>
      <c r="BX4260">
        <v>37.760834981293513</v>
      </c>
      <c r="BY4260">
        <v>28.75688524162323</v>
      </c>
      <c r="BZ4260">
        <v>1133.8288014356542</v>
      </c>
      <c r="CA4260">
        <v>322.92127598527202</v>
      </c>
      <c r="CB4260">
        <v>221.2560798337224</v>
      </c>
      <c r="CC4260" s="156">
        <v>0.82</v>
      </c>
      <c r="CD4260">
        <v>2250</v>
      </c>
      <c r="CE4260">
        <v>0.11188668471182006</v>
      </c>
      <c r="CF4260">
        <v>4.322045225409612</v>
      </c>
      <c r="CG4260">
        <v>0.14444497091025893</v>
      </c>
      <c r="CH4260">
        <v>3.0859814726499977</v>
      </c>
      <c r="CI4260">
        <v>15</v>
      </c>
    </row>
    <row r="4261" spans="47:87" x14ac:dyDescent="0.3">
      <c r="AU4261">
        <v>0.3</v>
      </c>
      <c r="AV4261">
        <v>20.71301384436606</v>
      </c>
      <c r="AW4261">
        <v>0.3476849134578654</v>
      </c>
      <c r="AX4261">
        <v>0.83128767291473182</v>
      </c>
      <c r="AY4261">
        <v>361.51427148836427</v>
      </c>
      <c r="AZ4261">
        <v>9.4116711320758967E-2</v>
      </c>
      <c r="BA4261">
        <v>386.55985204627012</v>
      </c>
      <c r="BB4261">
        <v>408.41540157912118</v>
      </c>
      <c r="BC4261">
        <v>1</v>
      </c>
      <c r="BD4261">
        <v>35.157281607912637</v>
      </c>
      <c r="BE4261">
        <v>91.528982853069138</v>
      </c>
      <c r="BF4261">
        <v>18.939452418759746</v>
      </c>
      <c r="BG4261">
        <v>4.2676478325262996</v>
      </c>
      <c r="BH4261">
        <v>368.79948916229512</v>
      </c>
      <c r="BI4261">
        <v>0.20000000000000004</v>
      </c>
      <c r="BJ4261">
        <v>2456.6933598495857</v>
      </c>
      <c r="BK4261">
        <v>691.10447852689776</v>
      </c>
      <c r="BL4261">
        <v>894.44133074558158</v>
      </c>
      <c r="BM4261">
        <v>1083.7169960760225</v>
      </c>
      <c r="BN4261">
        <v>132.90302503010454</v>
      </c>
      <c r="BO4261">
        <v>31.75846208066481</v>
      </c>
      <c r="BP4261">
        <v>1.2149695077935356E-2</v>
      </c>
      <c r="BQ4261">
        <v>100</v>
      </c>
      <c r="BR4261">
        <v>412.55470146778521</v>
      </c>
      <c r="BS4261">
        <v>5.8082441925227588E-2</v>
      </c>
      <c r="BT4261">
        <v>3.2430895379607385E-4</v>
      </c>
      <c r="BU4261">
        <v>70.926444235543471</v>
      </c>
      <c r="BV4261">
        <v>0.53623138708349427</v>
      </c>
      <c r="BW4261">
        <v>14.260498947621981</v>
      </c>
      <c r="BX4261">
        <v>36.143352422546435</v>
      </c>
      <c r="BY4261">
        <v>35.904904437651581</v>
      </c>
      <c r="BZ4261">
        <v>820.76760008965698</v>
      </c>
      <c r="CA4261">
        <v>369.17284749824387</v>
      </c>
      <c r="CB4261">
        <v>211.75938299392934</v>
      </c>
      <c r="CC4261" s="156">
        <v>0.87</v>
      </c>
      <c r="CD4261">
        <v>1910</v>
      </c>
      <c r="CE4261">
        <v>0.17042836378106263</v>
      </c>
      <c r="CF4261">
        <v>5.3995442900411312</v>
      </c>
      <c r="CG4261">
        <v>0.22289634447127255</v>
      </c>
      <c r="CH4261">
        <v>15.255910408528246</v>
      </c>
      <c r="CI4261">
        <v>8</v>
      </c>
    </row>
    <row r="4262" spans="47:87" x14ac:dyDescent="0.3">
      <c r="AU4262">
        <v>0.3</v>
      </c>
      <c r="AV4262">
        <v>21.934648002160678</v>
      </c>
      <c r="AW4262">
        <v>0.35794172278195968</v>
      </c>
      <c r="AX4262">
        <v>0.4090224677407443</v>
      </c>
      <c r="AY4262">
        <v>339.7152321306034</v>
      </c>
      <c r="AZ4262">
        <v>0.10713147381199775</v>
      </c>
      <c r="BA4262">
        <v>449.47229148797277</v>
      </c>
      <c r="BB4262">
        <v>403.24561542444502</v>
      </c>
      <c r="BC4262">
        <v>1</v>
      </c>
      <c r="BD4262">
        <v>47.22955028296915</v>
      </c>
      <c r="BE4262">
        <v>100.71421145567651</v>
      </c>
      <c r="BF4262">
        <v>20.368418526945817</v>
      </c>
      <c r="BG4262">
        <v>4.8874782490895994</v>
      </c>
      <c r="BH4262">
        <v>405.83092035796528</v>
      </c>
      <c r="BI4262">
        <v>0.19999999999999998</v>
      </c>
      <c r="BJ4262">
        <v>2475.3569771719576</v>
      </c>
      <c r="BK4262">
        <v>681.29982764884392</v>
      </c>
      <c r="BL4262">
        <v>937.0242865379214</v>
      </c>
      <c r="BM4262">
        <v>933.83365248639984</v>
      </c>
      <c r="BN4262">
        <v>177.84803661404553</v>
      </c>
      <c r="BO4262">
        <v>32.097193565998488</v>
      </c>
      <c r="BP4262">
        <v>8.5040691512334343E-2</v>
      </c>
      <c r="BQ4262">
        <v>100</v>
      </c>
      <c r="BR4262">
        <v>356.93464931983129</v>
      </c>
      <c r="BS4262">
        <v>5.8607507056394725E-2</v>
      </c>
      <c r="BT4262">
        <v>3.0855630166323387E-4</v>
      </c>
      <c r="BU4262">
        <v>0</v>
      </c>
      <c r="BV4262">
        <v>0.55587136784647406</v>
      </c>
      <c r="BW4262">
        <v>13.173241377524956</v>
      </c>
      <c r="BX4262">
        <v>37.457452621739726</v>
      </c>
      <c r="BY4262">
        <v>34.894327408538942</v>
      </c>
      <c r="BZ4262">
        <v>876.3894481439529</v>
      </c>
      <c r="CA4262">
        <v>305.42396201959701</v>
      </c>
      <c r="CB4262">
        <v>238.94659094799147</v>
      </c>
      <c r="CC4262" s="156">
        <v>0.92</v>
      </c>
      <c r="CD4262">
        <v>1050</v>
      </c>
      <c r="CE4262">
        <v>0.19006608756259302</v>
      </c>
      <c r="CF4262">
        <v>5.8322727039303945</v>
      </c>
      <c r="CG4262">
        <v>0.22591669955305749</v>
      </c>
      <c r="CH4262">
        <v>18.87140307135806</v>
      </c>
      <c r="CI4262">
        <v>7</v>
      </c>
    </row>
    <row r="4263" spans="47:87" x14ac:dyDescent="0.3">
      <c r="AU4263">
        <v>0.3</v>
      </c>
      <c r="AV4263">
        <v>20.633537420293646</v>
      </c>
      <c r="AW4263">
        <v>0.29236344614930743</v>
      </c>
      <c r="AX4263">
        <v>1.3210315374299531</v>
      </c>
      <c r="AY4263">
        <v>324.17155734498317</v>
      </c>
      <c r="AZ4263">
        <v>9.9911080062705257E-2</v>
      </c>
      <c r="BA4263">
        <v>384.0174216431945</v>
      </c>
      <c r="BB4263">
        <v>294.9986725049547</v>
      </c>
      <c r="BC4263">
        <v>1</v>
      </c>
      <c r="BD4263">
        <v>45.23062321811895</v>
      </c>
      <c r="BE4263">
        <v>96.586847856307841</v>
      </c>
      <c r="BF4263">
        <v>16.678393969774614</v>
      </c>
      <c r="BG4263">
        <v>5.4181238487094578</v>
      </c>
      <c r="BH4263">
        <v>390.87452682833555</v>
      </c>
      <c r="BI4263">
        <v>0.19999999999999998</v>
      </c>
      <c r="BJ4263">
        <v>3133.2946684274179</v>
      </c>
      <c r="BK4263">
        <v>678.08023267172689</v>
      </c>
      <c r="BL4263">
        <v>887.6741164065163</v>
      </c>
      <c r="BM4263">
        <v>860.02360283371843</v>
      </c>
      <c r="BN4263">
        <v>191.46154245923853</v>
      </c>
      <c r="BO4263">
        <v>26.268981881874819</v>
      </c>
      <c r="BP4263">
        <v>6.3054557362777541E-2</v>
      </c>
      <c r="BQ4263">
        <v>100</v>
      </c>
      <c r="BR4263">
        <v>362.5847242195423</v>
      </c>
      <c r="BS4263">
        <v>5.5395840493207241E-2</v>
      </c>
      <c r="BT4263">
        <v>3.1384320807081964E-4</v>
      </c>
      <c r="BU4263">
        <v>0</v>
      </c>
      <c r="BV4263">
        <v>0.59039825304221738</v>
      </c>
      <c r="BW4263">
        <v>14.92649895705296</v>
      </c>
      <c r="BX4263">
        <v>38.636892063635521</v>
      </c>
      <c r="BY4263">
        <v>33.748207476114523</v>
      </c>
      <c r="BZ4263">
        <v>1019.6235696522602</v>
      </c>
      <c r="CA4263">
        <v>309.62597667030445</v>
      </c>
      <c r="CB4263">
        <v>219.49975583915131</v>
      </c>
      <c r="CC4263" s="156">
        <v>0.94</v>
      </c>
      <c r="CD4263">
        <v>870</v>
      </c>
      <c r="CE4263">
        <v>0.29856421342832462</v>
      </c>
      <c r="CF4263">
        <v>9.1869676368257629</v>
      </c>
      <c r="CG4263">
        <v>0.36949273753287204</v>
      </c>
      <c r="CH4263">
        <v>45.34962816944477</v>
      </c>
      <c r="CI4263">
        <v>4</v>
      </c>
    </row>
    <row r="4264" spans="47:87" x14ac:dyDescent="0.3">
      <c r="AU4264">
        <v>0.3</v>
      </c>
      <c r="AV4264">
        <v>19.740411303632591</v>
      </c>
      <c r="AW4264">
        <v>0.31688001055566811</v>
      </c>
      <c r="AX4264">
        <v>1.3627244376250227</v>
      </c>
      <c r="AY4264">
        <v>323.55451992896707</v>
      </c>
      <c r="AZ4264">
        <v>0.10667083565432264</v>
      </c>
      <c r="BA4264">
        <v>444.35235375397087</v>
      </c>
      <c r="BB4264">
        <v>306.85813231394098</v>
      </c>
      <c r="BC4264">
        <v>1</v>
      </c>
      <c r="BD4264">
        <v>39.86624562875997</v>
      </c>
      <c r="BE4264">
        <v>106.23338088006878</v>
      </c>
      <c r="BF4264">
        <v>10.891933097365754</v>
      </c>
      <c r="BG4264">
        <v>4.0126296620024489</v>
      </c>
      <c r="BH4264">
        <v>388.62239198859152</v>
      </c>
      <c r="BI4264">
        <v>0.19999999999999996</v>
      </c>
      <c r="BJ4264">
        <v>2335.1533120553809</v>
      </c>
      <c r="BK4264">
        <v>690.15933714858113</v>
      </c>
      <c r="BL4264">
        <v>846.3162674971544</v>
      </c>
      <c r="BM4264">
        <v>821.29612750107526</v>
      </c>
      <c r="BN4264">
        <v>174.2421855908903</v>
      </c>
      <c r="BO4264">
        <v>28.582251692447503</v>
      </c>
      <c r="BP4264">
        <v>5.4947990425393112E-2</v>
      </c>
      <c r="BQ4264">
        <v>100</v>
      </c>
      <c r="BR4264">
        <v>312.12385570414233</v>
      </c>
      <c r="BS4264">
        <v>5.0993934863716568E-2</v>
      </c>
      <c r="BT4264">
        <v>2.7685385357748449E-4</v>
      </c>
      <c r="BU4264">
        <v>25.140408285168913</v>
      </c>
      <c r="BV4264">
        <v>0.55116805463094232</v>
      </c>
      <c r="BW4264">
        <v>16.65450206070533</v>
      </c>
      <c r="BX4264">
        <v>36.118884165300656</v>
      </c>
      <c r="BY4264">
        <v>35.761138439595534</v>
      </c>
      <c r="BZ4264">
        <v>1231.798481274611</v>
      </c>
      <c r="CA4264">
        <v>291.51188346710887</v>
      </c>
      <c r="CB4264">
        <v>243.70498288919353</v>
      </c>
      <c r="CC4264" s="156">
        <v>0.9</v>
      </c>
      <c r="CD4264">
        <v>1210</v>
      </c>
      <c r="CE4264">
        <v>0.17430621453937567</v>
      </c>
      <c r="CF4264">
        <v>6.0863667106549739</v>
      </c>
      <c r="CG4264">
        <v>0.22872038110975365</v>
      </c>
      <c r="CH4264">
        <v>14.028662463539202</v>
      </c>
      <c r="CI4264">
        <v>8</v>
      </c>
    </row>
    <row r="4265" spans="47:87" x14ac:dyDescent="0.3">
      <c r="AU4265">
        <v>0.3</v>
      </c>
      <c r="AV4265">
        <v>21.064654134955056</v>
      </c>
      <c r="AW4265">
        <v>0.35409060525980141</v>
      </c>
      <c r="AX4265">
        <v>1.8492025981557279</v>
      </c>
      <c r="AY4265">
        <v>327.80280376217502</v>
      </c>
      <c r="AZ4265">
        <v>9.153605508832105E-2</v>
      </c>
      <c r="BA4265">
        <v>372.34124195974374</v>
      </c>
      <c r="BB4265">
        <v>370.50281242655541</v>
      </c>
      <c r="BC4265">
        <v>1</v>
      </c>
      <c r="BD4265">
        <v>42.634514910275946</v>
      </c>
      <c r="BE4265">
        <v>113.50342699700997</v>
      </c>
      <c r="BF4265">
        <v>17.949722426096844</v>
      </c>
      <c r="BG4265">
        <v>4.4203939284064804</v>
      </c>
      <c r="BH4265">
        <v>429.2479226659093</v>
      </c>
      <c r="BI4265">
        <v>0.20000000000000007</v>
      </c>
      <c r="BJ4265">
        <v>2741.6782757244046</v>
      </c>
      <c r="BK4265">
        <v>690.08486495289253</v>
      </c>
      <c r="BL4265">
        <v>888.82219908766456</v>
      </c>
      <c r="BM4265">
        <v>1035.4446334378783</v>
      </c>
      <c r="BN4265">
        <v>185.57645310209779</v>
      </c>
      <c r="BO4265">
        <v>31.989619431779754</v>
      </c>
      <c r="BP4265">
        <v>5.5344874362592618E-2</v>
      </c>
      <c r="BQ4265">
        <v>100</v>
      </c>
      <c r="BR4265">
        <v>276.98180840337182</v>
      </c>
      <c r="BS4265">
        <v>5.7661857587321612E-2</v>
      </c>
      <c r="BT4265">
        <v>2.7325006000229453E-4</v>
      </c>
      <c r="BU4265">
        <v>74.853032533749328</v>
      </c>
      <c r="BV4265">
        <v>0.55356587348793818</v>
      </c>
      <c r="BW4265">
        <v>14.23061211615097</v>
      </c>
      <c r="BX4265">
        <v>35.053830774630107</v>
      </c>
      <c r="BY4265">
        <v>37.647766287970526</v>
      </c>
      <c r="BZ4265">
        <v>830.65922940728274</v>
      </c>
      <c r="CA4265">
        <v>430.29301165245499</v>
      </c>
      <c r="CB4265">
        <v>235.75945078168314</v>
      </c>
      <c r="CC4265" s="156">
        <v>1.05</v>
      </c>
      <c r="CD4265">
        <v>990</v>
      </c>
      <c r="CE4265">
        <v>0.16268801004998434</v>
      </c>
      <c r="CF4265">
        <v>6.5316602408195319</v>
      </c>
      <c r="CG4265">
        <v>0.21083915187196939</v>
      </c>
      <c r="CH4265">
        <v>11.15999645974251</v>
      </c>
      <c r="CI4265">
        <v>9</v>
      </c>
    </row>
    <row r="4266" spans="47:87" x14ac:dyDescent="0.3">
      <c r="AU4266">
        <v>0.3</v>
      </c>
      <c r="AV4266">
        <v>21.635219723927595</v>
      </c>
      <c r="AW4266">
        <v>0.30652401228661014</v>
      </c>
      <c r="AX4266">
        <v>1.9460096013574677</v>
      </c>
      <c r="AY4266">
        <v>313.97749361377782</v>
      </c>
      <c r="AZ4266">
        <v>9.4922700333203797E-2</v>
      </c>
      <c r="BA4266">
        <v>428.42299353693505</v>
      </c>
      <c r="BB4266">
        <v>278.31294620853652</v>
      </c>
      <c r="BC4266">
        <v>1</v>
      </c>
      <c r="BD4266">
        <v>48.525361725096054</v>
      </c>
      <c r="BE4266">
        <v>82.745460499107267</v>
      </c>
      <c r="BF4266">
        <v>12.204586342941321</v>
      </c>
      <c r="BG4266">
        <v>5.4022628780453807</v>
      </c>
      <c r="BH4266">
        <v>409.12066117399866</v>
      </c>
      <c r="BI4266">
        <v>0.20000000000000004</v>
      </c>
      <c r="BJ4266">
        <v>2720.8170636602117</v>
      </c>
      <c r="BK4266">
        <v>694.7378170911901</v>
      </c>
      <c r="BL4266">
        <v>960.56125480880576</v>
      </c>
      <c r="BM4266">
        <v>1013.5305998308354</v>
      </c>
      <c r="BN4266">
        <v>168.95209770218401</v>
      </c>
      <c r="BO4266">
        <v>28.034824270547208</v>
      </c>
      <c r="BP4266">
        <v>6.2718603550275826E-3</v>
      </c>
      <c r="BQ4266">
        <v>100</v>
      </c>
      <c r="BR4266">
        <v>235.25569116480756</v>
      </c>
      <c r="BS4266">
        <v>5.3258525159592444E-2</v>
      </c>
      <c r="BT4266">
        <v>2.7613279444522684E-4</v>
      </c>
      <c r="BU4266">
        <v>26.299191307662095</v>
      </c>
      <c r="BV4266">
        <v>0.51710689081060091</v>
      </c>
      <c r="BW4266">
        <v>13.01556076648092</v>
      </c>
      <c r="BX4266">
        <v>35.096644910029511</v>
      </c>
      <c r="BY4266">
        <v>26.635343835115446</v>
      </c>
      <c r="BZ4266">
        <v>848.32256189852308</v>
      </c>
      <c r="CA4266">
        <v>277.76716660190618</v>
      </c>
      <c r="CB4266">
        <v>226.17082614640222</v>
      </c>
      <c r="CC4266" s="156">
        <v>0.88</v>
      </c>
      <c r="CD4266">
        <v>2320</v>
      </c>
      <c r="CE4266">
        <v>4.7019834005745054E-2</v>
      </c>
      <c r="CF4266">
        <v>1.5147740892641779</v>
      </c>
      <c r="CG4266">
        <v>8.8456516649527486E-2</v>
      </c>
      <c r="CH4266">
        <v>-6.0077144078862164</v>
      </c>
      <c r="CI4266" t="s">
        <v>479</v>
      </c>
    </row>
    <row r="4267" spans="47:87" x14ac:dyDescent="0.3">
      <c r="AU4267">
        <v>0.3</v>
      </c>
      <c r="AV4267">
        <v>18.360651288412786</v>
      </c>
      <c r="AW4267">
        <v>0.3151526664962489</v>
      </c>
      <c r="AX4267">
        <v>1.9748179413788454</v>
      </c>
      <c r="AY4267">
        <v>357.30218003801917</v>
      </c>
      <c r="AZ4267">
        <v>9.7116242656699311E-2</v>
      </c>
      <c r="BA4267">
        <v>463.51695722251026</v>
      </c>
      <c r="BB4267">
        <v>318.98341298333582</v>
      </c>
      <c r="BC4267">
        <v>1</v>
      </c>
      <c r="BD4267">
        <v>45.842073102029403</v>
      </c>
      <c r="BE4267">
        <v>96.929340482018873</v>
      </c>
      <c r="BF4267">
        <v>13.13529771472191</v>
      </c>
      <c r="BG4267">
        <v>5.0951237267564196</v>
      </c>
      <c r="BH4267">
        <v>405.06609074479189</v>
      </c>
      <c r="BI4267">
        <v>0.20000000000000009</v>
      </c>
      <c r="BJ4267">
        <v>2592.2236749426334</v>
      </c>
      <c r="BK4267">
        <v>673.30351364357568</v>
      </c>
      <c r="BL4267">
        <v>896.92567178234378</v>
      </c>
      <c r="BM4267">
        <v>879.14914581094547</v>
      </c>
      <c r="BN4267">
        <v>59.830739253366033</v>
      </c>
      <c r="BO4267">
        <v>28.446091688331141</v>
      </c>
      <c r="BP4267">
        <v>5.2308250025501372E-2</v>
      </c>
      <c r="BQ4267">
        <v>100</v>
      </c>
      <c r="BR4267">
        <v>311.82140371889699</v>
      </c>
      <c r="BS4267">
        <v>5.4967784702134842E-2</v>
      </c>
      <c r="BT4267">
        <v>3.0234897707766988E-4</v>
      </c>
      <c r="BU4267">
        <v>16.55370363342643</v>
      </c>
      <c r="BV4267">
        <v>0.61532190930875841</v>
      </c>
      <c r="BW4267">
        <v>15.129588034882696</v>
      </c>
      <c r="BX4267">
        <v>37.05000216422831</v>
      </c>
      <c r="BY4267">
        <v>36.5179053664286</v>
      </c>
      <c r="BZ4267">
        <v>1056.2963388600442</v>
      </c>
      <c r="CA4267">
        <v>221.37129309188671</v>
      </c>
      <c r="CB4267">
        <v>222.24914781520826</v>
      </c>
      <c r="CC4267" s="156">
        <v>0.78</v>
      </c>
      <c r="CD4267">
        <v>1110</v>
      </c>
      <c r="CE4267">
        <v>0.23046909527337922</v>
      </c>
      <c r="CF4267">
        <v>7.6547656256385999</v>
      </c>
      <c r="CG4267">
        <v>0.27186839747907526</v>
      </c>
      <c r="CH4267">
        <v>31.662736118856714</v>
      </c>
      <c r="CI4267">
        <v>5</v>
      </c>
    </row>
    <row r="4268" spans="47:87" x14ac:dyDescent="0.3">
      <c r="AU4268">
        <v>0.3</v>
      </c>
      <c r="AV4268">
        <v>20.846306707036458</v>
      </c>
      <c r="AW4268">
        <v>0.32257792746770314</v>
      </c>
      <c r="AX4268">
        <v>1.1539530434697425</v>
      </c>
      <c r="AY4268">
        <v>315.64434175634767</v>
      </c>
      <c r="AZ4268">
        <v>0.1120011645172064</v>
      </c>
      <c r="BA4268">
        <v>394.06065253475026</v>
      </c>
      <c r="BB4268">
        <v>411.56180333073371</v>
      </c>
      <c r="BC4268">
        <v>1</v>
      </c>
      <c r="BD4268">
        <v>38.929935857892744</v>
      </c>
      <c r="BE4268">
        <v>115.17485273612938</v>
      </c>
      <c r="BF4268">
        <v>8.0892564344810634</v>
      </c>
      <c r="BG4268">
        <v>4.354849087666735</v>
      </c>
      <c r="BH4268">
        <v>438.12409994738658</v>
      </c>
      <c r="BI4268">
        <v>0.19999999999999996</v>
      </c>
      <c r="BJ4268">
        <v>2467.0322750521468</v>
      </c>
      <c r="BK4268">
        <v>708.33481803158566</v>
      </c>
      <c r="BL4268">
        <v>982.5398915331624</v>
      </c>
      <c r="BM4268">
        <v>1021.7434856773634</v>
      </c>
      <c r="BN4268">
        <v>153.24619272768498</v>
      </c>
      <c r="BO4268">
        <v>29.304853722677493</v>
      </c>
      <c r="BP4268">
        <v>3.0600331207203891E-2</v>
      </c>
      <c r="BQ4268">
        <v>100</v>
      </c>
      <c r="BR4268">
        <v>307.19004585634457</v>
      </c>
      <c r="BS4268">
        <v>5.5668922187019534E-2</v>
      </c>
      <c r="BT4268">
        <v>2.8667208259306105E-4</v>
      </c>
      <c r="BU4268">
        <v>0</v>
      </c>
      <c r="BV4268">
        <v>0.5349198667516647</v>
      </c>
      <c r="BW4268">
        <v>14.767449804189367</v>
      </c>
      <c r="BX4268">
        <v>33.815606509132635</v>
      </c>
      <c r="BY4268">
        <v>27.45702503158601</v>
      </c>
      <c r="BZ4268">
        <v>1131.9876042518092</v>
      </c>
      <c r="CA4268">
        <v>340.47603963680206</v>
      </c>
      <c r="CB4268">
        <v>237.14866725223399</v>
      </c>
      <c r="CC4268" s="156">
        <v>0.8</v>
      </c>
      <c r="CD4268">
        <v>1890</v>
      </c>
      <c r="CE4268">
        <v>0.18460428787687233</v>
      </c>
      <c r="CF4268">
        <v>6.2276298339481055</v>
      </c>
      <c r="CG4268">
        <v>0.22075809710737235</v>
      </c>
      <c r="CH4268">
        <v>21.026500062897</v>
      </c>
      <c r="CI4268">
        <v>7</v>
      </c>
    </row>
    <row r="4269" spans="47:87" x14ac:dyDescent="0.3">
      <c r="AU4269">
        <v>0.3</v>
      </c>
      <c r="AV4269">
        <v>20.542455997124275</v>
      </c>
      <c r="AW4269">
        <v>0.31259173388690475</v>
      </c>
      <c r="AX4269">
        <v>1.5900631088009609</v>
      </c>
      <c r="AY4269">
        <v>343.79798310475877</v>
      </c>
      <c r="AZ4269">
        <v>0.10005085171750869</v>
      </c>
      <c r="BA4269">
        <v>474.730334844727</v>
      </c>
      <c r="BB4269">
        <v>280.76092692628771</v>
      </c>
      <c r="BC4269">
        <v>1</v>
      </c>
      <c r="BD4269">
        <v>45.023621203652894</v>
      </c>
      <c r="BE4269">
        <v>98.527395458932887</v>
      </c>
      <c r="BF4269">
        <v>26.200242360554654</v>
      </c>
      <c r="BG4269">
        <v>4.4156617463313514</v>
      </c>
      <c r="BH4269">
        <v>428.84606140961114</v>
      </c>
      <c r="BI4269">
        <v>0.20000000000000004</v>
      </c>
      <c r="BJ4269">
        <v>2525.7194538493341</v>
      </c>
      <c r="BK4269">
        <v>680.26767474895303</v>
      </c>
      <c r="BL4269">
        <v>906.91490588038573</v>
      </c>
      <c r="BM4269">
        <v>755.26494362070287</v>
      </c>
      <c r="BN4269">
        <v>177.5237969251215</v>
      </c>
      <c r="BO4269">
        <v>28.319516380282288</v>
      </c>
      <c r="BP4269">
        <v>3.9175225157414395E-2</v>
      </c>
      <c r="BQ4269">
        <v>100</v>
      </c>
      <c r="BR4269">
        <v>314.39226440965626</v>
      </c>
      <c r="BS4269">
        <v>5.8525317060240091E-2</v>
      </c>
      <c r="BT4269">
        <v>2.9019816818208293E-4</v>
      </c>
      <c r="BU4269">
        <v>0</v>
      </c>
      <c r="BV4269">
        <v>0.55800352811971765</v>
      </c>
      <c r="BW4269">
        <v>14.247125373734802</v>
      </c>
      <c r="BX4269">
        <v>35.062417738671066</v>
      </c>
      <c r="BY4269">
        <v>36.511801869253958</v>
      </c>
      <c r="BZ4269">
        <v>1126.4427931292516</v>
      </c>
      <c r="CA4269">
        <v>217.83020254914129</v>
      </c>
      <c r="CB4269">
        <v>262.23562769764538</v>
      </c>
      <c r="CC4269" s="156">
        <v>1</v>
      </c>
      <c r="CD4269">
        <v>1510</v>
      </c>
      <c r="CE4269">
        <v>0.13562485144209058</v>
      </c>
      <c r="CF4269">
        <v>4.053188766112287</v>
      </c>
      <c r="CG4269">
        <v>0.17964057564328489</v>
      </c>
      <c r="CH4269">
        <v>3.3169823272221239</v>
      </c>
      <c r="CI4269">
        <v>13</v>
      </c>
    </row>
    <row r="4270" spans="47:87" x14ac:dyDescent="0.3">
      <c r="AU4270">
        <v>0.3</v>
      </c>
      <c r="AV4270">
        <v>20.370827606738089</v>
      </c>
      <c r="AW4270">
        <v>0.34055351972519177</v>
      </c>
      <c r="AX4270">
        <v>0.71813401248585806</v>
      </c>
      <c r="AY4270">
        <v>352.09421484199646</v>
      </c>
      <c r="AZ4270">
        <v>9.8457117839131914E-2</v>
      </c>
      <c r="BA4270">
        <v>387.36498024727985</v>
      </c>
      <c r="BB4270">
        <v>376.42503972632591</v>
      </c>
      <c r="BC4270">
        <v>1</v>
      </c>
      <c r="BD4270">
        <v>38.307568981273448</v>
      </c>
      <c r="BE4270">
        <v>108.45651482965251</v>
      </c>
      <c r="BF4270">
        <v>8.1855178579635801</v>
      </c>
      <c r="BG4270">
        <v>5.2416006373747441</v>
      </c>
      <c r="BH4270">
        <v>412.92097380795741</v>
      </c>
      <c r="BI4270">
        <v>0.19999999999999998</v>
      </c>
      <c r="BJ4270">
        <v>3006.8603458427033</v>
      </c>
      <c r="BK4270">
        <v>677.77102898332669</v>
      </c>
      <c r="BL4270">
        <v>889.0994391674792</v>
      </c>
      <c r="BM4270">
        <v>858.47605076786749</v>
      </c>
      <c r="BN4270">
        <v>208.69547071882326</v>
      </c>
      <c r="BO4270">
        <v>30.39791102209789</v>
      </c>
      <c r="BP4270">
        <v>9.7921265080903888E-2</v>
      </c>
      <c r="BQ4270">
        <v>100</v>
      </c>
      <c r="BR4270">
        <v>282.00699687229985</v>
      </c>
      <c r="BS4270">
        <v>5.8279625329520433E-2</v>
      </c>
      <c r="BT4270">
        <v>3.0932467639361466E-4</v>
      </c>
      <c r="BU4270">
        <v>0</v>
      </c>
      <c r="BV4270">
        <v>0.55549610781426906</v>
      </c>
      <c r="BW4270">
        <v>14.663011800336488</v>
      </c>
      <c r="BX4270">
        <v>35.901841611432886</v>
      </c>
      <c r="BY4270">
        <v>39.264479830482166</v>
      </c>
      <c r="BZ4270">
        <v>882.73316756940085</v>
      </c>
      <c r="CA4270">
        <v>180.85476466965781</v>
      </c>
      <c r="CB4270">
        <v>203.58564286324528</v>
      </c>
      <c r="CC4270" s="156">
        <v>1.07</v>
      </c>
      <c r="CD4270">
        <v>1190</v>
      </c>
      <c r="CE4270">
        <v>0.14777256976695652</v>
      </c>
      <c r="CF4270">
        <v>4.9585135572835366</v>
      </c>
      <c r="CG4270">
        <v>0.17615811288174527</v>
      </c>
      <c r="CH4270">
        <v>12.06963489395247</v>
      </c>
      <c r="CI4270">
        <v>10</v>
      </c>
    </row>
    <row r="4271" spans="47:87" x14ac:dyDescent="0.3">
      <c r="AU4271">
        <v>0.3</v>
      </c>
      <c r="AV4271">
        <v>19.967807746587269</v>
      </c>
      <c r="AW4271">
        <v>0.33452753970445182</v>
      </c>
      <c r="AX4271">
        <v>1.4035375562814107</v>
      </c>
      <c r="AY4271">
        <v>342.30020428087931</v>
      </c>
      <c r="AZ4271">
        <v>0.10651764382565594</v>
      </c>
      <c r="BA4271">
        <v>489.53724516035453</v>
      </c>
      <c r="BB4271">
        <v>375.77013847510989</v>
      </c>
      <c r="BC4271">
        <v>1</v>
      </c>
      <c r="BD4271">
        <v>46.784497346845619</v>
      </c>
      <c r="BE4271">
        <v>106.54466870158109</v>
      </c>
      <c r="BF4271">
        <v>17.725399921182742</v>
      </c>
      <c r="BG4271">
        <v>3.8742687685628012</v>
      </c>
      <c r="BH4271">
        <v>383.46671277833099</v>
      </c>
      <c r="BI4271">
        <v>0.20000000000000004</v>
      </c>
      <c r="BJ4271">
        <v>2489.9642947880975</v>
      </c>
      <c r="BK4271">
        <v>675.03472697870416</v>
      </c>
      <c r="BL4271">
        <v>808.85390890932661</v>
      </c>
      <c r="BM4271">
        <v>888.47926862780491</v>
      </c>
      <c r="BN4271">
        <v>185.49091912606551</v>
      </c>
      <c r="BO4271">
        <v>30.361714510868637</v>
      </c>
      <c r="BP4271">
        <v>3.5264603963950356E-2</v>
      </c>
      <c r="BQ4271">
        <v>100</v>
      </c>
      <c r="BR4271">
        <v>312.59905473500532</v>
      </c>
      <c r="BS4271">
        <v>5.3568059321742287E-2</v>
      </c>
      <c r="BT4271">
        <v>2.8868899490481744E-4</v>
      </c>
      <c r="BU4271">
        <v>0</v>
      </c>
      <c r="BV4271">
        <v>0.53936927042748839</v>
      </c>
      <c r="BW4271">
        <v>14.052700681163584</v>
      </c>
      <c r="BX4271">
        <v>33.26201183917324</v>
      </c>
      <c r="BY4271">
        <v>34.862071497696732</v>
      </c>
      <c r="BZ4271">
        <v>1038.6866115481175</v>
      </c>
      <c r="CA4271">
        <v>237.64733598673484</v>
      </c>
      <c r="CB4271">
        <v>242.02026016109181</v>
      </c>
      <c r="CC4271" s="156">
        <v>1.01</v>
      </c>
      <c r="CD4271">
        <v>1680</v>
      </c>
      <c r="CE4271">
        <v>7.4385858712127773E-2</v>
      </c>
      <c r="CF4271">
        <v>2.9854757526204594</v>
      </c>
      <c r="CG4271">
        <v>0.10588450052402232</v>
      </c>
      <c r="CH4271">
        <v>-2.8967793563120301</v>
      </c>
      <c r="CI4271" t="s">
        <v>479</v>
      </c>
    </row>
    <row r="4272" spans="47:87" x14ac:dyDescent="0.3">
      <c r="AU4272">
        <v>0.3</v>
      </c>
      <c r="AV4272">
        <v>19.647551218327767</v>
      </c>
      <c r="AW4272">
        <v>0.2607138288492224</v>
      </c>
      <c r="AX4272">
        <v>1.3170521583649328</v>
      </c>
      <c r="AY4272">
        <v>342.17609181272343</v>
      </c>
      <c r="AZ4272">
        <v>8.5219192059943688E-2</v>
      </c>
      <c r="BA4272">
        <v>390.55976806801425</v>
      </c>
      <c r="BB4272">
        <v>355.90975684676778</v>
      </c>
      <c r="BC4272">
        <v>1</v>
      </c>
      <c r="BD4272">
        <v>43.8320185709998</v>
      </c>
      <c r="BE4272">
        <v>77.309714865327607</v>
      </c>
      <c r="BF4272">
        <v>10.621280260426193</v>
      </c>
      <c r="BG4272">
        <v>4.2935711673887571</v>
      </c>
      <c r="BH4272">
        <v>388.44588723461328</v>
      </c>
      <c r="BI4272">
        <v>0.2</v>
      </c>
      <c r="BJ4272">
        <v>2631.0299579240327</v>
      </c>
      <c r="BK4272">
        <v>673.01696947187054</v>
      </c>
      <c r="BL4272">
        <v>912.31770003552901</v>
      </c>
      <c r="BM4272">
        <v>893.27982685532527</v>
      </c>
      <c r="BN4272">
        <v>195.55872262693379</v>
      </c>
      <c r="BO4272">
        <v>23.316255170175172</v>
      </c>
      <c r="BP4272">
        <v>6.9473323960207375E-2</v>
      </c>
      <c r="BQ4272">
        <v>100</v>
      </c>
      <c r="BR4272">
        <v>324.04059887491508</v>
      </c>
      <c r="BS4272">
        <v>5.5157684293214132E-2</v>
      </c>
      <c r="BT4272">
        <v>2.8512020818262086E-4</v>
      </c>
      <c r="BU4272">
        <v>87.776768225053502</v>
      </c>
      <c r="BV4272">
        <v>0.52619554464667218</v>
      </c>
      <c r="BW4272">
        <v>15.247909265349266</v>
      </c>
      <c r="BX4272">
        <v>38.496193720359699</v>
      </c>
      <c r="BY4272">
        <v>30.684783853394826</v>
      </c>
      <c r="BZ4272">
        <v>1039.9639674980974</v>
      </c>
      <c r="CA4272">
        <v>246.65492089655871</v>
      </c>
      <c r="CB4272">
        <v>254.02971834024331</v>
      </c>
      <c r="CC4272" s="156">
        <v>0.81</v>
      </c>
      <c r="CD4272">
        <v>1900</v>
      </c>
      <c r="CE4272">
        <v>0.23382210063402598</v>
      </c>
      <c r="CF4272">
        <v>7.2550552941158655</v>
      </c>
      <c r="CG4272">
        <v>0.28182102075904109</v>
      </c>
      <c r="CH4272">
        <v>25.737258208407091</v>
      </c>
      <c r="CI4272">
        <v>6</v>
      </c>
    </row>
    <row r="4273" spans="47:87" x14ac:dyDescent="0.3">
      <c r="AU4273">
        <v>0.3</v>
      </c>
      <c r="AV4273">
        <v>19.194471607060635</v>
      </c>
      <c r="AW4273">
        <v>0.39459054546919292</v>
      </c>
      <c r="AX4273">
        <v>1.117691121796613</v>
      </c>
      <c r="AY4273">
        <v>349.68353572608476</v>
      </c>
      <c r="AZ4273">
        <v>9.0558251769992659E-2</v>
      </c>
      <c r="BA4273">
        <v>369.57011239406631</v>
      </c>
      <c r="BB4273">
        <v>228.60457041814504</v>
      </c>
      <c r="BC4273">
        <v>1</v>
      </c>
      <c r="BD4273">
        <v>33.57750597443782</v>
      </c>
      <c r="BE4273">
        <v>100.70075488523335</v>
      </c>
      <c r="BF4273">
        <v>10.269345796553218</v>
      </c>
      <c r="BG4273">
        <v>4.6427603490864611</v>
      </c>
      <c r="BH4273">
        <v>394.74591268550677</v>
      </c>
      <c r="BI4273">
        <v>0.19999999999999998</v>
      </c>
      <c r="BJ4273">
        <v>2317.9997351329416</v>
      </c>
      <c r="BK4273">
        <v>695.42907508816404</v>
      </c>
      <c r="BL4273">
        <v>865.29336695709549</v>
      </c>
      <c r="BM4273">
        <v>984.72804771988956</v>
      </c>
      <c r="BN4273">
        <v>86.449809702741902</v>
      </c>
      <c r="BO4273">
        <v>36.000721094216537</v>
      </c>
      <c r="BP4273">
        <v>1.8991534535290101E-2</v>
      </c>
      <c r="BQ4273">
        <v>100</v>
      </c>
      <c r="BR4273">
        <v>296.86718769959668</v>
      </c>
      <c r="BS4273">
        <v>5.3741779216732212E-2</v>
      </c>
      <c r="BT4273">
        <v>3.0469402076338618E-4</v>
      </c>
      <c r="BU4273">
        <v>0</v>
      </c>
      <c r="BV4273">
        <v>0.51801062642792184</v>
      </c>
      <c r="BW4273">
        <v>14.599178049446046</v>
      </c>
      <c r="BX4273">
        <v>36.668901154590976</v>
      </c>
      <c r="BY4273">
        <v>28.107618306474144</v>
      </c>
      <c r="BZ4273">
        <v>715.51610325710135</v>
      </c>
      <c r="CA4273">
        <v>264.59387402867145</v>
      </c>
      <c r="CB4273">
        <v>219.30063560943924</v>
      </c>
      <c r="CC4273" s="156">
        <v>1.04</v>
      </c>
      <c r="CD4273">
        <v>1130</v>
      </c>
      <c r="CE4273">
        <v>0.18558297402018242</v>
      </c>
      <c r="CF4273">
        <v>6.7438635477177442</v>
      </c>
      <c r="CG4273">
        <v>0.22411082956937484</v>
      </c>
      <c r="CH4273">
        <v>12.756949894906978</v>
      </c>
      <c r="CI4273">
        <v>9</v>
      </c>
    </row>
    <row r="4274" spans="47:87" x14ac:dyDescent="0.3">
      <c r="AU4274">
        <v>0.3</v>
      </c>
      <c r="AV4274">
        <v>18.475065576613861</v>
      </c>
      <c r="AW4274">
        <v>0.24478555458237394</v>
      </c>
      <c r="AX4274">
        <v>0</v>
      </c>
      <c r="AY4274">
        <v>354.33902197878518</v>
      </c>
      <c r="AZ4274">
        <v>0.10482924283753192</v>
      </c>
      <c r="BA4274">
        <v>380.92593616259859</v>
      </c>
      <c r="BB4274">
        <v>361.51128468862498</v>
      </c>
      <c r="BC4274">
        <v>1</v>
      </c>
      <c r="BD4274">
        <v>34.380423977573997</v>
      </c>
      <c r="BE4274">
        <v>97.872153058085999</v>
      </c>
      <c r="BF4274">
        <v>20.258648154934527</v>
      </c>
      <c r="BG4274">
        <v>5.672353960561872</v>
      </c>
      <c r="BH4274">
        <v>429.89162760422653</v>
      </c>
      <c r="BI4274">
        <v>0.20000000000000004</v>
      </c>
      <c r="BJ4274">
        <v>2450.1362508184397</v>
      </c>
      <c r="BK4274">
        <v>682.87884505884938</v>
      </c>
      <c r="BL4274">
        <v>916.72878288815457</v>
      </c>
      <c r="BM4274">
        <v>942.42480598708721</v>
      </c>
      <c r="BN4274">
        <v>143.73028173963516</v>
      </c>
      <c r="BO4274">
        <v>21.96079484599257</v>
      </c>
      <c r="BP4274">
        <v>5.6730467995320326E-2</v>
      </c>
      <c r="BQ4274">
        <v>100</v>
      </c>
      <c r="BR4274">
        <v>351.70427055435891</v>
      </c>
      <c r="BS4274">
        <v>5.6797872332421187E-2</v>
      </c>
      <c r="BT4274">
        <v>2.8101488330895138E-4</v>
      </c>
      <c r="BU4274">
        <v>15.765396261944161</v>
      </c>
      <c r="BV4274">
        <v>0.57621262883433666</v>
      </c>
      <c r="BW4274">
        <v>13.869193962218276</v>
      </c>
      <c r="BX4274">
        <v>35.998513191453036</v>
      </c>
      <c r="BY4274">
        <v>30.05043679000535</v>
      </c>
      <c r="BZ4274">
        <v>1120.9903543963778</v>
      </c>
      <c r="CA4274">
        <v>374.09706286410773</v>
      </c>
      <c r="CB4274">
        <v>236.33155045994673</v>
      </c>
      <c r="CC4274" s="156">
        <v>0.95</v>
      </c>
      <c r="CD4274">
        <v>1940</v>
      </c>
      <c r="CE4274">
        <v>0.12858536984152868</v>
      </c>
      <c r="CF4274">
        <v>4.5314510660357428</v>
      </c>
      <c r="CG4274">
        <v>0.16608482082344964</v>
      </c>
      <c r="CH4274">
        <v>5.3938169758393908</v>
      </c>
      <c r="CI4274">
        <v>13</v>
      </c>
    </row>
    <row r="4275" spans="47:87" x14ac:dyDescent="0.3">
      <c r="AU4275">
        <v>0.3</v>
      </c>
      <c r="AV4275">
        <v>20.641064074512176</v>
      </c>
      <c r="AW4275">
        <v>0.30302528595814371</v>
      </c>
      <c r="AX4275">
        <v>1.9924111661848964</v>
      </c>
      <c r="AY4275">
        <v>339.58683933496991</v>
      </c>
      <c r="AZ4275">
        <v>0.11062489754532361</v>
      </c>
      <c r="BA4275">
        <v>493.60151929936154</v>
      </c>
      <c r="BB4275">
        <v>399.16739705064549</v>
      </c>
      <c r="BC4275">
        <v>1</v>
      </c>
      <c r="BD4275">
        <v>38.734136519850452</v>
      </c>
      <c r="BE4275">
        <v>95.667905223856366</v>
      </c>
      <c r="BF4275">
        <v>11.38513406968034</v>
      </c>
      <c r="BG4275">
        <v>6.117316003836109</v>
      </c>
      <c r="BH4275">
        <v>422.33260688213903</v>
      </c>
      <c r="BI4275">
        <v>0.2</v>
      </c>
      <c r="BJ4275">
        <v>2769.1610156159127</v>
      </c>
      <c r="BK4275">
        <v>699.39968994466813</v>
      </c>
      <c r="BL4275">
        <v>897.12051487306371</v>
      </c>
      <c r="BM4275">
        <v>993.892850940578</v>
      </c>
      <c r="BN4275">
        <v>143.42563991696665</v>
      </c>
      <c r="BO4275">
        <v>27.467220035939803</v>
      </c>
      <c r="BP4275">
        <v>3.6164702928144228E-2</v>
      </c>
      <c r="BQ4275">
        <v>100</v>
      </c>
      <c r="BR4275">
        <v>357.76689344306527</v>
      </c>
      <c r="BS4275">
        <v>5.3505668705754031E-2</v>
      </c>
      <c r="BT4275">
        <v>3.062783959281092E-4</v>
      </c>
      <c r="BU4275">
        <v>0</v>
      </c>
      <c r="BV4275">
        <v>0.5665352643700815</v>
      </c>
      <c r="BW4275">
        <v>14.496121264837264</v>
      </c>
      <c r="BX4275">
        <v>36.782454960666328</v>
      </c>
      <c r="BY4275">
        <v>32.537481597516951</v>
      </c>
      <c r="BZ4275">
        <v>956.54098583256007</v>
      </c>
      <c r="CA4275">
        <v>197.89820159840957</v>
      </c>
      <c r="CB4275">
        <v>241.32938061775704</v>
      </c>
      <c r="CC4275" s="156">
        <v>1.02</v>
      </c>
      <c r="CD4275">
        <v>1220</v>
      </c>
      <c r="CE4275">
        <v>0.17404688288148162</v>
      </c>
      <c r="CF4275">
        <v>5.8562385519903408</v>
      </c>
      <c r="CG4275">
        <v>0.23621229475599168</v>
      </c>
      <c r="CH4275">
        <v>10.181812138522847</v>
      </c>
      <c r="CI4275">
        <v>8</v>
      </c>
    </row>
    <row r="4276" spans="47:87" x14ac:dyDescent="0.3">
      <c r="AU4276">
        <v>0.3</v>
      </c>
      <c r="AV4276">
        <v>18.399536062514322</v>
      </c>
      <c r="AW4276">
        <v>0.30219198251443657</v>
      </c>
      <c r="AX4276">
        <v>1.4651148695099065</v>
      </c>
      <c r="AY4276">
        <v>336.43194384155038</v>
      </c>
      <c r="AZ4276">
        <v>0.10062990909714462</v>
      </c>
      <c r="BA4276">
        <v>419.79991053202878</v>
      </c>
      <c r="BB4276">
        <v>342.541551731102</v>
      </c>
      <c r="BC4276">
        <v>1</v>
      </c>
      <c r="BD4276">
        <v>47.106305295187106</v>
      </c>
      <c r="BE4276">
        <v>117.17233888480146</v>
      </c>
      <c r="BF4276">
        <v>12.733574473126687</v>
      </c>
      <c r="BG4276">
        <v>3.4105420518108396</v>
      </c>
      <c r="BH4276">
        <v>418.6009751788124</v>
      </c>
      <c r="BI4276">
        <v>0.20000000000000004</v>
      </c>
      <c r="BJ4276">
        <v>2571.3623298605521</v>
      </c>
      <c r="BK4276">
        <v>688.23245137213564</v>
      </c>
      <c r="BL4276">
        <v>918.68431599865221</v>
      </c>
      <c r="BM4276">
        <v>1102.9438335936222</v>
      </c>
      <c r="BN4276">
        <v>138.86426806320625</v>
      </c>
      <c r="BO4276">
        <v>27.320084960591974</v>
      </c>
      <c r="BP4276">
        <v>4.4800720834368285E-2</v>
      </c>
      <c r="BQ4276">
        <v>100</v>
      </c>
      <c r="BR4276">
        <v>320.25738547164167</v>
      </c>
      <c r="BS4276">
        <v>5.8366333209247091E-2</v>
      </c>
      <c r="BT4276">
        <v>3.2598960282272988E-4</v>
      </c>
      <c r="BU4276">
        <v>22.984207711091816</v>
      </c>
      <c r="BV4276">
        <v>0.5507941283441673</v>
      </c>
      <c r="BW4276">
        <v>14.999977819967715</v>
      </c>
      <c r="BX4276">
        <v>36.775406858505107</v>
      </c>
      <c r="BY4276">
        <v>29.83973811485388</v>
      </c>
      <c r="BZ4276">
        <v>894.01984347923303</v>
      </c>
      <c r="CA4276">
        <v>177.20091444976288</v>
      </c>
      <c r="CB4276">
        <v>234.59241119057532</v>
      </c>
      <c r="CC4276" s="156">
        <v>0.93</v>
      </c>
      <c r="CD4276">
        <v>1320</v>
      </c>
      <c r="CE4276">
        <v>0.18095729811116934</v>
      </c>
      <c r="CF4276">
        <v>6.7762603259328076</v>
      </c>
      <c r="CG4276">
        <v>0.23978126473224876</v>
      </c>
      <c r="CH4276">
        <v>23.051153140304702</v>
      </c>
      <c r="CI4276">
        <v>7</v>
      </c>
    </row>
    <row r="4277" spans="47:87" x14ac:dyDescent="0.3">
      <c r="AU4277">
        <v>0.3</v>
      </c>
      <c r="AV4277">
        <v>19.315419629255597</v>
      </c>
      <c r="AW4277">
        <v>0.34347357516641086</v>
      </c>
      <c r="AX4277">
        <v>0.86847492585368768</v>
      </c>
      <c r="AY4277">
        <v>323.36324094133084</v>
      </c>
      <c r="AZ4277">
        <v>0.10171568789095459</v>
      </c>
      <c r="BA4277">
        <v>523.8536343729703</v>
      </c>
      <c r="BB4277">
        <v>380.7859068604368</v>
      </c>
      <c r="BC4277">
        <v>1</v>
      </c>
      <c r="BD4277">
        <v>45.648875920176209</v>
      </c>
      <c r="BE4277">
        <v>107.37340727673894</v>
      </c>
      <c r="BF4277">
        <v>22.889368645559593</v>
      </c>
      <c r="BG4277">
        <v>5.9782672844505598</v>
      </c>
      <c r="BH4277">
        <v>435.67474642158692</v>
      </c>
      <c r="BI4277">
        <v>0.2</v>
      </c>
      <c r="BJ4277">
        <v>2767.800127033131</v>
      </c>
      <c r="BK4277">
        <v>685.44262068581236</v>
      </c>
      <c r="BL4277">
        <v>878.63868985348108</v>
      </c>
      <c r="BM4277">
        <v>856.7149258491927</v>
      </c>
      <c r="BN4277">
        <v>221.4313065478247</v>
      </c>
      <c r="BO4277">
        <v>30.832022115847458</v>
      </c>
      <c r="BP4277">
        <v>7.7700094892538735E-2</v>
      </c>
      <c r="BQ4277">
        <v>100</v>
      </c>
      <c r="BR4277">
        <v>441.07420384352508</v>
      </c>
      <c r="BS4277">
        <v>5.5359820067010929E-2</v>
      </c>
      <c r="BT4277">
        <v>3.086909050495702E-4</v>
      </c>
      <c r="BU4277">
        <v>0.1366582361567685</v>
      </c>
      <c r="BV4277">
        <v>0.57383757801006108</v>
      </c>
      <c r="BW4277">
        <v>17.157964020267741</v>
      </c>
      <c r="BX4277">
        <v>35.579888808293646</v>
      </c>
      <c r="BY4277">
        <v>37.592367157626619</v>
      </c>
      <c r="BZ4277">
        <v>1020.3552898997266</v>
      </c>
      <c r="CA4277">
        <v>289.5622121083922</v>
      </c>
      <c r="CB4277">
        <v>237.35851233163118</v>
      </c>
      <c r="CC4277" s="156">
        <v>0.8</v>
      </c>
      <c r="CD4277">
        <v>2800</v>
      </c>
      <c r="CE4277">
        <v>0.10982141267355905</v>
      </c>
      <c r="CF4277">
        <v>4.0578502266024206</v>
      </c>
      <c r="CG4277">
        <v>0.1413194796370616</v>
      </c>
      <c r="CH4277">
        <v>3.541063184022764</v>
      </c>
      <c r="CI4277">
        <v>15</v>
      </c>
    </row>
    <row r="4278" spans="47:87" x14ac:dyDescent="0.3">
      <c r="AU4278">
        <v>0.3</v>
      </c>
      <c r="AV4278">
        <v>20.362159768177367</v>
      </c>
      <c r="AW4278">
        <v>0.25990933016035894</v>
      </c>
      <c r="AX4278">
        <v>1.808258521223943</v>
      </c>
      <c r="AY4278">
        <v>327.10424752180472</v>
      </c>
      <c r="AZ4278">
        <v>0.10680203632806298</v>
      </c>
      <c r="BA4278">
        <v>466.71260126515722</v>
      </c>
      <c r="BB4278">
        <v>347.17625183587768</v>
      </c>
      <c r="BC4278">
        <v>1</v>
      </c>
      <c r="BD4278">
        <v>35.802233734344043</v>
      </c>
      <c r="BE4278">
        <v>93.855312437088898</v>
      </c>
      <c r="BF4278">
        <v>17.131229604373221</v>
      </c>
      <c r="BG4278">
        <v>4.9614194494977868</v>
      </c>
      <c r="BH4278">
        <v>446.00969686607164</v>
      </c>
      <c r="BI4278">
        <v>0.2</v>
      </c>
      <c r="BJ4278">
        <v>2819.1910604002414</v>
      </c>
      <c r="BK4278">
        <v>691.30550754346405</v>
      </c>
      <c r="BL4278">
        <v>909.72854426333026</v>
      </c>
      <c r="BM4278">
        <v>958.15100631120754</v>
      </c>
      <c r="BN4278">
        <v>114.03656771347633</v>
      </c>
      <c r="BO4278">
        <v>23.24945793003964</v>
      </c>
      <c r="BP4278">
        <v>6.8527882498283135E-2</v>
      </c>
      <c r="BQ4278">
        <v>100</v>
      </c>
      <c r="BR4278">
        <v>401.97716917812232</v>
      </c>
      <c r="BS4278">
        <v>5.5397650252657145E-2</v>
      </c>
      <c r="BT4278">
        <v>3.2488437402748352E-4</v>
      </c>
      <c r="BU4278">
        <v>58.298578018982234</v>
      </c>
      <c r="BV4278">
        <v>0.52866063312931999</v>
      </c>
      <c r="BW4278">
        <v>14.390428993958153</v>
      </c>
      <c r="BX4278">
        <v>36.600830556607676</v>
      </c>
      <c r="BY4278">
        <v>37.551689779523215</v>
      </c>
      <c r="BZ4278">
        <v>913.99132741971789</v>
      </c>
      <c r="CA4278">
        <v>314.07595078435639</v>
      </c>
      <c r="CB4278">
        <v>209.82508314286659</v>
      </c>
      <c r="CC4278" s="156">
        <v>1.01</v>
      </c>
      <c r="CD4278">
        <v>2120</v>
      </c>
      <c r="CE4278">
        <v>8.5452178345843954E-2</v>
      </c>
      <c r="CF4278">
        <v>3.5451226485161129</v>
      </c>
      <c r="CG4278">
        <v>0.11808043752659793</v>
      </c>
      <c r="CH4278">
        <v>-5.3024092369822515</v>
      </c>
      <c r="CI4278" t="s">
        <v>479</v>
      </c>
    </row>
    <row r="4279" spans="47:87" x14ac:dyDescent="0.3">
      <c r="AU4279">
        <v>0.3</v>
      </c>
      <c r="AV4279">
        <v>21.260551052863381</v>
      </c>
      <c r="AW4279">
        <v>0.27423810407218396</v>
      </c>
      <c r="AX4279">
        <v>0.60759058141328237</v>
      </c>
      <c r="AY4279">
        <v>329.44758943773417</v>
      </c>
      <c r="AZ4279">
        <v>0.10191372929108146</v>
      </c>
      <c r="BA4279">
        <v>432.7757248223329</v>
      </c>
      <c r="BB4279">
        <v>338.74476926690738</v>
      </c>
      <c r="BC4279">
        <v>1</v>
      </c>
      <c r="BD4279">
        <v>41.740552568541823</v>
      </c>
      <c r="BE4279">
        <v>92.233739102704064</v>
      </c>
      <c r="BF4279">
        <v>14.08416195141972</v>
      </c>
      <c r="BG4279">
        <v>4.0486539950671334</v>
      </c>
      <c r="BH4279">
        <v>402.52540503547766</v>
      </c>
      <c r="BI4279">
        <v>0.19999999999999998</v>
      </c>
      <c r="BJ4279">
        <v>2753.5831566391562</v>
      </c>
      <c r="BK4279">
        <v>715.92211060325167</v>
      </c>
      <c r="BL4279">
        <v>871.92701639061204</v>
      </c>
      <c r="BM4279">
        <v>897.92317131122229</v>
      </c>
      <c r="BN4279">
        <v>135.00277060148221</v>
      </c>
      <c r="BO4279">
        <v>24.401537329658034</v>
      </c>
      <c r="BP4279">
        <v>8.8091678296447276E-2</v>
      </c>
      <c r="BQ4279">
        <v>100</v>
      </c>
      <c r="BR4279">
        <v>279.61956311467702</v>
      </c>
      <c r="BS4279">
        <v>5.3388793997715712E-2</v>
      </c>
      <c r="BT4279">
        <v>2.8971581800521935E-4</v>
      </c>
      <c r="BU4279">
        <v>0</v>
      </c>
      <c r="BV4279">
        <v>0.60193360678489038</v>
      </c>
      <c r="BW4279">
        <v>13.363726313553604</v>
      </c>
      <c r="BX4279">
        <v>37.289339357421454</v>
      </c>
      <c r="BY4279">
        <v>26.523778209707984</v>
      </c>
      <c r="BZ4279">
        <v>1274.4748586530256</v>
      </c>
      <c r="CA4279">
        <v>294.8551820210493</v>
      </c>
      <c r="CB4279">
        <v>226.48147143471598</v>
      </c>
      <c r="CC4279" s="156">
        <v>0.89</v>
      </c>
      <c r="CD4279">
        <v>1550</v>
      </c>
      <c r="CE4279">
        <v>0.19198903230634423</v>
      </c>
      <c r="CF4279">
        <v>6.4597837893432617</v>
      </c>
      <c r="CG4279">
        <v>0.24736847579144236</v>
      </c>
      <c r="CH4279">
        <v>21.398961661405291</v>
      </c>
      <c r="CI4279">
        <v>7</v>
      </c>
    </row>
    <row r="4280" spans="47:87" x14ac:dyDescent="0.3">
      <c r="AU4280">
        <v>0.3</v>
      </c>
      <c r="AV4280">
        <v>19.140899729495761</v>
      </c>
      <c r="AW4280">
        <v>0.27910101459320275</v>
      </c>
      <c r="AX4280">
        <v>1.4053466552879543</v>
      </c>
      <c r="AY4280">
        <v>327.09216530274722</v>
      </c>
      <c r="AZ4280">
        <v>9.483509086136141E-2</v>
      </c>
      <c r="BA4280">
        <v>359.85309935304355</v>
      </c>
      <c r="BB4280">
        <v>343.24405333025118</v>
      </c>
      <c r="BC4280">
        <v>1</v>
      </c>
      <c r="BD4280">
        <v>36.702376869863208</v>
      </c>
      <c r="BE4280">
        <v>88.840551263065123</v>
      </c>
      <c r="BF4280">
        <v>20.779806341989964</v>
      </c>
      <c r="BG4280">
        <v>5.4108104626915825</v>
      </c>
      <c r="BH4280">
        <v>382.04649395018509</v>
      </c>
      <c r="BI4280">
        <v>0.19999999999999998</v>
      </c>
      <c r="BJ4280">
        <v>2734.5105938683664</v>
      </c>
      <c r="BK4280">
        <v>687.88131808379148</v>
      </c>
      <c r="BL4280">
        <v>891.61467041802996</v>
      </c>
      <c r="BM4280">
        <v>1018.8609208750723</v>
      </c>
      <c r="BN4280">
        <v>158.74622272101686</v>
      </c>
      <c r="BO4280">
        <v>25.138654399877797</v>
      </c>
      <c r="BP4280">
        <v>5.2757536733052876E-2</v>
      </c>
      <c r="BQ4280">
        <v>100</v>
      </c>
      <c r="BR4280">
        <v>328.56648323244713</v>
      </c>
      <c r="BS4280">
        <v>5.425738835899685E-2</v>
      </c>
      <c r="BT4280">
        <v>2.905624967150916E-4</v>
      </c>
      <c r="BU4280">
        <v>59.619522714623606</v>
      </c>
      <c r="BV4280">
        <v>0.53756713033077275</v>
      </c>
      <c r="BW4280">
        <v>14.834275359975241</v>
      </c>
      <c r="BX4280">
        <v>36.08817111621736</v>
      </c>
      <c r="BY4280">
        <v>39.197574176962178</v>
      </c>
      <c r="BZ4280">
        <v>1308.4678148923388</v>
      </c>
      <c r="CA4280">
        <v>276.53601692967385</v>
      </c>
      <c r="CB4280">
        <v>227.90274002556802</v>
      </c>
      <c r="CC4280" s="156">
        <v>0.65</v>
      </c>
      <c r="CD4280">
        <v>2310</v>
      </c>
      <c r="CE4280">
        <v>0.16763137962724373</v>
      </c>
      <c r="CF4280">
        <v>5.5473602165113141</v>
      </c>
      <c r="CG4280">
        <v>0.19859016552898681</v>
      </c>
      <c r="CH4280">
        <v>11.952937048348016</v>
      </c>
      <c r="CI4280">
        <v>9</v>
      </c>
    </row>
    <row r="4281" spans="47:87" x14ac:dyDescent="0.3">
      <c r="AU4281">
        <v>0.3</v>
      </c>
      <c r="AV4281">
        <v>19.755646775126777</v>
      </c>
      <c r="AW4281">
        <v>0.28773696581245106</v>
      </c>
      <c r="AX4281">
        <v>1.9215567018942568</v>
      </c>
      <c r="AY4281">
        <v>328.8687418268791</v>
      </c>
      <c r="AZ4281">
        <v>9.2816918722793795E-2</v>
      </c>
      <c r="BA4281">
        <v>446.35923216049213</v>
      </c>
      <c r="BB4281">
        <v>327.72212646683738</v>
      </c>
      <c r="BC4281">
        <v>1</v>
      </c>
      <c r="BD4281">
        <v>50.643063983866654</v>
      </c>
      <c r="BE4281">
        <v>103.42960916444846</v>
      </c>
      <c r="BF4281">
        <v>10.826711664405767</v>
      </c>
      <c r="BG4281">
        <v>4.3524329003867583</v>
      </c>
      <c r="BH4281">
        <v>410.72710405970594</v>
      </c>
      <c r="BI4281">
        <v>0.2</v>
      </c>
      <c r="BJ4281">
        <v>2275.6120813595462</v>
      </c>
      <c r="BK4281">
        <v>668.61762269328813</v>
      </c>
      <c r="BL4281">
        <v>885.59619315261284</v>
      </c>
      <c r="BM4281">
        <v>910.91943978891948</v>
      </c>
      <c r="BN4281">
        <v>126.91478292710877</v>
      </c>
      <c r="BO4281">
        <v>25.943255307465321</v>
      </c>
      <c r="BP4281">
        <v>5.1166834048088784E-2</v>
      </c>
      <c r="BQ4281">
        <v>100</v>
      </c>
      <c r="BR4281">
        <v>364.99119882356484</v>
      </c>
      <c r="BS4281">
        <v>5.8753413427493427E-2</v>
      </c>
      <c r="BT4281">
        <v>2.9289530207460838E-4</v>
      </c>
      <c r="BU4281">
        <v>0</v>
      </c>
      <c r="BV4281">
        <v>0.57007539280122355</v>
      </c>
      <c r="BW4281">
        <v>14.366736321520829</v>
      </c>
      <c r="BX4281">
        <v>36.693713294925011</v>
      </c>
      <c r="BY4281">
        <v>28.104322837573264</v>
      </c>
      <c r="BZ4281">
        <v>767.44699874687785</v>
      </c>
      <c r="CA4281">
        <v>294.07028439074742</v>
      </c>
      <c r="CB4281">
        <v>243.2343259102694</v>
      </c>
      <c r="CC4281" s="156">
        <v>0.89</v>
      </c>
      <c r="CD4281">
        <v>1080</v>
      </c>
      <c r="CE4281">
        <v>0.25748192399804459</v>
      </c>
      <c r="CF4281">
        <v>7.8249197732103557</v>
      </c>
      <c r="CG4281">
        <v>0.3128856019398692</v>
      </c>
      <c r="CH4281">
        <v>23.873239383766776</v>
      </c>
      <c r="CI4281">
        <v>5</v>
      </c>
    </row>
    <row r="4282" spans="47:87" x14ac:dyDescent="0.3">
      <c r="AU4282">
        <v>0.3</v>
      </c>
      <c r="AV4282">
        <v>18.460711526550003</v>
      </c>
      <c r="AW4282">
        <v>0.32902422531854908</v>
      </c>
      <c r="AX4282">
        <v>1.7154325377248527</v>
      </c>
      <c r="AY4282">
        <v>342.93875976163764</v>
      </c>
      <c r="AZ4282">
        <v>9.2284624050516281E-2</v>
      </c>
      <c r="BA4282">
        <v>436.16130443246971</v>
      </c>
      <c r="BB4282">
        <v>314.30346993539098</v>
      </c>
      <c r="BC4282">
        <v>1</v>
      </c>
      <c r="BD4282">
        <v>53.849921011420868</v>
      </c>
      <c r="BE4282">
        <v>102.97627736362394</v>
      </c>
      <c r="BF4282">
        <v>17.339936349079302</v>
      </c>
      <c r="BG4282">
        <v>5.3603112620545081</v>
      </c>
      <c r="BH4282">
        <v>415.99457289382389</v>
      </c>
      <c r="BI4282">
        <v>0.19999999999999993</v>
      </c>
      <c r="BJ4282">
        <v>2534.9115508335253</v>
      </c>
      <c r="BK4282">
        <v>682.6873771214938</v>
      </c>
      <c r="BL4282">
        <v>908.87588279417105</v>
      </c>
      <c r="BM4282">
        <v>914.64770059215869</v>
      </c>
      <c r="BN4282">
        <v>156.78703981571627</v>
      </c>
      <c r="BO4282">
        <v>29.895990705751171</v>
      </c>
      <c r="BP4282">
        <v>3.0648835503651054E-2</v>
      </c>
      <c r="BQ4282">
        <v>100</v>
      </c>
      <c r="BR4282">
        <v>386.9927774368457</v>
      </c>
      <c r="BS4282">
        <v>5.3581450569264624E-2</v>
      </c>
      <c r="BT4282">
        <v>3.1024715601197481E-4</v>
      </c>
      <c r="BU4282">
        <v>0</v>
      </c>
      <c r="BV4282">
        <v>0.58357292029402374</v>
      </c>
      <c r="BW4282">
        <v>15.579831751183473</v>
      </c>
      <c r="BX4282">
        <v>39.246410753918596</v>
      </c>
      <c r="BY4282">
        <v>34.547005114984827</v>
      </c>
      <c r="BZ4282">
        <v>976.01463422379879</v>
      </c>
      <c r="CA4282">
        <v>323.32433664633237</v>
      </c>
      <c r="CB4282">
        <v>229.15826076692369</v>
      </c>
      <c r="CC4282" s="156">
        <v>1.1399999999999999</v>
      </c>
      <c r="CD4282">
        <v>1260</v>
      </c>
      <c r="CE4282">
        <v>0.10431201729651174</v>
      </c>
      <c r="CF4282">
        <v>3.3034141276308935</v>
      </c>
      <c r="CG4282">
        <v>0.13524336899920544</v>
      </c>
      <c r="CH4282">
        <v>0.56790894159858984</v>
      </c>
      <c r="CI4282">
        <v>18</v>
      </c>
    </row>
    <row r="4283" spans="47:87" x14ac:dyDescent="0.3">
      <c r="AU4283">
        <v>0.3</v>
      </c>
      <c r="AV4283">
        <v>18.710111704502093</v>
      </c>
      <c r="AW4283">
        <v>0.30029052589175864</v>
      </c>
      <c r="AX4283">
        <v>0.98251913574819982</v>
      </c>
      <c r="AY4283">
        <v>308.57417039483647</v>
      </c>
      <c r="AZ4283">
        <v>9.4609627707568797E-2</v>
      </c>
      <c r="BA4283">
        <v>460.08363919846119</v>
      </c>
      <c r="BB4283">
        <v>315.89231525983809</v>
      </c>
      <c r="BC4283">
        <v>1</v>
      </c>
      <c r="BD4283">
        <v>22.174210401726732</v>
      </c>
      <c r="BE4283">
        <v>83.351394335266235</v>
      </c>
      <c r="BF4283">
        <v>15.620927811603</v>
      </c>
      <c r="BG4283">
        <v>5.6250361422447899</v>
      </c>
      <c r="BH4283">
        <v>402.45565263464459</v>
      </c>
      <c r="BI4283">
        <v>0.19999999999999998</v>
      </c>
      <c r="BJ4283">
        <v>2336.2293407314473</v>
      </c>
      <c r="BK4283">
        <v>688.19097808302331</v>
      </c>
      <c r="BL4283">
        <v>946.34320538239058</v>
      </c>
      <c r="BM4283">
        <v>948.71775796178156</v>
      </c>
      <c r="BN4283">
        <v>121.04913789871877</v>
      </c>
      <c r="BO4283">
        <v>27.186909913882744</v>
      </c>
      <c r="BP4283">
        <v>3.9845463816169942E-2</v>
      </c>
      <c r="BQ4283">
        <v>100</v>
      </c>
      <c r="BR4283">
        <v>316.57819179087898</v>
      </c>
      <c r="BS4283">
        <v>5.0336300609778339E-2</v>
      </c>
      <c r="BT4283">
        <v>3.1398874539381011E-4</v>
      </c>
      <c r="BU4283">
        <v>30.706509602919887</v>
      </c>
      <c r="BV4283">
        <v>0.55069302771426765</v>
      </c>
      <c r="BW4283">
        <v>14.855417564286698</v>
      </c>
      <c r="BX4283">
        <v>33.766588676415715</v>
      </c>
      <c r="BY4283">
        <v>37.941230182653442</v>
      </c>
      <c r="BZ4283">
        <v>772.20488221586106</v>
      </c>
      <c r="CA4283">
        <v>384.58084985779493</v>
      </c>
      <c r="CB4283">
        <v>239.4098462279384</v>
      </c>
      <c r="CC4283" s="156">
        <v>1.05</v>
      </c>
      <c r="CD4283">
        <v>1380</v>
      </c>
      <c r="CE4283">
        <v>0.21762473545178573</v>
      </c>
      <c r="CF4283">
        <v>7.0321002300256916</v>
      </c>
      <c r="CG4283">
        <v>0.26638842044203415</v>
      </c>
      <c r="CH4283">
        <v>21.732903948654712</v>
      </c>
      <c r="CI4283">
        <v>6</v>
      </c>
    </row>
    <row r="4284" spans="47:87" x14ac:dyDescent="0.3">
      <c r="AU4284">
        <v>0.3</v>
      </c>
      <c r="AV4284">
        <v>21.464095691319599</v>
      </c>
      <c r="AW4284">
        <v>0.27626567796395218</v>
      </c>
      <c r="AX4284">
        <v>1.3576116029624599</v>
      </c>
      <c r="AY4284">
        <v>340.41633186419585</v>
      </c>
      <c r="AZ4284">
        <v>9.7283591504865013E-2</v>
      </c>
      <c r="BA4284">
        <v>424.55068437829578</v>
      </c>
      <c r="BB4284">
        <v>277.98762567078393</v>
      </c>
      <c r="BC4284">
        <v>1</v>
      </c>
      <c r="BD4284">
        <v>42.141902511880936</v>
      </c>
      <c r="BE4284">
        <v>91.773273225815061</v>
      </c>
      <c r="BF4284">
        <v>13.56643991259743</v>
      </c>
      <c r="BG4284">
        <v>5.496435800368447</v>
      </c>
      <c r="BH4284">
        <v>422.19095748396239</v>
      </c>
      <c r="BI4284">
        <v>0.20000000000000007</v>
      </c>
      <c r="BJ4284">
        <v>2527.1945707497571</v>
      </c>
      <c r="BK4284">
        <v>679.54028635219697</v>
      </c>
      <c r="BL4284">
        <v>879.2299287763484</v>
      </c>
      <c r="BM4284">
        <v>981.42484934127719</v>
      </c>
      <c r="BN4284">
        <v>187.63085504506745</v>
      </c>
      <c r="BO4284">
        <v>24.917514826129434</v>
      </c>
      <c r="BP4284">
        <v>4.8050269015797176E-2</v>
      </c>
      <c r="BQ4284">
        <v>100</v>
      </c>
      <c r="BR4284">
        <v>400.02196860561105</v>
      </c>
      <c r="BS4284">
        <v>5.5638768154460894E-2</v>
      </c>
      <c r="BT4284">
        <v>3.1725410834518308E-4</v>
      </c>
      <c r="BU4284">
        <v>20.853846512715378</v>
      </c>
      <c r="BV4284">
        <v>0.59025485178632331</v>
      </c>
      <c r="BW4284">
        <v>15.11846943708424</v>
      </c>
      <c r="BX4284">
        <v>37.005870300193102</v>
      </c>
      <c r="BY4284">
        <v>28.209186161538629</v>
      </c>
      <c r="BZ4284">
        <v>813.14789552899776</v>
      </c>
      <c r="CA4284">
        <v>219.07070286631293</v>
      </c>
      <c r="CB4284">
        <v>213.35738038783018</v>
      </c>
      <c r="CC4284" s="156">
        <v>0.97</v>
      </c>
      <c r="CD4284">
        <v>1490</v>
      </c>
      <c r="CE4284">
        <v>0.21465276108860265</v>
      </c>
      <c r="CF4284">
        <v>6.8099903905578696</v>
      </c>
      <c r="CG4284">
        <v>0.28698909982981186</v>
      </c>
      <c r="CH4284">
        <v>21.783454092115594</v>
      </c>
      <c r="CI4284">
        <v>6</v>
      </c>
    </row>
    <row r="4285" spans="47:87" x14ac:dyDescent="0.3">
      <c r="AU4285">
        <v>0.3</v>
      </c>
      <c r="AV4285">
        <v>18.446810962823559</v>
      </c>
      <c r="AW4285">
        <v>0.4266454364893153</v>
      </c>
      <c r="AX4285">
        <v>0.74111713029077408</v>
      </c>
      <c r="AY4285">
        <v>322.10368577333986</v>
      </c>
      <c r="AZ4285">
        <v>9.3183254881538807E-2</v>
      </c>
      <c r="BA4285">
        <v>408.43155252399441</v>
      </c>
      <c r="BB4285">
        <v>260.25075430549458</v>
      </c>
      <c r="BC4285">
        <v>1</v>
      </c>
      <c r="BD4285">
        <v>34.308287079546808</v>
      </c>
      <c r="BE4285">
        <v>114.40181508618711</v>
      </c>
      <c r="BF4285">
        <v>11.972098061301596</v>
      </c>
      <c r="BG4285">
        <v>5.3215737165893797</v>
      </c>
      <c r="BH4285">
        <v>387.16176897962185</v>
      </c>
      <c r="BI4285">
        <v>0.20000000000000004</v>
      </c>
      <c r="BJ4285">
        <v>2777.0667527345436</v>
      </c>
      <c r="BK4285">
        <v>685.93745267395741</v>
      </c>
      <c r="BL4285">
        <v>880.48395943960725</v>
      </c>
      <c r="BM4285">
        <v>924.77665370021282</v>
      </c>
      <c r="BN4285">
        <v>195.49711638579927</v>
      </c>
      <c r="BO4285">
        <v>38.62826934791407</v>
      </c>
      <c r="BP4285">
        <v>5.6596503290040588E-2</v>
      </c>
      <c r="BQ4285">
        <v>100</v>
      </c>
      <c r="BR4285">
        <v>284.59269112888848</v>
      </c>
      <c r="BS4285">
        <v>5.241105584456407E-2</v>
      </c>
      <c r="BT4285">
        <v>3.0843364240390735E-4</v>
      </c>
      <c r="BU4285">
        <v>0</v>
      </c>
      <c r="BV4285">
        <v>0.53155454742407571</v>
      </c>
      <c r="BW4285">
        <v>15.603040228821458</v>
      </c>
      <c r="BX4285">
        <v>36.407169673432072</v>
      </c>
      <c r="BY4285">
        <v>36.089388983218939</v>
      </c>
      <c r="BZ4285">
        <v>1115.0275922289022</v>
      </c>
      <c r="CA4285">
        <v>333.36400350798584</v>
      </c>
      <c r="CB4285">
        <v>241.40414080547222</v>
      </c>
      <c r="CC4285" s="156">
        <v>0.88</v>
      </c>
      <c r="CD4285">
        <v>2610</v>
      </c>
      <c r="CE4285">
        <v>-1.291640993008758E-2</v>
      </c>
      <c r="CF4285">
        <v>1.2337288837852114</v>
      </c>
      <c r="CG4285">
        <v>4.3769782340067669E-2</v>
      </c>
      <c r="CH4285">
        <v>-16.656033830820927</v>
      </c>
      <c r="CI4285" t="s">
        <v>479</v>
      </c>
    </row>
    <row r="4286" spans="47:87" x14ac:dyDescent="0.3">
      <c r="AU4286">
        <v>0.3</v>
      </c>
      <c r="AV4286">
        <v>19.208392339873768</v>
      </c>
      <c r="AW4286">
        <v>0.27941421401758387</v>
      </c>
      <c r="AX4286">
        <v>1.6555388721241142</v>
      </c>
      <c r="AY4286">
        <v>317.49469795937085</v>
      </c>
      <c r="AZ4286">
        <v>9.5772483525453755E-2</v>
      </c>
      <c r="BA4286">
        <v>471.93519305303329</v>
      </c>
      <c r="BB4286">
        <v>294.48430106914861</v>
      </c>
      <c r="BC4286">
        <v>1</v>
      </c>
      <c r="BD4286">
        <v>38.751458990394035</v>
      </c>
      <c r="BE4286">
        <v>104.96528982827959</v>
      </c>
      <c r="BF4286">
        <v>9.6914970318178124</v>
      </c>
      <c r="BG4286">
        <v>5.0285945372142384</v>
      </c>
      <c r="BH4286">
        <v>404.25060389726957</v>
      </c>
      <c r="BI4286">
        <v>0.19999999999999998</v>
      </c>
      <c r="BJ4286">
        <v>2564.3248056640582</v>
      </c>
      <c r="BK4286">
        <v>708.68651675311992</v>
      </c>
      <c r="BL4286">
        <v>923.78420165275202</v>
      </c>
      <c r="BM4286">
        <v>981.98528996514585</v>
      </c>
      <c r="BN4286">
        <v>95.23204666250372</v>
      </c>
      <c r="BO4286">
        <v>25.260017707437033</v>
      </c>
      <c r="BP4286">
        <v>4.1509095789754431E-2</v>
      </c>
      <c r="BQ4286">
        <v>100</v>
      </c>
      <c r="BR4286">
        <v>320.90999383356336</v>
      </c>
      <c r="BS4286">
        <v>5.2333909169968634E-2</v>
      </c>
      <c r="BT4286">
        <v>3.0073491914047162E-4</v>
      </c>
      <c r="BU4286">
        <v>0</v>
      </c>
      <c r="BV4286">
        <v>0.57418700911442966</v>
      </c>
      <c r="BW4286">
        <v>14.496124043195143</v>
      </c>
      <c r="BX4286">
        <v>35.74466223591623</v>
      </c>
      <c r="BY4286">
        <v>39.158128889951684</v>
      </c>
      <c r="BZ4286">
        <v>764.60438070093346</v>
      </c>
      <c r="CA4286">
        <v>310.6726170176442</v>
      </c>
      <c r="CB4286">
        <v>231.91678601184657</v>
      </c>
      <c r="CC4286" s="156">
        <v>0.97</v>
      </c>
      <c r="CD4286">
        <v>1840</v>
      </c>
      <c r="CE4286">
        <v>7.9199761622418485E-2</v>
      </c>
      <c r="CF4286">
        <v>3.4302755594892864</v>
      </c>
      <c r="CG4286">
        <v>0.10694124844412943</v>
      </c>
      <c r="CH4286">
        <v>-2.5753701788935048</v>
      </c>
      <c r="CI4286" t="s">
        <v>479</v>
      </c>
    </row>
    <row r="4287" spans="47:87" x14ac:dyDescent="0.3">
      <c r="AU4287">
        <v>0.3</v>
      </c>
      <c r="AV4287">
        <v>19.624197040853211</v>
      </c>
      <c r="AW4287">
        <v>0.34988785837678982</v>
      </c>
      <c r="AX4287">
        <v>2.0151301874647296</v>
      </c>
      <c r="AY4287">
        <v>332.99582546679795</v>
      </c>
      <c r="AZ4287">
        <v>9.1286635680536785E-2</v>
      </c>
      <c r="BA4287">
        <v>592.73560966402215</v>
      </c>
      <c r="BB4287">
        <v>336.24384334177188</v>
      </c>
      <c r="BC4287">
        <v>1</v>
      </c>
      <c r="BD4287">
        <v>42.220504117222831</v>
      </c>
      <c r="BE4287">
        <v>98.463338333987707</v>
      </c>
      <c r="BF4287">
        <v>13.603708064978511</v>
      </c>
      <c r="BG4287">
        <v>4.6510801714713752</v>
      </c>
      <c r="BH4287">
        <v>402.90413801584282</v>
      </c>
      <c r="BI4287">
        <v>0.19999999999999996</v>
      </c>
      <c r="BJ4287">
        <v>2789.718626618675</v>
      </c>
      <c r="BK4287">
        <v>682.74629631959272</v>
      </c>
      <c r="BL4287">
        <v>924.82951000014805</v>
      </c>
      <c r="BM4287">
        <v>971.49532135505206</v>
      </c>
      <c r="BN4287">
        <v>219.25222913425912</v>
      </c>
      <c r="BO4287">
        <v>31.831655791417106</v>
      </c>
      <c r="BP4287">
        <v>2.7778876467656796E-2</v>
      </c>
      <c r="BQ4287">
        <v>100</v>
      </c>
      <c r="BR4287">
        <v>368.71129877138264</v>
      </c>
      <c r="BS4287">
        <v>5.3540718855608564E-2</v>
      </c>
      <c r="BT4287">
        <v>3.1981626142533353E-4</v>
      </c>
      <c r="BU4287">
        <v>51.70461167261184</v>
      </c>
      <c r="BV4287">
        <v>0.59178600060389097</v>
      </c>
      <c r="BW4287">
        <v>15.647119855509152</v>
      </c>
      <c r="BX4287">
        <v>34.002505362969522</v>
      </c>
      <c r="BY4287">
        <v>32.172279342578278</v>
      </c>
      <c r="BZ4287">
        <v>880.30479758649255</v>
      </c>
      <c r="CA4287">
        <v>201.86755398147426</v>
      </c>
      <c r="CB4287">
        <v>223.17828288925207</v>
      </c>
      <c r="CC4287" s="156">
        <v>0.94</v>
      </c>
      <c r="CD4287">
        <v>2300</v>
      </c>
      <c r="CE4287">
        <v>0.12903358345621929</v>
      </c>
      <c r="CF4287">
        <v>3.6581462979901689</v>
      </c>
      <c r="CG4287">
        <v>0.15909214023598511</v>
      </c>
      <c r="CH4287">
        <v>2.2370271853213897</v>
      </c>
      <c r="CI4287">
        <v>15</v>
      </c>
    </row>
    <row r="4288" spans="47:87" x14ac:dyDescent="0.3">
      <c r="AU4288">
        <v>0.3</v>
      </c>
      <c r="AV4288">
        <v>20.489413709530098</v>
      </c>
      <c r="AW4288">
        <v>0.31809630695464969</v>
      </c>
      <c r="AX4288">
        <v>1.8715279542957437</v>
      </c>
      <c r="AY4288">
        <v>326.03298247601111</v>
      </c>
      <c r="AZ4288">
        <v>0.10194043126563544</v>
      </c>
      <c r="BA4288">
        <v>340.83846974863053</v>
      </c>
      <c r="BB4288">
        <v>374.02336305286809</v>
      </c>
      <c r="BC4288">
        <v>1</v>
      </c>
      <c r="BD4288">
        <v>33.390328136279209</v>
      </c>
      <c r="BE4288">
        <v>103.01750322945865</v>
      </c>
      <c r="BF4288">
        <v>17.402446919924277</v>
      </c>
      <c r="BG4288">
        <v>3.383266770173023</v>
      </c>
      <c r="BH4288">
        <v>467.17814565535093</v>
      </c>
      <c r="BI4288">
        <v>0.19999999999999996</v>
      </c>
      <c r="BJ4288">
        <v>3148.9605384234342</v>
      </c>
      <c r="BK4288">
        <v>699.87308266235857</v>
      </c>
      <c r="BL4288">
        <v>861.0786312703317</v>
      </c>
      <c r="BM4288">
        <v>1077.1917381661715</v>
      </c>
      <c r="BN4288">
        <v>192.84025828802618</v>
      </c>
      <c r="BO4288">
        <v>28.699187867645321</v>
      </c>
      <c r="BP4288">
        <v>5.4306832219804396E-2</v>
      </c>
      <c r="BQ4288">
        <v>100</v>
      </c>
      <c r="BR4288">
        <v>338.34822297866504</v>
      </c>
      <c r="BS4288">
        <v>5.4574558532644646E-2</v>
      </c>
      <c r="BT4288">
        <v>2.6517250710973722E-4</v>
      </c>
      <c r="BU4288">
        <v>0</v>
      </c>
      <c r="BV4288">
        <v>0.59201353213398522</v>
      </c>
      <c r="BW4288">
        <v>12.058592450043591</v>
      </c>
      <c r="BX4288">
        <v>36.589855349103715</v>
      </c>
      <c r="BY4288">
        <v>35.105019102422425</v>
      </c>
      <c r="BZ4288">
        <v>1012.5368668422002</v>
      </c>
      <c r="CA4288">
        <v>222.73289601788116</v>
      </c>
      <c r="CB4288">
        <v>218.11108593798542</v>
      </c>
      <c r="CC4288" s="156">
        <v>1.19</v>
      </c>
      <c r="CD4288">
        <v>590</v>
      </c>
      <c r="CE4288">
        <v>0.23922934835228693</v>
      </c>
      <c r="CF4288">
        <v>7.5548021776045831</v>
      </c>
      <c r="CG4288">
        <v>0.28331094536231038</v>
      </c>
      <c r="CH4288">
        <v>28.026896883505394</v>
      </c>
      <c r="CI4288">
        <v>5</v>
      </c>
    </row>
    <row r="4289" spans="47:87" x14ac:dyDescent="0.3">
      <c r="AU4289">
        <v>0.3</v>
      </c>
      <c r="AV4289">
        <v>17.817096596129506</v>
      </c>
      <c r="AW4289">
        <v>0.30614965664308563</v>
      </c>
      <c r="AX4289">
        <v>1.7949679559079865</v>
      </c>
      <c r="AY4289">
        <v>316.01321372663</v>
      </c>
      <c r="AZ4289">
        <v>0.10253245574968718</v>
      </c>
      <c r="BA4289">
        <v>432.96513544614368</v>
      </c>
      <c r="BB4289">
        <v>326.35908338004219</v>
      </c>
      <c r="BC4289">
        <v>1</v>
      </c>
      <c r="BD4289">
        <v>45.785149849358589</v>
      </c>
      <c r="BE4289">
        <v>103.55689099543849</v>
      </c>
      <c r="BF4289">
        <v>17.611348860541707</v>
      </c>
      <c r="BG4289">
        <v>7.1753593710066861</v>
      </c>
      <c r="BH4289">
        <v>392.57629981627304</v>
      </c>
      <c r="BI4289">
        <v>0.20000000000000007</v>
      </c>
      <c r="BJ4289">
        <v>2133.8754780524037</v>
      </c>
      <c r="BK4289">
        <v>679.02834140060406</v>
      </c>
      <c r="BL4289">
        <v>909.90504702937847</v>
      </c>
      <c r="BM4289">
        <v>878.42991417546637</v>
      </c>
      <c r="BN4289">
        <v>163.05034565203874</v>
      </c>
      <c r="BO4289">
        <v>27.59080425914706</v>
      </c>
      <c r="BP4289">
        <v>5.5951223480737611E-2</v>
      </c>
      <c r="BQ4289">
        <v>100</v>
      </c>
      <c r="BR4289">
        <v>244.88818699649477</v>
      </c>
      <c r="BS4289">
        <v>5.3961007215362344E-2</v>
      </c>
      <c r="BT4289">
        <v>3.2547177046982241E-4</v>
      </c>
      <c r="BU4289">
        <v>0</v>
      </c>
      <c r="BV4289">
        <v>0.57859546205978563</v>
      </c>
      <c r="BW4289">
        <v>14.519070186067092</v>
      </c>
      <c r="BX4289">
        <v>33.870634658866486</v>
      </c>
      <c r="BY4289">
        <v>32.047552802784274</v>
      </c>
      <c r="BZ4289">
        <v>1096.5267646909965</v>
      </c>
      <c r="CA4289">
        <v>237.502525750953</v>
      </c>
      <c r="CB4289">
        <v>232.3738627677466</v>
      </c>
      <c r="CC4289" s="156">
        <v>0.92</v>
      </c>
      <c r="CD4289">
        <v>2780</v>
      </c>
      <c r="CE4289">
        <v>6.0429368208871681E-2</v>
      </c>
      <c r="CF4289">
        <v>2.7830327932967611</v>
      </c>
      <c r="CG4289">
        <v>9.4193683168772038E-2</v>
      </c>
      <c r="CH4289">
        <v>-8.2636804745348211</v>
      </c>
      <c r="CI4289" t="s">
        <v>479</v>
      </c>
    </row>
    <row r="4290" spans="47:87" x14ac:dyDescent="0.3">
      <c r="AU4290">
        <v>0.3</v>
      </c>
      <c r="AV4290">
        <v>17.576504565848897</v>
      </c>
      <c r="AW4290">
        <v>0.38850159985272809</v>
      </c>
      <c r="AX4290">
        <v>2.3156402720404694</v>
      </c>
      <c r="AY4290">
        <v>309.50855117332492</v>
      </c>
      <c r="AZ4290">
        <v>9.5909587707639812E-2</v>
      </c>
      <c r="BA4290">
        <v>382.72221185162209</v>
      </c>
      <c r="BB4290">
        <v>312.59839829103691</v>
      </c>
      <c r="BC4290">
        <v>1</v>
      </c>
      <c r="BD4290">
        <v>38.931031724288381</v>
      </c>
      <c r="BE4290">
        <v>101.48915846973973</v>
      </c>
      <c r="BF4290">
        <v>14.42721578966219</v>
      </c>
      <c r="BG4290">
        <v>4.6774745462978595</v>
      </c>
      <c r="BH4290">
        <v>423.67836933045038</v>
      </c>
      <c r="BI4290">
        <v>0.19999999999999998</v>
      </c>
      <c r="BJ4290">
        <v>2552.7226872566534</v>
      </c>
      <c r="BK4290">
        <v>661.24686108722574</v>
      </c>
      <c r="BL4290">
        <v>799.65489646108176</v>
      </c>
      <c r="BM4290">
        <v>787.24725471551687</v>
      </c>
      <c r="BN4290">
        <v>107.34971274353157</v>
      </c>
      <c r="BO4290">
        <v>35.101176185184876</v>
      </c>
      <c r="BP4290">
        <v>6.0410021801809204E-2</v>
      </c>
      <c r="BQ4290">
        <v>100</v>
      </c>
      <c r="BR4290">
        <v>340.27328488370227</v>
      </c>
      <c r="BS4290">
        <v>5.5105389442141904E-2</v>
      </c>
      <c r="BT4290">
        <v>3.1265614223994023E-4</v>
      </c>
      <c r="BU4290">
        <v>2.5206035165303984</v>
      </c>
      <c r="BV4290">
        <v>0.56645385225074596</v>
      </c>
      <c r="BW4290">
        <v>14.319026877327397</v>
      </c>
      <c r="BX4290">
        <v>35.469719106865185</v>
      </c>
      <c r="BY4290">
        <v>32.505657442706529</v>
      </c>
      <c r="BZ4290">
        <v>823.93917746953889</v>
      </c>
      <c r="CA4290">
        <v>426.31993037625875</v>
      </c>
      <c r="CB4290">
        <v>211.23398179583</v>
      </c>
      <c r="CC4290" s="156">
        <v>1.06</v>
      </c>
      <c r="CD4290">
        <v>1940</v>
      </c>
      <c r="CE4290">
        <v>0.10513774855368796</v>
      </c>
      <c r="CF4290">
        <v>3.3528477422049336</v>
      </c>
      <c r="CG4290">
        <v>0.11964454116947505</v>
      </c>
      <c r="CH4290">
        <v>3.5082113411152092</v>
      </c>
      <c r="CI4290">
        <v>16</v>
      </c>
    </row>
    <row r="4291" spans="47:87" x14ac:dyDescent="0.3">
      <c r="AU4291">
        <v>0.3</v>
      </c>
      <c r="AV4291">
        <v>20.223408284305918</v>
      </c>
      <c r="AW4291">
        <v>0.25288271463617912</v>
      </c>
      <c r="AX4291">
        <v>0.58950127861285873</v>
      </c>
      <c r="AY4291">
        <v>321.66141026720686</v>
      </c>
      <c r="AZ4291">
        <v>0.10495418027891217</v>
      </c>
      <c r="BA4291">
        <v>523.54192942965983</v>
      </c>
      <c r="BB4291">
        <v>368.72711942386195</v>
      </c>
      <c r="BC4291">
        <v>1</v>
      </c>
      <c r="BD4291">
        <v>42.413300668800602</v>
      </c>
      <c r="BE4291">
        <v>108.28100673280575</v>
      </c>
      <c r="BF4291">
        <v>9.939533665564257</v>
      </c>
      <c r="BG4291">
        <v>4.3389847396870476</v>
      </c>
      <c r="BH4291">
        <v>412.79030528372829</v>
      </c>
      <c r="BI4291">
        <v>0.20000000000000004</v>
      </c>
      <c r="BJ4291">
        <v>3039.2511439374412</v>
      </c>
      <c r="BK4291">
        <v>689.38057463660459</v>
      </c>
      <c r="BL4291">
        <v>835.41898952998224</v>
      </c>
      <c r="BM4291">
        <v>879.68533830568731</v>
      </c>
      <c r="BN4291">
        <v>184.76658067222326</v>
      </c>
      <c r="BO4291">
        <v>22.662970579186894</v>
      </c>
      <c r="BP4291">
        <v>6.1566613274149043E-2</v>
      </c>
      <c r="BQ4291">
        <v>100</v>
      </c>
      <c r="BR4291">
        <v>335.79290401299448</v>
      </c>
      <c r="BS4291">
        <v>5.2847643178494066E-2</v>
      </c>
      <c r="BT4291">
        <v>2.9204996533345408E-4</v>
      </c>
      <c r="BU4291">
        <v>0</v>
      </c>
      <c r="BV4291">
        <v>0.58585360891258587</v>
      </c>
      <c r="BW4291">
        <v>15.013190634130225</v>
      </c>
      <c r="BX4291">
        <v>34.139295173116267</v>
      </c>
      <c r="BY4291">
        <v>31.73496333270781</v>
      </c>
      <c r="BZ4291">
        <v>1119.8418635417913</v>
      </c>
      <c r="CA4291">
        <v>308.70624384378033</v>
      </c>
      <c r="CB4291">
        <v>233.03892504478438</v>
      </c>
      <c r="CC4291" s="156">
        <v>1.1000000000000001</v>
      </c>
      <c r="CD4291">
        <v>1070</v>
      </c>
      <c r="CE4291">
        <v>0.17853943578474651</v>
      </c>
      <c r="CF4291">
        <v>5.9534688045019335</v>
      </c>
      <c r="CG4291">
        <v>0.21395286361057633</v>
      </c>
      <c r="CH4291">
        <v>10.881423663468389</v>
      </c>
      <c r="CI4291">
        <v>9</v>
      </c>
    </row>
    <row r="4292" spans="47:87" x14ac:dyDescent="0.3">
      <c r="AU4292">
        <v>0.3</v>
      </c>
      <c r="AV4292">
        <v>19.876911090901572</v>
      </c>
      <c r="AW4292">
        <v>0.24004657060708487</v>
      </c>
      <c r="AX4292">
        <v>0.8564129927537586</v>
      </c>
      <c r="AY4292">
        <v>359.97710238288687</v>
      </c>
      <c r="AZ4292">
        <v>9.3765667622822624E-2</v>
      </c>
      <c r="BA4292">
        <v>441.13958652213347</v>
      </c>
      <c r="BB4292">
        <v>271.26653334261835</v>
      </c>
      <c r="BC4292">
        <v>1</v>
      </c>
      <c r="BD4292">
        <v>45.234990333761623</v>
      </c>
      <c r="BE4292">
        <v>96.544626492932579</v>
      </c>
      <c r="BF4292">
        <v>9.8280548132955392</v>
      </c>
      <c r="BG4292">
        <v>6.5324579933484834</v>
      </c>
      <c r="BH4292">
        <v>451.32037335569305</v>
      </c>
      <c r="BI4292">
        <v>0.19999999999999993</v>
      </c>
      <c r="BJ4292">
        <v>2966.4314432544033</v>
      </c>
      <c r="BK4292">
        <v>691.82783686654068</v>
      </c>
      <c r="BL4292">
        <v>907.08637828550241</v>
      </c>
      <c r="BM4292">
        <v>912.80220987494772</v>
      </c>
      <c r="BN4292">
        <v>178.53303081234685</v>
      </c>
      <c r="BO4292">
        <v>21.44348063595503</v>
      </c>
      <c r="BP4292">
        <v>6.6858971008324178E-2</v>
      </c>
      <c r="BQ4292">
        <v>100</v>
      </c>
      <c r="BR4292">
        <v>363.87649465788218</v>
      </c>
      <c r="BS4292">
        <v>5.5418021700581181E-2</v>
      </c>
      <c r="BT4292">
        <v>3.095914921412537E-4</v>
      </c>
      <c r="BU4292">
        <v>15.891351460222435</v>
      </c>
      <c r="BV4292">
        <v>0.60973108980693436</v>
      </c>
      <c r="BW4292">
        <v>16.090881102302607</v>
      </c>
      <c r="BX4292">
        <v>33.047662876504425</v>
      </c>
      <c r="BY4292">
        <v>27.639655417802402</v>
      </c>
      <c r="BZ4292">
        <v>883.4788072057404</v>
      </c>
      <c r="CA4292">
        <v>281.22074097668661</v>
      </c>
      <c r="CB4292">
        <v>236.29354397175038</v>
      </c>
      <c r="CC4292" s="156">
        <v>0.82</v>
      </c>
      <c r="CD4292">
        <v>1780</v>
      </c>
      <c r="CE4292">
        <v>0.20524608790291099</v>
      </c>
      <c r="CF4292">
        <v>6.4832064103945388</v>
      </c>
      <c r="CG4292">
        <v>0.24548952163197546</v>
      </c>
      <c r="CH4292">
        <v>29.841503033715046</v>
      </c>
      <c r="CI4292">
        <v>6</v>
      </c>
    </row>
    <row r="4293" spans="47:87" x14ac:dyDescent="0.3">
      <c r="AU4293">
        <v>0.3</v>
      </c>
      <c r="AV4293">
        <v>18.591930740426378</v>
      </c>
      <c r="AW4293">
        <v>0.28272165077643435</v>
      </c>
      <c r="AX4293">
        <v>0.69536645283253384</v>
      </c>
      <c r="AY4293">
        <v>349.0634636475607</v>
      </c>
      <c r="AZ4293">
        <v>0.10716831249440269</v>
      </c>
      <c r="BA4293">
        <v>367.47372920808164</v>
      </c>
      <c r="BB4293">
        <v>414.50053023865348</v>
      </c>
      <c r="BC4293">
        <v>1</v>
      </c>
      <c r="BD4293">
        <v>44.636350076530405</v>
      </c>
      <c r="BE4293">
        <v>95.948343304010649</v>
      </c>
      <c r="BF4293">
        <v>14.972731896367071</v>
      </c>
      <c r="BG4293">
        <v>5.775705619292725</v>
      </c>
      <c r="BH4293">
        <v>391.16595584887773</v>
      </c>
      <c r="BI4293">
        <v>0.2</v>
      </c>
      <c r="BJ4293">
        <v>2568.6391959467937</v>
      </c>
      <c r="BK4293">
        <v>665.2563126962533</v>
      </c>
      <c r="BL4293">
        <v>932.70579255037205</v>
      </c>
      <c r="BM4293">
        <v>984.62586463360253</v>
      </c>
      <c r="BN4293">
        <v>153.91593733217388</v>
      </c>
      <c r="BO4293">
        <v>25.71371654452054</v>
      </c>
      <c r="BP4293">
        <v>2.3179314077557349E-2</v>
      </c>
      <c r="BQ4293">
        <v>100</v>
      </c>
      <c r="BR4293">
        <v>334.43454228864005</v>
      </c>
      <c r="BS4293">
        <v>6.0523949443411933E-2</v>
      </c>
      <c r="BT4293">
        <v>2.8714062458989794E-4</v>
      </c>
      <c r="BU4293">
        <v>113.47402391189232</v>
      </c>
      <c r="BV4293">
        <v>0.54265731664149297</v>
      </c>
      <c r="BW4293">
        <v>14.655694244762074</v>
      </c>
      <c r="BX4293">
        <v>35.177422010600267</v>
      </c>
      <c r="BY4293">
        <v>27.894015203547994</v>
      </c>
      <c r="BZ4293">
        <v>1129.2069407069916</v>
      </c>
      <c r="CA4293">
        <v>292.31615451274905</v>
      </c>
      <c r="CB4293">
        <v>242.38235843557351</v>
      </c>
      <c r="CC4293" s="156">
        <v>0.63</v>
      </c>
      <c r="CD4293">
        <v>2330</v>
      </c>
      <c r="CE4293">
        <v>0.15507741864391322</v>
      </c>
      <c r="CF4293">
        <v>4.9583551829496368</v>
      </c>
      <c r="CG4293">
        <v>0.18677691422279541</v>
      </c>
      <c r="CH4293">
        <v>10.826567358811424</v>
      </c>
      <c r="CI4293">
        <v>10</v>
      </c>
    </row>
    <row r="4294" spans="47:87" x14ac:dyDescent="0.3">
      <c r="AU4294">
        <v>0.3</v>
      </c>
      <c r="AV4294">
        <v>19.286691537615173</v>
      </c>
      <c r="AW4294">
        <v>0.23459463010209364</v>
      </c>
      <c r="AX4294">
        <v>1.237877014476521</v>
      </c>
      <c r="AY4294">
        <v>317.04842651608874</v>
      </c>
      <c r="AZ4294">
        <v>9.6977276724308642E-2</v>
      </c>
      <c r="BA4294">
        <v>424.42624118669124</v>
      </c>
      <c r="BB4294">
        <v>365.63191272620537</v>
      </c>
      <c r="BC4294">
        <v>1</v>
      </c>
      <c r="BD4294">
        <v>49.83828727191613</v>
      </c>
      <c r="BE4294">
        <v>101.36948671203355</v>
      </c>
      <c r="BF4294">
        <v>13.898959372912788</v>
      </c>
      <c r="BG4294">
        <v>4.0744746717973612</v>
      </c>
      <c r="BH4294">
        <v>374.91042123667501</v>
      </c>
      <c r="BI4294">
        <v>0.20000000000000004</v>
      </c>
      <c r="BJ4294">
        <v>2600.4389741102382</v>
      </c>
      <c r="BK4294">
        <v>713.04748930114852</v>
      </c>
      <c r="BL4294">
        <v>865.66882544605164</v>
      </c>
      <c r="BM4294">
        <v>1060.9417606625218</v>
      </c>
      <c r="BN4294">
        <v>156.9123232316015</v>
      </c>
      <c r="BO4294">
        <v>20.909434639306706</v>
      </c>
      <c r="BP4294">
        <v>7.1020315794940031E-2</v>
      </c>
      <c r="BQ4294">
        <v>100</v>
      </c>
      <c r="BR4294">
        <v>326.29116047425441</v>
      </c>
      <c r="BS4294">
        <v>5.730193652017182E-2</v>
      </c>
      <c r="BT4294">
        <v>3.003317872062354E-4</v>
      </c>
      <c r="BU4294">
        <v>0</v>
      </c>
      <c r="BV4294">
        <v>0.56299115642962327</v>
      </c>
      <c r="BW4294">
        <v>15.304884454429358</v>
      </c>
      <c r="BX4294">
        <v>35.43296380929096</v>
      </c>
      <c r="BY4294">
        <v>26.987782740719823</v>
      </c>
      <c r="BZ4294">
        <v>955.0495496773284</v>
      </c>
      <c r="CA4294">
        <v>302.84146391683294</v>
      </c>
      <c r="CB4294">
        <v>237.01118051471244</v>
      </c>
      <c r="CC4294" s="156">
        <v>0.89</v>
      </c>
      <c r="CD4294">
        <v>1860</v>
      </c>
      <c r="CE4294">
        <v>0.10725007296172517</v>
      </c>
      <c r="CF4294">
        <v>4.8882004074248062</v>
      </c>
      <c r="CG4294">
        <v>0.1381027124107557</v>
      </c>
      <c r="CH4294">
        <v>1.944951586226769</v>
      </c>
      <c r="CI4294">
        <v>17</v>
      </c>
    </row>
    <row r="4295" spans="47:87" x14ac:dyDescent="0.3">
      <c r="AU4295">
        <v>0.3</v>
      </c>
      <c r="AV4295">
        <v>19.028446378086191</v>
      </c>
      <c r="AW4295">
        <v>0.36181659676983985</v>
      </c>
      <c r="AX4295">
        <v>1.4281494859851569</v>
      </c>
      <c r="AY4295">
        <v>328.74770806433389</v>
      </c>
      <c r="AZ4295">
        <v>0.10599694222149927</v>
      </c>
      <c r="BA4295">
        <v>327.18688964108634</v>
      </c>
      <c r="BB4295">
        <v>301.60746575185232</v>
      </c>
      <c r="BC4295">
        <v>1</v>
      </c>
      <c r="BD4295">
        <v>38.101304469223777</v>
      </c>
      <c r="BE4295">
        <v>101.24915749173078</v>
      </c>
      <c r="BF4295">
        <v>19.252120800266159</v>
      </c>
      <c r="BG4295">
        <v>4.123655921836952</v>
      </c>
      <c r="BH4295">
        <v>460.97657722585126</v>
      </c>
      <c r="BI4295">
        <v>0.2</v>
      </c>
      <c r="BJ4295">
        <v>2424.4817695621596</v>
      </c>
      <c r="BK4295">
        <v>684.48797383816236</v>
      </c>
      <c r="BL4295">
        <v>847.92172796202976</v>
      </c>
      <c r="BM4295">
        <v>958.31540237748516</v>
      </c>
      <c r="BN4295">
        <v>181.23684264197581</v>
      </c>
      <c r="BO4295">
        <v>32.741902067136365</v>
      </c>
      <c r="BP4295">
        <v>4.9903821684107307E-2</v>
      </c>
      <c r="BQ4295">
        <v>100</v>
      </c>
      <c r="BR4295">
        <v>374.92749512188175</v>
      </c>
      <c r="BS4295">
        <v>5.4907751495652572E-2</v>
      </c>
      <c r="BT4295">
        <v>3.0223032612721737E-4</v>
      </c>
      <c r="BU4295">
        <v>100.39448648748315</v>
      </c>
      <c r="BV4295">
        <v>0.55922919893865974</v>
      </c>
      <c r="BW4295">
        <v>14.560277174389405</v>
      </c>
      <c r="BX4295">
        <v>33.246453334348963</v>
      </c>
      <c r="BY4295">
        <v>28.703695400722992</v>
      </c>
      <c r="BZ4295">
        <v>1242.8284529944688</v>
      </c>
      <c r="CA4295">
        <v>311.08855094596601</v>
      </c>
      <c r="CB4295">
        <v>225.26936773974495</v>
      </c>
      <c r="CC4295" s="156">
        <v>0.97</v>
      </c>
      <c r="CD4295">
        <v>1500</v>
      </c>
      <c r="CE4295">
        <v>0.10770668223350621</v>
      </c>
      <c r="CF4295">
        <v>4.1294126277866257</v>
      </c>
      <c r="CG4295">
        <v>0.1412852684395742</v>
      </c>
      <c r="CH4295">
        <v>3.1995966019677988</v>
      </c>
      <c r="CI4295">
        <v>15</v>
      </c>
    </row>
    <row r="4296" spans="47:87" x14ac:dyDescent="0.3">
      <c r="AU4296">
        <v>0.3</v>
      </c>
      <c r="AV4296">
        <v>19.513515498792323</v>
      </c>
      <c r="AW4296">
        <v>0.34840307100400536</v>
      </c>
      <c r="AX4296">
        <v>1.0127291749111023</v>
      </c>
      <c r="AY4296">
        <v>354.20426177410741</v>
      </c>
      <c r="AZ4296">
        <v>9.4177425491518515E-2</v>
      </c>
      <c r="BA4296">
        <v>491.22661806586177</v>
      </c>
      <c r="BB4296">
        <v>333.19361657867995</v>
      </c>
      <c r="BC4296">
        <v>1</v>
      </c>
      <c r="BD4296">
        <v>32.245998604953449</v>
      </c>
      <c r="BE4296">
        <v>91.802989713997036</v>
      </c>
      <c r="BF4296">
        <v>9.5667137687395396</v>
      </c>
      <c r="BG4296">
        <v>5.6278155206763545</v>
      </c>
      <c r="BH4296">
        <v>425.75203449047024</v>
      </c>
      <c r="BI4296">
        <v>0.2</v>
      </c>
      <c r="BJ4296">
        <v>2543.2967673538765</v>
      </c>
      <c r="BK4296">
        <v>681.50816902444433</v>
      </c>
      <c r="BL4296">
        <v>985.22131334158598</v>
      </c>
      <c r="BM4296">
        <v>948.18928695181057</v>
      </c>
      <c r="BN4296">
        <v>100.89425773239606</v>
      </c>
      <c r="BO4296">
        <v>31.605272503086415</v>
      </c>
      <c r="BP4296">
        <v>3.8724059539692691E-2</v>
      </c>
      <c r="BQ4296">
        <v>100</v>
      </c>
      <c r="BR4296">
        <v>289.72579188328137</v>
      </c>
      <c r="BS4296">
        <v>5.4302966643716921E-2</v>
      </c>
      <c r="BT4296">
        <v>2.8675796299317512E-4</v>
      </c>
      <c r="BU4296">
        <v>1.6018337421954094</v>
      </c>
      <c r="BV4296">
        <v>0.57234132940122806</v>
      </c>
      <c r="BW4296">
        <v>13.7383214093886</v>
      </c>
      <c r="BX4296">
        <v>33.077261482111275</v>
      </c>
      <c r="BY4296">
        <v>31.069510103194503</v>
      </c>
      <c r="BZ4296">
        <v>981.03693827912309</v>
      </c>
      <c r="CA4296">
        <v>292.60089378583893</v>
      </c>
      <c r="CB4296">
        <v>214.62199039200169</v>
      </c>
      <c r="CC4296" s="156">
        <v>0.87</v>
      </c>
      <c r="CD4296">
        <v>1130</v>
      </c>
      <c r="CE4296">
        <v>0.22079236811387704</v>
      </c>
      <c r="CF4296">
        <v>7.3127129297220872</v>
      </c>
      <c r="CG4296">
        <v>0.26663900329337159</v>
      </c>
      <c r="CH4296">
        <v>23.330172606840375</v>
      </c>
      <c r="CI4296">
        <v>6</v>
      </c>
    </row>
    <row r="4297" spans="47:87" x14ac:dyDescent="0.3">
      <c r="AU4297">
        <v>0.3</v>
      </c>
      <c r="AV4297">
        <v>20.331508617086023</v>
      </c>
      <c r="AW4297">
        <v>0.29845071772389548</v>
      </c>
      <c r="AX4297">
        <v>1.1717720530267641</v>
      </c>
      <c r="AY4297">
        <v>330.08161734354462</v>
      </c>
      <c r="AZ4297">
        <v>0.10504392940142415</v>
      </c>
      <c r="BA4297">
        <v>385.9086458312845</v>
      </c>
      <c r="BB4297">
        <v>336.43485968272819</v>
      </c>
      <c r="BC4297">
        <v>1</v>
      </c>
      <c r="BD4297">
        <v>47.216343333059029</v>
      </c>
      <c r="BE4297">
        <v>108.54562040716051</v>
      </c>
      <c r="BF4297">
        <v>16.235016191569571</v>
      </c>
      <c r="BG4297">
        <v>7.2960727191501382</v>
      </c>
      <c r="BH4297">
        <v>411.52888765540013</v>
      </c>
      <c r="BI4297">
        <v>0.2</v>
      </c>
      <c r="BJ4297">
        <v>2732.5972828732424</v>
      </c>
      <c r="BK4297">
        <v>679.54253927498439</v>
      </c>
      <c r="BL4297">
        <v>909.77719793036431</v>
      </c>
      <c r="BM4297">
        <v>959.14161801203682</v>
      </c>
      <c r="BN4297">
        <v>211.312363992629</v>
      </c>
      <c r="BO4297">
        <v>27.100055555809512</v>
      </c>
      <c r="BP4297">
        <v>2.987514893869421E-2</v>
      </c>
      <c r="BQ4297">
        <v>100</v>
      </c>
      <c r="BR4297">
        <v>403.7123509507469</v>
      </c>
      <c r="BS4297">
        <v>5.5039425557486546E-2</v>
      </c>
      <c r="BT4297">
        <v>3.0967006164104173E-4</v>
      </c>
      <c r="BU4297">
        <v>33.43490121887325</v>
      </c>
      <c r="BV4297">
        <v>0.55651049764462057</v>
      </c>
      <c r="BW4297">
        <v>16.072857898451872</v>
      </c>
      <c r="BX4297">
        <v>35.388265880899517</v>
      </c>
      <c r="BY4297">
        <v>30.661406449723199</v>
      </c>
      <c r="BZ4297">
        <v>871.43553714031441</v>
      </c>
      <c r="CA4297">
        <v>296.95523326115233</v>
      </c>
      <c r="CB4297">
        <v>224.49505869037827</v>
      </c>
      <c r="CC4297" s="156">
        <v>0.93</v>
      </c>
      <c r="CD4297">
        <v>1370</v>
      </c>
      <c r="CE4297">
        <v>0.21410641973309863</v>
      </c>
      <c r="CF4297">
        <v>6.5457400832272423</v>
      </c>
      <c r="CG4297">
        <v>0.25338674140061579</v>
      </c>
      <c r="CH4297">
        <v>22.762984291764276</v>
      </c>
      <c r="CI4297">
        <v>6</v>
      </c>
    </row>
    <row r="4298" spans="47:87" x14ac:dyDescent="0.3">
      <c r="AU4298">
        <v>0.3</v>
      </c>
      <c r="AV4298">
        <v>20.549055380562688</v>
      </c>
      <c r="AW4298">
        <v>0.27143502205858205</v>
      </c>
      <c r="AX4298">
        <v>1.9364593226090605</v>
      </c>
      <c r="AY4298">
        <v>294.23773684495472</v>
      </c>
      <c r="AZ4298">
        <v>9.4362221160928766E-2</v>
      </c>
      <c r="BA4298">
        <v>409.2324714142888</v>
      </c>
      <c r="BB4298">
        <v>361.53874389946162</v>
      </c>
      <c r="BC4298">
        <v>1</v>
      </c>
      <c r="BD4298">
        <v>32.874344336943849</v>
      </c>
      <c r="BE4298">
        <v>95.795531701368532</v>
      </c>
      <c r="BF4298">
        <v>16.479041726299293</v>
      </c>
      <c r="BG4298">
        <v>4.8992795013210628</v>
      </c>
      <c r="BH4298">
        <v>423.09035556839075</v>
      </c>
      <c r="BI4298">
        <v>0.20000000000000004</v>
      </c>
      <c r="BJ4298">
        <v>2322.9313595267049</v>
      </c>
      <c r="BK4298">
        <v>667.85737368634045</v>
      </c>
      <c r="BL4298">
        <v>908.17352752476563</v>
      </c>
      <c r="BM4298">
        <v>829.45251824393847</v>
      </c>
      <c r="BN4298">
        <v>231.97250965197321</v>
      </c>
      <c r="BO4298">
        <v>24.464410195654555</v>
      </c>
      <c r="BP4298">
        <v>4.9328400752509757E-2</v>
      </c>
      <c r="BQ4298">
        <v>100</v>
      </c>
      <c r="BR4298">
        <v>397.75504830306056</v>
      </c>
      <c r="BS4298">
        <v>5.5337737865226631E-2</v>
      </c>
      <c r="BT4298">
        <v>3.1257287790696414E-4</v>
      </c>
      <c r="BU4298">
        <v>52.216326285494127</v>
      </c>
      <c r="BV4298">
        <v>0.56096472557399557</v>
      </c>
      <c r="BW4298">
        <v>15.409695908169741</v>
      </c>
      <c r="BX4298">
        <v>36.033160454273442</v>
      </c>
      <c r="BY4298">
        <v>30.854077605699374</v>
      </c>
      <c r="BZ4298">
        <v>880.84016895407501</v>
      </c>
      <c r="CA4298">
        <v>259.50321622957057</v>
      </c>
      <c r="CB4298">
        <v>226.23063107790517</v>
      </c>
      <c r="CC4298" s="156">
        <v>0.67</v>
      </c>
      <c r="CD4298">
        <v>1360</v>
      </c>
      <c r="CE4298">
        <v>0.29436954052052289</v>
      </c>
      <c r="CF4298">
        <v>9.8079911239609601</v>
      </c>
      <c r="CG4298">
        <v>0.36032581352694387</v>
      </c>
      <c r="CH4298">
        <v>51.43637072588492</v>
      </c>
      <c r="CI4298">
        <v>4</v>
      </c>
    </row>
    <row r="4299" spans="47:87" x14ac:dyDescent="0.3">
      <c r="AU4299">
        <v>0.3</v>
      </c>
      <c r="AV4299">
        <v>20.471707654555253</v>
      </c>
      <c r="AW4299">
        <v>0.26723755110946079</v>
      </c>
      <c r="AX4299">
        <v>1.9396865815794995</v>
      </c>
      <c r="AY4299">
        <v>308.17813577781783</v>
      </c>
      <c r="AZ4299">
        <v>7.8857719623618899E-2</v>
      </c>
      <c r="BA4299">
        <v>416.69700670836403</v>
      </c>
      <c r="BB4299">
        <v>341.12227427267175</v>
      </c>
      <c r="BC4299">
        <v>1</v>
      </c>
      <c r="BD4299">
        <v>35.785346266607945</v>
      </c>
      <c r="BE4299">
        <v>82.354168184543084</v>
      </c>
      <c r="BF4299">
        <v>18.898997435974081</v>
      </c>
      <c r="BG4299">
        <v>5.563595251133167</v>
      </c>
      <c r="BH4299">
        <v>434.12668199033567</v>
      </c>
      <c r="BI4299">
        <v>0.20000000000000004</v>
      </c>
      <c r="BJ4299">
        <v>2324.0153839851673</v>
      </c>
      <c r="BK4299">
        <v>662.76957471365063</v>
      </c>
      <c r="BL4299">
        <v>901.46808501085809</v>
      </c>
      <c r="BM4299">
        <v>905.35526802961533</v>
      </c>
      <c r="BN4299">
        <v>109.57155699180308</v>
      </c>
      <c r="BO4299">
        <v>24.136099732544988</v>
      </c>
      <c r="BP4299">
        <v>4.2565680945835828E-2</v>
      </c>
      <c r="BQ4299">
        <v>100</v>
      </c>
      <c r="BR4299">
        <v>368.42690947331317</v>
      </c>
      <c r="BS4299">
        <v>5.7460827697981311E-2</v>
      </c>
      <c r="BT4299">
        <v>3.1762527775294638E-4</v>
      </c>
      <c r="BU4299">
        <v>0</v>
      </c>
      <c r="BV4299">
        <v>0.5543988297447644</v>
      </c>
      <c r="BW4299">
        <v>13.693798693504212</v>
      </c>
      <c r="BX4299">
        <v>37.766004428059198</v>
      </c>
      <c r="BY4299">
        <v>31.966129295428811</v>
      </c>
      <c r="BZ4299">
        <v>910.71761996063901</v>
      </c>
      <c r="CA4299">
        <v>427.74028530177338</v>
      </c>
      <c r="CB4299">
        <v>245.18453060185556</v>
      </c>
      <c r="CC4299" s="156">
        <v>0.99</v>
      </c>
      <c r="CD4299">
        <v>2300</v>
      </c>
      <c r="CE4299">
        <v>5.0000062879755669E-2</v>
      </c>
      <c r="CF4299">
        <v>3.0548612663738277</v>
      </c>
      <c r="CG4299">
        <v>9.9825077330893269E-2</v>
      </c>
      <c r="CH4299">
        <v>-9.0896938976167228</v>
      </c>
      <c r="CI4299" t="s">
        <v>479</v>
      </c>
    </row>
    <row r="4300" spans="47:87" x14ac:dyDescent="0.3">
      <c r="AU4300">
        <v>0.3</v>
      </c>
      <c r="AV4300">
        <v>21.036292949402046</v>
      </c>
      <c r="AW4300">
        <v>0.27825835018756134</v>
      </c>
      <c r="AX4300">
        <v>1.278176976170105</v>
      </c>
      <c r="AY4300">
        <v>337.84262193252567</v>
      </c>
      <c r="AZ4300">
        <v>8.6415551772474092E-2</v>
      </c>
      <c r="BA4300">
        <v>313.34126432115511</v>
      </c>
      <c r="BB4300">
        <v>372.4439340089142</v>
      </c>
      <c r="BC4300">
        <v>1</v>
      </c>
      <c r="BD4300">
        <v>52.501535150144086</v>
      </c>
      <c r="BE4300">
        <v>115.64144823141733</v>
      </c>
      <c r="BF4300">
        <v>19.97139728099404</v>
      </c>
      <c r="BG4300">
        <v>7.4973133743295977</v>
      </c>
      <c r="BH4300">
        <v>427.73869149947257</v>
      </c>
      <c r="BI4300">
        <v>0.20000000000000004</v>
      </c>
      <c r="BJ4300">
        <v>1835.6684476563994</v>
      </c>
      <c r="BK4300">
        <v>688.99783651740177</v>
      </c>
      <c r="BL4300">
        <v>928.26024584572747</v>
      </c>
      <c r="BM4300">
        <v>860.54716636516309</v>
      </c>
      <c r="BN4300">
        <v>130.14284295397289</v>
      </c>
      <c r="BO4300">
        <v>25.10883513211245</v>
      </c>
      <c r="BP4300">
        <v>4.7046238756750645E-2</v>
      </c>
      <c r="BQ4300">
        <v>100</v>
      </c>
      <c r="BR4300">
        <v>295.85032958045008</v>
      </c>
      <c r="BS4300">
        <v>5.3458438023113897E-2</v>
      </c>
      <c r="BT4300">
        <v>3.0846171069282978E-4</v>
      </c>
      <c r="BU4300">
        <v>0</v>
      </c>
      <c r="BV4300">
        <v>0.552834286987548</v>
      </c>
      <c r="BW4300">
        <v>15.087228313934677</v>
      </c>
      <c r="BX4300">
        <v>35.26105344183776</v>
      </c>
      <c r="BY4300">
        <v>29.67783493440918</v>
      </c>
      <c r="BZ4300">
        <v>1273.920127173521</v>
      </c>
      <c r="CA4300">
        <v>289.43172182057367</v>
      </c>
      <c r="CB4300">
        <v>252.86311105203151</v>
      </c>
      <c r="CC4300" s="156">
        <v>0.92</v>
      </c>
      <c r="CD4300">
        <v>2030</v>
      </c>
      <c r="CE4300">
        <v>4.6077025231082036E-2</v>
      </c>
      <c r="CF4300">
        <v>2.6638324987253239</v>
      </c>
      <c r="CG4300">
        <v>8.5499661925932155E-2</v>
      </c>
      <c r="CH4300">
        <v>-11.314817941249075</v>
      </c>
      <c r="CI4300" t="s">
        <v>479</v>
      </c>
    </row>
    <row r="4301" spans="47:87" x14ac:dyDescent="0.3">
      <c r="AU4301">
        <v>0.3</v>
      </c>
      <c r="AV4301">
        <v>21.001500661607476</v>
      </c>
      <c r="AW4301">
        <v>0.33848301784593371</v>
      </c>
      <c r="AX4301">
        <v>1.3751964273238297</v>
      </c>
      <c r="AY4301">
        <v>327.90255553078754</v>
      </c>
      <c r="AZ4301">
        <v>8.7283669967906666E-2</v>
      </c>
      <c r="BA4301">
        <v>415.96152195586154</v>
      </c>
      <c r="BB4301">
        <v>395.48354526192304</v>
      </c>
      <c r="BC4301">
        <v>1</v>
      </c>
      <c r="BD4301">
        <v>31.569948968692394</v>
      </c>
      <c r="BE4301">
        <v>115.2042869153683</v>
      </c>
      <c r="BF4301">
        <v>15.086867588636645</v>
      </c>
      <c r="BG4301">
        <v>3.9663462821652602</v>
      </c>
      <c r="BH4301">
        <v>427.67345826536632</v>
      </c>
      <c r="BI4301">
        <v>0.19999999999999996</v>
      </c>
      <c r="BJ4301">
        <v>2661.5945588914997</v>
      </c>
      <c r="BK4301">
        <v>696.97870851825428</v>
      </c>
      <c r="BL4301">
        <v>938.06797392039061</v>
      </c>
      <c r="BM4301">
        <v>1034.2418965240558</v>
      </c>
      <c r="BN4301">
        <v>150.00960103034498</v>
      </c>
      <c r="BO4301">
        <v>30.378997701656658</v>
      </c>
      <c r="BP4301">
        <v>7.7246229757398435E-2</v>
      </c>
      <c r="BQ4301">
        <v>100</v>
      </c>
      <c r="BR4301">
        <v>342.69360249959573</v>
      </c>
      <c r="BS4301">
        <v>5.2895536949065479E-2</v>
      </c>
      <c r="BT4301">
        <v>2.7443576419351273E-4</v>
      </c>
      <c r="BU4301">
        <v>0</v>
      </c>
      <c r="BV4301">
        <v>0.54062790744662226</v>
      </c>
      <c r="BW4301">
        <v>14.335104954028326</v>
      </c>
      <c r="BX4301">
        <v>33.107410436193135</v>
      </c>
      <c r="BY4301">
        <v>33.616230287917055</v>
      </c>
      <c r="BZ4301">
        <v>1017.3155839004069</v>
      </c>
      <c r="CA4301">
        <v>191.64907707582114</v>
      </c>
      <c r="CB4301">
        <v>230.65659943004516</v>
      </c>
      <c r="CC4301" s="156">
        <v>1.26</v>
      </c>
      <c r="CD4301">
        <v>1330</v>
      </c>
      <c r="CE4301">
        <v>0.11273331789197849</v>
      </c>
      <c r="CF4301">
        <v>3.9087849195474935</v>
      </c>
      <c r="CG4301">
        <v>0.15005243044305197</v>
      </c>
      <c r="CH4301">
        <v>-0.74556066763245743</v>
      </c>
      <c r="CI4301" t="s">
        <v>479</v>
      </c>
    </row>
    <row r="4302" spans="47:87" x14ac:dyDescent="0.3">
      <c r="AU4302">
        <v>0.3</v>
      </c>
      <c r="AV4302">
        <v>20.072641815638033</v>
      </c>
      <c r="AW4302">
        <v>0.29090498499625028</v>
      </c>
      <c r="AX4302">
        <v>1.788696959313169</v>
      </c>
      <c r="AY4302">
        <v>339.09505371879987</v>
      </c>
      <c r="AZ4302">
        <v>7.9446566698747709E-2</v>
      </c>
      <c r="BA4302">
        <v>474.82920587145549</v>
      </c>
      <c r="BB4302">
        <v>394.77642790989796</v>
      </c>
      <c r="BC4302">
        <v>1</v>
      </c>
      <c r="BD4302">
        <v>47.149575009054701</v>
      </c>
      <c r="BE4302">
        <v>90.154157052158482</v>
      </c>
      <c r="BF4302">
        <v>9.3650342790629875</v>
      </c>
      <c r="BG4302">
        <v>4.7880572970498747</v>
      </c>
      <c r="BH4302">
        <v>429.70561214103662</v>
      </c>
      <c r="BI4302">
        <v>0.20000000000000004</v>
      </c>
      <c r="BJ4302">
        <v>2844.4057072464825</v>
      </c>
      <c r="BK4302">
        <v>700.66012645607498</v>
      </c>
      <c r="BL4302">
        <v>844.79372667235896</v>
      </c>
      <c r="BM4302">
        <v>915.33207118689268</v>
      </c>
      <c r="BN4302">
        <v>160.15470863539051</v>
      </c>
      <c r="BO4302">
        <v>26.158598515495687</v>
      </c>
      <c r="BP4302">
        <v>6.0329940806825993E-2</v>
      </c>
      <c r="BQ4302">
        <v>100</v>
      </c>
      <c r="BR4302">
        <v>360.62623985649066</v>
      </c>
      <c r="BS4302">
        <v>5.1390998274358189E-2</v>
      </c>
      <c r="BT4302">
        <v>3.1944631708906202E-4</v>
      </c>
      <c r="BU4302">
        <v>0</v>
      </c>
      <c r="BV4302">
        <v>0.55107669859783959</v>
      </c>
      <c r="BW4302">
        <v>16.000406216561597</v>
      </c>
      <c r="BX4302">
        <v>34.602865596378152</v>
      </c>
      <c r="BY4302">
        <v>33.078621490722277</v>
      </c>
      <c r="BZ4302">
        <v>1121.4046760998478</v>
      </c>
      <c r="CA4302">
        <v>309.89883258516369</v>
      </c>
      <c r="CB4302">
        <v>226.85288166416618</v>
      </c>
      <c r="CC4302" s="156">
        <v>1.02</v>
      </c>
      <c r="CD4302">
        <v>1290</v>
      </c>
      <c r="CE4302">
        <v>9.2738968145590128E-2</v>
      </c>
      <c r="CF4302">
        <v>4.2359232847366108</v>
      </c>
      <c r="CG4302">
        <v>0.13361764665236731</v>
      </c>
      <c r="CH4302">
        <v>0.21190138155290744</v>
      </c>
      <c r="CI4302">
        <v>17</v>
      </c>
    </row>
    <row r="4303" spans="47:87" x14ac:dyDescent="0.3">
      <c r="AU4303">
        <v>0.3</v>
      </c>
      <c r="AV4303">
        <v>19.092660469932788</v>
      </c>
      <c r="AW4303">
        <v>0.34584121196955764</v>
      </c>
      <c r="AX4303">
        <v>1.0342042084538192</v>
      </c>
      <c r="AY4303">
        <v>342.98517709330582</v>
      </c>
      <c r="AZ4303">
        <v>0.1014218980045449</v>
      </c>
      <c r="BA4303">
        <v>457.0070853677849</v>
      </c>
      <c r="BB4303">
        <v>378.54881079200368</v>
      </c>
      <c r="BC4303">
        <v>1</v>
      </c>
      <c r="BD4303">
        <v>33.297064121620274</v>
      </c>
      <c r="BE4303">
        <v>111.87336153781843</v>
      </c>
      <c r="BF4303">
        <v>13.334830092484033</v>
      </c>
      <c r="BG4303">
        <v>5.7924069360924388</v>
      </c>
      <c r="BH4303">
        <v>429.82502257341889</v>
      </c>
      <c r="BI4303">
        <v>0.20000000000000004</v>
      </c>
      <c r="BJ4303">
        <v>2192.265305290699</v>
      </c>
      <c r="BK4303">
        <v>684.59253525100326</v>
      </c>
      <c r="BL4303">
        <v>929.01291890243624</v>
      </c>
      <c r="BM4303">
        <v>944.22511271011501</v>
      </c>
      <c r="BN4303">
        <v>173.31588086926342</v>
      </c>
      <c r="BO4303">
        <v>31.198392366149687</v>
      </c>
      <c r="BP4303">
        <v>5.957313762320423E-2</v>
      </c>
      <c r="BQ4303">
        <v>100</v>
      </c>
      <c r="BR4303">
        <v>307.40970651706101</v>
      </c>
      <c r="BS4303">
        <v>5.3208595571518899E-2</v>
      </c>
      <c r="BT4303">
        <v>2.7861011241528551E-4</v>
      </c>
      <c r="BU4303">
        <v>0</v>
      </c>
      <c r="BV4303">
        <v>0.51831234403520654</v>
      </c>
      <c r="BW4303">
        <v>14.887702462328631</v>
      </c>
      <c r="BX4303">
        <v>35.830242413915244</v>
      </c>
      <c r="BY4303">
        <v>34.630143408937791</v>
      </c>
      <c r="BZ4303">
        <v>1128.645018966077</v>
      </c>
      <c r="CA4303">
        <v>315.34698857486308</v>
      </c>
      <c r="CB4303">
        <v>245.693243576763</v>
      </c>
      <c r="CC4303" s="156">
        <v>1.02</v>
      </c>
      <c r="CD4303">
        <v>1960</v>
      </c>
      <c r="CE4303">
        <v>0.11101156219386854</v>
      </c>
      <c r="CF4303">
        <v>3.8056818283178249</v>
      </c>
      <c r="CG4303">
        <v>0.14712941944741503</v>
      </c>
      <c r="CH4303">
        <v>1.8737253614902241</v>
      </c>
      <c r="CI4303">
        <v>16</v>
      </c>
    </row>
    <row r="4304" spans="47:87" x14ac:dyDescent="0.3">
      <c r="AU4304">
        <v>0.3</v>
      </c>
      <c r="AV4304">
        <v>19.137161591199213</v>
      </c>
      <c r="AW4304">
        <v>0.32257898589620443</v>
      </c>
      <c r="AX4304">
        <v>1.4939242409894624</v>
      </c>
      <c r="AY4304">
        <v>341.59698729238841</v>
      </c>
      <c r="AZ4304">
        <v>0.10465970797832949</v>
      </c>
      <c r="BA4304">
        <v>365.1285096243966</v>
      </c>
      <c r="BB4304">
        <v>310.9068083448891</v>
      </c>
      <c r="BC4304">
        <v>1</v>
      </c>
      <c r="BD4304">
        <v>47.301910811141724</v>
      </c>
      <c r="BE4304">
        <v>111.59481574032002</v>
      </c>
      <c r="BF4304">
        <v>20.631776639729029</v>
      </c>
      <c r="BG4304">
        <v>4.3636567076632913</v>
      </c>
      <c r="BH4304">
        <v>466.57565314502511</v>
      </c>
      <c r="BI4304">
        <v>0.2</v>
      </c>
      <c r="BJ4304">
        <v>2926.4766197799709</v>
      </c>
      <c r="BK4304">
        <v>680.25002969127559</v>
      </c>
      <c r="BL4304">
        <v>900.48271383217423</v>
      </c>
      <c r="BM4304">
        <v>750.34147312913535</v>
      </c>
      <c r="BN4304">
        <v>184.26055534174236</v>
      </c>
      <c r="BO4304">
        <v>29.169086601699092</v>
      </c>
      <c r="BP4304">
        <v>4.7122262482444048E-2</v>
      </c>
      <c r="BQ4304">
        <v>100</v>
      </c>
      <c r="BR4304">
        <v>338.3011185209989</v>
      </c>
      <c r="BS4304">
        <v>5.0977392611932487E-2</v>
      </c>
      <c r="BT4304">
        <v>3.2949293998472338E-4</v>
      </c>
      <c r="BU4304">
        <v>113.04395757608719</v>
      </c>
      <c r="BV4304">
        <v>0.54092887453953054</v>
      </c>
      <c r="BW4304">
        <v>14.902208303665571</v>
      </c>
      <c r="BX4304">
        <v>35.358607831465221</v>
      </c>
      <c r="BY4304">
        <v>37.587678337841055</v>
      </c>
      <c r="BZ4304">
        <v>1050.7247890329666</v>
      </c>
      <c r="CA4304">
        <v>182.39854294048527</v>
      </c>
      <c r="CB4304">
        <v>233.53730966526393</v>
      </c>
      <c r="CC4304" s="156">
        <v>0.78</v>
      </c>
      <c r="CD4304">
        <v>2380</v>
      </c>
      <c r="CE4304">
        <v>0.16981371128041878</v>
      </c>
      <c r="CF4304">
        <v>5.1054680606775591</v>
      </c>
      <c r="CG4304">
        <v>0.17854240941682845</v>
      </c>
      <c r="CH4304">
        <v>10.001504096735362</v>
      </c>
      <c r="CI4304">
        <v>10</v>
      </c>
    </row>
    <row r="4305" spans="47:87" x14ac:dyDescent="0.3">
      <c r="AU4305">
        <v>0.3</v>
      </c>
      <c r="AV4305">
        <v>19.265177444753796</v>
      </c>
      <c r="AW4305">
        <v>0.3533870456380539</v>
      </c>
      <c r="AX4305">
        <v>1.4747388470270562</v>
      </c>
      <c r="AY4305">
        <v>311.9085692533651</v>
      </c>
      <c r="AZ4305">
        <v>0.10693043723597011</v>
      </c>
      <c r="BA4305">
        <v>477.60026595933687</v>
      </c>
      <c r="BB4305">
        <v>338.23726398023854</v>
      </c>
      <c r="BC4305">
        <v>1</v>
      </c>
      <c r="BD4305">
        <v>37.483300242374469</v>
      </c>
      <c r="BE4305">
        <v>94.966084218577194</v>
      </c>
      <c r="BF4305">
        <v>14.973461127474975</v>
      </c>
      <c r="BG4305">
        <v>5.2269099920450381</v>
      </c>
      <c r="BH4305">
        <v>413.65191144032735</v>
      </c>
      <c r="BI4305">
        <v>0.2</v>
      </c>
      <c r="BJ4305">
        <v>2316.8319100282165</v>
      </c>
      <c r="BK4305">
        <v>678.6666069883546</v>
      </c>
      <c r="BL4305">
        <v>900.50335007074409</v>
      </c>
      <c r="BM4305">
        <v>940.63469390672435</v>
      </c>
      <c r="BN4305">
        <v>132.36445603976227</v>
      </c>
      <c r="BO4305">
        <v>32.11766870432988</v>
      </c>
      <c r="BP4305">
        <v>3.1908460067721335E-2</v>
      </c>
      <c r="BQ4305">
        <v>100</v>
      </c>
      <c r="BR4305">
        <v>288.44911017928911</v>
      </c>
      <c r="BS4305">
        <v>5.4323457152930923E-2</v>
      </c>
      <c r="BT4305">
        <v>2.9516863954129156E-4</v>
      </c>
      <c r="BU4305">
        <v>0</v>
      </c>
      <c r="BV4305">
        <v>0.59400861608269062</v>
      </c>
      <c r="BW4305">
        <v>16.219748949672226</v>
      </c>
      <c r="BX4305">
        <v>35.860484110960464</v>
      </c>
      <c r="BY4305">
        <v>30.774137453986324</v>
      </c>
      <c r="BZ4305">
        <v>1054.7450058916509</v>
      </c>
      <c r="CA4305">
        <v>295.39585864376301</v>
      </c>
      <c r="CB4305">
        <v>215.63965956681318</v>
      </c>
      <c r="CC4305" s="156">
        <v>0.97</v>
      </c>
      <c r="CD4305">
        <v>2330</v>
      </c>
      <c r="CE4305">
        <v>6.6277811497543304E-2</v>
      </c>
      <c r="CF4305">
        <v>2.996961794998326</v>
      </c>
      <c r="CG4305">
        <v>9.981128317093213E-2</v>
      </c>
      <c r="CH4305">
        <v>-3.6810921716058695</v>
      </c>
      <c r="CI4305" t="s">
        <v>479</v>
      </c>
    </row>
    <row r="4306" spans="47:87" x14ac:dyDescent="0.3">
      <c r="AU4306">
        <v>0.3</v>
      </c>
      <c r="AV4306">
        <v>17.995382343956237</v>
      </c>
      <c r="AW4306">
        <v>0.32749172985864483</v>
      </c>
      <c r="AX4306">
        <v>0.29869965874806137</v>
      </c>
      <c r="AY4306">
        <v>361.83622342371325</v>
      </c>
      <c r="AZ4306">
        <v>8.9496282772403984E-2</v>
      </c>
      <c r="BA4306">
        <v>343.36699099222682</v>
      </c>
      <c r="BB4306">
        <v>384.96693816138685</v>
      </c>
      <c r="BC4306">
        <v>1</v>
      </c>
      <c r="BD4306">
        <v>25.051694612110467</v>
      </c>
      <c r="BE4306">
        <v>86.218432709613452</v>
      </c>
      <c r="BF4306">
        <v>11.285595139488489</v>
      </c>
      <c r="BG4306">
        <v>4.3141034077569556</v>
      </c>
      <c r="BH4306">
        <v>436.46177909235894</v>
      </c>
      <c r="BI4306">
        <v>0.20000000000000004</v>
      </c>
      <c r="BJ4306">
        <v>2262.9103614717169</v>
      </c>
      <c r="BK4306">
        <v>698.45711450584008</v>
      </c>
      <c r="BL4306">
        <v>896.83490661698636</v>
      </c>
      <c r="BM4306">
        <v>917.1073980905461</v>
      </c>
      <c r="BN4306">
        <v>121.50366969142415</v>
      </c>
      <c r="BO4306">
        <v>29.53793024885023</v>
      </c>
      <c r="BP4306">
        <v>5.7069300098708219E-2</v>
      </c>
      <c r="BQ4306">
        <v>100</v>
      </c>
      <c r="BR4306">
        <v>357.90743674393269</v>
      </c>
      <c r="BS4306">
        <v>5.6402151165974572E-2</v>
      </c>
      <c r="BT4306">
        <v>3.0812532744505395E-4</v>
      </c>
      <c r="BU4306">
        <v>23.88699907058918</v>
      </c>
      <c r="BV4306">
        <v>0.54982364021269559</v>
      </c>
      <c r="BW4306">
        <v>14.638284239681624</v>
      </c>
      <c r="BX4306">
        <v>36.731320329000553</v>
      </c>
      <c r="BY4306">
        <v>32.855936929961686</v>
      </c>
      <c r="BZ4306">
        <v>1177.6246026059557</v>
      </c>
      <c r="CA4306">
        <v>243.0632352358358</v>
      </c>
      <c r="CB4306">
        <v>220.46961755484864</v>
      </c>
      <c r="CC4306" s="156">
        <v>1.19</v>
      </c>
      <c r="CD4306">
        <v>630</v>
      </c>
      <c r="CE4306">
        <v>0.18828888386933285</v>
      </c>
      <c r="CF4306">
        <v>6.9134995122978058</v>
      </c>
      <c r="CG4306">
        <v>0.22444091631209726</v>
      </c>
      <c r="CH4306">
        <v>16.221264362278557</v>
      </c>
      <c r="CI4306">
        <v>8</v>
      </c>
    </row>
    <row r="4307" spans="47:87" x14ac:dyDescent="0.3">
      <c r="AU4307">
        <v>0.3</v>
      </c>
      <c r="AV4307">
        <v>22.045138847505694</v>
      </c>
      <c r="AW4307">
        <v>0.30961604256245567</v>
      </c>
      <c r="AX4307">
        <v>0.84071397544204152</v>
      </c>
      <c r="AY4307">
        <v>308.91881843039124</v>
      </c>
      <c r="AZ4307">
        <v>0.10113906460422591</v>
      </c>
      <c r="BA4307">
        <v>392.75848445850318</v>
      </c>
      <c r="BB4307">
        <v>389.61684794400185</v>
      </c>
      <c r="BC4307">
        <v>1</v>
      </c>
      <c r="BD4307">
        <v>40.2099549780974</v>
      </c>
      <c r="BE4307">
        <v>95.911656929346378</v>
      </c>
      <c r="BF4307">
        <v>15.442180790910378</v>
      </c>
      <c r="BG4307">
        <v>5.4959306229630984</v>
      </c>
      <c r="BH4307">
        <v>452.2393696918366</v>
      </c>
      <c r="BI4307">
        <v>0.20000000000000004</v>
      </c>
      <c r="BJ4307">
        <v>2787.9356362680296</v>
      </c>
      <c r="BK4307">
        <v>680.12595401883459</v>
      </c>
      <c r="BL4307">
        <v>873.80117352008813</v>
      </c>
      <c r="BM4307">
        <v>918.33962713835774</v>
      </c>
      <c r="BN4307">
        <v>98.168521178630527</v>
      </c>
      <c r="BO4307">
        <v>28.053436272378864</v>
      </c>
      <c r="BP4307">
        <v>3.8367060834929016E-2</v>
      </c>
      <c r="BQ4307">
        <v>100</v>
      </c>
      <c r="BR4307">
        <v>395.52476968591168</v>
      </c>
      <c r="BS4307">
        <v>5.5834565968219597E-2</v>
      </c>
      <c r="BT4307">
        <v>3.0232401687197981E-4</v>
      </c>
      <c r="BU4307">
        <v>0</v>
      </c>
      <c r="BV4307">
        <v>0.53095011596319308</v>
      </c>
      <c r="BW4307">
        <v>14.400050285875157</v>
      </c>
      <c r="BX4307">
        <v>35.462711291090677</v>
      </c>
      <c r="BY4307">
        <v>32.382446742650956</v>
      </c>
      <c r="BZ4307">
        <v>1117.1719749716319</v>
      </c>
      <c r="CA4307">
        <v>244.23799732380721</v>
      </c>
      <c r="CB4307">
        <v>224.7279808184681</v>
      </c>
      <c r="CC4307" s="156">
        <v>1</v>
      </c>
      <c r="CD4307">
        <v>1580</v>
      </c>
      <c r="CE4307">
        <v>7.3052199460561518E-2</v>
      </c>
      <c r="CF4307">
        <v>2.3517579718359349</v>
      </c>
      <c r="CG4307">
        <v>0.10755589398911224</v>
      </c>
      <c r="CH4307">
        <v>-4.1612742393035811</v>
      </c>
      <c r="CI4307" t="s">
        <v>479</v>
      </c>
    </row>
    <row r="4308" spans="47:87" x14ac:dyDescent="0.3">
      <c r="AU4308">
        <v>0.3</v>
      </c>
      <c r="AV4308">
        <v>20.123017477021943</v>
      </c>
      <c r="AW4308">
        <v>0.33672030049480933</v>
      </c>
      <c r="AX4308">
        <v>1.4054429739700067</v>
      </c>
      <c r="AY4308">
        <v>325.59751015698197</v>
      </c>
      <c r="AZ4308">
        <v>9.7788374610151149E-2</v>
      </c>
      <c r="BA4308">
        <v>408.78727491852516</v>
      </c>
      <c r="BB4308">
        <v>379.90943404082935</v>
      </c>
      <c r="BC4308">
        <v>1</v>
      </c>
      <c r="BD4308">
        <v>41.800877391803859</v>
      </c>
      <c r="BE4308">
        <v>92.773060767721077</v>
      </c>
      <c r="BF4308">
        <v>11.055283091645936</v>
      </c>
      <c r="BG4308">
        <v>4.4776805079621544</v>
      </c>
      <c r="BH4308">
        <v>424.93135078210889</v>
      </c>
      <c r="BI4308">
        <v>0.19999999999999998</v>
      </c>
      <c r="BJ4308">
        <v>2749.6322319875148</v>
      </c>
      <c r="BK4308">
        <v>696.72216260085236</v>
      </c>
      <c r="BL4308">
        <v>806.09686288946295</v>
      </c>
      <c r="BM4308">
        <v>886.47404487677647</v>
      </c>
      <c r="BN4308">
        <v>155.93658235219655</v>
      </c>
      <c r="BO4308">
        <v>30.196761868020772</v>
      </c>
      <c r="BP4308">
        <v>7.9706808310352331E-2</v>
      </c>
      <c r="BQ4308">
        <v>100</v>
      </c>
      <c r="BR4308">
        <v>321.780479417489</v>
      </c>
      <c r="BS4308">
        <v>5.4704888859974717E-2</v>
      </c>
      <c r="BT4308">
        <v>3.0543175826290412E-4</v>
      </c>
      <c r="BU4308">
        <v>7.7538633864843334</v>
      </c>
      <c r="BV4308">
        <v>0.55382101311505394</v>
      </c>
      <c r="BW4308">
        <v>14.010158318216975</v>
      </c>
      <c r="BX4308">
        <v>34.980368088126319</v>
      </c>
      <c r="BY4308">
        <v>42.392559661348841</v>
      </c>
      <c r="BZ4308">
        <v>1107.6563400606328</v>
      </c>
      <c r="CA4308">
        <v>291.45643523838532</v>
      </c>
      <c r="CB4308">
        <v>238.53738903623392</v>
      </c>
      <c r="CC4308" s="156">
        <v>0.94</v>
      </c>
      <c r="CD4308">
        <v>1810</v>
      </c>
      <c r="CE4308">
        <v>0.14517299433091946</v>
      </c>
      <c r="CF4308">
        <v>5.40748187731635</v>
      </c>
      <c r="CG4308">
        <v>0.17704135380782632</v>
      </c>
      <c r="CH4308">
        <v>12.190023096036256</v>
      </c>
      <c r="CI4308">
        <v>10</v>
      </c>
    </row>
    <row r="4309" spans="47:87" x14ac:dyDescent="0.3">
      <c r="AU4309">
        <v>0.3</v>
      </c>
      <c r="AV4309">
        <v>19.943141357862277</v>
      </c>
      <c r="AW4309">
        <v>0.2645685001235622</v>
      </c>
      <c r="AX4309">
        <v>2.0117027636135401</v>
      </c>
      <c r="AY4309">
        <v>322.84841400638925</v>
      </c>
      <c r="AZ4309">
        <v>0.10498359824098914</v>
      </c>
      <c r="BA4309">
        <v>461.90269818441163</v>
      </c>
      <c r="BB4309">
        <v>297.88624027280656</v>
      </c>
      <c r="BC4309">
        <v>1</v>
      </c>
      <c r="BD4309">
        <v>48.304982338444383</v>
      </c>
      <c r="BE4309">
        <v>99.770211944276468</v>
      </c>
      <c r="BF4309">
        <v>10.401965645410424</v>
      </c>
      <c r="BG4309">
        <v>5.4484787073863243</v>
      </c>
      <c r="BH4309">
        <v>346.58649536380318</v>
      </c>
      <c r="BI4309">
        <v>0.19999999999999996</v>
      </c>
      <c r="BJ4309">
        <v>2655.873855763864</v>
      </c>
      <c r="BK4309">
        <v>696.79049739382151</v>
      </c>
      <c r="BL4309">
        <v>888.88396332495802</v>
      </c>
      <c r="BM4309">
        <v>902.51380334457417</v>
      </c>
      <c r="BN4309">
        <v>107.6631977351485</v>
      </c>
      <c r="BO4309">
        <v>23.715678196096565</v>
      </c>
      <c r="BP4309">
        <v>6.3774301310429327E-2</v>
      </c>
      <c r="BQ4309">
        <v>100</v>
      </c>
      <c r="BR4309">
        <v>386.65394624393764</v>
      </c>
      <c r="BS4309">
        <v>5.3441226050149976E-2</v>
      </c>
      <c r="BT4309">
        <v>3.1394354938340266E-4</v>
      </c>
      <c r="BU4309">
        <v>21.800106463344598</v>
      </c>
      <c r="BV4309">
        <v>0.54402686150940416</v>
      </c>
      <c r="BW4309">
        <v>14.264979865783474</v>
      </c>
      <c r="BX4309">
        <v>36.748378178851844</v>
      </c>
      <c r="BY4309">
        <v>30.972251741430377</v>
      </c>
      <c r="BZ4309">
        <v>894.39705148161454</v>
      </c>
      <c r="CA4309">
        <v>167.94077532195041</v>
      </c>
      <c r="CB4309">
        <v>250.78409654639475</v>
      </c>
      <c r="CC4309" s="156">
        <v>0.97</v>
      </c>
      <c r="CD4309">
        <v>1320</v>
      </c>
      <c r="CE4309">
        <v>0.14802915172469988</v>
      </c>
      <c r="CF4309">
        <v>5.6411738317979214</v>
      </c>
      <c r="CG4309">
        <v>0.19337945095397024</v>
      </c>
      <c r="CH4309">
        <v>13.552708764147029</v>
      </c>
      <c r="CI4309">
        <v>9</v>
      </c>
    </row>
    <row r="4310" spans="47:87" x14ac:dyDescent="0.3">
      <c r="AU4310">
        <v>0.3</v>
      </c>
      <c r="AV4310">
        <v>20.081476761764538</v>
      </c>
      <c r="AW4310">
        <v>0.32476718605888988</v>
      </c>
      <c r="AX4310">
        <v>0.90004773698107743</v>
      </c>
      <c r="AY4310">
        <v>318.33272777519471</v>
      </c>
      <c r="AZ4310">
        <v>9.621657975339197E-2</v>
      </c>
      <c r="BA4310">
        <v>421.19620150482359</v>
      </c>
      <c r="BB4310">
        <v>370.51745690565531</v>
      </c>
      <c r="BC4310">
        <v>1</v>
      </c>
      <c r="BD4310">
        <v>40.066068051392264</v>
      </c>
      <c r="BE4310">
        <v>96.401935569587678</v>
      </c>
      <c r="BF4310">
        <v>21.938919491008594</v>
      </c>
      <c r="BG4310">
        <v>4.7761123448246625</v>
      </c>
      <c r="BH4310">
        <v>373.85885782807986</v>
      </c>
      <c r="BI4310">
        <v>0.20000000000000007</v>
      </c>
      <c r="BJ4310">
        <v>2741.1027124873917</v>
      </c>
      <c r="BK4310">
        <v>693.29891986722146</v>
      </c>
      <c r="BL4310">
        <v>928.63454261309857</v>
      </c>
      <c r="BM4310">
        <v>882.11734478608389</v>
      </c>
      <c r="BN4310">
        <v>230.78254153378978</v>
      </c>
      <c r="BO4310">
        <v>29.408540424777541</v>
      </c>
      <c r="BP4310">
        <v>4.2440046978773689E-2</v>
      </c>
      <c r="BQ4310">
        <v>100</v>
      </c>
      <c r="BR4310">
        <v>264.57887654935899</v>
      </c>
      <c r="BS4310">
        <v>5.2332520171593108E-2</v>
      </c>
      <c r="BT4310">
        <v>2.7788295950636896E-4</v>
      </c>
      <c r="BU4310">
        <v>64.998274112047383</v>
      </c>
      <c r="BV4310">
        <v>0.60039203441423539</v>
      </c>
      <c r="BW4310">
        <v>15.059495257673936</v>
      </c>
      <c r="BX4310">
        <v>34.429092144152364</v>
      </c>
      <c r="BY4310">
        <v>30.597742409532582</v>
      </c>
      <c r="BZ4310">
        <v>949.08127139185763</v>
      </c>
      <c r="CA4310">
        <v>305.74853982138973</v>
      </c>
      <c r="CB4310">
        <v>215.35342851665945</v>
      </c>
      <c r="CC4310" s="156">
        <v>1.17</v>
      </c>
      <c r="CD4310">
        <v>1670</v>
      </c>
      <c r="CE4310">
        <v>0.11976849474736495</v>
      </c>
      <c r="CF4310">
        <v>3.8468189295822759</v>
      </c>
      <c r="CG4310">
        <v>0.15050229039399482</v>
      </c>
      <c r="CH4310">
        <v>4.4379808990583793</v>
      </c>
      <c r="CI4310">
        <v>13</v>
      </c>
    </row>
    <row r="4311" spans="47:87" x14ac:dyDescent="0.3">
      <c r="AU4311">
        <v>0.3</v>
      </c>
      <c r="AV4311">
        <v>21.165268708201275</v>
      </c>
      <c r="AW4311">
        <v>0.31924704606063425</v>
      </c>
      <c r="AX4311">
        <v>1.8709354558518871</v>
      </c>
      <c r="AY4311">
        <v>334.63941706963953</v>
      </c>
      <c r="AZ4311">
        <v>0.10672340194545563</v>
      </c>
      <c r="BA4311">
        <v>371.01779880317986</v>
      </c>
      <c r="BB4311">
        <v>380.81627042197067</v>
      </c>
      <c r="BC4311">
        <v>1</v>
      </c>
      <c r="BD4311">
        <v>42.532793630731319</v>
      </c>
      <c r="BE4311">
        <v>94.872045185109087</v>
      </c>
      <c r="BF4311">
        <v>7.3674051530587921</v>
      </c>
      <c r="BG4311">
        <v>4.4869558309991335</v>
      </c>
      <c r="BH4311">
        <v>378.57916997907603</v>
      </c>
      <c r="BI4311">
        <v>0.19999999999999996</v>
      </c>
      <c r="BJ4311">
        <v>2677.9435222239126</v>
      </c>
      <c r="BK4311">
        <v>689.30762763737562</v>
      </c>
      <c r="BL4311">
        <v>908.68169277702827</v>
      </c>
      <c r="BM4311">
        <v>1063.4564848374259</v>
      </c>
      <c r="BN4311">
        <v>187.506219234518</v>
      </c>
      <c r="BO4311">
        <v>28.963809571186797</v>
      </c>
      <c r="BP4311">
        <v>3.4969737421320847E-2</v>
      </c>
      <c r="BQ4311">
        <v>100</v>
      </c>
      <c r="BR4311">
        <v>346.78156367634915</v>
      </c>
      <c r="BS4311">
        <v>5.0547288541726403E-2</v>
      </c>
      <c r="BT4311">
        <v>3.1185058837880452E-4</v>
      </c>
      <c r="BU4311">
        <v>24.470715940702917</v>
      </c>
      <c r="BV4311">
        <v>0.57136249584674303</v>
      </c>
      <c r="BW4311">
        <v>15.062947045896518</v>
      </c>
      <c r="BX4311">
        <v>35.831332352183821</v>
      </c>
      <c r="BY4311">
        <v>28.684469871956406</v>
      </c>
      <c r="BZ4311">
        <v>896.05582702806691</v>
      </c>
      <c r="CA4311">
        <v>273.41679696014035</v>
      </c>
      <c r="CB4311">
        <v>242.24797445815952</v>
      </c>
      <c r="CC4311" s="156">
        <v>1.01</v>
      </c>
      <c r="CD4311">
        <v>1510</v>
      </c>
      <c r="CE4311">
        <v>0.18135231442614841</v>
      </c>
      <c r="CF4311">
        <v>5.7395209627860844</v>
      </c>
      <c r="CG4311">
        <v>0.23663950886947327</v>
      </c>
      <c r="CH4311">
        <v>16.655294356871362</v>
      </c>
      <c r="CI4311">
        <v>7</v>
      </c>
    </row>
    <row r="4312" spans="47:87" x14ac:dyDescent="0.3">
      <c r="AU4312">
        <v>0.3</v>
      </c>
      <c r="AV4312">
        <v>19.18525349745131</v>
      </c>
      <c r="AW4312">
        <v>0.34238795056576166</v>
      </c>
      <c r="AX4312">
        <v>0.90242762967812906</v>
      </c>
      <c r="AY4312">
        <v>309.96663767125602</v>
      </c>
      <c r="AZ4312">
        <v>0.10191179879297628</v>
      </c>
      <c r="BA4312">
        <v>427.1173323998903</v>
      </c>
      <c r="BB4312">
        <v>421.2130284204078</v>
      </c>
      <c r="BC4312">
        <v>1</v>
      </c>
      <c r="BD4312">
        <v>39.873503491621882</v>
      </c>
      <c r="BE4312">
        <v>111.7245614997902</v>
      </c>
      <c r="BF4312">
        <v>10.363438146980561</v>
      </c>
      <c r="BG4312">
        <v>5.7468004110648563</v>
      </c>
      <c r="BH4312">
        <v>396.33732753741003</v>
      </c>
      <c r="BI4312">
        <v>0.19999999999999993</v>
      </c>
      <c r="BJ4312">
        <v>2757.6638744667603</v>
      </c>
      <c r="BK4312">
        <v>694.01991393827666</v>
      </c>
      <c r="BL4312">
        <v>909.72401918027003</v>
      </c>
      <c r="BM4312">
        <v>1121.3378000533467</v>
      </c>
      <c r="BN4312">
        <v>116.46022873196435</v>
      </c>
      <c r="BO4312">
        <v>30.91763132590248</v>
      </c>
      <c r="BP4312">
        <v>5.5238672150767977E-2</v>
      </c>
      <c r="BQ4312">
        <v>100</v>
      </c>
      <c r="BR4312">
        <v>338.3199734641866</v>
      </c>
      <c r="BS4312">
        <v>5.2671711124906491E-2</v>
      </c>
      <c r="BT4312">
        <v>3.1592720555996008E-4</v>
      </c>
      <c r="BU4312">
        <v>0</v>
      </c>
      <c r="BV4312">
        <v>0.54863441040537586</v>
      </c>
      <c r="BW4312">
        <v>14.327667686674916</v>
      </c>
      <c r="BX4312">
        <v>35.910186936428964</v>
      </c>
      <c r="BY4312">
        <v>40.942272506310438</v>
      </c>
      <c r="BZ4312">
        <v>1036.856531459091</v>
      </c>
      <c r="CA4312">
        <v>311.93954686319535</v>
      </c>
      <c r="CB4312">
        <v>227.5376939819798</v>
      </c>
      <c r="CC4312" s="156">
        <v>1.06</v>
      </c>
      <c r="CD4312">
        <v>830</v>
      </c>
      <c r="CE4312">
        <v>0.17630269666217013</v>
      </c>
      <c r="CF4312">
        <v>6.7527419772350932</v>
      </c>
      <c r="CG4312">
        <v>0.232758382306473</v>
      </c>
      <c r="CH4312">
        <v>16.124083320299153</v>
      </c>
      <c r="CI4312">
        <v>8</v>
      </c>
    </row>
    <row r="4313" spans="47:87" x14ac:dyDescent="0.3">
      <c r="AU4313">
        <v>0.3</v>
      </c>
      <c r="AV4313">
        <v>19.024402910380605</v>
      </c>
      <c r="AW4313">
        <v>0.36811612986995795</v>
      </c>
      <c r="AX4313">
        <v>1.4946668849650018</v>
      </c>
      <c r="AY4313">
        <v>318.5332065114365</v>
      </c>
      <c r="AZ4313">
        <v>9.7303950676954257E-2</v>
      </c>
      <c r="BA4313">
        <v>479.43738603110791</v>
      </c>
      <c r="BB4313">
        <v>232.82429262178516</v>
      </c>
      <c r="BC4313">
        <v>1</v>
      </c>
      <c r="BD4313">
        <v>44.980586223576879</v>
      </c>
      <c r="BE4313">
        <v>92.655743289445127</v>
      </c>
      <c r="BF4313">
        <v>15.880997704531707</v>
      </c>
      <c r="BG4313">
        <v>4.9432737101392563</v>
      </c>
      <c r="BH4313">
        <v>414.47854410079196</v>
      </c>
      <c r="BI4313">
        <v>0.20000000000000007</v>
      </c>
      <c r="BJ4313">
        <v>2504.8409855523055</v>
      </c>
      <c r="BK4313">
        <v>686.68488602757316</v>
      </c>
      <c r="BL4313">
        <v>854.57338246303959</v>
      </c>
      <c r="BM4313">
        <v>917.28866138836554</v>
      </c>
      <c r="BN4313">
        <v>135.17895786870233</v>
      </c>
      <c r="BO4313">
        <v>33.310364231997028</v>
      </c>
      <c r="BP4313">
        <v>5.1018234961625608E-2</v>
      </c>
      <c r="BQ4313">
        <v>100</v>
      </c>
      <c r="BR4313">
        <v>302.40273928614477</v>
      </c>
      <c r="BS4313">
        <v>5.4626614885638414E-2</v>
      </c>
      <c r="BT4313">
        <v>2.9324345045519528E-4</v>
      </c>
      <c r="BU4313">
        <v>0</v>
      </c>
      <c r="BV4313">
        <v>0.55031804786977911</v>
      </c>
      <c r="BW4313">
        <v>15.865395062255981</v>
      </c>
      <c r="BX4313">
        <v>38.201029926681414</v>
      </c>
      <c r="BY4313">
        <v>26.226687406937842</v>
      </c>
      <c r="BZ4313">
        <v>952.57138849046828</v>
      </c>
      <c r="CA4313">
        <v>321.02576774425137</v>
      </c>
      <c r="CB4313">
        <v>246.92987810369769</v>
      </c>
      <c r="CC4313" s="156">
        <v>1.1200000000000001</v>
      </c>
      <c r="CD4313">
        <v>1080</v>
      </c>
      <c r="CE4313">
        <v>0.16906387042375282</v>
      </c>
      <c r="CF4313">
        <v>6.4703132091981947</v>
      </c>
      <c r="CG4313">
        <v>0.21793230741109654</v>
      </c>
      <c r="CH4313">
        <v>17.360618592645256</v>
      </c>
      <c r="CI4313">
        <v>8</v>
      </c>
    </row>
    <row r="4314" spans="47:87" x14ac:dyDescent="0.3">
      <c r="AU4314">
        <v>0.3</v>
      </c>
      <c r="AV4314">
        <v>19.334490401425388</v>
      </c>
      <c r="AW4314">
        <v>0.3538304712839519</v>
      </c>
      <c r="AX4314">
        <v>1.8701503463130553</v>
      </c>
      <c r="AY4314">
        <v>321.37746575798769</v>
      </c>
      <c r="AZ4314">
        <v>9.9107982791482613E-2</v>
      </c>
      <c r="BA4314">
        <v>401.51852538903103</v>
      </c>
      <c r="BB4314">
        <v>383.45871133443086</v>
      </c>
      <c r="BC4314">
        <v>1</v>
      </c>
      <c r="BD4314">
        <v>40.802858632067043</v>
      </c>
      <c r="BE4314">
        <v>109.97031290624089</v>
      </c>
      <c r="BF4314">
        <v>16.952121849759347</v>
      </c>
      <c r="BG4314">
        <v>4.6376721047089395</v>
      </c>
      <c r="BH4314">
        <v>357.89704178234643</v>
      </c>
      <c r="BI4314">
        <v>0.19999999999999998</v>
      </c>
      <c r="BJ4314">
        <v>2544.5903574585122</v>
      </c>
      <c r="BK4314">
        <v>709.39347938008655</v>
      </c>
      <c r="BL4314">
        <v>834.68529406492348</v>
      </c>
      <c r="BM4314">
        <v>1114.6164386447492</v>
      </c>
      <c r="BN4314">
        <v>211.06874451342017</v>
      </c>
      <c r="BO4314">
        <v>32.007914313622699</v>
      </c>
      <c r="BP4314">
        <v>5.019542350494817E-2</v>
      </c>
      <c r="BQ4314">
        <v>100</v>
      </c>
      <c r="BR4314">
        <v>255.8195287771764</v>
      </c>
      <c r="BS4314">
        <v>5.2563866590366187E-2</v>
      </c>
      <c r="BT4314">
        <v>2.9839926445092673E-4</v>
      </c>
      <c r="BU4314">
        <v>0</v>
      </c>
      <c r="BV4314">
        <v>0.52300753372742448</v>
      </c>
      <c r="BW4314">
        <v>15.903714270119812</v>
      </c>
      <c r="BX4314">
        <v>33.535072194658767</v>
      </c>
      <c r="BY4314">
        <v>37.082937686811185</v>
      </c>
      <c r="BZ4314">
        <v>1259.7302874870536</v>
      </c>
      <c r="CA4314">
        <v>378.61667773317993</v>
      </c>
      <c r="CB4314">
        <v>216.96213789643068</v>
      </c>
      <c r="CC4314" s="156">
        <v>1.1299999999999999</v>
      </c>
      <c r="CD4314">
        <v>680</v>
      </c>
      <c r="CE4314">
        <v>0.22627164775084219</v>
      </c>
      <c r="CF4314">
        <v>6.897482107703282</v>
      </c>
      <c r="CG4314">
        <v>0.2742819934812144</v>
      </c>
      <c r="CH4314">
        <v>28.614506102541434</v>
      </c>
      <c r="CI4314">
        <v>6</v>
      </c>
    </row>
    <row r="4315" spans="47:87" x14ac:dyDescent="0.3">
      <c r="AU4315">
        <v>0.3</v>
      </c>
      <c r="AV4315">
        <v>19.777932203207691</v>
      </c>
      <c r="AW4315">
        <v>0.30436890116206228</v>
      </c>
      <c r="AX4315">
        <v>1.7232461258177456</v>
      </c>
      <c r="AY4315">
        <v>320.34056803941775</v>
      </c>
      <c r="AZ4315">
        <v>9.3511326552073781E-2</v>
      </c>
      <c r="BA4315">
        <v>437.36043566159412</v>
      </c>
      <c r="BB4315">
        <v>229.96062832682239</v>
      </c>
      <c r="BC4315">
        <v>1</v>
      </c>
      <c r="BD4315">
        <v>41.896037632245765</v>
      </c>
      <c r="BE4315">
        <v>104.08527919711317</v>
      </c>
      <c r="BF4315">
        <v>9.3335773621406659</v>
      </c>
      <c r="BG4315">
        <v>5.3417727233848842</v>
      </c>
      <c r="BH4315">
        <v>410.15252342052764</v>
      </c>
      <c r="BI4315">
        <v>0.20000000000000007</v>
      </c>
      <c r="BJ4315">
        <v>3054.4258550787581</v>
      </c>
      <c r="BK4315">
        <v>696.27669759386765</v>
      </c>
      <c r="BL4315">
        <v>944.30161365700644</v>
      </c>
      <c r="BM4315">
        <v>898.48089743521575</v>
      </c>
      <c r="BN4315">
        <v>158.62264567248099</v>
      </c>
      <c r="BO4315">
        <v>27.627024893518342</v>
      </c>
      <c r="BP4315">
        <v>3.1797587384335274E-2</v>
      </c>
      <c r="BQ4315">
        <v>100</v>
      </c>
      <c r="BR4315">
        <v>332.05847470902427</v>
      </c>
      <c r="BS4315">
        <v>5.6461024176864084E-2</v>
      </c>
      <c r="BT4315">
        <v>2.8928391298354027E-4</v>
      </c>
      <c r="BU4315">
        <v>55.675875754062403</v>
      </c>
      <c r="BV4315">
        <v>0.57271299354074912</v>
      </c>
      <c r="BW4315">
        <v>14.683104150377204</v>
      </c>
      <c r="BX4315">
        <v>34.884057255211061</v>
      </c>
      <c r="BY4315">
        <v>36.707716704628638</v>
      </c>
      <c r="BZ4315">
        <v>957.19583733591287</v>
      </c>
      <c r="CA4315">
        <v>263.23749611272331</v>
      </c>
      <c r="CB4315">
        <v>228.90075494448163</v>
      </c>
      <c r="CC4315" s="156">
        <v>1.05</v>
      </c>
      <c r="CD4315">
        <v>1480</v>
      </c>
      <c r="CE4315">
        <v>0.11083606692013848</v>
      </c>
      <c r="CF4315">
        <v>4.5978858171409236</v>
      </c>
      <c r="CG4315">
        <v>0.15083402117369266</v>
      </c>
      <c r="CH4315">
        <v>4.8974952539212104</v>
      </c>
      <c r="CI4315">
        <v>13</v>
      </c>
    </row>
    <row r="4316" spans="47:87" x14ac:dyDescent="0.3">
      <c r="AU4316">
        <v>0.3</v>
      </c>
      <c r="AV4316">
        <v>20.358650491724649</v>
      </c>
      <c r="AW4316">
        <v>0.33880012660559433</v>
      </c>
      <c r="AX4316">
        <v>7.1919970633069152E-2</v>
      </c>
      <c r="AY4316">
        <v>316.85936563664092</v>
      </c>
      <c r="AZ4316">
        <v>8.4016633093711254E-2</v>
      </c>
      <c r="BA4316">
        <v>369.25068294685929</v>
      </c>
      <c r="BB4316">
        <v>348.64032653706874</v>
      </c>
      <c r="BC4316">
        <v>1</v>
      </c>
      <c r="BD4316">
        <v>37.653964392550471</v>
      </c>
      <c r="BE4316">
        <v>91.837939384948527</v>
      </c>
      <c r="BF4316">
        <v>15.558558554626149</v>
      </c>
      <c r="BG4316">
        <v>5.2333591884347506</v>
      </c>
      <c r="BH4316">
        <v>415.00450499952717</v>
      </c>
      <c r="BI4316">
        <v>0.2</v>
      </c>
      <c r="BJ4316">
        <v>2375.670945894748</v>
      </c>
      <c r="BK4316">
        <v>696.80577665029591</v>
      </c>
      <c r="BL4316">
        <v>871.14605064194654</v>
      </c>
      <c r="BM4316">
        <v>997.34353076341415</v>
      </c>
      <c r="BN4316">
        <v>123.5010813106355</v>
      </c>
      <c r="BO4316">
        <v>30.751487725330829</v>
      </c>
      <c r="BP4316">
        <v>3.5588934783535559E-2</v>
      </c>
      <c r="BQ4316">
        <v>100</v>
      </c>
      <c r="BR4316">
        <v>321.23276470181781</v>
      </c>
      <c r="BS4316">
        <v>5.0046056201869547E-2</v>
      </c>
      <c r="BT4316">
        <v>3.0603006714892249E-4</v>
      </c>
      <c r="BU4316">
        <v>0</v>
      </c>
      <c r="BV4316">
        <v>0.56914449956922786</v>
      </c>
      <c r="BW4316">
        <v>15.876285343989473</v>
      </c>
      <c r="BX4316">
        <v>36.240405560663433</v>
      </c>
      <c r="BY4316">
        <v>28.860507042571584</v>
      </c>
      <c r="BZ4316">
        <v>928.63993153745059</v>
      </c>
      <c r="CA4316">
        <v>323.55071487661951</v>
      </c>
      <c r="CB4316">
        <v>232.44394937102763</v>
      </c>
      <c r="CC4316" s="156">
        <v>0.95</v>
      </c>
      <c r="CD4316">
        <v>1490</v>
      </c>
      <c r="CE4316">
        <v>0.24720714131358479</v>
      </c>
      <c r="CF4316">
        <v>7.5860919826227811</v>
      </c>
      <c r="CG4316">
        <v>0.29864442878306241</v>
      </c>
      <c r="CH4316">
        <v>34.445416644460323</v>
      </c>
      <c r="CI4316">
        <v>5</v>
      </c>
    </row>
    <row r="4317" spans="47:87" x14ac:dyDescent="0.3">
      <c r="AU4317">
        <v>0.3</v>
      </c>
      <c r="AV4317">
        <v>20.767755169699296</v>
      </c>
      <c r="AW4317">
        <v>0.18067550920886613</v>
      </c>
      <c r="AX4317">
        <v>2.2104433858359274</v>
      </c>
      <c r="AY4317">
        <v>351.19308847322816</v>
      </c>
      <c r="AZ4317">
        <v>0.10815727358191234</v>
      </c>
      <c r="BA4317">
        <v>503.43858575154945</v>
      </c>
      <c r="BB4317">
        <v>353.66652544549623</v>
      </c>
      <c r="BC4317">
        <v>1</v>
      </c>
      <c r="BD4317">
        <v>47.335972495516643</v>
      </c>
      <c r="BE4317">
        <v>88.871551441054564</v>
      </c>
      <c r="BF4317">
        <v>15.9549342275187</v>
      </c>
      <c r="BG4317">
        <v>6.2185115254680854</v>
      </c>
      <c r="BH4317">
        <v>408.70185504445317</v>
      </c>
      <c r="BI4317">
        <v>0.20000000000000004</v>
      </c>
      <c r="BJ4317">
        <v>2461.4997860511412</v>
      </c>
      <c r="BK4317">
        <v>697.49579526799266</v>
      </c>
      <c r="BL4317">
        <v>917.2209161047507</v>
      </c>
      <c r="BM4317">
        <v>1120.6619434941651</v>
      </c>
      <c r="BN4317">
        <v>193.49478868579331</v>
      </c>
      <c r="BO4317">
        <v>16.024588347845235</v>
      </c>
      <c r="BP4317">
        <v>6.4124612176543458E-2</v>
      </c>
      <c r="BQ4317">
        <v>100</v>
      </c>
      <c r="BR4317">
        <v>387.6766200627078</v>
      </c>
      <c r="BS4317">
        <v>5.3325774382139285E-2</v>
      </c>
      <c r="BT4317">
        <v>3.0099741614852661E-4</v>
      </c>
      <c r="BU4317">
        <v>0</v>
      </c>
      <c r="BV4317">
        <v>0.52139807104794744</v>
      </c>
      <c r="BW4317">
        <v>16.060002861383026</v>
      </c>
      <c r="BX4317">
        <v>33.152112100495366</v>
      </c>
      <c r="BY4317">
        <v>33.056397562127593</v>
      </c>
      <c r="BZ4317">
        <v>1020.8111038910413</v>
      </c>
      <c r="CA4317">
        <v>270.54162153111315</v>
      </c>
      <c r="CB4317">
        <v>227.93556096122811</v>
      </c>
      <c r="CC4317" s="156">
        <v>0.98</v>
      </c>
      <c r="CD4317">
        <v>1710</v>
      </c>
      <c r="CE4317">
        <v>0.18603706201909653</v>
      </c>
      <c r="CF4317">
        <v>6.577289050846332</v>
      </c>
      <c r="CG4317">
        <v>0.22331268181109845</v>
      </c>
      <c r="CH4317">
        <v>19.340116093401576</v>
      </c>
      <c r="CI4317">
        <v>8</v>
      </c>
    </row>
    <row r="4318" spans="47:87" x14ac:dyDescent="0.3">
      <c r="AU4318">
        <v>0.3</v>
      </c>
      <c r="AV4318">
        <v>21.493202549604234</v>
      </c>
      <c r="AW4318">
        <v>0.3373709217952528</v>
      </c>
      <c r="AX4318">
        <v>0.53620834055048927</v>
      </c>
      <c r="AY4318">
        <v>296.1602557445508</v>
      </c>
      <c r="AZ4318">
        <v>9.829964260912874E-2</v>
      </c>
      <c r="BA4318">
        <v>389.73369252492586</v>
      </c>
      <c r="BB4318">
        <v>218.66415367047171</v>
      </c>
      <c r="BC4318">
        <v>1</v>
      </c>
      <c r="BD4318">
        <v>42.339589775393172</v>
      </c>
      <c r="BE4318">
        <v>80.958465611534862</v>
      </c>
      <c r="BF4318">
        <v>14.344255200777912</v>
      </c>
      <c r="BG4318">
        <v>2.831250194821227</v>
      </c>
      <c r="BH4318">
        <v>427.74570765667244</v>
      </c>
      <c r="BI4318">
        <v>0.19999999999999998</v>
      </c>
      <c r="BJ4318">
        <v>2256.5233590548205</v>
      </c>
      <c r="BK4318">
        <v>680.28361539117191</v>
      </c>
      <c r="BL4318">
        <v>874.84324371886783</v>
      </c>
      <c r="BM4318">
        <v>1070.0249326921398</v>
      </c>
      <c r="BN4318">
        <v>53.412777764632345</v>
      </c>
      <c r="BO4318">
        <v>30.347688103517054</v>
      </c>
      <c r="BP4318">
        <v>6.8625330441998672E-2</v>
      </c>
      <c r="BQ4318">
        <v>100</v>
      </c>
      <c r="BR4318">
        <v>357.95822955384756</v>
      </c>
      <c r="BS4318">
        <v>5.0690329974207075E-2</v>
      </c>
      <c r="BT4318">
        <v>2.8603916243188443E-4</v>
      </c>
      <c r="BU4318">
        <v>0</v>
      </c>
      <c r="BV4318">
        <v>0.53638565046355458</v>
      </c>
      <c r="BW4318">
        <v>13.904835192820656</v>
      </c>
      <c r="BX4318">
        <v>37.708246275481258</v>
      </c>
      <c r="BY4318">
        <v>27.140541841841234</v>
      </c>
      <c r="BZ4318">
        <v>1171.9309644044524</v>
      </c>
      <c r="CA4318">
        <v>359.76070926422756</v>
      </c>
      <c r="CB4318">
        <v>247.59352267984244</v>
      </c>
      <c r="CC4318" s="156">
        <v>0.95</v>
      </c>
      <c r="CD4318">
        <v>1250</v>
      </c>
      <c r="CE4318">
        <v>0.12602308694470699</v>
      </c>
      <c r="CF4318">
        <v>4.1510992077610158</v>
      </c>
      <c r="CG4318">
        <v>0.15688408044704449</v>
      </c>
      <c r="CH4318">
        <v>3.5255696363653599</v>
      </c>
      <c r="CI4318">
        <v>14</v>
      </c>
    </row>
    <row r="4319" spans="47:87" x14ac:dyDescent="0.3">
      <c r="AU4319">
        <v>0.3</v>
      </c>
      <c r="AV4319">
        <v>19.736299636580696</v>
      </c>
      <c r="AW4319">
        <v>0.30274259667183312</v>
      </c>
      <c r="AX4319">
        <v>1.816465097561228</v>
      </c>
      <c r="AY4319">
        <v>318.74918747065863</v>
      </c>
      <c r="AZ4319">
        <v>0.10381156195258405</v>
      </c>
      <c r="BA4319">
        <v>438.67007609750362</v>
      </c>
      <c r="BB4319">
        <v>308.88263769710522</v>
      </c>
      <c r="BC4319">
        <v>1</v>
      </c>
      <c r="BD4319">
        <v>52.351385412418381</v>
      </c>
      <c r="BE4319">
        <v>111.24934063024402</v>
      </c>
      <c r="BF4319">
        <v>9.1262051051792525</v>
      </c>
      <c r="BG4319">
        <v>3.5381062761312156</v>
      </c>
      <c r="BH4319">
        <v>415.41634538559714</v>
      </c>
      <c r="BI4319">
        <v>0.19999999999999998</v>
      </c>
      <c r="BJ4319">
        <v>2525.3339943940464</v>
      </c>
      <c r="BK4319">
        <v>684.03922828124951</v>
      </c>
      <c r="BL4319">
        <v>832.32539728809229</v>
      </c>
      <c r="BM4319">
        <v>995.09038659020609</v>
      </c>
      <c r="BN4319">
        <v>122.35588020420559</v>
      </c>
      <c r="BO4319">
        <v>27.329733577986598</v>
      </c>
      <c r="BP4319">
        <v>4.9737386633724893E-2</v>
      </c>
      <c r="BQ4319">
        <v>100</v>
      </c>
      <c r="BR4319">
        <v>321.3017062099031</v>
      </c>
      <c r="BS4319">
        <v>5.2033605586015316E-2</v>
      </c>
      <c r="BT4319">
        <v>3.0569755909929297E-4</v>
      </c>
      <c r="BU4319">
        <v>0</v>
      </c>
      <c r="BV4319">
        <v>0.58393987561459992</v>
      </c>
      <c r="BW4319">
        <v>14.840624010029503</v>
      </c>
      <c r="BX4319">
        <v>34.372552697083407</v>
      </c>
      <c r="BY4319">
        <v>36.858467627442955</v>
      </c>
      <c r="BZ4319">
        <v>1071.2725219351469</v>
      </c>
      <c r="CA4319">
        <v>290.76636950165761</v>
      </c>
      <c r="CB4319">
        <v>224.57256300332193</v>
      </c>
      <c r="CC4319" s="156">
        <v>0.86</v>
      </c>
      <c r="CD4319">
        <v>1390</v>
      </c>
      <c r="CE4319">
        <v>0.1500373295813866</v>
      </c>
      <c r="CF4319">
        <v>5.9120429060155129</v>
      </c>
      <c r="CG4319">
        <v>0.19789203098530525</v>
      </c>
      <c r="CH4319">
        <v>15.298144592482741</v>
      </c>
      <c r="CI4319">
        <v>9</v>
      </c>
    </row>
    <row r="4320" spans="47:87" x14ac:dyDescent="0.3">
      <c r="AU4320">
        <v>0.3</v>
      </c>
      <c r="AV4320">
        <v>19.469377412088537</v>
      </c>
      <c r="AW4320">
        <v>0.24103814179643537</v>
      </c>
      <c r="AX4320">
        <v>0.75101418475832715</v>
      </c>
      <c r="AY4320">
        <v>320.14839129167962</v>
      </c>
      <c r="AZ4320">
        <v>9.421838468156693E-2</v>
      </c>
      <c r="BA4320">
        <v>452.25357888772299</v>
      </c>
      <c r="BB4320">
        <v>410.53782309280621</v>
      </c>
      <c r="BC4320">
        <v>1</v>
      </c>
      <c r="BD4320">
        <v>31.315456706457883</v>
      </c>
      <c r="BE4320">
        <v>92.133496835322191</v>
      </c>
      <c r="BF4320">
        <v>12.22333811503969</v>
      </c>
      <c r="BG4320">
        <v>3.3905720820606793</v>
      </c>
      <c r="BH4320">
        <v>417.78342775642989</v>
      </c>
      <c r="BI4320">
        <v>0.2</v>
      </c>
      <c r="BJ4320">
        <v>2447.2121996818455</v>
      </c>
      <c r="BK4320">
        <v>689.4608600822902</v>
      </c>
      <c r="BL4320">
        <v>892.27858546886091</v>
      </c>
      <c r="BM4320">
        <v>1029.3335998632381</v>
      </c>
      <c r="BN4320">
        <v>168.78218867758787</v>
      </c>
      <c r="BO4320">
        <v>21.659348779522567</v>
      </c>
      <c r="BP4320">
        <v>5.1688875760572281E-2</v>
      </c>
      <c r="BQ4320">
        <v>100</v>
      </c>
      <c r="BR4320">
        <v>279.77853313111592</v>
      </c>
      <c r="BS4320">
        <v>5.8061542231241554E-2</v>
      </c>
      <c r="BT4320">
        <v>2.9981965300944719E-4</v>
      </c>
      <c r="BU4320">
        <v>0</v>
      </c>
      <c r="BV4320">
        <v>0.54864605281432854</v>
      </c>
      <c r="BW4320">
        <v>15.732006685861398</v>
      </c>
      <c r="BX4320">
        <v>36.6466984824186</v>
      </c>
      <c r="BY4320">
        <v>42.132110017787191</v>
      </c>
      <c r="BZ4320">
        <v>1023.6787785711018</v>
      </c>
      <c r="CA4320">
        <v>278.6289254671679</v>
      </c>
      <c r="CB4320">
        <v>255.21885557026511</v>
      </c>
      <c r="CC4320" s="156">
        <v>0.71</v>
      </c>
      <c r="CD4320">
        <v>1000</v>
      </c>
      <c r="CE4320">
        <v>0.27318272635685936</v>
      </c>
      <c r="CF4320">
        <v>9.9294232255904475</v>
      </c>
      <c r="CG4320">
        <v>0.37559190691824612</v>
      </c>
      <c r="CH4320">
        <v>45.675071556307287</v>
      </c>
      <c r="CI4320">
        <v>4</v>
      </c>
    </row>
    <row r="4321" spans="47:87" x14ac:dyDescent="0.3">
      <c r="AU4321">
        <v>0.3</v>
      </c>
      <c r="AV4321">
        <v>21.093473081435295</v>
      </c>
      <c r="AW4321">
        <v>0.24823207152662757</v>
      </c>
      <c r="AX4321">
        <v>0</v>
      </c>
      <c r="AY4321">
        <v>333.0488561395332</v>
      </c>
      <c r="AZ4321">
        <v>0.1044576528947902</v>
      </c>
      <c r="BA4321">
        <v>393.27797776219842</v>
      </c>
      <c r="BB4321">
        <v>421.62270041446163</v>
      </c>
      <c r="BC4321">
        <v>1</v>
      </c>
      <c r="BD4321">
        <v>34.673861831542609</v>
      </c>
      <c r="BE4321">
        <v>95.669093210242764</v>
      </c>
      <c r="BF4321">
        <v>12.699419962969177</v>
      </c>
      <c r="BG4321">
        <v>4.8149874875925898</v>
      </c>
      <c r="BH4321">
        <v>382.9433244225707</v>
      </c>
      <c r="BI4321">
        <v>0.20000000000000004</v>
      </c>
      <c r="BJ4321">
        <v>2443.3875137978384</v>
      </c>
      <c r="BK4321">
        <v>691.96642932770658</v>
      </c>
      <c r="BL4321">
        <v>807.55018521148213</v>
      </c>
      <c r="BM4321">
        <v>796.48847748624155</v>
      </c>
      <c r="BN4321">
        <v>214.14409179676889</v>
      </c>
      <c r="BO4321">
        <v>22.293153652867762</v>
      </c>
      <c r="BP4321">
        <v>5.4728278205740631E-2</v>
      </c>
      <c r="BQ4321">
        <v>100</v>
      </c>
      <c r="BR4321">
        <v>338.08736263456422</v>
      </c>
      <c r="BS4321">
        <v>5.7828764638418052E-2</v>
      </c>
      <c r="BT4321">
        <v>3.0233369788965552E-4</v>
      </c>
      <c r="BU4321">
        <v>4.2104781815283978</v>
      </c>
      <c r="BV4321">
        <v>0.56022349126359472</v>
      </c>
      <c r="BW4321">
        <v>15.442280895861774</v>
      </c>
      <c r="BX4321">
        <v>36.891701042004939</v>
      </c>
      <c r="BY4321">
        <v>32.730458206806674</v>
      </c>
      <c r="BZ4321">
        <v>1397.3682870615949</v>
      </c>
      <c r="CA4321">
        <v>325.08851209616387</v>
      </c>
      <c r="CB4321">
        <v>254.19866109784147</v>
      </c>
      <c r="CC4321" s="156">
        <v>0.74</v>
      </c>
      <c r="CD4321">
        <v>2190</v>
      </c>
      <c r="CE4321">
        <v>0.12264442900690153</v>
      </c>
      <c r="CF4321">
        <v>5.4169949177930334</v>
      </c>
      <c r="CG4321">
        <v>0.1660836176802962</v>
      </c>
      <c r="CH4321">
        <v>8.9042855026831873</v>
      </c>
      <c r="CI4321">
        <v>11</v>
      </c>
    </row>
    <row r="4322" spans="47:87" x14ac:dyDescent="0.3">
      <c r="AU4322">
        <v>0.3</v>
      </c>
      <c r="AV4322">
        <v>20.293558980727816</v>
      </c>
      <c r="AW4322">
        <v>0.33968596730264405</v>
      </c>
      <c r="AX4322">
        <v>0.96553713936004826</v>
      </c>
      <c r="AY4322">
        <v>345.19683845738666</v>
      </c>
      <c r="AZ4322">
        <v>9.9261386319458925E-2</v>
      </c>
      <c r="BA4322">
        <v>389.24787646289195</v>
      </c>
      <c r="BB4322">
        <v>365.26033934968211</v>
      </c>
      <c r="BC4322">
        <v>1</v>
      </c>
      <c r="BD4322">
        <v>42.382731018032857</v>
      </c>
      <c r="BE4322">
        <v>96.49514177050763</v>
      </c>
      <c r="BF4322">
        <v>13.696693921552304</v>
      </c>
      <c r="BG4322">
        <v>4.563997956558981</v>
      </c>
      <c r="BH4322">
        <v>419.64360941148675</v>
      </c>
      <c r="BI4322">
        <v>0.2</v>
      </c>
      <c r="BJ4322">
        <v>2340.8908684020917</v>
      </c>
      <c r="BK4322">
        <v>697.79211204470198</v>
      </c>
      <c r="BL4322">
        <v>940.42758462097277</v>
      </c>
      <c r="BM4322">
        <v>960.31953227854649</v>
      </c>
      <c r="BN4322">
        <v>162.86733607391466</v>
      </c>
      <c r="BO4322">
        <v>30.607969688383072</v>
      </c>
      <c r="BP4322">
        <v>6.2780684699918959E-2</v>
      </c>
      <c r="BQ4322">
        <v>100</v>
      </c>
      <c r="BR4322">
        <v>386.50313465835251</v>
      </c>
      <c r="BS4322">
        <v>5.7117433440109396E-2</v>
      </c>
      <c r="BT4322">
        <v>3.0033663123883633E-4</v>
      </c>
      <c r="BU4322">
        <v>19.018869715628234</v>
      </c>
      <c r="BV4322">
        <v>0.51564207623569036</v>
      </c>
      <c r="BW4322">
        <v>15.086193444480532</v>
      </c>
      <c r="BX4322">
        <v>35.9473716317327</v>
      </c>
      <c r="BY4322">
        <v>31.021805003137629</v>
      </c>
      <c r="BZ4322">
        <v>1023.9532750617682</v>
      </c>
      <c r="CA4322">
        <v>414.26287606656194</v>
      </c>
      <c r="CB4322">
        <v>233.16105178943823</v>
      </c>
      <c r="CC4322" s="156">
        <v>0.95</v>
      </c>
      <c r="CD4322">
        <v>1930</v>
      </c>
      <c r="CE4322">
        <v>0.18310344715551286</v>
      </c>
      <c r="CF4322">
        <v>5.7251550756977174</v>
      </c>
      <c r="CG4322">
        <v>0.22122536587217301</v>
      </c>
      <c r="CH4322">
        <v>13.065850522169264</v>
      </c>
      <c r="CI4322">
        <v>8</v>
      </c>
    </row>
    <row r="4323" spans="47:87" x14ac:dyDescent="0.3">
      <c r="AU4323">
        <v>0.3</v>
      </c>
      <c r="AV4323">
        <v>19.207183029843698</v>
      </c>
      <c r="AW4323">
        <v>0.33174718874428488</v>
      </c>
      <c r="AX4323">
        <v>0.58402767447146053</v>
      </c>
      <c r="AY4323">
        <v>326.86167930170285</v>
      </c>
      <c r="AZ4323">
        <v>0.10577162574482593</v>
      </c>
      <c r="BA4323">
        <v>427.4036237497948</v>
      </c>
      <c r="BB4323">
        <v>298.27007345297875</v>
      </c>
      <c r="BC4323">
        <v>1</v>
      </c>
      <c r="BD4323">
        <v>38.094328190499112</v>
      </c>
      <c r="BE4323">
        <v>108.70151292096932</v>
      </c>
      <c r="BF4323">
        <v>9.7269699811528127</v>
      </c>
      <c r="BG4323">
        <v>6.6072920936683559</v>
      </c>
      <c r="BH4323">
        <v>401.41592328848219</v>
      </c>
      <c r="BI4323">
        <v>0.19999999999999996</v>
      </c>
      <c r="BJ4323">
        <v>2413.6794666724741</v>
      </c>
      <c r="BK4323">
        <v>697.49802571404757</v>
      </c>
      <c r="BL4323">
        <v>962.82719920822751</v>
      </c>
      <c r="BM4323">
        <v>1148.0437238125141</v>
      </c>
      <c r="BN4323">
        <v>209.44627966907333</v>
      </c>
      <c r="BO4323">
        <v>29.638324414647606</v>
      </c>
      <c r="BP4323">
        <v>9.212939848580784E-2</v>
      </c>
      <c r="BQ4323">
        <v>100</v>
      </c>
      <c r="BR4323">
        <v>354.78960445418932</v>
      </c>
      <c r="BS4323">
        <v>5.37328289523758E-2</v>
      </c>
      <c r="BT4323">
        <v>3.1378501931993136E-4</v>
      </c>
      <c r="BU4323">
        <v>0</v>
      </c>
      <c r="BV4323">
        <v>0.56606673727143464</v>
      </c>
      <c r="BW4323">
        <v>14.604687854509972</v>
      </c>
      <c r="BX4323">
        <v>36.620154381839995</v>
      </c>
      <c r="BY4323">
        <v>30.028076254912346</v>
      </c>
      <c r="BZ4323">
        <v>974.22486854475051</v>
      </c>
      <c r="CA4323">
        <v>321.21602863965109</v>
      </c>
      <c r="CB4323">
        <v>233.22469121460836</v>
      </c>
      <c r="CC4323" s="156">
        <v>0.93</v>
      </c>
      <c r="CD4323">
        <v>1440</v>
      </c>
      <c r="CE4323">
        <v>0.13005178913656468</v>
      </c>
      <c r="CF4323">
        <v>4.4988760232494744</v>
      </c>
      <c r="CG4323">
        <v>0.16116478412187107</v>
      </c>
      <c r="CH4323">
        <v>7.0976206552870496</v>
      </c>
      <c r="CI4323">
        <v>12</v>
      </c>
    </row>
    <row r="4324" spans="47:87" x14ac:dyDescent="0.3">
      <c r="AU4324">
        <v>0.3</v>
      </c>
      <c r="AV4324">
        <v>19.841216252789192</v>
      </c>
      <c r="AW4324">
        <v>0.29663268975822377</v>
      </c>
      <c r="AX4324">
        <v>0.5336929375750058</v>
      </c>
      <c r="AY4324">
        <v>321.70308845797098</v>
      </c>
      <c r="AZ4324">
        <v>0.11124458586574079</v>
      </c>
      <c r="BA4324">
        <v>402.7365096800898</v>
      </c>
      <c r="BB4324">
        <v>379.78091804095112</v>
      </c>
      <c r="BC4324">
        <v>1</v>
      </c>
      <c r="BD4324">
        <v>35.594023746388018</v>
      </c>
      <c r="BE4324">
        <v>103.1620310214915</v>
      </c>
      <c r="BF4324">
        <v>4.5420735330334967</v>
      </c>
      <c r="BG4324">
        <v>5.0018157181038729</v>
      </c>
      <c r="BH4324">
        <v>411.44525935479624</v>
      </c>
      <c r="BI4324">
        <v>0.2</v>
      </c>
      <c r="BJ4324">
        <v>2778.1255177159392</v>
      </c>
      <c r="BK4324">
        <v>692.2966893632348</v>
      </c>
      <c r="BL4324">
        <v>907.89469512134667</v>
      </c>
      <c r="BM4324">
        <v>877.98491431712205</v>
      </c>
      <c r="BN4324">
        <v>198.99471915892047</v>
      </c>
      <c r="BO4324">
        <v>26.722640934264302</v>
      </c>
      <c r="BP4324">
        <v>5.5425337548453052E-2</v>
      </c>
      <c r="BQ4324">
        <v>100</v>
      </c>
      <c r="BR4324">
        <v>238.1274177867154</v>
      </c>
      <c r="BS4324">
        <v>5.9020206812083933E-2</v>
      </c>
      <c r="BT4324">
        <v>3.095186105849119E-4</v>
      </c>
      <c r="BU4324">
        <v>0</v>
      </c>
      <c r="BV4324">
        <v>0.52018495900478601</v>
      </c>
      <c r="BW4324">
        <v>14.170502218768641</v>
      </c>
      <c r="BX4324">
        <v>37.397720367693907</v>
      </c>
      <c r="BY4324">
        <v>32.911678238944035</v>
      </c>
      <c r="BZ4324">
        <v>1103.7779065348261</v>
      </c>
      <c r="CA4324">
        <v>307.20741759715486</v>
      </c>
      <c r="CB4324">
        <v>218.82854679151697</v>
      </c>
      <c r="CC4324" s="156">
        <v>1.1200000000000001</v>
      </c>
      <c r="CD4324">
        <v>200</v>
      </c>
      <c r="CE4324">
        <v>0.27153718271944616</v>
      </c>
      <c r="CF4324">
        <v>8.3750089559825014</v>
      </c>
      <c r="CG4324">
        <v>0.37189900103792228</v>
      </c>
      <c r="CH4324">
        <v>37.630252354236355</v>
      </c>
      <c r="CI4324">
        <v>4</v>
      </c>
    </row>
    <row r="4325" spans="47:87" x14ac:dyDescent="0.3">
      <c r="AU4325">
        <v>0.3</v>
      </c>
      <c r="AV4325">
        <v>21.48266954840879</v>
      </c>
      <c r="AW4325">
        <v>0.34452063165604213</v>
      </c>
      <c r="AX4325">
        <v>0.82672265213109286</v>
      </c>
      <c r="AY4325">
        <v>348.25775685585103</v>
      </c>
      <c r="AZ4325">
        <v>0.11334175450210464</v>
      </c>
      <c r="BA4325">
        <v>490.62286975342795</v>
      </c>
      <c r="BB4325">
        <v>328.79616654690972</v>
      </c>
      <c r="BC4325">
        <v>1</v>
      </c>
      <c r="BD4325">
        <v>40.353064894623074</v>
      </c>
      <c r="BE4325">
        <v>98.252497196819093</v>
      </c>
      <c r="BF4325">
        <v>10.692339758993242</v>
      </c>
      <c r="BG4325">
        <v>5.4312239523922861</v>
      </c>
      <c r="BH4325">
        <v>425.68581783599814</v>
      </c>
      <c r="BI4325">
        <v>0.20000000000000004</v>
      </c>
      <c r="BJ4325">
        <v>2702.396854609171</v>
      </c>
      <c r="BK4325">
        <v>684.50864209019278</v>
      </c>
      <c r="BL4325">
        <v>852.13218157531071</v>
      </c>
      <c r="BM4325">
        <v>1033.2954407744858</v>
      </c>
      <c r="BN4325">
        <v>90.942424741809887</v>
      </c>
      <c r="BO4325">
        <v>31.318552389948685</v>
      </c>
      <c r="BP4325">
        <v>3.0249539699103687E-2</v>
      </c>
      <c r="BQ4325">
        <v>100</v>
      </c>
      <c r="BR4325">
        <v>362.12207362814115</v>
      </c>
      <c r="BS4325">
        <v>5.6833858132295849E-2</v>
      </c>
      <c r="BT4325">
        <v>3.1992726506308554E-4</v>
      </c>
      <c r="BU4325">
        <v>0</v>
      </c>
      <c r="BV4325">
        <v>0.52491226150692427</v>
      </c>
      <c r="BW4325">
        <v>14.675168468444136</v>
      </c>
      <c r="BX4325">
        <v>37.019348070996493</v>
      </c>
      <c r="BY4325">
        <v>35.949846343587694</v>
      </c>
      <c r="BZ4325">
        <v>1191.6816085632831</v>
      </c>
      <c r="CA4325">
        <v>240.58700377738379</v>
      </c>
      <c r="CB4325">
        <v>220.81292981023699</v>
      </c>
      <c r="CC4325" s="156">
        <v>1.1499999999999999</v>
      </c>
      <c r="CD4325">
        <v>1190</v>
      </c>
      <c r="CE4325">
        <v>0.18183664359085738</v>
      </c>
      <c r="CF4325">
        <v>6.1187710861257383</v>
      </c>
      <c r="CG4325">
        <v>0.21850748390798388</v>
      </c>
      <c r="CH4325">
        <v>17.771986411428419</v>
      </c>
      <c r="CI4325">
        <v>8</v>
      </c>
    </row>
    <row r="4326" spans="47:87" x14ac:dyDescent="0.3">
      <c r="AU4326">
        <v>0.3</v>
      </c>
      <c r="AV4326">
        <v>19.683798917733412</v>
      </c>
      <c r="AW4326">
        <v>0.28620686806514956</v>
      </c>
      <c r="AX4326">
        <v>2.045414554097357</v>
      </c>
      <c r="AY4326">
        <v>349.89886215509483</v>
      </c>
      <c r="AZ4326">
        <v>9.4292017724379951E-2</v>
      </c>
      <c r="BA4326">
        <v>470.06556211481615</v>
      </c>
      <c r="BB4326">
        <v>358.37158804618497</v>
      </c>
      <c r="BC4326">
        <v>1</v>
      </c>
      <c r="BD4326">
        <v>39.865968580320683</v>
      </c>
      <c r="BE4326">
        <v>97.323385588091412</v>
      </c>
      <c r="BF4326">
        <v>19.406986035125254</v>
      </c>
      <c r="BG4326">
        <v>5.6236017079824032</v>
      </c>
      <c r="BH4326">
        <v>433.2491688536885</v>
      </c>
      <c r="BI4326">
        <v>0.19999999999999993</v>
      </c>
      <c r="BJ4326">
        <v>2586.7784651574011</v>
      </c>
      <c r="BK4326">
        <v>684.4180359296148</v>
      </c>
      <c r="BL4326">
        <v>916.34122720691016</v>
      </c>
      <c r="BM4326">
        <v>945.59925456694316</v>
      </c>
      <c r="BN4326">
        <v>156.65562375466425</v>
      </c>
      <c r="BO4326">
        <v>25.629038378415004</v>
      </c>
      <c r="BP4326">
        <v>7.2273119084408033E-2</v>
      </c>
      <c r="BQ4326">
        <v>100</v>
      </c>
      <c r="BR4326">
        <v>266.59445769231161</v>
      </c>
      <c r="BS4326">
        <v>5.1737224247735539E-2</v>
      </c>
      <c r="BT4326">
        <v>2.9542415793238453E-4</v>
      </c>
      <c r="BU4326">
        <v>13.675117212712326</v>
      </c>
      <c r="BV4326">
        <v>0.57043901972233579</v>
      </c>
      <c r="BW4326">
        <v>16.319833741448043</v>
      </c>
      <c r="BX4326">
        <v>33.567979556396935</v>
      </c>
      <c r="BY4326">
        <v>23.729691340895155</v>
      </c>
      <c r="BZ4326">
        <v>1151.9430339473424</v>
      </c>
      <c r="CA4326">
        <v>242.66240664014765</v>
      </c>
      <c r="CB4326">
        <v>223.86409054368232</v>
      </c>
      <c r="CC4326" s="156">
        <v>0.71</v>
      </c>
      <c r="CD4326">
        <v>1470</v>
      </c>
      <c r="CE4326">
        <v>0.28298679715015185</v>
      </c>
      <c r="CF4326">
        <v>9.459383929217438</v>
      </c>
      <c r="CG4326">
        <v>0.34090501031222536</v>
      </c>
      <c r="CH4326">
        <v>37.459781286215311</v>
      </c>
      <c r="CI4326">
        <v>4</v>
      </c>
    </row>
    <row r="4327" spans="47:87" x14ac:dyDescent="0.3">
      <c r="AU4327">
        <v>0.3</v>
      </c>
      <c r="AV4327">
        <v>20.57777003465208</v>
      </c>
      <c r="AW4327">
        <v>0.3358710800779125</v>
      </c>
      <c r="AX4327">
        <v>0.79403203091045982</v>
      </c>
      <c r="AY4327">
        <v>342.01947641446071</v>
      </c>
      <c r="AZ4327">
        <v>9.9630616442132156E-2</v>
      </c>
      <c r="BA4327">
        <v>416.79207113672896</v>
      </c>
      <c r="BB4327">
        <v>303.36653053698342</v>
      </c>
      <c r="BC4327">
        <v>1</v>
      </c>
      <c r="BD4327">
        <v>40.348658002965728</v>
      </c>
      <c r="BE4327">
        <v>107.5692420197512</v>
      </c>
      <c r="BF4327">
        <v>12.107825510899847</v>
      </c>
      <c r="BG4327">
        <v>4.8678874181716854</v>
      </c>
      <c r="BH4327">
        <v>399.10804150460683</v>
      </c>
      <c r="BI4327">
        <v>0.19999999999999998</v>
      </c>
      <c r="BJ4327">
        <v>2567.0802044307043</v>
      </c>
      <c r="BK4327">
        <v>667.04904003207571</v>
      </c>
      <c r="BL4327">
        <v>925.2258079228875</v>
      </c>
      <c r="BM4327">
        <v>661.94018906333974</v>
      </c>
      <c r="BN4327">
        <v>128.62414791265957</v>
      </c>
      <c r="BO4327">
        <v>30.308778559399776</v>
      </c>
      <c r="BP4327">
        <v>5.6661854758419443E-2</v>
      </c>
      <c r="BQ4327">
        <v>100</v>
      </c>
      <c r="BR4327">
        <v>339.11079511838744</v>
      </c>
      <c r="BS4327">
        <v>4.9644931675606151E-2</v>
      </c>
      <c r="BT4327">
        <v>3.090259242796907E-4</v>
      </c>
      <c r="BU4327">
        <v>62.254690536849793</v>
      </c>
      <c r="BV4327">
        <v>0.54667115533523136</v>
      </c>
      <c r="BW4327">
        <v>14.789464080315959</v>
      </c>
      <c r="BX4327">
        <v>33.421139174726221</v>
      </c>
      <c r="BY4327">
        <v>32.867988065116243</v>
      </c>
      <c r="BZ4327">
        <v>1011.5926806348558</v>
      </c>
      <c r="CA4327">
        <v>282.70853486050822</v>
      </c>
      <c r="CB4327">
        <v>246.22931705333664</v>
      </c>
      <c r="CC4327" s="156">
        <v>1.06</v>
      </c>
      <c r="CD4327">
        <v>1440</v>
      </c>
      <c r="CE4327">
        <v>0.13656586730976916</v>
      </c>
      <c r="CF4327">
        <v>5.9664501101452165</v>
      </c>
      <c r="CG4327">
        <v>0.17777632618427036</v>
      </c>
      <c r="CH4327">
        <v>8.8128797552270264</v>
      </c>
      <c r="CI4327">
        <v>11</v>
      </c>
    </row>
    <row r="4328" spans="47:87" x14ac:dyDescent="0.3">
      <c r="AU4328">
        <v>0.3</v>
      </c>
      <c r="AV4328">
        <v>21.017241208807828</v>
      </c>
      <c r="AW4328">
        <v>0.3190088913493932</v>
      </c>
      <c r="AX4328">
        <v>0.35610289735941664</v>
      </c>
      <c r="AY4328">
        <v>325.618736612654</v>
      </c>
      <c r="AZ4328">
        <v>8.1159986077698712E-2</v>
      </c>
      <c r="BA4328">
        <v>418.64834154067512</v>
      </c>
      <c r="BB4328">
        <v>351.37854387974306</v>
      </c>
      <c r="BC4328">
        <v>1</v>
      </c>
      <c r="BD4328">
        <v>45.968723639756327</v>
      </c>
      <c r="BE4328">
        <v>108.68712762182727</v>
      </c>
      <c r="BF4328">
        <v>15.232052377679025</v>
      </c>
      <c r="BG4328">
        <v>3.6296947545822196</v>
      </c>
      <c r="BH4328">
        <v>462.17440641418477</v>
      </c>
      <c r="BI4328">
        <v>0.20000000000000007</v>
      </c>
      <c r="BJ4328">
        <v>2601.4779219025995</v>
      </c>
      <c r="BK4328">
        <v>705.18045916709207</v>
      </c>
      <c r="BL4328">
        <v>957.78027184014422</v>
      </c>
      <c r="BM4328">
        <v>891.57801600696894</v>
      </c>
      <c r="BN4328">
        <v>222.02531844711439</v>
      </c>
      <c r="BO4328">
        <v>28.567201037854201</v>
      </c>
      <c r="BP4328">
        <v>8.057157126969651E-2</v>
      </c>
      <c r="BQ4328">
        <v>100</v>
      </c>
      <c r="BR4328">
        <v>247.30477978660267</v>
      </c>
      <c r="BS4328">
        <v>5.8895040633642821E-2</v>
      </c>
      <c r="BT4328">
        <v>3.0905545281781181E-4</v>
      </c>
      <c r="BU4328">
        <v>0</v>
      </c>
      <c r="BV4328">
        <v>0.57284098867055488</v>
      </c>
      <c r="BW4328">
        <v>14.445898285613747</v>
      </c>
      <c r="BX4328">
        <v>37.208676751792879</v>
      </c>
      <c r="BY4328">
        <v>34.753890191507651</v>
      </c>
      <c r="BZ4328">
        <v>853.27347063447746</v>
      </c>
      <c r="CA4328">
        <v>359.38576171535084</v>
      </c>
      <c r="CB4328">
        <v>221.4249518837878</v>
      </c>
      <c r="CC4328" s="156">
        <v>1.1000000000000001</v>
      </c>
      <c r="CD4328">
        <v>1280</v>
      </c>
      <c r="CE4328">
        <v>0.12906488006197514</v>
      </c>
      <c r="CF4328">
        <v>5.6933923416319683</v>
      </c>
      <c r="CG4328">
        <v>0.16788300122155481</v>
      </c>
      <c r="CH4328">
        <v>9.1403801174650887</v>
      </c>
      <c r="CI4328">
        <v>12</v>
      </c>
    </row>
    <row r="4329" spans="47:87" x14ac:dyDescent="0.3">
      <c r="AU4329">
        <v>0.3</v>
      </c>
      <c r="AV4329">
        <v>20.232540360672594</v>
      </c>
      <c r="AW4329">
        <v>0.30357312832455285</v>
      </c>
      <c r="AX4329">
        <v>2.2634835539499858</v>
      </c>
      <c r="AY4329">
        <v>331.09515930180447</v>
      </c>
      <c r="AZ4329">
        <v>8.6449646427828195E-2</v>
      </c>
      <c r="BA4329">
        <v>381.94926409914041</v>
      </c>
      <c r="BB4329">
        <v>301.06953004781269</v>
      </c>
      <c r="BC4329">
        <v>1</v>
      </c>
      <c r="BD4329">
        <v>36.135625573288777</v>
      </c>
      <c r="BE4329">
        <v>92.426565793879121</v>
      </c>
      <c r="BF4329">
        <v>7.6898771477051397</v>
      </c>
      <c r="BG4329">
        <v>5.8922122222024074</v>
      </c>
      <c r="BH4329">
        <v>413.49718758248252</v>
      </c>
      <c r="BI4329">
        <v>0.2</v>
      </c>
      <c r="BJ4329">
        <v>1898.6044569813394</v>
      </c>
      <c r="BK4329">
        <v>691.64737887592594</v>
      </c>
      <c r="BL4329">
        <v>906.80699313192963</v>
      </c>
      <c r="BM4329">
        <v>959.46553852789077</v>
      </c>
      <c r="BN4329">
        <v>209.90227151280644</v>
      </c>
      <c r="BO4329">
        <v>27.358468373063932</v>
      </c>
      <c r="BP4329">
        <v>5.5570484322380972E-2</v>
      </c>
      <c r="BQ4329">
        <v>100</v>
      </c>
      <c r="BR4329">
        <v>354.12193760155293</v>
      </c>
      <c r="BS4329">
        <v>5.8261706148124939E-2</v>
      </c>
      <c r="BT4329">
        <v>2.9615427110421918E-4</v>
      </c>
      <c r="BU4329">
        <v>55.095465110748485</v>
      </c>
      <c r="BV4329">
        <v>0.50224608606481103</v>
      </c>
      <c r="BW4329">
        <v>14.956123304645647</v>
      </c>
      <c r="BX4329">
        <v>37.72407629026543</v>
      </c>
      <c r="BY4329">
        <v>30.519106326860751</v>
      </c>
      <c r="BZ4329">
        <v>753.13615513328568</v>
      </c>
      <c r="CA4329">
        <v>185.74411207851966</v>
      </c>
      <c r="CB4329">
        <v>221.22166675558893</v>
      </c>
      <c r="CC4329" s="156">
        <v>0.86</v>
      </c>
      <c r="CD4329">
        <v>1780</v>
      </c>
      <c r="CE4329">
        <v>0.12901604905454422</v>
      </c>
      <c r="CF4329">
        <v>4.4896723463195745</v>
      </c>
      <c r="CG4329">
        <v>0.15588716609701206</v>
      </c>
      <c r="CH4329">
        <v>5.2290192799295978</v>
      </c>
      <c r="CI4329">
        <v>13</v>
      </c>
    </row>
    <row r="4330" spans="47:87" x14ac:dyDescent="0.3">
      <c r="AU4330">
        <v>0.3</v>
      </c>
      <c r="AV4330">
        <v>20.698791173919695</v>
      </c>
      <c r="AW4330">
        <v>0.29757191531359206</v>
      </c>
      <c r="AX4330">
        <v>1.5777187387509355</v>
      </c>
      <c r="AY4330">
        <v>351.13334337466222</v>
      </c>
      <c r="AZ4330">
        <v>9.3937094995596271E-2</v>
      </c>
      <c r="BA4330">
        <v>314.64106863636908</v>
      </c>
      <c r="BB4330">
        <v>357.38387609551683</v>
      </c>
      <c r="BC4330">
        <v>1</v>
      </c>
      <c r="BD4330">
        <v>36.231151466240448</v>
      </c>
      <c r="BE4330">
        <v>101.78141402331767</v>
      </c>
      <c r="BF4330">
        <v>9.5482701456518839</v>
      </c>
      <c r="BG4330">
        <v>4.6403591712445218</v>
      </c>
      <c r="BH4330">
        <v>406.41787910168563</v>
      </c>
      <c r="BI4330">
        <v>0.2</v>
      </c>
      <c r="BJ4330">
        <v>2776.2461841689792</v>
      </c>
      <c r="BK4330">
        <v>690.60500542092541</v>
      </c>
      <c r="BL4330">
        <v>909.79391474151998</v>
      </c>
      <c r="BM4330">
        <v>894.75710126790079</v>
      </c>
      <c r="BN4330">
        <v>130.76749753907191</v>
      </c>
      <c r="BO4330">
        <v>26.966793229367809</v>
      </c>
      <c r="BP4330">
        <v>3.6327232313920155E-2</v>
      </c>
      <c r="BQ4330">
        <v>100</v>
      </c>
      <c r="BR4330">
        <v>336.07363110090711</v>
      </c>
      <c r="BS4330">
        <v>5.417394574531853E-2</v>
      </c>
      <c r="BT4330">
        <v>3.0587006825879187E-4</v>
      </c>
      <c r="BU4330">
        <v>32.417633642850717</v>
      </c>
      <c r="BV4330">
        <v>0.58466792988806315</v>
      </c>
      <c r="BW4330">
        <v>15.217731017126081</v>
      </c>
      <c r="BX4330">
        <v>37.044828255623642</v>
      </c>
      <c r="BY4330">
        <v>40.508768119072172</v>
      </c>
      <c r="BZ4330">
        <v>827.14982724817014</v>
      </c>
      <c r="CA4330">
        <v>235.05364684418913</v>
      </c>
      <c r="CB4330">
        <v>225.27421343991554</v>
      </c>
      <c r="CC4330" s="156">
        <v>0.83</v>
      </c>
      <c r="CD4330">
        <v>1390</v>
      </c>
      <c r="CE4330">
        <v>0.33933689754540541</v>
      </c>
      <c r="CF4330">
        <v>9.3379596173645218</v>
      </c>
      <c r="CG4330">
        <v>0.42412852586050637</v>
      </c>
      <c r="CH4330">
        <v>39.022061025916763</v>
      </c>
      <c r="CI4330">
        <v>4</v>
      </c>
    </row>
    <row r="4331" spans="47:87" x14ac:dyDescent="0.3">
      <c r="AU4331">
        <v>0.3</v>
      </c>
      <c r="AV4331">
        <v>20.153030025265846</v>
      </c>
      <c r="AW4331">
        <v>0.28403567509487754</v>
      </c>
      <c r="AX4331">
        <v>1.469339428307985</v>
      </c>
      <c r="AY4331">
        <v>342.00394649017164</v>
      </c>
      <c r="AZ4331">
        <v>0.10207106843711082</v>
      </c>
      <c r="BA4331">
        <v>549.97435996953391</v>
      </c>
      <c r="BB4331">
        <v>334.88470537245934</v>
      </c>
      <c r="BC4331">
        <v>1</v>
      </c>
      <c r="BD4331">
        <v>41.650088750708264</v>
      </c>
      <c r="BE4331">
        <v>91.213955786069761</v>
      </c>
      <c r="BF4331">
        <v>17.079343305465219</v>
      </c>
      <c r="BG4331">
        <v>3.7310140645082592</v>
      </c>
      <c r="BH4331">
        <v>417.66381502029265</v>
      </c>
      <c r="BI4331">
        <v>0.19999999999999993</v>
      </c>
      <c r="BJ4331">
        <v>2566.5989044665721</v>
      </c>
      <c r="BK4331">
        <v>686.98415703161686</v>
      </c>
      <c r="BL4331">
        <v>893.99796787576611</v>
      </c>
      <c r="BM4331">
        <v>904.04450441263168</v>
      </c>
      <c r="BN4331">
        <v>148.84883848578238</v>
      </c>
      <c r="BO4331">
        <v>25.87757561726152</v>
      </c>
      <c r="BP4331">
        <v>1.7932870701708407E-2</v>
      </c>
      <c r="BQ4331">
        <v>100</v>
      </c>
      <c r="BR4331">
        <v>399.70835574243279</v>
      </c>
      <c r="BS4331">
        <v>5.6319245381595502E-2</v>
      </c>
      <c r="BT4331">
        <v>3.2416808925318146E-4</v>
      </c>
      <c r="BU4331">
        <v>0</v>
      </c>
      <c r="BV4331">
        <v>0.59632370304689497</v>
      </c>
      <c r="BW4331">
        <v>15.463915232883439</v>
      </c>
      <c r="BX4331">
        <v>36.383673639450954</v>
      </c>
      <c r="BY4331">
        <v>32.11766264785372</v>
      </c>
      <c r="BZ4331">
        <v>670.55469743521553</v>
      </c>
      <c r="CA4331">
        <v>226.48940659835637</v>
      </c>
      <c r="CB4331">
        <v>231.85604152576852</v>
      </c>
      <c r="CC4331" s="156">
        <v>1.1100000000000001</v>
      </c>
      <c r="CD4331">
        <v>1850</v>
      </c>
      <c r="CE4331">
        <v>8.607596217849256E-2</v>
      </c>
      <c r="CF4331">
        <v>2.8112676002585975</v>
      </c>
      <c r="CG4331">
        <v>0.11754887465136089</v>
      </c>
      <c r="CH4331">
        <v>0.2075406307121419</v>
      </c>
      <c r="CI4331">
        <v>19</v>
      </c>
    </row>
    <row r="4332" spans="47:87" x14ac:dyDescent="0.3">
      <c r="AU4332">
        <v>0.3</v>
      </c>
      <c r="AV4332">
        <v>19.527642263764605</v>
      </c>
      <c r="AW4332">
        <v>0.22457864051472276</v>
      </c>
      <c r="AX4332">
        <v>1.5059766964165466</v>
      </c>
      <c r="AY4332">
        <v>320.61749409419036</v>
      </c>
      <c r="AZ4332">
        <v>0.11003036819440565</v>
      </c>
      <c r="BA4332">
        <v>483.80480740223953</v>
      </c>
      <c r="BB4332">
        <v>302.69893945069168</v>
      </c>
      <c r="BC4332">
        <v>1</v>
      </c>
      <c r="BD4332">
        <v>36.686967397802803</v>
      </c>
      <c r="BE4332">
        <v>98.929085199911825</v>
      </c>
      <c r="BF4332">
        <v>15.026074666302767</v>
      </c>
      <c r="BG4332">
        <v>4.7274116184317929</v>
      </c>
      <c r="BH4332">
        <v>466.57872648821223</v>
      </c>
      <c r="BI4332">
        <v>0.20000000000000004</v>
      </c>
      <c r="BJ4332">
        <v>2429.4931939613102</v>
      </c>
      <c r="BK4332">
        <v>682.35454505684947</v>
      </c>
      <c r="BL4332">
        <v>857.21274089693065</v>
      </c>
      <c r="BM4332">
        <v>833.37027243403475</v>
      </c>
      <c r="BN4332">
        <v>169.79051915253365</v>
      </c>
      <c r="BO4332">
        <v>20.210186090838278</v>
      </c>
      <c r="BP4332">
        <v>4.4427355088431944E-2</v>
      </c>
      <c r="BQ4332">
        <v>100</v>
      </c>
      <c r="BR4332">
        <v>300.27993452835079</v>
      </c>
      <c r="BS4332">
        <v>5.8370003508584047E-2</v>
      </c>
      <c r="BT4332">
        <v>2.9513825766392602E-4</v>
      </c>
      <c r="BU4332">
        <v>45.390942550131122</v>
      </c>
      <c r="BV4332">
        <v>0.53130359480349221</v>
      </c>
      <c r="BW4332">
        <v>14.571534498893474</v>
      </c>
      <c r="BX4332">
        <v>38.261630996815583</v>
      </c>
      <c r="BY4332">
        <v>32.218382473232047</v>
      </c>
      <c r="BZ4332">
        <v>996.97937926573582</v>
      </c>
      <c r="CA4332">
        <v>339.76942259366558</v>
      </c>
      <c r="CB4332">
        <v>214.05671255882061</v>
      </c>
      <c r="CC4332" s="156">
        <v>0.77</v>
      </c>
      <c r="CD4332">
        <v>2870</v>
      </c>
      <c r="CE4332">
        <v>0.11860811521175929</v>
      </c>
      <c r="CF4332">
        <v>4.7413135616050219</v>
      </c>
      <c r="CG4332">
        <v>0.14845524398224388</v>
      </c>
      <c r="CH4332">
        <v>7.6816534048687375</v>
      </c>
      <c r="CI4332">
        <v>12</v>
      </c>
    </row>
    <row r="4333" spans="47:87" x14ac:dyDescent="0.3">
      <c r="AU4333">
        <v>0.3</v>
      </c>
      <c r="AV4333">
        <v>18.06125579820317</v>
      </c>
      <c r="AW4333">
        <v>0.32795662543116955</v>
      </c>
      <c r="AX4333">
        <v>2.0685671081646473</v>
      </c>
      <c r="AY4333">
        <v>339.04400659722501</v>
      </c>
      <c r="AZ4333">
        <v>9.2037690273896508E-2</v>
      </c>
      <c r="BA4333">
        <v>447.84501019326086</v>
      </c>
      <c r="BB4333">
        <v>266.21423284341398</v>
      </c>
      <c r="BC4333">
        <v>1</v>
      </c>
      <c r="BD4333">
        <v>40.428396502592967</v>
      </c>
      <c r="BE4333">
        <v>108.0906976043248</v>
      </c>
      <c r="BF4333">
        <v>16.37795696813388</v>
      </c>
      <c r="BG4333">
        <v>3.7835116095460637</v>
      </c>
      <c r="BH4333">
        <v>398.38602835942072</v>
      </c>
      <c r="BI4333">
        <v>0.20000000000000004</v>
      </c>
      <c r="BJ4333">
        <v>2712.1327666090492</v>
      </c>
      <c r="BK4333">
        <v>683.15398684060824</v>
      </c>
      <c r="BL4333">
        <v>868.02484530065919</v>
      </c>
      <c r="BM4333">
        <v>956.86062220430892</v>
      </c>
      <c r="BN4333">
        <v>176.65798376979126</v>
      </c>
      <c r="BO4333">
        <v>29.604026738089033</v>
      </c>
      <c r="BP4333">
        <v>5.4206256963015342E-2</v>
      </c>
      <c r="BQ4333">
        <v>100</v>
      </c>
      <c r="BR4333">
        <v>354.69295499333418</v>
      </c>
      <c r="BS4333">
        <v>5.6270086521833587E-2</v>
      </c>
      <c r="BT4333">
        <v>2.9627709562902424E-4</v>
      </c>
      <c r="BU4333">
        <v>0</v>
      </c>
      <c r="BV4333">
        <v>0.58037579038695397</v>
      </c>
      <c r="BW4333">
        <v>14.892321680649973</v>
      </c>
      <c r="BX4333">
        <v>33.808262938652092</v>
      </c>
      <c r="BY4333">
        <v>26.678613972121127</v>
      </c>
      <c r="BZ4333">
        <v>1162.4687703241359</v>
      </c>
      <c r="CA4333">
        <v>374.8855906506102</v>
      </c>
      <c r="CB4333">
        <v>239.89448685929815</v>
      </c>
      <c r="CC4333" s="156">
        <v>0.93</v>
      </c>
      <c r="CD4333">
        <v>1630</v>
      </c>
      <c r="CE4333">
        <v>0.13947805127431834</v>
      </c>
      <c r="CF4333">
        <v>6.2031963189683035</v>
      </c>
      <c r="CG4333">
        <v>0.17901358961639804</v>
      </c>
      <c r="CH4333">
        <v>12.276028355129197</v>
      </c>
      <c r="CI4333">
        <v>11</v>
      </c>
    </row>
    <row r="4334" spans="47:87" x14ac:dyDescent="0.3">
      <c r="AU4334">
        <v>0.3</v>
      </c>
      <c r="AV4334">
        <v>19.999750889824298</v>
      </c>
      <c r="AW4334">
        <v>0.35876427602141564</v>
      </c>
      <c r="AX4334">
        <v>1.6048708024504488</v>
      </c>
      <c r="AY4334">
        <v>332.07870961522826</v>
      </c>
      <c r="AZ4334">
        <v>8.9469940101230702E-2</v>
      </c>
      <c r="BA4334">
        <v>385.22764493386501</v>
      </c>
      <c r="BB4334">
        <v>355.56625619447959</v>
      </c>
      <c r="BC4334">
        <v>1</v>
      </c>
      <c r="BD4334">
        <v>33.691446145357951</v>
      </c>
      <c r="BE4334">
        <v>106.12375899299292</v>
      </c>
      <c r="BF4334">
        <v>16.561453732504624</v>
      </c>
      <c r="BG4334">
        <v>5.7466295487818124</v>
      </c>
      <c r="BH4334">
        <v>442.18839303828491</v>
      </c>
      <c r="BI4334">
        <v>0.19999999999999998</v>
      </c>
      <c r="BJ4334">
        <v>2625.2160143908309</v>
      </c>
      <c r="BK4334">
        <v>680.20242790977909</v>
      </c>
      <c r="BL4334">
        <v>882.81930315575062</v>
      </c>
      <c r="BM4334">
        <v>1018.8254766349464</v>
      </c>
      <c r="BN4334">
        <v>153.45453571895385</v>
      </c>
      <c r="BO4334">
        <v>32.506999501915757</v>
      </c>
      <c r="BP4334">
        <v>4.4545808635849622E-2</v>
      </c>
      <c r="BQ4334">
        <v>100</v>
      </c>
      <c r="BR4334">
        <v>348.15537335088237</v>
      </c>
      <c r="BS4334">
        <v>5.5097953845605327E-2</v>
      </c>
      <c r="BT4334">
        <v>3.0424175342306728E-4</v>
      </c>
      <c r="BU4334">
        <v>60.426776330638837</v>
      </c>
      <c r="BV4334">
        <v>0.56653190007812648</v>
      </c>
      <c r="BW4334">
        <v>14.887773022741719</v>
      </c>
      <c r="BX4334">
        <v>37.130312128416072</v>
      </c>
      <c r="BY4334">
        <v>35.423767813437699</v>
      </c>
      <c r="BZ4334">
        <v>931.34021730323479</v>
      </c>
      <c r="CA4334">
        <v>313.87296553223371</v>
      </c>
      <c r="CB4334">
        <v>214.18319840213181</v>
      </c>
      <c r="CC4334" s="156">
        <v>0.99</v>
      </c>
      <c r="CD4334">
        <v>2540</v>
      </c>
      <c r="CE4334">
        <v>2.3164639874669213E-2</v>
      </c>
      <c r="CF4334">
        <v>2.0330952763272023</v>
      </c>
      <c r="CG4334">
        <v>6.7240295894042262E-2</v>
      </c>
      <c r="CH4334">
        <v>-14.28041189156661</v>
      </c>
      <c r="CI4334" t="s">
        <v>479</v>
      </c>
    </row>
    <row r="4335" spans="47:87" x14ac:dyDescent="0.3">
      <c r="AU4335">
        <v>0.3</v>
      </c>
      <c r="AV4335">
        <v>20.651033573477189</v>
      </c>
      <c r="AW4335">
        <v>0.38792537433932767</v>
      </c>
      <c r="AX4335">
        <v>1.5950005256605748</v>
      </c>
      <c r="AY4335">
        <v>361.1422897945568</v>
      </c>
      <c r="AZ4335">
        <v>9.70380331745124E-2</v>
      </c>
      <c r="BA4335">
        <v>307.99656412753058</v>
      </c>
      <c r="BB4335">
        <v>310.14545635968341</v>
      </c>
      <c r="BC4335">
        <v>1</v>
      </c>
      <c r="BD4335">
        <v>41.027450472208926</v>
      </c>
      <c r="BE4335">
        <v>110.84201664708266</v>
      </c>
      <c r="BF4335">
        <v>10.880315945386524</v>
      </c>
      <c r="BG4335">
        <v>5.6510384426613145</v>
      </c>
      <c r="BH4335">
        <v>446.3990325376642</v>
      </c>
      <c r="BI4335">
        <v>0.2</v>
      </c>
      <c r="BJ4335">
        <v>2498.2361971825935</v>
      </c>
      <c r="BK4335">
        <v>689.91274735685795</v>
      </c>
      <c r="BL4335">
        <v>876.40013763140996</v>
      </c>
      <c r="BM4335">
        <v>910.97238767004376</v>
      </c>
      <c r="BN4335">
        <v>138.94257948417265</v>
      </c>
      <c r="BO4335">
        <v>35.449974216669119</v>
      </c>
      <c r="BP4335">
        <v>1.1672269895153044E-2</v>
      </c>
      <c r="BQ4335">
        <v>100</v>
      </c>
      <c r="BR4335">
        <v>301.1827458988522</v>
      </c>
      <c r="BS4335">
        <v>5.5326023425932888E-2</v>
      </c>
      <c r="BT4335">
        <v>2.9497855624982235E-4</v>
      </c>
      <c r="BU4335">
        <v>1.8968385873942668</v>
      </c>
      <c r="BV4335">
        <v>0.54411713503462067</v>
      </c>
      <c r="BW4335">
        <v>15.635048014881519</v>
      </c>
      <c r="BX4335">
        <v>35.307939298436025</v>
      </c>
      <c r="BY4335">
        <v>30.386612586199821</v>
      </c>
      <c r="BZ4335">
        <v>827.73231587891598</v>
      </c>
      <c r="CA4335">
        <v>313.9521594076046</v>
      </c>
      <c r="CB4335">
        <v>225.49817069210346</v>
      </c>
      <c r="CC4335" s="156">
        <v>1.1299999999999999</v>
      </c>
      <c r="CD4335">
        <v>1150</v>
      </c>
      <c r="CE4335">
        <v>0.11474204696818591</v>
      </c>
      <c r="CF4335">
        <v>4.8648808719041998</v>
      </c>
      <c r="CG4335">
        <v>0.1557600042094188</v>
      </c>
      <c r="CH4335">
        <v>4.9705590171083696</v>
      </c>
      <c r="CI4335">
        <v>13</v>
      </c>
    </row>
    <row r="4336" spans="47:87" x14ac:dyDescent="0.3">
      <c r="AU4336">
        <v>0.3</v>
      </c>
      <c r="AV4336">
        <v>20.573497468948585</v>
      </c>
      <c r="AW4336">
        <v>0.35024659292147114</v>
      </c>
      <c r="AX4336">
        <v>1.9904060541568707</v>
      </c>
      <c r="AY4336">
        <v>335.39860303570003</v>
      </c>
      <c r="AZ4336">
        <v>0.11903334247858154</v>
      </c>
      <c r="BA4336">
        <v>447.717021724625</v>
      </c>
      <c r="BB4336">
        <v>324.63672094432496</v>
      </c>
      <c r="BC4336">
        <v>1</v>
      </c>
      <c r="BD4336">
        <v>40.62024658167504</v>
      </c>
      <c r="BE4336">
        <v>99.405575294382729</v>
      </c>
      <c r="BF4336">
        <v>22.586288782383495</v>
      </c>
      <c r="BG4336">
        <v>5.2181045009956506</v>
      </c>
      <c r="BH4336">
        <v>425.67783143913471</v>
      </c>
      <c r="BI4336">
        <v>0.20000000000000007</v>
      </c>
      <c r="BJ4336">
        <v>2600.25947740642</v>
      </c>
      <c r="BK4336">
        <v>688.78262445389885</v>
      </c>
      <c r="BL4336">
        <v>935.24301484574414</v>
      </c>
      <c r="BM4336">
        <v>1029.118278515256</v>
      </c>
      <c r="BN4336">
        <v>158.34339759769091</v>
      </c>
      <c r="BO4336">
        <v>31.803452145068885</v>
      </c>
      <c r="BP4336">
        <v>3.5055739996133789E-2</v>
      </c>
      <c r="BQ4336">
        <v>100</v>
      </c>
      <c r="BR4336">
        <v>352.2207421582649</v>
      </c>
      <c r="BS4336">
        <v>5.6100586960522378E-2</v>
      </c>
      <c r="BT4336">
        <v>3.03853596826197E-4</v>
      </c>
      <c r="BU4336">
        <v>22.375314263782261</v>
      </c>
      <c r="BV4336">
        <v>0.50512121612263161</v>
      </c>
      <c r="BW4336">
        <v>15.300021262744975</v>
      </c>
      <c r="BX4336">
        <v>34.85269857646783</v>
      </c>
      <c r="BY4336">
        <v>33.287989595768238</v>
      </c>
      <c r="BZ4336">
        <v>1104.5055163989596</v>
      </c>
      <c r="CA4336">
        <v>291.19273783330505</v>
      </c>
      <c r="CB4336">
        <v>254.69627963552961</v>
      </c>
      <c r="CC4336" s="156">
        <v>0.84</v>
      </c>
      <c r="CD4336">
        <v>2480</v>
      </c>
      <c r="CE4336">
        <v>2.9277761225450227E-2</v>
      </c>
      <c r="CF4336">
        <v>2.0777978030929694</v>
      </c>
      <c r="CG4336">
        <v>7.9710130653080927E-2</v>
      </c>
      <c r="CH4336">
        <v>-8.578887528330748</v>
      </c>
      <c r="CI4336" t="s">
        <v>479</v>
      </c>
    </row>
    <row r="4337" spans="47:87" x14ac:dyDescent="0.3">
      <c r="AU4337">
        <v>0.3</v>
      </c>
      <c r="AV4337">
        <v>20.135916086764457</v>
      </c>
      <c r="AW4337">
        <v>0.34789298645149275</v>
      </c>
      <c r="AX4337">
        <v>0.75684894338397646</v>
      </c>
      <c r="AY4337">
        <v>313.58850857850678</v>
      </c>
      <c r="AZ4337">
        <v>9.11345398498421E-2</v>
      </c>
      <c r="BA4337">
        <v>351.1763630049233</v>
      </c>
      <c r="BB4337">
        <v>392.49662697387674</v>
      </c>
      <c r="BC4337">
        <v>1</v>
      </c>
      <c r="BD4337">
        <v>30.863315648073574</v>
      </c>
      <c r="BE4337">
        <v>92.229283384624907</v>
      </c>
      <c r="BF4337">
        <v>7.2468060677195671</v>
      </c>
      <c r="BG4337">
        <v>4.7941208045365453</v>
      </c>
      <c r="BH4337">
        <v>447.13830898548446</v>
      </c>
      <c r="BI4337">
        <v>0.19999999999999998</v>
      </c>
      <c r="BJ4337">
        <v>2416.1800006287554</v>
      </c>
      <c r="BK4337">
        <v>686.76559279056755</v>
      </c>
      <c r="BL4337">
        <v>870.80601859533635</v>
      </c>
      <c r="BM4337">
        <v>991.20383543900562</v>
      </c>
      <c r="BN4337">
        <v>145.30781492839844</v>
      </c>
      <c r="BO4337">
        <v>31.371206245845958</v>
      </c>
      <c r="BP4337">
        <v>6.1469159493385064E-2</v>
      </c>
      <c r="BQ4337">
        <v>100</v>
      </c>
      <c r="BR4337">
        <v>333.26768997379958</v>
      </c>
      <c r="BS4337">
        <v>5.378619958170195E-2</v>
      </c>
      <c r="BT4337">
        <v>3.2411384772386577E-4</v>
      </c>
      <c r="BU4337">
        <v>31.90738498176724</v>
      </c>
      <c r="BV4337">
        <v>0.5422971108935577</v>
      </c>
      <c r="BW4337">
        <v>13.434535179059278</v>
      </c>
      <c r="BX4337">
        <v>36.982482550637357</v>
      </c>
      <c r="BY4337">
        <v>30.384078632864579</v>
      </c>
      <c r="BZ4337">
        <v>780.71622002025981</v>
      </c>
      <c r="CA4337">
        <v>255.25207387744447</v>
      </c>
      <c r="CB4337">
        <v>223.68610885175173</v>
      </c>
      <c r="CC4337" s="156">
        <v>0.96</v>
      </c>
      <c r="CD4337">
        <v>1520</v>
      </c>
      <c r="CE4337">
        <v>0.2647827765419013</v>
      </c>
      <c r="CF4337">
        <v>7.4523275446292345</v>
      </c>
      <c r="CG4337">
        <v>0.31690100932524767</v>
      </c>
      <c r="CH4337">
        <v>30.719944193491312</v>
      </c>
      <c r="CI4337">
        <v>5</v>
      </c>
    </row>
    <row r="4338" spans="47:87" x14ac:dyDescent="0.3">
      <c r="AU4338">
        <v>0.3</v>
      </c>
      <c r="AV4338">
        <v>19.815922554643556</v>
      </c>
      <c r="AW4338">
        <v>0.30473096427654728</v>
      </c>
      <c r="AX4338">
        <v>2.3892619411783831</v>
      </c>
      <c r="AY4338">
        <v>328.42517183261839</v>
      </c>
      <c r="AZ4338">
        <v>8.2168052920790921E-2</v>
      </c>
      <c r="BA4338">
        <v>482.91838254233511</v>
      </c>
      <c r="BB4338">
        <v>373.33706343899826</v>
      </c>
      <c r="BC4338">
        <v>1</v>
      </c>
      <c r="BD4338">
        <v>39.30444493608961</v>
      </c>
      <c r="BE4338">
        <v>96.904514304658761</v>
      </c>
      <c r="BF4338">
        <v>17.350447843614173</v>
      </c>
      <c r="BG4338">
        <v>4.7325456872639418</v>
      </c>
      <c r="BH4338">
        <v>422.53947815997543</v>
      </c>
      <c r="BI4338">
        <v>0.20000000000000004</v>
      </c>
      <c r="BJ4338">
        <v>2920.2051266273556</v>
      </c>
      <c r="BK4338">
        <v>687.75393755752839</v>
      </c>
      <c r="BL4338">
        <v>902.62811159072101</v>
      </c>
      <c r="BM4338">
        <v>890.64255456392709</v>
      </c>
      <c r="BN4338">
        <v>219.94427673349981</v>
      </c>
      <c r="BO4338">
        <v>27.413831728873561</v>
      </c>
      <c r="BP4338">
        <v>6.1748554227892452E-2</v>
      </c>
      <c r="BQ4338">
        <v>100</v>
      </c>
      <c r="BR4338">
        <v>358.22613096041982</v>
      </c>
      <c r="BS4338">
        <v>6.2125507442369651E-2</v>
      </c>
      <c r="BT4338">
        <v>2.9355240016774994E-4</v>
      </c>
      <c r="BU4338">
        <v>0</v>
      </c>
      <c r="BV4338">
        <v>0.5189638017199526</v>
      </c>
      <c r="BW4338">
        <v>15.221290125170833</v>
      </c>
      <c r="BX4338">
        <v>38.149910053501593</v>
      </c>
      <c r="BY4338">
        <v>35.692793867038553</v>
      </c>
      <c r="BZ4338">
        <v>1167.6483337938748</v>
      </c>
      <c r="CA4338">
        <v>254.68446351852322</v>
      </c>
      <c r="CB4338">
        <v>245.34997567166562</v>
      </c>
      <c r="CC4338" s="156">
        <v>1.07</v>
      </c>
      <c r="CD4338">
        <v>1540</v>
      </c>
      <c r="CE4338">
        <v>0.14236997605051571</v>
      </c>
      <c r="CF4338">
        <v>5.1121950403447176</v>
      </c>
      <c r="CG4338">
        <v>0.17276375886095083</v>
      </c>
      <c r="CH4338">
        <v>10.798525068057502</v>
      </c>
      <c r="CI4338">
        <v>11</v>
      </c>
    </row>
    <row r="4339" spans="47:87" x14ac:dyDescent="0.3">
      <c r="AU4339">
        <v>0.3</v>
      </c>
      <c r="AV4339">
        <v>22.550969030109471</v>
      </c>
      <c r="AW4339">
        <v>0.32106240746718867</v>
      </c>
      <c r="AX4339">
        <v>1.6360764486656962</v>
      </c>
      <c r="AY4339">
        <v>325.99810986759178</v>
      </c>
      <c r="AZ4339">
        <v>0.1157521606206158</v>
      </c>
      <c r="BA4339">
        <v>436.9737120905927</v>
      </c>
      <c r="BB4339">
        <v>453.76423992196692</v>
      </c>
      <c r="BC4339">
        <v>1</v>
      </c>
      <c r="BD4339">
        <v>39.366963431280638</v>
      </c>
      <c r="BE4339">
        <v>109.95363096647505</v>
      </c>
      <c r="BF4339">
        <v>13.94277689533477</v>
      </c>
      <c r="BG4339">
        <v>5.9007526939902348</v>
      </c>
      <c r="BH4339">
        <v>465.88477661952481</v>
      </c>
      <c r="BI4339">
        <v>0.2</v>
      </c>
      <c r="BJ4339">
        <v>2473.8536515299629</v>
      </c>
      <c r="BK4339">
        <v>682.22032708198981</v>
      </c>
      <c r="BL4339">
        <v>897.27304665804741</v>
      </c>
      <c r="BM4339">
        <v>923.69288885682261</v>
      </c>
      <c r="BN4339">
        <v>223.17943928186739</v>
      </c>
      <c r="BO4339">
        <v>28.768488702022214</v>
      </c>
      <c r="BP4339">
        <v>7.881402541650398E-2</v>
      </c>
      <c r="BQ4339">
        <v>100</v>
      </c>
      <c r="BR4339">
        <v>311.39047446897496</v>
      </c>
      <c r="BS4339">
        <v>5.5741371354290248E-2</v>
      </c>
      <c r="BT4339">
        <v>3.0469024916552148E-4</v>
      </c>
      <c r="BU4339">
        <v>87.085834505490055</v>
      </c>
      <c r="BV4339">
        <v>0.57685740429035914</v>
      </c>
      <c r="BW4339">
        <v>15.152246677834691</v>
      </c>
      <c r="BX4339">
        <v>37.463533324268369</v>
      </c>
      <c r="BY4339">
        <v>33.421018989983423</v>
      </c>
      <c r="BZ4339">
        <v>1070.1917252537057</v>
      </c>
      <c r="CA4339">
        <v>292.08457993750261</v>
      </c>
      <c r="CB4339">
        <v>230.30523024942769</v>
      </c>
      <c r="CC4339" s="156">
        <v>0.82</v>
      </c>
      <c r="CD4339">
        <v>990</v>
      </c>
      <c r="CE4339">
        <v>0.23478402331871306</v>
      </c>
      <c r="CF4339">
        <v>9.5110882901826521</v>
      </c>
      <c r="CG4339">
        <v>0.2823745190417643</v>
      </c>
      <c r="CH4339">
        <v>40.94386447064192</v>
      </c>
      <c r="CI4339">
        <v>5</v>
      </c>
    </row>
    <row r="4340" spans="47:87" x14ac:dyDescent="0.3">
      <c r="AU4340">
        <v>0.3</v>
      </c>
      <c r="AV4340">
        <v>19.565108792450108</v>
      </c>
      <c r="AW4340">
        <v>0.41273931687094889</v>
      </c>
      <c r="AX4340">
        <v>1.6095098521614024</v>
      </c>
      <c r="AY4340">
        <v>346.33454663589441</v>
      </c>
      <c r="AZ4340">
        <v>0.10219964336980687</v>
      </c>
      <c r="BA4340">
        <v>471.9735901477747</v>
      </c>
      <c r="BB4340">
        <v>306.14896084241479</v>
      </c>
      <c r="BC4340">
        <v>1</v>
      </c>
      <c r="BD4340">
        <v>37.314351082806922</v>
      </c>
      <c r="BE4340">
        <v>111.43407830600439</v>
      </c>
      <c r="BF4340">
        <v>19.724883362612342</v>
      </c>
      <c r="BG4340">
        <v>4.457053387236992</v>
      </c>
      <c r="BH4340">
        <v>371.08792498669027</v>
      </c>
      <c r="BI4340">
        <v>0.19999999999999993</v>
      </c>
      <c r="BJ4340">
        <v>2226.6972813681405</v>
      </c>
      <c r="BK4340">
        <v>684.84736245085139</v>
      </c>
      <c r="BL4340">
        <v>892.5955735270835</v>
      </c>
      <c r="BM4340">
        <v>912.18084799876897</v>
      </c>
      <c r="BN4340">
        <v>150.20672834369134</v>
      </c>
      <c r="BO4340">
        <v>37.336092786323142</v>
      </c>
      <c r="BP4340">
        <v>5.8712606344356051E-2</v>
      </c>
      <c r="BQ4340">
        <v>100</v>
      </c>
      <c r="BR4340">
        <v>418.69284287612845</v>
      </c>
      <c r="BS4340">
        <v>5.9094069366369219E-2</v>
      </c>
      <c r="BT4340">
        <v>2.8628192920796978E-4</v>
      </c>
      <c r="BU4340">
        <v>70.545159813643195</v>
      </c>
      <c r="BV4340">
        <v>0.5291931848932161</v>
      </c>
      <c r="BW4340">
        <v>14.625309965141071</v>
      </c>
      <c r="BX4340">
        <v>35.536569394804765</v>
      </c>
      <c r="BY4340">
        <v>28.212257179800805</v>
      </c>
      <c r="BZ4340">
        <v>954.68630105142552</v>
      </c>
      <c r="CA4340">
        <v>289.39472463561452</v>
      </c>
      <c r="CB4340">
        <v>231.06497449621398</v>
      </c>
      <c r="CC4340" s="156">
        <v>1</v>
      </c>
      <c r="CD4340">
        <v>2060</v>
      </c>
      <c r="CE4340">
        <v>6.7921531345651376E-2</v>
      </c>
      <c r="CF4340">
        <v>2.8221713389131864</v>
      </c>
      <c r="CG4340">
        <v>9.8917250652007946E-2</v>
      </c>
      <c r="CH4340">
        <v>-6.8541639062293012</v>
      </c>
      <c r="CI4340" t="s">
        <v>479</v>
      </c>
    </row>
    <row r="4341" spans="47:87" x14ac:dyDescent="0.3">
      <c r="AU4341">
        <v>0.3</v>
      </c>
      <c r="AV4341">
        <v>20.742856565191097</v>
      </c>
      <c r="AW4341">
        <v>0.28975147992366046</v>
      </c>
      <c r="AX4341">
        <v>1.3253673796986973</v>
      </c>
      <c r="AY4341">
        <v>328.5704239662324</v>
      </c>
      <c r="AZ4341">
        <v>0.10307343279141716</v>
      </c>
      <c r="BA4341">
        <v>405.14240159819428</v>
      </c>
      <c r="BB4341">
        <v>483.1121557802079</v>
      </c>
      <c r="BC4341">
        <v>1</v>
      </c>
      <c r="BD4341">
        <v>29.975260032152452</v>
      </c>
      <c r="BE4341">
        <v>84.010593906528101</v>
      </c>
      <c r="BF4341">
        <v>16.103531233898746</v>
      </c>
      <c r="BG4341">
        <v>4.8009081746938795</v>
      </c>
      <c r="BH4341">
        <v>413.04121770341794</v>
      </c>
      <c r="BI4341">
        <v>0.20000000000000004</v>
      </c>
      <c r="BJ4341">
        <v>2345.5201323074498</v>
      </c>
      <c r="BK4341">
        <v>678.00696702692244</v>
      </c>
      <c r="BL4341">
        <v>904.20918596272486</v>
      </c>
      <c r="BM4341">
        <v>752.47396457474053</v>
      </c>
      <c r="BN4341">
        <v>152.47490123707863</v>
      </c>
      <c r="BO4341">
        <v>26.41104616970534</v>
      </c>
      <c r="BP4341">
        <v>1.6755110835474631E-2</v>
      </c>
      <c r="BQ4341">
        <v>100</v>
      </c>
      <c r="BR4341">
        <v>291.09650725758593</v>
      </c>
      <c r="BS4341">
        <v>5.6132622565663065E-2</v>
      </c>
      <c r="BT4341">
        <v>3.0071483070283144E-4</v>
      </c>
      <c r="BU4341">
        <v>17.691839094307802</v>
      </c>
      <c r="BV4341">
        <v>0.55173993898862006</v>
      </c>
      <c r="BW4341">
        <v>14.581558367950105</v>
      </c>
      <c r="BX4341">
        <v>35.478386296914785</v>
      </c>
      <c r="BY4341">
        <v>30.579525407906413</v>
      </c>
      <c r="BZ4341">
        <v>1152.9130446004874</v>
      </c>
      <c r="CA4341">
        <v>268.61986195070875</v>
      </c>
      <c r="CB4341">
        <v>242.41786788340846</v>
      </c>
      <c r="CC4341" s="156">
        <v>0.92</v>
      </c>
      <c r="CD4341">
        <v>1070</v>
      </c>
      <c r="CE4341">
        <v>0.21553093809021839</v>
      </c>
      <c r="CF4341">
        <v>6.1744587302320806</v>
      </c>
      <c r="CG4341">
        <v>0.25532155596442124</v>
      </c>
      <c r="CH4341">
        <v>19.301107271286284</v>
      </c>
      <c r="CI4341">
        <v>6</v>
      </c>
    </row>
    <row r="4342" spans="47:87" x14ac:dyDescent="0.3">
      <c r="AU4342">
        <v>0.3</v>
      </c>
      <c r="AV4342">
        <v>19.9830821166757</v>
      </c>
      <c r="AW4342">
        <v>0.21932610144743206</v>
      </c>
      <c r="AX4342">
        <v>1.4056479308499581</v>
      </c>
      <c r="AY4342">
        <v>329.25326105876138</v>
      </c>
      <c r="AZ4342">
        <v>7.2821690500190939E-2</v>
      </c>
      <c r="BA4342">
        <v>448.89545781090942</v>
      </c>
      <c r="BB4342">
        <v>356.78030016599132</v>
      </c>
      <c r="BC4342">
        <v>1</v>
      </c>
      <c r="BD4342">
        <v>33.750669084400371</v>
      </c>
      <c r="BE4342">
        <v>104.14680232435137</v>
      </c>
      <c r="BF4342">
        <v>8.9030277628608925</v>
      </c>
      <c r="BG4342">
        <v>5.1042067564843174</v>
      </c>
      <c r="BH4342">
        <v>428.37706664614143</v>
      </c>
      <c r="BI4342">
        <v>0.20000000000000004</v>
      </c>
      <c r="BJ4342">
        <v>2468.6546559531675</v>
      </c>
      <c r="BK4342">
        <v>699.61842188410435</v>
      </c>
      <c r="BL4342">
        <v>955.98076029974686</v>
      </c>
      <c r="BM4342">
        <v>860.48150047128559</v>
      </c>
      <c r="BN4342">
        <v>143.74626474055512</v>
      </c>
      <c r="BO4342">
        <v>19.554353617910238</v>
      </c>
      <c r="BP4342">
        <v>6.578030547063915E-2</v>
      </c>
      <c r="BQ4342">
        <v>100</v>
      </c>
      <c r="BR4342">
        <v>413.46869984299434</v>
      </c>
      <c r="BS4342">
        <v>5.9140132485138261E-2</v>
      </c>
      <c r="BT4342">
        <v>3.2491954736358486E-4</v>
      </c>
      <c r="BU4342">
        <v>0</v>
      </c>
      <c r="BV4342">
        <v>0.55610067606240376</v>
      </c>
      <c r="BW4342">
        <v>13.819153407378208</v>
      </c>
      <c r="BX4342">
        <v>35.543393024078931</v>
      </c>
      <c r="BY4342">
        <v>31.355324888892092</v>
      </c>
      <c r="BZ4342">
        <v>1155.9111434990491</v>
      </c>
      <c r="CA4342">
        <v>332.16529033685896</v>
      </c>
      <c r="CB4342">
        <v>251.12809956722342</v>
      </c>
      <c r="CC4342" s="156">
        <v>0.97</v>
      </c>
      <c r="CD4342">
        <v>1470</v>
      </c>
      <c r="CE4342">
        <v>0.14327114357905613</v>
      </c>
      <c r="CF4342">
        <v>3.8788701787403022</v>
      </c>
      <c r="CG4342">
        <v>0.17584845153821427</v>
      </c>
      <c r="CH4342">
        <v>4.4449607771261812</v>
      </c>
      <c r="CI4342">
        <v>12</v>
      </c>
    </row>
    <row r="4343" spans="47:87" x14ac:dyDescent="0.3">
      <c r="AU4343">
        <v>0.3</v>
      </c>
      <c r="AV4343">
        <v>20.261924284940111</v>
      </c>
      <c r="AW4343">
        <v>0.32851892609103472</v>
      </c>
      <c r="AX4343">
        <v>1.4228534980285756</v>
      </c>
      <c r="AY4343">
        <v>312.28415111942405</v>
      </c>
      <c r="AZ4343">
        <v>9.8083363188652795E-2</v>
      </c>
      <c r="BA4343">
        <v>377.70364551139443</v>
      </c>
      <c r="BB4343">
        <v>361.31186878157212</v>
      </c>
      <c r="BC4343">
        <v>1</v>
      </c>
      <c r="BD4343">
        <v>43.469087411342016</v>
      </c>
      <c r="BE4343">
        <v>100.15215402754414</v>
      </c>
      <c r="BF4343">
        <v>26.524094398381614</v>
      </c>
      <c r="BG4343">
        <v>3.8324012695253735</v>
      </c>
      <c r="BH4343">
        <v>404.52407339141581</v>
      </c>
      <c r="BI4343">
        <v>0.20000000000000004</v>
      </c>
      <c r="BJ4343">
        <v>2752.3648449094167</v>
      </c>
      <c r="BK4343">
        <v>709.51818992083076</v>
      </c>
      <c r="BL4343">
        <v>833.21009050221664</v>
      </c>
      <c r="BM4343">
        <v>1110.8986721787624</v>
      </c>
      <c r="BN4343">
        <v>146.52908663675962</v>
      </c>
      <c r="BO4343">
        <v>29.73657532877419</v>
      </c>
      <c r="BP4343">
        <v>4.4345798753062354E-2</v>
      </c>
      <c r="BQ4343">
        <v>100</v>
      </c>
      <c r="BR4343">
        <v>332.6969239224585</v>
      </c>
      <c r="BS4343">
        <v>5.4972662629895301E-2</v>
      </c>
      <c r="BT4343">
        <v>2.9946981905080582E-4</v>
      </c>
      <c r="BU4343">
        <v>20.111391281770313</v>
      </c>
      <c r="BV4343">
        <v>0.53506226655859812</v>
      </c>
      <c r="BW4343">
        <v>15.198050735378713</v>
      </c>
      <c r="BX4343">
        <v>36.281930965242104</v>
      </c>
      <c r="BY4343">
        <v>31.718196390225188</v>
      </c>
      <c r="BZ4343">
        <v>936.75998010210378</v>
      </c>
      <c r="CA4343">
        <v>323.09291792114652</v>
      </c>
      <c r="CB4343">
        <v>221.98613313370629</v>
      </c>
      <c r="CC4343" s="156">
        <v>0.95</v>
      </c>
      <c r="CD4343">
        <v>2170</v>
      </c>
      <c r="CE4343">
        <v>0.13816033013304252</v>
      </c>
      <c r="CF4343">
        <v>4.851103483977333</v>
      </c>
      <c r="CG4343">
        <v>0.17071214015358974</v>
      </c>
      <c r="CH4343">
        <v>5.8290987549112767</v>
      </c>
      <c r="CI4343">
        <v>12</v>
      </c>
    </row>
    <row r="4344" spans="47:87" x14ac:dyDescent="0.3">
      <c r="AU4344">
        <v>0.3</v>
      </c>
      <c r="AV4344">
        <v>20.316001770876809</v>
      </c>
      <c r="AW4344">
        <v>0.28248648402174542</v>
      </c>
      <c r="AX4344">
        <v>2.1448388155343849</v>
      </c>
      <c r="AY4344">
        <v>346.19385285140896</v>
      </c>
      <c r="AZ4344">
        <v>9.0062018056342674E-2</v>
      </c>
      <c r="BA4344">
        <v>475.17563127978127</v>
      </c>
      <c r="BB4344">
        <v>403.51185429429336</v>
      </c>
      <c r="BC4344">
        <v>1</v>
      </c>
      <c r="BD4344">
        <v>48.23668266426219</v>
      </c>
      <c r="BE4344">
        <v>103.25927228901608</v>
      </c>
      <c r="BF4344">
        <v>21.366314591506598</v>
      </c>
      <c r="BG4344">
        <v>5.1561411129569139</v>
      </c>
      <c r="BH4344">
        <v>388.11859776273479</v>
      </c>
      <c r="BI4344">
        <v>0.19999999999999998</v>
      </c>
      <c r="BJ4344">
        <v>2143.419963667618</v>
      </c>
      <c r="BK4344">
        <v>678.44650861329592</v>
      </c>
      <c r="BL4344">
        <v>854.71389869792745</v>
      </c>
      <c r="BM4344">
        <v>771.61566662494965</v>
      </c>
      <c r="BN4344">
        <v>211.63874869887644</v>
      </c>
      <c r="BO4344">
        <v>25.46211864700529</v>
      </c>
      <c r="BP4344">
        <v>5.1177152980903126E-2</v>
      </c>
      <c r="BQ4344">
        <v>100</v>
      </c>
      <c r="BR4344">
        <v>345.71183790118374</v>
      </c>
      <c r="BS4344">
        <v>5.6174267469562229E-2</v>
      </c>
      <c r="BT4344">
        <v>3.0397102253410365E-4</v>
      </c>
      <c r="BU4344">
        <v>56.402653723760004</v>
      </c>
      <c r="BV4344">
        <v>0.54734176907334386</v>
      </c>
      <c r="BW4344">
        <v>15.025830551747653</v>
      </c>
      <c r="BX4344">
        <v>34.852560416382346</v>
      </c>
      <c r="BY4344">
        <v>34.051647701309918</v>
      </c>
      <c r="BZ4344">
        <v>1084.326533636488</v>
      </c>
      <c r="CA4344">
        <v>332.00811625334489</v>
      </c>
      <c r="CB4344">
        <v>225.62879198288323</v>
      </c>
      <c r="CC4344" s="156">
        <v>0.96</v>
      </c>
      <c r="CD4344">
        <v>1020</v>
      </c>
      <c r="CE4344">
        <v>0.19352756133323634</v>
      </c>
      <c r="CF4344">
        <v>6.47410879318657</v>
      </c>
      <c r="CG4344">
        <v>0.23284527928487256</v>
      </c>
      <c r="CH4344">
        <v>22.885609160652095</v>
      </c>
      <c r="CI4344">
        <v>7</v>
      </c>
    </row>
    <row r="4345" spans="47:87" x14ac:dyDescent="0.3">
      <c r="AU4345">
        <v>0.3</v>
      </c>
      <c r="AV4345">
        <v>19.183066037857976</v>
      </c>
      <c r="AW4345">
        <v>0.26417674507179295</v>
      </c>
      <c r="AX4345">
        <v>1.7086189492787689</v>
      </c>
      <c r="AY4345">
        <v>353.54968163365481</v>
      </c>
      <c r="AZ4345">
        <v>8.2437275440006702E-2</v>
      </c>
      <c r="BA4345">
        <v>375.47569269565543</v>
      </c>
      <c r="BB4345">
        <v>332.42810338439358</v>
      </c>
      <c r="BC4345">
        <v>1</v>
      </c>
      <c r="BD4345">
        <v>36.103227058799348</v>
      </c>
      <c r="BE4345">
        <v>115.47833689088129</v>
      </c>
      <c r="BF4345">
        <v>16.405792295744291</v>
      </c>
      <c r="BG4345">
        <v>5.5495662945941637</v>
      </c>
      <c r="BH4345">
        <v>395.50614389331633</v>
      </c>
      <c r="BI4345">
        <v>0.2</v>
      </c>
      <c r="BJ4345">
        <v>2720.1658397436786</v>
      </c>
      <c r="BK4345">
        <v>686.56114377927508</v>
      </c>
      <c r="BL4345">
        <v>852.52682449567374</v>
      </c>
      <c r="BM4345">
        <v>1058.031666433425</v>
      </c>
      <c r="BN4345">
        <v>178.40936870577721</v>
      </c>
      <c r="BO4345">
        <v>23.684138500212434</v>
      </c>
      <c r="BP4345">
        <v>6.3354505072570025E-2</v>
      </c>
      <c r="BQ4345">
        <v>100</v>
      </c>
      <c r="BR4345">
        <v>338.64128634035518</v>
      </c>
      <c r="BS4345">
        <v>5.4034637862489257E-2</v>
      </c>
      <c r="BT4345">
        <v>3.0830347602803021E-4</v>
      </c>
      <c r="BU4345">
        <v>39.354704609106015</v>
      </c>
      <c r="BV4345">
        <v>0.51416152480444777</v>
      </c>
      <c r="BW4345">
        <v>13.549533122803155</v>
      </c>
      <c r="BX4345">
        <v>35.502270537227339</v>
      </c>
      <c r="BY4345">
        <v>33.62839788970377</v>
      </c>
      <c r="BZ4345">
        <v>817.97210741960953</v>
      </c>
      <c r="CA4345">
        <v>280.33562974666296</v>
      </c>
      <c r="CB4345">
        <v>222.05694274257507</v>
      </c>
      <c r="CC4345" s="156">
        <v>1.1599999999999999</v>
      </c>
      <c r="CD4345">
        <v>80</v>
      </c>
      <c r="CE4345">
        <v>0.25449428796672735</v>
      </c>
      <c r="CF4345">
        <v>7.5881355171234279</v>
      </c>
      <c r="CG4345">
        <v>0.24133360814209828</v>
      </c>
      <c r="CH4345">
        <v>28.674615817644813</v>
      </c>
      <c r="CI4345">
        <v>6</v>
      </c>
    </row>
    <row r="4346" spans="47:87" x14ac:dyDescent="0.3">
      <c r="AU4346">
        <v>0.3</v>
      </c>
      <c r="AV4346">
        <v>18.771161725216501</v>
      </c>
      <c r="AW4346">
        <v>0.35448304087356913</v>
      </c>
      <c r="AX4346">
        <v>0.89065276654833059</v>
      </c>
      <c r="AY4346">
        <v>335.12899806116303</v>
      </c>
      <c r="AZ4346">
        <v>0.10960958528615182</v>
      </c>
      <c r="BA4346">
        <v>412.80091695874012</v>
      </c>
      <c r="BB4346">
        <v>329.63203717699326</v>
      </c>
      <c r="BC4346">
        <v>1</v>
      </c>
      <c r="BD4346">
        <v>42.534943859661709</v>
      </c>
      <c r="BE4346">
        <v>102.05777879296045</v>
      </c>
      <c r="BF4346">
        <v>16.810064716640984</v>
      </c>
      <c r="BG4346">
        <v>4.97169477622342</v>
      </c>
      <c r="BH4346">
        <v>417.17128591091642</v>
      </c>
      <c r="BI4346">
        <v>0.2</v>
      </c>
      <c r="BJ4346">
        <v>2598.2950548545086</v>
      </c>
      <c r="BK4346">
        <v>695.76189648287504</v>
      </c>
      <c r="BL4346">
        <v>888.08697796523893</v>
      </c>
      <c r="BM4346">
        <v>949.58773426437244</v>
      </c>
      <c r="BN4346">
        <v>184.65259991138831</v>
      </c>
      <c r="BO4346">
        <v>32.058427796626816</v>
      </c>
      <c r="BP4346">
        <v>5.1271615014896507E-2</v>
      </c>
      <c r="BQ4346">
        <v>100</v>
      </c>
      <c r="BR4346">
        <v>358.13131705853561</v>
      </c>
      <c r="BS4346">
        <v>5.2968472791228995E-2</v>
      </c>
      <c r="BT4346">
        <v>3.199772298954816E-4</v>
      </c>
      <c r="BU4346">
        <v>37.773032854584542</v>
      </c>
      <c r="BV4346">
        <v>0.58911158246386108</v>
      </c>
      <c r="BW4346">
        <v>14.553238802017274</v>
      </c>
      <c r="BX4346">
        <v>32.992651005060814</v>
      </c>
      <c r="BY4346">
        <v>34.135568868000767</v>
      </c>
      <c r="BZ4346">
        <v>909.20018498766319</v>
      </c>
      <c r="CA4346">
        <v>144.97982394635758</v>
      </c>
      <c r="CB4346">
        <v>242.52498401398282</v>
      </c>
      <c r="CC4346" s="156">
        <v>0.96</v>
      </c>
      <c r="CD4346">
        <v>1680</v>
      </c>
      <c r="CE4346">
        <v>0.10131641635172972</v>
      </c>
      <c r="CF4346">
        <v>3.8890610181183991</v>
      </c>
      <c r="CG4346">
        <v>0.1377591389438067</v>
      </c>
      <c r="CH4346">
        <v>-0.45665976773734024</v>
      </c>
      <c r="CI4346" t="s">
        <v>479</v>
      </c>
    </row>
    <row r="4347" spans="47:87" x14ac:dyDescent="0.3">
      <c r="AU4347">
        <v>0.3</v>
      </c>
      <c r="AV4347">
        <v>19.214129269768094</v>
      </c>
      <c r="AW4347">
        <v>0.22424849898766333</v>
      </c>
      <c r="AX4347">
        <v>1.3795640092406332</v>
      </c>
      <c r="AY4347">
        <v>317.07713670454405</v>
      </c>
      <c r="AZ4347">
        <v>0.10473361004961769</v>
      </c>
      <c r="BA4347">
        <v>414.87999167236165</v>
      </c>
      <c r="BB4347">
        <v>290.44660289127046</v>
      </c>
      <c r="BC4347">
        <v>1</v>
      </c>
      <c r="BD4347">
        <v>37.614808258760931</v>
      </c>
      <c r="BE4347">
        <v>86.421511816011133</v>
      </c>
      <c r="BF4347">
        <v>24.888362068355466</v>
      </c>
      <c r="BG4347">
        <v>5.9464613480924999</v>
      </c>
      <c r="BH4347">
        <v>423.08839017418001</v>
      </c>
      <c r="BI4347">
        <v>0.19999999999999998</v>
      </c>
      <c r="BJ4347">
        <v>2458.4804706377995</v>
      </c>
      <c r="BK4347">
        <v>670.61848916679412</v>
      </c>
      <c r="BL4347">
        <v>865.32398235379242</v>
      </c>
      <c r="BM4347">
        <v>768.30953432786259</v>
      </c>
      <c r="BN4347">
        <v>121.94152514920101</v>
      </c>
      <c r="BO4347">
        <v>20.135633489886683</v>
      </c>
      <c r="BP4347">
        <v>4.9828353925628087E-2</v>
      </c>
      <c r="BQ4347">
        <v>100</v>
      </c>
      <c r="BR4347">
        <v>370.58431181729804</v>
      </c>
      <c r="BS4347">
        <v>6.0545061694887076E-2</v>
      </c>
      <c r="BT4347">
        <v>3.1731373655404465E-4</v>
      </c>
      <c r="BU4347">
        <v>0</v>
      </c>
      <c r="BV4347">
        <v>0.51553186344880375</v>
      </c>
      <c r="BW4347">
        <v>15.114502420306845</v>
      </c>
      <c r="BX4347">
        <v>35.560025325652461</v>
      </c>
      <c r="BY4347">
        <v>41.025428433116424</v>
      </c>
      <c r="BZ4347">
        <v>1237.4045682899318</v>
      </c>
      <c r="CA4347">
        <v>349.715378076067</v>
      </c>
      <c r="CB4347">
        <v>245.95375225660976</v>
      </c>
      <c r="CC4347" s="156">
        <v>0.96</v>
      </c>
      <c r="CD4347">
        <v>1110</v>
      </c>
      <c r="CE4347">
        <v>0.16633631014133266</v>
      </c>
      <c r="CF4347">
        <v>6.1711148654049097</v>
      </c>
      <c r="CG4347">
        <v>0.20184522328802817</v>
      </c>
      <c r="CH4347">
        <v>15.084429623383421</v>
      </c>
      <c r="CI4347">
        <v>8</v>
      </c>
    </row>
    <row r="4348" spans="47:87" x14ac:dyDescent="0.3">
      <c r="AU4348">
        <v>0.3</v>
      </c>
      <c r="AV4348">
        <v>20.744365399629356</v>
      </c>
      <c r="AW4348">
        <v>0.32608992485068472</v>
      </c>
      <c r="AX4348">
        <v>1.4023345618799792</v>
      </c>
      <c r="AY4348">
        <v>334.04699043586783</v>
      </c>
      <c r="AZ4348">
        <v>0.11024546217838188</v>
      </c>
      <c r="BA4348">
        <v>372.99041759046105</v>
      </c>
      <c r="BB4348">
        <v>413.98164098990821</v>
      </c>
      <c r="BC4348">
        <v>1</v>
      </c>
      <c r="BD4348">
        <v>39.96033296634436</v>
      </c>
      <c r="BE4348">
        <v>86.976082521993035</v>
      </c>
      <c r="BF4348">
        <v>16.909776346161348</v>
      </c>
      <c r="BG4348">
        <v>7.0429307167167456</v>
      </c>
      <c r="BH4348">
        <v>403.76342641501356</v>
      </c>
      <c r="BI4348">
        <v>0.2</v>
      </c>
      <c r="BJ4348">
        <v>2968.9951060124572</v>
      </c>
      <c r="BK4348">
        <v>702.68557526356278</v>
      </c>
      <c r="BL4348">
        <v>869.85593489409769</v>
      </c>
      <c r="BM4348">
        <v>987.49991858151475</v>
      </c>
      <c r="BN4348">
        <v>177.38411561359803</v>
      </c>
      <c r="BO4348">
        <v>29.588821998126665</v>
      </c>
      <c r="BP4348">
        <v>3.5204913631455226E-2</v>
      </c>
      <c r="BQ4348">
        <v>100</v>
      </c>
      <c r="BR4348">
        <v>351.91179101014393</v>
      </c>
      <c r="BS4348">
        <v>5.7198447235371971E-2</v>
      </c>
      <c r="BT4348">
        <v>3.0154953161831303E-4</v>
      </c>
      <c r="BU4348">
        <v>1.5421543225153385</v>
      </c>
      <c r="BV4348">
        <v>0.57835961971019323</v>
      </c>
      <c r="BW4348">
        <v>14.521139700627534</v>
      </c>
      <c r="BX4348">
        <v>34.875341004063749</v>
      </c>
      <c r="BY4348">
        <v>30.151725783667274</v>
      </c>
      <c r="BZ4348">
        <v>1239.7871453944788</v>
      </c>
      <c r="CA4348">
        <v>178.65151856740022</v>
      </c>
      <c r="CB4348">
        <v>213.83220057604163</v>
      </c>
      <c r="CC4348" s="156">
        <v>1.1399999999999999</v>
      </c>
      <c r="CD4348">
        <v>770</v>
      </c>
      <c r="CE4348">
        <v>0.24269464983727662</v>
      </c>
      <c r="CF4348">
        <v>8.0758160300328736</v>
      </c>
      <c r="CG4348">
        <v>0.2928210048884613</v>
      </c>
      <c r="CH4348">
        <v>31.69132639865899</v>
      </c>
      <c r="CI4348">
        <v>5</v>
      </c>
    </row>
    <row r="4349" spans="47:87" x14ac:dyDescent="0.3">
      <c r="AU4349">
        <v>0.3</v>
      </c>
      <c r="AV4349">
        <v>20.891081170645336</v>
      </c>
      <c r="AW4349">
        <v>0.33802484868642441</v>
      </c>
      <c r="AX4349">
        <v>1.2298523898619247</v>
      </c>
      <c r="AY4349">
        <v>321.69680648698761</v>
      </c>
      <c r="AZ4349">
        <v>9.6580724574966401E-2</v>
      </c>
      <c r="BA4349">
        <v>415.39286792231775</v>
      </c>
      <c r="BB4349">
        <v>356.02866079550358</v>
      </c>
      <c r="BC4349">
        <v>1</v>
      </c>
      <c r="BD4349">
        <v>42.006120955168569</v>
      </c>
      <c r="BE4349">
        <v>96.727532914591876</v>
      </c>
      <c r="BF4349">
        <v>10.859661666089208</v>
      </c>
      <c r="BG4349">
        <v>4.4066377178819529</v>
      </c>
      <c r="BH4349">
        <v>418.29820332307571</v>
      </c>
      <c r="BI4349">
        <v>0.19999999999999998</v>
      </c>
      <c r="BJ4349">
        <v>2556.8777725074538</v>
      </c>
      <c r="BK4349">
        <v>684.29629728217424</v>
      </c>
      <c r="BL4349">
        <v>955.34679860842948</v>
      </c>
      <c r="BM4349">
        <v>1127.7326816224247</v>
      </c>
      <c r="BN4349">
        <v>95.453809729982012</v>
      </c>
      <c r="BO4349">
        <v>30.746835969163477</v>
      </c>
      <c r="BP4349">
        <v>2.7471218235352941E-2</v>
      </c>
      <c r="BQ4349">
        <v>100</v>
      </c>
      <c r="BR4349">
        <v>318.73455134040893</v>
      </c>
      <c r="BS4349">
        <v>5.6623909913179983E-2</v>
      </c>
      <c r="BT4349">
        <v>3.1125128371414448E-4</v>
      </c>
      <c r="BU4349">
        <v>0</v>
      </c>
      <c r="BV4349">
        <v>0.6187044037866859</v>
      </c>
      <c r="BW4349">
        <v>14.663148559832486</v>
      </c>
      <c r="BX4349">
        <v>35.290189803252431</v>
      </c>
      <c r="BY4349">
        <v>34.625233898284257</v>
      </c>
      <c r="BZ4349">
        <v>1049.2840321271974</v>
      </c>
      <c r="CA4349">
        <v>339.04282496851607</v>
      </c>
      <c r="CB4349">
        <v>236.75265743730719</v>
      </c>
      <c r="CC4349" s="156">
        <v>1.1499999999999999</v>
      </c>
      <c r="CD4349">
        <v>1100</v>
      </c>
      <c r="CE4349">
        <v>0.17277502706415504</v>
      </c>
      <c r="CF4349">
        <v>4.6186870854090536</v>
      </c>
      <c r="CG4349">
        <v>0.21109486264491117</v>
      </c>
      <c r="CH4349">
        <v>11.083386687174642</v>
      </c>
      <c r="CI4349">
        <v>8</v>
      </c>
    </row>
    <row r="4350" spans="47:87" x14ac:dyDescent="0.3">
      <c r="AU4350">
        <v>0.3</v>
      </c>
      <c r="AV4350">
        <v>19.227022874499934</v>
      </c>
      <c r="AW4350">
        <v>0.29090264495112839</v>
      </c>
      <c r="AX4350">
        <v>0.64257582108693212</v>
      </c>
      <c r="AY4350">
        <v>327.82727583475696</v>
      </c>
      <c r="AZ4350">
        <v>8.6726529795065802E-2</v>
      </c>
      <c r="BA4350">
        <v>441.18327236018592</v>
      </c>
      <c r="BB4350">
        <v>365.9062478293439</v>
      </c>
      <c r="BC4350">
        <v>1</v>
      </c>
      <c r="BD4350">
        <v>39.199016392425037</v>
      </c>
      <c r="BE4350">
        <v>109.49713298452478</v>
      </c>
      <c r="BF4350">
        <v>7.9422404831296092</v>
      </c>
      <c r="BG4350">
        <v>5.8184009515160158</v>
      </c>
      <c r="BH4350">
        <v>398.70479618037598</v>
      </c>
      <c r="BI4350">
        <v>0.19999999999999996</v>
      </c>
      <c r="BJ4350">
        <v>3219.5254750662853</v>
      </c>
      <c r="BK4350">
        <v>686.61137867875141</v>
      </c>
      <c r="BL4350">
        <v>944.17587806906795</v>
      </c>
      <c r="BM4350">
        <v>1166.1655309968298</v>
      </c>
      <c r="BN4350">
        <v>205.26330343572812</v>
      </c>
      <c r="BO4350">
        <v>26.334660406582106</v>
      </c>
      <c r="BP4350">
        <v>3.8904525823379568E-2</v>
      </c>
      <c r="BQ4350">
        <v>100</v>
      </c>
      <c r="BR4350">
        <v>327.20187085043517</v>
      </c>
      <c r="BS4350">
        <v>5.1681491342419873E-2</v>
      </c>
      <c r="BT4350">
        <v>3.2456841342817485E-4</v>
      </c>
      <c r="BU4350">
        <v>50.365995004825486</v>
      </c>
      <c r="BV4350">
        <v>0.53605281534551108</v>
      </c>
      <c r="BW4350">
        <v>14.029987289630176</v>
      </c>
      <c r="BX4350">
        <v>35.644109075048476</v>
      </c>
      <c r="BY4350">
        <v>25.957787358838047</v>
      </c>
      <c r="BZ4350">
        <v>1225.5717126254162</v>
      </c>
      <c r="CA4350">
        <v>253.45330762928592</v>
      </c>
      <c r="CB4350">
        <v>238.58797759925625</v>
      </c>
      <c r="CC4350" s="156">
        <v>0.94</v>
      </c>
      <c r="CD4350">
        <v>1020</v>
      </c>
      <c r="CE4350">
        <v>0.22704261825802696</v>
      </c>
      <c r="CF4350">
        <v>6.7692324036656597</v>
      </c>
      <c r="CG4350">
        <v>0.27151545184763654</v>
      </c>
      <c r="CH4350">
        <v>25.216995475826604</v>
      </c>
      <c r="CI4350">
        <v>6</v>
      </c>
    </row>
    <row r="4351" spans="47:87" x14ac:dyDescent="0.3">
      <c r="AU4351">
        <v>0.3</v>
      </c>
      <c r="AV4351">
        <v>19.933437944499296</v>
      </c>
      <c r="AW4351">
        <v>0.31354405645713262</v>
      </c>
      <c r="AX4351">
        <v>1.1517236757694482</v>
      </c>
      <c r="AY4351">
        <v>299.85299119191853</v>
      </c>
      <c r="AZ4351">
        <v>9.570376638688112E-2</v>
      </c>
      <c r="BA4351">
        <v>415.74916806884056</v>
      </c>
      <c r="BB4351">
        <v>391.38312055534061</v>
      </c>
      <c r="BC4351">
        <v>1</v>
      </c>
      <c r="BD4351">
        <v>39.425895721115722</v>
      </c>
      <c r="BE4351">
        <v>110.29057257124693</v>
      </c>
      <c r="BF4351">
        <v>16.118023663639772</v>
      </c>
      <c r="BG4351">
        <v>5.5884074818191181</v>
      </c>
      <c r="BH4351">
        <v>425.50110995837349</v>
      </c>
      <c r="BI4351">
        <v>0.20000000000000004</v>
      </c>
      <c r="BJ4351">
        <v>2541.9105399840882</v>
      </c>
      <c r="BK4351">
        <v>689.44419100136281</v>
      </c>
      <c r="BL4351">
        <v>856.44447368364922</v>
      </c>
      <c r="BM4351">
        <v>997.07223709410107</v>
      </c>
      <c r="BN4351">
        <v>197.11357177855857</v>
      </c>
      <c r="BO4351">
        <v>28.439851340159812</v>
      </c>
      <c r="BP4351">
        <v>3.5184357039688016E-2</v>
      </c>
      <c r="BQ4351">
        <v>100</v>
      </c>
      <c r="BR4351">
        <v>333.62768424807365</v>
      </c>
      <c r="BS4351">
        <v>5.1629737605491832E-2</v>
      </c>
      <c r="BT4351">
        <v>2.9712468046029766E-4</v>
      </c>
      <c r="BU4351">
        <v>2.7485971545941781</v>
      </c>
      <c r="BV4351">
        <v>0.51881793945925825</v>
      </c>
      <c r="BW4351">
        <v>14.946902703295706</v>
      </c>
      <c r="BX4351">
        <v>37.214803439884733</v>
      </c>
      <c r="BY4351">
        <v>30.136583225232883</v>
      </c>
      <c r="BZ4351">
        <v>1107.6716326361739</v>
      </c>
      <c r="CA4351">
        <v>317.83255642328186</v>
      </c>
      <c r="CB4351">
        <v>241.51765291077055</v>
      </c>
      <c r="CC4351" s="156">
        <v>1.08</v>
      </c>
      <c r="CD4351">
        <v>1930</v>
      </c>
      <c r="CE4351">
        <v>7.3667014088170779E-2</v>
      </c>
      <c r="CF4351">
        <v>2.9751026847419637</v>
      </c>
      <c r="CG4351">
        <v>0.10646373951999499</v>
      </c>
      <c r="CH4351">
        <v>-3.2576086265481625</v>
      </c>
      <c r="CI4351" t="s">
        <v>479</v>
      </c>
    </row>
    <row r="4352" spans="47:87" x14ac:dyDescent="0.3">
      <c r="AU4352">
        <v>0.3</v>
      </c>
      <c r="AV4352">
        <v>19.888435047202073</v>
      </c>
      <c r="AW4352">
        <v>0.29977130161727589</v>
      </c>
      <c r="AX4352">
        <v>1.3481203332596192</v>
      </c>
      <c r="AY4352">
        <v>338.71257733006422</v>
      </c>
      <c r="AZ4352">
        <v>9.9610899603227845E-2</v>
      </c>
      <c r="BA4352">
        <v>330.7289142448638</v>
      </c>
      <c r="BB4352">
        <v>371.11383467957751</v>
      </c>
      <c r="BC4352">
        <v>1</v>
      </c>
      <c r="BD4352">
        <v>31.239774139681906</v>
      </c>
      <c r="BE4352">
        <v>101.78694908204893</v>
      </c>
      <c r="BF4352">
        <v>14.559829617966283</v>
      </c>
      <c r="BG4352">
        <v>2.9816578862244536</v>
      </c>
      <c r="BH4352">
        <v>425.87816749867767</v>
      </c>
      <c r="BI4352">
        <v>0.19999999999999996</v>
      </c>
      <c r="BJ4352">
        <v>2708.6272144440723</v>
      </c>
      <c r="BK4352">
        <v>710.21665857621463</v>
      </c>
      <c r="BL4352">
        <v>918.23050545461535</v>
      </c>
      <c r="BM4352">
        <v>1062.3117710522556</v>
      </c>
      <c r="BN4352">
        <v>156.30538457326656</v>
      </c>
      <c r="BO4352">
        <v>27.069562466797446</v>
      </c>
      <c r="BP4352">
        <v>4.8286756048070097E-2</v>
      </c>
      <c r="BQ4352">
        <v>100</v>
      </c>
      <c r="BR4352">
        <v>360.29922111110375</v>
      </c>
      <c r="BS4352">
        <v>5.9215315559680723E-2</v>
      </c>
      <c r="BT4352">
        <v>2.8434445994203722E-4</v>
      </c>
      <c r="BU4352">
        <v>0</v>
      </c>
      <c r="BV4352">
        <v>0.53704774456047888</v>
      </c>
      <c r="BW4352">
        <v>14.678698920743217</v>
      </c>
      <c r="BX4352">
        <v>36.05710501921817</v>
      </c>
      <c r="BY4352">
        <v>31.676755748694436</v>
      </c>
      <c r="BZ4352">
        <v>861.14855302499882</v>
      </c>
      <c r="CA4352">
        <v>310.9946169451166</v>
      </c>
      <c r="CB4352">
        <v>243.35798049112364</v>
      </c>
      <c r="CC4352" s="156">
        <v>1.18</v>
      </c>
      <c r="CD4352">
        <v>1470</v>
      </c>
      <c r="CE4352">
        <v>0.12461888357986184</v>
      </c>
      <c r="CF4352">
        <v>3.8101527600966278</v>
      </c>
      <c r="CG4352">
        <v>0.15494874818776835</v>
      </c>
      <c r="CH4352">
        <v>7.0300002448826975</v>
      </c>
      <c r="CI4352">
        <v>12</v>
      </c>
    </row>
    <row r="4353" spans="47:87" x14ac:dyDescent="0.3">
      <c r="AU4353">
        <v>0.3</v>
      </c>
      <c r="AV4353">
        <v>21.368865592833533</v>
      </c>
      <c r="AW4353">
        <v>0.29740604642372259</v>
      </c>
      <c r="AX4353">
        <v>0.97766838634511743</v>
      </c>
      <c r="AY4353">
        <v>321.17595874938775</v>
      </c>
      <c r="AZ4353">
        <v>0.10922789074257243</v>
      </c>
      <c r="BA4353">
        <v>408.02020020168368</v>
      </c>
      <c r="BB4353">
        <v>415.76913754420974</v>
      </c>
      <c r="BC4353">
        <v>1</v>
      </c>
      <c r="BD4353">
        <v>41.84278517085216</v>
      </c>
      <c r="BE4353">
        <v>90.931786448685685</v>
      </c>
      <c r="BF4353">
        <v>10.903683417626077</v>
      </c>
      <c r="BG4353">
        <v>5.7830440560046741</v>
      </c>
      <c r="BH4353">
        <v>413.2922652796459</v>
      </c>
      <c r="BI4353">
        <v>0.20000000000000004</v>
      </c>
      <c r="BJ4353">
        <v>2579.8172999769154</v>
      </c>
      <c r="BK4353">
        <v>665.45141242668581</v>
      </c>
      <c r="BL4353">
        <v>874.55603784815571</v>
      </c>
      <c r="BM4353">
        <v>965.62104304527338</v>
      </c>
      <c r="BN4353">
        <v>162.83826147683183</v>
      </c>
      <c r="BO4353">
        <v>26.68048251529115</v>
      </c>
      <c r="BP4353">
        <v>6.9150636501229892E-2</v>
      </c>
      <c r="BQ4353">
        <v>100</v>
      </c>
      <c r="BR4353">
        <v>352.63300147955374</v>
      </c>
      <c r="BS4353">
        <v>5.5029598239802843E-2</v>
      </c>
      <c r="BT4353">
        <v>3.2105521401957105E-4</v>
      </c>
      <c r="BU4353">
        <v>107.42254550296518</v>
      </c>
      <c r="BV4353">
        <v>0.51823277193837147</v>
      </c>
      <c r="BW4353">
        <v>13.991301831335907</v>
      </c>
      <c r="BX4353">
        <v>37.958740750313481</v>
      </c>
      <c r="BY4353">
        <v>31.535206976069222</v>
      </c>
      <c r="BZ4353">
        <v>1165.2580049257454</v>
      </c>
      <c r="CA4353">
        <v>374.16848064595069</v>
      </c>
      <c r="CB4353">
        <v>220.45961776339593</v>
      </c>
      <c r="CC4353" s="156">
        <v>1</v>
      </c>
      <c r="CD4353">
        <v>1060</v>
      </c>
      <c r="CE4353">
        <v>0.15475044928927462</v>
      </c>
      <c r="CF4353">
        <v>5.6298953665613567</v>
      </c>
      <c r="CG4353">
        <v>0.2054001767083693</v>
      </c>
      <c r="CH4353">
        <v>7.3081338945389556</v>
      </c>
      <c r="CI4353">
        <v>10</v>
      </c>
    </row>
    <row r="4354" spans="47:87" x14ac:dyDescent="0.3">
      <c r="AU4354">
        <v>0.3</v>
      </c>
      <c r="AV4354">
        <v>20.852058515943458</v>
      </c>
      <c r="AW4354">
        <v>0.36012244503885499</v>
      </c>
      <c r="AX4354">
        <v>1.3369977664265182</v>
      </c>
      <c r="AY4354">
        <v>310.38181677881852</v>
      </c>
      <c r="AZ4354">
        <v>8.8078574116747854E-2</v>
      </c>
      <c r="BA4354">
        <v>412.02792969414298</v>
      </c>
      <c r="BB4354">
        <v>279.25712685867649</v>
      </c>
      <c r="BC4354">
        <v>1</v>
      </c>
      <c r="BD4354">
        <v>44.265877809701543</v>
      </c>
      <c r="BE4354">
        <v>109.20164714588908</v>
      </c>
      <c r="BF4354">
        <v>16.523629943887226</v>
      </c>
      <c r="BG4354">
        <v>5.1067306567035313</v>
      </c>
      <c r="BH4354">
        <v>371.75980235818145</v>
      </c>
      <c r="BI4354">
        <v>0.2</v>
      </c>
      <c r="BJ4354">
        <v>2401.7889260080292</v>
      </c>
      <c r="BK4354">
        <v>679.81304552437098</v>
      </c>
      <c r="BL4354">
        <v>918.05404869850599</v>
      </c>
      <c r="BM4354">
        <v>848.11299635699379</v>
      </c>
      <c r="BN4354">
        <v>168.46006644137503</v>
      </c>
      <c r="BO4354">
        <v>32.625758875211837</v>
      </c>
      <c r="BP4354">
        <v>4.5244855182372999E-2</v>
      </c>
      <c r="BQ4354">
        <v>100</v>
      </c>
      <c r="BR4354">
        <v>329.86344663488507</v>
      </c>
      <c r="BS4354">
        <v>5.695322987367455E-2</v>
      </c>
      <c r="BT4354">
        <v>3.0780949573347964E-4</v>
      </c>
      <c r="BU4354">
        <v>38.152028900050972</v>
      </c>
      <c r="BV4354">
        <v>0.49503217298747909</v>
      </c>
      <c r="BW4354">
        <v>15.899294241474189</v>
      </c>
      <c r="BX4354">
        <v>34.430471029045307</v>
      </c>
      <c r="BY4354">
        <v>34.504777173278981</v>
      </c>
      <c r="BZ4354">
        <v>1059.8150595733337</v>
      </c>
      <c r="CA4354">
        <v>322.08718657424146</v>
      </c>
      <c r="CB4354">
        <v>222.95458568056247</v>
      </c>
      <c r="CC4354" s="156">
        <v>1.03</v>
      </c>
      <c r="CD4354">
        <v>2270</v>
      </c>
      <c r="CE4354">
        <v>7.2527298700415077E-2</v>
      </c>
      <c r="CF4354">
        <v>3.1075342488847069</v>
      </c>
      <c r="CG4354">
        <v>0.1065102688741718</v>
      </c>
      <c r="CH4354">
        <v>1.0009127902080961</v>
      </c>
      <c r="CI4354">
        <v>18</v>
      </c>
    </row>
    <row r="4355" spans="47:87" x14ac:dyDescent="0.3">
      <c r="AU4355">
        <v>0.3</v>
      </c>
      <c r="AV4355">
        <v>18.587126971749665</v>
      </c>
      <c r="AW4355">
        <v>0.30663394375217923</v>
      </c>
      <c r="AX4355">
        <v>0.2115541873158584</v>
      </c>
      <c r="AY4355">
        <v>335.72997487247159</v>
      </c>
      <c r="AZ4355">
        <v>0.10466873230370399</v>
      </c>
      <c r="BA4355">
        <v>412.85126305785838</v>
      </c>
      <c r="BB4355">
        <v>399.00972662407071</v>
      </c>
      <c r="BC4355">
        <v>1</v>
      </c>
      <c r="BD4355">
        <v>40.938075750756809</v>
      </c>
      <c r="BE4355">
        <v>108.75183348052644</v>
      </c>
      <c r="BF4355">
        <v>17.232840312792639</v>
      </c>
      <c r="BG4355">
        <v>6.001512441281081</v>
      </c>
      <c r="BH4355">
        <v>405.95253745201353</v>
      </c>
      <c r="BI4355">
        <v>0.19999999999999998</v>
      </c>
      <c r="BJ4355">
        <v>2364.3229624021415</v>
      </c>
      <c r="BK4355">
        <v>680.12240736473257</v>
      </c>
      <c r="BL4355">
        <v>846.36095531132628</v>
      </c>
      <c r="BM4355">
        <v>927.27771649543956</v>
      </c>
      <c r="BN4355">
        <v>164.7749002750264</v>
      </c>
      <c r="BO4355">
        <v>27.785250622269789</v>
      </c>
      <c r="BP4355">
        <v>3.7731290400607458E-2</v>
      </c>
      <c r="BQ4355">
        <v>100</v>
      </c>
      <c r="BR4355">
        <v>355.90272041099456</v>
      </c>
      <c r="BS4355">
        <v>5.6253779229649373E-2</v>
      </c>
      <c r="BT4355">
        <v>2.9316533874056437E-4</v>
      </c>
      <c r="BU4355">
        <v>0</v>
      </c>
      <c r="BV4355">
        <v>0.48633908244176155</v>
      </c>
      <c r="BW4355">
        <v>14.456633802395743</v>
      </c>
      <c r="BX4355">
        <v>36.000153654965708</v>
      </c>
      <c r="BY4355">
        <v>34.607970389291836</v>
      </c>
      <c r="BZ4355">
        <v>630.45017953681872</v>
      </c>
      <c r="CA4355">
        <v>249.2410516491843</v>
      </c>
      <c r="CB4355">
        <v>226.78752278791282</v>
      </c>
      <c r="CC4355" s="156">
        <v>1.19</v>
      </c>
      <c r="CD4355">
        <v>1100</v>
      </c>
      <c r="CE4355">
        <v>0.18498514269237498</v>
      </c>
      <c r="CF4355">
        <v>6.1377863701830684</v>
      </c>
      <c r="CG4355">
        <v>0.22384254904932882</v>
      </c>
      <c r="CH4355">
        <v>24.293496563319636</v>
      </c>
      <c r="CI4355">
        <v>7</v>
      </c>
    </row>
    <row r="4356" spans="47:87" x14ac:dyDescent="0.3">
      <c r="AU4356">
        <v>0.3</v>
      </c>
      <c r="AV4356">
        <v>19.928721105237774</v>
      </c>
      <c r="AW4356">
        <v>0.25315140028517702</v>
      </c>
      <c r="AX4356">
        <v>1.1782170802248597</v>
      </c>
      <c r="AY4356">
        <v>366.90185452873726</v>
      </c>
      <c r="AZ4356">
        <v>8.8277325915534971E-2</v>
      </c>
      <c r="BA4356">
        <v>356.61940775585595</v>
      </c>
      <c r="BB4356">
        <v>307.05444562952846</v>
      </c>
      <c r="BC4356">
        <v>1</v>
      </c>
      <c r="BD4356">
        <v>40.907927176540987</v>
      </c>
      <c r="BE4356">
        <v>97.221293786106997</v>
      </c>
      <c r="BF4356">
        <v>17.731447280486197</v>
      </c>
      <c r="BG4356">
        <v>3.229057987013797</v>
      </c>
      <c r="BH4356">
        <v>433.6548713445406</v>
      </c>
      <c r="BI4356">
        <v>0.19999999999999996</v>
      </c>
      <c r="BJ4356">
        <v>2540.5444365536682</v>
      </c>
      <c r="BK4356">
        <v>681.85456269579208</v>
      </c>
      <c r="BL4356">
        <v>837.78149235431181</v>
      </c>
      <c r="BM4356">
        <v>870.37645583273911</v>
      </c>
      <c r="BN4356">
        <v>208.50836390072539</v>
      </c>
      <c r="BO4356">
        <v>22.806306994910749</v>
      </c>
      <c r="BP4356">
        <v>4.7242352895757532E-2</v>
      </c>
      <c r="BQ4356">
        <v>100</v>
      </c>
      <c r="BR4356">
        <v>379.17015956719422</v>
      </c>
      <c r="BS4356">
        <v>5.3246787261978061E-2</v>
      </c>
      <c r="BT4356">
        <v>3.0605735160725757E-4</v>
      </c>
      <c r="BU4356">
        <v>59.123152463472529</v>
      </c>
      <c r="BV4356">
        <v>0.5300176149352861</v>
      </c>
      <c r="BW4356">
        <v>14.96533585204455</v>
      </c>
      <c r="BX4356">
        <v>38.339407225726674</v>
      </c>
      <c r="BY4356">
        <v>35.440771738237878</v>
      </c>
      <c r="BZ4356">
        <v>890.99109885592293</v>
      </c>
      <c r="CA4356">
        <v>232.34278486069621</v>
      </c>
      <c r="CB4356">
        <v>221.57080422546022</v>
      </c>
      <c r="CC4356" s="156">
        <v>0.91</v>
      </c>
      <c r="CD4356">
        <v>1320</v>
      </c>
      <c r="CE4356">
        <v>0.21307875189563008</v>
      </c>
      <c r="CF4356">
        <v>7.0452425843993041</v>
      </c>
      <c r="CG4356">
        <v>0.25678798190073193</v>
      </c>
      <c r="CH4356">
        <v>19.841128616880162</v>
      </c>
      <c r="CI4356">
        <v>6</v>
      </c>
    </row>
    <row r="4357" spans="47:87" x14ac:dyDescent="0.3">
      <c r="AU4357">
        <v>0.3</v>
      </c>
      <c r="AV4357">
        <v>19.363262359582574</v>
      </c>
      <c r="AW4357">
        <v>0.26917007344802407</v>
      </c>
      <c r="AX4357">
        <v>1.5671265354602817</v>
      </c>
      <c r="AY4357">
        <v>310.23459886552456</v>
      </c>
      <c r="AZ4357">
        <v>9.7156302731305835E-2</v>
      </c>
      <c r="BA4357">
        <v>502.42016926352682</v>
      </c>
      <c r="BB4357">
        <v>378.30742564138501</v>
      </c>
      <c r="BC4357">
        <v>1</v>
      </c>
      <c r="BD4357">
        <v>37.004944247063314</v>
      </c>
      <c r="BE4357">
        <v>82.697352418861414</v>
      </c>
      <c r="BF4357">
        <v>19.537318273748706</v>
      </c>
      <c r="BG4357">
        <v>4.5033487876436533</v>
      </c>
      <c r="BH4357">
        <v>421.09754372296908</v>
      </c>
      <c r="BI4357">
        <v>0.19999999999999998</v>
      </c>
      <c r="BJ4357">
        <v>2368.4990991779227</v>
      </c>
      <c r="BK4357">
        <v>664.56016082484632</v>
      </c>
      <c r="BL4357">
        <v>902.45775524644341</v>
      </c>
      <c r="BM4357">
        <v>784.0854380551765</v>
      </c>
      <c r="BN4357">
        <v>150.5173783717168</v>
      </c>
      <c r="BO4357">
        <v>24.470586131223151</v>
      </c>
      <c r="BP4357">
        <v>2.3378870083463173E-2</v>
      </c>
      <c r="BQ4357">
        <v>100</v>
      </c>
      <c r="BR4357">
        <v>310.28394632051567</v>
      </c>
      <c r="BS4357">
        <v>5.896355709323902E-2</v>
      </c>
      <c r="BT4357">
        <v>3.1424042782277658E-4</v>
      </c>
      <c r="BU4357">
        <v>0</v>
      </c>
      <c r="BV4357">
        <v>0.5505564262452205</v>
      </c>
      <c r="BW4357">
        <v>14.815529933116146</v>
      </c>
      <c r="BX4357">
        <v>36.479726325234196</v>
      </c>
      <c r="BY4357">
        <v>36.783393272593933</v>
      </c>
      <c r="BZ4357">
        <v>907.34910069595207</v>
      </c>
      <c r="CA4357">
        <v>349.05185775740512</v>
      </c>
      <c r="CB4357">
        <v>231.51733083284489</v>
      </c>
      <c r="CC4357" s="156">
        <v>1.21</v>
      </c>
      <c r="CD4357">
        <v>920</v>
      </c>
      <c r="CE4357">
        <v>0.33186351577195428</v>
      </c>
      <c r="CF4357">
        <v>6.7662855114640115</v>
      </c>
      <c r="CG4357">
        <v>0.30506017512336081</v>
      </c>
      <c r="CH4357">
        <v>30.924923848093798</v>
      </c>
      <c r="CI4357">
        <v>4</v>
      </c>
    </row>
    <row r="4358" spans="47:87" x14ac:dyDescent="0.3">
      <c r="AU4358">
        <v>0.3</v>
      </c>
      <c r="AV4358">
        <v>20.283505073537647</v>
      </c>
      <c r="AW4358">
        <v>0.28443120465296018</v>
      </c>
      <c r="AX4358">
        <v>1.4019344747359335</v>
      </c>
      <c r="AY4358">
        <v>325.37906137728578</v>
      </c>
      <c r="AZ4358">
        <v>9.7135152740536301E-2</v>
      </c>
      <c r="BA4358">
        <v>484.87404039381698</v>
      </c>
      <c r="BB4358">
        <v>383.62064619428821</v>
      </c>
      <c r="BC4358">
        <v>1</v>
      </c>
      <c r="BD4358">
        <v>48.201407575132812</v>
      </c>
      <c r="BE4358">
        <v>99.002142715318499</v>
      </c>
      <c r="BF4358">
        <v>25.242277654213563</v>
      </c>
      <c r="BG4358">
        <v>6.6990220405024408</v>
      </c>
      <c r="BH4358">
        <v>439.98044586467961</v>
      </c>
      <c r="BI4358">
        <v>0.2</v>
      </c>
      <c r="BJ4358">
        <v>2745.0896703857234</v>
      </c>
      <c r="BK4358">
        <v>693.38011859657706</v>
      </c>
      <c r="BL4358">
        <v>956.83211779515648</v>
      </c>
      <c r="BM4358">
        <v>1176.3369130817168</v>
      </c>
      <c r="BN4358">
        <v>175.33513520150214</v>
      </c>
      <c r="BO4358">
        <v>25.49157309497005</v>
      </c>
      <c r="BP4358">
        <v>6.9194279288850802E-2</v>
      </c>
      <c r="BQ4358">
        <v>100</v>
      </c>
      <c r="BR4358">
        <v>310.51973632118086</v>
      </c>
      <c r="BS4358">
        <v>5.6411705921289836E-2</v>
      </c>
      <c r="BT4358">
        <v>3.2149936346262495E-4</v>
      </c>
      <c r="BU4358">
        <v>0</v>
      </c>
      <c r="BV4358">
        <v>0.52656537018914074</v>
      </c>
      <c r="BW4358">
        <v>15.872866150442551</v>
      </c>
      <c r="BX4358">
        <v>36.199055475763842</v>
      </c>
      <c r="BY4358">
        <v>31.286090697560685</v>
      </c>
      <c r="BZ4358">
        <v>1383.5066084621244</v>
      </c>
      <c r="CA4358">
        <v>251.61558610305377</v>
      </c>
      <c r="CB4358">
        <v>248.26655802559171</v>
      </c>
      <c r="CC4358" s="156">
        <v>0.97</v>
      </c>
      <c r="CD4358">
        <v>1570</v>
      </c>
      <c r="CE4358">
        <v>0.17893559427067318</v>
      </c>
      <c r="CF4358">
        <v>5.5372786519398751</v>
      </c>
      <c r="CG4358">
        <v>0.21474110495884099</v>
      </c>
      <c r="CH4358">
        <v>15.629317639928885</v>
      </c>
      <c r="CI4358">
        <v>8</v>
      </c>
    </row>
    <row r="4359" spans="47:87" x14ac:dyDescent="0.3">
      <c r="AU4359">
        <v>0.3</v>
      </c>
      <c r="AV4359">
        <v>18.83080873376808</v>
      </c>
      <c r="AW4359">
        <v>0.30088330595809132</v>
      </c>
      <c r="AX4359">
        <v>1.4494346742426865</v>
      </c>
      <c r="AY4359">
        <v>349.67337425312462</v>
      </c>
      <c r="AZ4359">
        <v>0.10773829736367195</v>
      </c>
      <c r="BA4359">
        <v>428.53619003889429</v>
      </c>
      <c r="BB4359">
        <v>356.46226971022986</v>
      </c>
      <c r="BC4359">
        <v>1</v>
      </c>
      <c r="BD4359">
        <v>36.324869561177195</v>
      </c>
      <c r="BE4359">
        <v>94.80746416661043</v>
      </c>
      <c r="BF4359">
        <v>13.95690365026077</v>
      </c>
      <c r="BG4359">
        <v>7.0042583728722461</v>
      </c>
      <c r="BH4359">
        <v>399.33958937435438</v>
      </c>
      <c r="BI4359">
        <v>0.19999999999999998</v>
      </c>
      <c r="BJ4359">
        <v>2306.5318014055897</v>
      </c>
      <c r="BK4359">
        <v>669.76099557385828</v>
      </c>
      <c r="BL4359">
        <v>876.54424314232449</v>
      </c>
      <c r="BM4359">
        <v>801.58887512930312</v>
      </c>
      <c r="BN4359">
        <v>147.47163698571086</v>
      </c>
      <c r="BO4359">
        <v>27.169847929984247</v>
      </c>
      <c r="BP4359">
        <v>4.8443917861132134E-2</v>
      </c>
      <c r="BQ4359">
        <v>100</v>
      </c>
      <c r="BR4359">
        <v>386.47669762936187</v>
      </c>
      <c r="BS4359">
        <v>5.3053998178544753E-2</v>
      </c>
      <c r="BT4359">
        <v>3.0903142018419709E-4</v>
      </c>
      <c r="BU4359">
        <v>66.123022648288853</v>
      </c>
      <c r="BV4359">
        <v>0.58946457980539657</v>
      </c>
      <c r="BW4359">
        <v>14.932825494082421</v>
      </c>
      <c r="BX4359">
        <v>35.043640279005899</v>
      </c>
      <c r="BY4359">
        <v>36.673029500769502</v>
      </c>
      <c r="BZ4359">
        <v>737.98547703605595</v>
      </c>
      <c r="CA4359">
        <v>316.52033801445396</v>
      </c>
      <c r="CB4359">
        <v>246.52046311989372</v>
      </c>
      <c r="CC4359" s="156">
        <v>1.02</v>
      </c>
      <c r="CD4359">
        <v>1810</v>
      </c>
      <c r="CE4359">
        <v>0.12204485766221418</v>
      </c>
      <c r="CF4359">
        <v>4.7680015653978156</v>
      </c>
      <c r="CG4359">
        <v>0.14638589205730121</v>
      </c>
      <c r="CH4359">
        <v>6.9353737286727757</v>
      </c>
      <c r="CI4359">
        <v>13</v>
      </c>
    </row>
    <row r="4360" spans="47:87" x14ac:dyDescent="0.3">
      <c r="AU4360">
        <v>0.3</v>
      </c>
      <c r="AV4360">
        <v>20.355022281235328</v>
      </c>
      <c r="AW4360">
        <v>0.35871117502607469</v>
      </c>
      <c r="AX4360">
        <v>2.0899842185287323</v>
      </c>
      <c r="AY4360">
        <v>323.99550376016521</v>
      </c>
      <c r="AZ4360">
        <v>0.10106624323155479</v>
      </c>
      <c r="BA4360">
        <v>452.39979843711774</v>
      </c>
      <c r="BB4360">
        <v>398.49552717150129</v>
      </c>
      <c r="BC4360">
        <v>1</v>
      </c>
      <c r="BD4360">
        <v>38.218360915865006</v>
      </c>
      <c r="BE4360">
        <v>101.61043566130284</v>
      </c>
      <c r="BF4360">
        <v>22.979883042318082</v>
      </c>
      <c r="BG4360">
        <v>4.1231836542407319</v>
      </c>
      <c r="BH4360">
        <v>444.87955711483937</v>
      </c>
      <c r="BI4360">
        <v>0.19999999999999998</v>
      </c>
      <c r="BJ4360">
        <v>2581.7611707286551</v>
      </c>
      <c r="BK4360">
        <v>685.15300232743584</v>
      </c>
      <c r="BL4360">
        <v>817.81253315190816</v>
      </c>
      <c r="BM4360">
        <v>1073.0683534360699</v>
      </c>
      <c r="BN4360">
        <v>158.83176969128098</v>
      </c>
      <c r="BO4360">
        <v>32.502333089682757</v>
      </c>
      <c r="BP4360">
        <v>4.4465279643230937E-2</v>
      </c>
      <c r="BQ4360">
        <v>100</v>
      </c>
      <c r="BR4360">
        <v>317.50249536721896</v>
      </c>
      <c r="BS4360">
        <v>5.3684563376837892E-2</v>
      </c>
      <c r="BT4360">
        <v>2.9276236181972486E-4</v>
      </c>
      <c r="BU4360">
        <v>36.873458762140459</v>
      </c>
      <c r="BV4360">
        <v>0.50768219073609266</v>
      </c>
      <c r="BW4360">
        <v>14.887648674174418</v>
      </c>
      <c r="BX4360">
        <v>36.616002915466808</v>
      </c>
      <c r="BY4360">
        <v>27.839274644870343</v>
      </c>
      <c r="BZ4360">
        <v>939.4002685436966</v>
      </c>
      <c r="CA4360">
        <v>242.64727408546358</v>
      </c>
      <c r="CB4360">
        <v>225.29604864791193</v>
      </c>
      <c r="CC4360" s="156">
        <v>0.64</v>
      </c>
      <c r="CD4360">
        <v>2580</v>
      </c>
      <c r="CE4360">
        <v>0.14440977652093867</v>
      </c>
      <c r="CF4360">
        <v>5.7185676663943159</v>
      </c>
      <c r="CG4360">
        <v>0.17364770202218532</v>
      </c>
      <c r="CH4360">
        <v>12.394243234386</v>
      </c>
      <c r="CI4360">
        <v>10</v>
      </c>
    </row>
    <row r="4361" spans="47:87" x14ac:dyDescent="0.3">
      <c r="AU4361">
        <v>0.3</v>
      </c>
      <c r="AV4361">
        <v>18.490238873770572</v>
      </c>
      <c r="AW4361">
        <v>0.33561570794683371</v>
      </c>
      <c r="AX4361">
        <v>1.9119858842396369</v>
      </c>
      <c r="AY4361">
        <v>332.5733641981127</v>
      </c>
      <c r="AZ4361">
        <v>0.10226803044847559</v>
      </c>
      <c r="BA4361">
        <v>439.82881215199853</v>
      </c>
      <c r="BB4361">
        <v>333.68243424963595</v>
      </c>
      <c r="BC4361">
        <v>1</v>
      </c>
      <c r="BD4361">
        <v>40.286450864829447</v>
      </c>
      <c r="BE4361">
        <v>86.275659305265748</v>
      </c>
      <c r="BF4361">
        <v>21.922673866780446</v>
      </c>
      <c r="BG4361">
        <v>3.5944541167089166</v>
      </c>
      <c r="BH4361">
        <v>373.1040623564021</v>
      </c>
      <c r="BI4361">
        <v>0.19999999999999998</v>
      </c>
      <c r="BJ4361">
        <v>2808.5369083598698</v>
      </c>
      <c r="BK4361">
        <v>690.75346015752496</v>
      </c>
      <c r="BL4361">
        <v>928.4660698531585</v>
      </c>
      <c r="BM4361">
        <v>939.65632353424235</v>
      </c>
      <c r="BN4361">
        <v>116.45047754112727</v>
      </c>
      <c r="BO4361">
        <v>30.437168986421405</v>
      </c>
      <c r="BP4361">
        <v>3.8229865885021592E-2</v>
      </c>
      <c r="BQ4361">
        <v>100</v>
      </c>
      <c r="BR4361">
        <v>343.03837484390687</v>
      </c>
      <c r="BS4361">
        <v>5.8456672989163433E-2</v>
      </c>
      <c r="BT4361">
        <v>3.2118939825190519E-4</v>
      </c>
      <c r="BU4361">
        <v>9.9750685627063369</v>
      </c>
      <c r="BV4361">
        <v>0.56521729851317115</v>
      </c>
      <c r="BW4361">
        <v>14.557746429334076</v>
      </c>
      <c r="BX4361">
        <v>37.662945348962282</v>
      </c>
      <c r="BY4361">
        <v>34.250844583122209</v>
      </c>
      <c r="BZ4361">
        <v>1132.7424844680627</v>
      </c>
      <c r="CA4361">
        <v>280.8814505027421</v>
      </c>
      <c r="CB4361">
        <v>210.05574728858511</v>
      </c>
      <c r="CC4361" s="156">
        <v>0.89</v>
      </c>
      <c r="CD4361">
        <v>2450</v>
      </c>
      <c r="CE4361">
        <v>9.7914911901852308E-2</v>
      </c>
      <c r="CF4361">
        <v>3.7850176526637962</v>
      </c>
      <c r="CG4361">
        <v>0.13414967591576341</v>
      </c>
      <c r="CH4361">
        <v>0.44482139968421541</v>
      </c>
      <c r="CI4361">
        <v>19</v>
      </c>
    </row>
    <row r="4362" spans="47:87" x14ac:dyDescent="0.3">
      <c r="AU4362">
        <v>0.3</v>
      </c>
      <c r="AV4362">
        <v>20.355203947447098</v>
      </c>
      <c r="AW4362">
        <v>0.3231161662888688</v>
      </c>
      <c r="AX4362">
        <v>9.3371860981100729E-3</v>
      </c>
      <c r="AY4362">
        <v>334.36486309120357</v>
      </c>
      <c r="AZ4362">
        <v>0.11480219144064335</v>
      </c>
      <c r="BA4362">
        <v>464.09337256058234</v>
      </c>
      <c r="BB4362">
        <v>379.42876213881306</v>
      </c>
      <c r="BC4362">
        <v>1</v>
      </c>
      <c r="BD4362">
        <v>37.952043390433943</v>
      </c>
      <c r="BE4362">
        <v>87.86788178926956</v>
      </c>
      <c r="BF4362">
        <v>24.113345206494085</v>
      </c>
      <c r="BG4362">
        <v>5.6120435613845174</v>
      </c>
      <c r="BH4362">
        <v>406.80087015195568</v>
      </c>
      <c r="BI4362">
        <v>0.19999999999999998</v>
      </c>
      <c r="BJ4362">
        <v>2456.102856593362</v>
      </c>
      <c r="BK4362">
        <v>684.6133493125476</v>
      </c>
      <c r="BL4362">
        <v>922.40137136107012</v>
      </c>
      <c r="BM4362">
        <v>953.56712238723549</v>
      </c>
      <c r="BN4362">
        <v>192.53738365600108</v>
      </c>
      <c r="BO4362">
        <v>29.187053103881365</v>
      </c>
      <c r="BP4362">
        <v>5.0866434557243496E-2</v>
      </c>
      <c r="BQ4362">
        <v>100</v>
      </c>
      <c r="BR4362">
        <v>341.06550156122165</v>
      </c>
      <c r="BS4362">
        <v>5.5810927229765217E-2</v>
      </c>
      <c r="BT4362">
        <v>2.90041445647091E-4</v>
      </c>
      <c r="BU4362">
        <v>0</v>
      </c>
      <c r="BV4362">
        <v>0.55122221349474909</v>
      </c>
      <c r="BW4362">
        <v>13.87216587529635</v>
      </c>
      <c r="BX4362">
        <v>35.911396961227744</v>
      </c>
      <c r="BY4362">
        <v>32.390341461089307</v>
      </c>
      <c r="BZ4362">
        <v>1093.1834635353014</v>
      </c>
      <c r="CA4362">
        <v>290.04955841977323</v>
      </c>
      <c r="CB4362">
        <v>237.82933843364876</v>
      </c>
      <c r="CC4362" s="156">
        <v>0.96</v>
      </c>
      <c r="CD4362">
        <v>2420</v>
      </c>
      <c r="CE4362">
        <v>7.5451621511378297E-2</v>
      </c>
      <c r="CF4362">
        <v>3.440345357256672</v>
      </c>
      <c r="CG4362">
        <v>0.11188720400951666</v>
      </c>
      <c r="CH4362">
        <v>-3.5103160482100142</v>
      </c>
      <c r="CI4362" t="s">
        <v>479</v>
      </c>
    </row>
    <row r="4363" spans="47:87" x14ac:dyDescent="0.3">
      <c r="AU4363">
        <v>0.3</v>
      </c>
      <c r="AV4363">
        <v>19.909921448673295</v>
      </c>
      <c r="AW4363">
        <v>0.32055959036756487</v>
      </c>
      <c r="AX4363">
        <v>0.87090642581857303</v>
      </c>
      <c r="AY4363">
        <v>321.41570406552296</v>
      </c>
      <c r="AZ4363">
        <v>9.0625753258962993E-2</v>
      </c>
      <c r="BA4363">
        <v>558.48266216455181</v>
      </c>
      <c r="BB4363">
        <v>361.27765575424974</v>
      </c>
      <c r="BC4363">
        <v>1</v>
      </c>
      <c r="BD4363">
        <v>46.76993027093225</v>
      </c>
      <c r="BE4363">
        <v>99.649579082958127</v>
      </c>
      <c r="BF4363">
        <v>21.276294629265955</v>
      </c>
      <c r="BG4363">
        <v>5.9724690282252499</v>
      </c>
      <c r="BH4363">
        <v>441.57175859290385</v>
      </c>
      <c r="BI4363">
        <v>0.20000000000000007</v>
      </c>
      <c r="BJ4363">
        <v>2325.142279653533</v>
      </c>
      <c r="BK4363">
        <v>699.86152086940649</v>
      </c>
      <c r="BL4363">
        <v>872.73166208816519</v>
      </c>
      <c r="BM4363">
        <v>989.12941836933453</v>
      </c>
      <c r="BN4363">
        <v>127.32399018507338</v>
      </c>
      <c r="BO4363">
        <v>28.707811460742441</v>
      </c>
      <c r="BP4363">
        <v>8.0707392445926965E-2</v>
      </c>
      <c r="BQ4363">
        <v>100</v>
      </c>
      <c r="BR4363">
        <v>316.35560345851701</v>
      </c>
      <c r="BS4363">
        <v>5.3287271270928374E-2</v>
      </c>
      <c r="BT4363">
        <v>2.9431795102157577E-4</v>
      </c>
      <c r="BU4363">
        <v>34.099624980199813</v>
      </c>
      <c r="BV4363">
        <v>0.56054271842407455</v>
      </c>
      <c r="BW4363">
        <v>14.955682413881759</v>
      </c>
      <c r="BX4363">
        <v>35.443141254433641</v>
      </c>
      <c r="BY4363">
        <v>38.132462632670205</v>
      </c>
      <c r="BZ4363">
        <v>849.84094144126425</v>
      </c>
      <c r="CA4363">
        <v>192.69619724586028</v>
      </c>
      <c r="CB4363">
        <v>226.49519721414808</v>
      </c>
      <c r="CC4363" s="156">
        <v>1.1100000000000001</v>
      </c>
      <c r="CD4363">
        <v>2520</v>
      </c>
      <c r="CE4363">
        <v>1.4449522026534822E-2</v>
      </c>
      <c r="CF4363">
        <v>1.6326971050394414</v>
      </c>
      <c r="CG4363">
        <v>5.7057920234022036E-2</v>
      </c>
      <c r="CH4363">
        <v>-16.183817360236105</v>
      </c>
      <c r="CI4363" t="s">
        <v>479</v>
      </c>
    </row>
    <row r="4364" spans="47:87" x14ac:dyDescent="0.3">
      <c r="AU4364">
        <v>0.3</v>
      </c>
      <c r="AV4364">
        <v>20.371302371957146</v>
      </c>
      <c r="AW4364">
        <v>0.2332288687783477</v>
      </c>
      <c r="AX4364">
        <v>0.90098504045343175</v>
      </c>
      <c r="AY4364">
        <v>330.32156944761675</v>
      </c>
      <c r="AZ4364">
        <v>6.7635899719734799E-2</v>
      </c>
      <c r="BA4364">
        <v>318.22887861309698</v>
      </c>
      <c r="BB4364">
        <v>313.40511581636747</v>
      </c>
      <c r="BC4364">
        <v>1</v>
      </c>
      <c r="BD4364">
        <v>39.630555953394321</v>
      </c>
      <c r="BE4364">
        <v>108.860602105618</v>
      </c>
      <c r="BF4364">
        <v>13.973247129309289</v>
      </c>
      <c r="BG4364">
        <v>6.4992258603748079</v>
      </c>
      <c r="BH4364">
        <v>417.08128652619143</v>
      </c>
      <c r="BI4364">
        <v>0.20000000000000004</v>
      </c>
      <c r="BJ4364">
        <v>2428.1179565946222</v>
      </c>
      <c r="BK4364">
        <v>682.30999967649154</v>
      </c>
      <c r="BL4364">
        <v>948.4669575196699</v>
      </c>
      <c r="BM4364">
        <v>944.82961132714388</v>
      </c>
      <c r="BN4364">
        <v>92.267374709556719</v>
      </c>
      <c r="BO4364">
        <v>20.799061078208879</v>
      </c>
      <c r="BP4364">
        <v>6.9368426464974667E-2</v>
      </c>
      <c r="BQ4364">
        <v>100</v>
      </c>
      <c r="BR4364">
        <v>301.51457722568051</v>
      </c>
      <c r="BS4364">
        <v>6.1683296466528294E-2</v>
      </c>
      <c r="BT4364">
        <v>2.9989285892283082E-4</v>
      </c>
      <c r="BU4364">
        <v>29.239816480521561</v>
      </c>
      <c r="BV4364">
        <v>0.5519945945852397</v>
      </c>
      <c r="BW4364">
        <v>15.026273015071599</v>
      </c>
      <c r="BX4364">
        <v>36.872043996887378</v>
      </c>
      <c r="BY4364">
        <v>34.423743994598347</v>
      </c>
      <c r="BZ4364">
        <v>1035.8522359732617</v>
      </c>
      <c r="CA4364">
        <v>255.38161606993989</v>
      </c>
      <c r="CB4364">
        <v>254.60856823232174</v>
      </c>
      <c r="CC4364" s="156">
        <v>1.1200000000000001</v>
      </c>
      <c r="CD4364">
        <v>1100</v>
      </c>
      <c r="CE4364">
        <v>5.7495625169364573E-2</v>
      </c>
      <c r="CF4364">
        <v>3.4148396849524945</v>
      </c>
      <c r="CG4364">
        <v>9.4718589314783566E-2</v>
      </c>
      <c r="CH4364">
        <v>-10.985059723259813</v>
      </c>
      <c r="CI4364" t="s">
        <v>479</v>
      </c>
    </row>
    <row r="4365" spans="47:87" x14ac:dyDescent="0.3">
      <c r="AU4365">
        <v>0.3</v>
      </c>
      <c r="AV4365">
        <v>18.733141267895686</v>
      </c>
      <c r="AW4365">
        <v>0.26110949224141072</v>
      </c>
      <c r="AX4365">
        <v>0.78825856904087477</v>
      </c>
      <c r="AY4365">
        <v>364.24340127222393</v>
      </c>
      <c r="AZ4365">
        <v>0.11230665958640146</v>
      </c>
      <c r="BA4365">
        <v>481.8120325244841</v>
      </c>
      <c r="BB4365">
        <v>235.30524362537523</v>
      </c>
      <c r="BC4365">
        <v>1</v>
      </c>
      <c r="BD4365">
        <v>29.12320972437535</v>
      </c>
      <c r="BE4365">
        <v>80.344293725321037</v>
      </c>
      <c r="BF4365">
        <v>17.93410241102378</v>
      </c>
      <c r="BG4365">
        <v>5.3477300478221341</v>
      </c>
      <c r="BH4365">
        <v>398.35231138990014</v>
      </c>
      <c r="BI4365">
        <v>0.20000000000000009</v>
      </c>
      <c r="BJ4365">
        <v>2374.3313838967069</v>
      </c>
      <c r="BK4365">
        <v>699.78570560078367</v>
      </c>
      <c r="BL4365">
        <v>901.01655562748999</v>
      </c>
      <c r="BM4365">
        <v>928.53840737148448</v>
      </c>
      <c r="BN4365">
        <v>77.686526698171434</v>
      </c>
      <c r="BO4365">
        <v>23.616157184983841</v>
      </c>
      <c r="BP4365">
        <v>3.7350373043891126E-2</v>
      </c>
      <c r="BQ4365">
        <v>100</v>
      </c>
      <c r="BR4365">
        <v>275.18430103198659</v>
      </c>
      <c r="BS4365">
        <v>5.282392453168968E-2</v>
      </c>
      <c r="BT4365">
        <v>3.0310583810508871E-4</v>
      </c>
      <c r="BU4365">
        <v>26.050973217385479</v>
      </c>
      <c r="BV4365">
        <v>0.53179179281581124</v>
      </c>
      <c r="BW4365">
        <v>14.464208275206907</v>
      </c>
      <c r="BX4365">
        <v>34.460597272535097</v>
      </c>
      <c r="BY4365">
        <v>33.249099517139989</v>
      </c>
      <c r="BZ4365">
        <v>1305.7193988980841</v>
      </c>
      <c r="CA4365">
        <v>270.40643509340055</v>
      </c>
      <c r="CB4365">
        <v>222.40306240770852</v>
      </c>
      <c r="CC4365" s="156">
        <v>1.28</v>
      </c>
      <c r="CD4365">
        <v>920</v>
      </c>
      <c r="CE4365">
        <v>0.1571196336544558</v>
      </c>
      <c r="CF4365">
        <v>5.1244390295502829</v>
      </c>
      <c r="CG4365">
        <v>0.18893611207602937</v>
      </c>
      <c r="CH4365">
        <v>10.228805529518134</v>
      </c>
      <c r="CI4365">
        <v>10</v>
      </c>
    </row>
    <row r="4366" spans="47:87" x14ac:dyDescent="0.3">
      <c r="AU4366">
        <v>0.3</v>
      </c>
      <c r="AV4366">
        <v>21.419581225677618</v>
      </c>
      <c r="AW4366">
        <v>0.30243617323966493</v>
      </c>
      <c r="AX4366">
        <v>0.75251511890723721</v>
      </c>
      <c r="AY4366">
        <v>298.25599031722328</v>
      </c>
      <c r="AZ4366">
        <v>0.10177280021363128</v>
      </c>
      <c r="BA4366">
        <v>453.44728038140221</v>
      </c>
      <c r="BB4366">
        <v>258.10475008112098</v>
      </c>
      <c r="BC4366">
        <v>1</v>
      </c>
      <c r="BD4366">
        <v>45.265587077601531</v>
      </c>
      <c r="BE4366">
        <v>90.187514127916714</v>
      </c>
      <c r="BF4366">
        <v>13.286560718921789</v>
      </c>
      <c r="BG4366">
        <v>4.872431490774507</v>
      </c>
      <c r="BH4366">
        <v>438.10145008439451</v>
      </c>
      <c r="BI4366">
        <v>0.19999999999999993</v>
      </c>
      <c r="BJ4366">
        <v>2920.5201945820895</v>
      </c>
      <c r="BK4366">
        <v>687.79944145293348</v>
      </c>
      <c r="BL4366">
        <v>884.9691132871526</v>
      </c>
      <c r="BM4366">
        <v>1007.2593439911457</v>
      </c>
      <c r="BN4366">
        <v>118.74269879923064</v>
      </c>
      <c r="BO4366">
        <v>27.322227132609573</v>
      </c>
      <c r="BP4366">
        <v>4.7250670613794475E-2</v>
      </c>
      <c r="BQ4366">
        <v>100</v>
      </c>
      <c r="BR4366">
        <v>285.72935951658781</v>
      </c>
      <c r="BS4366">
        <v>5.7744143751994825E-2</v>
      </c>
      <c r="BT4366">
        <v>3.1815274586233607E-4</v>
      </c>
      <c r="BU4366">
        <v>0</v>
      </c>
      <c r="BV4366">
        <v>0.55529722592460107</v>
      </c>
      <c r="BW4366">
        <v>14.475838654772112</v>
      </c>
      <c r="BX4366">
        <v>37.539898542602664</v>
      </c>
      <c r="BY4366">
        <v>37.26696785438476</v>
      </c>
      <c r="BZ4366">
        <v>1108.7991025465465</v>
      </c>
      <c r="CA4366">
        <v>313.03716238659922</v>
      </c>
      <c r="CB4366">
        <v>239.09959976255391</v>
      </c>
      <c r="CC4366" s="156">
        <v>0.93</v>
      </c>
      <c r="CD4366">
        <v>2530</v>
      </c>
      <c r="CE4366">
        <v>-2.0323738495730881E-2</v>
      </c>
      <c r="CF4366">
        <v>1.4781152864542655</v>
      </c>
      <c r="CG4366">
        <v>4.4334017097178713E-2</v>
      </c>
      <c r="CH4366">
        <v>-21.17629909607226</v>
      </c>
      <c r="CI4366" t="s">
        <v>479</v>
      </c>
    </row>
    <row r="4367" spans="47:87" x14ac:dyDescent="0.3">
      <c r="AU4367">
        <v>0.3</v>
      </c>
      <c r="AV4367">
        <v>19.346470312431929</v>
      </c>
      <c r="AW4367">
        <v>0.27492250059059514</v>
      </c>
      <c r="AX4367">
        <v>1.1821625306685695</v>
      </c>
      <c r="AY4367">
        <v>341.77735215769013</v>
      </c>
      <c r="AZ4367">
        <v>9.0712704665415964E-2</v>
      </c>
      <c r="BA4367">
        <v>395.48188619824083</v>
      </c>
      <c r="BB4367">
        <v>364.122740322938</v>
      </c>
      <c r="BC4367">
        <v>1</v>
      </c>
      <c r="BD4367">
        <v>43.83583443607305</v>
      </c>
      <c r="BE4367">
        <v>86.981675795967419</v>
      </c>
      <c r="BF4367">
        <v>12.533616351100124</v>
      </c>
      <c r="BG4367">
        <v>5.4609997974487259</v>
      </c>
      <c r="BH4367">
        <v>471.81657236881864</v>
      </c>
      <c r="BI4367">
        <v>0.2</v>
      </c>
      <c r="BJ4367">
        <v>2657.0737716741673</v>
      </c>
      <c r="BK4367">
        <v>678.05710057665658</v>
      </c>
      <c r="BL4367">
        <v>878.65795302357822</v>
      </c>
      <c r="BM4367">
        <v>892.26966090773351</v>
      </c>
      <c r="BN4367">
        <v>132.71027883541063</v>
      </c>
      <c r="BO4367">
        <v>24.572634593502347</v>
      </c>
      <c r="BP4367">
        <v>7.4994994063099452E-2</v>
      </c>
      <c r="BQ4367">
        <v>100</v>
      </c>
      <c r="BR4367">
        <v>415.7486331688113</v>
      </c>
      <c r="BS4367">
        <v>5.0822895034193551E-2</v>
      </c>
      <c r="BT4367">
        <v>2.9126616151814666E-4</v>
      </c>
      <c r="BU4367">
        <v>0</v>
      </c>
      <c r="BV4367">
        <v>0.57169330630065407</v>
      </c>
      <c r="BW4367">
        <v>14.096353901211824</v>
      </c>
      <c r="BX4367">
        <v>36.408211216875372</v>
      </c>
      <c r="BY4367">
        <v>36.049420362846547</v>
      </c>
      <c r="BZ4367">
        <v>1038.5258864097332</v>
      </c>
      <c r="CA4367">
        <v>315.04444702804182</v>
      </c>
      <c r="CB4367">
        <v>222.53432477484674</v>
      </c>
      <c r="CC4367" s="156">
        <v>0.83</v>
      </c>
      <c r="CD4367">
        <v>2390</v>
      </c>
      <c r="CE4367">
        <v>0.12200033758477402</v>
      </c>
      <c r="CF4367">
        <v>4.7322988590966251</v>
      </c>
      <c r="CG4367">
        <v>0.16645617996512158</v>
      </c>
      <c r="CH4367">
        <v>5.0819729787190946</v>
      </c>
      <c r="CI4367">
        <v>12</v>
      </c>
    </row>
    <row r="4368" spans="47:87" x14ac:dyDescent="0.3">
      <c r="AU4368">
        <v>0.3</v>
      </c>
      <c r="AV4368">
        <v>19.829971277274201</v>
      </c>
      <c r="AW4368">
        <v>0.3501421193052508</v>
      </c>
      <c r="AX4368">
        <v>1.5323982120566733</v>
      </c>
      <c r="AY4368">
        <v>330.95187749844683</v>
      </c>
      <c r="AZ4368">
        <v>0.10801235893306885</v>
      </c>
      <c r="BA4368">
        <v>450.20786966685779</v>
      </c>
      <c r="BB4368">
        <v>378.87043981716096</v>
      </c>
      <c r="BC4368">
        <v>1</v>
      </c>
      <c r="BD4368">
        <v>44.035198801644832</v>
      </c>
      <c r="BE4368">
        <v>97.709951513112173</v>
      </c>
      <c r="BF4368">
        <v>14.705846623808128</v>
      </c>
      <c r="BG4368">
        <v>6.1171985580073924</v>
      </c>
      <c r="BH4368">
        <v>433.34040983260189</v>
      </c>
      <c r="BI4368">
        <v>0.2</v>
      </c>
      <c r="BJ4368">
        <v>2470.5307205113354</v>
      </c>
      <c r="BK4368">
        <v>678.62702237828171</v>
      </c>
      <c r="BL4368">
        <v>878.78763611611146</v>
      </c>
      <c r="BM4368">
        <v>961.72095587822389</v>
      </c>
      <c r="BN4368">
        <v>156.65879615799128</v>
      </c>
      <c r="BO4368">
        <v>31.528232077486027</v>
      </c>
      <c r="BP4368">
        <v>6.7343781806855921E-2</v>
      </c>
      <c r="BQ4368">
        <v>100</v>
      </c>
      <c r="BR4368">
        <v>266.28996962079793</v>
      </c>
      <c r="BS4368">
        <v>5.3697905441606374E-2</v>
      </c>
      <c r="BT4368">
        <v>3.0527620236616744E-4</v>
      </c>
      <c r="BU4368">
        <v>18.944078714852335</v>
      </c>
      <c r="BV4368">
        <v>0.54357687739466032</v>
      </c>
      <c r="BW4368">
        <v>16.222474671295519</v>
      </c>
      <c r="BX4368">
        <v>34.817582114159578</v>
      </c>
      <c r="BY4368">
        <v>33.369807445420037</v>
      </c>
      <c r="BZ4368">
        <v>1013.736903962798</v>
      </c>
      <c r="CA4368">
        <v>177.1336655023114</v>
      </c>
      <c r="CB4368">
        <v>229.76523902649015</v>
      </c>
      <c r="CC4368" s="156">
        <v>0.87</v>
      </c>
      <c r="CD4368">
        <v>1570</v>
      </c>
      <c r="CE4368">
        <v>0.20305964426884859</v>
      </c>
      <c r="CF4368">
        <v>7.6488523582756383</v>
      </c>
      <c r="CG4368">
        <v>0.2410111893699719</v>
      </c>
      <c r="CH4368">
        <v>16.447189359230531</v>
      </c>
      <c r="CI4368">
        <v>7</v>
      </c>
    </row>
    <row r="4369" spans="47:87" x14ac:dyDescent="0.3">
      <c r="AU4369">
        <v>0.3</v>
      </c>
      <c r="AV4369">
        <v>20.814263203988702</v>
      </c>
      <c r="AW4369">
        <v>0.35355624864351365</v>
      </c>
      <c r="AX4369">
        <v>2.2997934621469089</v>
      </c>
      <c r="AY4369">
        <v>352.49945991832288</v>
      </c>
      <c r="AZ4369">
        <v>9.0029804748755882E-2</v>
      </c>
      <c r="BA4369">
        <v>433.99762927767239</v>
      </c>
      <c r="BB4369">
        <v>326.8315445543775</v>
      </c>
      <c r="BC4369">
        <v>1</v>
      </c>
      <c r="BD4369">
        <v>46.933571546341085</v>
      </c>
      <c r="BE4369">
        <v>93.561196361400462</v>
      </c>
      <c r="BF4369">
        <v>12.359099818367341</v>
      </c>
      <c r="BG4369">
        <v>4.4499049631890868</v>
      </c>
      <c r="BH4369">
        <v>422.26592790514928</v>
      </c>
      <c r="BI4369">
        <v>0.19999999999999998</v>
      </c>
      <c r="BJ4369">
        <v>2438.1530357631905</v>
      </c>
      <c r="BK4369">
        <v>711.11415126562486</v>
      </c>
      <c r="BL4369">
        <v>889.06488787909234</v>
      </c>
      <c r="BM4369">
        <v>1146.2019893152883</v>
      </c>
      <c r="BN4369">
        <v>172.45756626522893</v>
      </c>
      <c r="BO4369">
        <v>32.171228633731381</v>
      </c>
      <c r="BP4369">
        <v>2.7372866273015391E-2</v>
      </c>
      <c r="BQ4369">
        <v>100</v>
      </c>
      <c r="BR4369">
        <v>387.83408013211641</v>
      </c>
      <c r="BS4369">
        <v>5.8841187812736527E-2</v>
      </c>
      <c r="BT4369">
        <v>3.1959387043254881E-4</v>
      </c>
      <c r="BU4369">
        <v>11.781916616903613</v>
      </c>
      <c r="BV4369">
        <v>0.5098756621606092</v>
      </c>
      <c r="BW4369">
        <v>14.840976468620751</v>
      </c>
      <c r="BX4369">
        <v>32.4209306263337</v>
      </c>
      <c r="BY4369">
        <v>38.551387354318479</v>
      </c>
      <c r="BZ4369">
        <v>1298.3060589399711</v>
      </c>
      <c r="CA4369">
        <v>333.9896022171647</v>
      </c>
      <c r="CB4369">
        <v>209.41586665636768</v>
      </c>
      <c r="CC4369" s="156">
        <v>1</v>
      </c>
      <c r="CD4369">
        <v>1650</v>
      </c>
      <c r="CE4369">
        <v>0.17541631085416109</v>
      </c>
      <c r="CF4369">
        <v>5.587263386530644</v>
      </c>
      <c r="CG4369">
        <v>0.2288827244254546</v>
      </c>
      <c r="CH4369">
        <v>12.752062762669985</v>
      </c>
      <c r="CI4369">
        <v>8</v>
      </c>
    </row>
    <row r="4370" spans="47:87" x14ac:dyDescent="0.3">
      <c r="AU4370">
        <v>0.3</v>
      </c>
      <c r="AV4370">
        <v>21.233504221498244</v>
      </c>
      <c r="AW4370">
        <v>0.26509939828761564</v>
      </c>
      <c r="AX4370">
        <v>1.563272129519323</v>
      </c>
      <c r="AY4370">
        <v>322.80954179751649</v>
      </c>
      <c r="AZ4370">
        <v>0.11678671679880777</v>
      </c>
      <c r="BA4370">
        <v>453.6878697017786</v>
      </c>
      <c r="BB4370">
        <v>345.9826076512573</v>
      </c>
      <c r="BC4370">
        <v>1</v>
      </c>
      <c r="BD4370">
        <v>32.613164809493149</v>
      </c>
      <c r="BE4370">
        <v>109.64206542679734</v>
      </c>
      <c r="BF4370">
        <v>13.034251352940156</v>
      </c>
      <c r="BG4370">
        <v>4.5366437133591795</v>
      </c>
      <c r="BH4370">
        <v>405.43624456211205</v>
      </c>
      <c r="BI4370">
        <v>0.2</v>
      </c>
      <c r="BJ4370">
        <v>2576.5502396983798</v>
      </c>
      <c r="BK4370">
        <v>685.16502027786328</v>
      </c>
      <c r="BL4370">
        <v>839.86784831882733</v>
      </c>
      <c r="BM4370">
        <v>993.93250162302525</v>
      </c>
      <c r="BN4370">
        <v>135.97236684821777</v>
      </c>
      <c r="BO4370">
        <v>23.808622241073664</v>
      </c>
      <c r="BP4370">
        <v>5.8342476335178278E-2</v>
      </c>
      <c r="BQ4370">
        <v>100</v>
      </c>
      <c r="BR4370">
        <v>359.08418246676496</v>
      </c>
      <c r="BS4370">
        <v>5.2962905593106173E-2</v>
      </c>
      <c r="BT4370">
        <v>2.8473048776340206E-4</v>
      </c>
      <c r="BU4370">
        <v>0</v>
      </c>
      <c r="BV4370">
        <v>0.54038863906702528</v>
      </c>
      <c r="BW4370">
        <v>14.455730212882951</v>
      </c>
      <c r="BX4370">
        <v>38.439463509643559</v>
      </c>
      <c r="BY4370">
        <v>30.065491805976762</v>
      </c>
      <c r="BZ4370">
        <v>1171.2103611022408</v>
      </c>
      <c r="CA4370">
        <v>282.97074209568035</v>
      </c>
      <c r="CB4370">
        <v>215.2516378194133</v>
      </c>
      <c r="CC4370" s="156">
        <v>0.99</v>
      </c>
      <c r="CD4370">
        <v>1760</v>
      </c>
      <c r="CE4370">
        <v>4.5475795360162552E-2</v>
      </c>
      <c r="CF4370">
        <v>2.4928858382911461</v>
      </c>
      <c r="CG4370">
        <v>8.3687748536540318E-2</v>
      </c>
      <c r="CH4370">
        <v>-11.624417562403515</v>
      </c>
      <c r="CI4370" t="s">
        <v>479</v>
      </c>
    </row>
    <row r="4371" spans="47:87" x14ac:dyDescent="0.3">
      <c r="AU4371">
        <v>0.3</v>
      </c>
      <c r="AV4371">
        <v>21.223567381751625</v>
      </c>
      <c r="AW4371">
        <v>0.31260818422942022</v>
      </c>
      <c r="AX4371">
        <v>2.1272832377963011</v>
      </c>
      <c r="AY4371">
        <v>352.04628767324459</v>
      </c>
      <c r="AZ4371">
        <v>9.5667015987739884E-2</v>
      </c>
      <c r="BA4371">
        <v>418.37076939235146</v>
      </c>
      <c r="BB4371">
        <v>266.4010125879413</v>
      </c>
      <c r="BC4371">
        <v>1</v>
      </c>
      <c r="BD4371">
        <v>40.593394508973326</v>
      </c>
      <c r="BE4371">
        <v>103.79955887071152</v>
      </c>
      <c r="BF4371">
        <v>11.829827318591622</v>
      </c>
      <c r="BG4371">
        <v>2.7599059092590617</v>
      </c>
      <c r="BH4371">
        <v>437.74361548680395</v>
      </c>
      <c r="BI4371">
        <v>0.19999999999999998</v>
      </c>
      <c r="BJ4371">
        <v>2086.1155984078232</v>
      </c>
      <c r="BK4371">
        <v>685.24977858646184</v>
      </c>
      <c r="BL4371">
        <v>928.19401967955855</v>
      </c>
      <c r="BM4371">
        <v>1040.5416148144327</v>
      </c>
      <c r="BN4371">
        <v>143.59879084688541</v>
      </c>
      <c r="BO4371">
        <v>28.166984416794421</v>
      </c>
      <c r="BP4371">
        <v>5.7888276530283271E-2</v>
      </c>
      <c r="BQ4371">
        <v>100</v>
      </c>
      <c r="BR4371">
        <v>315.91247547096879</v>
      </c>
      <c r="BS4371">
        <v>5.4358664730801025E-2</v>
      </c>
      <c r="BT4371">
        <v>3.1378665704344123E-4</v>
      </c>
      <c r="BU4371">
        <v>0</v>
      </c>
      <c r="BV4371">
        <v>0.55194793065110026</v>
      </c>
      <c r="BW4371">
        <v>14.577421859015734</v>
      </c>
      <c r="BX4371">
        <v>38.852080320436357</v>
      </c>
      <c r="BY4371">
        <v>36.303438024843558</v>
      </c>
      <c r="BZ4371">
        <v>1008.0663290650061</v>
      </c>
      <c r="CA4371">
        <v>325.73976534143611</v>
      </c>
      <c r="CB4371">
        <v>259.23937827991949</v>
      </c>
      <c r="CC4371" s="156">
        <v>1.19</v>
      </c>
      <c r="CD4371">
        <v>1770</v>
      </c>
      <c r="CE4371">
        <v>6.4680017788068644E-2</v>
      </c>
      <c r="CF4371">
        <v>3.0412724798966133</v>
      </c>
      <c r="CG4371">
        <v>9.7797314739248534E-2</v>
      </c>
      <c r="CH4371">
        <v>-5.5448698419150206</v>
      </c>
      <c r="CI4371" t="s">
        <v>479</v>
      </c>
    </row>
    <row r="4372" spans="47:87" x14ac:dyDescent="0.3">
      <c r="AU4372">
        <v>0.3</v>
      </c>
      <c r="AV4372">
        <v>21.847950625298068</v>
      </c>
      <c r="AW4372">
        <v>0.31447868183272143</v>
      </c>
      <c r="AX4372">
        <v>1.6327165879513825</v>
      </c>
      <c r="AY4372">
        <v>324.35189764835951</v>
      </c>
      <c r="AZ4372">
        <v>8.5393458231233135E-2</v>
      </c>
      <c r="BA4372">
        <v>488.98738491559482</v>
      </c>
      <c r="BB4372">
        <v>310.58190403509468</v>
      </c>
      <c r="BC4372">
        <v>1</v>
      </c>
      <c r="BD4372">
        <v>38.368642827662057</v>
      </c>
      <c r="BE4372">
        <v>88.617804482008523</v>
      </c>
      <c r="BF4372">
        <v>9.8572547231501666</v>
      </c>
      <c r="BG4372">
        <v>5.2755964626751428</v>
      </c>
      <c r="BH4372">
        <v>424.90281510554416</v>
      </c>
      <c r="BI4372">
        <v>0.19999999999999998</v>
      </c>
      <c r="BJ4372">
        <v>2887.9233613539454</v>
      </c>
      <c r="BK4372">
        <v>684.2747924186873</v>
      </c>
      <c r="BL4372">
        <v>866.7735655080287</v>
      </c>
      <c r="BM4372">
        <v>834.98544894332497</v>
      </c>
      <c r="BN4372">
        <v>115.47261833346928</v>
      </c>
      <c r="BO4372">
        <v>28.572167084110227</v>
      </c>
      <c r="BP4372">
        <v>2.9571837654419612E-2</v>
      </c>
      <c r="BQ4372">
        <v>100</v>
      </c>
      <c r="BR4372">
        <v>383.13476343467823</v>
      </c>
      <c r="BS4372">
        <v>5.732625767876013E-2</v>
      </c>
      <c r="BT4372">
        <v>3.1713843041651581E-4</v>
      </c>
      <c r="BU4372">
        <v>38.34698400758186</v>
      </c>
      <c r="BV4372">
        <v>0.52630232773307772</v>
      </c>
      <c r="BW4372">
        <v>14.830376136682633</v>
      </c>
      <c r="BX4372">
        <v>36.545277200826462</v>
      </c>
      <c r="BY4372">
        <v>29.686359946327624</v>
      </c>
      <c r="BZ4372">
        <v>976.85192755618971</v>
      </c>
      <c r="CA4372">
        <v>224.43736113856954</v>
      </c>
      <c r="CB4372">
        <v>227.29002282747081</v>
      </c>
      <c r="CC4372" s="156">
        <v>0.72</v>
      </c>
      <c r="CD4372">
        <v>2140</v>
      </c>
      <c r="CE4372">
        <v>0.13533902704228695</v>
      </c>
      <c r="CF4372">
        <v>5.52461769536965</v>
      </c>
      <c r="CG4372">
        <v>0.17929507175122805</v>
      </c>
      <c r="CH4372">
        <v>10.169273985017602</v>
      </c>
      <c r="CI4372">
        <v>10</v>
      </c>
    </row>
    <row r="4373" spans="47:87" x14ac:dyDescent="0.3">
      <c r="AU4373">
        <v>0.3</v>
      </c>
      <c r="AV4373">
        <v>21.863638319136374</v>
      </c>
      <c r="AW4373">
        <v>0.27529343642067305</v>
      </c>
      <c r="AX4373">
        <v>1.3846279359425142</v>
      </c>
      <c r="AY4373">
        <v>315.51693267400265</v>
      </c>
      <c r="AZ4373">
        <v>0.10275829824385226</v>
      </c>
      <c r="BA4373">
        <v>335.87778499279676</v>
      </c>
      <c r="BB4373">
        <v>379.39023598683917</v>
      </c>
      <c r="BC4373">
        <v>1</v>
      </c>
      <c r="BD4373">
        <v>42.941947310282671</v>
      </c>
      <c r="BE4373">
        <v>89.214401844970268</v>
      </c>
      <c r="BF4373">
        <v>9.4803686057027896</v>
      </c>
      <c r="BG4373">
        <v>6.6721102913043984</v>
      </c>
      <c r="BH4373">
        <v>422.41694023267297</v>
      </c>
      <c r="BI4373">
        <v>0.20000000000000004</v>
      </c>
      <c r="BJ4373">
        <v>2776.2059847593819</v>
      </c>
      <c r="BK4373">
        <v>692.63718627351273</v>
      </c>
      <c r="BL4373">
        <v>858.04001858668732</v>
      </c>
      <c r="BM4373">
        <v>840.5808010462739</v>
      </c>
      <c r="BN4373">
        <v>160.99428011480845</v>
      </c>
      <c r="BO4373">
        <v>24.751669863501998</v>
      </c>
      <c r="BP4373">
        <v>5.7336530463598649E-2</v>
      </c>
      <c r="BQ4373">
        <v>100</v>
      </c>
      <c r="BR4373">
        <v>375.22360193532325</v>
      </c>
      <c r="BS4373">
        <v>5.1967110442837666E-2</v>
      </c>
      <c r="BT4373">
        <v>3.1220065517050091E-4</v>
      </c>
      <c r="BU4373">
        <v>114.57109136945181</v>
      </c>
      <c r="BV4373">
        <v>0.57783109298621083</v>
      </c>
      <c r="BW4373">
        <v>13.874512012755838</v>
      </c>
      <c r="BX4373">
        <v>36.110735430669493</v>
      </c>
      <c r="BY4373">
        <v>35.286406393358455</v>
      </c>
      <c r="BZ4373">
        <v>1197.0326799116683</v>
      </c>
      <c r="CA4373">
        <v>291.29396297726635</v>
      </c>
      <c r="CB4373">
        <v>230.99166602651735</v>
      </c>
      <c r="CC4373" s="156">
        <v>1.1000000000000001</v>
      </c>
      <c r="CD4373">
        <v>1340</v>
      </c>
      <c r="CE4373">
        <v>7.0984162668238371E-2</v>
      </c>
      <c r="CF4373">
        <v>3.9051959269789447</v>
      </c>
      <c r="CG4373">
        <v>0.11211382174504232</v>
      </c>
      <c r="CH4373">
        <v>-7.8977251162098225</v>
      </c>
      <c r="CI4373" t="s">
        <v>479</v>
      </c>
    </row>
    <row r="4374" spans="47:87" x14ac:dyDescent="0.3">
      <c r="AU4374">
        <v>0.3</v>
      </c>
      <c r="AV4374">
        <v>20.884771297901565</v>
      </c>
      <c r="AW4374">
        <v>0.26115010825568508</v>
      </c>
      <c r="AX4374">
        <v>0.96853664558202124</v>
      </c>
      <c r="AY4374">
        <v>325.47855193125815</v>
      </c>
      <c r="AZ4374">
        <v>8.4907153734578619E-2</v>
      </c>
      <c r="BA4374">
        <v>404.78253951198172</v>
      </c>
      <c r="BB4374">
        <v>319.53743985451138</v>
      </c>
      <c r="BC4374">
        <v>1</v>
      </c>
      <c r="BD4374">
        <v>43.816441772270082</v>
      </c>
      <c r="BE4374">
        <v>117.13415076247762</v>
      </c>
      <c r="BF4374">
        <v>16.842591220734075</v>
      </c>
      <c r="BG4374">
        <v>3.9791352926010397</v>
      </c>
      <c r="BH4374">
        <v>375.21284879486774</v>
      </c>
      <c r="BI4374">
        <v>0.20000000000000004</v>
      </c>
      <c r="BJ4374">
        <v>3002.9667713715944</v>
      </c>
      <c r="BK4374">
        <v>695.37255602693858</v>
      </c>
      <c r="BL4374">
        <v>881.22708165349081</v>
      </c>
      <c r="BM4374">
        <v>962.85520251983667</v>
      </c>
      <c r="BN4374">
        <v>143.31697809903613</v>
      </c>
      <c r="BO4374">
        <v>23.566596897646427</v>
      </c>
      <c r="BP4374">
        <v>4.3948850905225434E-2</v>
      </c>
      <c r="BQ4374">
        <v>100</v>
      </c>
      <c r="BR4374">
        <v>382.28916644722915</v>
      </c>
      <c r="BS4374">
        <v>5.4356990903842571E-2</v>
      </c>
      <c r="BT4374">
        <v>3.2200025869249621E-4</v>
      </c>
      <c r="BU4374">
        <v>43.207330747781342</v>
      </c>
      <c r="BV4374">
        <v>0.56092980255905467</v>
      </c>
      <c r="BW4374">
        <v>15.016774691592131</v>
      </c>
      <c r="BX4374">
        <v>37.24093195989753</v>
      </c>
      <c r="BY4374">
        <v>37.14802164119714</v>
      </c>
      <c r="BZ4374">
        <v>1146.3473497898185</v>
      </c>
      <c r="CA4374">
        <v>357.96824160629734</v>
      </c>
      <c r="CB4374">
        <v>216.27077859179857</v>
      </c>
      <c r="CC4374" s="156">
        <v>0.95</v>
      </c>
      <c r="CD4374">
        <v>1360</v>
      </c>
      <c r="CE4374">
        <v>0.18159704056914427</v>
      </c>
      <c r="CF4374">
        <v>6.3228404233105326</v>
      </c>
      <c r="CG4374">
        <v>0.23534064280163774</v>
      </c>
      <c r="CH4374">
        <v>13.484699663392588</v>
      </c>
      <c r="CI4374">
        <v>8</v>
      </c>
    </row>
    <row r="4375" spans="47:87" x14ac:dyDescent="0.3">
      <c r="AU4375">
        <v>0.3</v>
      </c>
      <c r="AV4375">
        <v>19.474355012210538</v>
      </c>
      <c r="AW4375">
        <v>0.39534263401648867</v>
      </c>
      <c r="AX4375">
        <v>1.8729056380090996</v>
      </c>
      <c r="AY4375">
        <v>349.69918348230016</v>
      </c>
      <c r="AZ4375">
        <v>0.1021139041682402</v>
      </c>
      <c r="BA4375">
        <v>398.54469715552517</v>
      </c>
      <c r="BB4375">
        <v>313.93068687630648</v>
      </c>
      <c r="BC4375">
        <v>1</v>
      </c>
      <c r="BD4375">
        <v>41.73170081326937</v>
      </c>
      <c r="BE4375">
        <v>81.116922914433147</v>
      </c>
      <c r="BF4375">
        <v>6.1955473045346254</v>
      </c>
      <c r="BG4375">
        <v>4.6404115058701851</v>
      </c>
      <c r="BH4375">
        <v>396.41717667734196</v>
      </c>
      <c r="BI4375">
        <v>0.2</v>
      </c>
      <c r="BJ4375">
        <v>2733.2276496511122</v>
      </c>
      <c r="BK4375">
        <v>669.88287703877506</v>
      </c>
      <c r="BL4375">
        <v>886.8336278236668</v>
      </c>
      <c r="BM4375">
        <v>927.31373669368395</v>
      </c>
      <c r="BN4375">
        <v>83.431166605161536</v>
      </c>
      <c r="BO4375">
        <v>35.904557182017314</v>
      </c>
      <c r="BP4375">
        <v>3.8967704160209719E-2</v>
      </c>
      <c r="BQ4375">
        <v>100</v>
      </c>
      <c r="BR4375">
        <v>364.68361570605288</v>
      </c>
      <c r="BS4375">
        <v>5.6899715296559586E-2</v>
      </c>
      <c r="BT4375">
        <v>3.2892121825936829E-4</v>
      </c>
      <c r="BU4375">
        <v>0</v>
      </c>
      <c r="BV4375">
        <v>0.49421594811600111</v>
      </c>
      <c r="BW4375">
        <v>15.989879339577634</v>
      </c>
      <c r="BX4375">
        <v>37.585582454301303</v>
      </c>
      <c r="BY4375">
        <v>37.124853790643989</v>
      </c>
      <c r="BZ4375">
        <v>878.01484571714832</v>
      </c>
      <c r="CA4375">
        <v>299.85221762548883</v>
      </c>
      <c r="CB4375">
        <v>253.94614852217978</v>
      </c>
      <c r="CC4375" s="156">
        <v>0.95</v>
      </c>
      <c r="CD4375">
        <v>1930</v>
      </c>
      <c r="CE4375">
        <v>5.0398286538814174E-2</v>
      </c>
      <c r="CF4375">
        <v>2.9095785976462021</v>
      </c>
      <c r="CG4375">
        <v>8.8306523250200067E-2</v>
      </c>
      <c r="CH4375">
        <v>-11.546310208905718</v>
      </c>
      <c r="CI4375" t="s">
        <v>479</v>
      </c>
    </row>
    <row r="4376" spans="47:87" x14ac:dyDescent="0.3">
      <c r="AU4376">
        <v>0.3</v>
      </c>
      <c r="AV4376">
        <v>20.30096811174602</v>
      </c>
      <c r="AW4376">
        <v>0.23701823936288458</v>
      </c>
      <c r="AX4376">
        <v>1.1922361797484213</v>
      </c>
      <c r="AY4376">
        <v>331.40461643159273</v>
      </c>
      <c r="AZ4376">
        <v>0.10630816051579006</v>
      </c>
      <c r="BA4376">
        <v>416.49142056845517</v>
      </c>
      <c r="BB4376">
        <v>371.7246993970374</v>
      </c>
      <c r="BC4376">
        <v>1</v>
      </c>
      <c r="BD4376">
        <v>41.155921407530442</v>
      </c>
      <c r="BE4376">
        <v>74.203107646142286</v>
      </c>
      <c r="BF4376">
        <v>12.513254440814299</v>
      </c>
      <c r="BG4376">
        <v>3.5949937521623632</v>
      </c>
      <c r="BH4376">
        <v>429.44042197924927</v>
      </c>
      <c r="BI4376">
        <v>0.2</v>
      </c>
      <c r="BJ4376">
        <v>2348.6303236761478</v>
      </c>
      <c r="BK4376">
        <v>692.32434595125085</v>
      </c>
      <c r="BL4376">
        <v>889.09970318894409</v>
      </c>
      <c r="BM4376">
        <v>1036.2749159774226</v>
      </c>
      <c r="BN4376">
        <v>165.06931218491476</v>
      </c>
      <c r="BO4376">
        <v>21.234780411619521</v>
      </c>
      <c r="BP4376">
        <v>5.8447145697489357E-2</v>
      </c>
      <c r="BQ4376">
        <v>100</v>
      </c>
      <c r="BR4376">
        <v>350.48849831980044</v>
      </c>
      <c r="BS4376">
        <v>5.9127960939374634E-2</v>
      </c>
      <c r="BT4376">
        <v>3.2086656339090787E-4</v>
      </c>
      <c r="BU4376">
        <v>63.72262610205523</v>
      </c>
      <c r="BV4376">
        <v>0.56382838660791224</v>
      </c>
      <c r="BW4376">
        <v>14.709844594940312</v>
      </c>
      <c r="BX4376">
        <v>35.83634577988007</v>
      </c>
      <c r="BY4376">
        <v>35.369130297226356</v>
      </c>
      <c r="BZ4376">
        <v>842.94973039210743</v>
      </c>
      <c r="CA4376">
        <v>220.10305128720452</v>
      </c>
      <c r="CB4376">
        <v>224.17079249983249</v>
      </c>
      <c r="CC4376" s="156">
        <v>1.1200000000000001</v>
      </c>
      <c r="CD4376">
        <v>2080</v>
      </c>
      <c r="CE4376">
        <v>-1.7600079992866058E-2</v>
      </c>
      <c r="CF4376">
        <v>1.4417256271833043</v>
      </c>
      <c r="CG4376">
        <v>4.1378166346460715E-2</v>
      </c>
      <c r="CH4376">
        <v>-23.884617722783243</v>
      </c>
      <c r="CI4376" t="s">
        <v>479</v>
      </c>
    </row>
    <row r="4377" spans="47:87" x14ac:dyDescent="0.3">
      <c r="AU4377">
        <v>0.3</v>
      </c>
      <c r="AV4377">
        <v>19.127307127429162</v>
      </c>
      <c r="AW4377">
        <v>0.3049708245885116</v>
      </c>
      <c r="AX4377">
        <v>1.4478294413455564</v>
      </c>
      <c r="AY4377">
        <v>339.39894591901873</v>
      </c>
      <c r="AZ4377">
        <v>8.9015727891782498E-2</v>
      </c>
      <c r="BA4377">
        <v>268.53841721408151</v>
      </c>
      <c r="BB4377">
        <v>418.86622061427789</v>
      </c>
      <c r="BC4377">
        <v>1</v>
      </c>
      <c r="BD4377">
        <v>37.81125695986109</v>
      </c>
      <c r="BE4377">
        <v>96.725673890304776</v>
      </c>
      <c r="BF4377">
        <v>11.239217756553796</v>
      </c>
      <c r="BG4377">
        <v>4.4365783820547096</v>
      </c>
      <c r="BH4377">
        <v>461.75346978346312</v>
      </c>
      <c r="BI4377">
        <v>0.19999999999999998</v>
      </c>
      <c r="BJ4377">
        <v>2982.9562636337992</v>
      </c>
      <c r="BK4377">
        <v>696.33411653711687</v>
      </c>
      <c r="BL4377">
        <v>869.50989877735844</v>
      </c>
      <c r="BM4377">
        <v>1139.1806724007961</v>
      </c>
      <c r="BN4377">
        <v>129.75297251587781</v>
      </c>
      <c r="BO4377">
        <v>27.396418749256092</v>
      </c>
      <c r="BP4377">
        <v>6.6495563738094468E-2</v>
      </c>
      <c r="BQ4377">
        <v>100</v>
      </c>
      <c r="BR4377">
        <v>339.17324442873553</v>
      </c>
      <c r="BS4377">
        <v>5.4936394949424497E-2</v>
      </c>
      <c r="BT4377">
        <v>3.0718557343740798E-4</v>
      </c>
      <c r="BU4377">
        <v>0</v>
      </c>
      <c r="BV4377">
        <v>0.51050609852534523</v>
      </c>
      <c r="BW4377">
        <v>14.786508504887564</v>
      </c>
      <c r="BX4377">
        <v>35.339903269973256</v>
      </c>
      <c r="BY4377">
        <v>33.103716267206195</v>
      </c>
      <c r="BZ4377">
        <v>700.12761586630859</v>
      </c>
      <c r="CA4377">
        <v>340.11949890801816</v>
      </c>
      <c r="CB4377">
        <v>231.23267343861957</v>
      </c>
      <c r="CC4377" s="156">
        <v>1.07</v>
      </c>
      <c r="CD4377">
        <v>1900</v>
      </c>
      <c r="CE4377">
        <v>-9.4233113178313621E-2</v>
      </c>
      <c r="CF4377">
        <v>0.40772516715506057</v>
      </c>
      <c r="CG4377">
        <v>1.5941182916842263E-2</v>
      </c>
      <c r="CH4377">
        <v>-20.647373427635259</v>
      </c>
      <c r="CI4377" t="s">
        <v>479</v>
      </c>
    </row>
    <row r="4378" spans="47:87" x14ac:dyDescent="0.3">
      <c r="AU4378">
        <v>0.3</v>
      </c>
      <c r="AV4378">
        <v>21.361360243165826</v>
      </c>
      <c r="AW4378">
        <v>0.34781436660660975</v>
      </c>
      <c r="AX4378">
        <v>0.6574417057856351</v>
      </c>
      <c r="AY4378">
        <v>327.5505078550907</v>
      </c>
      <c r="AZ4378">
        <v>9.1213412484739465E-2</v>
      </c>
      <c r="BA4378">
        <v>375.92348914516145</v>
      </c>
      <c r="BB4378">
        <v>396.48264691755412</v>
      </c>
      <c r="BC4378">
        <v>1</v>
      </c>
      <c r="BD4378">
        <v>45.261047251644037</v>
      </c>
      <c r="BE4378">
        <v>110.70465589045902</v>
      </c>
      <c r="BF4378">
        <v>12.47890961770052</v>
      </c>
      <c r="BG4378">
        <v>4.9192050970434638</v>
      </c>
      <c r="BH4378">
        <v>409.64734652420952</v>
      </c>
      <c r="BI4378">
        <v>0.19999999999999998</v>
      </c>
      <c r="BJ4378">
        <v>2383.0527613829213</v>
      </c>
      <c r="BK4378">
        <v>668.69682315811588</v>
      </c>
      <c r="BL4378">
        <v>844.08360559774007</v>
      </c>
      <c r="BM4378">
        <v>857.01968354754058</v>
      </c>
      <c r="BN4378">
        <v>151.28074066570565</v>
      </c>
      <c r="BO4378">
        <v>31.248621211259099</v>
      </c>
      <c r="BP4378">
        <v>7.5469476541160957E-2</v>
      </c>
      <c r="BQ4378">
        <v>100</v>
      </c>
      <c r="BR4378">
        <v>277.24501520981221</v>
      </c>
      <c r="BS4378">
        <v>5.3348279731084379E-2</v>
      </c>
      <c r="BT4378">
        <v>3.2502085863340128E-4</v>
      </c>
      <c r="BU4378">
        <v>0</v>
      </c>
      <c r="BV4378">
        <v>0.60015594129719896</v>
      </c>
      <c r="BW4378">
        <v>14.734888959013631</v>
      </c>
      <c r="BX4378">
        <v>35.929083371995993</v>
      </c>
      <c r="BY4378">
        <v>37.609853362678564</v>
      </c>
      <c r="BZ4378">
        <v>877.8674958772674</v>
      </c>
      <c r="CA4378">
        <v>183.1564527322856</v>
      </c>
      <c r="CB4378">
        <v>235.54162892939294</v>
      </c>
      <c r="CC4378" s="156">
        <v>0.87</v>
      </c>
      <c r="CD4378">
        <v>2040</v>
      </c>
      <c r="CE4378">
        <v>0.1312710748082917</v>
      </c>
      <c r="CF4378">
        <v>4.6323218076430042</v>
      </c>
      <c r="CG4378">
        <v>0.16300574655049377</v>
      </c>
      <c r="CH4378">
        <v>8.5463325499867189</v>
      </c>
      <c r="CI4378">
        <v>11</v>
      </c>
    </row>
    <row r="4379" spans="47:87" x14ac:dyDescent="0.3">
      <c r="AU4379">
        <v>0.3</v>
      </c>
      <c r="AV4379">
        <v>20.977733236550485</v>
      </c>
      <c r="AW4379">
        <v>0.27692052298424602</v>
      </c>
      <c r="AX4379">
        <v>1.5902532661099402</v>
      </c>
      <c r="AY4379">
        <v>357.67195725208472</v>
      </c>
      <c r="AZ4379">
        <v>7.7770368261391762E-2</v>
      </c>
      <c r="BA4379">
        <v>442.52220720778308</v>
      </c>
      <c r="BB4379">
        <v>335.00988872502421</v>
      </c>
      <c r="BC4379">
        <v>1</v>
      </c>
      <c r="BD4379">
        <v>42.695733450166628</v>
      </c>
      <c r="BE4379">
        <v>89.390820217634101</v>
      </c>
      <c r="BF4379">
        <v>10.688379371708425</v>
      </c>
      <c r="BG4379">
        <v>6.7103342496789935</v>
      </c>
      <c r="BH4379">
        <v>475.96121244597492</v>
      </c>
      <c r="BI4379">
        <v>0.2</v>
      </c>
      <c r="BJ4379">
        <v>2755.0633163568123</v>
      </c>
      <c r="BK4379">
        <v>683.5472119347628</v>
      </c>
      <c r="BL4379">
        <v>888.21363500779785</v>
      </c>
      <c r="BM4379">
        <v>896.31438544129458</v>
      </c>
      <c r="BN4379">
        <v>179.72352181146502</v>
      </c>
      <c r="BO4379">
        <v>25.059674553626323</v>
      </c>
      <c r="BP4379">
        <v>3.8176706568461505E-2</v>
      </c>
      <c r="BQ4379">
        <v>100</v>
      </c>
      <c r="BR4379">
        <v>354.02263606848487</v>
      </c>
      <c r="BS4379">
        <v>5.5708902035101121E-2</v>
      </c>
      <c r="BT4379">
        <v>3.1172363831939633E-4</v>
      </c>
      <c r="BU4379">
        <v>0</v>
      </c>
      <c r="BV4379">
        <v>0.56259789971955088</v>
      </c>
      <c r="BW4379">
        <v>15.069490797003706</v>
      </c>
      <c r="BX4379">
        <v>34.854588478821974</v>
      </c>
      <c r="BY4379">
        <v>36.223485365239846</v>
      </c>
      <c r="BZ4379">
        <v>855.44018805848896</v>
      </c>
      <c r="CA4379">
        <v>286.06618640682393</v>
      </c>
      <c r="CB4379">
        <v>226.39177148831016</v>
      </c>
      <c r="CC4379" s="156">
        <v>1.1200000000000001</v>
      </c>
      <c r="CD4379">
        <v>870</v>
      </c>
      <c r="CE4379">
        <v>0.14334160800491369</v>
      </c>
      <c r="CF4379">
        <v>4.6147462355764617</v>
      </c>
      <c r="CG4379">
        <v>0.17498367431642081</v>
      </c>
      <c r="CH4379">
        <v>5.5827154806368959</v>
      </c>
      <c r="CI4379">
        <v>12</v>
      </c>
    </row>
    <row r="4380" spans="47:87" x14ac:dyDescent="0.3">
      <c r="AU4380">
        <v>0.3</v>
      </c>
      <c r="AV4380">
        <v>20.514992814732949</v>
      </c>
      <c r="AW4380">
        <v>0.32468285686280463</v>
      </c>
      <c r="AX4380">
        <v>1.8151552220236904</v>
      </c>
      <c r="AY4380">
        <v>344.00868307965067</v>
      </c>
      <c r="AZ4380">
        <v>8.763908429539409E-2</v>
      </c>
      <c r="BA4380">
        <v>521.51381450252984</v>
      </c>
      <c r="BB4380">
        <v>251.67586942957493</v>
      </c>
      <c r="BC4380">
        <v>1</v>
      </c>
      <c r="BD4380">
        <v>43.771879557395195</v>
      </c>
      <c r="BE4380">
        <v>111.18079893735251</v>
      </c>
      <c r="BF4380">
        <v>15.095956179141737</v>
      </c>
      <c r="BG4380">
        <v>2.581670808248798</v>
      </c>
      <c r="BH4380">
        <v>370.38924626793442</v>
      </c>
      <c r="BI4380">
        <v>0.19999999999999998</v>
      </c>
      <c r="BJ4380">
        <v>2791.2667796915093</v>
      </c>
      <c r="BK4380">
        <v>704.28406675988947</v>
      </c>
      <c r="BL4380">
        <v>959.14237964623658</v>
      </c>
      <c r="BM4380">
        <v>1232.2412646616622</v>
      </c>
      <c r="BN4380">
        <v>216.03904555593326</v>
      </c>
      <c r="BO4380">
        <v>29.294509298713272</v>
      </c>
      <c r="BP4380">
        <v>5.5380920717502433E-2</v>
      </c>
      <c r="BQ4380">
        <v>100</v>
      </c>
      <c r="BR4380">
        <v>345.04229637143271</v>
      </c>
      <c r="BS4380">
        <v>5.7692455687291692E-2</v>
      </c>
      <c r="BT4380">
        <v>2.964140937567812E-4</v>
      </c>
      <c r="BU4380">
        <v>0</v>
      </c>
      <c r="BV4380">
        <v>0.49769727467081371</v>
      </c>
      <c r="BW4380">
        <v>13.474407466799196</v>
      </c>
      <c r="BX4380">
        <v>36.372367987622134</v>
      </c>
      <c r="BY4380">
        <v>29.665292370829324</v>
      </c>
      <c r="BZ4380">
        <v>964.86591591058686</v>
      </c>
      <c r="CA4380">
        <v>288.90984249530214</v>
      </c>
      <c r="CB4380">
        <v>236.54401574527213</v>
      </c>
      <c r="CC4380" s="156">
        <v>1.1200000000000001</v>
      </c>
      <c r="CD4380">
        <v>1780</v>
      </c>
      <c r="CE4380">
        <v>0.10337632201316493</v>
      </c>
      <c r="CF4380">
        <v>3.8664499241308361</v>
      </c>
      <c r="CG4380">
        <v>0.13471022053594697</v>
      </c>
      <c r="CH4380">
        <v>3.2080453381359644</v>
      </c>
      <c r="CI4380">
        <v>15</v>
      </c>
    </row>
    <row r="4381" spans="47:87" x14ac:dyDescent="0.3">
      <c r="AU4381">
        <v>0.3</v>
      </c>
      <c r="AV4381">
        <v>19.472476982456406</v>
      </c>
      <c r="AW4381">
        <v>0.30207609315565997</v>
      </c>
      <c r="AX4381">
        <v>0.31499003659324748</v>
      </c>
      <c r="AY4381">
        <v>320.16028634234436</v>
      </c>
      <c r="AZ4381">
        <v>0.11492184712358199</v>
      </c>
      <c r="BA4381">
        <v>448.11912258964577</v>
      </c>
      <c r="BB4381">
        <v>373.10207336248158</v>
      </c>
      <c r="BC4381">
        <v>1</v>
      </c>
      <c r="BD4381">
        <v>43.163736132464521</v>
      </c>
      <c r="BE4381">
        <v>94.103661931599234</v>
      </c>
      <c r="BF4381">
        <v>20.471974282797721</v>
      </c>
      <c r="BG4381">
        <v>2.9299588602225644</v>
      </c>
      <c r="BH4381">
        <v>399.80877185086564</v>
      </c>
      <c r="BI4381">
        <v>0.20000000000000004</v>
      </c>
      <c r="BJ4381">
        <v>2277.7995361600019</v>
      </c>
      <c r="BK4381">
        <v>695.55475343563887</v>
      </c>
      <c r="BL4381">
        <v>837.07651691571675</v>
      </c>
      <c r="BM4381">
        <v>942.76189322186292</v>
      </c>
      <c r="BN4381">
        <v>114.9045721484908</v>
      </c>
      <c r="BO4381">
        <v>27.283885020625572</v>
      </c>
      <c r="BP4381">
        <v>4.7835299384299583E-2</v>
      </c>
      <c r="BQ4381">
        <v>100</v>
      </c>
      <c r="BR4381">
        <v>325.42109786776092</v>
      </c>
      <c r="BS4381">
        <v>5.4000113616383648E-2</v>
      </c>
      <c r="BT4381">
        <v>3.0734074252428177E-4</v>
      </c>
      <c r="BU4381">
        <v>0</v>
      </c>
      <c r="BV4381">
        <v>0.56933277026573292</v>
      </c>
      <c r="BW4381">
        <v>14.62147257125447</v>
      </c>
      <c r="BX4381">
        <v>38.648350751958702</v>
      </c>
      <c r="BY4381">
        <v>29.749162494934698</v>
      </c>
      <c r="BZ4381">
        <v>895.4776946232937</v>
      </c>
      <c r="CA4381">
        <v>312.58559205749026</v>
      </c>
      <c r="CB4381">
        <v>235.23175910493353</v>
      </c>
      <c r="CC4381" s="156">
        <v>0.88</v>
      </c>
      <c r="CD4381">
        <v>1990</v>
      </c>
      <c r="CE4381">
        <v>0.10696165861801243</v>
      </c>
      <c r="CF4381">
        <v>3.1636813856771946</v>
      </c>
      <c r="CG4381">
        <v>0.13779042988106452</v>
      </c>
      <c r="CH4381">
        <v>0.75345818583075164</v>
      </c>
      <c r="CI4381">
        <v>17</v>
      </c>
    </row>
    <row r="4382" spans="47:87" x14ac:dyDescent="0.3">
      <c r="AU4382">
        <v>0.3</v>
      </c>
      <c r="AV4382">
        <v>18.549738279755459</v>
      </c>
      <c r="AW4382">
        <v>0.29334783545475263</v>
      </c>
      <c r="AX4382">
        <v>0.85216069005423933</v>
      </c>
      <c r="AY4382">
        <v>314.72952433750669</v>
      </c>
      <c r="AZ4382">
        <v>0.10113669097939511</v>
      </c>
      <c r="BA4382">
        <v>287.89154153830782</v>
      </c>
      <c r="BB4382">
        <v>293.5488009581087</v>
      </c>
      <c r="BC4382">
        <v>1</v>
      </c>
      <c r="BD4382">
        <v>33.852009003733741</v>
      </c>
      <c r="BE4382">
        <v>91.72257535801711</v>
      </c>
      <c r="BF4382">
        <v>21.188896194152704</v>
      </c>
      <c r="BG4382">
        <v>5.7608916164518345</v>
      </c>
      <c r="BH4382">
        <v>419.1774940230307</v>
      </c>
      <c r="BI4382">
        <v>0.2</v>
      </c>
      <c r="BJ4382">
        <v>2589.073995361352</v>
      </c>
      <c r="BK4382">
        <v>666.14568122230298</v>
      </c>
      <c r="BL4382">
        <v>882.43899771450447</v>
      </c>
      <c r="BM4382">
        <v>847.88554940074891</v>
      </c>
      <c r="BN4382">
        <v>152.22249691582019</v>
      </c>
      <c r="BO4382">
        <v>26.505984547509332</v>
      </c>
      <c r="BP4382">
        <v>4.5236299098617615E-2</v>
      </c>
      <c r="BQ4382">
        <v>100</v>
      </c>
      <c r="BR4382">
        <v>335.97317736089792</v>
      </c>
      <c r="BS4382">
        <v>5.7561367435714154E-2</v>
      </c>
      <c r="BT4382">
        <v>2.9325365027640352E-4</v>
      </c>
      <c r="BU4382">
        <v>77.54181378157125</v>
      </c>
      <c r="BV4382">
        <v>0.56556319127017796</v>
      </c>
      <c r="BW4382">
        <v>15.249836821212126</v>
      </c>
      <c r="BX4382">
        <v>36.509948653549259</v>
      </c>
      <c r="BY4382">
        <v>29.744310248756275</v>
      </c>
      <c r="BZ4382">
        <v>960.73676788148703</v>
      </c>
      <c r="CA4382">
        <v>283.24484725910787</v>
      </c>
      <c r="CB4382">
        <v>210.64052093028664</v>
      </c>
      <c r="CC4382" s="156">
        <v>0.81</v>
      </c>
      <c r="CD4382">
        <v>1670</v>
      </c>
      <c r="CE4382">
        <v>0.26686455668458176</v>
      </c>
      <c r="CF4382">
        <v>7.6161566375602119</v>
      </c>
      <c r="CG4382">
        <v>0.32538989443142846</v>
      </c>
      <c r="CH4382">
        <v>31.731210043465587</v>
      </c>
      <c r="CI4382">
        <v>5</v>
      </c>
    </row>
    <row r="4383" spans="47:87" x14ac:dyDescent="0.3">
      <c r="AU4383">
        <v>0.3</v>
      </c>
      <c r="AV4383">
        <v>19.507377171369782</v>
      </c>
      <c r="AW4383">
        <v>0.27024718232462103</v>
      </c>
      <c r="AX4383">
        <v>0</v>
      </c>
      <c r="AY4383">
        <v>306.86509567032704</v>
      </c>
      <c r="AZ4383">
        <v>0.11127915575839903</v>
      </c>
      <c r="BA4383">
        <v>479.74580037387733</v>
      </c>
      <c r="BB4383">
        <v>343.66501846679699</v>
      </c>
      <c r="BC4383">
        <v>1</v>
      </c>
      <c r="BD4383">
        <v>31.614214128741665</v>
      </c>
      <c r="BE4383">
        <v>91.847141694799404</v>
      </c>
      <c r="BF4383">
        <v>11.1813535964839</v>
      </c>
      <c r="BG4383">
        <v>6.0162806435029728</v>
      </c>
      <c r="BH4383">
        <v>465.12845503850252</v>
      </c>
      <c r="BI4383">
        <v>0.2</v>
      </c>
      <c r="BJ4383">
        <v>2428.2449146366353</v>
      </c>
      <c r="BK4383">
        <v>695.60621145649327</v>
      </c>
      <c r="BL4383">
        <v>883.52900501918032</v>
      </c>
      <c r="BM4383">
        <v>934.14539566564315</v>
      </c>
      <c r="BN4383">
        <v>219.15313244182931</v>
      </c>
      <c r="BO4383">
        <v>24.369083421799349</v>
      </c>
      <c r="BP4383">
        <v>4.7604684980563784E-2</v>
      </c>
      <c r="BQ4383">
        <v>100</v>
      </c>
      <c r="BR4383">
        <v>321.32227810426917</v>
      </c>
      <c r="BS4383">
        <v>5.7820170154842337E-2</v>
      </c>
      <c r="BT4383">
        <v>3.07544940889387E-4</v>
      </c>
      <c r="BU4383">
        <v>0</v>
      </c>
      <c r="BV4383">
        <v>0.56395377502840149</v>
      </c>
      <c r="BW4383">
        <v>14.002101036531332</v>
      </c>
      <c r="BX4383">
        <v>37.582899979593549</v>
      </c>
      <c r="BY4383">
        <v>34.6712466214899</v>
      </c>
      <c r="BZ4383">
        <v>1097.9030188961588</v>
      </c>
      <c r="CA4383">
        <v>311.67585562387558</v>
      </c>
      <c r="CB4383">
        <v>231.0848849234099</v>
      </c>
      <c r="CC4383" s="156">
        <v>1.07</v>
      </c>
      <c r="CD4383">
        <v>2050</v>
      </c>
      <c r="CE4383">
        <v>8.1260146813672884E-2</v>
      </c>
      <c r="CF4383">
        <v>4.2468797412520907</v>
      </c>
      <c r="CG4383">
        <v>0.12055999816560389</v>
      </c>
      <c r="CH4383">
        <v>-1.1994367459171222</v>
      </c>
      <c r="CI4383" t="s">
        <v>479</v>
      </c>
    </row>
    <row r="4384" spans="47:87" x14ac:dyDescent="0.3">
      <c r="AU4384">
        <v>0.3</v>
      </c>
      <c r="AV4384">
        <v>21.847800205686195</v>
      </c>
      <c r="AW4384">
        <v>0.37062162600208354</v>
      </c>
      <c r="AX4384">
        <v>1.5397787693190006</v>
      </c>
      <c r="AY4384">
        <v>334.83778456437301</v>
      </c>
      <c r="AZ4384">
        <v>8.4869021204591971E-2</v>
      </c>
      <c r="BA4384">
        <v>454.58261901120466</v>
      </c>
      <c r="BB4384">
        <v>326.56118435208356</v>
      </c>
      <c r="BC4384">
        <v>1</v>
      </c>
      <c r="BD4384">
        <v>35.197410898522961</v>
      </c>
      <c r="BE4384">
        <v>93.154479885295686</v>
      </c>
      <c r="BF4384">
        <v>16.760798683934617</v>
      </c>
      <c r="BG4384">
        <v>5.3678065269451736</v>
      </c>
      <c r="BH4384">
        <v>422.12642956818013</v>
      </c>
      <c r="BI4384">
        <v>0.20000000000000004</v>
      </c>
      <c r="BJ4384">
        <v>2997.9909485413591</v>
      </c>
      <c r="BK4384">
        <v>703.57446968690942</v>
      </c>
      <c r="BL4384">
        <v>884.54413551516757</v>
      </c>
      <c r="BM4384">
        <v>1065.5180738498905</v>
      </c>
      <c r="BN4384">
        <v>165.97341155306077</v>
      </c>
      <c r="BO4384">
        <v>33.173842674166821</v>
      </c>
      <c r="BP4384">
        <v>9.5506143283345599E-2</v>
      </c>
      <c r="BQ4384">
        <v>100</v>
      </c>
      <c r="BR4384">
        <v>402.16830881906697</v>
      </c>
      <c r="BS4384">
        <v>5.5839974321081808E-2</v>
      </c>
      <c r="BT4384">
        <v>2.8071166800374764E-4</v>
      </c>
      <c r="BU4384">
        <v>71.358051280581705</v>
      </c>
      <c r="BV4384">
        <v>0.52767120777521692</v>
      </c>
      <c r="BW4384">
        <v>14.359549972823281</v>
      </c>
      <c r="BX4384">
        <v>33.140493296114933</v>
      </c>
      <c r="BY4384">
        <v>33.521775905954009</v>
      </c>
      <c r="BZ4384">
        <v>1229.3557377479326</v>
      </c>
      <c r="CA4384">
        <v>275.76577450029862</v>
      </c>
      <c r="CB4384">
        <v>233.57153405087814</v>
      </c>
      <c r="CC4384" s="156">
        <v>0.94</v>
      </c>
      <c r="CD4384">
        <v>1450</v>
      </c>
      <c r="CE4384">
        <v>0.17479602837779162</v>
      </c>
      <c r="CF4384">
        <v>7.8369092997159759</v>
      </c>
      <c r="CG4384">
        <v>0.2063315419094334</v>
      </c>
      <c r="CH4384">
        <v>22.498397422213738</v>
      </c>
      <c r="CI4384">
        <v>8</v>
      </c>
    </row>
    <row r="4385" spans="47:87" x14ac:dyDescent="0.3">
      <c r="AU4385">
        <v>0.3</v>
      </c>
      <c r="AV4385">
        <v>19.06986344430554</v>
      </c>
      <c r="AW4385">
        <v>0.41655011910606904</v>
      </c>
      <c r="AX4385">
        <v>1.0455761618708426</v>
      </c>
      <c r="AY4385">
        <v>333.43051680770168</v>
      </c>
      <c r="AZ4385">
        <v>9.7768778427580486E-2</v>
      </c>
      <c r="BA4385">
        <v>464.61135021170423</v>
      </c>
      <c r="BB4385">
        <v>306.04821151321994</v>
      </c>
      <c r="BC4385">
        <v>1</v>
      </c>
      <c r="BD4385">
        <v>37.897180485015241</v>
      </c>
      <c r="BE4385">
        <v>112.26846671216505</v>
      </c>
      <c r="BF4385">
        <v>11.537137652779883</v>
      </c>
      <c r="BG4385">
        <v>4.3972439179532099</v>
      </c>
      <c r="BH4385">
        <v>445.30955720123717</v>
      </c>
      <c r="BI4385">
        <v>0.20000000000000009</v>
      </c>
      <c r="BJ4385">
        <v>2694.2143694220631</v>
      </c>
      <c r="BK4385">
        <v>688.4619001335634</v>
      </c>
      <c r="BL4385">
        <v>856.61901207224525</v>
      </c>
      <c r="BM4385">
        <v>956.50570855453532</v>
      </c>
      <c r="BN4385">
        <v>176.42409597259717</v>
      </c>
      <c r="BO4385">
        <v>37.761552045674229</v>
      </c>
      <c r="BP4385">
        <v>4.9483837002760163E-2</v>
      </c>
      <c r="BQ4385">
        <v>100</v>
      </c>
      <c r="BR4385">
        <v>322.00287690598009</v>
      </c>
      <c r="BS4385">
        <v>5.5958572060040818E-2</v>
      </c>
      <c r="BT4385">
        <v>3.0925186163888462E-4</v>
      </c>
      <c r="BU4385">
        <v>0</v>
      </c>
      <c r="BV4385">
        <v>0.56706178723274081</v>
      </c>
      <c r="BW4385">
        <v>15.4804442357618</v>
      </c>
      <c r="BX4385">
        <v>37.471007302081922</v>
      </c>
      <c r="BY4385">
        <v>31.29653048087183</v>
      </c>
      <c r="BZ4385">
        <v>883.39215001401988</v>
      </c>
      <c r="CA4385">
        <v>236.03486743387651</v>
      </c>
      <c r="CB4385">
        <v>234.05670034136921</v>
      </c>
      <c r="CC4385" s="156">
        <v>1.03</v>
      </c>
      <c r="CD4385">
        <v>1950</v>
      </c>
      <c r="CE4385">
        <v>9.5968084524775232E-2</v>
      </c>
      <c r="CF4385">
        <v>3.3145896001546009</v>
      </c>
      <c r="CG4385">
        <v>0.13945182302208092</v>
      </c>
      <c r="CH4385">
        <v>0.11678474542221984</v>
      </c>
      <c r="CI4385">
        <v>17</v>
      </c>
    </row>
    <row r="4386" spans="47:87" x14ac:dyDescent="0.3">
      <c r="AU4386">
        <v>0.3</v>
      </c>
      <c r="AV4386">
        <v>21.317228037508993</v>
      </c>
      <c r="AW4386">
        <v>0.39221537621004993</v>
      </c>
      <c r="AX4386">
        <v>0.8491670612147687</v>
      </c>
      <c r="AY4386">
        <v>298.99580873386066</v>
      </c>
      <c r="AZ4386">
        <v>8.9362793707513974E-2</v>
      </c>
      <c r="BA4386">
        <v>443.21939877302538</v>
      </c>
      <c r="BB4386">
        <v>236.15634284093181</v>
      </c>
      <c r="BC4386">
        <v>1</v>
      </c>
      <c r="BD4386">
        <v>41.325541597276391</v>
      </c>
      <c r="BE4386">
        <v>104.48822672030578</v>
      </c>
      <c r="BF4386">
        <v>19.736091081879728</v>
      </c>
      <c r="BG4386">
        <v>4.6497519104824594</v>
      </c>
      <c r="BH4386">
        <v>468.84025461409351</v>
      </c>
      <c r="BI4386">
        <v>0.2</v>
      </c>
      <c r="BJ4386">
        <v>2531.5442702791365</v>
      </c>
      <c r="BK4386">
        <v>700.32844120791697</v>
      </c>
      <c r="BL4386">
        <v>977.0459910283837</v>
      </c>
      <c r="BM4386">
        <v>1063.3596855700985</v>
      </c>
      <c r="BN4386">
        <v>192.67840773189792</v>
      </c>
      <c r="BO4386">
        <v>35.622062556560564</v>
      </c>
      <c r="BP4386">
        <v>3.853306795707033E-2</v>
      </c>
      <c r="BQ4386">
        <v>100</v>
      </c>
      <c r="BR4386">
        <v>251.26969193221726</v>
      </c>
      <c r="BS4386">
        <v>5.5098131201269558E-2</v>
      </c>
      <c r="BT4386">
        <v>3.387750569734452E-4</v>
      </c>
      <c r="BU4386">
        <v>32.479694422677341</v>
      </c>
      <c r="BV4386">
        <v>0.57899267836870616</v>
      </c>
      <c r="BW4386">
        <v>14.227528691147413</v>
      </c>
      <c r="BX4386">
        <v>35.609663747263426</v>
      </c>
      <c r="BY4386">
        <v>31.909122501850053</v>
      </c>
      <c r="BZ4386">
        <v>757.52132233204384</v>
      </c>
      <c r="CA4386">
        <v>285.02819430530639</v>
      </c>
      <c r="CB4386">
        <v>234.82040150848422</v>
      </c>
      <c r="CC4386" s="156">
        <v>1.1200000000000001</v>
      </c>
      <c r="CD4386">
        <v>1260</v>
      </c>
      <c r="CE4386">
        <v>0.15174198572188202</v>
      </c>
      <c r="CF4386">
        <v>5.6033085244578036</v>
      </c>
      <c r="CG4386">
        <v>0.19608774685473848</v>
      </c>
      <c r="CH4386">
        <v>15.160217207007058</v>
      </c>
      <c r="CI4386">
        <v>9</v>
      </c>
    </row>
    <row r="4387" spans="47:87" x14ac:dyDescent="0.3">
      <c r="AU4387">
        <v>0.3</v>
      </c>
      <c r="AV4387">
        <v>19.073992623686507</v>
      </c>
      <c r="AW4387">
        <v>0.35660709304885219</v>
      </c>
      <c r="AX4387">
        <v>1.1101702671182903</v>
      </c>
      <c r="AY4387">
        <v>343.56792788633857</v>
      </c>
      <c r="AZ4387">
        <v>9.4379204689902227E-2</v>
      </c>
      <c r="BA4387">
        <v>404.41723118932066</v>
      </c>
      <c r="BB4387">
        <v>339.53607568445096</v>
      </c>
      <c r="BC4387">
        <v>1</v>
      </c>
      <c r="BD4387">
        <v>36.359960378936833</v>
      </c>
      <c r="BE4387">
        <v>90.136479287871694</v>
      </c>
      <c r="BF4387">
        <v>13.903300038150647</v>
      </c>
      <c r="BG4387">
        <v>7.9389010836631959</v>
      </c>
      <c r="BH4387">
        <v>409.49226109484312</v>
      </c>
      <c r="BI4387">
        <v>0.20000000000000004</v>
      </c>
      <c r="BJ4387">
        <v>2866.9713161265768</v>
      </c>
      <c r="BK4387">
        <v>699.62403828016829</v>
      </c>
      <c r="BL4387">
        <v>981.0951089853977</v>
      </c>
      <c r="BM4387">
        <v>1115.0028585410657</v>
      </c>
      <c r="BN4387">
        <v>145.80860077471922</v>
      </c>
      <c r="BO4387">
        <v>32.424978871178645</v>
      </c>
      <c r="BP4387">
        <v>3.048651011976657E-2</v>
      </c>
      <c r="BQ4387">
        <v>100</v>
      </c>
      <c r="BR4387">
        <v>368.06748502608497</v>
      </c>
      <c r="BS4387">
        <v>5.4320870695410854E-2</v>
      </c>
      <c r="BT4387">
        <v>2.9222299848489819E-4</v>
      </c>
      <c r="BU4387">
        <v>0</v>
      </c>
      <c r="BV4387">
        <v>0.56504215195828777</v>
      </c>
      <c r="BW4387">
        <v>13.913177008916474</v>
      </c>
      <c r="BX4387">
        <v>35.807290441478216</v>
      </c>
      <c r="BY4387">
        <v>31.18450822550993</v>
      </c>
      <c r="BZ4387">
        <v>1211.8189607079448</v>
      </c>
      <c r="CA4387">
        <v>248.80557182986328</v>
      </c>
      <c r="CB4387">
        <v>243.58563514490038</v>
      </c>
      <c r="CC4387" s="156">
        <v>0.63</v>
      </c>
      <c r="CD4387">
        <v>2980</v>
      </c>
      <c r="CE4387">
        <v>9.4552644073001568E-2</v>
      </c>
      <c r="CF4387">
        <v>3.6007802605779946</v>
      </c>
      <c r="CG4387">
        <v>0.11906021431521488</v>
      </c>
      <c r="CH4387">
        <v>-1.4687038686552671</v>
      </c>
      <c r="CI4387" t="s">
        <v>479</v>
      </c>
    </row>
    <row r="4388" spans="47:87" x14ac:dyDescent="0.3">
      <c r="AU4388">
        <v>0.3</v>
      </c>
      <c r="AV4388">
        <v>18.798499046316994</v>
      </c>
      <c r="AW4388">
        <v>0.32632230657683986</v>
      </c>
      <c r="AX4388">
        <v>1.5930114819570116</v>
      </c>
      <c r="AY4388">
        <v>360.33605589170708</v>
      </c>
      <c r="AZ4388">
        <v>9.8973125444078533E-2</v>
      </c>
      <c r="BA4388">
        <v>397.33666841008289</v>
      </c>
      <c r="BB4388">
        <v>321.70603781129677</v>
      </c>
      <c r="BC4388">
        <v>1</v>
      </c>
      <c r="BD4388">
        <v>43.346427699879854</v>
      </c>
      <c r="BE4388">
        <v>113.36625294655514</v>
      </c>
      <c r="BF4388">
        <v>9.6198122753962032</v>
      </c>
      <c r="BG4388">
        <v>5.4234530924551363</v>
      </c>
      <c r="BH4388">
        <v>435.02030593029457</v>
      </c>
      <c r="BI4388">
        <v>0.20000000000000004</v>
      </c>
      <c r="BJ4388">
        <v>2747.2534977801133</v>
      </c>
      <c r="BK4388">
        <v>676.62065387718496</v>
      </c>
      <c r="BL4388">
        <v>861.15997759114782</v>
      </c>
      <c r="BM4388">
        <v>850.12345210221815</v>
      </c>
      <c r="BN4388">
        <v>137.27224333144633</v>
      </c>
      <c r="BO4388">
        <v>29.580004922942614</v>
      </c>
      <c r="BP4388">
        <v>3.8913638992446348E-2</v>
      </c>
      <c r="BQ4388">
        <v>100</v>
      </c>
      <c r="BR4388">
        <v>287.82633899198572</v>
      </c>
      <c r="BS4388">
        <v>5.5201529816970935E-2</v>
      </c>
      <c r="BT4388">
        <v>3.243297685340393E-4</v>
      </c>
      <c r="BU4388">
        <v>95.910343898874771</v>
      </c>
      <c r="BV4388">
        <v>0.54202294100680448</v>
      </c>
      <c r="BW4388">
        <v>14.498502321865333</v>
      </c>
      <c r="BX4388">
        <v>35.52233363396185</v>
      </c>
      <c r="BY4388">
        <v>37.12468832184247</v>
      </c>
      <c r="BZ4388">
        <v>699.43630839455886</v>
      </c>
      <c r="CA4388">
        <v>272.56151785987424</v>
      </c>
      <c r="CB4388">
        <v>232.49955436983419</v>
      </c>
      <c r="CC4388" s="156">
        <v>1.18</v>
      </c>
      <c r="CD4388">
        <v>860</v>
      </c>
      <c r="CE4388">
        <v>0.10207975813766557</v>
      </c>
      <c r="CF4388">
        <v>5.1467593477182252</v>
      </c>
      <c r="CG4388">
        <v>0.14086631654468063</v>
      </c>
      <c r="CH4388">
        <v>0.49230185133612353</v>
      </c>
      <c r="CI4388">
        <v>19</v>
      </c>
    </row>
    <row r="4389" spans="47:87" x14ac:dyDescent="0.3">
      <c r="AU4389">
        <v>0.3</v>
      </c>
      <c r="AV4389">
        <v>19.96232984019635</v>
      </c>
      <c r="AW4389">
        <v>0.27556682792722309</v>
      </c>
      <c r="AX4389">
        <v>1.8591629634925984</v>
      </c>
      <c r="AY4389">
        <v>307.79753047403881</v>
      </c>
      <c r="AZ4389">
        <v>0.10085925624935799</v>
      </c>
      <c r="BA4389">
        <v>470.00576043703819</v>
      </c>
      <c r="BB4389">
        <v>362.41718796166788</v>
      </c>
      <c r="BC4389">
        <v>1</v>
      </c>
      <c r="BD4389">
        <v>40.063808321449748</v>
      </c>
      <c r="BE4389">
        <v>102.24129133567457</v>
      </c>
      <c r="BF4389">
        <v>22.345339540854738</v>
      </c>
      <c r="BG4389">
        <v>4.5087153881002164</v>
      </c>
      <c r="BH4389">
        <v>414.34955824383394</v>
      </c>
      <c r="BI4389">
        <v>0.19999999999999993</v>
      </c>
      <c r="BJ4389">
        <v>2868.1506614872474</v>
      </c>
      <c r="BK4389">
        <v>668.5542180162704</v>
      </c>
      <c r="BL4389">
        <v>830.27430796724309</v>
      </c>
      <c r="BM4389">
        <v>734.94991266368925</v>
      </c>
      <c r="BN4389">
        <v>161.53211634622465</v>
      </c>
      <c r="BO4389">
        <v>25.212235994321382</v>
      </c>
      <c r="BP4389">
        <v>4.4989430051605873E-3</v>
      </c>
      <c r="BQ4389">
        <v>100</v>
      </c>
      <c r="BR4389">
        <v>342.95971057697261</v>
      </c>
      <c r="BS4389">
        <v>5.383409308015099E-2</v>
      </c>
      <c r="BT4389">
        <v>3.2257941328531935E-4</v>
      </c>
      <c r="BU4389">
        <v>64.798847004605861</v>
      </c>
      <c r="BV4389">
        <v>0.54674744306633238</v>
      </c>
      <c r="BW4389">
        <v>13.92156343036638</v>
      </c>
      <c r="BX4389">
        <v>35.175116043342541</v>
      </c>
      <c r="BY4389">
        <v>31.841676772984197</v>
      </c>
      <c r="BZ4389">
        <v>1142.9671591340298</v>
      </c>
      <c r="CA4389">
        <v>322.67006810067954</v>
      </c>
      <c r="CB4389">
        <v>241.96714382767547</v>
      </c>
      <c r="CC4389" s="156">
        <v>1.18</v>
      </c>
      <c r="CD4389">
        <v>900</v>
      </c>
      <c r="CE4389">
        <v>0.15608822738329842</v>
      </c>
      <c r="CF4389">
        <v>5.7605569664360683</v>
      </c>
      <c r="CG4389">
        <v>0.19927734906576125</v>
      </c>
      <c r="CH4389">
        <v>8.4445390025312186</v>
      </c>
      <c r="CI4389">
        <v>10</v>
      </c>
    </row>
    <row r="4390" spans="47:87" x14ac:dyDescent="0.3">
      <c r="AU4390">
        <v>0.3</v>
      </c>
      <c r="AV4390">
        <v>21.169197322964333</v>
      </c>
      <c r="AW4390">
        <v>0.32100436948230199</v>
      </c>
      <c r="AX4390">
        <v>1.2382560789858617</v>
      </c>
      <c r="AY4390">
        <v>332.80295522947614</v>
      </c>
      <c r="AZ4390">
        <v>9.0286979408097989E-2</v>
      </c>
      <c r="BA4390">
        <v>418.74875630759186</v>
      </c>
      <c r="BB4390">
        <v>319.59185163790778</v>
      </c>
      <c r="BC4390">
        <v>1</v>
      </c>
      <c r="BD4390">
        <v>40.346650032146258</v>
      </c>
      <c r="BE4390">
        <v>98.508979428865302</v>
      </c>
      <c r="BF4390">
        <v>11.056567899599246</v>
      </c>
      <c r="BG4390">
        <v>5.7590370387790921</v>
      </c>
      <c r="BH4390">
        <v>382.98655065787977</v>
      </c>
      <c r="BI4390">
        <v>0.2</v>
      </c>
      <c r="BJ4390">
        <v>2408.4741896625715</v>
      </c>
      <c r="BK4390">
        <v>693.4814059524108</v>
      </c>
      <c r="BL4390">
        <v>852.49863919267659</v>
      </c>
      <c r="BM4390">
        <v>1008.2684327165521</v>
      </c>
      <c r="BN4390">
        <v>215.36063565808834</v>
      </c>
      <c r="BO4390">
        <v>29.078413600052926</v>
      </c>
      <c r="BP4390">
        <v>4.0684682338323341E-2</v>
      </c>
      <c r="BQ4390">
        <v>100</v>
      </c>
      <c r="BR4390">
        <v>347.63960420922746</v>
      </c>
      <c r="BS4390">
        <v>6.1984121617040255E-2</v>
      </c>
      <c r="BT4390">
        <v>3.0597413535363334E-4</v>
      </c>
      <c r="BU4390">
        <v>13.795967434245956</v>
      </c>
      <c r="BV4390">
        <v>0.49991711089774765</v>
      </c>
      <c r="BW4390">
        <v>14.230909852460371</v>
      </c>
      <c r="BX4390">
        <v>35.010687804997964</v>
      </c>
      <c r="BY4390">
        <v>36.603354145627293</v>
      </c>
      <c r="BZ4390">
        <v>1127.4656056819965</v>
      </c>
      <c r="CA4390">
        <v>391.44446714409503</v>
      </c>
      <c r="CB4390">
        <v>218.39188784353948</v>
      </c>
      <c r="CC4390" s="156">
        <v>1.04</v>
      </c>
      <c r="CD4390">
        <v>1800</v>
      </c>
      <c r="CE4390">
        <v>0.20612944152447055</v>
      </c>
      <c r="CF4390">
        <v>4.6974248313816389</v>
      </c>
      <c r="CG4390">
        <v>0.19757432573809544</v>
      </c>
      <c r="CH4390">
        <v>15.444578434187495</v>
      </c>
      <c r="CI4390">
        <v>7</v>
      </c>
    </row>
    <row r="4391" spans="47:87" x14ac:dyDescent="0.3">
      <c r="AU4391">
        <v>0.3</v>
      </c>
      <c r="AV4391">
        <v>18.876744511314545</v>
      </c>
      <c r="AW4391">
        <v>0.2442768658650146</v>
      </c>
      <c r="AX4391">
        <v>1.9424143175817594</v>
      </c>
      <c r="AY4391">
        <v>319.72329383997283</v>
      </c>
      <c r="AZ4391">
        <v>9.2537575392404259E-2</v>
      </c>
      <c r="BA4391">
        <v>412.55514446656571</v>
      </c>
      <c r="BB4391">
        <v>340.42599545333144</v>
      </c>
      <c r="BC4391">
        <v>1</v>
      </c>
      <c r="BD4391">
        <v>38.566985486780503</v>
      </c>
      <c r="BE4391">
        <v>115.07629037408564</v>
      </c>
      <c r="BF4391">
        <v>21.48235651244039</v>
      </c>
      <c r="BG4391">
        <v>6.1166016386092688</v>
      </c>
      <c r="BH4391">
        <v>411.18684863209836</v>
      </c>
      <c r="BI4391">
        <v>0.20000000000000004</v>
      </c>
      <c r="BJ4391">
        <v>2157.4866212776128</v>
      </c>
      <c r="BK4391">
        <v>680.0195205486242</v>
      </c>
      <c r="BL4391">
        <v>880.51632210806429</v>
      </c>
      <c r="BM4391">
        <v>870.71136204314109</v>
      </c>
      <c r="BN4391">
        <v>144.40451507066382</v>
      </c>
      <c r="BO4391">
        <v>22.137388086065744</v>
      </c>
      <c r="BP4391">
        <v>2.9704891903318865E-2</v>
      </c>
      <c r="BQ4391">
        <v>100</v>
      </c>
      <c r="BR4391">
        <v>314.78495938004494</v>
      </c>
      <c r="BS4391">
        <v>4.7810654808382806E-2</v>
      </c>
      <c r="BT4391">
        <v>3.0376999326297692E-4</v>
      </c>
      <c r="BU4391">
        <v>12.161294261407928</v>
      </c>
      <c r="BV4391">
        <v>0.53067099676985574</v>
      </c>
      <c r="BW4391">
        <v>14.904211108484114</v>
      </c>
      <c r="BX4391">
        <v>35.726912137824463</v>
      </c>
      <c r="BY4391">
        <v>33.835644644282304</v>
      </c>
      <c r="BZ4391">
        <v>795.16236866177485</v>
      </c>
      <c r="CA4391">
        <v>202.28021148297887</v>
      </c>
      <c r="CB4391">
        <v>236.85492804471849</v>
      </c>
      <c r="CC4391" s="156">
        <v>0.77</v>
      </c>
      <c r="CD4391">
        <v>2580</v>
      </c>
      <c r="CE4391">
        <v>6.7622060135358097E-2</v>
      </c>
      <c r="CF4391">
        <v>3.0221661091909446</v>
      </c>
      <c r="CG4391">
        <v>0.10353751667506675</v>
      </c>
      <c r="CH4391">
        <v>-5.5882432964761595</v>
      </c>
      <c r="CI4391" t="s">
        <v>479</v>
      </c>
    </row>
    <row r="4392" spans="47:87" x14ac:dyDescent="0.3">
      <c r="AU4392">
        <v>0.3</v>
      </c>
      <c r="AV4392">
        <v>19.870206766593718</v>
      </c>
      <c r="AW4392">
        <v>0.26845699155486391</v>
      </c>
      <c r="AX4392">
        <v>2.3805197660074753</v>
      </c>
      <c r="AY4392">
        <v>330.19699719472766</v>
      </c>
      <c r="AZ4392">
        <v>0.10943290554511473</v>
      </c>
      <c r="BA4392">
        <v>443.77626540701579</v>
      </c>
      <c r="BB4392">
        <v>351.85062418208605</v>
      </c>
      <c r="BC4392">
        <v>1</v>
      </c>
      <c r="BD4392">
        <v>36.401272831377597</v>
      </c>
      <c r="BE4392">
        <v>89.452080491562029</v>
      </c>
      <c r="BF4392">
        <v>15.996767778732561</v>
      </c>
      <c r="BG4392">
        <v>6.1484196419422554</v>
      </c>
      <c r="BH4392">
        <v>411.14249775549763</v>
      </c>
      <c r="BI4392">
        <v>0.2</v>
      </c>
      <c r="BJ4392">
        <v>3134.8459964768795</v>
      </c>
      <c r="BK4392">
        <v>691.67489045104742</v>
      </c>
      <c r="BL4392">
        <v>886.17061476087508</v>
      </c>
      <c r="BM4392">
        <v>955.77436340635188</v>
      </c>
      <c r="BN4392">
        <v>169.06267806079839</v>
      </c>
      <c r="BO4392">
        <v>24.457908203199658</v>
      </c>
      <c r="BP4392">
        <v>1.6928105779333364E-2</v>
      </c>
      <c r="BQ4392">
        <v>100</v>
      </c>
      <c r="BR4392">
        <v>375.03539003334885</v>
      </c>
      <c r="BS4392">
        <v>4.9104015606462784E-2</v>
      </c>
      <c r="BT4392">
        <v>3.168604155125151E-4</v>
      </c>
      <c r="BU4392">
        <v>0</v>
      </c>
      <c r="BV4392">
        <v>0.56004717437784213</v>
      </c>
      <c r="BW4392">
        <v>14.562556695478277</v>
      </c>
      <c r="BX4392">
        <v>35.782598044636011</v>
      </c>
      <c r="BY4392">
        <v>33.704283135309574</v>
      </c>
      <c r="BZ4392">
        <v>1221.4306397511191</v>
      </c>
      <c r="CA4392">
        <v>328.28103565702207</v>
      </c>
      <c r="CB4392">
        <v>206.4373291011332</v>
      </c>
      <c r="CC4392" s="156">
        <v>0.93</v>
      </c>
      <c r="CD4392">
        <v>850</v>
      </c>
      <c r="CE4392">
        <v>0.27377444642635251</v>
      </c>
      <c r="CF4392">
        <v>8.5325032075720699</v>
      </c>
      <c r="CG4392">
        <v>0.25188205553954945</v>
      </c>
      <c r="CH4392">
        <v>39.413893666809599</v>
      </c>
      <c r="CI4392">
        <v>5</v>
      </c>
    </row>
    <row r="4393" spans="47:87" x14ac:dyDescent="0.3">
      <c r="AU4393">
        <v>0.3</v>
      </c>
      <c r="AV4393">
        <v>18.671186809099108</v>
      </c>
      <c r="AW4393">
        <v>0.30180372480078843</v>
      </c>
      <c r="AX4393">
        <v>1.7736504964443902</v>
      </c>
      <c r="AY4393">
        <v>340.27729533830649</v>
      </c>
      <c r="AZ4393">
        <v>9.6810949724189646E-2</v>
      </c>
      <c r="BA4393">
        <v>450.93511528277935</v>
      </c>
      <c r="BB4393">
        <v>370.8955484900722</v>
      </c>
      <c r="BC4393">
        <v>1</v>
      </c>
      <c r="BD4393">
        <v>42.530814635382256</v>
      </c>
      <c r="BE4393">
        <v>105.3792286350737</v>
      </c>
      <c r="BF4393">
        <v>17.06758516228663</v>
      </c>
      <c r="BG4393">
        <v>5.6693662694209133</v>
      </c>
      <c r="BH4393">
        <v>418.26444892890947</v>
      </c>
      <c r="BI4393">
        <v>0.20000000000000004</v>
      </c>
      <c r="BJ4393">
        <v>2780.6236716924286</v>
      </c>
      <c r="BK4393">
        <v>676.46604415173317</v>
      </c>
      <c r="BL4393">
        <v>856.41128457383877</v>
      </c>
      <c r="BM4393">
        <v>1009.1997045650813</v>
      </c>
      <c r="BN4393">
        <v>193.36731541676045</v>
      </c>
      <c r="BO4393">
        <v>27.146957320316758</v>
      </c>
      <c r="BP4393">
        <v>6.1509781122984157E-2</v>
      </c>
      <c r="BQ4393">
        <v>100</v>
      </c>
      <c r="BR4393">
        <v>270.82281513038839</v>
      </c>
      <c r="BS4393">
        <v>5.4486684867668334E-2</v>
      </c>
      <c r="BT4393">
        <v>2.9205729576521221E-4</v>
      </c>
      <c r="BU4393">
        <v>40.367613020978439</v>
      </c>
      <c r="BV4393">
        <v>0.5331337370592667</v>
      </c>
      <c r="BW4393">
        <v>15.550738365072302</v>
      </c>
      <c r="BX4393">
        <v>35.712599589286683</v>
      </c>
      <c r="BY4393">
        <v>33.81519115180101</v>
      </c>
      <c r="BZ4393">
        <v>990.63746586495233</v>
      </c>
      <c r="CA4393">
        <v>362.60355664925896</v>
      </c>
      <c r="CB4393">
        <v>227.93646659695079</v>
      </c>
      <c r="CC4393" s="156">
        <v>0.94</v>
      </c>
      <c r="CD4393">
        <v>2330</v>
      </c>
      <c r="CE4393">
        <v>1.1262158550598089E-2</v>
      </c>
      <c r="CF4393">
        <v>1.6272139330446034</v>
      </c>
      <c r="CG4393">
        <v>5.765296209302239E-2</v>
      </c>
      <c r="CH4393">
        <v>-15.180828727984881</v>
      </c>
      <c r="CI4393" t="s">
        <v>479</v>
      </c>
    </row>
    <row r="4394" spans="47:87" x14ac:dyDescent="0.3">
      <c r="AU4394">
        <v>0.3</v>
      </c>
      <c r="AV4394">
        <v>21.394577557753006</v>
      </c>
      <c r="AW4394">
        <v>0.37836657935973622</v>
      </c>
      <c r="AX4394">
        <v>1.0281211456613046</v>
      </c>
      <c r="AY4394">
        <v>317.79514536645831</v>
      </c>
      <c r="AZ4394">
        <v>0.10066048962678681</v>
      </c>
      <c r="BA4394">
        <v>472.88094203048803</v>
      </c>
      <c r="BB4394">
        <v>362.54141903900512</v>
      </c>
      <c r="BC4394">
        <v>1</v>
      </c>
      <c r="BD4394">
        <v>37.167255055680968</v>
      </c>
      <c r="BE4394">
        <v>99.787315186749012</v>
      </c>
      <c r="BF4394">
        <v>19.901332300550081</v>
      </c>
      <c r="BG4394">
        <v>3.0037518954132061</v>
      </c>
      <c r="BH4394">
        <v>413.6136147452716</v>
      </c>
      <c r="BI4394">
        <v>0.2</v>
      </c>
      <c r="BJ4394">
        <v>2201.4842263627693</v>
      </c>
      <c r="BK4394">
        <v>689.66820400553047</v>
      </c>
      <c r="BL4394">
        <v>943.21808211926316</v>
      </c>
      <c r="BM4394">
        <v>922.0206258996659</v>
      </c>
      <c r="BN4394">
        <v>120.78133784043688</v>
      </c>
      <c r="BO4394">
        <v>34.107082408402221</v>
      </c>
      <c r="BP4394">
        <v>6.8311425178396543E-2</v>
      </c>
      <c r="BQ4394">
        <v>100</v>
      </c>
      <c r="BR4394">
        <v>326.10905021329989</v>
      </c>
      <c r="BS4394">
        <v>5.6562816784378633E-2</v>
      </c>
      <c r="BT4394">
        <v>3.0297509026174798E-4</v>
      </c>
      <c r="BU4394">
        <v>0</v>
      </c>
      <c r="BV4394">
        <v>0.49657734078789056</v>
      </c>
      <c r="BW4394">
        <v>15.103548204479546</v>
      </c>
      <c r="BX4394">
        <v>36.371148015243016</v>
      </c>
      <c r="BY4394">
        <v>28.012946022979463</v>
      </c>
      <c r="BZ4394">
        <v>1094.5645283195358</v>
      </c>
      <c r="CA4394">
        <v>272.58313016012119</v>
      </c>
      <c r="CB4394">
        <v>221.22935736317925</v>
      </c>
      <c r="CC4394" s="156">
        <v>1.03</v>
      </c>
      <c r="CD4394">
        <v>830</v>
      </c>
      <c r="CE4394">
        <v>0.24176697882357967</v>
      </c>
      <c r="CF4394">
        <v>8.8570197177673169</v>
      </c>
      <c r="CG4394">
        <v>0.32844473203170949</v>
      </c>
      <c r="CH4394">
        <v>33.605378766916466</v>
      </c>
      <c r="CI4394">
        <v>5</v>
      </c>
    </row>
    <row r="4395" spans="47:87" x14ac:dyDescent="0.3">
      <c r="AU4395">
        <v>0.3</v>
      </c>
      <c r="AV4395">
        <v>21.817820565920297</v>
      </c>
      <c r="AW4395">
        <v>0.27860198604396641</v>
      </c>
      <c r="AX4395">
        <v>1.29485616832078</v>
      </c>
      <c r="AY4395">
        <v>337.05942977146526</v>
      </c>
      <c r="AZ4395">
        <v>0.11131285057508462</v>
      </c>
      <c r="BA4395">
        <v>482.25980729215564</v>
      </c>
      <c r="BB4395">
        <v>379.46532853355308</v>
      </c>
      <c r="BC4395">
        <v>1</v>
      </c>
      <c r="BD4395">
        <v>46.872884529264546</v>
      </c>
      <c r="BE4395">
        <v>101.07545416265307</v>
      </c>
      <c r="BF4395">
        <v>17.961760863742949</v>
      </c>
      <c r="BG4395">
        <v>6.1624545207768975</v>
      </c>
      <c r="BH4395">
        <v>422.16398338392872</v>
      </c>
      <c r="BI4395">
        <v>0.2</v>
      </c>
      <c r="BJ4395">
        <v>3251.963191268565</v>
      </c>
      <c r="BK4395">
        <v>681.35875892911554</v>
      </c>
      <c r="BL4395">
        <v>863.76863096957709</v>
      </c>
      <c r="BM4395">
        <v>947.87676191454466</v>
      </c>
      <c r="BN4395">
        <v>158.24322505642812</v>
      </c>
      <c r="BO4395">
        <v>25.20978935105985</v>
      </c>
      <c r="BP4395">
        <v>3.8496493731607205E-2</v>
      </c>
      <c r="BQ4395">
        <v>100</v>
      </c>
      <c r="BR4395">
        <v>377.96728442829732</v>
      </c>
      <c r="BS4395">
        <v>5.2663456408699925E-2</v>
      </c>
      <c r="BT4395">
        <v>2.948200827406661E-4</v>
      </c>
      <c r="BU4395">
        <v>0</v>
      </c>
      <c r="BV4395">
        <v>0.55394710201678254</v>
      </c>
      <c r="BW4395">
        <v>14.687841766932785</v>
      </c>
      <c r="BX4395">
        <v>34.327893623467631</v>
      </c>
      <c r="BY4395">
        <v>35.940434745867492</v>
      </c>
      <c r="BZ4395">
        <v>1116.7781940105613</v>
      </c>
      <c r="CA4395">
        <v>287.48794803907077</v>
      </c>
      <c r="CB4395">
        <v>241.44440568040062</v>
      </c>
      <c r="CC4395" s="156">
        <v>1.06</v>
      </c>
      <c r="CD4395">
        <v>1000</v>
      </c>
      <c r="CE4395">
        <v>0.28647316009368229</v>
      </c>
      <c r="CF4395">
        <v>8.6619207850755604</v>
      </c>
      <c r="CG4395">
        <v>0.35266436642778437</v>
      </c>
      <c r="CH4395">
        <v>29.717731160808707</v>
      </c>
      <c r="CI4395">
        <v>5</v>
      </c>
    </row>
    <row r="4396" spans="47:87" x14ac:dyDescent="0.3">
      <c r="AU4396">
        <v>0.3</v>
      </c>
      <c r="AV4396">
        <v>20.833203055302921</v>
      </c>
      <c r="AW4396">
        <v>0.31812267441368031</v>
      </c>
      <c r="AX4396">
        <v>1.9502110963790333</v>
      </c>
      <c r="AY4396">
        <v>318.0280839433143</v>
      </c>
      <c r="AZ4396">
        <v>0.10345161495402307</v>
      </c>
      <c r="BA4396">
        <v>435.49172768630973</v>
      </c>
      <c r="BB4396">
        <v>367.06305892423484</v>
      </c>
      <c r="BC4396">
        <v>1</v>
      </c>
      <c r="BD4396">
        <v>38.818973474325503</v>
      </c>
      <c r="BE4396">
        <v>110.61323174827547</v>
      </c>
      <c r="BF4396">
        <v>11.609260466219352</v>
      </c>
      <c r="BG4396">
        <v>2.9189547990086653</v>
      </c>
      <c r="BH4396">
        <v>425.62273593518148</v>
      </c>
      <c r="BI4396">
        <v>0.19999999999999998</v>
      </c>
      <c r="BJ4396">
        <v>2943.3336804412061</v>
      </c>
      <c r="BK4396">
        <v>696.68049826432889</v>
      </c>
      <c r="BL4396">
        <v>939.11938575048202</v>
      </c>
      <c r="BM4396">
        <v>857.4146045798949</v>
      </c>
      <c r="BN4396">
        <v>181.16284670507639</v>
      </c>
      <c r="BO4396">
        <v>28.817519415121001</v>
      </c>
      <c r="BP4396">
        <v>4.0233879474083772E-2</v>
      </c>
      <c r="BQ4396">
        <v>100</v>
      </c>
      <c r="BR4396">
        <v>336.6870023095272</v>
      </c>
      <c r="BS4396">
        <v>4.9189385235912E-2</v>
      </c>
      <c r="BT4396">
        <v>3.1800169970788603E-4</v>
      </c>
      <c r="BU4396">
        <v>107.01255162450212</v>
      </c>
      <c r="BV4396">
        <v>0.58144879895940338</v>
      </c>
      <c r="BW4396">
        <v>13.688225334001615</v>
      </c>
      <c r="BX4396">
        <v>34.081788653654762</v>
      </c>
      <c r="BY4396">
        <v>36.52767684282162</v>
      </c>
      <c r="BZ4396">
        <v>939.66178762364075</v>
      </c>
      <c r="CA4396">
        <v>257.7037141905098</v>
      </c>
      <c r="CB4396">
        <v>232.61276307368902</v>
      </c>
      <c r="CC4396" s="156">
        <v>0.73</v>
      </c>
      <c r="CD4396">
        <v>2320</v>
      </c>
      <c r="CE4396">
        <v>0.21809414160253104</v>
      </c>
      <c r="CF4396">
        <v>5.8051579618070868</v>
      </c>
      <c r="CG4396">
        <v>0.26349627841499107</v>
      </c>
      <c r="CH4396">
        <v>19.673975175452345</v>
      </c>
      <c r="CI4396">
        <v>6</v>
      </c>
    </row>
    <row r="4397" spans="47:87" x14ac:dyDescent="0.3">
      <c r="AU4397">
        <v>0.3</v>
      </c>
      <c r="AV4397">
        <v>21.979418417973168</v>
      </c>
      <c r="AW4397">
        <v>0.32116637568047851</v>
      </c>
      <c r="AX4397">
        <v>1.699235680878231</v>
      </c>
      <c r="AY4397">
        <v>306.94435246610294</v>
      </c>
      <c r="AZ4397">
        <v>9.3095345664943388E-2</v>
      </c>
      <c r="BA4397">
        <v>458.54164942881107</v>
      </c>
      <c r="BB4397">
        <v>368.17593319067112</v>
      </c>
      <c r="BC4397">
        <v>1</v>
      </c>
      <c r="BD4397">
        <v>44.035394102267233</v>
      </c>
      <c r="BE4397">
        <v>100.93221452356025</v>
      </c>
      <c r="BF4397">
        <v>11.764912515715846</v>
      </c>
      <c r="BG4397">
        <v>5.1264604483932743</v>
      </c>
      <c r="BH4397">
        <v>407.09243880902261</v>
      </c>
      <c r="BI4397">
        <v>0.19999999999999998</v>
      </c>
      <c r="BJ4397">
        <v>2936.1046457153143</v>
      </c>
      <c r="BK4397">
        <v>691.63975498479147</v>
      </c>
      <c r="BL4397">
        <v>869.88345195544684</v>
      </c>
      <c r="BM4397">
        <v>846.64980586091019</v>
      </c>
      <c r="BN4397">
        <v>163.22006082369089</v>
      </c>
      <c r="BO4397">
        <v>28.963847476444641</v>
      </c>
      <c r="BP4397">
        <v>5.6374501956612977E-2</v>
      </c>
      <c r="BQ4397">
        <v>100</v>
      </c>
      <c r="BR4397">
        <v>335.11053271529511</v>
      </c>
      <c r="BS4397">
        <v>5.3558562385454887E-2</v>
      </c>
      <c r="BT4397">
        <v>3.0687881127604614E-4</v>
      </c>
      <c r="BU4397">
        <v>0</v>
      </c>
      <c r="BV4397">
        <v>0.55650642069478473</v>
      </c>
      <c r="BW4397">
        <v>13.813016634670136</v>
      </c>
      <c r="BX4397">
        <v>34.806382575458962</v>
      </c>
      <c r="BY4397">
        <v>34.679136560845421</v>
      </c>
      <c r="BZ4397">
        <v>834.46202022286957</v>
      </c>
      <c r="CA4397">
        <v>231.80633712858577</v>
      </c>
      <c r="CB4397">
        <v>219.89406081395083</v>
      </c>
      <c r="CC4397" s="156">
        <v>1.1499999999999999</v>
      </c>
      <c r="CD4397">
        <v>1710</v>
      </c>
      <c r="CE4397">
        <v>5.2145971606256225E-2</v>
      </c>
      <c r="CF4397">
        <v>2.9614374403547803</v>
      </c>
      <c r="CG4397">
        <v>9.5516588263815663E-2</v>
      </c>
      <c r="CH4397">
        <v>-7.8045263803602349</v>
      </c>
      <c r="CI4397" t="s">
        <v>479</v>
      </c>
    </row>
    <row r="4398" spans="47:87" x14ac:dyDescent="0.3">
      <c r="AU4398">
        <v>0.3</v>
      </c>
      <c r="AV4398">
        <v>19.896010223108924</v>
      </c>
      <c r="AW4398">
        <v>0.3191521878799834</v>
      </c>
      <c r="AX4398">
        <v>0.29373411644958802</v>
      </c>
      <c r="AY4398">
        <v>299.95947393365714</v>
      </c>
      <c r="AZ4398">
        <v>0.10236190446449089</v>
      </c>
      <c r="BA4398">
        <v>386.90992075106158</v>
      </c>
      <c r="BB4398">
        <v>352.35458611915124</v>
      </c>
      <c r="BC4398">
        <v>1</v>
      </c>
      <c r="BD4398">
        <v>38.479766942277223</v>
      </c>
      <c r="BE4398">
        <v>110.62330202909845</v>
      </c>
      <c r="BF4398">
        <v>17.028405241469127</v>
      </c>
      <c r="BG4398">
        <v>5.1410040434247239</v>
      </c>
      <c r="BH4398">
        <v>402.09783626345717</v>
      </c>
      <c r="BI4398">
        <v>0.2</v>
      </c>
      <c r="BJ4398">
        <v>2982.7138858490875</v>
      </c>
      <c r="BK4398">
        <v>674.04354817384626</v>
      </c>
      <c r="BL4398">
        <v>848.9510662297032</v>
      </c>
      <c r="BM4398">
        <v>813.2465251469531</v>
      </c>
      <c r="BN4398">
        <v>192.14482777429046</v>
      </c>
      <c r="BO4398">
        <v>28.898686641786121</v>
      </c>
      <c r="BP4398">
        <v>4.1838347701703089E-2</v>
      </c>
      <c r="BQ4398">
        <v>100</v>
      </c>
      <c r="BR4398">
        <v>390.02236708796477</v>
      </c>
      <c r="BS4398">
        <v>5.5388924209648117E-2</v>
      </c>
      <c r="BT4398">
        <v>3.0597100169730846E-4</v>
      </c>
      <c r="BU4398">
        <v>16.817290686189484</v>
      </c>
      <c r="BV4398">
        <v>0.55818902110320945</v>
      </c>
      <c r="BW4398">
        <v>12.493343039070384</v>
      </c>
      <c r="BX4398">
        <v>36.134299261858459</v>
      </c>
      <c r="BY4398">
        <v>32.138390240589857</v>
      </c>
      <c r="BZ4398">
        <v>1114.6145244235588</v>
      </c>
      <c r="CA4398">
        <v>252.4829054380653</v>
      </c>
      <c r="CB4398">
        <v>230.61144572682588</v>
      </c>
      <c r="CC4398" s="156">
        <v>1</v>
      </c>
      <c r="CD4398">
        <v>2160</v>
      </c>
      <c r="CE4398">
        <v>7.6662238711105113E-2</v>
      </c>
      <c r="CF4398">
        <v>2.7719300944129204</v>
      </c>
      <c r="CG4398">
        <v>0.10491852976710526</v>
      </c>
      <c r="CH4398">
        <v>-6.0462000397019855</v>
      </c>
      <c r="CI4398" t="s">
        <v>479</v>
      </c>
    </row>
    <row r="4399" spans="47:87" x14ac:dyDescent="0.3">
      <c r="AU4399">
        <v>0.3</v>
      </c>
      <c r="AV4399">
        <v>18.802251235372736</v>
      </c>
      <c r="AW4399">
        <v>0.36235234688071666</v>
      </c>
      <c r="AX4399">
        <v>0.90797442599084521</v>
      </c>
      <c r="AY4399">
        <v>328.82890909816058</v>
      </c>
      <c r="AZ4399">
        <v>9.832100670894546E-2</v>
      </c>
      <c r="BA4399">
        <v>384.95376949880472</v>
      </c>
      <c r="BB4399">
        <v>371.70779048577009</v>
      </c>
      <c r="BC4399">
        <v>1</v>
      </c>
      <c r="BD4399">
        <v>33.33272454772699</v>
      </c>
      <c r="BE4399">
        <v>105.08646396577176</v>
      </c>
      <c r="BF4399">
        <v>15.854213998081752</v>
      </c>
      <c r="BG4399">
        <v>5.2233315406212402</v>
      </c>
      <c r="BH4399">
        <v>419.78358781281065</v>
      </c>
      <c r="BI4399">
        <v>0.20000000000000004</v>
      </c>
      <c r="BJ4399">
        <v>2738.1040790657316</v>
      </c>
      <c r="BK4399">
        <v>695.66613162495332</v>
      </c>
      <c r="BL4399">
        <v>846.25815339271185</v>
      </c>
      <c r="BM4399">
        <v>933.31929968028976</v>
      </c>
      <c r="BN4399">
        <v>162.55999856954884</v>
      </c>
      <c r="BO4399">
        <v>32.946630445141892</v>
      </c>
      <c r="BP4399">
        <v>3.1056124323144144E-2</v>
      </c>
      <c r="BQ4399">
        <v>100</v>
      </c>
      <c r="BR4399">
        <v>371.66288778310047</v>
      </c>
      <c r="BS4399">
        <v>5.0686240700865214E-2</v>
      </c>
      <c r="BT4399">
        <v>2.9794262613464661E-4</v>
      </c>
      <c r="BU4399">
        <v>0</v>
      </c>
      <c r="BV4399">
        <v>0.51374667194980017</v>
      </c>
      <c r="BW4399">
        <v>15.838695526526035</v>
      </c>
      <c r="BX4399">
        <v>36.004831112055655</v>
      </c>
      <c r="BY4399">
        <v>30.502187039821269</v>
      </c>
      <c r="BZ4399">
        <v>1110.3780372975752</v>
      </c>
      <c r="CA4399">
        <v>300.61876508354862</v>
      </c>
      <c r="CB4399">
        <v>249.85745586010086</v>
      </c>
      <c r="CC4399" s="156">
        <v>0.91</v>
      </c>
      <c r="CD4399">
        <v>2070</v>
      </c>
      <c r="CE4399">
        <v>0.14412883736004645</v>
      </c>
      <c r="CF4399">
        <v>4.2225399168062454</v>
      </c>
      <c r="CG4399">
        <v>0.15411368580078566</v>
      </c>
      <c r="CH4399">
        <v>9.2827634728926061</v>
      </c>
      <c r="CI4399">
        <v>11</v>
      </c>
    </row>
    <row r="4400" spans="47:87" x14ac:dyDescent="0.3">
      <c r="AU4400">
        <v>0.3</v>
      </c>
      <c r="AV4400">
        <v>20.128252216798881</v>
      </c>
      <c r="AW4400">
        <v>0.35486388236104877</v>
      </c>
      <c r="AX4400">
        <v>1.1436690779810239</v>
      </c>
      <c r="AY4400">
        <v>351.27751690118396</v>
      </c>
      <c r="AZ4400">
        <v>8.9751304376924024E-2</v>
      </c>
      <c r="BA4400">
        <v>389.42576282087663</v>
      </c>
      <c r="BB4400">
        <v>383.99304019887319</v>
      </c>
      <c r="BC4400">
        <v>1</v>
      </c>
      <c r="BD4400">
        <v>39.076466488727931</v>
      </c>
      <c r="BE4400">
        <v>106.54278836935624</v>
      </c>
      <c r="BF4400">
        <v>16.151599318302459</v>
      </c>
      <c r="BG4400">
        <v>5.7867523442053308</v>
      </c>
      <c r="BH4400">
        <v>373.07486774326179</v>
      </c>
      <c r="BI4400">
        <v>0.20000000000000004</v>
      </c>
      <c r="BJ4400">
        <v>2975.8370872095811</v>
      </c>
      <c r="BK4400">
        <v>698.04867193072687</v>
      </c>
      <c r="BL4400">
        <v>943.36536330946296</v>
      </c>
      <c r="BM4400">
        <v>953.38404234416623</v>
      </c>
      <c r="BN4400">
        <v>150.05883675562524</v>
      </c>
      <c r="BO4400">
        <v>32.098543285706747</v>
      </c>
      <c r="BP4400">
        <v>5.0735228785129982E-2</v>
      </c>
      <c r="BQ4400">
        <v>100</v>
      </c>
      <c r="BR4400">
        <v>387.8195138601601</v>
      </c>
      <c r="BS4400">
        <v>5.0839179877102819E-2</v>
      </c>
      <c r="BT4400">
        <v>3.285087634816898E-4</v>
      </c>
      <c r="BU4400">
        <v>0</v>
      </c>
      <c r="BV4400">
        <v>0.58862253674793541</v>
      </c>
      <c r="BW4400">
        <v>14.474536188125628</v>
      </c>
      <c r="BX4400">
        <v>36.585324931135254</v>
      </c>
      <c r="BY4400">
        <v>35.548344516755535</v>
      </c>
      <c r="BZ4400">
        <v>1048.5046225300166</v>
      </c>
      <c r="CA4400">
        <v>289.45297888821381</v>
      </c>
      <c r="CB4400">
        <v>238.53467942371006</v>
      </c>
      <c r="CC4400" s="156">
        <v>1.05</v>
      </c>
      <c r="CD4400">
        <v>1660</v>
      </c>
      <c r="CE4400">
        <v>7.7784473415904998E-2</v>
      </c>
      <c r="CF4400">
        <v>3.1888336619779318</v>
      </c>
      <c r="CG4400">
        <v>0.12566664319281318</v>
      </c>
      <c r="CH4400">
        <v>-5.6093171231458721</v>
      </c>
      <c r="CI4400" t="s">
        <v>479</v>
      </c>
    </row>
    <row r="4401" spans="47:87" x14ac:dyDescent="0.3">
      <c r="AU4401">
        <v>0.3</v>
      </c>
      <c r="AV4401">
        <v>19.684266363077395</v>
      </c>
      <c r="AW4401">
        <v>0.26449088035255647</v>
      </c>
      <c r="AX4401">
        <v>1.6629984956433024</v>
      </c>
      <c r="AY4401">
        <v>334.17261529147913</v>
      </c>
      <c r="AZ4401">
        <v>0.10724142031507113</v>
      </c>
      <c r="BA4401">
        <v>387.04653138887267</v>
      </c>
      <c r="BB4401">
        <v>315.55893503659934</v>
      </c>
      <c r="BC4401">
        <v>1</v>
      </c>
      <c r="BD4401">
        <v>47.980937191301152</v>
      </c>
      <c r="BE4401">
        <v>97.79244959840436</v>
      </c>
      <c r="BF4401">
        <v>18.990973708356115</v>
      </c>
      <c r="BG4401">
        <v>4.652922149991304</v>
      </c>
      <c r="BH4401">
        <v>402.18997487492254</v>
      </c>
      <c r="BI4401">
        <v>0.19999999999999998</v>
      </c>
      <c r="BJ4401">
        <v>2661.3882025464768</v>
      </c>
      <c r="BK4401">
        <v>690.60827192231727</v>
      </c>
      <c r="BL4401">
        <v>922.0846402663019</v>
      </c>
      <c r="BM4401">
        <v>922.44904115516886</v>
      </c>
      <c r="BN4401">
        <v>100.47251307769641</v>
      </c>
      <c r="BO4401">
        <v>23.631738340207217</v>
      </c>
      <c r="BP4401">
        <v>7.30858020841339E-2</v>
      </c>
      <c r="BQ4401">
        <v>100</v>
      </c>
      <c r="BR4401">
        <v>379.81180855230429</v>
      </c>
      <c r="BS4401">
        <v>5.3743311618749207E-2</v>
      </c>
      <c r="BT4401">
        <v>3.3549164313225794E-4</v>
      </c>
      <c r="BU4401">
        <v>0</v>
      </c>
      <c r="BV4401">
        <v>0.5391307354145316</v>
      </c>
      <c r="BW4401">
        <v>15.150055640428207</v>
      </c>
      <c r="BX4401">
        <v>34.163849350588393</v>
      </c>
      <c r="BY4401">
        <v>34.561874016441507</v>
      </c>
      <c r="BZ4401">
        <v>1000.227100327152</v>
      </c>
      <c r="CA4401">
        <v>304.28656502907722</v>
      </c>
      <c r="CB4401">
        <v>248.97062659744125</v>
      </c>
      <c r="CC4401" s="156">
        <v>1.1399999999999999</v>
      </c>
      <c r="CD4401">
        <v>1210</v>
      </c>
      <c r="CE4401">
        <v>0.14507923030484493</v>
      </c>
      <c r="CF4401">
        <v>5.33501115791322</v>
      </c>
      <c r="CG4401">
        <v>0.18134164870348338</v>
      </c>
      <c r="CH4401">
        <v>9.2632831580288855</v>
      </c>
      <c r="CI4401">
        <v>10</v>
      </c>
    </row>
    <row r="4402" spans="47:87" x14ac:dyDescent="0.3">
      <c r="AU4402">
        <v>0.3</v>
      </c>
      <c r="AV4402">
        <v>21.078991881632295</v>
      </c>
      <c r="AW4402">
        <v>0.25569890727999051</v>
      </c>
      <c r="AX4402">
        <v>1.333022449136992</v>
      </c>
      <c r="AY4402">
        <v>348.96146162694754</v>
      </c>
      <c r="AZ4402">
        <v>0.11785811536779753</v>
      </c>
      <c r="BA4402">
        <v>374.55471426273164</v>
      </c>
      <c r="BB4402">
        <v>323.1964804722499</v>
      </c>
      <c r="BC4402">
        <v>1</v>
      </c>
      <c r="BD4402">
        <v>47.207889551304952</v>
      </c>
      <c r="BE4402">
        <v>110.27043074575761</v>
      </c>
      <c r="BF4402">
        <v>13.376018297688633</v>
      </c>
      <c r="BG4402">
        <v>5.4218427686931099</v>
      </c>
      <c r="BH4402">
        <v>445.69798621952037</v>
      </c>
      <c r="BI4402">
        <v>0.2</v>
      </c>
      <c r="BJ4402">
        <v>2744.8850649657411</v>
      </c>
      <c r="BK4402">
        <v>688.52976541829184</v>
      </c>
      <c r="BL4402">
        <v>848.4815217132367</v>
      </c>
      <c r="BM4402">
        <v>907.00333167569954</v>
      </c>
      <c r="BN4402">
        <v>96.70902407096051</v>
      </c>
      <c r="BO4402">
        <v>23.141293892121372</v>
      </c>
      <c r="BP4402">
        <v>3.4778773002543222E-2</v>
      </c>
      <c r="BQ4402">
        <v>100</v>
      </c>
      <c r="BR4402">
        <v>340.91636514707733</v>
      </c>
      <c r="BS4402">
        <v>5.5949437665465111E-2</v>
      </c>
      <c r="BT4402">
        <v>3.0818876672444135E-4</v>
      </c>
      <c r="BU4402">
        <v>2.6761882318786543</v>
      </c>
      <c r="BV4402">
        <v>0.53736653265118484</v>
      </c>
      <c r="BW4402">
        <v>13.692771982250884</v>
      </c>
      <c r="BX4402">
        <v>36.552013741163393</v>
      </c>
      <c r="BY4402">
        <v>30.349704110798161</v>
      </c>
      <c r="BZ4402">
        <v>757.93349056992099</v>
      </c>
      <c r="CA4402">
        <v>281.26295358264122</v>
      </c>
      <c r="CB4402">
        <v>232.75911306897908</v>
      </c>
      <c r="CC4402" s="156">
        <v>0.94</v>
      </c>
      <c r="CD4402">
        <v>1680</v>
      </c>
      <c r="CE4402">
        <v>0.2198134378558394</v>
      </c>
      <c r="CF4402">
        <v>6.9862063222713759</v>
      </c>
      <c r="CG4402">
        <v>0.26922175576249596</v>
      </c>
      <c r="CH4402">
        <v>21.609161213087024</v>
      </c>
      <c r="CI4402">
        <v>6</v>
      </c>
    </row>
    <row r="4403" spans="47:87" x14ac:dyDescent="0.3">
      <c r="AU4403">
        <v>0.3</v>
      </c>
      <c r="AV4403">
        <v>18.894180571179859</v>
      </c>
      <c r="AW4403">
        <v>0.3710522112845181</v>
      </c>
      <c r="AX4403">
        <v>0.54546661899257431</v>
      </c>
      <c r="AY4403">
        <v>341.71617669242204</v>
      </c>
      <c r="AZ4403">
        <v>0.11451070364596842</v>
      </c>
      <c r="BA4403">
        <v>313.99602894420769</v>
      </c>
      <c r="BB4403">
        <v>280.5021181254674</v>
      </c>
      <c r="BC4403">
        <v>1</v>
      </c>
      <c r="BD4403">
        <v>38.30429328596707</v>
      </c>
      <c r="BE4403">
        <v>99.18134619479909</v>
      </c>
      <c r="BF4403">
        <v>21.10550587695376</v>
      </c>
      <c r="BG4403">
        <v>5.3505644696939401</v>
      </c>
      <c r="BH4403">
        <v>420.74769804697348</v>
      </c>
      <c r="BI4403">
        <v>0.19999999999999998</v>
      </c>
      <c r="BJ4403">
        <v>2687.0347654495545</v>
      </c>
      <c r="BK4403">
        <v>690.26650462339887</v>
      </c>
      <c r="BL4403">
        <v>914.86480430051552</v>
      </c>
      <c r="BM4403">
        <v>903.48401859089643</v>
      </c>
      <c r="BN4403">
        <v>172.09433138317988</v>
      </c>
      <c r="BO4403">
        <v>33.430614714092108</v>
      </c>
      <c r="BP4403">
        <v>6.899269826056327E-2</v>
      </c>
      <c r="BQ4403">
        <v>100</v>
      </c>
      <c r="BR4403">
        <v>287.96260609781956</v>
      </c>
      <c r="BS4403">
        <v>5.7076964544870858E-2</v>
      </c>
      <c r="BT4403">
        <v>2.7686902262632779E-4</v>
      </c>
      <c r="BU4403">
        <v>0</v>
      </c>
      <c r="BV4403">
        <v>0.59305468039891418</v>
      </c>
      <c r="BW4403">
        <v>14.216126756622247</v>
      </c>
      <c r="BX4403">
        <v>35.55885373283737</v>
      </c>
      <c r="BY4403">
        <v>31.425815108941887</v>
      </c>
      <c r="BZ4403">
        <v>1118.6577490213881</v>
      </c>
      <c r="CA4403">
        <v>286.763318340544</v>
      </c>
      <c r="CB4403">
        <v>225.91586168903535</v>
      </c>
      <c r="CC4403" s="156">
        <v>0.97</v>
      </c>
      <c r="CD4403">
        <v>2380</v>
      </c>
      <c r="CE4403">
        <v>0.12859346468563548</v>
      </c>
      <c r="CF4403">
        <v>4.2626643438034426</v>
      </c>
      <c r="CG4403">
        <v>0.14329326904674367</v>
      </c>
      <c r="CH4403">
        <v>5.4418845398550673</v>
      </c>
      <c r="CI4403">
        <v>13</v>
      </c>
    </row>
    <row r="4404" spans="47:87" x14ac:dyDescent="0.3">
      <c r="AU4404">
        <v>0.3</v>
      </c>
      <c r="AV4404">
        <v>21.328967045391188</v>
      </c>
      <c r="AW4404">
        <v>0.42733754187623774</v>
      </c>
      <c r="AX4404">
        <v>1.2267446531150084</v>
      </c>
      <c r="AY4404">
        <v>317.54163835111029</v>
      </c>
      <c r="AZ4404">
        <v>9.5958754835043722E-2</v>
      </c>
      <c r="BA4404">
        <v>335.94477724808866</v>
      </c>
      <c r="BB4404">
        <v>287.66363093390885</v>
      </c>
      <c r="BC4404">
        <v>1</v>
      </c>
      <c r="BD4404">
        <v>40.274303730910717</v>
      </c>
      <c r="BE4404">
        <v>117.18872284434725</v>
      </c>
      <c r="BF4404">
        <v>19.238471515239464</v>
      </c>
      <c r="BG4404">
        <v>4.60424711367118</v>
      </c>
      <c r="BH4404">
        <v>427.36237452275913</v>
      </c>
      <c r="BI4404">
        <v>0.2</v>
      </c>
      <c r="BJ4404">
        <v>2548.0910345595989</v>
      </c>
      <c r="BK4404">
        <v>701.02986954895323</v>
      </c>
      <c r="BL4404">
        <v>925.06444571663133</v>
      </c>
      <c r="BM4404">
        <v>969.94089849370107</v>
      </c>
      <c r="BN4404">
        <v>189.15406723562737</v>
      </c>
      <c r="BO4404">
        <v>39.092732141528273</v>
      </c>
      <c r="BP4404">
        <v>7.9195515022266218E-3</v>
      </c>
      <c r="BQ4404">
        <v>100</v>
      </c>
      <c r="BR4404">
        <v>310.50348807154285</v>
      </c>
      <c r="BS4404">
        <v>5.3244283286063933E-2</v>
      </c>
      <c r="BT4404">
        <v>2.8211572222310493E-4</v>
      </c>
      <c r="BU4404">
        <v>0</v>
      </c>
      <c r="BV4404">
        <v>0.51792569321921089</v>
      </c>
      <c r="BW4404">
        <v>14.892010448241063</v>
      </c>
      <c r="BX4404">
        <v>37.545466049630782</v>
      </c>
      <c r="BY4404">
        <v>39.93401462248606</v>
      </c>
      <c r="BZ4404">
        <v>873.6059113494066</v>
      </c>
      <c r="CA4404">
        <v>304.65283907397816</v>
      </c>
      <c r="CB4404">
        <v>233.21578102561321</v>
      </c>
      <c r="CC4404" s="156">
        <v>1.1000000000000001</v>
      </c>
      <c r="CD4404">
        <v>1380</v>
      </c>
      <c r="CE4404">
        <v>8.6183830468564482E-2</v>
      </c>
      <c r="CF4404">
        <v>2.5392540839693138</v>
      </c>
      <c r="CG4404">
        <v>0.11459993221550228</v>
      </c>
      <c r="CH4404">
        <v>-2.6291789659067448</v>
      </c>
      <c r="CI4404" t="s">
        <v>479</v>
      </c>
    </row>
    <row r="4405" spans="47:87" x14ac:dyDescent="0.3">
      <c r="AU4405">
        <v>0.3</v>
      </c>
      <c r="AV4405">
        <v>19.437573199647279</v>
      </c>
      <c r="AW4405">
        <v>0.35457070660996726</v>
      </c>
      <c r="AX4405">
        <v>0.96648989643399574</v>
      </c>
      <c r="AY4405">
        <v>345.57062521157241</v>
      </c>
      <c r="AZ4405">
        <v>8.1343113426831565E-2</v>
      </c>
      <c r="BA4405">
        <v>423.98018952718718</v>
      </c>
      <c r="BB4405">
        <v>416.17598074495862</v>
      </c>
      <c r="BC4405">
        <v>1</v>
      </c>
      <c r="BD4405">
        <v>42.013804705073838</v>
      </c>
      <c r="BE4405">
        <v>107.85281070725269</v>
      </c>
      <c r="BF4405">
        <v>12.308211229426998</v>
      </c>
      <c r="BG4405">
        <v>3.7605644827552518</v>
      </c>
      <c r="BH4405">
        <v>411.29106082097474</v>
      </c>
      <c r="BI4405">
        <v>0.2</v>
      </c>
      <c r="BJ4405">
        <v>2773.3081118710775</v>
      </c>
      <c r="BK4405">
        <v>654.908554211808</v>
      </c>
      <c r="BL4405">
        <v>887.71580546953521</v>
      </c>
      <c r="BM4405">
        <v>808.25645609110961</v>
      </c>
      <c r="BN4405">
        <v>209.51091965532024</v>
      </c>
      <c r="BO4405">
        <v>32.016971206108146</v>
      </c>
      <c r="BP4405">
        <v>5.7414164854058973E-2</v>
      </c>
      <c r="BQ4405">
        <v>100</v>
      </c>
      <c r="BR4405">
        <v>322.36834703889161</v>
      </c>
      <c r="BS4405">
        <v>5.3229690781211265E-2</v>
      </c>
      <c r="BT4405">
        <v>3.0784315812491521E-4</v>
      </c>
      <c r="BU4405">
        <v>0</v>
      </c>
      <c r="BV4405">
        <v>0.58515225172626217</v>
      </c>
      <c r="BW4405">
        <v>14.966255408806692</v>
      </c>
      <c r="BX4405">
        <v>36.526770025670217</v>
      </c>
      <c r="BY4405">
        <v>35.735675584300424</v>
      </c>
      <c r="BZ4405">
        <v>1001.1694681890995</v>
      </c>
      <c r="CA4405">
        <v>245.89742220245782</v>
      </c>
      <c r="CB4405">
        <v>225.02184892669669</v>
      </c>
      <c r="CC4405" s="156">
        <v>0.76</v>
      </c>
      <c r="CD4405">
        <v>1740</v>
      </c>
      <c r="CE4405">
        <v>0.18821382479517568</v>
      </c>
      <c r="CF4405">
        <v>7.0831293357997431</v>
      </c>
      <c r="CG4405">
        <v>0.24622132483309861</v>
      </c>
      <c r="CH4405">
        <v>30.376362186008063</v>
      </c>
      <c r="CI4405">
        <v>6</v>
      </c>
    </row>
    <row r="4406" spans="47:87" x14ac:dyDescent="0.3">
      <c r="AU4406">
        <v>0.3</v>
      </c>
      <c r="AV4406">
        <v>21.101914366393931</v>
      </c>
      <c r="AW4406">
        <v>0.31488261897305586</v>
      </c>
      <c r="AX4406">
        <v>1.0318133262988003</v>
      </c>
      <c r="AY4406">
        <v>333.35215565167834</v>
      </c>
      <c r="AZ4406">
        <v>0.11052148970685935</v>
      </c>
      <c r="BA4406">
        <v>441.30213154758985</v>
      </c>
      <c r="BB4406">
        <v>323.82221593478414</v>
      </c>
      <c r="BC4406">
        <v>1</v>
      </c>
      <c r="BD4406">
        <v>44.856892861867436</v>
      </c>
      <c r="BE4406">
        <v>77.563556797946802</v>
      </c>
      <c r="BF4406">
        <v>19.922575166370148</v>
      </c>
      <c r="BG4406">
        <v>4.9450447581181374</v>
      </c>
      <c r="BH4406">
        <v>385.50913638857782</v>
      </c>
      <c r="BI4406">
        <v>0.20000000000000007</v>
      </c>
      <c r="BJ4406">
        <v>2509.5959853169729</v>
      </c>
      <c r="BK4406">
        <v>673.47084924299168</v>
      </c>
      <c r="BL4406">
        <v>880.68971732606042</v>
      </c>
      <c r="BM4406">
        <v>972.9978836898282</v>
      </c>
      <c r="BN4406">
        <v>230.4037747339911</v>
      </c>
      <c r="BO4406">
        <v>28.465825636686304</v>
      </c>
      <c r="BP4406">
        <v>4.6845626478198767E-2</v>
      </c>
      <c r="BQ4406">
        <v>100</v>
      </c>
      <c r="BR4406">
        <v>363.24606379135219</v>
      </c>
      <c r="BS4406">
        <v>5.2251348762076093E-2</v>
      </c>
      <c r="BT4406">
        <v>3.2843798569039275E-4</v>
      </c>
      <c r="BU4406">
        <v>91.369585479671542</v>
      </c>
      <c r="BV4406">
        <v>0.55734257317071911</v>
      </c>
      <c r="BW4406">
        <v>14.619670275936425</v>
      </c>
      <c r="BX4406">
        <v>37.326450854436338</v>
      </c>
      <c r="BY4406">
        <v>37.630361684339633</v>
      </c>
      <c r="BZ4406">
        <v>1190.2413155089048</v>
      </c>
      <c r="CA4406">
        <v>294.59024741348787</v>
      </c>
      <c r="CB4406">
        <v>238.36726151310015</v>
      </c>
      <c r="CC4406" s="156">
        <v>1.07</v>
      </c>
      <c r="CD4406">
        <v>1700</v>
      </c>
      <c r="CE4406">
        <v>9.6329093810795907E-2</v>
      </c>
      <c r="CF4406">
        <v>4.0155738882056893</v>
      </c>
      <c r="CG4406">
        <v>0.13377507467629821</v>
      </c>
      <c r="CH4406">
        <v>-1.8265295051317827</v>
      </c>
      <c r="CI4406" t="s">
        <v>479</v>
      </c>
    </row>
    <row r="4407" spans="47:87" x14ac:dyDescent="0.3">
      <c r="AU4407">
        <v>0.3</v>
      </c>
      <c r="AV4407">
        <v>20.634219967753175</v>
      </c>
      <c r="AW4407">
        <v>0.31275459297268521</v>
      </c>
      <c r="AX4407">
        <v>1.3206169144060689</v>
      </c>
      <c r="AY4407">
        <v>339.07946938223188</v>
      </c>
      <c r="AZ4407">
        <v>0.11934968469060701</v>
      </c>
      <c r="BA4407">
        <v>510.95076164022129</v>
      </c>
      <c r="BB4407">
        <v>346.39411261691737</v>
      </c>
      <c r="BC4407">
        <v>1</v>
      </c>
      <c r="BD4407">
        <v>40.968153930719303</v>
      </c>
      <c r="BE4407">
        <v>111.63937986325467</v>
      </c>
      <c r="BF4407">
        <v>20.703818173396463</v>
      </c>
      <c r="BG4407">
        <v>5.2883405555135088</v>
      </c>
      <c r="BH4407">
        <v>435.19183614639525</v>
      </c>
      <c r="BI4407">
        <v>0.20000000000000004</v>
      </c>
      <c r="BJ4407">
        <v>2587.7066339407224</v>
      </c>
      <c r="BK4407">
        <v>697.20329718967196</v>
      </c>
      <c r="BL4407">
        <v>853.31304483370491</v>
      </c>
      <c r="BM4407">
        <v>975.51246501431183</v>
      </c>
      <c r="BN4407">
        <v>141.33318934119424</v>
      </c>
      <c r="BO4407">
        <v>28.354839218921324</v>
      </c>
      <c r="BP4407">
        <v>3.6606364003998186E-2</v>
      </c>
      <c r="BQ4407">
        <v>100</v>
      </c>
      <c r="BR4407">
        <v>398.17405704597877</v>
      </c>
      <c r="BS4407">
        <v>5.2788048396678958E-2</v>
      </c>
      <c r="BT4407">
        <v>3.3017409742688847E-4</v>
      </c>
      <c r="BU4407">
        <v>0</v>
      </c>
      <c r="BV4407">
        <v>0.54390975524557061</v>
      </c>
      <c r="BW4407">
        <v>15.11869691939977</v>
      </c>
      <c r="BX4407">
        <v>34.897351954097616</v>
      </c>
      <c r="BY4407">
        <v>39.847502022966928</v>
      </c>
      <c r="BZ4407">
        <v>1226.1931385626924</v>
      </c>
      <c r="CA4407">
        <v>234.89867422962121</v>
      </c>
      <c r="CB4407">
        <v>248.15987333470397</v>
      </c>
      <c r="CC4407" s="156">
        <v>1.19</v>
      </c>
      <c r="CD4407">
        <v>690</v>
      </c>
      <c r="CE4407">
        <v>0.13914420158051199</v>
      </c>
      <c r="CF4407">
        <v>5.6928617212684838</v>
      </c>
      <c r="CG4407">
        <v>0.18787356905347641</v>
      </c>
      <c r="CH4407">
        <v>10.582268524230354</v>
      </c>
      <c r="CI4407">
        <v>10</v>
      </c>
    </row>
    <row r="4408" spans="47:87" x14ac:dyDescent="0.3">
      <c r="AU4408">
        <v>0.3</v>
      </c>
      <c r="AV4408">
        <v>21.111882413156611</v>
      </c>
      <c r="AW4408">
        <v>0.31426170528109393</v>
      </c>
      <c r="AX4408">
        <v>1.1162959501600724</v>
      </c>
      <c r="AY4408">
        <v>314.78207406828756</v>
      </c>
      <c r="AZ4408">
        <v>0.11180805798404109</v>
      </c>
      <c r="BA4408">
        <v>374.85231650097796</v>
      </c>
      <c r="BB4408">
        <v>353.17136192188769</v>
      </c>
      <c r="BC4408">
        <v>1</v>
      </c>
      <c r="BD4408">
        <v>56.964020632816784</v>
      </c>
      <c r="BE4408">
        <v>110.43882858801285</v>
      </c>
      <c r="BF4408">
        <v>16.629463594795606</v>
      </c>
      <c r="BG4408">
        <v>6.1946703060272545</v>
      </c>
      <c r="BH4408">
        <v>452.58034979532624</v>
      </c>
      <c r="BI4408">
        <v>0.2</v>
      </c>
      <c r="BJ4408">
        <v>2530.8079378811876</v>
      </c>
      <c r="BK4408">
        <v>693.5424378447193</v>
      </c>
      <c r="BL4408">
        <v>882.93461632845333</v>
      </c>
      <c r="BM4408">
        <v>917.92097049672168</v>
      </c>
      <c r="BN4408">
        <v>105.77360297573991</v>
      </c>
      <c r="BO4408">
        <v>28.40292749444351</v>
      </c>
      <c r="BP4408">
        <v>4.7567047061351848E-2</v>
      </c>
      <c r="BQ4408">
        <v>100</v>
      </c>
      <c r="BR4408">
        <v>320.92315012798247</v>
      </c>
      <c r="BS4408">
        <v>5.3762216398157398E-2</v>
      </c>
      <c r="BT4408">
        <v>3.3166513392575257E-4</v>
      </c>
      <c r="BU4408">
        <v>0</v>
      </c>
      <c r="BV4408">
        <v>0.52418108792959728</v>
      </c>
      <c r="BW4408">
        <v>14.215082650767602</v>
      </c>
      <c r="BX4408">
        <v>35.942291903018827</v>
      </c>
      <c r="BY4408">
        <v>36.110932326429023</v>
      </c>
      <c r="BZ4408">
        <v>1134.7004768589265</v>
      </c>
      <c r="CA4408">
        <v>229.77203840172362</v>
      </c>
      <c r="CB4408">
        <v>249.40752733185403</v>
      </c>
      <c r="CC4408" s="156">
        <v>1.05</v>
      </c>
      <c r="CD4408">
        <v>1540</v>
      </c>
      <c r="CE4408">
        <v>0.15709279353181316</v>
      </c>
      <c r="CF4408">
        <v>5.1056150645104887</v>
      </c>
      <c r="CG4408">
        <v>0.19112985308484734</v>
      </c>
      <c r="CH4408">
        <v>12.066002372379042</v>
      </c>
      <c r="CI4408">
        <v>9</v>
      </c>
    </row>
    <row r="4409" spans="47:87" x14ac:dyDescent="0.3">
      <c r="AU4409">
        <v>0.3</v>
      </c>
      <c r="AV4409">
        <v>19.655096805596543</v>
      </c>
      <c r="AW4409">
        <v>0.31389516101087617</v>
      </c>
      <c r="AX4409">
        <v>2.7464372100748093</v>
      </c>
      <c r="AY4409">
        <v>317.49284796956715</v>
      </c>
      <c r="AZ4409">
        <v>9.8188991221296443E-2</v>
      </c>
      <c r="BA4409">
        <v>391.51675178823251</v>
      </c>
      <c r="BB4409">
        <v>260.76757633794432</v>
      </c>
      <c r="BC4409">
        <v>1</v>
      </c>
      <c r="BD4409">
        <v>41.968274009574863</v>
      </c>
      <c r="BE4409">
        <v>112.78344353236571</v>
      </c>
      <c r="BF4409">
        <v>9.998404469560862</v>
      </c>
      <c r="BG4409">
        <v>3.9104837869015303</v>
      </c>
      <c r="BH4409">
        <v>402.05512772245777</v>
      </c>
      <c r="BI4409">
        <v>0.19999999999999998</v>
      </c>
      <c r="BJ4409">
        <v>2691.4684633677939</v>
      </c>
      <c r="BK4409">
        <v>689.92215725176868</v>
      </c>
      <c r="BL4409">
        <v>870.34621914238562</v>
      </c>
      <c r="BM4409">
        <v>1127.2647208620729</v>
      </c>
      <c r="BN4409">
        <v>175.92595934593885</v>
      </c>
      <c r="BO4409">
        <v>28.288507496924954</v>
      </c>
      <c r="BP4409">
        <v>5.7441303358943083E-2</v>
      </c>
      <c r="BQ4409">
        <v>100</v>
      </c>
      <c r="BR4409">
        <v>341.78794065085486</v>
      </c>
      <c r="BS4409">
        <v>5.7476849852172163E-2</v>
      </c>
      <c r="BT4409">
        <v>2.822061061279921E-4</v>
      </c>
      <c r="BU4409">
        <v>0</v>
      </c>
      <c r="BV4409">
        <v>0.57134485756677811</v>
      </c>
      <c r="BW4409">
        <v>14.178079953801946</v>
      </c>
      <c r="BX4409">
        <v>37.698533656085303</v>
      </c>
      <c r="BY4409">
        <v>37.891719043558389</v>
      </c>
      <c r="BZ4409">
        <v>808.44715835242482</v>
      </c>
      <c r="CA4409">
        <v>216.73016813304412</v>
      </c>
      <c r="CB4409">
        <v>244.704268320728</v>
      </c>
      <c r="CC4409" s="156">
        <v>0.94</v>
      </c>
      <c r="CD4409">
        <v>2560</v>
      </c>
      <c r="CE4409">
        <v>7.730385457744493E-2</v>
      </c>
      <c r="CF4409">
        <v>3.3452420005558334</v>
      </c>
      <c r="CG4409">
        <v>0.11136920371290703</v>
      </c>
      <c r="CH4409">
        <v>-5.2947679262730425</v>
      </c>
      <c r="CI4409" t="s">
        <v>479</v>
      </c>
    </row>
    <row r="4410" spans="47:87" x14ac:dyDescent="0.3">
      <c r="AU4410">
        <v>0.3</v>
      </c>
      <c r="AV4410">
        <v>17.246676288443727</v>
      </c>
      <c r="AW4410">
        <v>0.1878803128864498</v>
      </c>
      <c r="AX4410">
        <v>1.1080841452379464</v>
      </c>
      <c r="AY4410">
        <v>340.97471701028536</v>
      </c>
      <c r="AZ4410">
        <v>0.1040476790527979</v>
      </c>
      <c r="BA4410">
        <v>470.36309412584239</v>
      </c>
      <c r="BB4410">
        <v>343.38130568897645</v>
      </c>
      <c r="BC4410">
        <v>1</v>
      </c>
      <c r="BD4410">
        <v>38.239691772946919</v>
      </c>
      <c r="BE4410">
        <v>100.54214137551462</v>
      </c>
      <c r="BF4410">
        <v>11.925902029381222</v>
      </c>
      <c r="BG4410">
        <v>5.5804338091158598</v>
      </c>
      <c r="BH4410">
        <v>419.91902001780426</v>
      </c>
      <c r="BI4410">
        <v>0.2</v>
      </c>
      <c r="BJ4410">
        <v>2726.1550353922435</v>
      </c>
      <c r="BK4410">
        <v>675.89955128825034</v>
      </c>
      <c r="BL4410">
        <v>914.80267618839116</v>
      </c>
      <c r="BM4410">
        <v>810.26658287978739</v>
      </c>
      <c r="BN4410">
        <v>235.99189499662785</v>
      </c>
      <c r="BO4410">
        <v>16.702952512357882</v>
      </c>
      <c r="BP4410">
        <v>6.1947568235234285E-2</v>
      </c>
      <c r="BQ4410">
        <v>100</v>
      </c>
      <c r="BR4410">
        <v>329.60121064103038</v>
      </c>
      <c r="BS4410">
        <v>5.645024634086173E-2</v>
      </c>
      <c r="BT4410">
        <v>2.8701142690008364E-4</v>
      </c>
      <c r="BU4410">
        <v>41.219190304271656</v>
      </c>
      <c r="BV4410">
        <v>0.56266623264341953</v>
      </c>
      <c r="BW4410">
        <v>14.315040139033453</v>
      </c>
      <c r="BX4410">
        <v>35.050877555295941</v>
      </c>
      <c r="BY4410">
        <v>34.143309194518736</v>
      </c>
      <c r="BZ4410">
        <v>959.09465228701936</v>
      </c>
      <c r="CA4410">
        <v>253.3351505769256</v>
      </c>
      <c r="CB4410">
        <v>242.39982379169672</v>
      </c>
      <c r="CC4410" s="156">
        <v>0.73</v>
      </c>
      <c r="CD4410">
        <v>1980</v>
      </c>
      <c r="CE4410">
        <v>0.14897818626390302</v>
      </c>
      <c r="CF4410">
        <v>4.8402815223041724</v>
      </c>
      <c r="CG4410">
        <v>0.1830101396167623</v>
      </c>
      <c r="CH4410">
        <v>9.1612836340503687</v>
      </c>
      <c r="CI4410">
        <v>10</v>
      </c>
    </row>
    <row r="4411" spans="47:87" x14ac:dyDescent="0.3">
      <c r="AU4411">
        <v>0.3</v>
      </c>
      <c r="AV4411">
        <v>19.227664340092012</v>
      </c>
      <c r="AW4411">
        <v>0.32198848787981338</v>
      </c>
      <c r="AX4411">
        <v>1.6471876657572555</v>
      </c>
      <c r="AY4411">
        <v>313.26161841204942</v>
      </c>
      <c r="AZ4411">
        <v>0.11793429361135765</v>
      </c>
      <c r="BA4411">
        <v>426.31076194125279</v>
      </c>
      <c r="BB4411">
        <v>322.4887816451552</v>
      </c>
      <c r="BC4411">
        <v>1</v>
      </c>
      <c r="BD4411">
        <v>43.327709834153971</v>
      </c>
      <c r="BE4411">
        <v>97.568777865733423</v>
      </c>
      <c r="BF4411">
        <v>16.064289849191486</v>
      </c>
      <c r="BG4411">
        <v>5.8606235278032219</v>
      </c>
      <c r="BH4411">
        <v>356.85423427183207</v>
      </c>
      <c r="BI4411">
        <v>0.19999999999999998</v>
      </c>
      <c r="BJ4411">
        <v>2718.9588280842645</v>
      </c>
      <c r="BK4411">
        <v>674.43611498029793</v>
      </c>
      <c r="BL4411">
        <v>789.80971713974509</v>
      </c>
      <c r="BM4411">
        <v>864.82914811337071</v>
      </c>
      <c r="BN4411">
        <v>174.93418515167161</v>
      </c>
      <c r="BO4411">
        <v>29.311748710891827</v>
      </c>
      <c r="BP4411">
        <v>2.3180216812733936E-2</v>
      </c>
      <c r="BQ4411">
        <v>100</v>
      </c>
      <c r="BR4411">
        <v>383.05670018494868</v>
      </c>
      <c r="BS4411">
        <v>5.1472113905059763E-2</v>
      </c>
      <c r="BT4411">
        <v>3.0768961823125741E-4</v>
      </c>
      <c r="BU4411">
        <v>25.161724180812378</v>
      </c>
      <c r="BV4411">
        <v>0.53057948042619918</v>
      </c>
      <c r="BW4411">
        <v>14.717130890664414</v>
      </c>
      <c r="BX4411">
        <v>38.958371836071493</v>
      </c>
      <c r="BY4411">
        <v>27.163359588794478</v>
      </c>
      <c r="BZ4411">
        <v>856.43207141100811</v>
      </c>
      <c r="CA4411">
        <v>136.96543183380007</v>
      </c>
      <c r="CB4411">
        <v>230.25033319701424</v>
      </c>
      <c r="CC4411" s="156">
        <v>0.95</v>
      </c>
      <c r="CD4411">
        <v>1420</v>
      </c>
      <c r="CE4411">
        <v>0.10332119154651664</v>
      </c>
      <c r="CF4411">
        <v>4.1229252437778197</v>
      </c>
      <c r="CG4411">
        <v>0.11903118990085854</v>
      </c>
      <c r="CH4411">
        <v>0.74441136916211914</v>
      </c>
      <c r="CI4411">
        <v>20</v>
      </c>
    </row>
    <row r="4412" spans="47:87" x14ac:dyDescent="0.3">
      <c r="AU4412">
        <v>0.3</v>
      </c>
      <c r="AV4412">
        <v>21.720204264915466</v>
      </c>
      <c r="AW4412">
        <v>0.30591032553986391</v>
      </c>
      <c r="AX4412">
        <v>0.88509097022847338</v>
      </c>
      <c r="AY4412">
        <v>350.8308004907293</v>
      </c>
      <c r="AZ4412">
        <v>9.3537632423738692E-2</v>
      </c>
      <c r="BA4412">
        <v>497.76354091124085</v>
      </c>
      <c r="BB4412">
        <v>291.47188570079186</v>
      </c>
      <c r="BC4412">
        <v>1</v>
      </c>
      <c r="BD4412">
        <v>46.521049199682075</v>
      </c>
      <c r="BE4412">
        <v>111.6037039024246</v>
      </c>
      <c r="BF4412">
        <v>21.763854796515837</v>
      </c>
      <c r="BG4412">
        <v>4.6321206359255767</v>
      </c>
      <c r="BH4412">
        <v>443.66202365394997</v>
      </c>
      <c r="BI4412">
        <v>0.2</v>
      </c>
      <c r="BJ4412">
        <v>2738.7164874756859</v>
      </c>
      <c r="BK4412">
        <v>698.47570891220892</v>
      </c>
      <c r="BL4412">
        <v>944.58702164524118</v>
      </c>
      <c r="BM4412">
        <v>899.09126447207746</v>
      </c>
      <c r="BN4412">
        <v>74.639668455225433</v>
      </c>
      <c r="BO4412">
        <v>27.45310911143897</v>
      </c>
      <c r="BP4412">
        <v>7.0041967001654534E-2</v>
      </c>
      <c r="BQ4412">
        <v>100</v>
      </c>
      <c r="BR4412">
        <v>332.16206762670527</v>
      </c>
      <c r="BS4412">
        <v>6.0941222334366781E-2</v>
      </c>
      <c r="BT4412">
        <v>2.9297047484335673E-4</v>
      </c>
      <c r="BU4412">
        <v>0</v>
      </c>
      <c r="BV4412">
        <v>0.60962649051032469</v>
      </c>
      <c r="BW4412">
        <v>14.072814342400441</v>
      </c>
      <c r="BX4412">
        <v>32.20537536029579</v>
      </c>
      <c r="BY4412">
        <v>40.495227632860711</v>
      </c>
      <c r="BZ4412">
        <v>1333.6581725856108</v>
      </c>
      <c r="CA4412">
        <v>246.45442218108698</v>
      </c>
      <c r="CB4412">
        <v>236.72376457318967</v>
      </c>
      <c r="CC4412" s="156">
        <v>1.01</v>
      </c>
      <c r="CD4412">
        <v>1490</v>
      </c>
      <c r="CE4412">
        <v>0.13830679486051056</v>
      </c>
      <c r="CF4412">
        <v>4.3634405048480787</v>
      </c>
      <c r="CG4412">
        <v>0.16816299311530988</v>
      </c>
      <c r="CH4412">
        <v>7.6647029234256099</v>
      </c>
      <c r="CI4412">
        <v>11</v>
      </c>
    </row>
    <row r="4413" spans="47:87" x14ac:dyDescent="0.3">
      <c r="AU4413">
        <v>0.3</v>
      </c>
      <c r="AV4413">
        <v>20.034075117970119</v>
      </c>
      <c r="AW4413">
        <v>0.3245698343369508</v>
      </c>
      <c r="AX4413">
        <v>0.8596705731027906</v>
      </c>
      <c r="AY4413">
        <v>332.39905269462298</v>
      </c>
      <c r="AZ4413">
        <v>8.862799475332625E-2</v>
      </c>
      <c r="BA4413">
        <v>437.70069618813903</v>
      </c>
      <c r="BB4413">
        <v>448.05663795285489</v>
      </c>
      <c r="BC4413">
        <v>1</v>
      </c>
      <c r="BD4413">
        <v>40.925742653853376</v>
      </c>
      <c r="BE4413">
        <v>100.46219522471061</v>
      </c>
      <c r="BF4413">
        <v>9.2029049029546499</v>
      </c>
      <c r="BG4413">
        <v>4.0254296816026622</v>
      </c>
      <c r="BH4413">
        <v>423.84311200162199</v>
      </c>
      <c r="BI4413">
        <v>0.19999999999999998</v>
      </c>
      <c r="BJ4413">
        <v>2617.7038606040237</v>
      </c>
      <c r="BK4413">
        <v>694.89269260819265</v>
      </c>
      <c r="BL4413">
        <v>927.59067016986626</v>
      </c>
      <c r="BM4413">
        <v>1076.1577909700934</v>
      </c>
      <c r="BN4413">
        <v>176.73504314353801</v>
      </c>
      <c r="BO4413">
        <v>29.293569302314094</v>
      </c>
      <c r="BP4413">
        <v>5.4233357376225137E-2</v>
      </c>
      <c r="BQ4413">
        <v>100</v>
      </c>
      <c r="BR4413">
        <v>360.85478426855553</v>
      </c>
      <c r="BS4413">
        <v>5.5145728415313622E-2</v>
      </c>
      <c r="BT4413">
        <v>2.7635935049113156E-4</v>
      </c>
      <c r="BU4413">
        <v>0</v>
      </c>
      <c r="BV4413">
        <v>0.58244266784686827</v>
      </c>
      <c r="BW4413">
        <v>14.828738753292258</v>
      </c>
      <c r="BX4413">
        <v>36.160629218222624</v>
      </c>
      <c r="BY4413">
        <v>37.036851014209844</v>
      </c>
      <c r="BZ4413">
        <v>1036.3835116182318</v>
      </c>
      <c r="CA4413">
        <v>276.44767621623993</v>
      </c>
      <c r="CB4413">
        <v>222.22494669937484</v>
      </c>
      <c r="CC4413" s="156">
        <v>0.79</v>
      </c>
      <c r="CD4413">
        <v>2380</v>
      </c>
      <c r="CE4413">
        <v>0.1671269958474737</v>
      </c>
      <c r="CF4413">
        <v>6.1666356340125787</v>
      </c>
      <c r="CG4413">
        <v>0.24120148033885863</v>
      </c>
      <c r="CH4413">
        <v>7.862247622939404</v>
      </c>
      <c r="CI4413">
        <v>9</v>
      </c>
    </row>
    <row r="4414" spans="47:87" x14ac:dyDescent="0.3">
      <c r="AU4414">
        <v>0.3</v>
      </c>
      <c r="AV4414">
        <v>21.389622993951999</v>
      </c>
      <c r="AW4414">
        <v>0.33536002156158495</v>
      </c>
      <c r="AX4414">
        <v>1.4121991571738908</v>
      </c>
      <c r="AY4414">
        <v>339.8445217723272</v>
      </c>
      <c r="AZ4414">
        <v>8.6032502890085974E-2</v>
      </c>
      <c r="BA4414">
        <v>374.48109165368771</v>
      </c>
      <c r="BB4414">
        <v>303.85025482072598</v>
      </c>
      <c r="BC4414">
        <v>1</v>
      </c>
      <c r="BD4414">
        <v>33.432317482755103</v>
      </c>
      <c r="BE4414">
        <v>99.360915868177941</v>
      </c>
      <c r="BF4414">
        <v>8.56096561831448</v>
      </c>
      <c r="BG4414">
        <v>3.9663569571934993</v>
      </c>
      <c r="BH4414">
        <v>391.59776278333896</v>
      </c>
      <c r="BI4414">
        <v>0.2</v>
      </c>
      <c r="BJ4414">
        <v>2950.3152046039227</v>
      </c>
      <c r="BK4414">
        <v>696.66910345541987</v>
      </c>
      <c r="BL4414">
        <v>886.38253031813838</v>
      </c>
      <c r="BM4414">
        <v>918.31466252571863</v>
      </c>
      <c r="BN4414">
        <v>184.33684322409164</v>
      </c>
      <c r="BO4414">
        <v>30.075966932532683</v>
      </c>
      <c r="BP4414">
        <v>7.9295109140091261E-2</v>
      </c>
      <c r="BQ4414">
        <v>100</v>
      </c>
      <c r="BR4414">
        <v>319.38715844178006</v>
      </c>
      <c r="BS4414">
        <v>5.7836902119552024E-2</v>
      </c>
      <c r="BT4414">
        <v>3.2952351315000808E-4</v>
      </c>
      <c r="BU4414">
        <v>0</v>
      </c>
      <c r="BV4414">
        <v>0.54581944533746396</v>
      </c>
      <c r="BW4414">
        <v>15.049571974490961</v>
      </c>
      <c r="BX4414">
        <v>35.513111666121262</v>
      </c>
      <c r="BY4414">
        <v>33.643505020013123</v>
      </c>
      <c r="BZ4414">
        <v>742.32480241474354</v>
      </c>
      <c r="CA4414">
        <v>317.37667808666544</v>
      </c>
      <c r="CB4414">
        <v>245.15880901943197</v>
      </c>
      <c r="CC4414" s="156">
        <v>0.72</v>
      </c>
      <c r="CD4414">
        <v>2070</v>
      </c>
      <c r="CE4414">
        <v>0.15431422075563739</v>
      </c>
      <c r="CF4414">
        <v>5.5742430583305556</v>
      </c>
      <c r="CG4414">
        <v>0.18579379157353706</v>
      </c>
      <c r="CH4414">
        <v>18.503139514681472</v>
      </c>
      <c r="CI4414">
        <v>8</v>
      </c>
    </row>
    <row r="4415" spans="47:87" x14ac:dyDescent="0.3">
      <c r="AU4415">
        <v>0.3</v>
      </c>
      <c r="AV4415">
        <v>19.541619309688997</v>
      </c>
      <c r="AW4415">
        <v>0.35422831495575363</v>
      </c>
      <c r="AX4415">
        <v>1.8649036566025834</v>
      </c>
      <c r="AY4415">
        <v>322.92789406145909</v>
      </c>
      <c r="AZ4415">
        <v>0.11195900247844778</v>
      </c>
      <c r="BA4415">
        <v>476.16167481838983</v>
      </c>
      <c r="BB4415">
        <v>371.03995016191834</v>
      </c>
      <c r="BC4415">
        <v>1</v>
      </c>
      <c r="BD4415">
        <v>31.801208571258563</v>
      </c>
      <c r="BE4415">
        <v>99.00228440221845</v>
      </c>
      <c r="BF4415">
        <v>14.809134180338987</v>
      </c>
      <c r="BG4415">
        <v>5.8778118900733904</v>
      </c>
      <c r="BH4415">
        <v>489.52430408814331</v>
      </c>
      <c r="BI4415">
        <v>0.20000000000000004</v>
      </c>
      <c r="BJ4415">
        <v>2971.0698324877453</v>
      </c>
      <c r="BK4415">
        <v>698.40656144059881</v>
      </c>
      <c r="BL4415">
        <v>937.95873328460561</v>
      </c>
      <c r="BM4415">
        <v>850.30020353251018</v>
      </c>
      <c r="BN4415">
        <v>148.12786743907802</v>
      </c>
      <c r="BO4415">
        <v>31.960462684289144</v>
      </c>
      <c r="BP4415">
        <v>6.0315106540232519E-2</v>
      </c>
      <c r="BQ4415">
        <v>100</v>
      </c>
      <c r="BR4415">
        <v>273.55408174886747</v>
      </c>
      <c r="BS4415">
        <v>5.6320926741580804E-2</v>
      </c>
      <c r="BT4415">
        <v>3.1394372729590038E-4</v>
      </c>
      <c r="BU4415">
        <v>0</v>
      </c>
      <c r="BV4415">
        <v>0.50185010345774239</v>
      </c>
      <c r="BW4415">
        <v>15.245799726849702</v>
      </c>
      <c r="BX4415">
        <v>36.661075248130274</v>
      </c>
      <c r="BY4415">
        <v>36.32453469660723</v>
      </c>
      <c r="BZ4415">
        <v>1293.7827414552312</v>
      </c>
      <c r="CA4415">
        <v>281.87009379280352</v>
      </c>
      <c r="CB4415">
        <v>226.87929030548315</v>
      </c>
      <c r="CC4415" s="156">
        <v>0.96</v>
      </c>
      <c r="CD4415">
        <v>1620</v>
      </c>
      <c r="CE4415">
        <v>0.15347984800070891</v>
      </c>
      <c r="CF4415">
        <v>6.1214819498822646</v>
      </c>
      <c r="CG4415">
        <v>0.19907406369228717</v>
      </c>
      <c r="CH4415">
        <v>15.851207394373628</v>
      </c>
      <c r="CI4415">
        <v>9</v>
      </c>
    </row>
    <row r="4416" spans="47:87" x14ac:dyDescent="0.3">
      <c r="AU4416">
        <v>0.3</v>
      </c>
      <c r="AV4416">
        <v>19.5945700853445</v>
      </c>
      <c r="AW4416">
        <v>0.36909167932004505</v>
      </c>
      <c r="AX4416">
        <v>0.67565212542180708</v>
      </c>
      <c r="AY4416">
        <v>318.67171820924921</v>
      </c>
      <c r="AZ4416">
        <v>9.8596502445788353E-2</v>
      </c>
      <c r="BA4416">
        <v>401.76818437689343</v>
      </c>
      <c r="BB4416">
        <v>444.81039359356936</v>
      </c>
      <c r="BC4416">
        <v>1</v>
      </c>
      <c r="BD4416">
        <v>49.537609392071047</v>
      </c>
      <c r="BE4416">
        <v>98.722225333084751</v>
      </c>
      <c r="BF4416">
        <v>22.903560773000063</v>
      </c>
      <c r="BG4416">
        <v>3.1373959819383992</v>
      </c>
      <c r="BH4416">
        <v>422.09947027032706</v>
      </c>
      <c r="BI4416">
        <v>0.19999999999999998</v>
      </c>
      <c r="BJ4416">
        <v>2803.6914137997692</v>
      </c>
      <c r="BK4416">
        <v>698.76152720987193</v>
      </c>
      <c r="BL4416">
        <v>895.91894388858987</v>
      </c>
      <c r="BM4416">
        <v>946.20655828472241</v>
      </c>
      <c r="BN4416">
        <v>92.697691962643347</v>
      </c>
      <c r="BO4416">
        <v>33.417577961745543</v>
      </c>
      <c r="BP4416">
        <v>4.8850465787716582E-2</v>
      </c>
      <c r="BQ4416">
        <v>100</v>
      </c>
      <c r="BR4416">
        <v>312.97334942622115</v>
      </c>
      <c r="BS4416">
        <v>5.6014828557220044E-2</v>
      </c>
      <c r="BT4416">
        <v>2.8037352652014269E-4</v>
      </c>
      <c r="BU4416">
        <v>0</v>
      </c>
      <c r="BV4416">
        <v>0.51604638920062862</v>
      </c>
      <c r="BW4416">
        <v>15.733234992081524</v>
      </c>
      <c r="BX4416">
        <v>37.114718695503527</v>
      </c>
      <c r="BY4416">
        <v>27.852587802634883</v>
      </c>
      <c r="BZ4416">
        <v>898.7945938190494</v>
      </c>
      <c r="CA4416">
        <v>357.95588775465592</v>
      </c>
      <c r="CB4416">
        <v>239.23304021506249</v>
      </c>
      <c r="CC4416" s="156">
        <v>1.02</v>
      </c>
      <c r="CD4416">
        <v>2280</v>
      </c>
      <c r="CE4416">
        <v>8.7075250860841891E-3</v>
      </c>
      <c r="CF4416">
        <v>1.8048522037654466</v>
      </c>
      <c r="CG4416">
        <v>5.252686985512723E-2</v>
      </c>
      <c r="CH4416">
        <v>-19.503971426140517</v>
      </c>
      <c r="CI4416" t="s">
        <v>479</v>
      </c>
    </row>
    <row r="4417" spans="47:87" x14ac:dyDescent="0.3">
      <c r="AU4417">
        <v>0.3</v>
      </c>
      <c r="AV4417">
        <v>20.243960095607285</v>
      </c>
      <c r="AW4417">
        <v>0.23731525817584206</v>
      </c>
      <c r="AX4417">
        <v>1.2666506551700074</v>
      </c>
      <c r="AY4417">
        <v>340.83650207664789</v>
      </c>
      <c r="AZ4417">
        <v>9.9924844195528911E-2</v>
      </c>
      <c r="BA4417">
        <v>417.41833596010457</v>
      </c>
      <c r="BB4417">
        <v>322.64220149276201</v>
      </c>
      <c r="BC4417">
        <v>1</v>
      </c>
      <c r="BD4417">
        <v>42.155146180836816</v>
      </c>
      <c r="BE4417">
        <v>77.86193507104089</v>
      </c>
      <c r="BF4417">
        <v>18.227060264659286</v>
      </c>
      <c r="BG4417">
        <v>4.7121296391517191</v>
      </c>
      <c r="BH4417">
        <v>449.71937437762654</v>
      </c>
      <c r="BI4417">
        <v>0.20000000000000004</v>
      </c>
      <c r="BJ4417">
        <v>2734.5936187192328</v>
      </c>
      <c r="BK4417">
        <v>681.36998430267488</v>
      </c>
      <c r="BL4417">
        <v>869.56050677138956</v>
      </c>
      <c r="BM4417">
        <v>727.36549408181952</v>
      </c>
      <c r="BN4417">
        <v>135.92636448044081</v>
      </c>
      <c r="BO4417">
        <v>21.555640456582577</v>
      </c>
      <c r="BP4417">
        <v>2.2846562074748101E-2</v>
      </c>
      <c r="BQ4417">
        <v>100</v>
      </c>
      <c r="BR4417">
        <v>383.36619974931841</v>
      </c>
      <c r="BS4417">
        <v>5.6414921220126965E-2</v>
      </c>
      <c r="BT4417">
        <v>3.1153775801279215E-4</v>
      </c>
      <c r="BU4417">
        <v>0</v>
      </c>
      <c r="BV4417">
        <v>0.53324401217166173</v>
      </c>
      <c r="BW4417">
        <v>14.07672905528417</v>
      </c>
      <c r="BX4417">
        <v>36.625369823543643</v>
      </c>
      <c r="BY4417">
        <v>31.942192269620772</v>
      </c>
      <c r="BZ4417">
        <v>1093.7140582455306</v>
      </c>
      <c r="CA4417">
        <v>293.20129333728664</v>
      </c>
      <c r="CB4417">
        <v>252.34265917211238</v>
      </c>
      <c r="CC4417" s="156">
        <v>0.92</v>
      </c>
      <c r="CD4417">
        <v>1760</v>
      </c>
      <c r="CE4417">
        <v>0.17213256502638985</v>
      </c>
      <c r="CF4417">
        <v>5.718481986230378</v>
      </c>
      <c r="CG4417">
        <v>0.20443012002211852</v>
      </c>
      <c r="CH4417">
        <v>12.408962409556057</v>
      </c>
      <c r="CI4417">
        <v>9</v>
      </c>
    </row>
    <row r="4418" spans="47:87" x14ac:dyDescent="0.3">
      <c r="AU4418">
        <v>0.3</v>
      </c>
      <c r="AV4418">
        <v>20.402498693121757</v>
      </c>
      <c r="AW4418">
        <v>0.35773392243028102</v>
      </c>
      <c r="AX4418">
        <v>1.0874741572789661</v>
      </c>
      <c r="AY4418">
        <v>332.20995555587911</v>
      </c>
      <c r="AZ4418">
        <v>8.6353241228272523E-2</v>
      </c>
      <c r="BA4418">
        <v>440.73244828879166</v>
      </c>
      <c r="BB4418">
        <v>308.75364005306096</v>
      </c>
      <c r="BC4418">
        <v>1</v>
      </c>
      <c r="BD4418">
        <v>42.26388360759281</v>
      </c>
      <c r="BE4418">
        <v>97.298678900217325</v>
      </c>
      <c r="BF4418">
        <v>8.1934824125262633</v>
      </c>
      <c r="BG4418">
        <v>4.5964843185875539</v>
      </c>
      <c r="BH4418">
        <v>383.25250274665211</v>
      </c>
      <c r="BI4418">
        <v>0.2</v>
      </c>
      <c r="BJ4418">
        <v>3082.4038613922567</v>
      </c>
      <c r="BK4418">
        <v>669.82850718259772</v>
      </c>
      <c r="BL4418">
        <v>890.79469893440614</v>
      </c>
      <c r="BM4418">
        <v>692.28352994063982</v>
      </c>
      <c r="BN4418">
        <v>147.43140002312799</v>
      </c>
      <c r="BO4418">
        <v>32.484850150495198</v>
      </c>
      <c r="BP4418">
        <v>3.5790945084298205E-2</v>
      </c>
      <c r="BQ4418">
        <v>100</v>
      </c>
      <c r="BR4418">
        <v>383.39392538426063</v>
      </c>
      <c r="BS4418">
        <v>5.7002754640063748E-2</v>
      </c>
      <c r="BT4418">
        <v>3.0138500080653289E-4</v>
      </c>
      <c r="BU4418">
        <v>25.511527647422273</v>
      </c>
      <c r="BV4418">
        <v>0.55074589434693244</v>
      </c>
      <c r="BW4418">
        <v>13.989909521537284</v>
      </c>
      <c r="BX4418">
        <v>36.892005986386877</v>
      </c>
      <c r="BY4418">
        <v>30.320780975834619</v>
      </c>
      <c r="BZ4418">
        <v>1072.3747458236785</v>
      </c>
      <c r="CA4418">
        <v>210.26484799399034</v>
      </c>
      <c r="CB4418">
        <v>234.70130062941237</v>
      </c>
      <c r="CC4418" s="156">
        <v>0.91</v>
      </c>
      <c r="CD4418">
        <v>1080</v>
      </c>
      <c r="CE4418">
        <v>0.33165525307520616</v>
      </c>
      <c r="CF4418">
        <v>8.1992529797383806</v>
      </c>
      <c r="CG4418">
        <v>0.29594782114086093</v>
      </c>
      <c r="CH4418">
        <v>39.547940283313068</v>
      </c>
      <c r="CI4418">
        <v>4</v>
      </c>
    </row>
    <row r="4419" spans="47:87" x14ac:dyDescent="0.3">
      <c r="AU4419">
        <v>0.3</v>
      </c>
      <c r="AV4419">
        <v>19.175566104486023</v>
      </c>
      <c r="AW4419">
        <v>0.38455404874152638</v>
      </c>
      <c r="AX4419">
        <v>1.8773097186154712</v>
      </c>
      <c r="AY4419">
        <v>326.72882506539611</v>
      </c>
      <c r="AZ4419">
        <v>0.10117958340896241</v>
      </c>
      <c r="BA4419">
        <v>516.14047254361981</v>
      </c>
      <c r="BB4419">
        <v>320.91080523443367</v>
      </c>
      <c r="BC4419">
        <v>1</v>
      </c>
      <c r="BD4419">
        <v>36.58853605539457</v>
      </c>
      <c r="BE4419">
        <v>104.09683443355756</v>
      </c>
      <c r="BF4419">
        <v>16.483766170634411</v>
      </c>
      <c r="BG4419">
        <v>6.1532410495233689</v>
      </c>
      <c r="BH4419">
        <v>383.26003301446548</v>
      </c>
      <c r="BI4419">
        <v>0.2</v>
      </c>
      <c r="BJ4419">
        <v>2115.8548900299124</v>
      </c>
      <c r="BK4419">
        <v>692.10752812798717</v>
      </c>
      <c r="BL4419">
        <v>898.04606779086407</v>
      </c>
      <c r="BM4419">
        <v>1202.3366749270551</v>
      </c>
      <c r="BN4419">
        <v>181.25879060396221</v>
      </c>
      <c r="BO4419">
        <v>34.99049761669805</v>
      </c>
      <c r="BP4419">
        <v>2.9917289054339869E-2</v>
      </c>
      <c r="BQ4419">
        <v>100</v>
      </c>
      <c r="BR4419">
        <v>330.07374289055889</v>
      </c>
      <c r="BS4419">
        <v>5.7018145044839222E-2</v>
      </c>
      <c r="BT4419">
        <v>2.7598200848263671E-4</v>
      </c>
      <c r="BU4419">
        <v>0</v>
      </c>
      <c r="BV4419">
        <v>0.54975670345713046</v>
      </c>
      <c r="BW4419">
        <v>15.16673433987277</v>
      </c>
      <c r="BX4419">
        <v>35.347976608305927</v>
      </c>
      <c r="BY4419">
        <v>38.240469337345054</v>
      </c>
      <c r="BZ4419">
        <v>1026.2755073404985</v>
      </c>
      <c r="CA4419">
        <v>225.55446528197621</v>
      </c>
      <c r="CB4419">
        <v>213.29105513819277</v>
      </c>
      <c r="CC4419" s="156">
        <v>0.91</v>
      </c>
      <c r="CD4419">
        <v>1760</v>
      </c>
      <c r="CE4419">
        <v>0.19978778638833417</v>
      </c>
      <c r="CF4419">
        <v>6.3731673724630902</v>
      </c>
      <c r="CG4419">
        <v>0.23820119646556015</v>
      </c>
      <c r="CH4419">
        <v>21.693939413015183</v>
      </c>
      <c r="CI4419">
        <v>7</v>
      </c>
    </row>
    <row r="4420" spans="47:87" x14ac:dyDescent="0.3">
      <c r="AU4420">
        <v>0.3</v>
      </c>
      <c r="AV4420">
        <v>18.739575162679088</v>
      </c>
      <c r="AW4420">
        <v>0.29186380984180771</v>
      </c>
      <c r="AX4420">
        <v>1.4768719515027815</v>
      </c>
      <c r="AY4420">
        <v>338.49619571045719</v>
      </c>
      <c r="AZ4420">
        <v>9.4171200713291353E-2</v>
      </c>
      <c r="BA4420">
        <v>376.75205687773428</v>
      </c>
      <c r="BB4420">
        <v>345.97206593977421</v>
      </c>
      <c r="BC4420">
        <v>1</v>
      </c>
      <c r="BD4420">
        <v>36.083094394310677</v>
      </c>
      <c r="BE4420">
        <v>84.770161802284818</v>
      </c>
      <c r="BF4420">
        <v>12.680228003694424</v>
      </c>
      <c r="BG4420">
        <v>5.4594335309744393</v>
      </c>
      <c r="BH4420">
        <v>408.52251944333625</v>
      </c>
      <c r="BI4420">
        <v>0.19999999999999996</v>
      </c>
      <c r="BJ4420">
        <v>2617.1036458067715</v>
      </c>
      <c r="BK4420">
        <v>673.57834511600925</v>
      </c>
      <c r="BL4420">
        <v>932.76663723789454</v>
      </c>
      <c r="BM4420">
        <v>1037.5135483099332</v>
      </c>
      <c r="BN4420">
        <v>129.68306012196439</v>
      </c>
      <c r="BO4420">
        <v>26.255540274532663</v>
      </c>
      <c r="BP4420">
        <v>5.9157445063408656E-2</v>
      </c>
      <c r="BQ4420">
        <v>100</v>
      </c>
      <c r="BR4420">
        <v>284.83874320168093</v>
      </c>
      <c r="BS4420">
        <v>5.4912431006501179E-2</v>
      </c>
      <c r="BT4420">
        <v>3.0865770025828533E-4</v>
      </c>
      <c r="BU4420">
        <v>48.12115990732844</v>
      </c>
      <c r="BV4420">
        <v>0.52869880215784548</v>
      </c>
      <c r="BW4420">
        <v>14.837643125648937</v>
      </c>
      <c r="BX4420">
        <v>35.707448727617361</v>
      </c>
      <c r="BY4420">
        <v>29.059923301426842</v>
      </c>
      <c r="BZ4420">
        <v>891.49331577804901</v>
      </c>
      <c r="CA4420">
        <v>246.23439150451321</v>
      </c>
      <c r="CB4420">
        <v>231.84859625306638</v>
      </c>
      <c r="CC4420" s="156">
        <v>0.7</v>
      </c>
      <c r="CD4420">
        <v>1950</v>
      </c>
      <c r="CE4420">
        <v>0.18957227863602233</v>
      </c>
      <c r="CF4420">
        <v>7.3181268729366424</v>
      </c>
      <c r="CG4420">
        <v>0.24551221113408114</v>
      </c>
      <c r="CH4420">
        <v>19.279372786417138</v>
      </c>
      <c r="CI4420">
        <v>7</v>
      </c>
    </row>
    <row r="4421" spans="47:87" x14ac:dyDescent="0.3">
      <c r="AU4421">
        <v>0.3</v>
      </c>
      <c r="AV4421">
        <v>21.410318167302258</v>
      </c>
      <c r="AW4421">
        <v>0.26190117808279434</v>
      </c>
      <c r="AX4421">
        <v>1.3140535234139126</v>
      </c>
      <c r="AY4421">
        <v>342.17665000600755</v>
      </c>
      <c r="AZ4421">
        <v>0.10589266138759541</v>
      </c>
      <c r="BA4421">
        <v>461.62344807045866</v>
      </c>
      <c r="BB4421">
        <v>355.23654928013582</v>
      </c>
      <c r="BC4421">
        <v>1</v>
      </c>
      <c r="BD4421">
        <v>34.51290740196022</v>
      </c>
      <c r="BE4421">
        <v>89.284633204482517</v>
      </c>
      <c r="BF4421">
        <v>12.516282578205679</v>
      </c>
      <c r="BG4421">
        <v>2.4293744454490445</v>
      </c>
      <c r="BH4421">
        <v>419.70168226530404</v>
      </c>
      <c r="BI4421">
        <v>0.2</v>
      </c>
      <c r="BJ4421">
        <v>2888.7874966378467</v>
      </c>
      <c r="BK4421">
        <v>685.01543159561004</v>
      </c>
      <c r="BL4421">
        <v>847.60822882149864</v>
      </c>
      <c r="BM4421">
        <v>891.30049683666743</v>
      </c>
      <c r="BN4421">
        <v>154.04921266722104</v>
      </c>
      <c r="BO4421">
        <v>23.728900362010947</v>
      </c>
      <c r="BP4421">
        <v>3.2504450028472187E-2</v>
      </c>
      <c r="BQ4421">
        <v>100</v>
      </c>
      <c r="BR4421">
        <v>351.90445613863614</v>
      </c>
      <c r="BS4421">
        <v>5.7601183292911397E-2</v>
      </c>
      <c r="BT4421">
        <v>3.2405842698782954E-4</v>
      </c>
      <c r="BU4421">
        <v>0</v>
      </c>
      <c r="BV4421">
        <v>0.53700785163164166</v>
      </c>
      <c r="BW4421">
        <v>14.995292759830962</v>
      </c>
      <c r="BX4421">
        <v>36.421579435483849</v>
      </c>
      <c r="BY4421">
        <v>34.394888186916511</v>
      </c>
      <c r="BZ4421">
        <v>848.08881668581557</v>
      </c>
      <c r="CA4421">
        <v>315.53686769480998</v>
      </c>
      <c r="CB4421">
        <v>230.28359336611689</v>
      </c>
      <c r="CC4421" s="156">
        <v>1.08</v>
      </c>
      <c r="CD4421">
        <v>1390</v>
      </c>
      <c r="CE4421">
        <v>0.17764271939479492</v>
      </c>
      <c r="CF4421">
        <v>5.7908368028613566</v>
      </c>
      <c r="CG4421">
        <v>0.23169647760752624</v>
      </c>
      <c r="CH4421">
        <v>22.03931299930986</v>
      </c>
      <c r="CI4421">
        <v>7</v>
      </c>
    </row>
    <row r="4422" spans="47:87" x14ac:dyDescent="0.3">
      <c r="AU4422">
        <v>0.3</v>
      </c>
      <c r="AV4422">
        <v>19.032221835041366</v>
      </c>
      <c r="AW4422">
        <v>0.29419592458002386</v>
      </c>
      <c r="AX4422">
        <v>1.4758951971936787</v>
      </c>
      <c r="AY4422">
        <v>314.29377380913814</v>
      </c>
      <c r="AZ4422">
        <v>9.6588102246552968E-2</v>
      </c>
      <c r="BA4422">
        <v>445.47772745538452</v>
      </c>
      <c r="BB4422">
        <v>310.00264588290145</v>
      </c>
      <c r="BC4422">
        <v>1</v>
      </c>
      <c r="BD4422">
        <v>40.821363655042646</v>
      </c>
      <c r="BE4422">
        <v>102.2043027957926</v>
      </c>
      <c r="BF4422">
        <v>21.163315812630806</v>
      </c>
      <c r="BG4422">
        <v>3.5700087316203422</v>
      </c>
      <c r="BH4422">
        <v>386.47134731693916</v>
      </c>
      <c r="BI4422">
        <v>0.20000000000000004</v>
      </c>
      <c r="BJ4422">
        <v>2947.7409256622213</v>
      </c>
      <c r="BK4422">
        <v>698.82756518902261</v>
      </c>
      <c r="BL4422">
        <v>862.73745637961372</v>
      </c>
      <c r="BM4422">
        <v>1128.5581405867063</v>
      </c>
      <c r="BN4422">
        <v>135.18473940632214</v>
      </c>
      <c r="BO4422">
        <v>26.567290551672741</v>
      </c>
      <c r="BP4422">
        <v>4.7250130128595982E-2</v>
      </c>
      <c r="BQ4422">
        <v>100</v>
      </c>
      <c r="BR4422">
        <v>394.63207734298049</v>
      </c>
      <c r="BS4422">
        <v>5.5766238430340571E-2</v>
      </c>
      <c r="BT4422">
        <v>2.9715313626588652E-4</v>
      </c>
      <c r="BU4422">
        <v>0</v>
      </c>
      <c r="BV4422">
        <v>0.57986586543758489</v>
      </c>
      <c r="BW4422">
        <v>14.513164516396508</v>
      </c>
      <c r="BX4422">
        <v>34.218159590164305</v>
      </c>
      <c r="BY4422">
        <v>36.10768262566269</v>
      </c>
      <c r="BZ4422">
        <v>1295.0842313565736</v>
      </c>
      <c r="CA4422">
        <v>308.98541047009547</v>
      </c>
      <c r="CB4422">
        <v>216.63841370678918</v>
      </c>
      <c r="CC4422" s="156">
        <v>0.73</v>
      </c>
      <c r="CD4422">
        <v>2630</v>
      </c>
      <c r="CE4422">
        <v>0.13704606576425049</v>
      </c>
      <c r="CF4422">
        <v>4.9043488096674261</v>
      </c>
      <c r="CG4422">
        <v>0.18028690183532128</v>
      </c>
      <c r="CH4422">
        <v>7.6045740307509124</v>
      </c>
      <c r="CI4422">
        <v>11</v>
      </c>
    </row>
    <row r="4423" spans="47:87" x14ac:dyDescent="0.3">
      <c r="AU4423">
        <v>0.3</v>
      </c>
      <c r="AV4423">
        <v>18.609084454443796</v>
      </c>
      <c r="AW4423">
        <v>0.31069352177144355</v>
      </c>
      <c r="AX4423">
        <v>1.0624263626055312</v>
      </c>
      <c r="AY4423">
        <v>299.50130795850288</v>
      </c>
      <c r="AZ4423">
        <v>9.0793143851453886E-2</v>
      </c>
      <c r="BA4423">
        <v>403.11751626285104</v>
      </c>
      <c r="BB4423">
        <v>354.67022313003952</v>
      </c>
      <c r="BC4423">
        <v>1</v>
      </c>
      <c r="BD4423">
        <v>32.310226863176496</v>
      </c>
      <c r="BE4423">
        <v>97.171538384744821</v>
      </c>
      <c r="BF4423">
        <v>24.404220928103094</v>
      </c>
      <c r="BG4423">
        <v>4.3182228512445375</v>
      </c>
      <c r="BH4423">
        <v>381.40624280677866</v>
      </c>
      <c r="BI4423">
        <v>0.2</v>
      </c>
      <c r="BJ4423">
        <v>2411.9091193533036</v>
      </c>
      <c r="BK4423">
        <v>700.96946801482386</v>
      </c>
      <c r="BL4423">
        <v>928.57627456198327</v>
      </c>
      <c r="BM4423">
        <v>1006.3058057878101</v>
      </c>
      <c r="BN4423">
        <v>156.28014438667648</v>
      </c>
      <c r="BO4423">
        <v>28.249892840377722</v>
      </c>
      <c r="BP4423">
        <v>2.6560162626816534E-2</v>
      </c>
      <c r="BQ4423">
        <v>100</v>
      </c>
      <c r="BR4423">
        <v>340.55714610913412</v>
      </c>
      <c r="BS4423">
        <v>5.1292621246874517E-2</v>
      </c>
      <c r="BT4423">
        <v>2.611005649146468E-4</v>
      </c>
      <c r="BU4423">
        <v>0</v>
      </c>
      <c r="BV4423">
        <v>0.57083598748031494</v>
      </c>
      <c r="BW4423">
        <v>15.145142578282652</v>
      </c>
      <c r="BX4423">
        <v>35.691191303264503</v>
      </c>
      <c r="BY4423">
        <v>32.64330226930899</v>
      </c>
      <c r="BZ4423">
        <v>983.96131603080107</v>
      </c>
      <c r="CA4423">
        <v>323.64598239272743</v>
      </c>
      <c r="CB4423">
        <v>225.92633348482772</v>
      </c>
      <c r="CC4423" s="156">
        <v>0.86</v>
      </c>
      <c r="CD4423">
        <v>1790</v>
      </c>
      <c r="CE4423">
        <v>0.22008689167742546</v>
      </c>
      <c r="CF4423">
        <v>6.4082177644331875</v>
      </c>
      <c r="CG4423">
        <v>0.26380691658589961</v>
      </c>
      <c r="CH4423">
        <v>21.989671441855425</v>
      </c>
      <c r="CI4423">
        <v>6</v>
      </c>
    </row>
    <row r="4424" spans="47:87" x14ac:dyDescent="0.3">
      <c r="AU4424">
        <v>0.3</v>
      </c>
      <c r="AV4424">
        <v>21.302305562837478</v>
      </c>
      <c r="AW4424">
        <v>0.32717231644097178</v>
      </c>
      <c r="AX4424">
        <v>1.2108611211599092</v>
      </c>
      <c r="AY4424">
        <v>338.23301101175986</v>
      </c>
      <c r="AZ4424">
        <v>9.3868861175364332E-2</v>
      </c>
      <c r="BA4424">
        <v>432.48081031469201</v>
      </c>
      <c r="BB4424">
        <v>464.06033635421375</v>
      </c>
      <c r="BC4424">
        <v>1</v>
      </c>
      <c r="BD4424">
        <v>41.039018867532072</v>
      </c>
      <c r="BE4424">
        <v>105.52232013833212</v>
      </c>
      <c r="BF4424">
        <v>8.7293328291559806</v>
      </c>
      <c r="BG4424">
        <v>4.4715589513454423</v>
      </c>
      <c r="BH4424">
        <v>385.5426117391375</v>
      </c>
      <c r="BI4424">
        <v>0.19999999999999998</v>
      </c>
      <c r="BJ4424">
        <v>2210.3628189281271</v>
      </c>
      <c r="BK4424">
        <v>674.3926064696974</v>
      </c>
      <c r="BL4424">
        <v>866.42229138754203</v>
      </c>
      <c r="BM4424">
        <v>1025.3634442696698</v>
      </c>
      <c r="BN4424">
        <v>230.6569666050172</v>
      </c>
      <c r="BO4424">
        <v>29.486376416701347</v>
      </c>
      <c r="BP4424">
        <v>5.9751905904031836E-2</v>
      </c>
      <c r="BQ4424">
        <v>100</v>
      </c>
      <c r="BR4424">
        <v>382.9047452173337</v>
      </c>
      <c r="BS4424">
        <v>6.1424416516210813E-2</v>
      </c>
      <c r="BT4424">
        <v>2.7556595267235639E-4</v>
      </c>
      <c r="BU4424">
        <v>7.8559335907198484</v>
      </c>
      <c r="BV4424">
        <v>0.56203453688529625</v>
      </c>
      <c r="BW4424">
        <v>14.067072670767477</v>
      </c>
      <c r="BX4424">
        <v>36.097130659886986</v>
      </c>
      <c r="BY4424">
        <v>44.620781882544037</v>
      </c>
      <c r="BZ4424">
        <v>1098.3171137697746</v>
      </c>
      <c r="CA4424">
        <v>256.3008615139629</v>
      </c>
      <c r="CB4424">
        <v>214.71676223150757</v>
      </c>
      <c r="CC4424" s="156">
        <v>0.74</v>
      </c>
      <c r="CD4424">
        <v>2070</v>
      </c>
      <c r="CE4424">
        <v>0.23093682870322496</v>
      </c>
      <c r="CF4424">
        <v>6.6756019195112097</v>
      </c>
      <c r="CG4424">
        <v>0.27639460206020711</v>
      </c>
      <c r="CH4424">
        <v>23.144273252873393</v>
      </c>
      <c r="CI4424">
        <v>6</v>
      </c>
    </row>
    <row r="4425" spans="47:87" x14ac:dyDescent="0.3">
      <c r="AU4425">
        <v>0.3</v>
      </c>
      <c r="AV4425">
        <v>20.402281575144169</v>
      </c>
      <c r="AW4425">
        <v>0.34705500894598384</v>
      </c>
      <c r="AX4425">
        <v>1.725659244672185</v>
      </c>
      <c r="AY4425">
        <v>334.9818434583616</v>
      </c>
      <c r="AZ4425">
        <v>0.10844414650565613</v>
      </c>
      <c r="BA4425">
        <v>390.55158338024137</v>
      </c>
      <c r="BB4425">
        <v>358.48752893519298</v>
      </c>
      <c r="BC4425">
        <v>1</v>
      </c>
      <c r="BD4425">
        <v>36.591926982192795</v>
      </c>
      <c r="BE4425">
        <v>113.73045535746044</v>
      </c>
      <c r="BF4425">
        <v>10.262225380191481</v>
      </c>
      <c r="BG4425">
        <v>5.7761523707317748</v>
      </c>
      <c r="BH4425">
        <v>422.61139067997311</v>
      </c>
      <c r="BI4425">
        <v>0.20000000000000004</v>
      </c>
      <c r="BJ4425">
        <v>2320.9722195307909</v>
      </c>
      <c r="BK4425">
        <v>668.60533039431766</v>
      </c>
      <c r="BL4425">
        <v>900.39972433641697</v>
      </c>
      <c r="BM4425">
        <v>830.65351799062228</v>
      </c>
      <c r="BN4425">
        <v>185.53833662211821</v>
      </c>
      <c r="BO4425">
        <v>31.222719569059105</v>
      </c>
      <c r="BP4425">
        <v>7.0084694401308739E-2</v>
      </c>
      <c r="BQ4425">
        <v>100</v>
      </c>
      <c r="BR4425">
        <v>367.55885351103666</v>
      </c>
      <c r="BS4425">
        <v>5.0179702955762559E-2</v>
      </c>
      <c r="BT4425">
        <v>2.6998622342059458E-4</v>
      </c>
      <c r="BU4425">
        <v>1.2826501795462473</v>
      </c>
      <c r="BV4425">
        <v>0.51028548851935762</v>
      </c>
      <c r="BW4425">
        <v>14.186442892406369</v>
      </c>
      <c r="BX4425">
        <v>35.906294387485033</v>
      </c>
      <c r="BY4425">
        <v>34.986492149956476</v>
      </c>
      <c r="BZ4425">
        <v>1135.4164948224584</v>
      </c>
      <c r="CA4425">
        <v>256.03456413296095</v>
      </c>
      <c r="CB4425">
        <v>234.52906859325259</v>
      </c>
      <c r="CC4425" s="156">
        <v>0.97</v>
      </c>
      <c r="CD4425">
        <v>920</v>
      </c>
      <c r="CE4425">
        <v>0.23102592722976545</v>
      </c>
      <c r="CF4425">
        <v>8.5513703955982692</v>
      </c>
      <c r="CG4425">
        <v>0.30712523065539898</v>
      </c>
      <c r="CH4425">
        <v>39.54133166461034</v>
      </c>
      <c r="CI4425">
        <v>5</v>
      </c>
    </row>
    <row r="4426" spans="47:87" x14ac:dyDescent="0.3">
      <c r="AU4426">
        <v>0.3</v>
      </c>
      <c r="AV4426">
        <v>20.31882573481386</v>
      </c>
      <c r="AW4426">
        <v>0.33686976511116795</v>
      </c>
      <c r="AX4426">
        <v>0.90340138446144524</v>
      </c>
      <c r="AY4426">
        <v>359.80324660947912</v>
      </c>
      <c r="AZ4426">
        <v>8.6726446399198825E-2</v>
      </c>
      <c r="BA4426">
        <v>401.92174849954745</v>
      </c>
      <c r="BB4426">
        <v>330.16713286164855</v>
      </c>
      <c r="BC4426">
        <v>1</v>
      </c>
      <c r="BD4426">
        <v>34.112975687668659</v>
      </c>
      <c r="BE4426">
        <v>106.89186450064435</v>
      </c>
      <c r="BF4426">
        <v>19.213147929934706</v>
      </c>
      <c r="BG4426">
        <v>4.128755901619078</v>
      </c>
      <c r="BH4426">
        <v>438.00483206652132</v>
      </c>
      <c r="BI4426">
        <v>0.2</v>
      </c>
      <c r="BJ4426">
        <v>2431.8256249680653</v>
      </c>
      <c r="BK4426">
        <v>701.62345502955066</v>
      </c>
      <c r="BL4426">
        <v>940.5346236610502</v>
      </c>
      <c r="BM4426">
        <v>1001.7910776580442</v>
      </c>
      <c r="BN4426">
        <v>188.10325292678743</v>
      </c>
      <c r="BO4426">
        <v>30.363812419709191</v>
      </c>
      <c r="BP4426">
        <v>6.1151973026567073E-2</v>
      </c>
      <c r="BQ4426">
        <v>100</v>
      </c>
      <c r="BR4426">
        <v>317.46662900028912</v>
      </c>
      <c r="BS4426">
        <v>4.9350194151003224E-2</v>
      </c>
      <c r="BT4426">
        <v>3.1392896700410558E-4</v>
      </c>
      <c r="BU4426">
        <v>77.130438684014834</v>
      </c>
      <c r="BV4426">
        <v>0.49725416493613039</v>
      </c>
      <c r="BW4426">
        <v>15.452520839237074</v>
      </c>
      <c r="BX4426">
        <v>36.506899513247767</v>
      </c>
      <c r="BY4426">
        <v>24.794320942145873</v>
      </c>
      <c r="BZ4426">
        <v>1139.1353289825861</v>
      </c>
      <c r="CA4426">
        <v>272.12602915525844</v>
      </c>
      <c r="CB4426">
        <v>249.12578172910395</v>
      </c>
      <c r="CC4426" s="156">
        <v>0.87</v>
      </c>
      <c r="CD4426">
        <v>1960</v>
      </c>
      <c r="CE4426">
        <v>0.17415084080305254</v>
      </c>
      <c r="CF4426">
        <v>6.4484552581901173</v>
      </c>
      <c r="CG4426">
        <v>0.22637210357745977</v>
      </c>
      <c r="CH4426">
        <v>23.424805465778672</v>
      </c>
      <c r="CI4426">
        <v>7</v>
      </c>
    </row>
    <row r="4427" spans="47:87" x14ac:dyDescent="0.3">
      <c r="AU4427">
        <v>0.3</v>
      </c>
      <c r="AV4427">
        <v>19.346174263305336</v>
      </c>
      <c r="AW4427">
        <v>0.30087319868408607</v>
      </c>
      <c r="AX4427">
        <v>1.4801163554729284</v>
      </c>
      <c r="AY4427">
        <v>345.44158792577389</v>
      </c>
      <c r="AZ4427">
        <v>9.768890385939169E-2</v>
      </c>
      <c r="BA4427">
        <v>446.07555611507775</v>
      </c>
      <c r="BB4427">
        <v>424.08632866706949</v>
      </c>
      <c r="BC4427">
        <v>1</v>
      </c>
      <c r="BD4427">
        <v>41.244561090852272</v>
      </c>
      <c r="BE4427">
        <v>105.41447330160003</v>
      </c>
      <c r="BF4427">
        <v>8.3859098435413415</v>
      </c>
      <c r="BG4427">
        <v>3.8303620660723232</v>
      </c>
      <c r="BH4427">
        <v>392.58694740288888</v>
      </c>
      <c r="BI4427">
        <v>0.19999999999999998</v>
      </c>
      <c r="BJ4427">
        <v>2000.237081652557</v>
      </c>
      <c r="BK4427">
        <v>691.95395317807345</v>
      </c>
      <c r="BL4427">
        <v>923.73740431666988</v>
      </c>
      <c r="BM4427">
        <v>827.13834793774618</v>
      </c>
      <c r="BN4427">
        <v>173.58206995964213</v>
      </c>
      <c r="BO4427">
        <v>27.474504208776185</v>
      </c>
      <c r="BP4427">
        <v>1.1412070418403152E-2</v>
      </c>
      <c r="BQ4427">
        <v>100</v>
      </c>
      <c r="BR4427">
        <v>362.8351894031772</v>
      </c>
      <c r="BS4427">
        <v>5.8626719354097676E-2</v>
      </c>
      <c r="BT4427">
        <v>2.7992749360143546E-4</v>
      </c>
      <c r="BU4427">
        <v>104.9059542588876</v>
      </c>
      <c r="BV4427">
        <v>0.56008230619698385</v>
      </c>
      <c r="BW4427">
        <v>14.313313958894776</v>
      </c>
      <c r="BX4427">
        <v>35.570013314572691</v>
      </c>
      <c r="BY4427">
        <v>35.617060986692941</v>
      </c>
      <c r="BZ4427">
        <v>955.15179195056669</v>
      </c>
      <c r="CA4427">
        <v>366.90189927414667</v>
      </c>
      <c r="CB4427">
        <v>243.37571590557548</v>
      </c>
      <c r="CC4427" s="156">
        <v>0.9</v>
      </c>
      <c r="CD4427">
        <v>2510</v>
      </c>
      <c r="CE4427">
        <v>0.10014016444427121</v>
      </c>
      <c r="CF4427">
        <v>3.3338045725913381</v>
      </c>
      <c r="CG4427">
        <v>0.12819964407221471</v>
      </c>
      <c r="CH4427">
        <v>2.9588950997551891</v>
      </c>
      <c r="CI4427">
        <v>17</v>
      </c>
    </row>
    <row r="4428" spans="47:87" x14ac:dyDescent="0.3">
      <c r="AU4428">
        <v>0.3</v>
      </c>
      <c r="AV4428">
        <v>21.079874723334328</v>
      </c>
      <c r="AW4428">
        <v>0.26413691419817698</v>
      </c>
      <c r="AX4428">
        <v>2.2550334193162849</v>
      </c>
      <c r="AY4428">
        <v>323.81918971638061</v>
      </c>
      <c r="AZ4428">
        <v>0.10796009126167323</v>
      </c>
      <c r="BA4428">
        <v>363.74170347303874</v>
      </c>
      <c r="BB4428">
        <v>343.19808920274181</v>
      </c>
      <c r="BC4428">
        <v>1</v>
      </c>
      <c r="BD4428">
        <v>39.149576388342659</v>
      </c>
      <c r="BE4428">
        <v>88.759429979955954</v>
      </c>
      <c r="BF4428">
        <v>12.221406564109213</v>
      </c>
      <c r="BG4428">
        <v>5.871467899138338</v>
      </c>
      <c r="BH4428">
        <v>416.55113495889083</v>
      </c>
      <c r="BI4428">
        <v>0.20000000000000007</v>
      </c>
      <c r="BJ4428">
        <v>2479.2213296685991</v>
      </c>
      <c r="BK4428">
        <v>680.48351561587572</v>
      </c>
      <c r="BL4428">
        <v>934.781808056096</v>
      </c>
      <c r="BM4428">
        <v>799.40386554742963</v>
      </c>
      <c r="BN4428">
        <v>149.58901490860185</v>
      </c>
      <c r="BO4428">
        <v>23.839408106823392</v>
      </c>
      <c r="BP4428">
        <v>4.3946669732957681E-2</v>
      </c>
      <c r="BQ4428">
        <v>100</v>
      </c>
      <c r="BR4428">
        <v>429.2641522866669</v>
      </c>
      <c r="BS4428">
        <v>4.9362813630554822E-2</v>
      </c>
      <c r="BT4428">
        <v>3.4561429570903078E-4</v>
      </c>
      <c r="BU4428">
        <v>0</v>
      </c>
      <c r="BV4428">
        <v>0.53460825585861538</v>
      </c>
      <c r="BW4428">
        <v>14.70921220215201</v>
      </c>
      <c r="BX4428">
        <v>36.224271209887469</v>
      </c>
      <c r="BY4428">
        <v>29.564413498822748</v>
      </c>
      <c r="BZ4428">
        <v>1164.7805073466016</v>
      </c>
      <c r="CA4428">
        <v>350.11484546572734</v>
      </c>
      <c r="CB4428">
        <v>244.42374292187475</v>
      </c>
      <c r="CC4428" s="156">
        <v>0.82</v>
      </c>
      <c r="CD4428">
        <v>1350</v>
      </c>
      <c r="CE4428">
        <v>0.16720173575369368</v>
      </c>
      <c r="CF4428">
        <v>6.1587247652827761</v>
      </c>
      <c r="CG4428">
        <v>0.21686778298335865</v>
      </c>
      <c r="CH4428">
        <v>9.0175537765795593</v>
      </c>
      <c r="CI4428">
        <v>10</v>
      </c>
    </row>
    <row r="4429" spans="47:87" x14ac:dyDescent="0.3">
      <c r="AU4429">
        <v>0.3</v>
      </c>
      <c r="AV4429">
        <v>21.293096797558199</v>
      </c>
      <c r="AW4429">
        <v>0.30239161612313797</v>
      </c>
      <c r="AX4429">
        <v>0.70719280045980937</v>
      </c>
      <c r="AY4429">
        <v>336.59869491917976</v>
      </c>
      <c r="AZ4429">
        <v>0.10490677940046879</v>
      </c>
      <c r="BA4429">
        <v>438.4281236649374</v>
      </c>
      <c r="BB4429">
        <v>370.63752118092071</v>
      </c>
      <c r="BC4429">
        <v>1</v>
      </c>
      <c r="BD4429">
        <v>42.169866648377344</v>
      </c>
      <c r="BE4429">
        <v>97.721952873932977</v>
      </c>
      <c r="BF4429">
        <v>15.762002265457712</v>
      </c>
      <c r="BG4429">
        <v>5.912808919724168</v>
      </c>
      <c r="BH4429">
        <v>393.24743414044985</v>
      </c>
      <c r="BI4429">
        <v>0.19999999999999996</v>
      </c>
      <c r="BJ4429">
        <v>2627.0540851801575</v>
      </c>
      <c r="BK4429">
        <v>694.40849614385365</v>
      </c>
      <c r="BL4429">
        <v>1002.527031546926</v>
      </c>
      <c r="BM4429">
        <v>1003.793632863187</v>
      </c>
      <c r="BN4429">
        <v>193.10092666467202</v>
      </c>
      <c r="BO4429">
        <v>27.489542956300728</v>
      </c>
      <c r="BP4429">
        <v>2.6437200283595676E-2</v>
      </c>
      <c r="BQ4429">
        <v>100</v>
      </c>
      <c r="BR4429">
        <v>345.69726944336833</v>
      </c>
      <c r="BS4429">
        <v>5.4995321257689203E-2</v>
      </c>
      <c r="BT4429">
        <v>3.1143020607828759E-4</v>
      </c>
      <c r="BU4429">
        <v>48.923764060709424</v>
      </c>
      <c r="BV4429">
        <v>0.55241325315436551</v>
      </c>
      <c r="BW4429">
        <v>12.761796127328568</v>
      </c>
      <c r="BX4429">
        <v>36.227409549291075</v>
      </c>
      <c r="BY4429">
        <v>32.38143009313972</v>
      </c>
      <c r="BZ4429">
        <v>1171.9069427834138</v>
      </c>
      <c r="CA4429">
        <v>304.90946207743525</v>
      </c>
      <c r="CB4429">
        <v>224.2971031701054</v>
      </c>
      <c r="CC4429" s="156">
        <v>0.69</v>
      </c>
      <c r="CD4429">
        <v>3060</v>
      </c>
      <c r="CE4429">
        <v>8.2346711653541904E-2</v>
      </c>
      <c r="CF4429">
        <v>3.4563104004846359</v>
      </c>
      <c r="CG4429">
        <v>0.12081053009319892</v>
      </c>
      <c r="CH4429">
        <v>-1.0365481583186318</v>
      </c>
      <c r="CI4429" t="s">
        <v>479</v>
      </c>
    </row>
    <row r="4430" spans="47:87" x14ac:dyDescent="0.3">
      <c r="AU4430">
        <v>0.3</v>
      </c>
      <c r="AV4430">
        <v>18.441509135832565</v>
      </c>
      <c r="AW4430">
        <v>0.274227333035298</v>
      </c>
      <c r="AX4430">
        <v>1.0716370269676303</v>
      </c>
      <c r="AY4430">
        <v>321.16997449313919</v>
      </c>
      <c r="AZ4430">
        <v>0.1105639981687148</v>
      </c>
      <c r="BA4430">
        <v>378.47726066509904</v>
      </c>
      <c r="BB4430">
        <v>356.65900247704093</v>
      </c>
      <c r="BC4430">
        <v>1</v>
      </c>
      <c r="BD4430">
        <v>35.219117836681434</v>
      </c>
      <c r="BE4430">
        <v>73.854749399491297</v>
      </c>
      <c r="BF4430">
        <v>20.976557204508207</v>
      </c>
      <c r="BG4430">
        <v>5.550916517530025</v>
      </c>
      <c r="BH4430">
        <v>402.10218479637973</v>
      </c>
      <c r="BI4430">
        <v>0.19999999999999998</v>
      </c>
      <c r="BJ4430">
        <v>2730.5310391742491</v>
      </c>
      <c r="BK4430">
        <v>682.61027445309776</v>
      </c>
      <c r="BL4430">
        <v>869.1634213824176</v>
      </c>
      <c r="BM4430">
        <v>1061.3210094993549</v>
      </c>
      <c r="BN4430">
        <v>153.20495880664367</v>
      </c>
      <c r="BO4430">
        <v>24.560229167223412</v>
      </c>
      <c r="BP4430">
        <v>6.8673611600478551E-2</v>
      </c>
      <c r="BQ4430">
        <v>100</v>
      </c>
      <c r="BR4430">
        <v>344.88385694776997</v>
      </c>
      <c r="BS4430">
        <v>5.2653274481449575E-2</v>
      </c>
      <c r="BT4430">
        <v>2.9783247335832041E-4</v>
      </c>
      <c r="BU4430">
        <v>31.521832131961901</v>
      </c>
      <c r="BV4430">
        <v>0.53863024914855895</v>
      </c>
      <c r="BW4430">
        <v>15.196049481411714</v>
      </c>
      <c r="BX4430">
        <v>34.971505096686329</v>
      </c>
      <c r="BY4430">
        <v>29.146687412435384</v>
      </c>
      <c r="BZ4430">
        <v>1066.0405746872782</v>
      </c>
      <c r="CA4430">
        <v>228.8404891796194</v>
      </c>
      <c r="CB4430">
        <v>234.31121753497482</v>
      </c>
      <c r="CC4430" s="156">
        <v>0.85</v>
      </c>
      <c r="CD4430">
        <v>2340</v>
      </c>
      <c r="CE4430">
        <v>9.1319404850283448E-2</v>
      </c>
      <c r="CF4430">
        <v>4.3597178559533427</v>
      </c>
      <c r="CG4430">
        <v>0.12355848904444983</v>
      </c>
      <c r="CH4430">
        <v>-4.6317425838261022</v>
      </c>
      <c r="CI4430" t="s">
        <v>479</v>
      </c>
    </row>
    <row r="4431" spans="47:87" x14ac:dyDescent="0.3">
      <c r="AU4431">
        <v>0.3</v>
      </c>
      <c r="AV4431">
        <v>20.174855110346535</v>
      </c>
      <c r="AW4431">
        <v>0.35378960533123738</v>
      </c>
      <c r="AX4431">
        <v>0.32746411178025642</v>
      </c>
      <c r="AY4431">
        <v>348.64014277937463</v>
      </c>
      <c r="AZ4431">
        <v>0.11083304696880747</v>
      </c>
      <c r="BA4431">
        <v>529.88273645779691</v>
      </c>
      <c r="BB4431">
        <v>349.27770305085346</v>
      </c>
      <c r="BC4431">
        <v>1</v>
      </c>
      <c r="BD4431">
        <v>46.981418650868221</v>
      </c>
      <c r="BE4431">
        <v>115.83452284838103</v>
      </c>
      <c r="BF4431">
        <v>6.7126101722108187</v>
      </c>
      <c r="BG4431">
        <v>4.6900078090705124</v>
      </c>
      <c r="BH4431">
        <v>423.80807350758135</v>
      </c>
      <c r="BI4431">
        <v>0.20000000000000007</v>
      </c>
      <c r="BJ4431">
        <v>2429.1790221189067</v>
      </c>
      <c r="BK4431">
        <v>687.32628143222212</v>
      </c>
      <c r="BL4431">
        <v>857.66049103829891</v>
      </c>
      <c r="BM4431">
        <v>928.52481059948661</v>
      </c>
      <c r="BN4431">
        <v>156.152869314355</v>
      </c>
      <c r="BO4431">
        <v>32.165326658079024</v>
      </c>
      <c r="BP4431">
        <v>3.0583033150005486E-2</v>
      </c>
      <c r="BQ4431">
        <v>100</v>
      </c>
      <c r="BR4431">
        <v>322.54854474372462</v>
      </c>
      <c r="BS4431">
        <v>4.7711685822971174E-2</v>
      </c>
      <c r="BT4431">
        <v>3.2114421749823691E-4</v>
      </c>
      <c r="BU4431">
        <v>0</v>
      </c>
      <c r="BV4431">
        <v>0.54590627258179536</v>
      </c>
      <c r="BW4431">
        <v>15.041549936382482</v>
      </c>
      <c r="BX4431">
        <v>37.620924949535762</v>
      </c>
      <c r="BY4431">
        <v>31.976204812967456</v>
      </c>
      <c r="BZ4431">
        <v>940.44716046596659</v>
      </c>
      <c r="CA4431">
        <v>295.26672535072055</v>
      </c>
      <c r="CB4431">
        <v>228.30087001094316</v>
      </c>
      <c r="CC4431" s="156">
        <v>0.85</v>
      </c>
      <c r="CD4431">
        <v>1800</v>
      </c>
      <c r="CE4431">
        <v>0.15563177886575752</v>
      </c>
      <c r="CF4431">
        <v>5.7662422558403605</v>
      </c>
      <c r="CG4431">
        <v>0.20431194783073425</v>
      </c>
      <c r="CH4431">
        <v>14.441189401869673</v>
      </c>
      <c r="CI4431">
        <v>9</v>
      </c>
    </row>
    <row r="4432" spans="47:87" x14ac:dyDescent="0.3">
      <c r="AU4432">
        <v>0.3</v>
      </c>
      <c r="AV4432">
        <v>18.609527705166379</v>
      </c>
      <c r="AW4432">
        <v>0.25042984020664</v>
      </c>
      <c r="AX4432">
        <v>1.8583871738268978</v>
      </c>
      <c r="AY4432">
        <v>299.25802291893098</v>
      </c>
      <c r="AZ4432">
        <v>0.11301941208301512</v>
      </c>
      <c r="BA4432">
        <v>563.11224533878567</v>
      </c>
      <c r="BB4432">
        <v>434.9895288591656</v>
      </c>
      <c r="BC4432">
        <v>1</v>
      </c>
      <c r="BD4432">
        <v>33.353314798725094</v>
      </c>
      <c r="BE4432">
        <v>96.322526397045351</v>
      </c>
      <c r="BF4432">
        <v>12.339576638799391</v>
      </c>
      <c r="BG4432">
        <v>5.4939127761252831</v>
      </c>
      <c r="BH4432">
        <v>408.92611437707831</v>
      </c>
      <c r="BI4432">
        <v>0.20000000000000004</v>
      </c>
      <c r="BJ4432">
        <v>2646.5544679832897</v>
      </c>
      <c r="BK4432">
        <v>682.84114387432521</v>
      </c>
      <c r="BL4432">
        <v>787.74230640290909</v>
      </c>
      <c r="BM4432">
        <v>887.67651731183423</v>
      </c>
      <c r="BN4432">
        <v>139.29564707139585</v>
      </c>
      <c r="BO4432">
        <v>22.720262610755952</v>
      </c>
      <c r="BP4432">
        <v>2.7299104261481796E-2</v>
      </c>
      <c r="BQ4432">
        <v>100</v>
      </c>
      <c r="BR4432">
        <v>393.39718701505279</v>
      </c>
      <c r="BS4432">
        <v>5.4795688309411221E-2</v>
      </c>
      <c r="BT4432">
        <v>2.9792094844733057E-4</v>
      </c>
      <c r="BU4432">
        <v>0</v>
      </c>
      <c r="BV4432">
        <v>0.52271351634485452</v>
      </c>
      <c r="BW4432">
        <v>14.839107059127793</v>
      </c>
      <c r="BX4432">
        <v>36.09305530956204</v>
      </c>
      <c r="BY4432">
        <v>27.612926675879777</v>
      </c>
      <c r="BZ4432">
        <v>907.56190361849997</v>
      </c>
      <c r="CA4432">
        <v>254.09196792596214</v>
      </c>
      <c r="CB4432">
        <v>210.76140203126664</v>
      </c>
      <c r="CC4432" s="156">
        <v>0.92</v>
      </c>
      <c r="CD4432">
        <v>2170</v>
      </c>
      <c r="CE4432">
        <v>0.10319657125822035</v>
      </c>
      <c r="CF4432">
        <v>4.0927775418518131</v>
      </c>
      <c r="CG4432">
        <v>0.14033501642546056</v>
      </c>
      <c r="CH4432">
        <v>-0.89455807272476129</v>
      </c>
      <c r="CI4432" t="s">
        <v>479</v>
      </c>
    </row>
    <row r="4433" spans="47:87" x14ac:dyDescent="0.3">
      <c r="AU4433">
        <v>0.3</v>
      </c>
      <c r="AV4433">
        <v>21.140141295648039</v>
      </c>
      <c r="AW4433">
        <v>0.30081227183399362</v>
      </c>
      <c r="AX4433">
        <v>1.5446214518178591</v>
      </c>
      <c r="AY4433">
        <v>332.55172026491181</v>
      </c>
      <c r="AZ4433">
        <v>9.8265964249619156E-2</v>
      </c>
      <c r="BA4433">
        <v>431.29392552795878</v>
      </c>
      <c r="BB4433">
        <v>336.7209298750243</v>
      </c>
      <c r="BC4433">
        <v>1</v>
      </c>
      <c r="BD4433">
        <v>39.51108862596935</v>
      </c>
      <c r="BE4433">
        <v>103.97989096539374</v>
      </c>
      <c r="BF4433">
        <v>11.405122201916205</v>
      </c>
      <c r="BG4433">
        <v>6.8245281479093638</v>
      </c>
      <c r="BH4433">
        <v>411.60917428777361</v>
      </c>
      <c r="BI4433">
        <v>0.20000000000000004</v>
      </c>
      <c r="BJ4433">
        <v>3087.0309384117186</v>
      </c>
      <c r="BK4433">
        <v>672.39610321268094</v>
      </c>
      <c r="BL4433">
        <v>892.6030246259852</v>
      </c>
      <c r="BM4433">
        <v>879.36528646598936</v>
      </c>
      <c r="BN4433">
        <v>122.2025524386483</v>
      </c>
      <c r="BO4433">
        <v>27.303385610657827</v>
      </c>
      <c r="BP4433">
        <v>3.1495977221011488E-2</v>
      </c>
      <c r="BQ4433">
        <v>100</v>
      </c>
      <c r="BR4433">
        <v>342.97479784209105</v>
      </c>
      <c r="BS4433">
        <v>5.7474324459229439E-2</v>
      </c>
      <c r="BT4433">
        <v>3.1289852103291791E-4</v>
      </c>
      <c r="BU4433">
        <v>0</v>
      </c>
      <c r="BV4433">
        <v>0.59810303549948918</v>
      </c>
      <c r="BW4433">
        <v>15.486828171943017</v>
      </c>
      <c r="BX4433">
        <v>37.08518480158709</v>
      </c>
      <c r="BY4433">
        <v>27.736806461079937</v>
      </c>
      <c r="BZ4433">
        <v>908.43798626266903</v>
      </c>
      <c r="CA4433">
        <v>280.39524987089339</v>
      </c>
      <c r="CB4433">
        <v>202.10141648326928</v>
      </c>
      <c r="CC4433" s="156">
        <v>1.03</v>
      </c>
      <c r="CD4433">
        <v>1480</v>
      </c>
      <c r="CE4433">
        <v>0.20803225838001671</v>
      </c>
      <c r="CF4433">
        <v>4.8519127184885722</v>
      </c>
      <c r="CG4433">
        <v>0.20545970787426787</v>
      </c>
      <c r="CH4433">
        <v>14.398651528684281</v>
      </c>
      <c r="CI4433">
        <v>7</v>
      </c>
    </row>
    <row r="4434" spans="47:87" x14ac:dyDescent="0.3">
      <c r="AU4434">
        <v>0.3</v>
      </c>
      <c r="AV4434">
        <v>19.759178912298239</v>
      </c>
      <c r="AW4434">
        <v>0.30974210662492363</v>
      </c>
      <c r="AX4434">
        <v>1.6328246570538005</v>
      </c>
      <c r="AY4434">
        <v>317.57369872339456</v>
      </c>
      <c r="AZ4434">
        <v>0.10007262552475428</v>
      </c>
      <c r="BA4434">
        <v>486.81331318955557</v>
      </c>
      <c r="BB4434">
        <v>312.7076239396477</v>
      </c>
      <c r="BC4434">
        <v>1</v>
      </c>
      <c r="BD4434">
        <v>41.753515113364152</v>
      </c>
      <c r="BE4434">
        <v>106.33711402374277</v>
      </c>
      <c r="BF4434">
        <v>11.244635338263221</v>
      </c>
      <c r="BG4434">
        <v>7.2704765732988745</v>
      </c>
      <c r="BH4434">
        <v>436.78901171712539</v>
      </c>
      <c r="BI4434">
        <v>0.19999999999999998</v>
      </c>
      <c r="BJ4434">
        <v>2689.7769027740446</v>
      </c>
      <c r="BK4434">
        <v>675.21467859459676</v>
      </c>
      <c r="BL4434">
        <v>913.24347110538645</v>
      </c>
      <c r="BM4434">
        <v>820.58046704336061</v>
      </c>
      <c r="BN4434">
        <v>181.768601329022</v>
      </c>
      <c r="BO4434">
        <v>27.90074804888739</v>
      </c>
      <c r="BP4434">
        <v>5.8301893810624374E-2</v>
      </c>
      <c r="BQ4434">
        <v>100</v>
      </c>
      <c r="BR4434">
        <v>234.5562762939424</v>
      </c>
      <c r="BS4434">
        <v>5.3086222173238121E-2</v>
      </c>
      <c r="BT4434">
        <v>3.0737688561796177E-4</v>
      </c>
      <c r="BU4434">
        <v>2.4613358250121231</v>
      </c>
      <c r="BV4434">
        <v>0.57509077777340767</v>
      </c>
      <c r="BW4434">
        <v>15.260975138346282</v>
      </c>
      <c r="BX4434">
        <v>36.543575827808475</v>
      </c>
      <c r="BY4434">
        <v>34.601256310603539</v>
      </c>
      <c r="BZ4434">
        <v>1072.5806264162447</v>
      </c>
      <c r="CA4434">
        <v>270.08178416193289</v>
      </c>
      <c r="CB4434">
        <v>240.35833376681882</v>
      </c>
      <c r="CC4434" s="156">
        <v>1.02</v>
      </c>
      <c r="CD4434">
        <v>1880</v>
      </c>
      <c r="CE4434">
        <v>8.0053989077933707E-2</v>
      </c>
      <c r="CF4434">
        <v>3.6647691213147384</v>
      </c>
      <c r="CG4434">
        <v>0.12027012433946829</v>
      </c>
      <c r="CH4434">
        <v>-4.8506729487659612</v>
      </c>
      <c r="CI4434" t="s">
        <v>479</v>
      </c>
    </row>
    <row r="4435" spans="47:87" x14ac:dyDescent="0.3">
      <c r="AU4435">
        <v>0.3</v>
      </c>
      <c r="AV4435">
        <v>22.728582328356733</v>
      </c>
      <c r="AW4435">
        <v>0.37390957677324077</v>
      </c>
      <c r="AX4435">
        <v>0.70610357733075402</v>
      </c>
      <c r="AY4435">
        <v>340.45054897901906</v>
      </c>
      <c r="AZ4435">
        <v>8.3697902124813442E-2</v>
      </c>
      <c r="BA4435">
        <v>373.68777306293424</v>
      </c>
      <c r="BB4435">
        <v>438.89616616150738</v>
      </c>
      <c r="BC4435">
        <v>1</v>
      </c>
      <c r="BD4435">
        <v>37.858980670678676</v>
      </c>
      <c r="BE4435">
        <v>102.59169542142388</v>
      </c>
      <c r="BF4435">
        <v>21.290815734343177</v>
      </c>
      <c r="BG4435">
        <v>5.3002201902057715</v>
      </c>
      <c r="BH4435">
        <v>403.80464110579436</v>
      </c>
      <c r="BI4435">
        <v>0.19999999999999998</v>
      </c>
      <c r="BJ4435">
        <v>2302.405288881348</v>
      </c>
      <c r="BK4435">
        <v>697.74591704003228</v>
      </c>
      <c r="BL4435">
        <v>924.00635434810442</v>
      </c>
      <c r="BM4435">
        <v>1004.6479898594083</v>
      </c>
      <c r="BN4435">
        <v>125.98015855632715</v>
      </c>
      <c r="BO4435">
        <v>33.798586770546116</v>
      </c>
      <c r="BP4435">
        <v>5.6265341276537553E-2</v>
      </c>
      <c r="BQ4435">
        <v>100</v>
      </c>
      <c r="BR4435">
        <v>427.0187056220359</v>
      </c>
      <c r="BS4435">
        <v>4.8779614310438472E-2</v>
      </c>
      <c r="BT4435">
        <v>3.2006192122350005E-4</v>
      </c>
      <c r="BU4435">
        <v>0</v>
      </c>
      <c r="BV4435">
        <v>0.57154070296768966</v>
      </c>
      <c r="BW4435">
        <v>14.542651653109591</v>
      </c>
      <c r="BX4435">
        <v>37.342698671778884</v>
      </c>
      <c r="BY4435">
        <v>35.952833520033629</v>
      </c>
      <c r="BZ4435">
        <v>969.13823925170129</v>
      </c>
      <c r="CA4435">
        <v>261.06352089965662</v>
      </c>
      <c r="CB4435">
        <v>236.95858252618081</v>
      </c>
      <c r="CC4435" s="156">
        <v>0.88</v>
      </c>
      <c r="CD4435">
        <v>1440</v>
      </c>
      <c r="CE4435">
        <v>0.10877427249925531</v>
      </c>
      <c r="CF4435">
        <v>4.4816412861237058</v>
      </c>
      <c r="CG4435">
        <v>0.13746348911206513</v>
      </c>
      <c r="CH4435">
        <v>0.63263107371922622</v>
      </c>
      <c r="CI4435">
        <v>19</v>
      </c>
    </row>
    <row r="4436" spans="47:87" x14ac:dyDescent="0.3">
      <c r="AU4436">
        <v>0.3</v>
      </c>
      <c r="AV4436">
        <v>19.92589013889868</v>
      </c>
      <c r="AW4436">
        <v>0.28067016865383526</v>
      </c>
      <c r="AX4436">
        <v>1.2902613289349891</v>
      </c>
      <c r="AY4436">
        <v>347.61576829982442</v>
      </c>
      <c r="AZ4436">
        <v>0.10842392657987442</v>
      </c>
      <c r="BA4436">
        <v>410.69070520708016</v>
      </c>
      <c r="BB4436">
        <v>359.80989844111826</v>
      </c>
      <c r="BC4436">
        <v>1</v>
      </c>
      <c r="BD4436">
        <v>34.41423199896682</v>
      </c>
      <c r="BE4436">
        <v>98.863072778395789</v>
      </c>
      <c r="BF4436">
        <v>7.3979634918115629</v>
      </c>
      <c r="BG4436">
        <v>3.1773760835363043</v>
      </c>
      <c r="BH4436">
        <v>414.73032746997421</v>
      </c>
      <c r="BI4436">
        <v>0.20000000000000007</v>
      </c>
      <c r="BJ4436">
        <v>2409.9353580811648</v>
      </c>
      <c r="BK4436">
        <v>681.33807346491164</v>
      </c>
      <c r="BL4436">
        <v>900.63398672386506</v>
      </c>
      <c r="BM4436">
        <v>934.13559709311915</v>
      </c>
      <c r="BN4436">
        <v>203.68151297596035</v>
      </c>
      <c r="BO4436">
        <v>25.516944307693375</v>
      </c>
      <c r="BP4436">
        <v>2.4237580395967687E-2</v>
      </c>
      <c r="BQ4436">
        <v>100</v>
      </c>
      <c r="BR4436">
        <v>345.58315785853119</v>
      </c>
      <c r="BS4436">
        <v>5.4923523506129709E-2</v>
      </c>
      <c r="BT4436">
        <v>2.8313981749745955E-4</v>
      </c>
      <c r="BU4436">
        <v>13.423787894776174</v>
      </c>
      <c r="BV4436">
        <v>0.55478575962468168</v>
      </c>
      <c r="BW4436">
        <v>12.969711456665753</v>
      </c>
      <c r="BX4436">
        <v>34.966351202599817</v>
      </c>
      <c r="BY4436">
        <v>30.835608188095769</v>
      </c>
      <c r="BZ4436">
        <v>1097.4416922428702</v>
      </c>
      <c r="CA4436">
        <v>162.75357482721432</v>
      </c>
      <c r="CB4436">
        <v>256.53455234851111</v>
      </c>
      <c r="CC4436" s="156">
        <v>0.9</v>
      </c>
      <c r="CD4436">
        <v>1860</v>
      </c>
      <c r="CE4436">
        <v>0.15377858433295999</v>
      </c>
      <c r="CF4436">
        <v>4.1252368959183379</v>
      </c>
      <c r="CG4436">
        <v>0.18275197577900487</v>
      </c>
      <c r="CH4436">
        <v>10.369471695661957</v>
      </c>
      <c r="CI4436">
        <v>10</v>
      </c>
    </row>
    <row r="4437" spans="47:87" x14ac:dyDescent="0.3">
      <c r="AU4437">
        <v>0.3</v>
      </c>
      <c r="AV4437">
        <v>18.858245072313125</v>
      </c>
      <c r="AW4437">
        <v>0.26790982964609372</v>
      </c>
      <c r="AX4437">
        <v>0</v>
      </c>
      <c r="AY4437">
        <v>321.94639791847982</v>
      </c>
      <c r="AZ4437">
        <v>9.6239596968544838E-2</v>
      </c>
      <c r="BA4437">
        <v>467.01320240852738</v>
      </c>
      <c r="BB4437">
        <v>383.20814262152396</v>
      </c>
      <c r="BC4437">
        <v>1</v>
      </c>
      <c r="BD4437">
        <v>42.606857806569181</v>
      </c>
      <c r="BE4437">
        <v>114.27856924837729</v>
      </c>
      <c r="BF4437">
        <v>21.347373902873294</v>
      </c>
      <c r="BG4437">
        <v>3.9940949719992824</v>
      </c>
      <c r="BH4437">
        <v>411.6147747551683</v>
      </c>
      <c r="BI4437">
        <v>0.2</v>
      </c>
      <c r="BJ4437">
        <v>2803.7455153600754</v>
      </c>
      <c r="BK4437">
        <v>699.13220606724599</v>
      </c>
      <c r="BL4437">
        <v>890.80988495976271</v>
      </c>
      <c r="BM4437">
        <v>1057.7696127431668</v>
      </c>
      <c r="BN4437">
        <v>133.63290915979371</v>
      </c>
      <c r="BO4437">
        <v>23.878128745230111</v>
      </c>
      <c r="BP4437">
        <v>8.12604006086486E-2</v>
      </c>
      <c r="BQ4437">
        <v>100</v>
      </c>
      <c r="BR4437">
        <v>385.51227722995441</v>
      </c>
      <c r="BS4437">
        <v>5.187317489779622E-2</v>
      </c>
      <c r="BT4437">
        <v>3.0376899934461351E-4</v>
      </c>
      <c r="BU4437">
        <v>73.942082666584724</v>
      </c>
      <c r="BV4437">
        <v>0.5609656838474234</v>
      </c>
      <c r="BW4437">
        <v>15.365208577744671</v>
      </c>
      <c r="BX4437">
        <v>36.104536651353442</v>
      </c>
      <c r="BY4437">
        <v>36.084675706382299</v>
      </c>
      <c r="BZ4437">
        <v>1138.8573734306515</v>
      </c>
      <c r="CA4437">
        <v>289.91464611027277</v>
      </c>
      <c r="CB4437">
        <v>245.86536273064453</v>
      </c>
      <c r="CC4437" s="156">
        <v>0.88</v>
      </c>
      <c r="CD4437">
        <v>1860</v>
      </c>
      <c r="CE4437">
        <v>0.19306876892628289</v>
      </c>
      <c r="CF4437">
        <v>7.5790508159271948</v>
      </c>
      <c r="CG4437">
        <v>0.23384109903710215</v>
      </c>
      <c r="CH4437">
        <v>29.195369140460745</v>
      </c>
      <c r="CI4437">
        <v>7</v>
      </c>
    </row>
    <row r="4438" spans="47:87" x14ac:dyDescent="0.3">
      <c r="AU4438">
        <v>0.3</v>
      </c>
      <c r="AV4438">
        <v>21.176732334007792</v>
      </c>
      <c r="AW4438">
        <v>0.34048469984846841</v>
      </c>
      <c r="AX4438">
        <v>2.4192994830153829</v>
      </c>
      <c r="AY4438">
        <v>329.5173239061707</v>
      </c>
      <c r="AZ4438">
        <v>0.11100803000330407</v>
      </c>
      <c r="BA4438">
        <v>416.70893992681391</v>
      </c>
      <c r="BB4438">
        <v>281.08593713571156</v>
      </c>
      <c r="BC4438">
        <v>1</v>
      </c>
      <c r="BD4438">
        <v>35.431231838073096</v>
      </c>
      <c r="BE4438">
        <v>89.882645652293789</v>
      </c>
      <c r="BF4438">
        <v>18.985551553670653</v>
      </c>
      <c r="BG4438">
        <v>4.8145853971139356</v>
      </c>
      <c r="BH4438">
        <v>462.06148007117292</v>
      </c>
      <c r="BI4438">
        <v>0.2</v>
      </c>
      <c r="BJ4438">
        <v>2627.8926873302753</v>
      </c>
      <c r="BK4438">
        <v>694.0688959556278</v>
      </c>
      <c r="BL4438">
        <v>937.53338659405358</v>
      </c>
      <c r="BM4438">
        <v>806.03572032843078</v>
      </c>
      <c r="BN4438">
        <v>154.4649260539116</v>
      </c>
      <c r="BO4438">
        <v>30.942463015011519</v>
      </c>
      <c r="BP4438">
        <v>3.1016924173103134E-2</v>
      </c>
      <c r="BQ4438">
        <v>100</v>
      </c>
      <c r="BR4438">
        <v>305.05948301728085</v>
      </c>
      <c r="BS4438">
        <v>5.2409548555755317E-2</v>
      </c>
      <c r="BT4438">
        <v>3.222130604221347E-4</v>
      </c>
      <c r="BU4438">
        <v>0</v>
      </c>
      <c r="BV4438">
        <v>0.55636158865757857</v>
      </c>
      <c r="BW4438">
        <v>14.423712105318046</v>
      </c>
      <c r="BX4438">
        <v>36.666734820419705</v>
      </c>
      <c r="BY4438">
        <v>35.271865279400494</v>
      </c>
      <c r="BZ4438">
        <v>1021.293880036174</v>
      </c>
      <c r="CA4438">
        <v>308.77352623955852</v>
      </c>
      <c r="CB4438">
        <v>222.25022904600968</v>
      </c>
      <c r="CC4438" s="156">
        <v>1.03</v>
      </c>
      <c r="CD4438">
        <v>2570</v>
      </c>
      <c r="CE4438">
        <v>8.3861886668851193E-2</v>
      </c>
      <c r="CF4438">
        <v>3.9328118258820148</v>
      </c>
      <c r="CG4438">
        <v>0.1221462884828248</v>
      </c>
      <c r="CH4438">
        <v>-4.357030232890299</v>
      </c>
      <c r="CI4438" t="s">
        <v>479</v>
      </c>
    </row>
    <row r="4439" spans="47:87" x14ac:dyDescent="0.3">
      <c r="AU4439">
        <v>0.3</v>
      </c>
      <c r="AV4439">
        <v>18.620639656976024</v>
      </c>
      <c r="AW4439">
        <v>0.23861520302361344</v>
      </c>
      <c r="AX4439">
        <v>1.5715281210874483</v>
      </c>
      <c r="AY4439">
        <v>297.81191714177442</v>
      </c>
      <c r="AZ4439">
        <v>0.10551238859564425</v>
      </c>
      <c r="BA4439">
        <v>472.86500060938698</v>
      </c>
      <c r="BB4439">
        <v>372.17867460857519</v>
      </c>
      <c r="BC4439">
        <v>1</v>
      </c>
      <c r="BD4439">
        <v>41.800746840258597</v>
      </c>
      <c r="BE4439">
        <v>102.65211750795804</v>
      </c>
      <c r="BF4439">
        <v>10.932667204736946</v>
      </c>
      <c r="BG4439">
        <v>5.0332457257156884</v>
      </c>
      <c r="BH4439">
        <v>431.12486970037895</v>
      </c>
      <c r="BI4439">
        <v>0.2</v>
      </c>
      <c r="BJ4439">
        <v>2592.9509871774212</v>
      </c>
      <c r="BK4439">
        <v>691.58481766685441</v>
      </c>
      <c r="BL4439">
        <v>862.89769793749088</v>
      </c>
      <c r="BM4439">
        <v>957.83065714022416</v>
      </c>
      <c r="BN4439">
        <v>137.26521636772947</v>
      </c>
      <c r="BO4439">
        <v>21.404950611296876</v>
      </c>
      <c r="BP4439">
        <v>5.556033516857771E-2</v>
      </c>
      <c r="BQ4439">
        <v>100</v>
      </c>
      <c r="BR4439">
        <v>299.61701184411237</v>
      </c>
      <c r="BS4439">
        <v>5.7884596406062694E-2</v>
      </c>
      <c r="BT4439">
        <v>2.6042685612084757E-4</v>
      </c>
      <c r="BU4439">
        <v>0.1321896895102482</v>
      </c>
      <c r="BV4439">
        <v>0.55956276030606467</v>
      </c>
      <c r="BW4439">
        <v>15.920929669121412</v>
      </c>
      <c r="BX4439">
        <v>39.22647296536995</v>
      </c>
      <c r="BY4439">
        <v>38.323263460152432</v>
      </c>
      <c r="BZ4439">
        <v>886.27091105403679</v>
      </c>
      <c r="CA4439">
        <v>318.36768159213506</v>
      </c>
      <c r="CB4439">
        <v>217.65431130968943</v>
      </c>
      <c r="CC4439" s="156">
        <v>0.8</v>
      </c>
      <c r="CD4439">
        <v>2470</v>
      </c>
      <c r="CE4439">
        <v>0.17054587848946867</v>
      </c>
      <c r="CF4439">
        <v>4.6196247561228354</v>
      </c>
      <c r="CG4439">
        <v>0.2237787576360912</v>
      </c>
      <c r="CH4439">
        <v>12.685712979528352</v>
      </c>
      <c r="CI4439">
        <v>8</v>
      </c>
    </row>
    <row r="4440" spans="47:87" x14ac:dyDescent="0.3">
      <c r="AU4440">
        <v>0.3</v>
      </c>
      <c r="AV4440">
        <v>22.120975891252407</v>
      </c>
      <c r="AW4440">
        <v>0.26744444901347786</v>
      </c>
      <c r="AX4440">
        <v>1.5275736337429715</v>
      </c>
      <c r="AY4440">
        <v>358.12179314436855</v>
      </c>
      <c r="AZ4440">
        <v>0.10412810640541915</v>
      </c>
      <c r="BA4440">
        <v>436.84420001782973</v>
      </c>
      <c r="BB4440">
        <v>232.41617661483525</v>
      </c>
      <c r="BC4440">
        <v>1</v>
      </c>
      <c r="BD4440">
        <v>30.316429522145427</v>
      </c>
      <c r="BE4440">
        <v>101.55176987359903</v>
      </c>
      <c r="BF4440">
        <v>17.369709364094312</v>
      </c>
      <c r="BG4440">
        <v>5.3518318992635985</v>
      </c>
      <c r="BH4440">
        <v>401.73962303675768</v>
      </c>
      <c r="BI4440">
        <v>0.19999999999999998</v>
      </c>
      <c r="BJ4440">
        <v>2434.194791958018</v>
      </c>
      <c r="BK4440">
        <v>665.96299541878511</v>
      </c>
      <c r="BL4440">
        <v>899.44745734948401</v>
      </c>
      <c r="BM4440">
        <v>958.23512666764566</v>
      </c>
      <c r="BN4440">
        <v>186.79566886782578</v>
      </c>
      <c r="BO4440">
        <v>24.191496210893984</v>
      </c>
      <c r="BP4440">
        <v>3.8021739872020358E-2</v>
      </c>
      <c r="BQ4440">
        <v>100</v>
      </c>
      <c r="BR4440">
        <v>367.69027104216991</v>
      </c>
      <c r="BS4440">
        <v>5.579162712615391E-2</v>
      </c>
      <c r="BT4440">
        <v>3.0060916463445968E-4</v>
      </c>
      <c r="BU4440">
        <v>47.168142663923376</v>
      </c>
      <c r="BV4440">
        <v>0.52975893127091866</v>
      </c>
      <c r="BW4440">
        <v>15.745415422430051</v>
      </c>
      <c r="BX4440">
        <v>37.396801807609769</v>
      </c>
      <c r="BY4440">
        <v>32.060735973900016</v>
      </c>
      <c r="BZ4440">
        <v>1376.1422863773039</v>
      </c>
      <c r="CA4440">
        <v>334.0811096680751</v>
      </c>
      <c r="CB4440">
        <v>227.80456085558851</v>
      </c>
      <c r="CC4440" s="156">
        <v>0.69</v>
      </c>
      <c r="CD4440">
        <v>2270</v>
      </c>
      <c r="CE4440">
        <v>0.1890731480517267</v>
      </c>
      <c r="CF4440">
        <v>7.0976858201972863</v>
      </c>
      <c r="CG4440">
        <v>0.2462122815012375</v>
      </c>
      <c r="CH4440">
        <v>22.331559862862147</v>
      </c>
      <c r="CI4440">
        <v>7</v>
      </c>
    </row>
    <row r="4441" spans="47:87" x14ac:dyDescent="0.3">
      <c r="AU4441">
        <v>0.3</v>
      </c>
      <c r="AV4441">
        <v>19.156999776684057</v>
      </c>
      <c r="AW4441">
        <v>0.25059060209190726</v>
      </c>
      <c r="AX4441">
        <v>1.8364581226676049</v>
      </c>
      <c r="AY4441">
        <v>388.7230086236425</v>
      </c>
      <c r="AZ4441">
        <v>8.5294362276620697E-2</v>
      </c>
      <c r="BA4441">
        <v>392.22799903829491</v>
      </c>
      <c r="BB4441">
        <v>379.46844309287019</v>
      </c>
      <c r="BC4441">
        <v>1</v>
      </c>
      <c r="BD4441">
        <v>39.263160380267095</v>
      </c>
      <c r="BE4441">
        <v>130.2060717338023</v>
      </c>
      <c r="BF4441">
        <v>22.784195480929256</v>
      </c>
      <c r="BG4441">
        <v>4.815343689473071</v>
      </c>
      <c r="BH4441">
        <v>356.76362251394926</v>
      </c>
      <c r="BI4441">
        <v>0.20000000000000004</v>
      </c>
      <c r="BJ4441">
        <v>2702.3405907492288</v>
      </c>
      <c r="BK4441">
        <v>704.55171303363591</v>
      </c>
      <c r="BL4441">
        <v>900.00366558158225</v>
      </c>
      <c r="BM4441">
        <v>999.48636574449813</v>
      </c>
      <c r="BN4441">
        <v>131.03273334306073</v>
      </c>
      <c r="BO4441">
        <v>22.217707563928034</v>
      </c>
      <c r="BP4441">
        <v>9.0203417957988072E-2</v>
      </c>
      <c r="BQ4441">
        <v>100</v>
      </c>
      <c r="BR4441">
        <v>341.43615921706197</v>
      </c>
      <c r="BS4441">
        <v>6.0749918147903342E-2</v>
      </c>
      <c r="BT4441">
        <v>2.9002483911788471E-4</v>
      </c>
      <c r="BU4441">
        <v>0</v>
      </c>
      <c r="BV4441">
        <v>0.52055454350242936</v>
      </c>
      <c r="BW4441">
        <v>15.130820775435023</v>
      </c>
      <c r="BX4441">
        <v>34.813386348957074</v>
      </c>
      <c r="BY4441">
        <v>33.438456941402087</v>
      </c>
      <c r="BZ4441">
        <v>1147.8121237410799</v>
      </c>
      <c r="CA4441">
        <v>250.78383919987735</v>
      </c>
      <c r="CB4441">
        <v>233.41789182948568</v>
      </c>
      <c r="CC4441" s="156">
        <v>1.07</v>
      </c>
      <c r="CD4441">
        <v>1920</v>
      </c>
      <c r="CE4441">
        <v>9.4627291913880862E-2</v>
      </c>
      <c r="CF4441">
        <v>3.8071744892428319</v>
      </c>
      <c r="CG4441">
        <v>0.13383891974160642</v>
      </c>
      <c r="CH4441">
        <v>-2.2192919228318373</v>
      </c>
      <c r="CI4441" t="s">
        <v>479</v>
      </c>
    </row>
    <row r="4442" spans="47:87" x14ac:dyDescent="0.3">
      <c r="AU4442">
        <v>0.3</v>
      </c>
      <c r="AV4442">
        <v>20.080443356748692</v>
      </c>
      <c r="AW4442">
        <v>0.33681566048721728</v>
      </c>
      <c r="AX4442">
        <v>1.6495817939805899</v>
      </c>
      <c r="AY4442">
        <v>336.85595095536746</v>
      </c>
      <c r="AZ4442">
        <v>9.7588390834372374E-2</v>
      </c>
      <c r="BA4442">
        <v>528.13397421649097</v>
      </c>
      <c r="BB4442">
        <v>321.3799922849081</v>
      </c>
      <c r="BC4442">
        <v>1</v>
      </c>
      <c r="BD4442">
        <v>33.688535913629408</v>
      </c>
      <c r="BE4442">
        <v>97.377890693853956</v>
      </c>
      <c r="BF4442">
        <v>21.17742927239663</v>
      </c>
      <c r="BG4442">
        <v>6.5969178903165098</v>
      </c>
      <c r="BH4442">
        <v>397.82280098684231</v>
      </c>
      <c r="BI4442">
        <v>0.19999999999999998</v>
      </c>
      <c r="BJ4442">
        <v>2862.9236861033287</v>
      </c>
      <c r="BK4442">
        <v>687.48341448771862</v>
      </c>
      <c r="BL4442">
        <v>863.39685647257636</v>
      </c>
      <c r="BM4442">
        <v>927.71149512519116</v>
      </c>
      <c r="BN4442">
        <v>220.9049162795865</v>
      </c>
      <c r="BO4442">
        <v>30.495546339339469</v>
      </c>
      <c r="BP4442">
        <v>4.4512479577416574E-2</v>
      </c>
      <c r="BQ4442">
        <v>100</v>
      </c>
      <c r="BR4442">
        <v>352.30308003738196</v>
      </c>
      <c r="BS4442">
        <v>5.2977930817555356E-2</v>
      </c>
      <c r="BT4442">
        <v>2.9353579883517524E-4</v>
      </c>
      <c r="BU4442">
        <v>0</v>
      </c>
      <c r="BV4442">
        <v>0.56054779472403693</v>
      </c>
      <c r="BW4442">
        <v>14.682456714635491</v>
      </c>
      <c r="BX4442">
        <v>37.193543526639829</v>
      </c>
      <c r="BY4442">
        <v>29.873443515840126</v>
      </c>
      <c r="BZ4442">
        <v>1045.1799576581543</v>
      </c>
      <c r="CA4442">
        <v>300.85244259317165</v>
      </c>
      <c r="CB4442">
        <v>212.10740688104406</v>
      </c>
      <c r="CC4442" s="156">
        <v>1.1100000000000001</v>
      </c>
      <c r="CD4442">
        <v>1250</v>
      </c>
      <c r="CE4442">
        <v>0.17922082057855104</v>
      </c>
      <c r="CF4442">
        <v>6.4070118556493911</v>
      </c>
      <c r="CG4442">
        <v>0.23526602397348656</v>
      </c>
      <c r="CH4442">
        <v>18.745631021912917</v>
      </c>
      <c r="CI4442">
        <v>7</v>
      </c>
    </row>
    <row r="4443" spans="47:87" x14ac:dyDescent="0.3">
      <c r="AU4443">
        <v>0.3</v>
      </c>
      <c r="AV4443">
        <v>17.736108336153347</v>
      </c>
      <c r="AW4443">
        <v>0.35719791840366522</v>
      </c>
      <c r="AX4443">
        <v>1.5351173357939472</v>
      </c>
      <c r="AY4443">
        <v>322.0708087759927</v>
      </c>
      <c r="AZ4443">
        <v>9.0377127658572184E-2</v>
      </c>
      <c r="BA4443">
        <v>400.85514246181532</v>
      </c>
      <c r="BB4443">
        <v>394.47825502297951</v>
      </c>
      <c r="BC4443">
        <v>1</v>
      </c>
      <c r="BD4443">
        <v>41.423826780954357</v>
      </c>
      <c r="BE4443">
        <v>104.82457688476435</v>
      </c>
      <c r="BF4443">
        <v>17.683255435949707</v>
      </c>
      <c r="BG4443">
        <v>5.0297327986237814</v>
      </c>
      <c r="BH4443">
        <v>394.18583588111665</v>
      </c>
      <c r="BI4443">
        <v>0.19999999999999996</v>
      </c>
      <c r="BJ4443">
        <v>2876.4183450090868</v>
      </c>
      <c r="BK4443">
        <v>683.7458669113829</v>
      </c>
      <c r="BL4443">
        <v>837.85623611643859</v>
      </c>
      <c r="BM4443">
        <v>869.92873967229013</v>
      </c>
      <c r="BN4443">
        <v>138.81279464769881</v>
      </c>
      <c r="BO4443">
        <v>32.404425763620473</v>
      </c>
      <c r="BP4443">
        <v>3.9569994044582522E-2</v>
      </c>
      <c r="BQ4443">
        <v>100</v>
      </c>
      <c r="BR4443">
        <v>362.07350698940149</v>
      </c>
      <c r="BS4443">
        <v>5.9317939687333496E-2</v>
      </c>
      <c r="BT4443">
        <v>3.0791438700151434E-4</v>
      </c>
      <c r="BU4443">
        <v>38.350746847698943</v>
      </c>
      <c r="BV4443">
        <v>0.52555271370035828</v>
      </c>
      <c r="BW4443">
        <v>14.640556843609973</v>
      </c>
      <c r="BX4443">
        <v>36.472110578094814</v>
      </c>
      <c r="BY4443">
        <v>39.327663266484471</v>
      </c>
      <c r="BZ4443">
        <v>1191.4065138301678</v>
      </c>
      <c r="CA4443">
        <v>347.04450990097502</v>
      </c>
      <c r="CB4443">
        <v>219.08370171422854</v>
      </c>
      <c r="CC4443" s="156">
        <v>0.96</v>
      </c>
      <c r="CD4443">
        <v>1860</v>
      </c>
      <c r="CE4443">
        <v>0.10882619117655534</v>
      </c>
      <c r="CF4443">
        <v>4.1850041336208026</v>
      </c>
      <c r="CG4443">
        <v>0.13656282162105216</v>
      </c>
      <c r="CH4443">
        <v>2.177518471099364</v>
      </c>
      <c r="CI4443">
        <v>18</v>
      </c>
    </row>
    <row r="4444" spans="47:87" x14ac:dyDescent="0.3">
      <c r="AU4444">
        <v>0.3</v>
      </c>
      <c r="AV4444">
        <v>19.78725713882363</v>
      </c>
      <c r="AW4444">
        <v>0.33710174057546272</v>
      </c>
      <c r="AX4444">
        <v>0.56923734707539664</v>
      </c>
      <c r="AY4444">
        <v>347.412992889544</v>
      </c>
      <c r="AZ4444">
        <v>9.3679516098205254E-2</v>
      </c>
      <c r="BA4444">
        <v>406.5909734574102</v>
      </c>
      <c r="BB4444">
        <v>324.49214465144053</v>
      </c>
      <c r="BC4444">
        <v>1</v>
      </c>
      <c r="BD4444">
        <v>34.207879393535734</v>
      </c>
      <c r="BE4444">
        <v>88.065580869086958</v>
      </c>
      <c r="BF4444">
        <v>5.8510719004231539</v>
      </c>
      <c r="BG4444">
        <v>3.9965675802377443</v>
      </c>
      <c r="BH4444">
        <v>452.49604793289217</v>
      </c>
      <c r="BI4444">
        <v>0.20000000000000007</v>
      </c>
      <c r="BJ4444">
        <v>3149.9552330759761</v>
      </c>
      <c r="BK4444">
        <v>677.13318479954614</v>
      </c>
      <c r="BL4444">
        <v>900.72597437036711</v>
      </c>
      <c r="BM4444">
        <v>890.01958638452265</v>
      </c>
      <c r="BN4444">
        <v>185.49039314492049</v>
      </c>
      <c r="BO4444">
        <v>30.432038004571364</v>
      </c>
      <c r="BP4444">
        <v>5.5419060580219899E-2</v>
      </c>
      <c r="BQ4444">
        <v>100</v>
      </c>
      <c r="BR4444">
        <v>353.10351632454535</v>
      </c>
      <c r="BS4444">
        <v>5.170356192456544E-2</v>
      </c>
      <c r="BT4444">
        <v>3.10265026180439E-4</v>
      </c>
      <c r="BU4444">
        <v>56.601408794894269</v>
      </c>
      <c r="BV4444">
        <v>0.56256510038440122</v>
      </c>
      <c r="BW4444">
        <v>14.370270168223659</v>
      </c>
      <c r="BX4444">
        <v>37.178746993582884</v>
      </c>
      <c r="BY4444">
        <v>28.62856496330124</v>
      </c>
      <c r="BZ4444">
        <v>1041.3631015280321</v>
      </c>
      <c r="CA4444">
        <v>256.60383862420048</v>
      </c>
      <c r="CB4444">
        <v>222.34191872207606</v>
      </c>
      <c r="CC4444" s="156">
        <v>1.03</v>
      </c>
      <c r="CD4444">
        <v>1200</v>
      </c>
      <c r="CE4444">
        <v>0.18819595953998314</v>
      </c>
      <c r="CF4444">
        <v>6.8549653652570246</v>
      </c>
      <c r="CG4444">
        <v>0.24760758346258141</v>
      </c>
      <c r="CH4444">
        <v>21.493328581320323</v>
      </c>
      <c r="CI4444">
        <v>7</v>
      </c>
    </row>
    <row r="4445" spans="47:87" x14ac:dyDescent="0.3">
      <c r="AU4445">
        <v>0.3</v>
      </c>
      <c r="AV4445">
        <v>20.799067014253673</v>
      </c>
      <c r="AW4445">
        <v>0.2856162979467663</v>
      </c>
      <c r="AX4445">
        <v>1.7637600723377624</v>
      </c>
      <c r="AY4445">
        <v>295.3288670305239</v>
      </c>
      <c r="AZ4445">
        <v>8.5596777629941487E-2</v>
      </c>
      <c r="BA4445">
        <v>426.3914457417103</v>
      </c>
      <c r="BB4445">
        <v>325.28346078563192</v>
      </c>
      <c r="BC4445">
        <v>1</v>
      </c>
      <c r="BD4445">
        <v>36.549988147240441</v>
      </c>
      <c r="BE4445">
        <v>95.655342862802613</v>
      </c>
      <c r="BF4445">
        <v>14.53879511735895</v>
      </c>
      <c r="BG4445">
        <v>5.6768352184537409</v>
      </c>
      <c r="BH4445">
        <v>424.37207222677023</v>
      </c>
      <c r="BI4445">
        <v>0.2</v>
      </c>
      <c r="BJ4445">
        <v>2720.2583708211914</v>
      </c>
      <c r="BK4445">
        <v>698.59894180127947</v>
      </c>
      <c r="BL4445">
        <v>884.31866473659409</v>
      </c>
      <c r="BM4445">
        <v>989.99197047693906</v>
      </c>
      <c r="BN4445">
        <v>118.912508388311</v>
      </c>
      <c r="BO4445">
        <v>25.728069524477263</v>
      </c>
      <c r="BP4445">
        <v>5.3731253836742397E-2</v>
      </c>
      <c r="BQ4445">
        <v>100</v>
      </c>
      <c r="BR4445">
        <v>287.66210972849251</v>
      </c>
      <c r="BS4445">
        <v>5.7233236783944805E-2</v>
      </c>
      <c r="BT4445">
        <v>3.34186815109816E-4</v>
      </c>
      <c r="BU4445">
        <v>45.713280773727234</v>
      </c>
      <c r="BV4445">
        <v>0.5314635908440194</v>
      </c>
      <c r="BW4445">
        <v>14.665864324118415</v>
      </c>
      <c r="BX4445">
        <v>36.653848779598562</v>
      </c>
      <c r="BY4445">
        <v>41.231987112980853</v>
      </c>
      <c r="BZ4445">
        <v>1242.5332472763334</v>
      </c>
      <c r="CA4445">
        <v>239.89045706265048</v>
      </c>
      <c r="CB4445">
        <v>213.04981493650456</v>
      </c>
      <c r="CC4445" s="156">
        <v>1.02</v>
      </c>
      <c r="CD4445">
        <v>1590</v>
      </c>
      <c r="CE4445">
        <v>0.11458432566613053</v>
      </c>
      <c r="CF4445">
        <v>4.5212739038723662</v>
      </c>
      <c r="CG4445">
        <v>0.14139624244735749</v>
      </c>
      <c r="CH4445">
        <v>5.5553285588575188</v>
      </c>
      <c r="CI4445">
        <v>15</v>
      </c>
    </row>
    <row r="4446" spans="47:87" x14ac:dyDescent="0.3">
      <c r="AU4446">
        <v>0.3</v>
      </c>
      <c r="AV4446">
        <v>19.785196029015992</v>
      </c>
      <c r="AW4446">
        <v>0.3092772508723397</v>
      </c>
      <c r="AX4446">
        <v>1.2648929575037211</v>
      </c>
      <c r="AY4446">
        <v>341.94705805196048</v>
      </c>
      <c r="AZ4446">
        <v>9.4310632123511554E-2</v>
      </c>
      <c r="BA4446">
        <v>461.21904994636446</v>
      </c>
      <c r="BB4446">
        <v>355.75138198966522</v>
      </c>
      <c r="BC4446">
        <v>1</v>
      </c>
      <c r="BD4446">
        <v>37.785947934424492</v>
      </c>
      <c r="BE4446">
        <v>85.956003137772726</v>
      </c>
      <c r="BF4446">
        <v>19.227152010013388</v>
      </c>
      <c r="BG4446">
        <v>6.4477462554259768</v>
      </c>
      <c r="BH4446">
        <v>434.30090803788846</v>
      </c>
      <c r="BI4446">
        <v>0.20000000000000004</v>
      </c>
      <c r="BJ4446">
        <v>2715.1658156920771</v>
      </c>
      <c r="BK4446">
        <v>695.15537556260813</v>
      </c>
      <c r="BL4446">
        <v>1009.9719817732424</v>
      </c>
      <c r="BM4446">
        <v>998.61648493739085</v>
      </c>
      <c r="BN4446">
        <v>191.33422156860436</v>
      </c>
      <c r="BO4446">
        <v>27.619805029630552</v>
      </c>
      <c r="BP4446">
        <v>8.7251356954265974E-2</v>
      </c>
      <c r="BQ4446">
        <v>100</v>
      </c>
      <c r="BR4446">
        <v>299.769949248611</v>
      </c>
      <c r="BS4446">
        <v>5.7071142173195415E-2</v>
      </c>
      <c r="BT4446">
        <v>3.2180316632491045E-4</v>
      </c>
      <c r="BU4446">
        <v>85.582444064359734</v>
      </c>
      <c r="BV4446">
        <v>0.58531972539247068</v>
      </c>
      <c r="BW4446">
        <v>15.266674775299302</v>
      </c>
      <c r="BX4446">
        <v>35.261789486374916</v>
      </c>
      <c r="BY4446">
        <v>32.25090215036591</v>
      </c>
      <c r="BZ4446">
        <v>1052.1014149559101</v>
      </c>
      <c r="CA4446">
        <v>321.60118248918002</v>
      </c>
      <c r="CB4446">
        <v>240.36896995821613</v>
      </c>
      <c r="CC4446" s="156">
        <v>1.1599999999999999</v>
      </c>
      <c r="CD4446">
        <v>1120</v>
      </c>
      <c r="CE4446">
        <v>0.17594610901845131</v>
      </c>
      <c r="CF4446">
        <v>6.2213313857906485</v>
      </c>
      <c r="CG4446">
        <v>0.21461197914231023</v>
      </c>
      <c r="CH4446">
        <v>18.48729055470141</v>
      </c>
      <c r="CI4446">
        <v>8</v>
      </c>
    </row>
    <row r="4447" spans="47:87" x14ac:dyDescent="0.3">
      <c r="AU4447">
        <v>0.3</v>
      </c>
      <c r="AV4447">
        <v>20.983052616303517</v>
      </c>
      <c r="AW4447">
        <v>0.28105336367932626</v>
      </c>
      <c r="AX4447">
        <v>0.3752853994829054</v>
      </c>
      <c r="AY4447">
        <v>348.38944237804759</v>
      </c>
      <c r="AZ4447">
        <v>9.471398017457397E-2</v>
      </c>
      <c r="BA4447">
        <v>434.25999415586199</v>
      </c>
      <c r="BB4447">
        <v>378.7145163001631</v>
      </c>
      <c r="BC4447">
        <v>1</v>
      </c>
      <c r="BD4447">
        <v>34.191629983808269</v>
      </c>
      <c r="BE4447">
        <v>97.161342393863137</v>
      </c>
      <c r="BF4447">
        <v>11.513373296410679</v>
      </c>
      <c r="BG4447">
        <v>5.2592393675257956</v>
      </c>
      <c r="BH4447">
        <v>375.88599080210673</v>
      </c>
      <c r="BI4447">
        <v>0.19999999999999998</v>
      </c>
      <c r="BJ4447">
        <v>2417.8153644020749</v>
      </c>
      <c r="BK4447">
        <v>694.3826261491638</v>
      </c>
      <c r="BL4447">
        <v>848.24166536136931</v>
      </c>
      <c r="BM4447">
        <v>923.5105558968437</v>
      </c>
      <c r="BN4447">
        <v>129.48040059264775</v>
      </c>
      <c r="BO4447">
        <v>25.391748790477788</v>
      </c>
      <c r="BP4447">
        <v>4.3757032702070285E-2</v>
      </c>
      <c r="BQ4447">
        <v>100</v>
      </c>
      <c r="BR4447">
        <v>342.01271531051179</v>
      </c>
      <c r="BS4447">
        <v>5.2127374375310793E-2</v>
      </c>
      <c r="BT4447">
        <v>3.1586119516548302E-4</v>
      </c>
      <c r="BU4447">
        <v>35.391649773492048</v>
      </c>
      <c r="BV4447">
        <v>0.48806179705024078</v>
      </c>
      <c r="BW4447">
        <v>15.503226477106379</v>
      </c>
      <c r="BX4447">
        <v>36.197170640387967</v>
      </c>
      <c r="BY4447">
        <v>30.785753142051654</v>
      </c>
      <c r="BZ4447">
        <v>846.73730628971907</v>
      </c>
      <c r="CA4447">
        <v>301.37789319809627</v>
      </c>
      <c r="CB4447">
        <v>232.62382207731304</v>
      </c>
      <c r="CC4447" s="156">
        <v>1.01</v>
      </c>
      <c r="CD4447">
        <v>1810</v>
      </c>
      <c r="CE4447">
        <v>9.2219760073857238E-2</v>
      </c>
      <c r="CF4447">
        <v>3.7020894031870637</v>
      </c>
      <c r="CG4447">
        <v>0.12509045759284276</v>
      </c>
      <c r="CH4447">
        <v>-2.0854297206388961</v>
      </c>
      <c r="CI4447" t="s">
        <v>479</v>
      </c>
    </row>
    <row r="4448" spans="47:87" x14ac:dyDescent="0.3">
      <c r="AU4448">
        <v>0.3</v>
      </c>
      <c r="AV4448">
        <v>19.779367413368043</v>
      </c>
      <c r="AW4448">
        <v>0.25284389258943751</v>
      </c>
      <c r="AX4448">
        <v>1.2601229402363008</v>
      </c>
      <c r="AY4448">
        <v>281.8432335971678</v>
      </c>
      <c r="AZ4448">
        <v>9.7848319909690187E-2</v>
      </c>
      <c r="BA4448">
        <v>391.33559957710821</v>
      </c>
      <c r="BB4448">
        <v>277.34968697157655</v>
      </c>
      <c r="BC4448">
        <v>1</v>
      </c>
      <c r="BD4448">
        <v>43.108265658814773</v>
      </c>
      <c r="BE4448">
        <v>89.207163832099369</v>
      </c>
      <c r="BF4448">
        <v>9.0622344695419539</v>
      </c>
      <c r="BG4448">
        <v>4.9820099281556818</v>
      </c>
      <c r="BH4448">
        <v>464.94017569241146</v>
      </c>
      <c r="BI4448">
        <v>0.19999999999999998</v>
      </c>
      <c r="BJ4448">
        <v>2557.569948442218</v>
      </c>
      <c r="BK4448">
        <v>683.03049257259204</v>
      </c>
      <c r="BL4448">
        <v>862.3055186306932</v>
      </c>
      <c r="BM4448">
        <v>1063.9597704904193</v>
      </c>
      <c r="BN4448">
        <v>173.191578012739</v>
      </c>
      <c r="BO4448">
        <v>22.946611151946819</v>
      </c>
      <c r="BP4448">
        <v>2.675129851390752E-2</v>
      </c>
      <c r="BQ4448">
        <v>100</v>
      </c>
      <c r="BR4448">
        <v>346.09371159589159</v>
      </c>
      <c r="BS4448">
        <v>5.3297117862185835E-2</v>
      </c>
      <c r="BT4448">
        <v>3.0566511865901517E-4</v>
      </c>
      <c r="BU4448">
        <v>6.9727665872725959</v>
      </c>
      <c r="BV4448">
        <v>0.53438661230514495</v>
      </c>
      <c r="BW4448">
        <v>14.476488010832345</v>
      </c>
      <c r="BX4448">
        <v>35.24263071275977</v>
      </c>
      <c r="BY4448">
        <v>32.767115021507749</v>
      </c>
      <c r="BZ4448">
        <v>933.1591961047701</v>
      </c>
      <c r="CA4448">
        <v>287.67061855632755</v>
      </c>
      <c r="CB4448">
        <v>233.06817433471673</v>
      </c>
      <c r="CC4448" s="156">
        <v>0.79</v>
      </c>
      <c r="CD4448">
        <v>2600</v>
      </c>
      <c r="CE4448">
        <v>4.8270250954060678E-2</v>
      </c>
      <c r="CF4448">
        <v>2.4103214994228153</v>
      </c>
      <c r="CG4448">
        <v>8.3465244764900942E-2</v>
      </c>
      <c r="CH4448">
        <v>-10.70445215876223</v>
      </c>
      <c r="CI4448" t="s">
        <v>479</v>
      </c>
    </row>
    <row r="4449" spans="47:87" x14ac:dyDescent="0.3">
      <c r="AU4449">
        <v>0.3</v>
      </c>
      <c r="AV4449">
        <v>17.955416768453823</v>
      </c>
      <c r="AW4449">
        <v>0.35655189167252521</v>
      </c>
      <c r="AX4449">
        <v>0.98343478123205985</v>
      </c>
      <c r="AY4449">
        <v>328.13704629256938</v>
      </c>
      <c r="AZ4449">
        <v>8.2288652642802024E-2</v>
      </c>
      <c r="BA4449">
        <v>441.93001723582705</v>
      </c>
      <c r="BB4449">
        <v>304.43410781440724</v>
      </c>
      <c r="BC4449">
        <v>1</v>
      </c>
      <c r="BD4449">
        <v>40.622443613588942</v>
      </c>
      <c r="BE4449">
        <v>106.09061367719002</v>
      </c>
      <c r="BF4449">
        <v>17.410166126547971</v>
      </c>
      <c r="BG4449">
        <v>6.5703994273202539</v>
      </c>
      <c r="BH4449">
        <v>459.44882401464429</v>
      </c>
      <c r="BI4449">
        <v>0.2</v>
      </c>
      <c r="BJ4449">
        <v>2629.7131742182705</v>
      </c>
      <c r="BK4449">
        <v>719.53636048950511</v>
      </c>
      <c r="BL4449">
        <v>902.60860836129405</v>
      </c>
      <c r="BM4449">
        <v>1168.2308490873672</v>
      </c>
      <c r="BN4449">
        <v>191.74459717639465</v>
      </c>
      <c r="BO4449">
        <v>32.398866294560953</v>
      </c>
      <c r="BP4449">
        <v>3.3099946722990152E-2</v>
      </c>
      <c r="BQ4449">
        <v>100</v>
      </c>
      <c r="BR4449">
        <v>378.34239587049808</v>
      </c>
      <c r="BS4449">
        <v>5.8175690414760742E-2</v>
      </c>
      <c r="BT4449">
        <v>3.0384346213897844E-4</v>
      </c>
      <c r="BU4449">
        <v>7.4817331139496979</v>
      </c>
      <c r="BV4449">
        <v>0.55534188220536773</v>
      </c>
      <c r="BW4449">
        <v>13.611847215184751</v>
      </c>
      <c r="BX4449">
        <v>33.838823334402953</v>
      </c>
      <c r="BY4449">
        <v>30.31329883511841</v>
      </c>
      <c r="BZ4449">
        <v>1034.7195805776507</v>
      </c>
      <c r="CA4449">
        <v>249.7294161728922</v>
      </c>
      <c r="CB4449">
        <v>236.73808417144733</v>
      </c>
      <c r="CC4449" s="156">
        <v>0.92</v>
      </c>
      <c r="CD4449">
        <v>1790</v>
      </c>
      <c r="CE4449">
        <v>0.18688840706097642</v>
      </c>
      <c r="CF4449">
        <v>5.8580850918936651</v>
      </c>
      <c r="CG4449">
        <v>0.21895195433295461</v>
      </c>
      <c r="CH4449">
        <v>18.745459283055389</v>
      </c>
      <c r="CI4449">
        <v>7</v>
      </c>
    </row>
    <row r="4450" spans="47:87" x14ac:dyDescent="0.3">
      <c r="AU4450">
        <v>0.3</v>
      </c>
      <c r="AV4450">
        <v>21.014149602844643</v>
      </c>
      <c r="AW4450">
        <v>0.34121778890647797</v>
      </c>
      <c r="AX4450">
        <v>1.6302764123739817</v>
      </c>
      <c r="AY4450">
        <v>321.68075118353431</v>
      </c>
      <c r="AZ4450">
        <v>0.11015304866267425</v>
      </c>
      <c r="BA4450">
        <v>412.28860563277476</v>
      </c>
      <c r="BB4450">
        <v>242.52306279215628</v>
      </c>
      <c r="BC4450">
        <v>1</v>
      </c>
      <c r="BD4450">
        <v>44.096241209622804</v>
      </c>
      <c r="BE4450">
        <v>110.56820845764246</v>
      </c>
      <c r="BF4450">
        <v>13.959656194768577</v>
      </c>
      <c r="BG4450">
        <v>4.8168228008717575</v>
      </c>
      <c r="BH4450">
        <v>443.65234134056539</v>
      </c>
      <c r="BI4450">
        <v>0.2</v>
      </c>
      <c r="BJ4450">
        <v>2417.0381867989927</v>
      </c>
      <c r="BK4450">
        <v>676.16488684504566</v>
      </c>
      <c r="BL4450">
        <v>898.9314359724649</v>
      </c>
      <c r="BM4450">
        <v>962.39261329867145</v>
      </c>
      <c r="BN4450">
        <v>98.955433876187598</v>
      </c>
      <c r="BO4450">
        <v>30.94940352917434</v>
      </c>
      <c r="BP4450">
        <v>3.8330940278743064E-2</v>
      </c>
      <c r="BQ4450">
        <v>100</v>
      </c>
      <c r="BR4450">
        <v>277.46329479556357</v>
      </c>
      <c r="BS4450">
        <v>5.463160681219377E-2</v>
      </c>
      <c r="BT4450">
        <v>3.2238397759781198E-4</v>
      </c>
      <c r="BU4450">
        <v>28.721697356294914</v>
      </c>
      <c r="BV4450">
        <v>0.54208659782562874</v>
      </c>
      <c r="BW4450">
        <v>14.011157983261468</v>
      </c>
      <c r="BX4450">
        <v>33.958528524377485</v>
      </c>
      <c r="BY4450">
        <v>38.695438511395423</v>
      </c>
      <c r="BZ4450">
        <v>790.70238130576899</v>
      </c>
      <c r="CA4450">
        <v>304.29634164737149</v>
      </c>
      <c r="CB4450">
        <v>215.70256029715807</v>
      </c>
      <c r="CC4450" s="156">
        <v>1.02</v>
      </c>
      <c r="CD4450">
        <v>2250</v>
      </c>
      <c r="CE4450">
        <v>8.7421642616146933E-2</v>
      </c>
      <c r="CF4450">
        <v>2.8256340215920979</v>
      </c>
      <c r="CG4450">
        <v>0.1186651600118528</v>
      </c>
      <c r="CH4450">
        <v>-1.3982363128723756</v>
      </c>
      <c r="CI4450" t="s">
        <v>479</v>
      </c>
    </row>
    <row r="4451" spans="47:87" x14ac:dyDescent="0.3">
      <c r="AU4451">
        <v>0.3</v>
      </c>
      <c r="AV4451">
        <v>19.300048206647354</v>
      </c>
      <c r="AW4451">
        <v>0.35882535649508746</v>
      </c>
      <c r="AX4451">
        <v>0</v>
      </c>
      <c r="AY4451">
        <v>343.31460036612418</v>
      </c>
      <c r="AZ4451">
        <v>9.1494471989718981E-2</v>
      </c>
      <c r="BA4451">
        <v>459.284861761282</v>
      </c>
      <c r="BB4451">
        <v>334.52158002485737</v>
      </c>
      <c r="BC4451">
        <v>1</v>
      </c>
      <c r="BD4451">
        <v>43.822133337327635</v>
      </c>
      <c r="BE4451">
        <v>102.81657192223959</v>
      </c>
      <c r="BF4451">
        <v>15.716588586006512</v>
      </c>
      <c r="BG4451">
        <v>3.8838612133577706</v>
      </c>
      <c r="BH4451">
        <v>408.65674535365616</v>
      </c>
      <c r="BI4451">
        <v>0.19999999999999998</v>
      </c>
      <c r="BJ4451">
        <v>2723.7766219277937</v>
      </c>
      <c r="BK4451">
        <v>679.05632282830265</v>
      </c>
      <c r="BL4451">
        <v>817.35624879250236</v>
      </c>
      <c r="BM4451">
        <v>923.48656343295181</v>
      </c>
      <c r="BN4451">
        <v>219.63927814428061</v>
      </c>
      <c r="BO4451">
        <v>32.418352624177295</v>
      </c>
      <c r="BP4451">
        <v>5.5971977546118129E-2</v>
      </c>
      <c r="BQ4451">
        <v>100</v>
      </c>
      <c r="BR4451">
        <v>351.99546554171116</v>
      </c>
      <c r="BS4451">
        <v>5.2971703161370044E-2</v>
      </c>
      <c r="BT4451">
        <v>3.0018390753623359E-4</v>
      </c>
      <c r="BU4451">
        <v>0</v>
      </c>
      <c r="BV4451">
        <v>0.5619299227459561</v>
      </c>
      <c r="BW4451">
        <v>13.976113948256877</v>
      </c>
      <c r="BX4451">
        <v>32.710161856556638</v>
      </c>
      <c r="BY4451">
        <v>33.994978990301639</v>
      </c>
      <c r="BZ4451">
        <v>988.08396440656031</v>
      </c>
      <c r="CA4451">
        <v>275.84480075667898</v>
      </c>
      <c r="CB4451">
        <v>232.7713122515419</v>
      </c>
      <c r="CC4451" s="156">
        <v>0.94</v>
      </c>
      <c r="CD4451">
        <v>1520</v>
      </c>
      <c r="CE4451">
        <v>0.15668008781511222</v>
      </c>
      <c r="CF4451">
        <v>6.89283636257165</v>
      </c>
      <c r="CG4451">
        <v>0.20532143169497558</v>
      </c>
      <c r="CH4451">
        <v>15.281791306426607</v>
      </c>
      <c r="CI4451">
        <v>9</v>
      </c>
    </row>
    <row r="4452" spans="47:87" x14ac:dyDescent="0.3">
      <c r="AU4452">
        <v>0.3</v>
      </c>
      <c r="AV4452">
        <v>20.783953952078978</v>
      </c>
      <c r="AW4452">
        <v>0.34391345824821917</v>
      </c>
      <c r="AX4452">
        <v>1.7979660595774209</v>
      </c>
      <c r="AY4452">
        <v>353.1681640638991</v>
      </c>
      <c r="AZ4452">
        <v>0.10917938910657213</v>
      </c>
      <c r="BA4452">
        <v>352.72559873591041</v>
      </c>
      <c r="BB4452">
        <v>390.26164890767609</v>
      </c>
      <c r="BC4452">
        <v>1</v>
      </c>
      <c r="BD4452">
        <v>36.251450598042581</v>
      </c>
      <c r="BE4452">
        <v>99.189559389197669</v>
      </c>
      <c r="BF4452">
        <v>12.506439553392601</v>
      </c>
      <c r="BG4452">
        <v>6.5866627255973009</v>
      </c>
      <c r="BH4452">
        <v>400.91494932118655</v>
      </c>
      <c r="BI4452">
        <v>0.19999999999999996</v>
      </c>
      <c r="BJ4452">
        <v>2330.5246524163513</v>
      </c>
      <c r="BK4452">
        <v>664.62478857878011</v>
      </c>
      <c r="BL4452">
        <v>853.88382509160124</v>
      </c>
      <c r="BM4452">
        <v>816.47805545754329</v>
      </c>
      <c r="BN4452">
        <v>157.86827909877087</v>
      </c>
      <c r="BO4452">
        <v>31.435400425034548</v>
      </c>
      <c r="BP4452">
        <v>9.3390709905206773E-3</v>
      </c>
      <c r="BQ4452">
        <v>100</v>
      </c>
      <c r="BR4452">
        <v>356.79344650472501</v>
      </c>
      <c r="BS4452">
        <v>5.6184891555355075E-2</v>
      </c>
      <c r="BT4452">
        <v>3.0954369394472629E-4</v>
      </c>
      <c r="BU4452">
        <v>12.019811495066135</v>
      </c>
      <c r="BV4452">
        <v>0.57874327945648296</v>
      </c>
      <c r="BW4452">
        <v>15.457245520866458</v>
      </c>
      <c r="BX4452">
        <v>36.788931233950983</v>
      </c>
      <c r="BY4452">
        <v>32.416886521103116</v>
      </c>
      <c r="BZ4452">
        <v>1071.1785980986831</v>
      </c>
      <c r="CA4452">
        <v>263.11238412994811</v>
      </c>
      <c r="CB4452">
        <v>216.96392124718443</v>
      </c>
      <c r="CC4452" s="156">
        <v>0.95</v>
      </c>
      <c r="CD4452">
        <v>1780</v>
      </c>
      <c r="CE4452">
        <v>0.20470856933900206</v>
      </c>
      <c r="CF4452">
        <v>6.3864375124738562</v>
      </c>
      <c r="CG4452">
        <v>0.2481383432039464</v>
      </c>
      <c r="CH4452">
        <v>16.586258161297636</v>
      </c>
      <c r="CI4452">
        <v>7</v>
      </c>
    </row>
    <row r="4453" spans="47:87" x14ac:dyDescent="0.3">
      <c r="AU4453">
        <v>0.3</v>
      </c>
      <c r="AV4453">
        <v>19.165101799541816</v>
      </c>
      <c r="AW4453">
        <v>0.31681015783754374</v>
      </c>
      <c r="AX4453">
        <v>2.2963993694159557</v>
      </c>
      <c r="AY4453">
        <v>335.95554390196054</v>
      </c>
      <c r="AZ4453">
        <v>9.0894270016150455E-2</v>
      </c>
      <c r="BA4453">
        <v>472.19146751849593</v>
      </c>
      <c r="BB4453">
        <v>315.38264564651217</v>
      </c>
      <c r="BC4453">
        <v>1</v>
      </c>
      <c r="BD4453">
        <v>46.942015734943134</v>
      </c>
      <c r="BE4453">
        <v>93.789584369412722</v>
      </c>
      <c r="BF4453">
        <v>14.171373188897322</v>
      </c>
      <c r="BG4453">
        <v>4.8492880599164074</v>
      </c>
      <c r="BH4453">
        <v>437.19723863897536</v>
      </c>
      <c r="BI4453">
        <v>0.20000000000000004</v>
      </c>
      <c r="BJ4453">
        <v>2809.0039571855664</v>
      </c>
      <c r="BK4453">
        <v>700.8181971474171</v>
      </c>
      <c r="BL4453">
        <v>926.65973351616287</v>
      </c>
      <c r="BM4453">
        <v>997.24473940777648</v>
      </c>
      <c r="BN4453">
        <v>188.32421770324973</v>
      </c>
      <c r="BO4453">
        <v>28.350771943971395</v>
      </c>
      <c r="BP4453">
        <v>8.2336474353268574E-2</v>
      </c>
      <c r="BQ4453">
        <v>100</v>
      </c>
      <c r="BR4453">
        <v>290.34913530005889</v>
      </c>
      <c r="BS4453">
        <v>5.3793307655163568E-2</v>
      </c>
      <c r="BT4453">
        <v>3.0304221806256622E-4</v>
      </c>
      <c r="BU4453">
        <v>91.781073474561879</v>
      </c>
      <c r="BV4453">
        <v>0.52711229489598088</v>
      </c>
      <c r="BW4453">
        <v>13.63431555055681</v>
      </c>
      <c r="BX4453">
        <v>37.82454869176069</v>
      </c>
      <c r="BY4453">
        <v>31.464429138054001</v>
      </c>
      <c r="BZ4453">
        <v>1010.8372549555628</v>
      </c>
      <c r="CA4453">
        <v>329.82673917580905</v>
      </c>
      <c r="CB4453">
        <v>224.69504426714275</v>
      </c>
      <c r="CC4453" s="156">
        <v>1.01</v>
      </c>
      <c r="CD4453">
        <v>1270</v>
      </c>
      <c r="CE4453">
        <v>0.14417571258166251</v>
      </c>
      <c r="CF4453">
        <v>3.5950781874083741</v>
      </c>
      <c r="CG4453">
        <v>0.17573626284540519</v>
      </c>
      <c r="CH4453">
        <v>5.8944025716730559</v>
      </c>
      <c r="CI4453">
        <v>11</v>
      </c>
    </row>
    <row r="4454" spans="47:87" x14ac:dyDescent="0.3">
      <c r="AU4454">
        <v>0.3</v>
      </c>
      <c r="AV4454">
        <v>18.328094544254977</v>
      </c>
      <c r="AW4454">
        <v>0.23234417346683967</v>
      </c>
      <c r="AX4454">
        <v>1.3941352302575967</v>
      </c>
      <c r="AY4454">
        <v>317.96997720992113</v>
      </c>
      <c r="AZ4454">
        <v>9.2886488735053965E-2</v>
      </c>
      <c r="BA4454">
        <v>400.88832478818631</v>
      </c>
      <c r="BB4454">
        <v>395.35006002923797</v>
      </c>
      <c r="BC4454">
        <v>1</v>
      </c>
      <c r="BD4454">
        <v>34.890812761037324</v>
      </c>
      <c r="BE4454">
        <v>99.389210280844253</v>
      </c>
      <c r="BF4454">
        <v>15.922667472373959</v>
      </c>
      <c r="BG4454">
        <v>3.9939184795489826</v>
      </c>
      <c r="BH4454">
        <v>408.28221637554464</v>
      </c>
      <c r="BI4454">
        <v>0.20000000000000004</v>
      </c>
      <c r="BJ4454">
        <v>3077.3264032786528</v>
      </c>
      <c r="BK4454">
        <v>673.56506276068546</v>
      </c>
      <c r="BL4454">
        <v>929.63254688503434</v>
      </c>
      <c r="BM4454">
        <v>1032.2885387176777</v>
      </c>
      <c r="BN4454">
        <v>152.37045428616187</v>
      </c>
      <c r="BO4454">
        <v>20.851190193504202</v>
      </c>
      <c r="BP4454">
        <v>5.3082381505194808E-2</v>
      </c>
      <c r="BQ4454">
        <v>100</v>
      </c>
      <c r="BR4454">
        <v>384.35801731565999</v>
      </c>
      <c r="BS4454">
        <v>5.5471925406736629E-2</v>
      </c>
      <c r="BT4454">
        <v>3.2230804415506832E-4</v>
      </c>
      <c r="BU4454">
        <v>0</v>
      </c>
      <c r="BV4454">
        <v>0.57852138030623279</v>
      </c>
      <c r="BW4454">
        <v>14.816997382963262</v>
      </c>
      <c r="BX4454">
        <v>35.750417077851431</v>
      </c>
      <c r="BY4454">
        <v>32.534819965572417</v>
      </c>
      <c r="BZ4454">
        <v>872.1942224330146</v>
      </c>
      <c r="CA4454">
        <v>368.10951928058955</v>
      </c>
      <c r="CB4454">
        <v>225.62707541165034</v>
      </c>
      <c r="CC4454" s="156">
        <v>0.96</v>
      </c>
      <c r="CD4454">
        <v>2280</v>
      </c>
      <c r="CE4454">
        <v>-4.3602825073368878E-3</v>
      </c>
      <c r="CF4454">
        <v>1.7461083434860776</v>
      </c>
      <c r="CG4454">
        <v>5.4607869490763829E-2</v>
      </c>
      <c r="CH4454">
        <v>-17.708890766532534</v>
      </c>
      <c r="CI4454" t="s">
        <v>479</v>
      </c>
    </row>
    <row r="4455" spans="47:87" x14ac:dyDescent="0.3">
      <c r="AU4455">
        <v>0.3</v>
      </c>
      <c r="AV4455">
        <v>20.641622060195363</v>
      </c>
      <c r="AW4455">
        <v>0.4179272599352038</v>
      </c>
      <c r="AX4455">
        <v>2.247016590279673</v>
      </c>
      <c r="AY4455">
        <v>357.11875924496877</v>
      </c>
      <c r="AZ4455">
        <v>0.10174987140981352</v>
      </c>
      <c r="BA4455">
        <v>502.81173564882351</v>
      </c>
      <c r="BB4455">
        <v>348.87744443756111</v>
      </c>
      <c r="BC4455">
        <v>1</v>
      </c>
      <c r="BD4455">
        <v>42.122572903003217</v>
      </c>
      <c r="BE4455">
        <v>122.48603413410851</v>
      </c>
      <c r="BF4455">
        <v>2.7150781030026168</v>
      </c>
      <c r="BG4455">
        <v>5.2870293215825326</v>
      </c>
      <c r="BH4455">
        <v>408.04920529740883</v>
      </c>
      <c r="BI4455">
        <v>0.2</v>
      </c>
      <c r="BJ4455">
        <v>2868.1694779053296</v>
      </c>
      <c r="BK4455">
        <v>682.68921085593013</v>
      </c>
      <c r="BL4455">
        <v>842.78797906016712</v>
      </c>
      <c r="BM4455">
        <v>1078.5101501059571</v>
      </c>
      <c r="BN4455">
        <v>186.37293278575825</v>
      </c>
      <c r="BO4455">
        <v>37.82319594543408</v>
      </c>
      <c r="BP4455">
        <v>5.7298401635798107E-2</v>
      </c>
      <c r="BQ4455">
        <v>100</v>
      </c>
      <c r="BR4455">
        <v>343.65764928314263</v>
      </c>
      <c r="BS4455">
        <v>5.2228193858337262E-2</v>
      </c>
      <c r="BT4455">
        <v>3.3519345094769673E-4</v>
      </c>
      <c r="BU4455">
        <v>29.946334564760505</v>
      </c>
      <c r="BV4455">
        <v>0.4836423798611299</v>
      </c>
      <c r="BW4455">
        <v>13.569114526064535</v>
      </c>
      <c r="BX4455">
        <v>35.231697449032204</v>
      </c>
      <c r="BY4455">
        <v>31.554172616578224</v>
      </c>
      <c r="BZ4455">
        <v>906.59593165522938</v>
      </c>
      <c r="CA4455">
        <v>276.37750601992792</v>
      </c>
      <c r="CB4455">
        <v>231.53217964974706</v>
      </c>
      <c r="CC4455" s="156">
        <v>0.84</v>
      </c>
      <c r="CD4455">
        <v>2300</v>
      </c>
      <c r="CE4455">
        <v>8.6306330984009971E-2</v>
      </c>
      <c r="CF4455">
        <v>3.8066422292090381</v>
      </c>
      <c r="CG4455">
        <v>0.13324683238751941</v>
      </c>
      <c r="CH4455">
        <v>-0.20616740953423021</v>
      </c>
      <c r="CI4455" t="s">
        <v>479</v>
      </c>
    </row>
    <row r="4456" spans="47:87" x14ac:dyDescent="0.3">
      <c r="AU4456">
        <v>0.3</v>
      </c>
      <c r="AV4456">
        <v>19.925700797566307</v>
      </c>
      <c r="AW4456">
        <v>0.2881465875785677</v>
      </c>
      <c r="AX4456">
        <v>0.86188264781060586</v>
      </c>
      <c r="AY4456">
        <v>334.59970913389657</v>
      </c>
      <c r="AZ4456">
        <v>0.11116371755972408</v>
      </c>
      <c r="BA4456">
        <v>410.69583588180996</v>
      </c>
      <c r="BB4456">
        <v>450.77312990482449</v>
      </c>
      <c r="BC4456">
        <v>1</v>
      </c>
      <c r="BD4456">
        <v>34.970179040540494</v>
      </c>
      <c r="BE4456">
        <v>100.51926006372756</v>
      </c>
      <c r="BF4456">
        <v>20.303246572180395</v>
      </c>
      <c r="BG4456">
        <v>5.2199837569198326</v>
      </c>
      <c r="BH4456">
        <v>425.04876769451801</v>
      </c>
      <c r="BI4456">
        <v>0.2</v>
      </c>
      <c r="BJ4456">
        <v>2953.7874413468935</v>
      </c>
      <c r="BK4456">
        <v>688.73910879621121</v>
      </c>
      <c r="BL4456">
        <v>885.95560663308493</v>
      </c>
      <c r="BM4456">
        <v>858.27986371961015</v>
      </c>
      <c r="BN4456">
        <v>190.13385654323346</v>
      </c>
      <c r="BO4456">
        <v>26.164079648298937</v>
      </c>
      <c r="BP4456">
        <v>2.8837127579954942E-2</v>
      </c>
      <c r="BQ4456">
        <v>100</v>
      </c>
      <c r="BR4456">
        <v>349.54074280852922</v>
      </c>
      <c r="BS4456">
        <v>5.9380333433079538E-2</v>
      </c>
      <c r="BT4456">
        <v>2.9994435373472799E-4</v>
      </c>
      <c r="BU4456">
        <v>0</v>
      </c>
      <c r="BV4456">
        <v>0.5152103510752758</v>
      </c>
      <c r="BW4456">
        <v>15.2910774278823</v>
      </c>
      <c r="BX4456">
        <v>33.90475624357412</v>
      </c>
      <c r="BY4456">
        <v>31.787594404540048</v>
      </c>
      <c r="BZ4456">
        <v>1003.8134728247708</v>
      </c>
      <c r="CA4456">
        <v>162.24334080470629</v>
      </c>
      <c r="CB4456">
        <v>236.35171838994742</v>
      </c>
      <c r="CC4456" s="156">
        <v>1.1100000000000001</v>
      </c>
      <c r="CD4456">
        <v>2020</v>
      </c>
      <c r="CE4456">
        <v>7.1015904435485E-2</v>
      </c>
      <c r="CF4456">
        <v>2.8333272141682935</v>
      </c>
      <c r="CG4456">
        <v>0.10081664311433158</v>
      </c>
      <c r="CH4456">
        <v>-4.9240821892569073</v>
      </c>
      <c r="CI4456" t="s">
        <v>479</v>
      </c>
    </row>
    <row r="4457" spans="47:87" x14ac:dyDescent="0.3">
      <c r="AU4457">
        <v>0.3</v>
      </c>
      <c r="AV4457">
        <v>18.938696407769253</v>
      </c>
      <c r="AW4457">
        <v>0.2885763528207031</v>
      </c>
      <c r="AX4457">
        <v>1.4932246074878821</v>
      </c>
      <c r="AY4457">
        <v>338.24383956330604</v>
      </c>
      <c r="AZ4457">
        <v>9.5315797002628627E-2</v>
      </c>
      <c r="BA4457">
        <v>347.99958653120763</v>
      </c>
      <c r="BB4457">
        <v>406.0774659830663</v>
      </c>
      <c r="BC4457">
        <v>1</v>
      </c>
      <c r="BD4457">
        <v>42.970279042826988</v>
      </c>
      <c r="BE4457">
        <v>105.99917967413599</v>
      </c>
      <c r="BF4457">
        <v>20.245852974555561</v>
      </c>
      <c r="BG4457">
        <v>6.1841489215941596</v>
      </c>
      <c r="BH4457">
        <v>439.4293570695358</v>
      </c>
      <c r="BI4457">
        <v>0.20000000000000009</v>
      </c>
      <c r="BJ4457">
        <v>2369.3791813574885</v>
      </c>
      <c r="BK4457">
        <v>708.19326419957963</v>
      </c>
      <c r="BL4457">
        <v>903.44450027319749</v>
      </c>
      <c r="BM4457">
        <v>1001.0644683274056</v>
      </c>
      <c r="BN4457">
        <v>138.41963269578341</v>
      </c>
      <c r="BO4457">
        <v>26.502258653561015</v>
      </c>
      <c r="BP4457">
        <v>0</v>
      </c>
      <c r="BQ4457">
        <v>100</v>
      </c>
      <c r="BR4457">
        <v>419.85390464137356</v>
      </c>
      <c r="BS4457">
        <v>5.8039215594091906E-2</v>
      </c>
      <c r="BT4457">
        <v>3.1384244859184222E-4</v>
      </c>
      <c r="BU4457">
        <v>0</v>
      </c>
      <c r="BV4457">
        <v>0.55086257312502684</v>
      </c>
      <c r="BW4457">
        <v>15.120355976472526</v>
      </c>
      <c r="BX4457">
        <v>34.943228664963989</v>
      </c>
      <c r="BY4457">
        <v>37.096878889913881</v>
      </c>
      <c r="BZ4457">
        <v>726.22350904649306</v>
      </c>
      <c r="CA4457">
        <v>369.82425750566728</v>
      </c>
      <c r="CB4457">
        <v>224.40904738120909</v>
      </c>
      <c r="CC4457" s="156">
        <v>0.89</v>
      </c>
      <c r="CD4457">
        <v>1180</v>
      </c>
      <c r="CE4457">
        <v>0.22941992209212225</v>
      </c>
      <c r="CF4457">
        <v>8.6305131027276545</v>
      </c>
      <c r="CG4457">
        <v>0.30582244313545109</v>
      </c>
      <c r="CH4457">
        <v>29.279031823422997</v>
      </c>
      <c r="CI4457">
        <v>5</v>
      </c>
    </row>
    <row r="4458" spans="47:87" x14ac:dyDescent="0.3">
      <c r="AU4458">
        <v>0.3</v>
      </c>
      <c r="AV4458">
        <v>20.523346676134153</v>
      </c>
      <c r="AW4458">
        <v>0.21849397190034137</v>
      </c>
      <c r="AX4458">
        <v>0.37337547603795723</v>
      </c>
      <c r="AY4458">
        <v>364.47246459703734</v>
      </c>
      <c r="AZ4458">
        <v>8.7921757256554489E-2</v>
      </c>
      <c r="BA4458">
        <v>468.39132240323477</v>
      </c>
      <c r="BB4458">
        <v>409.33712556680609</v>
      </c>
      <c r="BC4458">
        <v>1</v>
      </c>
      <c r="BD4458">
        <v>39.179843023213891</v>
      </c>
      <c r="BE4458">
        <v>80.495506051641257</v>
      </c>
      <c r="BF4458">
        <v>9.0193602992519963</v>
      </c>
      <c r="BG4458">
        <v>4.3666777459339512</v>
      </c>
      <c r="BH4458">
        <v>402.33313623147279</v>
      </c>
      <c r="BI4458">
        <v>0.20000000000000004</v>
      </c>
      <c r="BJ4458">
        <v>2412.9632849861518</v>
      </c>
      <c r="BK4458">
        <v>676.00499997365239</v>
      </c>
      <c r="BL4458">
        <v>826.11104867778681</v>
      </c>
      <c r="BM4458">
        <v>859.94022059172289</v>
      </c>
      <c r="BN4458">
        <v>190.82044289107705</v>
      </c>
      <c r="BO4458">
        <v>19.730339848146514</v>
      </c>
      <c r="BP4458">
        <v>3.5098738984234733E-2</v>
      </c>
      <c r="BQ4458">
        <v>100</v>
      </c>
      <c r="BR4458">
        <v>378.58635985207974</v>
      </c>
      <c r="BS4458">
        <v>5.0636914650431498E-2</v>
      </c>
      <c r="BT4458">
        <v>3.0067042983088498E-4</v>
      </c>
      <c r="BU4458">
        <v>33.983253251868057</v>
      </c>
      <c r="BV4458">
        <v>0.57020749585320762</v>
      </c>
      <c r="BW4458">
        <v>15.030468130064392</v>
      </c>
      <c r="BX4458">
        <v>35.085311125517819</v>
      </c>
      <c r="BY4458">
        <v>34.65632449096632</v>
      </c>
      <c r="BZ4458">
        <v>1212.8596250780843</v>
      </c>
      <c r="CA4458">
        <v>204.23650299033454</v>
      </c>
      <c r="CB4458">
        <v>248.7421640481009</v>
      </c>
      <c r="CC4458" s="156">
        <v>1.1299999999999999</v>
      </c>
      <c r="CD4458">
        <v>1610</v>
      </c>
      <c r="CE4458">
        <v>6.1049468421202624E-2</v>
      </c>
      <c r="CF4458">
        <v>2.7888399327968476</v>
      </c>
      <c r="CG4458">
        <v>0.10326732010539548</v>
      </c>
      <c r="CH4458">
        <v>-7.1334400473495734</v>
      </c>
      <c r="CI4458" t="s">
        <v>479</v>
      </c>
    </row>
    <row r="4459" spans="47:87" x14ac:dyDescent="0.3">
      <c r="AU4459">
        <v>0.3</v>
      </c>
      <c r="AV4459">
        <v>19.33713682872671</v>
      </c>
      <c r="AW4459">
        <v>0.22813777281249156</v>
      </c>
      <c r="AX4459">
        <v>1.5098457688437164</v>
      </c>
      <c r="AY4459">
        <v>349.96576760881476</v>
      </c>
      <c r="AZ4459">
        <v>0.10231098804755094</v>
      </c>
      <c r="BA4459">
        <v>441.39744778986852</v>
      </c>
      <c r="BB4459">
        <v>370.73488144734489</v>
      </c>
      <c r="BC4459">
        <v>1</v>
      </c>
      <c r="BD4459">
        <v>39.918131597092383</v>
      </c>
      <c r="BE4459">
        <v>102.12056614097909</v>
      </c>
      <c r="BF4459">
        <v>11.038362518138511</v>
      </c>
      <c r="BG4459">
        <v>6.1718643492221181</v>
      </c>
      <c r="BH4459">
        <v>397.80791693185546</v>
      </c>
      <c r="BI4459">
        <v>0.20000000000000007</v>
      </c>
      <c r="BJ4459">
        <v>2388.4411591237053</v>
      </c>
      <c r="BK4459">
        <v>698.62228873522952</v>
      </c>
      <c r="BL4459">
        <v>896.30100389599397</v>
      </c>
      <c r="BM4459">
        <v>863.72890238362015</v>
      </c>
      <c r="BN4459">
        <v>118.47290033371165</v>
      </c>
      <c r="BO4459">
        <v>20.401465782928824</v>
      </c>
      <c r="BP4459">
        <v>6.0832235327303176E-2</v>
      </c>
      <c r="BQ4459">
        <v>100</v>
      </c>
      <c r="BR4459">
        <v>340.45811846919327</v>
      </c>
      <c r="BS4459">
        <v>5.5766077808135625E-2</v>
      </c>
      <c r="BT4459">
        <v>2.9941391018755608E-4</v>
      </c>
      <c r="BU4459">
        <v>0</v>
      </c>
      <c r="BV4459">
        <v>0.5395740752216025</v>
      </c>
      <c r="BW4459">
        <v>14.025287358461423</v>
      </c>
      <c r="BX4459">
        <v>35.386765075665821</v>
      </c>
      <c r="BY4459">
        <v>35.242236982279245</v>
      </c>
      <c r="BZ4459">
        <v>1083.9280295880349</v>
      </c>
      <c r="CA4459">
        <v>272.74901976867892</v>
      </c>
      <c r="CB4459">
        <v>230.75494146033233</v>
      </c>
      <c r="CC4459" s="156">
        <v>0.88</v>
      </c>
      <c r="CD4459">
        <v>1470</v>
      </c>
      <c r="CE4459">
        <v>0.18914832770722922</v>
      </c>
      <c r="CF4459">
        <v>6.4986488834329768</v>
      </c>
      <c r="CG4459">
        <v>0.23325227058918951</v>
      </c>
      <c r="CH4459">
        <v>19.930115553614595</v>
      </c>
      <c r="CI4459">
        <v>7</v>
      </c>
    </row>
    <row r="4460" spans="47:87" x14ac:dyDescent="0.3">
      <c r="AU4460">
        <v>0.3</v>
      </c>
      <c r="AV4460">
        <v>20.467556252775772</v>
      </c>
      <c r="AW4460">
        <v>0.27265952882483319</v>
      </c>
      <c r="AX4460">
        <v>1.2479950771630426</v>
      </c>
      <c r="AY4460">
        <v>347.98681325208514</v>
      </c>
      <c r="AZ4460">
        <v>9.890472217756309E-2</v>
      </c>
      <c r="BA4460">
        <v>423.93917459185963</v>
      </c>
      <c r="BB4460">
        <v>300.91328996587208</v>
      </c>
      <c r="BC4460">
        <v>1</v>
      </c>
      <c r="BD4460">
        <v>31.683719653466298</v>
      </c>
      <c r="BE4460">
        <v>96.300750180309123</v>
      </c>
      <c r="BF4460">
        <v>9.7831263498884908</v>
      </c>
      <c r="BG4460">
        <v>4.5142452902548724</v>
      </c>
      <c r="BH4460">
        <v>437.2350815922502</v>
      </c>
      <c r="BI4460">
        <v>0.19999999999999998</v>
      </c>
      <c r="BJ4460">
        <v>2992.2480792045567</v>
      </c>
      <c r="BK4460">
        <v>685.40822667650752</v>
      </c>
      <c r="BL4460">
        <v>920.11634874108165</v>
      </c>
      <c r="BM4460">
        <v>979.95764266616857</v>
      </c>
      <c r="BN4460">
        <v>182.89321351278934</v>
      </c>
      <c r="BO4460">
        <v>24.606460165313454</v>
      </c>
      <c r="BP4460">
        <v>4.5686130061434738E-2</v>
      </c>
      <c r="BQ4460">
        <v>100</v>
      </c>
      <c r="BR4460">
        <v>368.57323698015119</v>
      </c>
      <c r="BS4460">
        <v>5.6819010726310973E-2</v>
      </c>
      <c r="BT4460">
        <v>3.0767120183524847E-4</v>
      </c>
      <c r="BU4460">
        <v>0</v>
      </c>
      <c r="BV4460">
        <v>0.48144319804126401</v>
      </c>
      <c r="BW4460">
        <v>14.605871879920183</v>
      </c>
      <c r="BX4460">
        <v>33.831635743565208</v>
      </c>
      <c r="BY4460">
        <v>32.936579014732899</v>
      </c>
      <c r="BZ4460">
        <v>1032.6826250450711</v>
      </c>
      <c r="CA4460">
        <v>324.82514404316646</v>
      </c>
      <c r="CB4460">
        <v>240.43684366219196</v>
      </c>
      <c r="CC4460" s="156">
        <v>0.9</v>
      </c>
      <c r="CD4460">
        <v>2910</v>
      </c>
      <c r="CE4460">
        <v>6.3369485936710657E-2</v>
      </c>
      <c r="CF4460">
        <v>2.3135239512497274</v>
      </c>
      <c r="CG4460">
        <v>9.8832117493266702E-2</v>
      </c>
      <c r="CH4460">
        <v>-4.5671218754330489</v>
      </c>
      <c r="CI4460" t="s">
        <v>479</v>
      </c>
    </row>
    <row r="4461" spans="47:87" x14ac:dyDescent="0.3">
      <c r="AU4461">
        <v>0.3</v>
      </c>
      <c r="AV4461">
        <v>19.559419841019722</v>
      </c>
      <c r="AW4461">
        <v>0.29704083942535858</v>
      </c>
      <c r="AX4461">
        <v>1.3118219798386124</v>
      </c>
      <c r="AY4461">
        <v>342.37498630761991</v>
      </c>
      <c r="AZ4461">
        <v>9.7027657716592886E-2</v>
      </c>
      <c r="BA4461">
        <v>352.58403026081112</v>
      </c>
      <c r="BB4461">
        <v>344.00828402287982</v>
      </c>
      <c r="BC4461">
        <v>1</v>
      </c>
      <c r="BD4461">
        <v>39.744384346570399</v>
      </c>
      <c r="BE4461">
        <v>100.15282446182501</v>
      </c>
      <c r="BF4461">
        <v>22.645031114207193</v>
      </c>
      <c r="BG4461">
        <v>4.8099698468553012</v>
      </c>
      <c r="BH4461">
        <v>389.29906050746405</v>
      </c>
      <c r="BI4461">
        <v>0.2</v>
      </c>
      <c r="BJ4461">
        <v>2363.0109851929483</v>
      </c>
      <c r="BK4461">
        <v>676.39556842635579</v>
      </c>
      <c r="BL4461">
        <v>901.60583862199849</v>
      </c>
      <c r="BM4461">
        <v>924.80326167759108</v>
      </c>
      <c r="BN4461">
        <v>174.05068819573353</v>
      </c>
      <c r="BO4461">
        <v>26.871148317180999</v>
      </c>
      <c r="BP4461">
        <v>4.2012532629646396E-2</v>
      </c>
      <c r="BQ4461">
        <v>100</v>
      </c>
      <c r="BR4461">
        <v>315.40131290549516</v>
      </c>
      <c r="BS4461">
        <v>5.8117061600762507E-2</v>
      </c>
      <c r="BT4461">
        <v>3.140374071028977E-4</v>
      </c>
      <c r="BU4461">
        <v>0</v>
      </c>
      <c r="BV4461">
        <v>0.51518459528546412</v>
      </c>
      <c r="BW4461">
        <v>13.676271519749939</v>
      </c>
      <c r="BX4461">
        <v>36.97297781456917</v>
      </c>
      <c r="BY4461">
        <v>31.405899982279927</v>
      </c>
      <c r="BZ4461">
        <v>1169.0925402551088</v>
      </c>
      <c r="CA4461">
        <v>327.01568827351019</v>
      </c>
      <c r="CB4461">
        <v>237.2027991522304</v>
      </c>
      <c r="CC4461" s="156">
        <v>0.92</v>
      </c>
      <c r="CD4461">
        <v>1710</v>
      </c>
      <c r="CE4461">
        <v>0.16495467640676309</v>
      </c>
      <c r="CF4461">
        <v>5.9955720767635619</v>
      </c>
      <c r="CG4461">
        <v>0.19993123503160748</v>
      </c>
      <c r="CH4461">
        <v>12.463604605631373</v>
      </c>
      <c r="CI4461">
        <v>9</v>
      </c>
    </row>
    <row r="4462" spans="47:87" x14ac:dyDescent="0.3">
      <c r="AU4462">
        <v>0.3</v>
      </c>
      <c r="AV4462">
        <v>21.105272967022334</v>
      </c>
      <c r="AW4462">
        <v>0.3182212726785017</v>
      </c>
      <c r="AX4462">
        <v>1.4371096222865523</v>
      </c>
      <c r="AY4462">
        <v>355.02150023391437</v>
      </c>
      <c r="AZ4462">
        <v>9.8221465262934043E-2</v>
      </c>
      <c r="BA4462">
        <v>417.78233050211531</v>
      </c>
      <c r="BB4462">
        <v>348.81070543537885</v>
      </c>
      <c r="BC4462">
        <v>1</v>
      </c>
      <c r="BD4462">
        <v>44.436520657513029</v>
      </c>
      <c r="BE4462">
        <v>87.736516508300909</v>
      </c>
      <c r="BF4462">
        <v>13.850684461163935</v>
      </c>
      <c r="BG4462">
        <v>3.8972958087172613</v>
      </c>
      <c r="BH4462">
        <v>429.80288506955162</v>
      </c>
      <c r="BI4462">
        <v>0.20000000000000004</v>
      </c>
      <c r="BJ4462">
        <v>2311.4695722048941</v>
      </c>
      <c r="BK4462">
        <v>676.35538356750692</v>
      </c>
      <c r="BL4462">
        <v>931.36995897022848</v>
      </c>
      <c r="BM4462">
        <v>900.47348174989372</v>
      </c>
      <c r="BN4462">
        <v>183.66370599818879</v>
      </c>
      <c r="BO4462">
        <v>28.737997501372078</v>
      </c>
      <c r="BP4462">
        <v>5.1005200283174359E-2</v>
      </c>
      <c r="BQ4462">
        <v>100</v>
      </c>
      <c r="BR4462">
        <v>356.34596673988847</v>
      </c>
      <c r="BS4462">
        <v>5.563047132211911E-2</v>
      </c>
      <c r="BT4462">
        <v>2.8281545949367082E-4</v>
      </c>
      <c r="BU4462">
        <v>0</v>
      </c>
      <c r="BV4462">
        <v>0.48178029290154006</v>
      </c>
      <c r="BW4462">
        <v>15.216831972881453</v>
      </c>
      <c r="BX4462">
        <v>37.294889557476026</v>
      </c>
      <c r="BY4462">
        <v>36.209417991325431</v>
      </c>
      <c r="BZ4462">
        <v>869.82197255781955</v>
      </c>
      <c r="CA4462">
        <v>216.77727106456385</v>
      </c>
      <c r="CB4462">
        <v>237.73303203191278</v>
      </c>
      <c r="CC4462" s="156">
        <v>1.05</v>
      </c>
      <c r="CD4462">
        <v>1720</v>
      </c>
      <c r="CE4462">
        <v>0.11408350613518992</v>
      </c>
      <c r="CF4462">
        <v>4.4648332173243581</v>
      </c>
      <c r="CG4462">
        <v>0.15376145673308764</v>
      </c>
      <c r="CH4462">
        <v>3.3189827507911827</v>
      </c>
      <c r="CI4462">
        <v>15</v>
      </c>
    </row>
    <row r="4463" spans="47:87" x14ac:dyDescent="0.3">
      <c r="AU4463">
        <v>0.3</v>
      </c>
      <c r="AV4463">
        <v>19.490151116666933</v>
      </c>
      <c r="AW4463">
        <v>0.32206152101951729</v>
      </c>
      <c r="AX4463">
        <v>2.1590843657184973</v>
      </c>
      <c r="AY4463">
        <v>303.30423924565002</v>
      </c>
      <c r="AZ4463">
        <v>0.10679416690442807</v>
      </c>
      <c r="BA4463">
        <v>412.03251289130714</v>
      </c>
      <c r="BB4463">
        <v>309.25813688936978</v>
      </c>
      <c r="BC4463">
        <v>1</v>
      </c>
      <c r="BD4463">
        <v>43.065838634369385</v>
      </c>
      <c r="BE4463">
        <v>83.540429297515146</v>
      </c>
      <c r="BF4463">
        <v>11.040899842816739</v>
      </c>
      <c r="BG4463">
        <v>4.6808838600893941</v>
      </c>
      <c r="BH4463">
        <v>441.39458978684024</v>
      </c>
      <c r="BI4463">
        <v>0.20000000000000004</v>
      </c>
      <c r="BJ4463">
        <v>2650.9469310481691</v>
      </c>
      <c r="BK4463">
        <v>660.51833337694859</v>
      </c>
      <c r="BL4463">
        <v>831.97168688702334</v>
      </c>
      <c r="BM4463">
        <v>892.21789787253238</v>
      </c>
      <c r="BN4463">
        <v>113.97403964735805</v>
      </c>
      <c r="BO4463">
        <v>29.30292099613597</v>
      </c>
      <c r="BP4463">
        <v>2.5117612163281063E-2</v>
      </c>
      <c r="BQ4463">
        <v>100</v>
      </c>
      <c r="BR4463">
        <v>355.306416308873</v>
      </c>
      <c r="BS4463">
        <v>5.4581168620962031E-2</v>
      </c>
      <c r="BT4463">
        <v>2.8546021493603178E-4</v>
      </c>
      <c r="BU4463">
        <v>112.01349575808227</v>
      </c>
      <c r="BV4463">
        <v>0.55369486129433132</v>
      </c>
      <c r="BW4463">
        <v>14.552140660346723</v>
      </c>
      <c r="BX4463">
        <v>34.41134209464817</v>
      </c>
      <c r="BY4463">
        <v>32.168332818436717</v>
      </c>
      <c r="BZ4463">
        <v>902.25608007541803</v>
      </c>
      <c r="CA4463">
        <v>226.46799531426376</v>
      </c>
      <c r="CB4463">
        <v>223.18948352067471</v>
      </c>
      <c r="CC4463" s="156">
        <v>0.75</v>
      </c>
      <c r="CD4463">
        <v>2030</v>
      </c>
      <c r="CE4463">
        <v>0.1465029704879921</v>
      </c>
      <c r="CF4463">
        <v>5.4454765739628685</v>
      </c>
      <c r="CG4463">
        <v>0.19396191597818421</v>
      </c>
      <c r="CH4463">
        <v>8.4286142194641531</v>
      </c>
      <c r="CI4463">
        <v>10</v>
      </c>
    </row>
    <row r="4464" spans="47:87" x14ac:dyDescent="0.3">
      <c r="AU4464">
        <v>0.3</v>
      </c>
      <c r="AV4464">
        <v>20.113164489253649</v>
      </c>
      <c r="AW4464">
        <v>0.27270974264507075</v>
      </c>
      <c r="AX4464">
        <v>0.76188589342124868</v>
      </c>
      <c r="AY4464">
        <v>312.71472463119551</v>
      </c>
      <c r="AZ4464">
        <v>0.12239463558782157</v>
      </c>
      <c r="BA4464">
        <v>376.24042979567326</v>
      </c>
      <c r="BB4464">
        <v>346.3367933312262</v>
      </c>
      <c r="BC4464">
        <v>1</v>
      </c>
      <c r="BD4464">
        <v>37.92624820498493</v>
      </c>
      <c r="BE4464">
        <v>99.372574955163273</v>
      </c>
      <c r="BF4464">
        <v>14.753624560959167</v>
      </c>
      <c r="BG4464">
        <v>6.370307338493058</v>
      </c>
      <c r="BH4464">
        <v>378.74015260928491</v>
      </c>
      <c r="BI4464">
        <v>0.19999999999999998</v>
      </c>
      <c r="BJ4464">
        <v>2537.7301520321766</v>
      </c>
      <c r="BK4464">
        <v>688.36550313116584</v>
      </c>
      <c r="BL4464">
        <v>830.92174315877924</v>
      </c>
      <c r="BM4464">
        <v>966.50433805326816</v>
      </c>
      <c r="BN4464">
        <v>174.08594009508391</v>
      </c>
      <c r="BO4464">
        <v>24.42693529587299</v>
      </c>
      <c r="BP4464">
        <v>6.7914786821054299E-2</v>
      </c>
      <c r="BQ4464">
        <v>100</v>
      </c>
      <c r="BR4464">
        <v>294.60535981035179</v>
      </c>
      <c r="BS4464">
        <v>5.4761016522525657E-2</v>
      </c>
      <c r="BT4464">
        <v>2.9260126693848138E-4</v>
      </c>
      <c r="BU4464">
        <v>0</v>
      </c>
      <c r="BV4464">
        <v>0.57120696001942606</v>
      </c>
      <c r="BW4464">
        <v>15.114854282617706</v>
      </c>
      <c r="BX4464">
        <v>34.906590381386046</v>
      </c>
      <c r="BY4464">
        <v>30.445216720803693</v>
      </c>
      <c r="BZ4464">
        <v>1224.2981254346371</v>
      </c>
      <c r="CA4464">
        <v>276.66713895388034</v>
      </c>
      <c r="CB4464">
        <v>228.8682143760646</v>
      </c>
      <c r="CC4464" s="156">
        <v>0.85</v>
      </c>
      <c r="CD4464">
        <v>2290</v>
      </c>
      <c r="CE4464">
        <v>9.6228428793213583E-2</v>
      </c>
      <c r="CF4464">
        <v>3.8505856519213353</v>
      </c>
      <c r="CG4464">
        <v>0.1261571716794895</v>
      </c>
      <c r="CH4464">
        <v>1.5231908002892796</v>
      </c>
      <c r="CI4464">
        <v>17</v>
      </c>
    </row>
    <row r="4465" spans="47:87" x14ac:dyDescent="0.3">
      <c r="AU4465">
        <v>0.3</v>
      </c>
      <c r="AV4465">
        <v>18.731188907684324</v>
      </c>
      <c r="AW4465">
        <v>0.24809350365351301</v>
      </c>
      <c r="AX4465">
        <v>1.2904273324538935</v>
      </c>
      <c r="AY4465">
        <v>319.01360561408683</v>
      </c>
      <c r="AZ4465">
        <v>0.10080062040597901</v>
      </c>
      <c r="BA4465">
        <v>455.48361985575889</v>
      </c>
      <c r="BB4465">
        <v>247.06256592975566</v>
      </c>
      <c r="BC4465">
        <v>1</v>
      </c>
      <c r="BD4465">
        <v>33.870110848569858</v>
      </c>
      <c r="BE4465">
        <v>103.04780843700365</v>
      </c>
      <c r="BF4465">
        <v>22.041613857441195</v>
      </c>
      <c r="BG4465">
        <v>3.6118743157888136</v>
      </c>
      <c r="BH4465">
        <v>443.95121140935169</v>
      </c>
      <c r="BI4465">
        <v>0.20000000000000007</v>
      </c>
      <c r="BJ4465">
        <v>2602.9387098021721</v>
      </c>
      <c r="BK4465">
        <v>694.70834626516182</v>
      </c>
      <c r="BL4465">
        <v>856.6065030777421</v>
      </c>
      <c r="BM4465">
        <v>1015.9710044134164</v>
      </c>
      <c r="BN4465">
        <v>196.58088570802272</v>
      </c>
      <c r="BO4465">
        <v>22.108695790753316</v>
      </c>
      <c r="BP4465">
        <v>7.5587994844469236E-2</v>
      </c>
      <c r="BQ4465">
        <v>100</v>
      </c>
      <c r="BR4465">
        <v>337.27150179945954</v>
      </c>
      <c r="BS4465">
        <v>5.7103213907199989E-2</v>
      </c>
      <c r="BT4465">
        <v>3.2633169722684436E-4</v>
      </c>
      <c r="BU4465">
        <v>25.743765323126532</v>
      </c>
      <c r="BV4465">
        <v>0.63187669470567076</v>
      </c>
      <c r="BW4465">
        <v>15.513115896434091</v>
      </c>
      <c r="BX4465">
        <v>36.839632826500051</v>
      </c>
      <c r="BY4465">
        <v>29.296779893358611</v>
      </c>
      <c r="BZ4465">
        <v>670.97421657782661</v>
      </c>
      <c r="CA4465">
        <v>357.30179774765855</v>
      </c>
      <c r="CB4465">
        <v>216.91258131773469</v>
      </c>
      <c r="CC4465" s="156">
        <v>1.01</v>
      </c>
      <c r="CD4465">
        <v>1800</v>
      </c>
      <c r="CE4465">
        <v>0.10660939704490668</v>
      </c>
      <c r="CF4465">
        <v>4.5290289182400922</v>
      </c>
      <c r="CG4465">
        <v>0.14201600960943625</v>
      </c>
      <c r="CH4465">
        <v>4.2351490148266562</v>
      </c>
      <c r="CI4465">
        <v>15</v>
      </c>
    </row>
    <row r="4466" spans="47:87" x14ac:dyDescent="0.3">
      <c r="AU4466">
        <v>0.3</v>
      </c>
      <c r="AV4466">
        <v>18.422479734514145</v>
      </c>
      <c r="AW4466">
        <v>0.27591623048151875</v>
      </c>
      <c r="AX4466">
        <v>1.3044702398361223</v>
      </c>
      <c r="AY4466">
        <v>274.4674032550767</v>
      </c>
      <c r="AZ4466">
        <v>0.10352485812037678</v>
      </c>
      <c r="BA4466">
        <v>323.13178135399545</v>
      </c>
      <c r="BB4466">
        <v>362.77309177374957</v>
      </c>
      <c r="BC4466">
        <v>1</v>
      </c>
      <c r="BD4466">
        <v>44.660764270053427</v>
      </c>
      <c r="BE4466">
        <v>107.31522074378491</v>
      </c>
      <c r="BF4466">
        <v>17.398688410011999</v>
      </c>
      <c r="BG4466">
        <v>4.134933924801083</v>
      </c>
      <c r="BH4466">
        <v>381.49909284486358</v>
      </c>
      <c r="BI4466">
        <v>0.2</v>
      </c>
      <c r="BJ4466">
        <v>2228.5637998379689</v>
      </c>
      <c r="BK4466">
        <v>693.66550486426513</v>
      </c>
      <c r="BL4466">
        <v>821.53131295806418</v>
      </c>
      <c r="BM4466">
        <v>699.11374250303743</v>
      </c>
      <c r="BN4466">
        <v>180.73585106664538</v>
      </c>
      <c r="BO4466">
        <v>24.938231841866269</v>
      </c>
      <c r="BP4466">
        <v>4.1620185483265841E-2</v>
      </c>
      <c r="BQ4466">
        <v>100</v>
      </c>
      <c r="BR4466">
        <v>299.78709335423184</v>
      </c>
      <c r="BS4466">
        <v>5.577390919089413E-2</v>
      </c>
      <c r="BT4466">
        <v>3.2050038776619793E-4</v>
      </c>
      <c r="BU4466">
        <v>95.00442936499087</v>
      </c>
      <c r="BV4466">
        <v>0.52157297802880598</v>
      </c>
      <c r="BW4466">
        <v>14.094367790523298</v>
      </c>
      <c r="BX4466">
        <v>36.73720811545283</v>
      </c>
      <c r="BY4466">
        <v>39.06658549428041</v>
      </c>
      <c r="BZ4466">
        <v>1321.8874575219606</v>
      </c>
      <c r="CA4466">
        <v>248.41223665975812</v>
      </c>
      <c r="CB4466">
        <v>240.15698336055863</v>
      </c>
      <c r="CC4466" s="156">
        <v>0.72</v>
      </c>
      <c r="CD4466">
        <v>2780</v>
      </c>
      <c r="CE4466">
        <v>7.6288212618130569E-2</v>
      </c>
      <c r="CF4466">
        <v>2.7809100645820601</v>
      </c>
      <c r="CG4466">
        <v>0.10774539115521511</v>
      </c>
      <c r="CH4466">
        <v>-4.7231396209736669</v>
      </c>
      <c r="CI4466" t="s">
        <v>479</v>
      </c>
    </row>
    <row r="4467" spans="47:87" x14ac:dyDescent="0.3">
      <c r="AU4467">
        <v>0.3</v>
      </c>
      <c r="AV4467">
        <v>19.227408541914194</v>
      </c>
      <c r="AW4467">
        <v>0.28133110549789214</v>
      </c>
      <c r="AX4467">
        <v>0.92784603792923481</v>
      </c>
      <c r="AY4467">
        <v>322.27606703995423</v>
      </c>
      <c r="AZ4467">
        <v>8.9401603574697494E-2</v>
      </c>
      <c r="BA4467">
        <v>394.18651256145284</v>
      </c>
      <c r="BB4467">
        <v>331.16599372538525</v>
      </c>
      <c r="BC4467">
        <v>1</v>
      </c>
      <c r="BD4467">
        <v>35.483894544676815</v>
      </c>
      <c r="BE4467">
        <v>99.333404129950779</v>
      </c>
      <c r="BF4467">
        <v>6.450081727787973</v>
      </c>
      <c r="BG4467">
        <v>4.3881172439392993</v>
      </c>
      <c r="BH4467">
        <v>429.56680289088683</v>
      </c>
      <c r="BI4467">
        <v>0.2</v>
      </c>
      <c r="BJ4467">
        <v>2412.0883453124557</v>
      </c>
      <c r="BK4467">
        <v>703.25294200499718</v>
      </c>
      <c r="BL4467">
        <v>866.75692210308262</v>
      </c>
      <c r="BM4467">
        <v>1011.0960888632284</v>
      </c>
      <c r="BN4467">
        <v>139.89741142940574</v>
      </c>
      <c r="BO4467">
        <v>25.647055913872162</v>
      </c>
      <c r="BP4467">
        <v>1.5891345232802539E-2</v>
      </c>
      <c r="BQ4467">
        <v>100</v>
      </c>
      <c r="BR4467">
        <v>305.96253499425768</v>
      </c>
      <c r="BS4467">
        <v>5.0368578735163497E-2</v>
      </c>
      <c r="BT4467">
        <v>2.8144788085328066E-4</v>
      </c>
      <c r="BU4467">
        <v>0</v>
      </c>
      <c r="BV4467">
        <v>0.54347261664674029</v>
      </c>
      <c r="BW4467">
        <v>14.846384216497066</v>
      </c>
      <c r="BX4467">
        <v>36.402056278270713</v>
      </c>
      <c r="BY4467">
        <v>28.032043425367444</v>
      </c>
      <c r="BZ4467">
        <v>963.65771547273505</v>
      </c>
      <c r="CA4467">
        <v>158.83230055377683</v>
      </c>
      <c r="CB4467">
        <v>213.19718183618286</v>
      </c>
      <c r="CC4467" s="156">
        <v>0.76</v>
      </c>
      <c r="CD4467">
        <v>2060</v>
      </c>
      <c r="CE4467">
        <v>0.19927187051321704</v>
      </c>
      <c r="CF4467">
        <v>6.7481734884162794</v>
      </c>
      <c r="CG4467">
        <v>0.23591972124915303</v>
      </c>
      <c r="CH4467">
        <v>26.866832367158437</v>
      </c>
      <c r="CI4467">
        <v>7</v>
      </c>
    </row>
    <row r="4468" spans="47:87" x14ac:dyDescent="0.3">
      <c r="AU4468">
        <v>0.3</v>
      </c>
      <c r="AV4468">
        <v>21.323769479443921</v>
      </c>
      <c r="AW4468">
        <v>0.33878448871234357</v>
      </c>
      <c r="AX4468">
        <v>1.6368520176579802</v>
      </c>
      <c r="AY4468">
        <v>320.14945224698226</v>
      </c>
      <c r="AZ4468">
        <v>0.10807538684488448</v>
      </c>
      <c r="BA4468">
        <v>381.38348353527266</v>
      </c>
      <c r="BB4468">
        <v>304.98269322667625</v>
      </c>
      <c r="BC4468">
        <v>1</v>
      </c>
      <c r="BD4468">
        <v>37.14848468873241</v>
      </c>
      <c r="BE4468">
        <v>97.704334873672295</v>
      </c>
      <c r="BF4468">
        <v>17.17743168902452</v>
      </c>
      <c r="BG4468">
        <v>6.4655608782930223</v>
      </c>
      <c r="BH4468">
        <v>415.9951767580439</v>
      </c>
      <c r="BI4468">
        <v>0.2</v>
      </c>
      <c r="BJ4468">
        <v>2767.7295467188396</v>
      </c>
      <c r="BK4468">
        <v>705.03177678791599</v>
      </c>
      <c r="BL4468">
        <v>917.11842129799993</v>
      </c>
      <c r="BM4468">
        <v>1124.6858453458688</v>
      </c>
      <c r="BN4468">
        <v>154.47325776093038</v>
      </c>
      <c r="BO4468">
        <v>30.683644554342163</v>
      </c>
      <c r="BP4468">
        <v>4.3530641200589255E-2</v>
      </c>
      <c r="BQ4468">
        <v>100</v>
      </c>
      <c r="BR4468">
        <v>288.71022659812979</v>
      </c>
      <c r="BS4468">
        <v>5.0762435023841354E-2</v>
      </c>
      <c r="BT4468">
        <v>2.8520391687044885E-4</v>
      </c>
      <c r="BU4468">
        <v>0</v>
      </c>
      <c r="BV4468">
        <v>0.50825986579006532</v>
      </c>
      <c r="BW4468">
        <v>16.038968442879398</v>
      </c>
      <c r="BX4468">
        <v>34.662214236578393</v>
      </c>
      <c r="BY4468">
        <v>32.661366016340864</v>
      </c>
      <c r="BZ4468">
        <v>881.51681178375861</v>
      </c>
      <c r="CA4468">
        <v>328.28083199194157</v>
      </c>
      <c r="CB4468">
        <v>233.55940477090689</v>
      </c>
      <c r="CC4468" s="156">
        <v>1.01</v>
      </c>
      <c r="CD4468">
        <v>1060</v>
      </c>
      <c r="CE4468">
        <v>0.17225594621869855</v>
      </c>
      <c r="CF4468">
        <v>6.3602220987096736</v>
      </c>
      <c r="CG4468">
        <v>0.21050154996437387</v>
      </c>
      <c r="CH4468">
        <v>13.964178043441068</v>
      </c>
      <c r="CI4468">
        <v>9</v>
      </c>
    </row>
    <row r="4469" spans="47:87" x14ac:dyDescent="0.3">
      <c r="AU4469">
        <v>0.3</v>
      </c>
      <c r="AV4469">
        <v>19.396656461314969</v>
      </c>
      <c r="AW4469">
        <v>0.28030640742682345</v>
      </c>
      <c r="AX4469">
        <v>1.4959466306681679</v>
      </c>
      <c r="AY4469">
        <v>330.79630073582604</v>
      </c>
      <c r="AZ4469">
        <v>9.9471899630924204E-2</v>
      </c>
      <c r="BA4469">
        <v>483.54833605366031</v>
      </c>
      <c r="BB4469">
        <v>349.50493871218498</v>
      </c>
      <c r="BC4469">
        <v>1</v>
      </c>
      <c r="BD4469">
        <v>39.850129414379197</v>
      </c>
      <c r="BE4469">
        <v>85.063946543218748</v>
      </c>
      <c r="BF4469">
        <v>16.692181191000362</v>
      </c>
      <c r="BG4469">
        <v>3.7424259531876816</v>
      </c>
      <c r="BH4469">
        <v>426.33434831304169</v>
      </c>
      <c r="BI4469">
        <v>0.19999999999999998</v>
      </c>
      <c r="BJ4469">
        <v>2672.3853450281545</v>
      </c>
      <c r="BK4469">
        <v>683.21828742447258</v>
      </c>
      <c r="BL4469">
        <v>832.01200378312944</v>
      </c>
      <c r="BM4469">
        <v>848.03403621317455</v>
      </c>
      <c r="BN4469">
        <v>211.31309887378782</v>
      </c>
      <c r="BO4469">
        <v>25.430826208172654</v>
      </c>
      <c r="BP4469">
        <v>3.0685867533229428E-2</v>
      </c>
      <c r="BQ4469">
        <v>100</v>
      </c>
      <c r="BR4469">
        <v>329.27035988772172</v>
      </c>
      <c r="BS4469">
        <v>5.5062013272623368E-2</v>
      </c>
      <c r="BT4469">
        <v>2.9016369178747655E-4</v>
      </c>
      <c r="BU4469">
        <v>0</v>
      </c>
      <c r="BV4469">
        <v>0.52060227719769825</v>
      </c>
      <c r="BW4469">
        <v>15.087604413381127</v>
      </c>
      <c r="BX4469">
        <v>35.040800122359343</v>
      </c>
      <c r="BY4469">
        <v>26.927556141161332</v>
      </c>
      <c r="BZ4469">
        <v>1021.2642541851253</v>
      </c>
      <c r="CA4469">
        <v>255.90661618541526</v>
      </c>
      <c r="CB4469">
        <v>216.55431139183344</v>
      </c>
      <c r="CC4469" s="156">
        <v>0.99</v>
      </c>
      <c r="CD4469">
        <v>1240</v>
      </c>
      <c r="CE4469">
        <v>0.15937207762732331</v>
      </c>
      <c r="CF4469">
        <v>5.3458703982679285</v>
      </c>
      <c r="CG4469">
        <v>0.19300812379596111</v>
      </c>
      <c r="CH4469">
        <v>15.843637773122305</v>
      </c>
      <c r="CI4469">
        <v>9</v>
      </c>
    </row>
    <row r="4470" spans="47:87" x14ac:dyDescent="0.3">
      <c r="AU4470">
        <v>0.3</v>
      </c>
      <c r="AV4470">
        <v>21.156621373988671</v>
      </c>
      <c r="AW4470">
        <v>0.31015605164702337</v>
      </c>
      <c r="AX4470">
        <v>1.9308065446781071</v>
      </c>
      <c r="AY4470">
        <v>349.53699022276191</v>
      </c>
      <c r="AZ4470">
        <v>0.10031337152348063</v>
      </c>
      <c r="BA4470">
        <v>381.11061501852026</v>
      </c>
      <c r="BB4470">
        <v>407.4075115899758</v>
      </c>
      <c r="BC4470">
        <v>1</v>
      </c>
      <c r="BD4470">
        <v>40.307481388756159</v>
      </c>
      <c r="BE4470">
        <v>103.66978853929152</v>
      </c>
      <c r="BF4470">
        <v>17.428697976165878</v>
      </c>
      <c r="BG4470">
        <v>4.9931502289742893</v>
      </c>
      <c r="BH4470">
        <v>423.5261277373919</v>
      </c>
      <c r="BI4470">
        <v>0.20000000000000004</v>
      </c>
      <c r="BJ4470">
        <v>2795.4063782499943</v>
      </c>
      <c r="BK4470">
        <v>681.41494149469611</v>
      </c>
      <c r="BL4470">
        <v>867.28283874351735</v>
      </c>
      <c r="BM4470">
        <v>970.65945255032432</v>
      </c>
      <c r="BN4470">
        <v>197.4016427215777</v>
      </c>
      <c r="BO4470">
        <v>27.834616582113302</v>
      </c>
      <c r="BP4470">
        <v>7.0928513814274632E-2</v>
      </c>
      <c r="BQ4470">
        <v>100</v>
      </c>
      <c r="BR4470">
        <v>359.21425151330919</v>
      </c>
      <c r="BS4470">
        <v>5.4565672827875771E-2</v>
      </c>
      <c r="BT4470">
        <v>3.123307353059408E-4</v>
      </c>
      <c r="BU4470">
        <v>2.3403180543547131</v>
      </c>
      <c r="BV4470">
        <v>0.53269667808665033</v>
      </c>
      <c r="BW4470">
        <v>13.92975443896462</v>
      </c>
      <c r="BX4470">
        <v>35.296700795718557</v>
      </c>
      <c r="BY4470">
        <v>34.455002143414497</v>
      </c>
      <c r="BZ4470">
        <v>1032.9870848345065</v>
      </c>
      <c r="CA4470">
        <v>321.20644470651996</v>
      </c>
      <c r="CB4470">
        <v>237.36224138743623</v>
      </c>
      <c r="CC4470" s="156">
        <v>1.1299999999999999</v>
      </c>
      <c r="CD4470">
        <v>1320</v>
      </c>
      <c r="CE4470">
        <v>0.19110845030600343</v>
      </c>
      <c r="CF4470">
        <v>7.1403360581753397</v>
      </c>
      <c r="CG4470">
        <v>0.249129012834932</v>
      </c>
      <c r="CH4470">
        <v>19.761550708123774</v>
      </c>
      <c r="CI4470">
        <v>7</v>
      </c>
    </row>
    <row r="4471" spans="47:87" x14ac:dyDescent="0.3">
      <c r="AU4471">
        <v>0.3</v>
      </c>
      <c r="AV4471">
        <v>20.393618481122271</v>
      </c>
      <c r="AW4471">
        <v>0.33027899407126055</v>
      </c>
      <c r="AX4471">
        <v>1.3605440214111357</v>
      </c>
      <c r="AY4471">
        <v>352.94225221063749</v>
      </c>
      <c r="AZ4471">
        <v>9.7013985076125991E-2</v>
      </c>
      <c r="BA4471">
        <v>435.28089247311664</v>
      </c>
      <c r="BB4471">
        <v>376.89772075181162</v>
      </c>
      <c r="BC4471">
        <v>1</v>
      </c>
      <c r="BD4471">
        <v>37.800487669169883</v>
      </c>
      <c r="BE4471">
        <v>91.748622832553366</v>
      </c>
      <c r="BF4471">
        <v>12.76066937394179</v>
      </c>
      <c r="BG4471">
        <v>3.713714664083096</v>
      </c>
      <c r="BH4471">
        <v>402.50421157493366</v>
      </c>
      <c r="BI4471">
        <v>0.20000000000000004</v>
      </c>
      <c r="BJ4471">
        <v>2490.7208832387628</v>
      </c>
      <c r="BK4471">
        <v>682.07960744802813</v>
      </c>
      <c r="BL4471">
        <v>896.61363378423425</v>
      </c>
      <c r="BM4471">
        <v>915.91677899449246</v>
      </c>
      <c r="BN4471">
        <v>200.59430678823298</v>
      </c>
      <c r="BO4471">
        <v>29.921510405524735</v>
      </c>
      <c r="BP4471">
        <v>4.1482429904013532E-2</v>
      </c>
      <c r="BQ4471">
        <v>100</v>
      </c>
      <c r="BR4471">
        <v>345.71343355014517</v>
      </c>
      <c r="BS4471">
        <v>5.6853360314854773E-2</v>
      </c>
      <c r="BT4471">
        <v>3.0094967965627869E-4</v>
      </c>
      <c r="BU4471">
        <v>0</v>
      </c>
      <c r="BV4471">
        <v>0.55263669866098086</v>
      </c>
      <c r="BW4471">
        <v>14.675525843080678</v>
      </c>
      <c r="BX4471">
        <v>35.712558886013262</v>
      </c>
      <c r="BY4471">
        <v>33.523568519685405</v>
      </c>
      <c r="BZ4471">
        <v>1118.1624913124924</v>
      </c>
      <c r="CA4471">
        <v>222.02531031994221</v>
      </c>
      <c r="CB4471">
        <v>229.34830860086768</v>
      </c>
      <c r="CC4471" s="156">
        <v>1.2</v>
      </c>
      <c r="CD4471">
        <v>730</v>
      </c>
      <c r="CE4471">
        <v>0.25584904887027182</v>
      </c>
      <c r="CF4471">
        <v>7.0959880519124354</v>
      </c>
      <c r="CG4471">
        <v>0.24518967334279607</v>
      </c>
      <c r="CH4471">
        <v>30.79928044980295</v>
      </c>
      <c r="CI4471">
        <v>6</v>
      </c>
    </row>
    <row r="4472" spans="47:87" x14ac:dyDescent="0.3">
      <c r="AU4472">
        <v>0.3</v>
      </c>
      <c r="AV4472">
        <v>20.071656006066171</v>
      </c>
      <c r="AW4472">
        <v>0.27720749704339304</v>
      </c>
      <c r="AX4472">
        <v>1.6563018045590361</v>
      </c>
      <c r="AY4472">
        <v>317.1158040379139</v>
      </c>
      <c r="AZ4472">
        <v>0.10461099015668578</v>
      </c>
      <c r="BA4472">
        <v>458.38452439278751</v>
      </c>
      <c r="BB4472">
        <v>282.37401867009845</v>
      </c>
      <c r="BC4472">
        <v>1</v>
      </c>
      <c r="BD4472">
        <v>42.836788789237175</v>
      </c>
      <c r="BE4472">
        <v>96.101845921981294</v>
      </c>
      <c r="BF4472">
        <v>21.177248102440206</v>
      </c>
      <c r="BG4472">
        <v>6.7114075783755016</v>
      </c>
      <c r="BH4472">
        <v>383.04980977312687</v>
      </c>
      <c r="BI4472">
        <v>0.19999999999999998</v>
      </c>
      <c r="BJ4472">
        <v>2359.3938422761175</v>
      </c>
      <c r="BK4472">
        <v>685.36429014093824</v>
      </c>
      <c r="BL4472">
        <v>907.312468997613</v>
      </c>
      <c r="BM4472">
        <v>967.08541400500735</v>
      </c>
      <c r="BN4472">
        <v>202.15056632043522</v>
      </c>
      <c r="BO4472">
        <v>24.95682989929837</v>
      </c>
      <c r="BP4472">
        <v>5.3717222333729053E-2</v>
      </c>
      <c r="BQ4472">
        <v>100</v>
      </c>
      <c r="BR4472">
        <v>324.93053876410914</v>
      </c>
      <c r="BS4472">
        <v>5.5086003943642735E-2</v>
      </c>
      <c r="BT4472">
        <v>3.1731980995968102E-4</v>
      </c>
      <c r="BU4472">
        <v>15.063904262937367</v>
      </c>
      <c r="BV4472">
        <v>0.5610621740805547</v>
      </c>
      <c r="BW4472">
        <v>15.367009761076783</v>
      </c>
      <c r="BX4472">
        <v>35.988484798400961</v>
      </c>
      <c r="BY4472">
        <v>40.764808245640936</v>
      </c>
      <c r="BZ4472">
        <v>951.80128701242995</v>
      </c>
      <c r="CA4472">
        <v>186.66652548075837</v>
      </c>
      <c r="CB4472">
        <v>251.06205117188878</v>
      </c>
      <c r="CC4472" s="156">
        <v>0.73</v>
      </c>
      <c r="CD4472">
        <v>1820</v>
      </c>
      <c r="CE4472">
        <v>0.24112217285179072</v>
      </c>
      <c r="CF4472">
        <v>7.8468819783885912</v>
      </c>
      <c r="CG4472">
        <v>0.28996662775492499</v>
      </c>
      <c r="CH4472">
        <v>28.675363433465439</v>
      </c>
      <c r="CI4472">
        <v>5</v>
      </c>
    </row>
    <row r="4473" spans="47:87" x14ac:dyDescent="0.3">
      <c r="AU4473">
        <v>0.3</v>
      </c>
      <c r="AV4473">
        <v>18.973689854372754</v>
      </c>
      <c r="AW4473">
        <v>0.30381682633008666</v>
      </c>
      <c r="AX4473">
        <v>1.1669700267718746</v>
      </c>
      <c r="AY4473">
        <v>319.00079809074634</v>
      </c>
      <c r="AZ4473">
        <v>0.11001095760490073</v>
      </c>
      <c r="BA4473">
        <v>356.85828603982935</v>
      </c>
      <c r="BB4473">
        <v>479.11423856217175</v>
      </c>
      <c r="BC4473">
        <v>1</v>
      </c>
      <c r="BD4473">
        <v>39.20039887146352</v>
      </c>
      <c r="BE4473">
        <v>77.41529612068932</v>
      </c>
      <c r="BF4473">
        <v>10.561785387793986</v>
      </c>
      <c r="BG4473">
        <v>4.51807768946008</v>
      </c>
      <c r="BH4473">
        <v>357.34042854647072</v>
      </c>
      <c r="BI4473">
        <v>0.20000000000000004</v>
      </c>
      <c r="BJ4473">
        <v>2529.2039197454728</v>
      </c>
      <c r="BK4473">
        <v>688.65784781686443</v>
      </c>
      <c r="BL4473">
        <v>848.3743301613066</v>
      </c>
      <c r="BM4473">
        <v>859.83534658874726</v>
      </c>
      <c r="BN4473">
        <v>181.93236075590963</v>
      </c>
      <c r="BO4473">
        <v>27.556861213035937</v>
      </c>
      <c r="BP4473">
        <v>3.409230335587695E-2</v>
      </c>
      <c r="BQ4473">
        <v>100</v>
      </c>
      <c r="BR4473">
        <v>345.14717935976279</v>
      </c>
      <c r="BS4473">
        <v>5.5672662866460679E-2</v>
      </c>
      <c r="BT4473">
        <v>2.9303880770761343E-4</v>
      </c>
      <c r="BU4473">
        <v>113.98750647162851</v>
      </c>
      <c r="BV4473">
        <v>0.56468047767863072</v>
      </c>
      <c r="BW4473">
        <v>14.535327385258773</v>
      </c>
      <c r="BX4473">
        <v>35.919965369608605</v>
      </c>
      <c r="BY4473">
        <v>33.079265023284144</v>
      </c>
      <c r="BZ4473">
        <v>1213.5241294414386</v>
      </c>
      <c r="CA4473">
        <v>188.54177758739502</v>
      </c>
      <c r="CB4473">
        <v>219.07891733259913</v>
      </c>
      <c r="CC4473" s="156">
        <v>0.89</v>
      </c>
      <c r="CD4473">
        <v>2610</v>
      </c>
      <c r="CE4473" t="s">
        <v>479</v>
      </c>
      <c r="CF4473">
        <v>-0.1388932050838001</v>
      </c>
      <c r="CG4473">
        <v>-5.60411484184221E-3</v>
      </c>
      <c r="CH4473">
        <v>-24.957963501896756</v>
      </c>
      <c r="CI4473" t="s">
        <v>479</v>
      </c>
    </row>
    <row r="4474" spans="47:87" x14ac:dyDescent="0.3">
      <c r="AU4474">
        <v>0.3</v>
      </c>
      <c r="AV4474">
        <v>18.907868826143709</v>
      </c>
      <c r="AW4474">
        <v>0.32123569144355824</v>
      </c>
      <c r="AX4474">
        <v>0.81740885342851555</v>
      </c>
      <c r="AY4474">
        <v>346.48425224534083</v>
      </c>
      <c r="AZ4474">
        <v>0.11026789628393271</v>
      </c>
      <c r="BA4474">
        <v>418.65954178697876</v>
      </c>
      <c r="BB4474">
        <v>353.61753581303043</v>
      </c>
      <c r="BC4474">
        <v>1</v>
      </c>
      <c r="BD4474">
        <v>38.428893046615222</v>
      </c>
      <c r="BE4474">
        <v>93.902755042314467</v>
      </c>
      <c r="BF4474">
        <v>15.592733885117989</v>
      </c>
      <c r="BG4474">
        <v>6.0795370961348318</v>
      </c>
      <c r="BH4474">
        <v>408.83403076386821</v>
      </c>
      <c r="BI4474">
        <v>0.20000000000000007</v>
      </c>
      <c r="BJ4474">
        <v>2819.916591563016</v>
      </c>
      <c r="BK4474">
        <v>687.47300063950831</v>
      </c>
      <c r="BL4474">
        <v>884.46086871299985</v>
      </c>
      <c r="BM4474">
        <v>799.51129478492226</v>
      </c>
      <c r="BN4474">
        <v>139.64955936721825</v>
      </c>
      <c r="BO4474">
        <v>29.15736657800398</v>
      </c>
      <c r="BP4474">
        <v>3.3579570409854209E-2</v>
      </c>
      <c r="BQ4474">
        <v>100</v>
      </c>
      <c r="BR4474">
        <v>280.66775127176163</v>
      </c>
      <c r="BS4474">
        <v>5.5681934904578213E-2</v>
      </c>
      <c r="BT4474">
        <v>3.0509828530758004E-4</v>
      </c>
      <c r="BU4474">
        <v>0</v>
      </c>
      <c r="BV4474">
        <v>0.50861298113565057</v>
      </c>
      <c r="BW4474">
        <v>15.895997101427563</v>
      </c>
      <c r="BX4474">
        <v>35.294935117834441</v>
      </c>
      <c r="BY4474">
        <v>31.466217010150526</v>
      </c>
      <c r="BZ4474">
        <v>1127.3423669630861</v>
      </c>
      <c r="CA4474">
        <v>148.95841741325782</v>
      </c>
      <c r="CB4474">
        <v>235.68568053784492</v>
      </c>
      <c r="CC4474" s="156">
        <v>0.99</v>
      </c>
      <c r="CD4474">
        <v>1950</v>
      </c>
      <c r="CE4474">
        <v>0.16410283481942267</v>
      </c>
      <c r="CF4474">
        <v>4.6625768793939262</v>
      </c>
      <c r="CG4474">
        <v>0.19392886980219801</v>
      </c>
      <c r="CH4474">
        <v>16.464405761394097</v>
      </c>
      <c r="CI4474">
        <v>8</v>
      </c>
    </row>
    <row r="4475" spans="47:87" x14ac:dyDescent="0.3">
      <c r="AU4475">
        <v>0.3</v>
      </c>
      <c r="AV4475">
        <v>19.398292122538191</v>
      </c>
      <c r="AW4475">
        <v>0.34302958907466191</v>
      </c>
      <c r="AX4475">
        <v>2.7885506632826824</v>
      </c>
      <c r="AY4475">
        <v>326.26882129299952</v>
      </c>
      <c r="AZ4475">
        <v>0.11547830992850477</v>
      </c>
      <c r="BA4475">
        <v>414.36196719102486</v>
      </c>
      <c r="BB4475">
        <v>351.33690702230126</v>
      </c>
      <c r="BC4475">
        <v>1</v>
      </c>
      <c r="BD4475">
        <v>43.864244380001168</v>
      </c>
      <c r="BE4475">
        <v>115.40000034968848</v>
      </c>
      <c r="BF4475">
        <v>18.342764580347154</v>
      </c>
      <c r="BG4475">
        <v>5.8829242933395136</v>
      </c>
      <c r="BH4475">
        <v>428.16956966933918</v>
      </c>
      <c r="BI4475">
        <v>0.20000000000000004</v>
      </c>
      <c r="BJ4475">
        <v>2821.0024848077769</v>
      </c>
      <c r="BK4475">
        <v>693.00877425533656</v>
      </c>
      <c r="BL4475">
        <v>939.1092623961672</v>
      </c>
      <c r="BM4475">
        <v>1007.0932166853485</v>
      </c>
      <c r="BN4475">
        <v>163.26060412032598</v>
      </c>
      <c r="BO4475">
        <v>31.135101593481377</v>
      </c>
      <c r="BP4475">
        <v>3.5919222204043762E-2</v>
      </c>
      <c r="BQ4475">
        <v>100</v>
      </c>
      <c r="BR4475">
        <v>328.47326634457994</v>
      </c>
      <c r="BS4475">
        <v>5.3950940606114932E-2</v>
      </c>
      <c r="BT4475">
        <v>2.8438265777780229E-4</v>
      </c>
      <c r="BU4475">
        <v>0</v>
      </c>
      <c r="BV4475">
        <v>0.55162565821537213</v>
      </c>
      <c r="BW4475">
        <v>15.693336830954808</v>
      </c>
      <c r="BX4475">
        <v>39.347304401753789</v>
      </c>
      <c r="BY4475">
        <v>27.359240194867283</v>
      </c>
      <c r="BZ4475">
        <v>863.11385965175521</v>
      </c>
      <c r="CA4475">
        <v>262.15010974869256</v>
      </c>
      <c r="CB4475">
        <v>200.7054405806694</v>
      </c>
      <c r="CC4475" s="156">
        <v>1.1200000000000001</v>
      </c>
      <c r="CD4475">
        <v>1220</v>
      </c>
      <c r="CE4475">
        <v>0.18298349864339136</v>
      </c>
      <c r="CF4475">
        <v>5.4604433897217772</v>
      </c>
      <c r="CG4475">
        <v>0.22034195514194391</v>
      </c>
      <c r="CH4475">
        <v>12.341272773609997</v>
      </c>
      <c r="CI4475">
        <v>8</v>
      </c>
    </row>
    <row r="4476" spans="47:87" x14ac:dyDescent="0.3">
      <c r="AU4476">
        <v>0.3</v>
      </c>
      <c r="AV4476">
        <v>19.444588718875611</v>
      </c>
      <c r="AW4476">
        <v>0.35248525927234642</v>
      </c>
      <c r="AX4476">
        <v>0.49470896043117329</v>
      </c>
      <c r="AY4476">
        <v>344.48313258827187</v>
      </c>
      <c r="AZ4476">
        <v>0.10062931494189932</v>
      </c>
      <c r="BA4476">
        <v>429.97027131696848</v>
      </c>
      <c r="BB4476">
        <v>327.96336007839227</v>
      </c>
      <c r="BC4476">
        <v>1</v>
      </c>
      <c r="BD4476">
        <v>41.179570132400194</v>
      </c>
      <c r="BE4476">
        <v>96.610419913122911</v>
      </c>
      <c r="BF4476">
        <v>12.340478613500704</v>
      </c>
      <c r="BG4476">
        <v>7.3822089567117635</v>
      </c>
      <c r="BH4476">
        <v>410.62666206225271</v>
      </c>
      <c r="BI4476">
        <v>0.2</v>
      </c>
      <c r="BJ4476">
        <v>3013.1237818242698</v>
      </c>
      <c r="BK4476">
        <v>680.40307381058938</v>
      </c>
      <c r="BL4476">
        <v>875.42327144234559</v>
      </c>
      <c r="BM4476">
        <v>935.12465923496563</v>
      </c>
      <c r="BN4476">
        <v>136.94581664337613</v>
      </c>
      <c r="BO4476">
        <v>31.932279205010385</v>
      </c>
      <c r="BP4476">
        <v>4.4406957284511918E-2</v>
      </c>
      <c r="BQ4476">
        <v>100</v>
      </c>
      <c r="BR4476">
        <v>338.22882253841101</v>
      </c>
      <c r="BS4476">
        <v>5.5373432866897124E-2</v>
      </c>
      <c r="BT4476">
        <v>2.8631386240444718E-4</v>
      </c>
      <c r="BU4476">
        <v>39.691359705290985</v>
      </c>
      <c r="BV4476">
        <v>0.54949118290541499</v>
      </c>
      <c r="BW4476">
        <v>15.044983297329352</v>
      </c>
      <c r="BX4476">
        <v>33.15597237026784</v>
      </c>
      <c r="BY4476">
        <v>33.288444425919764</v>
      </c>
      <c r="BZ4476">
        <v>1001.1273776407231</v>
      </c>
      <c r="CA4476">
        <v>307.50138174452371</v>
      </c>
      <c r="CB4476">
        <v>246.05089006696934</v>
      </c>
      <c r="CC4476" s="156">
        <v>1.05</v>
      </c>
      <c r="CD4476">
        <v>1960</v>
      </c>
      <c r="CE4476">
        <v>3.905380718471485E-2</v>
      </c>
      <c r="CF4476">
        <v>2.3827559708345962</v>
      </c>
      <c r="CG4476">
        <v>7.8325293037336E-2</v>
      </c>
      <c r="CH4476">
        <v>-10.129369783528567</v>
      </c>
      <c r="CI4476" t="s">
        <v>479</v>
      </c>
    </row>
    <row r="4477" spans="47:87" x14ac:dyDescent="0.3">
      <c r="AU4477">
        <v>0.3</v>
      </c>
      <c r="AV4477">
        <v>21.503954169281229</v>
      </c>
      <c r="AW4477">
        <v>0.33128828417402201</v>
      </c>
      <c r="AX4477">
        <v>0.68074518375224535</v>
      </c>
      <c r="AY4477">
        <v>338.76397819834716</v>
      </c>
      <c r="AZ4477">
        <v>8.0650858113613472E-2</v>
      </c>
      <c r="BA4477">
        <v>382.15398054808685</v>
      </c>
      <c r="BB4477">
        <v>375.21883896095852</v>
      </c>
      <c r="BC4477">
        <v>1</v>
      </c>
      <c r="BD4477">
        <v>47.62235819748831</v>
      </c>
      <c r="BE4477">
        <v>78.723055574142123</v>
      </c>
      <c r="BF4477">
        <v>20.416347122174066</v>
      </c>
      <c r="BG4477">
        <v>6.3415862631987014</v>
      </c>
      <c r="BH4477">
        <v>453.00916781677063</v>
      </c>
      <c r="BI4477">
        <v>0.19999999999999998</v>
      </c>
      <c r="BJ4477">
        <v>2941.2050696805313</v>
      </c>
      <c r="BK4477">
        <v>674.31947926818316</v>
      </c>
      <c r="BL4477">
        <v>864.31226319491475</v>
      </c>
      <c r="BM4477">
        <v>951.68342168299523</v>
      </c>
      <c r="BN4477">
        <v>145.63331643839007</v>
      </c>
      <c r="BO4477">
        <v>29.884667678814811</v>
      </c>
      <c r="BP4477">
        <v>5.7255941892391048E-2</v>
      </c>
      <c r="BQ4477">
        <v>100</v>
      </c>
      <c r="BR4477">
        <v>403.26832554676179</v>
      </c>
      <c r="BS4477">
        <v>5.6824235590708691E-2</v>
      </c>
      <c r="BT4477">
        <v>2.8450226554148643E-4</v>
      </c>
      <c r="BU4477">
        <v>45.996607865879682</v>
      </c>
      <c r="BV4477">
        <v>0.48908941029658759</v>
      </c>
      <c r="BW4477">
        <v>15.364448398201329</v>
      </c>
      <c r="BX4477">
        <v>36.347632126233584</v>
      </c>
      <c r="BY4477">
        <v>30.737283632948007</v>
      </c>
      <c r="BZ4477">
        <v>1007.4806092119741</v>
      </c>
      <c r="CA4477">
        <v>339.94682197907781</v>
      </c>
      <c r="CB4477">
        <v>225.93510627731797</v>
      </c>
      <c r="CC4477" s="156">
        <v>1.1000000000000001</v>
      </c>
      <c r="CD4477">
        <v>1400</v>
      </c>
      <c r="CE4477">
        <v>0.15157882815311896</v>
      </c>
      <c r="CF4477">
        <v>4.9836169007106523</v>
      </c>
      <c r="CG4477">
        <v>0.18948856220017365</v>
      </c>
      <c r="CH4477">
        <v>7.0443384304552392</v>
      </c>
      <c r="CI4477">
        <v>11</v>
      </c>
    </row>
    <row r="4478" spans="47:87" x14ac:dyDescent="0.3">
      <c r="AU4478">
        <v>0.3</v>
      </c>
      <c r="AV4478">
        <v>21.496262041458237</v>
      </c>
      <c r="AW4478">
        <v>0.3287224999108917</v>
      </c>
      <c r="AX4478">
        <v>1.6029439042345934</v>
      </c>
      <c r="AY4478">
        <v>311.11236665280643</v>
      </c>
      <c r="AZ4478">
        <v>0.110362051320918</v>
      </c>
      <c r="BA4478">
        <v>437.38315367668224</v>
      </c>
      <c r="BB4478">
        <v>382.89338357718702</v>
      </c>
      <c r="BC4478">
        <v>1</v>
      </c>
      <c r="BD4478">
        <v>37.667651137112969</v>
      </c>
      <c r="BE4478">
        <v>107.98410895964801</v>
      </c>
      <c r="BF4478">
        <v>16.332573614003518</v>
      </c>
      <c r="BG4478">
        <v>6.1814781590770966</v>
      </c>
      <c r="BH4478">
        <v>427.09074935547335</v>
      </c>
      <c r="BI4478">
        <v>0.19999999999999998</v>
      </c>
      <c r="BJ4478">
        <v>2041.1991164737813</v>
      </c>
      <c r="BK4478">
        <v>691.77824053825202</v>
      </c>
      <c r="BL4478">
        <v>858.03560541456125</v>
      </c>
      <c r="BM4478">
        <v>793.3028847622387</v>
      </c>
      <c r="BN4478">
        <v>131.34950580051535</v>
      </c>
      <c r="BO4478">
        <v>29.86366240283343</v>
      </c>
      <c r="BP4478">
        <v>3.1128718255846011E-2</v>
      </c>
      <c r="BQ4478">
        <v>100</v>
      </c>
      <c r="BR4478">
        <v>377.47260623065779</v>
      </c>
      <c r="BS4478">
        <v>5.4300478903285432E-2</v>
      </c>
      <c r="BT4478">
        <v>2.9828451989514235E-4</v>
      </c>
      <c r="BU4478">
        <v>19.035364984760989</v>
      </c>
      <c r="BV4478">
        <v>0.53245303546438894</v>
      </c>
      <c r="BW4478">
        <v>15.059810921413872</v>
      </c>
      <c r="BX4478">
        <v>36.133085277885421</v>
      </c>
      <c r="BY4478">
        <v>33.078747947058609</v>
      </c>
      <c r="BZ4478">
        <v>1305.23814873434</v>
      </c>
      <c r="CA4478">
        <v>258.61507280924553</v>
      </c>
      <c r="CB4478">
        <v>235.66678981901777</v>
      </c>
      <c r="CC4478" s="156">
        <v>1.22</v>
      </c>
      <c r="CD4478">
        <v>980</v>
      </c>
      <c r="CE4478">
        <v>0.14725076017374206</v>
      </c>
      <c r="CF4478">
        <v>4.088933596351449</v>
      </c>
      <c r="CG4478">
        <v>0.18020473873250054</v>
      </c>
      <c r="CH4478">
        <v>8.7547249763392649</v>
      </c>
      <c r="CI4478">
        <v>10</v>
      </c>
    </row>
    <row r="4479" spans="47:87" x14ac:dyDescent="0.3">
      <c r="AU4479">
        <v>0.3</v>
      </c>
      <c r="AV4479">
        <v>21.296485324690746</v>
      </c>
      <c r="AW4479">
        <v>0.26943014507290453</v>
      </c>
      <c r="AX4479">
        <v>0</v>
      </c>
      <c r="AY4479">
        <v>334.18151752483317</v>
      </c>
      <c r="AZ4479">
        <v>0.11695840805116837</v>
      </c>
      <c r="BA4479">
        <v>397.11480349285171</v>
      </c>
      <c r="BB4479">
        <v>247.00606870285031</v>
      </c>
      <c r="BC4479">
        <v>1</v>
      </c>
      <c r="BD4479">
        <v>40.929952087239172</v>
      </c>
      <c r="BE4479">
        <v>103.75688225542187</v>
      </c>
      <c r="BF4479">
        <v>13.843717868160789</v>
      </c>
      <c r="BG4479">
        <v>3.937830002478762</v>
      </c>
      <c r="BH4479">
        <v>403.614516998358</v>
      </c>
      <c r="BI4479">
        <v>0.2</v>
      </c>
      <c r="BJ4479">
        <v>2678.1434892470697</v>
      </c>
      <c r="BK4479">
        <v>707.89721964559737</v>
      </c>
      <c r="BL4479">
        <v>846.60249113259511</v>
      </c>
      <c r="BM4479">
        <v>963.1076004673431</v>
      </c>
      <c r="BN4479">
        <v>142.77112811822278</v>
      </c>
      <c r="BO4479">
        <v>24.525289110020129</v>
      </c>
      <c r="BP4479">
        <v>1.9536919384533731E-2</v>
      </c>
      <c r="BQ4479">
        <v>100</v>
      </c>
      <c r="BR4479">
        <v>333.57407136100886</v>
      </c>
      <c r="BS4479">
        <v>5.1514833236837809E-2</v>
      </c>
      <c r="BT4479">
        <v>3.1528858610660167E-4</v>
      </c>
      <c r="BU4479">
        <v>0</v>
      </c>
      <c r="BV4479">
        <v>0.54769250138064163</v>
      </c>
      <c r="BW4479">
        <v>14.864408806692623</v>
      </c>
      <c r="BX4479">
        <v>38.245656571872132</v>
      </c>
      <c r="BY4479">
        <v>33.150610031257003</v>
      </c>
      <c r="BZ4479">
        <v>861.92576443183543</v>
      </c>
      <c r="CA4479">
        <v>294.25582359218322</v>
      </c>
      <c r="CB4479">
        <v>253.24790274771655</v>
      </c>
      <c r="CC4479" s="156">
        <v>1.06</v>
      </c>
      <c r="CD4479">
        <v>1560</v>
      </c>
      <c r="CE4479">
        <v>0.1019343107757309</v>
      </c>
      <c r="CF4479">
        <v>4.5772021070515265</v>
      </c>
      <c r="CG4479">
        <v>0.1404616396020256</v>
      </c>
      <c r="CH4479">
        <v>-1.6817191798381821</v>
      </c>
      <c r="CI4479" t="s">
        <v>479</v>
      </c>
    </row>
    <row r="4480" spans="47:87" x14ac:dyDescent="0.3">
      <c r="AU4480">
        <v>0.3</v>
      </c>
      <c r="AV4480">
        <v>20.443775965385967</v>
      </c>
      <c r="AW4480">
        <v>0.33662850539677508</v>
      </c>
      <c r="AX4480">
        <v>0.7781730543510661</v>
      </c>
      <c r="AY4480">
        <v>329.25789236283657</v>
      </c>
      <c r="AZ4480">
        <v>9.9302285886808297E-2</v>
      </c>
      <c r="BA4480">
        <v>399.95143509196117</v>
      </c>
      <c r="BB4480">
        <v>353.01758917559118</v>
      </c>
      <c r="BC4480">
        <v>1</v>
      </c>
      <c r="BD4480">
        <v>36.456876446326945</v>
      </c>
      <c r="BE4480">
        <v>104.75126031503748</v>
      </c>
      <c r="BF4480">
        <v>14.047560848770077</v>
      </c>
      <c r="BG4480">
        <v>3.3623342772145541</v>
      </c>
      <c r="BH4480">
        <v>396.28102963608876</v>
      </c>
      <c r="BI4480">
        <v>0.19999999999999998</v>
      </c>
      <c r="BJ4480">
        <v>2577.0584802553867</v>
      </c>
      <c r="BK4480">
        <v>693.53979798711509</v>
      </c>
      <c r="BL4480">
        <v>942.89879998597212</v>
      </c>
      <c r="BM4480">
        <v>821.36683447077201</v>
      </c>
      <c r="BN4480">
        <v>94.018990656320796</v>
      </c>
      <c r="BO4480">
        <v>30.64345847911099</v>
      </c>
      <c r="BP4480">
        <v>2.4474712564902287E-2</v>
      </c>
      <c r="BQ4480">
        <v>100</v>
      </c>
      <c r="BR4480">
        <v>350.09186485782953</v>
      </c>
      <c r="BS4480">
        <v>5.4997801740108772E-2</v>
      </c>
      <c r="BT4480">
        <v>3.2567490982501847E-4</v>
      </c>
      <c r="BU4480">
        <v>0</v>
      </c>
      <c r="BV4480">
        <v>0.55438364531623641</v>
      </c>
      <c r="BW4480">
        <v>14.471475943302844</v>
      </c>
      <c r="BX4480">
        <v>35.011064329314863</v>
      </c>
      <c r="BY4480">
        <v>38.929850975053817</v>
      </c>
      <c r="BZ4480">
        <v>1022.501308152804</v>
      </c>
      <c r="CA4480">
        <v>336.73895161063371</v>
      </c>
      <c r="CB4480">
        <v>232.87965491205685</v>
      </c>
      <c r="CC4480" s="156">
        <v>0.91</v>
      </c>
      <c r="CD4480">
        <v>1110</v>
      </c>
      <c r="CE4480">
        <v>0.28450484896967176</v>
      </c>
      <c r="CF4480">
        <v>10.013302396325383</v>
      </c>
      <c r="CG4480">
        <v>0.34991544885623871</v>
      </c>
      <c r="CH4480">
        <v>41.864561982983318</v>
      </c>
      <c r="CI4480">
        <v>4</v>
      </c>
    </row>
    <row r="4481" spans="47:87" x14ac:dyDescent="0.3">
      <c r="AU4481">
        <v>0.3</v>
      </c>
      <c r="AV4481">
        <v>20.337254806737086</v>
      </c>
      <c r="AW4481">
        <v>0.3049503659778372</v>
      </c>
      <c r="AX4481">
        <v>1.8129313412781451</v>
      </c>
      <c r="AY4481">
        <v>332.84998185976559</v>
      </c>
      <c r="AZ4481">
        <v>9.6485935913741341E-2</v>
      </c>
      <c r="BA4481">
        <v>384.04924441507842</v>
      </c>
      <c r="BB4481">
        <v>256.00324699382207</v>
      </c>
      <c r="BC4481">
        <v>1</v>
      </c>
      <c r="BD4481">
        <v>42.032001005669599</v>
      </c>
      <c r="BE4481">
        <v>90.600314225460835</v>
      </c>
      <c r="BF4481">
        <v>15.993110010103241</v>
      </c>
      <c r="BG4481">
        <v>5.5042530243458865</v>
      </c>
      <c r="BH4481">
        <v>385.8347471089084</v>
      </c>
      <c r="BI4481">
        <v>0.20000000000000009</v>
      </c>
      <c r="BJ4481">
        <v>2385.8253545896137</v>
      </c>
      <c r="BK4481">
        <v>686.56711304143562</v>
      </c>
      <c r="BL4481">
        <v>884.72042212226324</v>
      </c>
      <c r="BM4481">
        <v>992.80433795771432</v>
      </c>
      <c r="BN4481">
        <v>176.1093528860458</v>
      </c>
      <c r="BO4481">
        <v>27.75360292010253</v>
      </c>
      <c r="BP4481">
        <v>2.2889634351817206E-2</v>
      </c>
      <c r="BQ4481">
        <v>100</v>
      </c>
      <c r="BR4481">
        <v>378.18732297679514</v>
      </c>
      <c r="BS4481">
        <v>5.7874157199209221E-2</v>
      </c>
      <c r="BT4481">
        <v>3.1555166576957561E-4</v>
      </c>
      <c r="BU4481">
        <v>117.86991700521634</v>
      </c>
      <c r="BV4481">
        <v>0.49195415897308986</v>
      </c>
      <c r="BW4481">
        <v>15.22246664130485</v>
      </c>
      <c r="BX4481">
        <v>36.803493838001444</v>
      </c>
      <c r="BY4481">
        <v>34.357978343444039</v>
      </c>
      <c r="BZ4481">
        <v>978.07530292528145</v>
      </c>
      <c r="CA4481">
        <v>313.30669135849689</v>
      </c>
      <c r="CB4481">
        <v>241.11366579193071</v>
      </c>
      <c r="CC4481" s="156">
        <v>0.98</v>
      </c>
      <c r="CD4481">
        <v>1730</v>
      </c>
      <c r="CE4481">
        <v>0.15858383008574695</v>
      </c>
      <c r="CF4481">
        <v>5.5648122958531143</v>
      </c>
      <c r="CG4481">
        <v>0.20908762443208545</v>
      </c>
      <c r="CH4481">
        <v>14.698757656570343</v>
      </c>
      <c r="CI4481">
        <v>8</v>
      </c>
    </row>
    <row r="4482" spans="47:87" x14ac:dyDescent="0.3">
      <c r="AU4482">
        <v>0.3</v>
      </c>
      <c r="AV4482">
        <v>16.177358721101363</v>
      </c>
      <c r="AW4482">
        <v>0.28985076017196137</v>
      </c>
      <c r="AX4482">
        <v>2.5584992978607759</v>
      </c>
      <c r="AY4482">
        <v>346.40567293026101</v>
      </c>
      <c r="AZ4482">
        <v>8.5337536773162415E-2</v>
      </c>
      <c r="BA4482">
        <v>383.24331991118095</v>
      </c>
      <c r="BB4482">
        <v>274.66908502292961</v>
      </c>
      <c r="BC4482">
        <v>1</v>
      </c>
      <c r="BD4482">
        <v>43.618962386720476</v>
      </c>
      <c r="BE4482">
        <v>112.76433470804459</v>
      </c>
      <c r="BF4482">
        <v>17.272570906536341</v>
      </c>
      <c r="BG4482">
        <v>2.6514827319867242</v>
      </c>
      <c r="BH4482">
        <v>424.41987678797722</v>
      </c>
      <c r="BI4482">
        <v>0.19999999999999998</v>
      </c>
      <c r="BJ4482">
        <v>2378.4005368531311</v>
      </c>
      <c r="BK4482">
        <v>678.08626806304324</v>
      </c>
      <c r="BL4482">
        <v>926.96216005148699</v>
      </c>
      <c r="BM4482">
        <v>971.6149796996848</v>
      </c>
      <c r="BN4482">
        <v>189.26232252136174</v>
      </c>
      <c r="BO4482">
        <v>26.038351805992093</v>
      </c>
      <c r="BP4482">
        <v>6.3169439578400433E-2</v>
      </c>
      <c r="BQ4482">
        <v>100</v>
      </c>
      <c r="BR4482">
        <v>363.12521336791997</v>
      </c>
      <c r="BS4482">
        <v>5.6611965321659977E-2</v>
      </c>
      <c r="BT4482">
        <v>3.1272666265618371E-4</v>
      </c>
      <c r="BU4482">
        <v>0</v>
      </c>
      <c r="BV4482">
        <v>0.56946703524608466</v>
      </c>
      <c r="BW4482">
        <v>15.472921394364755</v>
      </c>
      <c r="BX4482">
        <v>36.580739457647041</v>
      </c>
      <c r="BY4482">
        <v>30.273382037397273</v>
      </c>
      <c r="BZ4482">
        <v>906.65679528998896</v>
      </c>
      <c r="CA4482">
        <v>220.49510311276956</v>
      </c>
      <c r="CB4482">
        <v>245.22034913649287</v>
      </c>
      <c r="CC4482" s="156">
        <v>0.95</v>
      </c>
      <c r="CD4482">
        <v>1470</v>
      </c>
      <c r="CE4482">
        <v>0.203280233625172</v>
      </c>
      <c r="CF4482">
        <v>6.5063988838742697</v>
      </c>
      <c r="CG4482">
        <v>0.24122670382309461</v>
      </c>
      <c r="CH4482">
        <v>20.123301193067331</v>
      </c>
      <c r="CI4482">
        <v>6</v>
      </c>
    </row>
    <row r="4483" spans="47:87" x14ac:dyDescent="0.3">
      <c r="AU4483">
        <v>0.3</v>
      </c>
      <c r="AV4483">
        <v>20.512905186925302</v>
      </c>
      <c r="AW4483">
        <v>0.32910817046364177</v>
      </c>
      <c r="AX4483">
        <v>2.3760061128869667</v>
      </c>
      <c r="AY4483">
        <v>341.75416235588096</v>
      </c>
      <c r="AZ4483">
        <v>0.10086859680788038</v>
      </c>
      <c r="BA4483">
        <v>419.63404761714355</v>
      </c>
      <c r="BB4483">
        <v>379.73725232794908</v>
      </c>
      <c r="BC4483">
        <v>1</v>
      </c>
      <c r="BD4483">
        <v>44.761702267069154</v>
      </c>
      <c r="BE4483">
        <v>101.76115341418843</v>
      </c>
      <c r="BF4483">
        <v>20.449085999955763</v>
      </c>
      <c r="BG4483">
        <v>4.4617938923627634</v>
      </c>
      <c r="BH4483">
        <v>441.91655804182199</v>
      </c>
      <c r="BI4483">
        <v>0.2</v>
      </c>
      <c r="BJ4483">
        <v>2823.3392355328206</v>
      </c>
      <c r="BK4483">
        <v>694.82727690730405</v>
      </c>
      <c r="BL4483">
        <v>908.83163046637378</v>
      </c>
      <c r="BM4483">
        <v>1021.1575862801682</v>
      </c>
      <c r="BN4483">
        <v>150.49879413799741</v>
      </c>
      <c r="BO4483">
        <v>29.758114330792143</v>
      </c>
      <c r="BP4483">
        <v>4.8271134704024485E-2</v>
      </c>
      <c r="BQ4483">
        <v>100</v>
      </c>
      <c r="BR4483">
        <v>334.62971792035756</v>
      </c>
      <c r="BS4483">
        <v>5.5074842557326441E-2</v>
      </c>
      <c r="BT4483">
        <v>3.1416006385830895E-4</v>
      </c>
      <c r="BU4483">
        <v>80.403622519607694</v>
      </c>
      <c r="BV4483">
        <v>0.56792609355810209</v>
      </c>
      <c r="BW4483">
        <v>13.826514782807861</v>
      </c>
      <c r="BX4483">
        <v>36.576525519829431</v>
      </c>
      <c r="BY4483">
        <v>30.527937666097323</v>
      </c>
      <c r="BZ4483">
        <v>961.86931610707791</v>
      </c>
      <c r="CA4483">
        <v>342.01727435026584</v>
      </c>
      <c r="CB4483">
        <v>222.36105804956125</v>
      </c>
      <c r="CC4483" s="156">
        <v>1.1399999999999999</v>
      </c>
      <c r="CD4483">
        <v>1370</v>
      </c>
      <c r="CE4483">
        <v>7.4681857930565254E-2</v>
      </c>
      <c r="CF4483">
        <v>3.4844157715152582</v>
      </c>
      <c r="CG4483">
        <v>0.11420952333808447</v>
      </c>
      <c r="CH4483">
        <v>-6.3800184214614921</v>
      </c>
      <c r="CI4483" t="s">
        <v>479</v>
      </c>
    </row>
    <row r="4484" spans="47:87" x14ac:dyDescent="0.3">
      <c r="AU4484">
        <v>0.3</v>
      </c>
      <c r="AV4484">
        <v>21.588633072236178</v>
      </c>
      <c r="AW4484">
        <v>0.36890396634567951</v>
      </c>
      <c r="AX4484">
        <v>1.496426624017962</v>
      </c>
      <c r="AY4484">
        <v>316.00682825849862</v>
      </c>
      <c r="AZ4484">
        <v>0.11642740829207203</v>
      </c>
      <c r="BA4484">
        <v>328.37812517488248</v>
      </c>
      <c r="BB4484">
        <v>389.29099257464844</v>
      </c>
      <c r="BC4484">
        <v>1</v>
      </c>
      <c r="BD4484">
        <v>37.361016979532756</v>
      </c>
      <c r="BE4484">
        <v>94.097265607629495</v>
      </c>
      <c r="BF4484">
        <v>9.5259044105517479</v>
      </c>
      <c r="BG4484">
        <v>4.7899456539864786</v>
      </c>
      <c r="BH4484">
        <v>416.59958206663583</v>
      </c>
      <c r="BI4484">
        <v>0.19999999999999998</v>
      </c>
      <c r="BJ4484">
        <v>2785.8873628895844</v>
      </c>
      <c r="BK4484">
        <v>677.56453970486905</v>
      </c>
      <c r="BL4484">
        <v>838.75170493413623</v>
      </c>
      <c r="BM4484">
        <v>877.71572989456308</v>
      </c>
      <c r="BN4484">
        <v>157.66810892695162</v>
      </c>
      <c r="BO4484">
        <v>33.433607991081971</v>
      </c>
      <c r="BP4484">
        <v>4.4731384141204013E-2</v>
      </c>
      <c r="BQ4484">
        <v>100</v>
      </c>
      <c r="BR4484">
        <v>340.79477742574704</v>
      </c>
      <c r="BS4484">
        <v>6.2320097628572088E-2</v>
      </c>
      <c r="BT4484">
        <v>3.0967466000120627E-4</v>
      </c>
      <c r="BU4484">
        <v>23.993806835406168</v>
      </c>
      <c r="BV4484">
        <v>0.50688075581639291</v>
      </c>
      <c r="BW4484">
        <v>14.980899363767238</v>
      </c>
      <c r="BX4484">
        <v>36.244817384705172</v>
      </c>
      <c r="BY4484">
        <v>41.361858007479952</v>
      </c>
      <c r="BZ4484">
        <v>1083.8066725109663</v>
      </c>
      <c r="CA4484">
        <v>387.22719667327669</v>
      </c>
      <c r="CB4484">
        <v>217.74440834461191</v>
      </c>
      <c r="CC4484" s="156">
        <v>1.1100000000000001</v>
      </c>
      <c r="CD4484">
        <v>330</v>
      </c>
      <c r="CE4484">
        <v>0.14152168734512194</v>
      </c>
      <c r="CF4484">
        <v>5.446592887196358</v>
      </c>
      <c r="CG4484">
        <v>0.17138436399653087</v>
      </c>
      <c r="CH4484">
        <v>15.387072536669322</v>
      </c>
      <c r="CI4484">
        <v>10</v>
      </c>
    </row>
    <row r="4485" spans="47:87" x14ac:dyDescent="0.3">
      <c r="AU4485">
        <v>0.3</v>
      </c>
      <c r="AV4485">
        <v>18.215449033259031</v>
      </c>
      <c r="AW4485">
        <v>0.31264027790403004</v>
      </c>
      <c r="AX4485">
        <v>1.4488099421474208</v>
      </c>
      <c r="AY4485">
        <v>323.82343878106866</v>
      </c>
      <c r="AZ4485">
        <v>9.610368824676295E-2</v>
      </c>
      <c r="BA4485">
        <v>418.74682891445138</v>
      </c>
      <c r="BB4485">
        <v>406.37845455582766</v>
      </c>
      <c r="BC4485">
        <v>1</v>
      </c>
      <c r="BD4485">
        <v>40.850359510852869</v>
      </c>
      <c r="BE4485">
        <v>100.81881990421</v>
      </c>
      <c r="BF4485">
        <v>21.971644778116787</v>
      </c>
      <c r="BG4485">
        <v>4.4929442829705195</v>
      </c>
      <c r="BH4485">
        <v>429.26275064652583</v>
      </c>
      <c r="BI4485">
        <v>0.2</v>
      </c>
      <c r="BJ4485">
        <v>2568.2643203411621</v>
      </c>
      <c r="BK4485">
        <v>697.29928659165068</v>
      </c>
      <c r="BL4485">
        <v>918.31168485085516</v>
      </c>
      <c r="BM4485">
        <v>1051.6709167310821</v>
      </c>
      <c r="BN4485">
        <v>185.58141377637</v>
      </c>
      <c r="BO4485">
        <v>28.220489129731554</v>
      </c>
      <c r="BP4485">
        <v>5.1750565297859222E-2</v>
      </c>
      <c r="BQ4485">
        <v>100</v>
      </c>
      <c r="BR4485">
        <v>367.87666576382213</v>
      </c>
      <c r="BS4485">
        <v>5.9262621991508932E-2</v>
      </c>
      <c r="BT4485">
        <v>2.9499596209321357E-4</v>
      </c>
      <c r="BU4485">
        <v>0</v>
      </c>
      <c r="BV4485">
        <v>0.57844521231628154</v>
      </c>
      <c r="BW4485">
        <v>14.001317514391074</v>
      </c>
      <c r="BX4485">
        <v>32.239164409068422</v>
      </c>
      <c r="BY4485">
        <v>35.873286271383733</v>
      </c>
      <c r="BZ4485">
        <v>1017.2796857010195</v>
      </c>
      <c r="CA4485">
        <v>336.92250500461637</v>
      </c>
      <c r="CB4485">
        <v>223.55068395380601</v>
      </c>
      <c r="CC4485" s="156">
        <v>1.18</v>
      </c>
      <c r="CD4485">
        <v>730</v>
      </c>
      <c r="CE4485">
        <v>0.34665619308516793</v>
      </c>
      <c r="CF4485">
        <v>8.5937046341449097</v>
      </c>
      <c r="CG4485">
        <v>0.30322122666490342</v>
      </c>
      <c r="CH4485">
        <v>48.058842497472931</v>
      </c>
      <c r="CI4485">
        <v>4</v>
      </c>
    </row>
    <row r="4486" spans="47:87" x14ac:dyDescent="0.3">
      <c r="AU4486">
        <v>0.3</v>
      </c>
      <c r="AV4486">
        <v>19.520220445523169</v>
      </c>
      <c r="AW4486">
        <v>0.31625161971342675</v>
      </c>
      <c r="AX4486">
        <v>2.1043034570118788</v>
      </c>
      <c r="AY4486">
        <v>344.12867806305815</v>
      </c>
      <c r="AZ4486">
        <v>9.8074528340876474E-2</v>
      </c>
      <c r="BA4486">
        <v>443.16980409574603</v>
      </c>
      <c r="BB4486">
        <v>300.90435389355639</v>
      </c>
      <c r="BC4486">
        <v>1</v>
      </c>
      <c r="BD4486">
        <v>41.685206306620358</v>
      </c>
      <c r="BE4486">
        <v>113.30321680818555</v>
      </c>
      <c r="BF4486">
        <v>9.4892103357274049</v>
      </c>
      <c r="BG4486">
        <v>3.3974218406977617</v>
      </c>
      <c r="BH4486">
        <v>437.57706510677758</v>
      </c>
      <c r="BI4486">
        <v>0.2</v>
      </c>
      <c r="BJ4486">
        <v>2549.0694773656178</v>
      </c>
      <c r="BK4486">
        <v>690.28617335017668</v>
      </c>
      <c r="BL4486">
        <v>848.52999213253179</v>
      </c>
      <c r="BM4486">
        <v>920.81565578489108</v>
      </c>
      <c r="BN4486">
        <v>135.42967266364388</v>
      </c>
      <c r="BO4486">
        <v>28.633069933264821</v>
      </c>
      <c r="BP4486">
        <v>4.1835422026133072E-2</v>
      </c>
      <c r="BQ4486">
        <v>100</v>
      </c>
      <c r="BR4486">
        <v>307.70563667200867</v>
      </c>
      <c r="BS4486">
        <v>5.333805867258766E-2</v>
      </c>
      <c r="BT4486">
        <v>3.0597650994551015E-4</v>
      </c>
      <c r="BU4486">
        <v>39.583018457594413</v>
      </c>
      <c r="BV4486">
        <v>0.55225261867806785</v>
      </c>
      <c r="BW4486">
        <v>14.430799070534039</v>
      </c>
      <c r="BX4486">
        <v>37.588458740097998</v>
      </c>
      <c r="BY4486">
        <v>45.420216867274675</v>
      </c>
      <c r="BZ4486">
        <v>1046.3002333729983</v>
      </c>
      <c r="CA4486">
        <v>280.57660812896819</v>
      </c>
      <c r="CB4486">
        <v>237.80237096543675</v>
      </c>
      <c r="CC4486" s="156">
        <v>0.99</v>
      </c>
      <c r="CD4486">
        <v>1050</v>
      </c>
      <c r="CE4486">
        <v>0.12421187032690573</v>
      </c>
      <c r="CF4486">
        <v>3.3858601477620813</v>
      </c>
      <c r="CG4486">
        <v>0.14059340012396826</v>
      </c>
      <c r="CH4486">
        <v>4.3240904674909775</v>
      </c>
      <c r="CI4486">
        <v>13</v>
      </c>
    </row>
    <row r="4487" spans="47:87" x14ac:dyDescent="0.3">
      <c r="AU4487">
        <v>0.3</v>
      </c>
      <c r="AV4487">
        <v>19.26753040990361</v>
      </c>
      <c r="AW4487">
        <v>0.31326020409406924</v>
      </c>
      <c r="AX4487">
        <v>0.63013539675356611</v>
      </c>
      <c r="AY4487">
        <v>327.67329209482511</v>
      </c>
      <c r="AZ4487">
        <v>9.4974844121648111E-2</v>
      </c>
      <c r="BA4487">
        <v>470.85190518613712</v>
      </c>
      <c r="BB4487">
        <v>395.0533210979429</v>
      </c>
      <c r="BC4487">
        <v>1</v>
      </c>
      <c r="BD4487">
        <v>45.509855801579313</v>
      </c>
      <c r="BE4487">
        <v>96.745926272838929</v>
      </c>
      <c r="BF4487">
        <v>15.65173448903389</v>
      </c>
      <c r="BG4487">
        <v>5.4798733410588412</v>
      </c>
      <c r="BH4487">
        <v>420.09766385936501</v>
      </c>
      <c r="BI4487">
        <v>0.2</v>
      </c>
      <c r="BJ4487">
        <v>3008.7049764646003</v>
      </c>
      <c r="BK4487">
        <v>686.54646508632732</v>
      </c>
      <c r="BL4487">
        <v>932.36059935867092</v>
      </c>
      <c r="BM4487">
        <v>978.55851867540321</v>
      </c>
      <c r="BN4487">
        <v>97.58352186904834</v>
      </c>
      <c r="BO4487">
        <v>28.177953809440059</v>
      </c>
      <c r="BP4487">
        <v>6.3811120874253086E-2</v>
      </c>
      <c r="BQ4487">
        <v>100</v>
      </c>
      <c r="BR4487">
        <v>329.10260844166527</v>
      </c>
      <c r="BS4487">
        <v>5.4923794916351368E-2</v>
      </c>
      <c r="BT4487">
        <v>2.9459181508340341E-4</v>
      </c>
      <c r="BU4487">
        <v>0</v>
      </c>
      <c r="BV4487">
        <v>0.52180007654607274</v>
      </c>
      <c r="BW4487">
        <v>14.837344010617894</v>
      </c>
      <c r="BX4487">
        <v>34.860093677908594</v>
      </c>
      <c r="BY4487">
        <v>31.32734318485992</v>
      </c>
      <c r="BZ4487">
        <v>1066.876669059237</v>
      </c>
      <c r="CA4487">
        <v>288.57721678535125</v>
      </c>
      <c r="CB4487">
        <v>225.86093394772399</v>
      </c>
      <c r="CC4487" s="156">
        <v>0.92</v>
      </c>
      <c r="CD4487">
        <v>1480</v>
      </c>
      <c r="CE4487">
        <v>0.12217762334631921</v>
      </c>
      <c r="CF4487">
        <v>5.4995470696734579</v>
      </c>
      <c r="CG4487">
        <v>0.16290444415987748</v>
      </c>
      <c r="CH4487">
        <v>4.5543167975349901</v>
      </c>
      <c r="CI4487">
        <v>14</v>
      </c>
    </row>
    <row r="4488" spans="47:87" x14ac:dyDescent="0.3">
      <c r="AU4488">
        <v>0.3</v>
      </c>
      <c r="AV4488">
        <v>21.767467815336584</v>
      </c>
      <c r="AW4488">
        <v>0.33361385787681808</v>
      </c>
      <c r="AX4488">
        <v>1.524750019787469</v>
      </c>
      <c r="AY4488">
        <v>317.82575017368197</v>
      </c>
      <c r="AZ4488">
        <v>0.11066310223974425</v>
      </c>
      <c r="BA4488">
        <v>418.26662249872675</v>
      </c>
      <c r="BB4488">
        <v>341.28798948219077</v>
      </c>
      <c r="BC4488">
        <v>1</v>
      </c>
      <c r="BD4488">
        <v>48.509259320211079</v>
      </c>
      <c r="BE4488">
        <v>118.23561152553727</v>
      </c>
      <c r="BF4488">
        <v>14.358363181436404</v>
      </c>
      <c r="BG4488">
        <v>4.1987205744763401</v>
      </c>
      <c r="BH4488">
        <v>406.43899172603585</v>
      </c>
      <c r="BI4488">
        <v>0.2</v>
      </c>
      <c r="BJ4488">
        <v>2562.1874284053315</v>
      </c>
      <c r="BK4488">
        <v>690.03556283290754</v>
      </c>
      <c r="BL4488">
        <v>881.40469592039653</v>
      </c>
      <c r="BM4488">
        <v>843.64174150070096</v>
      </c>
      <c r="BN4488">
        <v>151.34949334891866</v>
      </c>
      <c r="BO4488">
        <v>29.97301989185291</v>
      </c>
      <c r="BP4488">
        <v>7.2249987779135064E-2</v>
      </c>
      <c r="BQ4488">
        <v>100</v>
      </c>
      <c r="BR4488">
        <v>319.04872073596147</v>
      </c>
      <c r="BS4488">
        <v>5.6868212364426157E-2</v>
      </c>
      <c r="BT4488">
        <v>2.7728116699709724E-4</v>
      </c>
      <c r="BU4488">
        <v>3.4431942066593759</v>
      </c>
      <c r="BV4488">
        <v>0.55904688902620114</v>
      </c>
      <c r="BW4488">
        <v>14.095154663747234</v>
      </c>
      <c r="BX4488">
        <v>35.955565671041157</v>
      </c>
      <c r="BY4488">
        <v>28.230273304659523</v>
      </c>
      <c r="BZ4488">
        <v>1206.0810831597692</v>
      </c>
      <c r="CA4488">
        <v>370.02860336028857</v>
      </c>
      <c r="CB4488">
        <v>220.11003407852016</v>
      </c>
      <c r="CC4488" s="156">
        <v>0.86</v>
      </c>
      <c r="CD4488">
        <v>1300</v>
      </c>
      <c r="CE4488">
        <v>0.47952041157758396</v>
      </c>
      <c r="CF4488">
        <v>10.778245901625006</v>
      </c>
      <c r="CG4488">
        <v>0.39815305843051751</v>
      </c>
      <c r="CH4488">
        <v>52.627263985418701</v>
      </c>
      <c r="CI4488">
        <v>3</v>
      </c>
    </row>
    <row r="4489" spans="47:87" x14ac:dyDescent="0.3">
      <c r="AU4489">
        <v>0.3</v>
      </c>
      <c r="AV4489">
        <v>18.595570789149384</v>
      </c>
      <c r="AW4489">
        <v>0.31181295996615238</v>
      </c>
      <c r="AX4489">
        <v>1.2665516067013891</v>
      </c>
      <c r="AY4489">
        <v>334.76063375978475</v>
      </c>
      <c r="AZ4489">
        <v>9.8079601012125178E-2</v>
      </c>
      <c r="BA4489">
        <v>412.76198603584368</v>
      </c>
      <c r="BB4489">
        <v>290.23647589790301</v>
      </c>
      <c r="BC4489">
        <v>1</v>
      </c>
      <c r="BD4489">
        <v>37.488442674301453</v>
      </c>
      <c r="BE4489">
        <v>99.332236683372926</v>
      </c>
      <c r="BF4489">
        <v>17.236001489090857</v>
      </c>
      <c r="BG4489">
        <v>6.3705740056791065</v>
      </c>
      <c r="BH4489">
        <v>426.19441150754147</v>
      </c>
      <c r="BI4489">
        <v>0.20000000000000012</v>
      </c>
      <c r="BJ4489">
        <v>2446.6807054810015</v>
      </c>
      <c r="BK4489">
        <v>679.17958142515295</v>
      </c>
      <c r="BL4489">
        <v>834.74957121009743</v>
      </c>
      <c r="BM4489">
        <v>909.04246111904945</v>
      </c>
      <c r="BN4489">
        <v>182.65696703939952</v>
      </c>
      <c r="BO4489">
        <v>28.134272475207915</v>
      </c>
      <c r="BP4489">
        <v>5.3002957752725899E-2</v>
      </c>
      <c r="BQ4489">
        <v>100</v>
      </c>
      <c r="BR4489">
        <v>299.07572206375079</v>
      </c>
      <c r="BS4489">
        <v>5.4986206626011537E-2</v>
      </c>
      <c r="BT4489">
        <v>2.9092988928782436E-4</v>
      </c>
      <c r="BU4489">
        <v>0</v>
      </c>
      <c r="BV4489">
        <v>0.5272254171331614</v>
      </c>
      <c r="BW4489">
        <v>14.501529965021973</v>
      </c>
      <c r="BX4489">
        <v>33.998941270654761</v>
      </c>
      <c r="BY4489">
        <v>35.614552802957483</v>
      </c>
      <c r="BZ4489">
        <v>862.89126497528639</v>
      </c>
      <c r="CA4489">
        <v>323.32932391137189</v>
      </c>
      <c r="CB4489">
        <v>241.52740119287282</v>
      </c>
      <c r="CC4489" s="156">
        <v>1.0900000000000001</v>
      </c>
      <c r="CD4489">
        <v>1560</v>
      </c>
      <c r="CE4489">
        <v>3.408649662275387E-2</v>
      </c>
      <c r="CF4489">
        <v>1.9308379618280429</v>
      </c>
      <c r="CG4489">
        <v>7.2519794100074947E-2</v>
      </c>
      <c r="CH4489">
        <v>-10.532744209837789</v>
      </c>
      <c r="CI4489" t="s">
        <v>479</v>
      </c>
    </row>
    <row r="4490" spans="47:87" x14ac:dyDescent="0.3">
      <c r="AU4490">
        <v>0.3</v>
      </c>
      <c r="AV4490">
        <v>19.980771135775505</v>
      </c>
      <c r="AW4490">
        <v>0.25901156742126619</v>
      </c>
      <c r="AX4490">
        <v>1.6944691954979247</v>
      </c>
      <c r="AY4490">
        <v>320.02069684305167</v>
      </c>
      <c r="AZ4490">
        <v>8.149585685456763E-2</v>
      </c>
      <c r="BA4490">
        <v>499.04336583438311</v>
      </c>
      <c r="BB4490">
        <v>312.45433225423352</v>
      </c>
      <c r="BC4490">
        <v>1</v>
      </c>
      <c r="BD4490">
        <v>39.113050952156478</v>
      </c>
      <c r="BE4490">
        <v>101.36369060598753</v>
      </c>
      <c r="BF4490">
        <v>14.953076488708479</v>
      </c>
      <c r="BG4490">
        <v>3.6868950136637513</v>
      </c>
      <c r="BH4490">
        <v>468.64556509342776</v>
      </c>
      <c r="BI4490">
        <v>0.20000000000000004</v>
      </c>
      <c r="BJ4490">
        <v>2600.5528319743621</v>
      </c>
      <c r="BK4490">
        <v>686.94755660079204</v>
      </c>
      <c r="BL4490">
        <v>956.25459517084482</v>
      </c>
      <c r="BM4490">
        <v>938.41276637676788</v>
      </c>
      <c r="BN4490">
        <v>191.63189238408987</v>
      </c>
      <c r="BO4490">
        <v>23.480561199774339</v>
      </c>
      <c r="BP4490">
        <v>3.0624441773807229E-2</v>
      </c>
      <c r="BQ4490">
        <v>100</v>
      </c>
      <c r="BR4490">
        <v>342.02347770546459</v>
      </c>
      <c r="BS4490">
        <v>5.4804123925777506E-2</v>
      </c>
      <c r="BT4490">
        <v>3.0839861869946621E-4</v>
      </c>
      <c r="BU4490">
        <v>0</v>
      </c>
      <c r="BV4490">
        <v>0.53658428693389482</v>
      </c>
      <c r="BW4490">
        <v>14.237285598315214</v>
      </c>
      <c r="BX4490">
        <v>36.941679832932159</v>
      </c>
      <c r="BY4490">
        <v>35.350800270159773</v>
      </c>
      <c r="BZ4490">
        <v>933.37036374089212</v>
      </c>
      <c r="CA4490">
        <v>279.47992074576553</v>
      </c>
      <c r="CB4490">
        <v>243.39113489622594</v>
      </c>
      <c r="CC4490" s="156">
        <v>1.03</v>
      </c>
      <c r="CD4490">
        <v>1660</v>
      </c>
      <c r="CE4490">
        <v>6.4323575783942655E-2</v>
      </c>
      <c r="CF4490">
        <v>3.0132243376961867</v>
      </c>
      <c r="CG4490">
        <v>9.9765794522063425E-2</v>
      </c>
      <c r="CH4490">
        <v>-7.0231542765748225</v>
      </c>
      <c r="CI4490" t="s">
        <v>479</v>
      </c>
    </row>
    <row r="4491" spans="47:87" x14ac:dyDescent="0.3">
      <c r="AU4491">
        <v>0.3</v>
      </c>
      <c r="AV4491">
        <v>20.944964991183198</v>
      </c>
      <c r="AW4491">
        <v>0.36473568451850125</v>
      </c>
      <c r="AX4491">
        <v>1.628428376573597</v>
      </c>
      <c r="AY4491">
        <v>314.94592071995322</v>
      </c>
      <c r="AZ4491">
        <v>0.10605956962729297</v>
      </c>
      <c r="BA4491">
        <v>491.19258881185306</v>
      </c>
      <c r="BB4491">
        <v>340.01722325857043</v>
      </c>
      <c r="BC4491">
        <v>1</v>
      </c>
      <c r="BD4491">
        <v>42.041360590614211</v>
      </c>
      <c r="BE4491">
        <v>92.909892944998631</v>
      </c>
      <c r="BF4491">
        <v>22.533718232681998</v>
      </c>
      <c r="BG4491">
        <v>6.0040629187408312</v>
      </c>
      <c r="BH4491">
        <v>490.72038995598365</v>
      </c>
      <c r="BI4491">
        <v>0.2</v>
      </c>
      <c r="BJ4491">
        <v>2937.565701978127</v>
      </c>
      <c r="BK4491">
        <v>697.96245180374433</v>
      </c>
      <c r="BL4491">
        <v>915.57647613052234</v>
      </c>
      <c r="BM4491">
        <v>996.01044965329163</v>
      </c>
      <c r="BN4491">
        <v>78.833353888513386</v>
      </c>
      <c r="BO4491">
        <v>32.964933950647776</v>
      </c>
      <c r="BP4491">
        <v>5.5300606399054257E-2</v>
      </c>
      <c r="BQ4491">
        <v>100</v>
      </c>
      <c r="BR4491">
        <v>371.52882776034386</v>
      </c>
      <c r="BS4491">
        <v>5.0887398081375927E-2</v>
      </c>
      <c r="BT4491">
        <v>2.9634868424849818E-4</v>
      </c>
      <c r="BU4491">
        <v>0</v>
      </c>
      <c r="BV4491">
        <v>0.55311884850195037</v>
      </c>
      <c r="BW4491">
        <v>14.175747562651676</v>
      </c>
      <c r="BX4491">
        <v>36.274091511831756</v>
      </c>
      <c r="BY4491">
        <v>29.315424618795461</v>
      </c>
      <c r="BZ4491">
        <v>1090.5902748198469</v>
      </c>
      <c r="CA4491">
        <v>230.12207032962669</v>
      </c>
      <c r="CB4491">
        <v>226.96611884466782</v>
      </c>
      <c r="CC4491" s="156">
        <v>1.02</v>
      </c>
      <c r="CD4491">
        <v>2140</v>
      </c>
      <c r="CE4491">
        <v>9.8132165931566373E-2</v>
      </c>
      <c r="CF4491">
        <v>3.3431776240956186</v>
      </c>
      <c r="CG4491">
        <v>0.12553409176026004</v>
      </c>
      <c r="CH4491">
        <v>1.7130445044488689</v>
      </c>
      <c r="CI4491">
        <v>18</v>
      </c>
    </row>
    <row r="4492" spans="47:87" x14ac:dyDescent="0.3">
      <c r="AU4492">
        <v>0.3</v>
      </c>
      <c r="AV4492">
        <v>19.812005967216244</v>
      </c>
      <c r="AW4492">
        <v>0.39677236553341738</v>
      </c>
      <c r="AX4492">
        <v>1.845442517180311</v>
      </c>
      <c r="AY4492">
        <v>357.15016105886207</v>
      </c>
      <c r="AZ4492">
        <v>9.06583072042913E-2</v>
      </c>
      <c r="BA4492">
        <v>406.21530866190494</v>
      </c>
      <c r="BB4492">
        <v>309.48860468629755</v>
      </c>
      <c r="BC4492">
        <v>1</v>
      </c>
      <c r="BD4492">
        <v>37.184431843369353</v>
      </c>
      <c r="BE4492">
        <v>107.47589342098074</v>
      </c>
      <c r="BF4492">
        <v>12.931462172215992</v>
      </c>
      <c r="BG4492">
        <v>3.8962167210784036</v>
      </c>
      <c r="BH4492">
        <v>412.26551613556649</v>
      </c>
      <c r="BI4492">
        <v>0.19999999999999998</v>
      </c>
      <c r="BJ4492">
        <v>2995.0100016723309</v>
      </c>
      <c r="BK4492">
        <v>683.91023026499556</v>
      </c>
      <c r="BL4492">
        <v>809.72949639403134</v>
      </c>
      <c r="BM4492">
        <v>912.65871216927769</v>
      </c>
      <c r="BN4492">
        <v>235.94355296909126</v>
      </c>
      <c r="BO4492">
        <v>35.854220865771836</v>
      </c>
      <c r="BP4492">
        <v>6.1030135057734448E-2</v>
      </c>
      <c r="BQ4492">
        <v>100</v>
      </c>
      <c r="BR4492">
        <v>311.99669239580288</v>
      </c>
      <c r="BS4492">
        <v>5.4611334564278739E-2</v>
      </c>
      <c r="BT4492">
        <v>3.090659610615349E-4</v>
      </c>
      <c r="BU4492">
        <v>54.698750835759924</v>
      </c>
      <c r="BV4492">
        <v>0.51427673139540431</v>
      </c>
      <c r="BW4492">
        <v>14.399092957328806</v>
      </c>
      <c r="BX4492">
        <v>38.682928589285275</v>
      </c>
      <c r="BY4492">
        <v>23.890813894331927</v>
      </c>
      <c r="BZ4492">
        <v>958.1560099975311</v>
      </c>
      <c r="CA4492">
        <v>384.13237410012346</v>
      </c>
      <c r="CB4492">
        <v>224.03988817767444</v>
      </c>
      <c r="CC4492" s="156">
        <v>0.87</v>
      </c>
      <c r="CD4492">
        <v>2060</v>
      </c>
      <c r="CE4492">
        <v>0.16557386041243705</v>
      </c>
      <c r="CF4492">
        <v>5.9704558525810896</v>
      </c>
      <c r="CG4492">
        <v>0.21890494187086976</v>
      </c>
      <c r="CH4492">
        <v>14.390867624449347</v>
      </c>
      <c r="CI4492">
        <v>8</v>
      </c>
    </row>
    <row r="4493" spans="47:87" x14ac:dyDescent="0.3">
      <c r="AU4493">
        <v>0.3</v>
      </c>
      <c r="AV4493">
        <v>21.02460873602163</v>
      </c>
      <c r="AW4493">
        <v>0.27234178831831551</v>
      </c>
      <c r="AX4493">
        <v>1.5788664288075969</v>
      </c>
      <c r="AY4493">
        <v>289.0685869168255</v>
      </c>
      <c r="AZ4493">
        <v>0.10654603266607171</v>
      </c>
      <c r="BA4493">
        <v>432.45063551427211</v>
      </c>
      <c r="BB4493">
        <v>295.10648401147176</v>
      </c>
      <c r="BC4493">
        <v>1</v>
      </c>
      <c r="BD4493">
        <v>44.257654661223597</v>
      </c>
      <c r="BE4493">
        <v>102.06479472821331</v>
      </c>
      <c r="BF4493">
        <v>24.684296980480099</v>
      </c>
      <c r="BG4493">
        <v>7.1161212511882335</v>
      </c>
      <c r="BH4493">
        <v>480.18600182660919</v>
      </c>
      <c r="BI4493">
        <v>0.2</v>
      </c>
      <c r="BJ4493">
        <v>2759.3558384940648</v>
      </c>
      <c r="BK4493">
        <v>705.4608438079249</v>
      </c>
      <c r="BL4493">
        <v>912.87481623738324</v>
      </c>
      <c r="BM4493">
        <v>1045.6262341255172</v>
      </c>
      <c r="BN4493">
        <v>204.37665434101874</v>
      </c>
      <c r="BO4493">
        <v>24.421506289048171</v>
      </c>
      <c r="BP4493">
        <v>6.4558775889375947E-2</v>
      </c>
      <c r="BQ4493">
        <v>100</v>
      </c>
      <c r="BR4493">
        <v>364.00751759087814</v>
      </c>
      <c r="BS4493">
        <v>5.5858301674635444E-2</v>
      </c>
      <c r="BT4493">
        <v>3.0204871142098903E-4</v>
      </c>
      <c r="BU4493">
        <v>8.0530445379074678</v>
      </c>
      <c r="BV4493">
        <v>0.52270337244336462</v>
      </c>
      <c r="BW4493">
        <v>14.929722459796468</v>
      </c>
      <c r="BX4493">
        <v>33.469487738357657</v>
      </c>
      <c r="BY4493">
        <v>38.048619993415969</v>
      </c>
      <c r="BZ4493">
        <v>1114.7446922474553</v>
      </c>
      <c r="CA4493">
        <v>271.18772898290155</v>
      </c>
      <c r="CB4493">
        <v>233.8207853365212</v>
      </c>
      <c r="CC4493" s="156">
        <v>0.98</v>
      </c>
      <c r="CD4493">
        <v>1530</v>
      </c>
      <c r="CE4493">
        <v>0.22838338162902616</v>
      </c>
      <c r="CF4493">
        <v>7.1487147124837342</v>
      </c>
      <c r="CG4493">
        <v>0.2760867607387742</v>
      </c>
      <c r="CH4493">
        <v>28.085984378786158</v>
      </c>
      <c r="CI4493">
        <v>6</v>
      </c>
    </row>
    <row r="4494" spans="47:87" x14ac:dyDescent="0.3">
      <c r="AU4494">
        <v>0.3</v>
      </c>
      <c r="AV4494">
        <v>20.319420996891402</v>
      </c>
      <c r="AW4494">
        <v>0.3177874059642441</v>
      </c>
      <c r="AX4494">
        <v>1.929667184365198</v>
      </c>
      <c r="AY4494">
        <v>336.38903086719637</v>
      </c>
      <c r="AZ4494">
        <v>9.8608466927566724E-2</v>
      </c>
      <c r="BA4494">
        <v>410.71797338879588</v>
      </c>
      <c r="BB4494">
        <v>347.57554726210003</v>
      </c>
      <c r="BC4494">
        <v>1</v>
      </c>
      <c r="BD4494">
        <v>39.74015440934523</v>
      </c>
      <c r="BE4494">
        <v>101.4929897090804</v>
      </c>
      <c r="BF4494">
        <v>15.155313260868079</v>
      </c>
      <c r="BG4494">
        <v>4.3633391770725716</v>
      </c>
      <c r="BH4494">
        <v>422.89635930676843</v>
      </c>
      <c r="BI4494">
        <v>0.19999999999999998</v>
      </c>
      <c r="BJ4494">
        <v>2028.7799158901046</v>
      </c>
      <c r="BK4494">
        <v>686.79828421135653</v>
      </c>
      <c r="BL4494">
        <v>858.71696253193261</v>
      </c>
      <c r="BM4494">
        <v>876.40335019482416</v>
      </c>
      <c r="BN4494">
        <v>144.07350080418533</v>
      </c>
      <c r="BO4494">
        <v>28.615414452150766</v>
      </c>
      <c r="BP4494">
        <v>6.1053384240113272E-2</v>
      </c>
      <c r="BQ4494">
        <v>100</v>
      </c>
      <c r="BR4494">
        <v>336.50446424701357</v>
      </c>
      <c r="BS4494">
        <v>5.1146210324946095E-2</v>
      </c>
      <c r="BT4494">
        <v>3.0955451108633219E-4</v>
      </c>
      <c r="BU4494">
        <v>0</v>
      </c>
      <c r="BV4494">
        <v>0.57257095378628442</v>
      </c>
      <c r="BW4494">
        <v>14.366302569950104</v>
      </c>
      <c r="BX4494">
        <v>37.487712966383604</v>
      </c>
      <c r="BY4494">
        <v>32.265112462432477</v>
      </c>
      <c r="BZ4494">
        <v>991.75823515211539</v>
      </c>
      <c r="CA4494">
        <v>249.93137985737968</v>
      </c>
      <c r="CB4494">
        <v>231.55460994581742</v>
      </c>
      <c r="CC4494" s="156">
        <v>1.03</v>
      </c>
      <c r="CD4494">
        <v>520</v>
      </c>
      <c r="CE4494">
        <v>0.26253302556061486</v>
      </c>
      <c r="CF4494">
        <v>9.6252899026334067</v>
      </c>
      <c r="CG4494">
        <v>0.31699631644700693</v>
      </c>
      <c r="CH4494">
        <v>35.212922503611004</v>
      </c>
      <c r="CI4494">
        <v>5</v>
      </c>
    </row>
    <row r="4495" spans="47:87" x14ac:dyDescent="0.3">
      <c r="AU4495">
        <v>0.3</v>
      </c>
      <c r="AV4495">
        <v>19.351304351343213</v>
      </c>
      <c r="AW4495">
        <v>0.36061846997368491</v>
      </c>
      <c r="AX4495">
        <v>1.2160441855885926</v>
      </c>
      <c r="AY4495">
        <v>308.85905533184564</v>
      </c>
      <c r="AZ4495">
        <v>9.2446269451133017E-2</v>
      </c>
      <c r="BA4495">
        <v>363.51659481753086</v>
      </c>
      <c r="BB4495">
        <v>312.68522550963138</v>
      </c>
      <c r="BC4495">
        <v>1</v>
      </c>
      <c r="BD4495">
        <v>47.458649055109184</v>
      </c>
      <c r="BE4495">
        <v>109.12418777310603</v>
      </c>
      <c r="BF4495">
        <v>23.415167438502902</v>
      </c>
      <c r="BG4495">
        <v>5.9594229251567103</v>
      </c>
      <c r="BH4495">
        <v>453.59332157203022</v>
      </c>
      <c r="BI4495">
        <v>0.20000000000000004</v>
      </c>
      <c r="BJ4495">
        <v>2102.4649813353285</v>
      </c>
      <c r="BK4495">
        <v>685.23684341721889</v>
      </c>
      <c r="BL4495">
        <v>895.29166961507281</v>
      </c>
      <c r="BM4495">
        <v>999.79820734054692</v>
      </c>
      <c r="BN4495">
        <v>114.74079760355519</v>
      </c>
      <c r="BO4495">
        <v>32.461389684588092</v>
      </c>
      <c r="BP4495">
        <v>7.0684749446847744E-2</v>
      </c>
      <c r="BQ4495">
        <v>100</v>
      </c>
      <c r="BR4495">
        <v>336.0867751418271</v>
      </c>
      <c r="BS4495">
        <v>5.5738106363762266E-2</v>
      </c>
      <c r="BT4495">
        <v>3.0753777229854779E-4</v>
      </c>
      <c r="BU4495">
        <v>50.897416064349549</v>
      </c>
      <c r="BV4495">
        <v>0.46861245613530383</v>
      </c>
      <c r="BW4495">
        <v>15.059573380432431</v>
      </c>
      <c r="BX4495">
        <v>35.944044691101226</v>
      </c>
      <c r="BY4495">
        <v>34.92288839681683</v>
      </c>
      <c r="BZ4495">
        <v>1079.1187983063544</v>
      </c>
      <c r="CA4495">
        <v>309.87100204657861</v>
      </c>
      <c r="CB4495">
        <v>264.40093299604678</v>
      </c>
      <c r="CC4495" s="156">
        <v>1.02</v>
      </c>
      <c r="CD4495">
        <v>870</v>
      </c>
      <c r="CE4495">
        <v>0.15149600992443424</v>
      </c>
      <c r="CF4495">
        <v>6.4995397413117875</v>
      </c>
      <c r="CG4495">
        <v>0.19780227663403119</v>
      </c>
      <c r="CH4495">
        <v>11.839450974121188</v>
      </c>
      <c r="CI4495">
        <v>9</v>
      </c>
    </row>
    <row r="4496" spans="47:87" x14ac:dyDescent="0.3">
      <c r="AU4496">
        <v>0.3</v>
      </c>
      <c r="AV4496">
        <v>18.483465826615799</v>
      </c>
      <c r="AW4496">
        <v>0.23819442207652011</v>
      </c>
      <c r="AX4496">
        <v>0.36289300869291741</v>
      </c>
      <c r="AY4496">
        <v>318.61684834053301</v>
      </c>
      <c r="AZ4496">
        <v>9.7996950530359589E-2</v>
      </c>
      <c r="BA4496">
        <v>390.5645948340615</v>
      </c>
      <c r="BB4496">
        <v>408.40896249383491</v>
      </c>
      <c r="BC4496">
        <v>1</v>
      </c>
      <c r="BD4496">
        <v>37.418538473532749</v>
      </c>
      <c r="BE4496">
        <v>103.45572651870719</v>
      </c>
      <c r="BF4496">
        <v>24.208837634433777</v>
      </c>
      <c r="BG4496">
        <v>6.444239586009239</v>
      </c>
      <c r="BH4496">
        <v>429.9383424930582</v>
      </c>
      <c r="BI4496">
        <v>0.19999999999999998</v>
      </c>
      <c r="BJ4496">
        <v>2411.7234102859338</v>
      </c>
      <c r="BK4496">
        <v>698.42392162463921</v>
      </c>
      <c r="BL4496">
        <v>923.68284759676851</v>
      </c>
      <c r="BM4496">
        <v>1053.4921842093152</v>
      </c>
      <c r="BN4496">
        <v>231.20819351567843</v>
      </c>
      <c r="BO4496">
        <v>21.322119377396117</v>
      </c>
      <c r="BP4496">
        <v>6.0968741073064089E-2</v>
      </c>
      <c r="BQ4496">
        <v>100</v>
      </c>
      <c r="BR4496">
        <v>346.08448422986589</v>
      </c>
      <c r="BS4496">
        <v>5.6874244818809414E-2</v>
      </c>
      <c r="BT4496">
        <v>3.0180441039806544E-4</v>
      </c>
      <c r="BU4496">
        <v>90.552527082707229</v>
      </c>
      <c r="BV4496">
        <v>0.52929062956231387</v>
      </c>
      <c r="BW4496">
        <v>15.469679670834893</v>
      </c>
      <c r="BX4496">
        <v>34.134637380242985</v>
      </c>
      <c r="BY4496">
        <v>45.761298481630945</v>
      </c>
      <c r="BZ4496">
        <v>1064.7249893622429</v>
      </c>
      <c r="CA4496">
        <v>288.8849832517646</v>
      </c>
      <c r="CB4496">
        <v>221.57564186832687</v>
      </c>
      <c r="CC4496" s="156">
        <v>1.1200000000000001</v>
      </c>
      <c r="CD4496">
        <v>1610</v>
      </c>
      <c r="CE4496">
        <v>7.6757474479036469E-2</v>
      </c>
      <c r="CF4496">
        <v>3.2973848519979381</v>
      </c>
      <c r="CG4496">
        <v>0.105465039797315</v>
      </c>
      <c r="CH4496">
        <v>-1.320471971313546</v>
      </c>
      <c r="CI4496" t="s">
        <v>479</v>
      </c>
    </row>
    <row r="4497" spans="47:87" x14ac:dyDescent="0.3">
      <c r="AU4497">
        <v>0.3</v>
      </c>
      <c r="AV4497">
        <v>18.925886374823548</v>
      </c>
      <c r="AW4497">
        <v>0.41758864597891071</v>
      </c>
      <c r="AX4497">
        <v>1.7725647298120015</v>
      </c>
      <c r="AY4497">
        <v>356.46879851997795</v>
      </c>
      <c r="AZ4497">
        <v>0.12486440459757508</v>
      </c>
      <c r="BA4497">
        <v>437.09719563642057</v>
      </c>
      <c r="BB4497">
        <v>298.46544835026975</v>
      </c>
      <c r="BC4497">
        <v>1</v>
      </c>
      <c r="BD4497">
        <v>44.479705161413236</v>
      </c>
      <c r="BE4497">
        <v>90.66324434502863</v>
      </c>
      <c r="BF4497">
        <v>21.609986322540706</v>
      </c>
      <c r="BG4497">
        <v>5.6738597264938555</v>
      </c>
      <c r="BH4497">
        <v>439.56717911446856</v>
      </c>
      <c r="BI4497">
        <v>0.2</v>
      </c>
      <c r="BJ4497">
        <v>2070.5631988936907</v>
      </c>
      <c r="BK4497">
        <v>696.36779457687589</v>
      </c>
      <c r="BL4497">
        <v>906.59453652304137</v>
      </c>
      <c r="BM4497">
        <v>1136.0936475658261</v>
      </c>
      <c r="BN4497">
        <v>112.55529631246071</v>
      </c>
      <c r="BO4497">
        <v>38.112566342083454</v>
      </c>
      <c r="BP4497">
        <v>1.8307410730818843E-2</v>
      </c>
      <c r="BQ4497">
        <v>100</v>
      </c>
      <c r="BR4497">
        <v>426.44898673140159</v>
      </c>
      <c r="BS4497">
        <v>5.0844234458983492E-2</v>
      </c>
      <c r="BT4497">
        <v>3.313241238418797E-4</v>
      </c>
      <c r="BU4497">
        <v>85.007240650516721</v>
      </c>
      <c r="BV4497">
        <v>0.50779983626057179</v>
      </c>
      <c r="BW4497">
        <v>14.088753596577504</v>
      </c>
      <c r="BX4497">
        <v>35.48633131097489</v>
      </c>
      <c r="BY4497">
        <v>33.676384945248579</v>
      </c>
      <c r="BZ4497">
        <v>1049.7694625411314</v>
      </c>
      <c r="CA4497">
        <v>135.90804199237809</v>
      </c>
      <c r="CB4497">
        <v>229.28531936579128</v>
      </c>
      <c r="CC4497" s="156">
        <v>0.76</v>
      </c>
      <c r="CD4497">
        <v>1840</v>
      </c>
      <c r="CE4497">
        <v>0.16879159033583835</v>
      </c>
      <c r="CF4497">
        <v>7.2222784988924884</v>
      </c>
      <c r="CG4497">
        <v>0.20527665723681565</v>
      </c>
      <c r="CH4497">
        <v>16.456391755853296</v>
      </c>
      <c r="CI4497">
        <v>8</v>
      </c>
    </row>
    <row r="4498" spans="47:87" x14ac:dyDescent="0.3">
      <c r="AU4498">
        <v>0.3</v>
      </c>
      <c r="AV4498">
        <v>18.496283395638685</v>
      </c>
      <c r="AW4498">
        <v>0.36234060541908025</v>
      </c>
      <c r="AX4498">
        <v>0.6564306995280198</v>
      </c>
      <c r="AY4498">
        <v>361.14461308237708</v>
      </c>
      <c r="AZ4498">
        <v>0.10695124793710635</v>
      </c>
      <c r="BA4498">
        <v>459.07069133710831</v>
      </c>
      <c r="BB4498">
        <v>365.81595591576166</v>
      </c>
      <c r="BC4498">
        <v>1</v>
      </c>
      <c r="BD4498">
        <v>39.506901923710515</v>
      </c>
      <c r="BE4498">
        <v>98.683374800201975</v>
      </c>
      <c r="BF4498">
        <v>19.676086168784529</v>
      </c>
      <c r="BG4498">
        <v>5.8149839144073363</v>
      </c>
      <c r="BH4498">
        <v>403.32647688221124</v>
      </c>
      <c r="BI4498">
        <v>0.2</v>
      </c>
      <c r="BJ4498">
        <v>2661.6854095833405</v>
      </c>
      <c r="BK4498">
        <v>681.01905941798259</v>
      </c>
      <c r="BL4498">
        <v>941.29780762010694</v>
      </c>
      <c r="BM4498">
        <v>1067.1188701854956</v>
      </c>
      <c r="BN4498">
        <v>127.18265178422809</v>
      </c>
      <c r="BO4498">
        <v>32.946439044625301</v>
      </c>
      <c r="BP4498">
        <v>3.0906898314192494E-2</v>
      </c>
      <c r="BQ4498">
        <v>100</v>
      </c>
      <c r="BR4498">
        <v>341.82954399351945</v>
      </c>
      <c r="BS4498">
        <v>5.618053029333029E-2</v>
      </c>
      <c r="BT4498">
        <v>3.1808597056576249E-4</v>
      </c>
      <c r="BU4498">
        <v>74.789460594281906</v>
      </c>
      <c r="BV4498">
        <v>0.50228815972666585</v>
      </c>
      <c r="BW4498">
        <v>16.188023545775259</v>
      </c>
      <c r="BX4498">
        <v>36.163500906757939</v>
      </c>
      <c r="BY4498">
        <v>32.917837250455634</v>
      </c>
      <c r="BZ4498">
        <v>1230.0497894976418</v>
      </c>
      <c r="CA4498">
        <v>287.13217201519404</v>
      </c>
      <c r="CB4498">
        <v>220.20743932372196</v>
      </c>
      <c r="CC4498" s="156">
        <v>0.95</v>
      </c>
      <c r="CD4498">
        <v>1100</v>
      </c>
      <c r="CE4498">
        <v>0.21826799872172753</v>
      </c>
      <c r="CF4498">
        <v>7.666330050108189</v>
      </c>
      <c r="CG4498">
        <v>0.26074513111887415</v>
      </c>
      <c r="CH4498">
        <v>26.543446196263822</v>
      </c>
      <c r="CI4498">
        <v>6</v>
      </c>
    </row>
    <row r="4499" spans="47:87" x14ac:dyDescent="0.3">
      <c r="AU4499">
        <v>0.3</v>
      </c>
      <c r="AV4499">
        <v>19.506532388236113</v>
      </c>
      <c r="AW4499">
        <v>0.31977445590255293</v>
      </c>
      <c r="AX4499">
        <v>1.023944362154668</v>
      </c>
      <c r="AY4499">
        <v>325.90263293937704</v>
      </c>
      <c r="AZ4499">
        <v>0.10363229218636076</v>
      </c>
      <c r="BA4499">
        <v>526.72071424845967</v>
      </c>
      <c r="BB4499">
        <v>245.00200246633977</v>
      </c>
      <c r="BC4499">
        <v>1</v>
      </c>
      <c r="BD4499">
        <v>39.537485057948963</v>
      </c>
      <c r="BE4499">
        <v>93.869541133599867</v>
      </c>
      <c r="BF4499">
        <v>25.737000090895236</v>
      </c>
      <c r="BG4499">
        <v>4.81483117243571</v>
      </c>
      <c r="BH4499">
        <v>416.99639632999191</v>
      </c>
      <c r="BI4499">
        <v>0.20000000000000004</v>
      </c>
      <c r="BJ4499">
        <v>3425.2378787793427</v>
      </c>
      <c r="BK4499">
        <v>723.31264482369863</v>
      </c>
      <c r="BL4499">
        <v>936.05858843740975</v>
      </c>
      <c r="BM4499">
        <v>1202.1049882254342</v>
      </c>
      <c r="BN4499">
        <v>136.38248529194709</v>
      </c>
      <c r="BO4499">
        <v>28.93154178528863</v>
      </c>
      <c r="BP4499">
        <v>4.4765116954164498E-2</v>
      </c>
      <c r="BQ4499">
        <v>100</v>
      </c>
      <c r="BR4499">
        <v>358.12236636274565</v>
      </c>
      <c r="BS4499">
        <v>5.2881769177210082E-2</v>
      </c>
      <c r="BT4499">
        <v>2.8562722577522962E-4</v>
      </c>
      <c r="BU4499">
        <v>4.4372068800513755</v>
      </c>
      <c r="BV4499">
        <v>0.51879018213536843</v>
      </c>
      <c r="BW4499">
        <v>13.388463745464385</v>
      </c>
      <c r="BX4499">
        <v>33.708926249566773</v>
      </c>
      <c r="BY4499">
        <v>29.463348826522278</v>
      </c>
      <c r="BZ4499">
        <v>1196.4397190624707</v>
      </c>
      <c r="CA4499">
        <v>213.01127583690175</v>
      </c>
      <c r="CB4499">
        <v>233.39975289160665</v>
      </c>
      <c r="CC4499" s="156">
        <v>0.89</v>
      </c>
      <c r="CD4499">
        <v>2870</v>
      </c>
      <c r="CE4499">
        <v>3.8111673233153676E-2</v>
      </c>
      <c r="CF4499">
        <v>2.7241268135450301</v>
      </c>
      <c r="CG4499">
        <v>8.2234265184999919E-2</v>
      </c>
      <c r="CH4499">
        <v>-12.230226561613947</v>
      </c>
      <c r="CI4499" t="s">
        <v>479</v>
      </c>
    </row>
    <row r="4500" spans="47:87" x14ac:dyDescent="0.3">
      <c r="AU4500">
        <v>0.3</v>
      </c>
      <c r="AV4500">
        <v>18.891772053870003</v>
      </c>
      <c r="AW4500">
        <v>0.30947000027652133</v>
      </c>
      <c r="AX4500">
        <v>1.5993513194725413</v>
      </c>
      <c r="AY4500">
        <v>259.99476869709787</v>
      </c>
      <c r="AZ4500">
        <v>0.10592635241248388</v>
      </c>
      <c r="BA4500">
        <v>463.8215061611624</v>
      </c>
      <c r="BB4500">
        <v>375.59830127160217</v>
      </c>
      <c r="BC4500">
        <v>1</v>
      </c>
      <c r="BD4500">
        <v>44.374236347530953</v>
      </c>
      <c r="BE4500">
        <v>87.100841986194425</v>
      </c>
      <c r="BF4500">
        <v>18.368996502410607</v>
      </c>
      <c r="BG4500">
        <v>5.8850423516350947</v>
      </c>
      <c r="BH4500">
        <v>384.21750341459153</v>
      </c>
      <c r="BI4500">
        <v>0.19999999999999996</v>
      </c>
      <c r="BJ4500">
        <v>2520.8614975898577</v>
      </c>
      <c r="BK4500">
        <v>684.59130858743129</v>
      </c>
      <c r="BL4500">
        <v>855.4435009779329</v>
      </c>
      <c r="BM4500">
        <v>971.98506038479445</v>
      </c>
      <c r="BN4500">
        <v>116.99144418442418</v>
      </c>
      <c r="BO4500">
        <v>28.047189647603279</v>
      </c>
      <c r="BP4500">
        <v>3.7477806312465375E-2</v>
      </c>
      <c r="BQ4500">
        <v>100</v>
      </c>
      <c r="BR4500">
        <v>341.0048133764534</v>
      </c>
      <c r="BS4500">
        <v>5.9627634614610944E-2</v>
      </c>
      <c r="BT4500">
        <v>2.9597499250522477E-4</v>
      </c>
      <c r="BU4500">
        <v>14.602033132456551</v>
      </c>
      <c r="BV4500">
        <v>0.51926961656065518</v>
      </c>
      <c r="BW4500">
        <v>13.793251556677905</v>
      </c>
      <c r="BX4500">
        <v>37.275685737892744</v>
      </c>
      <c r="BY4500">
        <v>39.87431686937061</v>
      </c>
      <c r="BZ4500">
        <v>1084.0756786124186</v>
      </c>
      <c r="CA4500">
        <v>325.50720237202734</v>
      </c>
      <c r="CB4500">
        <v>225.84398776297974</v>
      </c>
      <c r="CC4500" s="156">
        <v>1.28</v>
      </c>
      <c r="CD4500">
        <v>1490</v>
      </c>
      <c r="CE4500">
        <v>1.4764146743207807E-2</v>
      </c>
      <c r="CF4500">
        <v>2.0077901010014463</v>
      </c>
      <c r="CG4500">
        <v>5.7844113942086044E-2</v>
      </c>
      <c r="CH4500">
        <v>-17.641422328415594</v>
      </c>
      <c r="CI4500" t="s">
        <v>479</v>
      </c>
    </row>
    <row r="4501" spans="47:87" x14ac:dyDescent="0.3">
      <c r="AU4501">
        <v>0.3</v>
      </c>
      <c r="AV4501">
        <v>20.529616414321985</v>
      </c>
      <c r="AW4501">
        <v>0.34282121020494755</v>
      </c>
      <c r="AX4501">
        <v>1.650560934739429</v>
      </c>
      <c r="AY4501">
        <v>357.13037285552593</v>
      </c>
      <c r="AZ4501">
        <v>9.731878843351649E-2</v>
      </c>
      <c r="BA4501">
        <v>437.38188455073072</v>
      </c>
      <c r="BB4501">
        <v>435.08765035924756</v>
      </c>
      <c r="BC4501">
        <v>1</v>
      </c>
      <c r="BD4501">
        <v>43.418005142491388</v>
      </c>
      <c r="BE4501">
        <v>102.19092962625761</v>
      </c>
      <c r="BF4501">
        <v>13.253553745564794</v>
      </c>
      <c r="BG4501">
        <v>7.0457560773812169</v>
      </c>
      <c r="BH4501">
        <v>406.0813895797275</v>
      </c>
      <c r="BI4501">
        <v>0.2</v>
      </c>
      <c r="BJ4501">
        <v>2381.9994288934336</v>
      </c>
      <c r="BK4501">
        <v>691.22724284078106</v>
      </c>
      <c r="BL4501">
        <v>911.91008519257741</v>
      </c>
      <c r="BM4501">
        <v>1035.0226138478852</v>
      </c>
      <c r="BN4501">
        <v>203.85861960463629</v>
      </c>
      <c r="BO4501">
        <v>30.960085105398957</v>
      </c>
      <c r="BP4501">
        <v>5.4927359858907746E-2</v>
      </c>
      <c r="BQ4501">
        <v>100</v>
      </c>
      <c r="BR4501">
        <v>358.82859334352213</v>
      </c>
      <c r="BS4501">
        <v>4.9710177123033661E-2</v>
      </c>
      <c r="BT4501">
        <v>3.1719899058237164E-4</v>
      </c>
      <c r="BU4501">
        <v>0</v>
      </c>
      <c r="BV4501">
        <v>0.58442417495226662</v>
      </c>
      <c r="BW4501">
        <v>15.449098073462643</v>
      </c>
      <c r="BX4501">
        <v>34.60974644500476</v>
      </c>
      <c r="BY4501">
        <v>32.678476919847711</v>
      </c>
      <c r="BZ4501">
        <v>982.18955620383645</v>
      </c>
      <c r="CA4501">
        <v>221.26283645863123</v>
      </c>
      <c r="CB4501">
        <v>233.41121578836518</v>
      </c>
      <c r="CC4501" s="156">
        <v>0.96</v>
      </c>
      <c r="CD4501">
        <v>1530</v>
      </c>
      <c r="CE4501">
        <v>0.14869720303639355</v>
      </c>
      <c r="CF4501">
        <v>4.472717014092825</v>
      </c>
      <c r="CG4501">
        <v>0.18591423700292509</v>
      </c>
      <c r="CH4501">
        <v>6.7580827465603965</v>
      </c>
      <c r="CI4501">
        <v>10</v>
      </c>
    </row>
    <row r="4502" spans="47:87" x14ac:dyDescent="0.3">
      <c r="AU4502">
        <v>0.3</v>
      </c>
      <c r="AV4502">
        <v>20.177839694937102</v>
      </c>
      <c r="AW4502">
        <v>0.26163368862366682</v>
      </c>
      <c r="AX4502">
        <v>0.23878088821119361</v>
      </c>
      <c r="AY4502">
        <v>351.33305026320943</v>
      </c>
      <c r="AZ4502">
        <v>8.5752047519593852E-2</v>
      </c>
      <c r="BA4502">
        <v>416.54812904750975</v>
      </c>
      <c r="BB4502">
        <v>353.2774787209633</v>
      </c>
      <c r="BC4502">
        <v>1</v>
      </c>
      <c r="BD4502">
        <v>39.659095493577468</v>
      </c>
      <c r="BE4502">
        <v>93.247028349672078</v>
      </c>
      <c r="BF4502">
        <v>20.344884332514209</v>
      </c>
      <c r="BG4502">
        <v>2.6330117605834893</v>
      </c>
      <c r="BH4502">
        <v>489.06850910783453</v>
      </c>
      <c r="BI4502">
        <v>0.20000000000000004</v>
      </c>
      <c r="BJ4502">
        <v>2597.2697199474133</v>
      </c>
      <c r="BK4502">
        <v>689.14665799717409</v>
      </c>
      <c r="BL4502">
        <v>971.27126900988844</v>
      </c>
      <c r="BM4502">
        <v>929.49027959513296</v>
      </c>
      <c r="BN4502">
        <v>122.73883923153325</v>
      </c>
      <c r="BO4502">
        <v>23.746167970898085</v>
      </c>
      <c r="BP4502">
        <v>2.7532353981501799E-2</v>
      </c>
      <c r="BQ4502">
        <v>100</v>
      </c>
      <c r="BR4502">
        <v>408.31441301212942</v>
      </c>
      <c r="BS4502">
        <v>5.379918316578184E-2</v>
      </c>
      <c r="BT4502">
        <v>3.0798309734543012E-4</v>
      </c>
      <c r="BU4502">
        <v>36.635120184429582</v>
      </c>
      <c r="BV4502">
        <v>0.58947152556024496</v>
      </c>
      <c r="BW4502">
        <v>13.712088552523317</v>
      </c>
      <c r="BX4502">
        <v>34.427995942946893</v>
      </c>
      <c r="BY4502">
        <v>28.372642251326717</v>
      </c>
      <c r="BZ4502">
        <v>1334.1761455498013</v>
      </c>
      <c r="CA4502">
        <v>383.13175500616671</v>
      </c>
      <c r="CB4502">
        <v>241.00282766751633</v>
      </c>
      <c r="CC4502" s="156">
        <v>1.01</v>
      </c>
      <c r="CD4502">
        <v>1760</v>
      </c>
      <c r="CE4502">
        <v>1.0487341968412833E-2</v>
      </c>
      <c r="CF4502">
        <v>1.8130442554192701</v>
      </c>
      <c r="CG4502">
        <v>5.7391858076321738E-2</v>
      </c>
      <c r="CH4502">
        <v>-16.166884361356072</v>
      </c>
      <c r="CI4502" t="s">
        <v>479</v>
      </c>
    </row>
    <row r="4503" spans="47:87" x14ac:dyDescent="0.3">
      <c r="AU4503">
        <v>0.3</v>
      </c>
      <c r="AV4503">
        <v>20.539581638798339</v>
      </c>
      <c r="AW4503">
        <v>0.3771579484427981</v>
      </c>
      <c r="AX4503">
        <v>0.43522312140406572</v>
      </c>
      <c r="AY4503">
        <v>329.90185977823683</v>
      </c>
      <c r="AZ4503">
        <v>8.0434439366836322E-2</v>
      </c>
      <c r="BA4503">
        <v>368.05292215261454</v>
      </c>
      <c r="BB4503">
        <v>276.08934900376437</v>
      </c>
      <c r="BC4503">
        <v>1</v>
      </c>
      <c r="BD4503">
        <v>40.547318874432818</v>
      </c>
      <c r="BE4503">
        <v>109.06048575686133</v>
      </c>
      <c r="BF4503">
        <v>15.117098161440037</v>
      </c>
      <c r="BG4503">
        <v>4.9043730659891018</v>
      </c>
      <c r="BH4503">
        <v>463.65242977356922</v>
      </c>
      <c r="BI4503">
        <v>0.20000000000000004</v>
      </c>
      <c r="BJ4503">
        <v>2821.6753086303202</v>
      </c>
      <c r="BK4503">
        <v>691.03609144554525</v>
      </c>
      <c r="BL4503">
        <v>915.88489797120337</v>
      </c>
      <c r="BM4503">
        <v>953.34117700981926</v>
      </c>
      <c r="BN4503">
        <v>89.388790981397662</v>
      </c>
      <c r="BO4503">
        <v>34.114564562517003</v>
      </c>
      <c r="BP4503">
        <v>5.4061520804268452E-2</v>
      </c>
      <c r="BQ4503">
        <v>100</v>
      </c>
      <c r="BR4503">
        <v>307.82722594869568</v>
      </c>
      <c r="BS4503">
        <v>5.4910808460375167E-2</v>
      </c>
      <c r="BT4503">
        <v>3.3535568182074609E-4</v>
      </c>
      <c r="BU4503">
        <v>58.369517496264528</v>
      </c>
      <c r="BV4503">
        <v>0.57664495914174962</v>
      </c>
      <c r="BW4503">
        <v>14.379314641654126</v>
      </c>
      <c r="BX4503">
        <v>36.846393472312592</v>
      </c>
      <c r="BY4503">
        <v>33.513246095179269</v>
      </c>
      <c r="BZ4503">
        <v>1262.826198408231</v>
      </c>
      <c r="CA4503">
        <v>270.99369146543603</v>
      </c>
      <c r="CB4503">
        <v>234.50042322165024</v>
      </c>
      <c r="CC4503" s="156">
        <v>1.06</v>
      </c>
      <c r="CD4503">
        <v>1830</v>
      </c>
      <c r="CE4503">
        <v>0.12044289830262578</v>
      </c>
      <c r="CF4503">
        <v>4.1570825424718203</v>
      </c>
      <c r="CG4503">
        <v>0.16417571644708234</v>
      </c>
      <c r="CH4503">
        <v>3.5915581765710525</v>
      </c>
      <c r="CI4503">
        <v>13</v>
      </c>
    </row>
    <row r="4504" spans="47:87" x14ac:dyDescent="0.3">
      <c r="AU4504">
        <v>0.3</v>
      </c>
      <c r="AV4504">
        <v>19.363339844427916</v>
      </c>
      <c r="AW4504">
        <v>0.34532564344718503</v>
      </c>
      <c r="AX4504">
        <v>1.9232228588038653</v>
      </c>
      <c r="AY4504">
        <v>308.57779101741636</v>
      </c>
      <c r="AZ4504">
        <v>0.10517002776177981</v>
      </c>
      <c r="BA4504">
        <v>381.98943533610782</v>
      </c>
      <c r="BB4504">
        <v>286.35806354305583</v>
      </c>
      <c r="BC4504">
        <v>1</v>
      </c>
      <c r="BD4504">
        <v>43.215986302387591</v>
      </c>
      <c r="BE4504">
        <v>92.625501075587863</v>
      </c>
      <c r="BF4504">
        <v>16.702264434007091</v>
      </c>
      <c r="BG4504">
        <v>5.2635545558545083</v>
      </c>
      <c r="BH4504">
        <v>423.14452914819225</v>
      </c>
      <c r="BI4504">
        <v>0.19999999999999996</v>
      </c>
      <c r="BJ4504">
        <v>2839.685422251765</v>
      </c>
      <c r="BK4504">
        <v>666.03724621296305</v>
      </c>
      <c r="BL4504">
        <v>906.49164049634771</v>
      </c>
      <c r="BM4504">
        <v>809.09987131969831</v>
      </c>
      <c r="BN4504">
        <v>183.29802785963579</v>
      </c>
      <c r="BO4504">
        <v>31.522965010702119</v>
      </c>
      <c r="BP4504">
        <v>1.4436792762103049E-2</v>
      </c>
      <c r="BQ4504">
        <v>100</v>
      </c>
      <c r="BR4504">
        <v>317.98585698138447</v>
      </c>
      <c r="BS4504">
        <v>5.9041552885647372E-2</v>
      </c>
      <c r="BT4504">
        <v>2.9328349440467728E-4</v>
      </c>
      <c r="BU4504">
        <v>107.39620118024631</v>
      </c>
      <c r="BV4504">
        <v>0.53651045442528134</v>
      </c>
      <c r="BW4504">
        <v>16.477646405857634</v>
      </c>
      <c r="BX4504">
        <v>36.253794809631614</v>
      </c>
      <c r="BY4504">
        <v>32.576985082532147</v>
      </c>
      <c r="BZ4504">
        <v>1024.7421246180479</v>
      </c>
      <c r="CA4504">
        <v>230.98166997441388</v>
      </c>
      <c r="CB4504">
        <v>237.83088652502767</v>
      </c>
      <c r="CC4504" s="156">
        <v>1.1399999999999999</v>
      </c>
      <c r="CD4504">
        <v>1790</v>
      </c>
      <c r="CE4504">
        <v>0.11248362111900989</v>
      </c>
      <c r="CF4504">
        <v>3.7873120831976128</v>
      </c>
      <c r="CG4504">
        <v>0.13041431144319121</v>
      </c>
      <c r="CH4504">
        <v>1.6265276437936513</v>
      </c>
      <c r="CI4504">
        <v>16</v>
      </c>
    </row>
    <row r="4505" spans="47:87" x14ac:dyDescent="0.3">
      <c r="AU4505">
        <v>0.3</v>
      </c>
      <c r="AV4505">
        <v>21.469929876178547</v>
      </c>
      <c r="AW4505">
        <v>0.25316512385793472</v>
      </c>
      <c r="AX4505">
        <v>1.0112155242894687</v>
      </c>
      <c r="AY4505">
        <v>334.6364189672484</v>
      </c>
      <c r="AZ4505">
        <v>0.10865355077282618</v>
      </c>
      <c r="BA4505">
        <v>353.91205328247173</v>
      </c>
      <c r="BB4505">
        <v>408.39585282421297</v>
      </c>
      <c r="BC4505">
        <v>1</v>
      </c>
      <c r="BD4505">
        <v>30.108710600136767</v>
      </c>
      <c r="BE4505">
        <v>89.922144796021527</v>
      </c>
      <c r="BF4505">
        <v>18.901367489577087</v>
      </c>
      <c r="BG4505">
        <v>6.6496342463428615</v>
      </c>
      <c r="BH4505">
        <v>447.56995330544356</v>
      </c>
      <c r="BI4505">
        <v>0.19999999999999998</v>
      </c>
      <c r="BJ4505">
        <v>2412.9840151657954</v>
      </c>
      <c r="BK4505">
        <v>672.05617395301988</v>
      </c>
      <c r="BL4505">
        <v>884.6441286226277</v>
      </c>
      <c r="BM4505">
        <v>706.243705042285</v>
      </c>
      <c r="BN4505">
        <v>129.27608210524014</v>
      </c>
      <c r="BO4505">
        <v>22.599486995373955</v>
      </c>
      <c r="BP4505">
        <v>7.2392445747543624E-2</v>
      </c>
      <c r="BQ4505">
        <v>100</v>
      </c>
      <c r="BR4505">
        <v>357.69002008014513</v>
      </c>
      <c r="BS4505">
        <v>5.5723110942874791E-2</v>
      </c>
      <c r="BT4505">
        <v>3.0206461584050777E-4</v>
      </c>
      <c r="BU4505">
        <v>0</v>
      </c>
      <c r="BV4505">
        <v>0.58231558832953445</v>
      </c>
      <c r="BW4505">
        <v>15.375666185234543</v>
      </c>
      <c r="BX4505">
        <v>34.952164113871881</v>
      </c>
      <c r="BY4505">
        <v>35.607663719540653</v>
      </c>
      <c r="BZ4505">
        <v>1092.9392374650652</v>
      </c>
      <c r="CA4505">
        <v>218.39384419984432</v>
      </c>
      <c r="CB4505">
        <v>226.80728987108799</v>
      </c>
      <c r="CC4505" s="156">
        <v>1.1399999999999999</v>
      </c>
      <c r="CD4505">
        <v>1300</v>
      </c>
      <c r="CE4505">
        <v>0.11067295752619577</v>
      </c>
      <c r="CF4505">
        <v>3.3571122511049407</v>
      </c>
      <c r="CG4505">
        <v>0.14074427860918462</v>
      </c>
      <c r="CH4505">
        <v>6.4093181568101398</v>
      </c>
      <c r="CI4505">
        <v>12</v>
      </c>
    </row>
    <row r="4506" spans="47:87" x14ac:dyDescent="0.3">
      <c r="AU4506">
        <v>0.3</v>
      </c>
      <c r="AV4506">
        <v>19.628044040569335</v>
      </c>
      <c r="AW4506">
        <v>0.30316047539296009</v>
      </c>
      <c r="AX4506">
        <v>1.4092775384482912</v>
      </c>
      <c r="AY4506">
        <v>331.25868135734089</v>
      </c>
      <c r="AZ4506">
        <v>8.6961152931620767E-2</v>
      </c>
      <c r="BA4506">
        <v>453.99252760211539</v>
      </c>
      <c r="BB4506">
        <v>365.21484421324197</v>
      </c>
      <c r="BC4506">
        <v>1</v>
      </c>
      <c r="BD4506">
        <v>33.493423723699607</v>
      </c>
      <c r="BE4506">
        <v>80.93029505115166</v>
      </c>
      <c r="BF4506">
        <v>22.97167185591471</v>
      </c>
      <c r="BG4506">
        <v>5.3990626675362101</v>
      </c>
      <c r="BH4506">
        <v>422.1358971435497</v>
      </c>
      <c r="BI4506">
        <v>0.19999999999999998</v>
      </c>
      <c r="BJ4506">
        <v>2327.0980090524972</v>
      </c>
      <c r="BK4506">
        <v>673.38089719174422</v>
      </c>
      <c r="BL4506">
        <v>893.69289898425745</v>
      </c>
      <c r="BM4506">
        <v>1036.6843309725316</v>
      </c>
      <c r="BN4506">
        <v>162.21131896052458</v>
      </c>
      <c r="BO4506">
        <v>27.78461963229017</v>
      </c>
      <c r="BP4506">
        <v>0</v>
      </c>
      <c r="BQ4506">
        <v>100</v>
      </c>
      <c r="BR4506">
        <v>322.88959756474861</v>
      </c>
      <c r="BS4506">
        <v>5.6960267010967618E-2</v>
      </c>
      <c r="BT4506">
        <v>3.3821153435727776E-4</v>
      </c>
      <c r="BU4506">
        <v>0</v>
      </c>
      <c r="BV4506">
        <v>0.56247905121076591</v>
      </c>
      <c r="BW4506">
        <v>15.504507203186705</v>
      </c>
      <c r="BX4506">
        <v>36.235430577088891</v>
      </c>
      <c r="BY4506">
        <v>29.122135504360781</v>
      </c>
      <c r="BZ4506">
        <v>1135.5156921322091</v>
      </c>
      <c r="CA4506">
        <v>350.34314647649524</v>
      </c>
      <c r="CB4506">
        <v>226.39196777532723</v>
      </c>
      <c r="CC4506" s="156">
        <v>0.76</v>
      </c>
      <c r="CD4506">
        <v>1980</v>
      </c>
      <c r="CE4506">
        <v>0.16699633363749933</v>
      </c>
      <c r="CF4506">
        <v>5.6313472770479196</v>
      </c>
      <c r="CG4506">
        <v>0.20152897888451113</v>
      </c>
      <c r="CH4506">
        <v>10.742741059311331</v>
      </c>
      <c r="CI4506">
        <v>10</v>
      </c>
    </row>
    <row r="4507" spans="47:87" x14ac:dyDescent="0.3">
      <c r="AU4507">
        <v>0.3</v>
      </c>
      <c r="AV4507">
        <v>19.544591165357939</v>
      </c>
      <c r="AW4507">
        <v>0.23881495923805451</v>
      </c>
      <c r="AX4507">
        <v>1.37770511967927</v>
      </c>
      <c r="AY4507">
        <v>316.12573652183113</v>
      </c>
      <c r="AZ4507">
        <v>0.11510118899099162</v>
      </c>
      <c r="BA4507">
        <v>395.49584988114691</v>
      </c>
      <c r="BB4507">
        <v>318.1399484566067</v>
      </c>
      <c r="BC4507">
        <v>1</v>
      </c>
      <c r="BD4507">
        <v>41.915556558488731</v>
      </c>
      <c r="BE4507">
        <v>86.569662337664298</v>
      </c>
      <c r="BF4507">
        <v>10.067764287382891</v>
      </c>
      <c r="BG4507">
        <v>4.4511295726839366</v>
      </c>
      <c r="BH4507">
        <v>372.65080598830696</v>
      </c>
      <c r="BI4507">
        <v>0.2</v>
      </c>
      <c r="BJ4507">
        <v>2373.0251984999181</v>
      </c>
      <c r="BK4507">
        <v>691.11146914536437</v>
      </c>
      <c r="BL4507">
        <v>983.37007009952288</v>
      </c>
      <c r="BM4507">
        <v>886.20016051157052</v>
      </c>
      <c r="BN4507">
        <v>219.43725216983933</v>
      </c>
      <c r="BO4507">
        <v>21.238922501707297</v>
      </c>
      <c r="BP4507">
        <v>7.78816389569221E-2</v>
      </c>
      <c r="BQ4507">
        <v>100</v>
      </c>
      <c r="BR4507">
        <v>313.44118151328416</v>
      </c>
      <c r="BS4507">
        <v>5.560854253033614E-2</v>
      </c>
      <c r="BT4507">
        <v>2.9104595783757816E-4</v>
      </c>
      <c r="BU4507">
        <v>0</v>
      </c>
      <c r="BV4507">
        <v>0.53553464177152643</v>
      </c>
      <c r="BW4507">
        <v>14.763875758989757</v>
      </c>
      <c r="BX4507">
        <v>38.184883437685038</v>
      </c>
      <c r="BY4507">
        <v>30.733634695707575</v>
      </c>
      <c r="BZ4507">
        <v>1232.9658166020658</v>
      </c>
      <c r="CA4507">
        <v>307.79455913531808</v>
      </c>
      <c r="CB4507">
        <v>233.72159382531265</v>
      </c>
      <c r="CC4507" s="156">
        <v>1.01</v>
      </c>
      <c r="CD4507">
        <v>1350</v>
      </c>
      <c r="CE4507">
        <v>0.13074728551936676</v>
      </c>
      <c r="CF4507">
        <v>5.4115884910335197</v>
      </c>
      <c r="CG4507">
        <v>0.16185005374367897</v>
      </c>
      <c r="CH4507">
        <v>4.7393411842225239</v>
      </c>
      <c r="CI4507">
        <v>13</v>
      </c>
    </row>
    <row r="4508" spans="47:87" x14ac:dyDescent="0.3">
      <c r="AU4508">
        <v>0.3</v>
      </c>
      <c r="AV4508">
        <v>20.764118885391003</v>
      </c>
      <c r="AW4508">
        <v>0.34378089049908989</v>
      </c>
      <c r="AX4508">
        <v>1.2662834699144099</v>
      </c>
      <c r="AY4508">
        <v>310.25065039422054</v>
      </c>
      <c r="AZ4508">
        <v>7.9372516659959771E-2</v>
      </c>
      <c r="BA4508">
        <v>424.6441021763535</v>
      </c>
      <c r="BB4508">
        <v>369.03848079624407</v>
      </c>
      <c r="BC4508">
        <v>1</v>
      </c>
      <c r="BD4508">
        <v>38.853964116959496</v>
      </c>
      <c r="BE4508">
        <v>98.166211591677765</v>
      </c>
      <c r="BF4508">
        <v>16.85850967326007</v>
      </c>
      <c r="BG4508">
        <v>5.3565086892756479</v>
      </c>
      <c r="BH4508">
        <v>374.51012932031642</v>
      </c>
      <c r="BI4508">
        <v>0.19999999999999998</v>
      </c>
      <c r="BJ4508">
        <v>2925.9987244399435</v>
      </c>
      <c r="BK4508">
        <v>681.24622611796713</v>
      </c>
      <c r="BL4508">
        <v>924.1018676921849</v>
      </c>
      <c r="BM4508">
        <v>981.53147534339132</v>
      </c>
      <c r="BN4508">
        <v>134.07753547742183</v>
      </c>
      <c r="BO4508">
        <v>31.044640158701242</v>
      </c>
      <c r="BP4508">
        <v>5.5425989292399488E-2</v>
      </c>
      <c r="BQ4508">
        <v>100</v>
      </c>
      <c r="BR4508">
        <v>374.44808859199395</v>
      </c>
      <c r="BS4508">
        <v>5.6460789948014165E-2</v>
      </c>
      <c r="BT4508">
        <v>3.2122092459956764E-4</v>
      </c>
      <c r="BU4508">
        <v>70.405712663877011</v>
      </c>
      <c r="BV4508">
        <v>0.52846938389287235</v>
      </c>
      <c r="BW4508">
        <v>15.006778412970178</v>
      </c>
      <c r="BX4508">
        <v>37.400258370880813</v>
      </c>
      <c r="BY4508">
        <v>35.953232740262727</v>
      </c>
      <c r="BZ4508">
        <v>1137.0484729083771</v>
      </c>
      <c r="CA4508">
        <v>296.81285379650495</v>
      </c>
      <c r="CB4508">
        <v>228.3132385832964</v>
      </c>
      <c r="CC4508" s="156">
        <v>1.0900000000000001</v>
      </c>
      <c r="CD4508">
        <v>880</v>
      </c>
      <c r="CE4508">
        <v>0.15324812266774734</v>
      </c>
      <c r="CF4508">
        <v>5.7093253681819736</v>
      </c>
      <c r="CG4508">
        <v>0.19317941936997055</v>
      </c>
      <c r="CH4508">
        <v>8.1714597824753419</v>
      </c>
      <c r="CI4508">
        <v>11</v>
      </c>
    </row>
    <row r="4509" spans="47:87" x14ac:dyDescent="0.3">
      <c r="AU4509">
        <v>0.3</v>
      </c>
      <c r="AV4509">
        <v>20.932362802049113</v>
      </c>
      <c r="AW4509">
        <v>0.37696961268349516</v>
      </c>
      <c r="AX4509">
        <v>0.35791001320081123</v>
      </c>
      <c r="AY4509">
        <v>340.91571165766015</v>
      </c>
      <c r="AZ4509">
        <v>0.10860682288180774</v>
      </c>
      <c r="BA4509">
        <v>494.97760504830319</v>
      </c>
      <c r="BB4509">
        <v>354.02339771124997</v>
      </c>
      <c r="BC4509">
        <v>1</v>
      </c>
      <c r="BD4509">
        <v>45.0537314460232</v>
      </c>
      <c r="BE4509">
        <v>104.27404094314257</v>
      </c>
      <c r="BF4509">
        <v>16.427148608571521</v>
      </c>
      <c r="BG4509">
        <v>4.574665099803215</v>
      </c>
      <c r="BH4509">
        <v>402.20682525861758</v>
      </c>
      <c r="BI4509">
        <v>0.19999999999999998</v>
      </c>
      <c r="BJ4509">
        <v>2214.3774184952886</v>
      </c>
      <c r="BK4509">
        <v>687.34371309232336</v>
      </c>
      <c r="BL4509">
        <v>868.43492834003973</v>
      </c>
      <c r="BM4509">
        <v>984.66369802282077</v>
      </c>
      <c r="BN4509">
        <v>159.3810595825143</v>
      </c>
      <c r="BO4509">
        <v>34.209412989516203</v>
      </c>
      <c r="BP4509">
        <v>4.0321180933893717E-2</v>
      </c>
      <c r="BQ4509">
        <v>100</v>
      </c>
      <c r="BR4509">
        <v>302.07572027947037</v>
      </c>
      <c r="BS4509">
        <v>5.1668214541053373E-2</v>
      </c>
      <c r="BT4509">
        <v>3.0105410019539553E-4</v>
      </c>
      <c r="BU4509">
        <v>37.434338714287485</v>
      </c>
      <c r="BV4509">
        <v>0.54568817726960162</v>
      </c>
      <c r="BW4509">
        <v>13.791511713174756</v>
      </c>
      <c r="BX4509">
        <v>37.387919002740261</v>
      </c>
      <c r="BY4509">
        <v>37.216590485372045</v>
      </c>
      <c r="BZ4509">
        <v>946.8507881528343</v>
      </c>
      <c r="CA4509">
        <v>214.44408816473793</v>
      </c>
      <c r="CB4509">
        <v>263.28456208147946</v>
      </c>
      <c r="CC4509" s="156">
        <v>1.08</v>
      </c>
      <c r="CD4509">
        <v>1160</v>
      </c>
      <c r="CE4509">
        <v>0.12313977876454252</v>
      </c>
      <c r="CF4509">
        <v>4.9541799728778528</v>
      </c>
      <c r="CG4509">
        <v>0.16039159802249645</v>
      </c>
      <c r="CH4509">
        <v>1.9847071825872951</v>
      </c>
      <c r="CI4509">
        <v>15</v>
      </c>
    </row>
    <row r="4510" spans="47:87" x14ac:dyDescent="0.3">
      <c r="AU4510">
        <v>0.3</v>
      </c>
      <c r="AV4510">
        <v>19.805846064820898</v>
      </c>
      <c r="AW4510">
        <v>0.39265859667052494</v>
      </c>
      <c r="AX4510">
        <v>1.5784584830808093</v>
      </c>
      <c r="AY4510">
        <v>317.38766152615102</v>
      </c>
      <c r="AZ4510">
        <v>9.5779897253098739E-2</v>
      </c>
      <c r="BA4510">
        <v>381.98347565673868</v>
      </c>
      <c r="BB4510">
        <v>342.1462727510729</v>
      </c>
      <c r="BC4510">
        <v>1</v>
      </c>
      <c r="BD4510">
        <v>34.503590777576164</v>
      </c>
      <c r="BE4510">
        <v>116.66641907519954</v>
      </c>
      <c r="BF4510">
        <v>14.693258258939993</v>
      </c>
      <c r="BG4510">
        <v>4.3817813292277865</v>
      </c>
      <c r="BH4510">
        <v>423.00834083566355</v>
      </c>
      <c r="BI4510">
        <v>0.2</v>
      </c>
      <c r="BJ4510">
        <v>2078.5413976509467</v>
      </c>
      <c r="BK4510">
        <v>706.93122733317432</v>
      </c>
      <c r="BL4510">
        <v>899.79494147762853</v>
      </c>
      <c r="BM4510">
        <v>1099.8010379845923</v>
      </c>
      <c r="BN4510">
        <v>171.46278598986851</v>
      </c>
      <c r="BO4510">
        <v>35.667564808212475</v>
      </c>
      <c r="BP4510">
        <v>3.7909172863771413E-2</v>
      </c>
      <c r="BQ4510">
        <v>100</v>
      </c>
      <c r="BR4510">
        <v>323.46914123573146</v>
      </c>
      <c r="BS4510">
        <v>5.4379287804908326E-2</v>
      </c>
      <c r="BT4510">
        <v>3.0773866278056323E-4</v>
      </c>
      <c r="BU4510">
        <v>7.3362079266239402</v>
      </c>
      <c r="BV4510">
        <v>0.49754718035043344</v>
      </c>
      <c r="BW4510">
        <v>15.893562163782429</v>
      </c>
      <c r="BX4510">
        <v>34.765223026406083</v>
      </c>
      <c r="BY4510">
        <v>39.55903659230782</v>
      </c>
      <c r="BZ4510">
        <v>1076.7207859671498</v>
      </c>
      <c r="CA4510">
        <v>233.44748185156868</v>
      </c>
      <c r="CB4510">
        <v>236.53353646824036</v>
      </c>
      <c r="CC4510" s="156">
        <v>1.1200000000000001</v>
      </c>
      <c r="CD4510">
        <v>1250</v>
      </c>
      <c r="CE4510">
        <v>0.13416804981893304</v>
      </c>
      <c r="CF4510">
        <v>5.310207735697654</v>
      </c>
      <c r="CG4510">
        <v>0.16291651934018272</v>
      </c>
      <c r="CH4510">
        <v>9.5997613780490809</v>
      </c>
      <c r="CI4510">
        <v>12</v>
      </c>
    </row>
    <row r="4511" spans="47:87" x14ac:dyDescent="0.3">
      <c r="AU4511">
        <v>0.3</v>
      </c>
      <c r="AV4511">
        <v>22.302781069466992</v>
      </c>
      <c r="AW4511">
        <v>0.31479869508431019</v>
      </c>
      <c r="AX4511">
        <v>1.4974118105855512</v>
      </c>
      <c r="AY4511">
        <v>299.04982382694465</v>
      </c>
      <c r="AZ4511">
        <v>9.8846482140899125E-2</v>
      </c>
      <c r="BA4511">
        <v>453.95347993611364</v>
      </c>
      <c r="BB4511">
        <v>303.82135630732836</v>
      </c>
      <c r="BC4511">
        <v>1</v>
      </c>
      <c r="BD4511">
        <v>47.716873484700002</v>
      </c>
      <c r="BE4511">
        <v>102.306948330655</v>
      </c>
      <c r="BF4511">
        <v>16.146110041413923</v>
      </c>
      <c r="BG4511">
        <v>4.9507337718473918</v>
      </c>
      <c r="BH4511">
        <v>418.91127376320657</v>
      </c>
      <c r="BI4511">
        <v>0.20000000000000004</v>
      </c>
      <c r="BJ4511">
        <v>2718.3269396427013</v>
      </c>
      <c r="BK4511">
        <v>683.27163069751839</v>
      </c>
      <c r="BL4511">
        <v>848.06386608076195</v>
      </c>
      <c r="BM4511">
        <v>903.79825751148371</v>
      </c>
      <c r="BN4511">
        <v>167.8956625113224</v>
      </c>
      <c r="BO4511">
        <v>28.738364713949487</v>
      </c>
      <c r="BP4511">
        <v>1.2898048185992186E-2</v>
      </c>
      <c r="BQ4511">
        <v>100</v>
      </c>
      <c r="BR4511">
        <v>393.49841237076311</v>
      </c>
      <c r="BS4511">
        <v>5.5970678961344951E-2</v>
      </c>
      <c r="BT4511">
        <v>2.9035195379238437E-4</v>
      </c>
      <c r="BU4511">
        <v>43.461686253074944</v>
      </c>
      <c r="BV4511">
        <v>0.49318592209103701</v>
      </c>
      <c r="BW4511">
        <v>15.202636320532937</v>
      </c>
      <c r="BX4511">
        <v>33.405601550521702</v>
      </c>
      <c r="BY4511">
        <v>36.029303550752793</v>
      </c>
      <c r="BZ4511">
        <v>1061.384409793367</v>
      </c>
      <c r="CA4511">
        <v>309.57289195827536</v>
      </c>
      <c r="CB4511">
        <v>209.97337385841516</v>
      </c>
      <c r="CC4511" s="156">
        <v>0.85</v>
      </c>
      <c r="CD4511">
        <v>2810</v>
      </c>
      <c r="CE4511">
        <v>0.11429192304251901</v>
      </c>
      <c r="CF4511">
        <v>3.7959802889863159</v>
      </c>
      <c r="CG4511">
        <v>0.14168874866683656</v>
      </c>
      <c r="CH4511">
        <v>-0.76976328660569682</v>
      </c>
      <c r="CI4511" t="s">
        <v>479</v>
      </c>
    </row>
    <row r="4512" spans="47:87" x14ac:dyDescent="0.3">
      <c r="AU4512">
        <v>0.3</v>
      </c>
      <c r="AV4512">
        <v>19.712583941592992</v>
      </c>
      <c r="AW4512">
        <v>0.27327239490762911</v>
      </c>
      <c r="AX4512">
        <v>1.5185377746883912</v>
      </c>
      <c r="AY4512">
        <v>316.65514254289133</v>
      </c>
      <c r="AZ4512">
        <v>9.1180775322560109E-2</v>
      </c>
      <c r="BA4512">
        <v>417.18604090639877</v>
      </c>
      <c r="BB4512">
        <v>312.49463479486178</v>
      </c>
      <c r="BC4512">
        <v>1</v>
      </c>
      <c r="BD4512">
        <v>56.675978233621699</v>
      </c>
      <c r="BE4512">
        <v>116.84485691167633</v>
      </c>
      <c r="BF4512">
        <v>12.887250834943565</v>
      </c>
      <c r="BG4512">
        <v>5.664003895533579</v>
      </c>
      <c r="BH4512">
        <v>386.49275019401404</v>
      </c>
      <c r="BI4512">
        <v>0.20000000000000004</v>
      </c>
      <c r="BJ4512">
        <v>2340.7030866587156</v>
      </c>
      <c r="BK4512">
        <v>678.80670158921566</v>
      </c>
      <c r="BL4512">
        <v>922.88508017019205</v>
      </c>
      <c r="BM4512">
        <v>935.95115035925608</v>
      </c>
      <c r="BN4512">
        <v>145.54864675944577</v>
      </c>
      <c r="BO4512">
        <v>24.61615963768179</v>
      </c>
      <c r="BP4512">
        <v>5.1361802766658894E-2</v>
      </c>
      <c r="BQ4512">
        <v>100</v>
      </c>
      <c r="BR4512">
        <v>311.16966580525991</v>
      </c>
      <c r="BS4512">
        <v>5.7391799229057863E-2</v>
      </c>
      <c r="BT4512">
        <v>2.9204674740363032E-4</v>
      </c>
      <c r="BU4512">
        <v>0</v>
      </c>
      <c r="BV4512">
        <v>0.56074700895120078</v>
      </c>
      <c r="BW4512">
        <v>16.345427349438374</v>
      </c>
      <c r="BX4512">
        <v>35.291307484498731</v>
      </c>
      <c r="BY4512">
        <v>32.351088379601599</v>
      </c>
      <c r="BZ4512">
        <v>938.11343280942515</v>
      </c>
      <c r="CA4512">
        <v>291.10603359206584</v>
      </c>
      <c r="CB4512">
        <v>231.18337333431049</v>
      </c>
      <c r="CC4512" s="156">
        <v>0.93</v>
      </c>
      <c r="CD4512">
        <v>1850</v>
      </c>
      <c r="CE4512">
        <v>0.18219920421711033</v>
      </c>
      <c r="CF4512">
        <v>7.022127065736445</v>
      </c>
      <c r="CG4512">
        <v>0.23991917888673445</v>
      </c>
      <c r="CH4512">
        <v>13.742957190032106</v>
      </c>
      <c r="CI4512">
        <v>8</v>
      </c>
    </row>
    <row r="4513" spans="47:87" x14ac:dyDescent="0.3">
      <c r="AU4513">
        <v>0.3</v>
      </c>
      <c r="AV4513">
        <v>21.002768591504708</v>
      </c>
      <c r="AW4513">
        <v>0.34591174664939223</v>
      </c>
      <c r="AX4513">
        <v>0.68006530186146985</v>
      </c>
      <c r="AY4513">
        <v>345.1835477768206</v>
      </c>
      <c r="AZ4513">
        <v>9.0252606027837023E-2</v>
      </c>
      <c r="BA4513">
        <v>435.46302422281951</v>
      </c>
      <c r="BB4513">
        <v>318.52230508330365</v>
      </c>
      <c r="BC4513">
        <v>1</v>
      </c>
      <c r="BD4513">
        <v>32.870839035088416</v>
      </c>
      <c r="BE4513">
        <v>95.6284150446197</v>
      </c>
      <c r="BF4513">
        <v>21.923022368824014</v>
      </c>
      <c r="BG4513">
        <v>6.0459596171955283</v>
      </c>
      <c r="BH4513">
        <v>415.30083249642848</v>
      </c>
      <c r="BI4513">
        <v>0.2</v>
      </c>
      <c r="BJ4513">
        <v>2464.1376250966809</v>
      </c>
      <c r="BK4513">
        <v>692.75599413603447</v>
      </c>
      <c r="BL4513">
        <v>923.96234183821241</v>
      </c>
      <c r="BM4513">
        <v>927.83836444288954</v>
      </c>
      <c r="BN4513">
        <v>236.96756879715292</v>
      </c>
      <c r="BO4513">
        <v>31.266998945905272</v>
      </c>
      <c r="BP4513">
        <v>5.2086700784543791E-2</v>
      </c>
      <c r="BQ4513">
        <v>100</v>
      </c>
      <c r="BR4513">
        <v>362.68015831488782</v>
      </c>
      <c r="BS4513">
        <v>5.3034215531964989E-2</v>
      </c>
      <c r="BT4513">
        <v>3.0400574333245368E-4</v>
      </c>
      <c r="BU4513">
        <v>0</v>
      </c>
      <c r="BV4513">
        <v>0.51563121221296004</v>
      </c>
      <c r="BW4513">
        <v>16.131917823102381</v>
      </c>
      <c r="BX4513">
        <v>37.805147563188335</v>
      </c>
      <c r="BY4513">
        <v>35.781550891664956</v>
      </c>
      <c r="BZ4513">
        <v>1014.4957527804329</v>
      </c>
      <c r="CA4513">
        <v>287.03016685065694</v>
      </c>
      <c r="CB4513">
        <v>237.6261834831659</v>
      </c>
      <c r="CC4513" s="156">
        <v>0.98</v>
      </c>
      <c r="CD4513">
        <v>2090</v>
      </c>
      <c r="CE4513">
        <v>2.8605380788798929E-2</v>
      </c>
      <c r="CF4513">
        <v>2.0795777560244937</v>
      </c>
      <c r="CG4513">
        <v>7.4302902497938764E-2</v>
      </c>
      <c r="CH4513">
        <v>-11.035617891876186</v>
      </c>
      <c r="CI4513" t="s">
        <v>479</v>
      </c>
    </row>
    <row r="4514" spans="47:87" x14ac:dyDescent="0.3">
      <c r="AU4514">
        <v>0.3</v>
      </c>
      <c r="AV4514">
        <v>20.064226184625415</v>
      </c>
      <c r="AW4514">
        <v>0.28476039791809254</v>
      </c>
      <c r="AX4514">
        <v>1.2899724808044839</v>
      </c>
      <c r="AY4514">
        <v>347.30888835352135</v>
      </c>
      <c r="AZ4514">
        <v>9.5199175038724118E-2</v>
      </c>
      <c r="BA4514">
        <v>396.79255402071396</v>
      </c>
      <c r="BB4514">
        <v>285.33554894193776</v>
      </c>
      <c r="BC4514">
        <v>1</v>
      </c>
      <c r="BD4514">
        <v>52.315469413980274</v>
      </c>
      <c r="BE4514">
        <v>83.413165196196104</v>
      </c>
      <c r="BF4514">
        <v>13.948631308740364</v>
      </c>
      <c r="BG4514">
        <v>3.1396999979733091</v>
      </c>
      <c r="BH4514">
        <v>430.68495890715366</v>
      </c>
      <c r="BI4514">
        <v>0.2</v>
      </c>
      <c r="BJ4514">
        <v>2722.6076096416236</v>
      </c>
      <c r="BK4514">
        <v>677.90730601586085</v>
      </c>
      <c r="BL4514">
        <v>896.39944731482194</v>
      </c>
      <c r="BM4514">
        <v>927.94409236649847</v>
      </c>
      <c r="BN4514">
        <v>133.91841198346032</v>
      </c>
      <c r="BO4514">
        <v>25.649306738382364</v>
      </c>
      <c r="BP4514">
        <v>5.3724313648383065E-2</v>
      </c>
      <c r="BQ4514">
        <v>100</v>
      </c>
      <c r="BR4514">
        <v>358.07330767628463</v>
      </c>
      <c r="BS4514">
        <v>5.3532386008368599E-2</v>
      </c>
      <c r="BT4514">
        <v>2.7463103840693888E-4</v>
      </c>
      <c r="BU4514">
        <v>0</v>
      </c>
      <c r="BV4514">
        <v>0.53146396366604087</v>
      </c>
      <c r="BW4514">
        <v>15.897350581098969</v>
      </c>
      <c r="BX4514">
        <v>34.936846752352203</v>
      </c>
      <c r="BY4514">
        <v>37.677269476308901</v>
      </c>
      <c r="BZ4514">
        <v>769.86595776475428</v>
      </c>
      <c r="CA4514">
        <v>271.97453176970726</v>
      </c>
      <c r="CB4514">
        <v>223.55142933030547</v>
      </c>
      <c r="CC4514" s="156">
        <v>0.95</v>
      </c>
      <c r="CD4514">
        <v>1760</v>
      </c>
      <c r="CE4514">
        <v>8.7990073259899937E-2</v>
      </c>
      <c r="CF4514">
        <v>4.1567392800998757</v>
      </c>
      <c r="CG4514">
        <v>0.12705763275713605</v>
      </c>
      <c r="CH4514">
        <v>-3.9265947784860842</v>
      </c>
      <c r="CI4514" t="s">
        <v>479</v>
      </c>
    </row>
    <row r="4515" spans="47:87" x14ac:dyDescent="0.3">
      <c r="AU4515">
        <v>0.3</v>
      </c>
      <c r="AV4515">
        <v>21.09221508925194</v>
      </c>
      <c r="AW4515">
        <v>0.29197467589861414</v>
      </c>
      <c r="AX4515">
        <v>1.6716553778465442</v>
      </c>
      <c r="AY4515">
        <v>339.95501645389419</v>
      </c>
      <c r="AZ4515">
        <v>0.1100354432428069</v>
      </c>
      <c r="BA4515">
        <v>444.75327105396576</v>
      </c>
      <c r="BB4515">
        <v>382.47728840941716</v>
      </c>
      <c r="BC4515">
        <v>1</v>
      </c>
      <c r="BD4515">
        <v>38.667142531781096</v>
      </c>
      <c r="BE4515">
        <v>103.21185011917503</v>
      </c>
      <c r="BF4515">
        <v>21.92747359461994</v>
      </c>
      <c r="BG4515">
        <v>5.6107162276642386</v>
      </c>
      <c r="BH4515">
        <v>437.80170937537969</v>
      </c>
      <c r="BI4515">
        <v>0.2</v>
      </c>
      <c r="BJ4515">
        <v>2564.5459680958161</v>
      </c>
      <c r="BK4515">
        <v>695.47981528488503</v>
      </c>
      <c r="BL4515">
        <v>928.92658968241756</v>
      </c>
      <c r="BM4515">
        <v>774.67639793151125</v>
      </c>
      <c r="BN4515">
        <v>181.7292403475694</v>
      </c>
      <c r="BO4515">
        <v>26.423076052990201</v>
      </c>
      <c r="BP4515">
        <v>3.9983829858674581E-2</v>
      </c>
      <c r="BQ4515">
        <v>100</v>
      </c>
      <c r="BR4515">
        <v>283.51175885628157</v>
      </c>
      <c r="BS4515">
        <v>5.6630413905360527E-2</v>
      </c>
      <c r="BT4515">
        <v>2.9124559928930013E-4</v>
      </c>
      <c r="BU4515">
        <v>21.325320458532595</v>
      </c>
      <c r="BV4515">
        <v>0.51696783798511192</v>
      </c>
      <c r="BW4515">
        <v>14.59393267199694</v>
      </c>
      <c r="BX4515">
        <v>34.934502630360122</v>
      </c>
      <c r="BY4515">
        <v>37.994596877458861</v>
      </c>
      <c r="BZ4515">
        <v>944.13580639740417</v>
      </c>
      <c r="CA4515">
        <v>372.94052633400094</v>
      </c>
      <c r="CB4515">
        <v>240.25707022352861</v>
      </c>
      <c r="CC4515" s="156">
        <v>1.03</v>
      </c>
      <c r="CD4515">
        <v>1410</v>
      </c>
      <c r="CE4515">
        <v>0.18224357137214686</v>
      </c>
      <c r="CF4515">
        <v>5.959659891973919</v>
      </c>
      <c r="CG4515">
        <v>0.18348746669454097</v>
      </c>
      <c r="CH4515">
        <v>18.130862767435076</v>
      </c>
      <c r="CI4515">
        <v>8</v>
      </c>
    </row>
    <row r="4516" spans="47:87" x14ac:dyDescent="0.3">
      <c r="AU4516">
        <v>0.3</v>
      </c>
      <c r="AV4516">
        <v>22.307863985122857</v>
      </c>
      <c r="AW4516">
        <v>0.26794429723789109</v>
      </c>
      <c r="AX4516">
        <v>0.93411374488116072</v>
      </c>
      <c r="AY4516">
        <v>320.52498245957037</v>
      </c>
      <c r="AZ4516">
        <v>8.9114152124204898E-2</v>
      </c>
      <c r="BA4516">
        <v>466.50323753851234</v>
      </c>
      <c r="BB4516">
        <v>330.55111324672055</v>
      </c>
      <c r="BC4516">
        <v>1</v>
      </c>
      <c r="BD4516">
        <v>31.380373267441236</v>
      </c>
      <c r="BE4516">
        <v>85.055489096280553</v>
      </c>
      <c r="BF4516">
        <v>19.350695092911469</v>
      </c>
      <c r="BG4516">
        <v>5.9869300913344734</v>
      </c>
      <c r="BH4516">
        <v>433.88558963534012</v>
      </c>
      <c r="BI4516">
        <v>0.20000000000000004</v>
      </c>
      <c r="BJ4516">
        <v>2303.053768571865</v>
      </c>
      <c r="BK4516">
        <v>689.30586504810719</v>
      </c>
      <c r="BL4516">
        <v>854.39075335011023</v>
      </c>
      <c r="BM4516">
        <v>1040.8303001572981</v>
      </c>
      <c r="BN4516">
        <v>155.45920709044714</v>
      </c>
      <c r="BO4516">
        <v>24.20706479379114</v>
      </c>
      <c r="BP4516">
        <v>4.1763836073344905E-2</v>
      </c>
      <c r="BQ4516">
        <v>100</v>
      </c>
      <c r="BR4516">
        <v>356.54276643230077</v>
      </c>
      <c r="BS4516">
        <v>5.4602163349037745E-2</v>
      </c>
      <c r="BT4516">
        <v>2.8168790663277133E-4</v>
      </c>
      <c r="BU4516">
        <v>0</v>
      </c>
      <c r="BV4516">
        <v>0.56801524161548866</v>
      </c>
      <c r="BW4516">
        <v>16.54861015982484</v>
      </c>
      <c r="BX4516">
        <v>34.790587439899902</v>
      </c>
      <c r="BY4516">
        <v>37.80779505898137</v>
      </c>
      <c r="BZ4516">
        <v>937.96597549994578</v>
      </c>
      <c r="CA4516">
        <v>329.82447657535442</v>
      </c>
      <c r="CB4516">
        <v>242.92420620915669</v>
      </c>
      <c r="CC4516" s="156">
        <v>0.72</v>
      </c>
      <c r="CD4516">
        <v>1150</v>
      </c>
      <c r="CE4516">
        <v>0.25780928015529292</v>
      </c>
      <c r="CF4516">
        <v>10.53322496889313</v>
      </c>
      <c r="CG4516">
        <v>0.31190261431675631</v>
      </c>
      <c r="CH4516">
        <v>43.199752717778395</v>
      </c>
      <c r="CI4516">
        <v>5</v>
      </c>
    </row>
    <row r="4517" spans="47:87" x14ac:dyDescent="0.3">
      <c r="AU4517">
        <v>0.3</v>
      </c>
      <c r="AV4517">
        <v>19.270001652446343</v>
      </c>
      <c r="AW4517">
        <v>0.26544312403958548</v>
      </c>
      <c r="AX4517">
        <v>1.420455758005049</v>
      </c>
      <c r="AY4517">
        <v>323.82800541993277</v>
      </c>
      <c r="AZ4517">
        <v>9.2842508835196763E-2</v>
      </c>
      <c r="BA4517">
        <v>370.87877900076012</v>
      </c>
      <c r="BB4517">
        <v>374.82524703002707</v>
      </c>
      <c r="BC4517">
        <v>1</v>
      </c>
      <c r="BD4517">
        <v>30.060658106481643</v>
      </c>
      <c r="BE4517">
        <v>85.480953823885059</v>
      </c>
      <c r="BF4517">
        <v>9.9850974925005005</v>
      </c>
      <c r="BG4517">
        <v>3.822577194145143</v>
      </c>
      <c r="BH4517">
        <v>393.78395951480252</v>
      </c>
      <c r="BI4517">
        <v>0.20000000000000007</v>
      </c>
      <c r="BJ4517">
        <v>3118.3660447981379</v>
      </c>
      <c r="BK4517">
        <v>678.41467624521886</v>
      </c>
      <c r="BL4517">
        <v>863.94375190456719</v>
      </c>
      <c r="BM4517">
        <v>847.86949108232318</v>
      </c>
      <c r="BN4517">
        <v>160.99336065819492</v>
      </c>
      <c r="BO4517">
        <v>23.997515973393217</v>
      </c>
      <c r="BP4517">
        <v>3.9359833885165736E-2</v>
      </c>
      <c r="BQ4517">
        <v>100</v>
      </c>
      <c r="BR4517">
        <v>288.24723936344947</v>
      </c>
      <c r="BS4517">
        <v>5.682638317045792E-2</v>
      </c>
      <c r="BT4517">
        <v>3.0731498765793031E-4</v>
      </c>
      <c r="BU4517">
        <v>0</v>
      </c>
      <c r="BV4517">
        <v>0.54796331699705436</v>
      </c>
      <c r="BW4517">
        <v>15.832555217847938</v>
      </c>
      <c r="BX4517">
        <v>37.835474762282189</v>
      </c>
      <c r="BY4517">
        <v>31.183894372777782</v>
      </c>
      <c r="BZ4517">
        <v>1176.996481728137</v>
      </c>
      <c r="CA4517">
        <v>354.90805367686391</v>
      </c>
      <c r="CB4517">
        <v>215.35439320284888</v>
      </c>
      <c r="CC4517" s="156">
        <v>0.98</v>
      </c>
      <c r="CD4517">
        <v>1670</v>
      </c>
      <c r="CE4517">
        <v>0.13783252287514203</v>
      </c>
      <c r="CF4517">
        <v>4.0228423230696881</v>
      </c>
      <c r="CG4517">
        <v>0.1701394043245868</v>
      </c>
      <c r="CH4517">
        <v>6.9172096983326163</v>
      </c>
      <c r="CI4517">
        <v>11</v>
      </c>
    </row>
    <row r="4518" spans="47:87" x14ac:dyDescent="0.3">
      <c r="AU4518">
        <v>0.3</v>
      </c>
      <c r="AV4518">
        <v>18.522737156362595</v>
      </c>
      <c r="AW4518">
        <v>0.2524710441552328</v>
      </c>
      <c r="AX4518">
        <v>1.5024663894792136</v>
      </c>
      <c r="AY4518">
        <v>342.79911383207889</v>
      </c>
      <c r="AZ4518">
        <v>0.10059482865881018</v>
      </c>
      <c r="BA4518">
        <v>419.95727061094772</v>
      </c>
      <c r="BB4518">
        <v>336.60990831787876</v>
      </c>
      <c r="BC4518">
        <v>1</v>
      </c>
      <c r="BD4518">
        <v>35.139863198648818</v>
      </c>
      <c r="BE4518">
        <v>108.79974420888843</v>
      </c>
      <c r="BF4518">
        <v>18.588480799838308</v>
      </c>
      <c r="BG4518">
        <v>6.7425101306394799</v>
      </c>
      <c r="BH4518">
        <v>452.012778920107</v>
      </c>
      <c r="BI4518">
        <v>0.19999999999999996</v>
      </c>
      <c r="BJ4518">
        <v>2721.1961805214373</v>
      </c>
      <c r="BK4518">
        <v>670.89255817185392</v>
      </c>
      <c r="BL4518">
        <v>895.49789835234776</v>
      </c>
      <c r="BM4518">
        <v>905.18591273553352</v>
      </c>
      <c r="BN4518">
        <v>144.02833564993131</v>
      </c>
      <c r="BO4518">
        <v>22.933133122448837</v>
      </c>
      <c r="BP4518">
        <v>2.4227318971115862E-2</v>
      </c>
      <c r="BQ4518">
        <v>100</v>
      </c>
      <c r="BR4518">
        <v>307.77215388933422</v>
      </c>
      <c r="BS4518">
        <v>5.508899435251495E-2</v>
      </c>
      <c r="BT4518">
        <v>2.7727800941882113E-4</v>
      </c>
      <c r="BU4518">
        <v>39.891061122363254</v>
      </c>
      <c r="BV4518">
        <v>0.61078188597626482</v>
      </c>
      <c r="BW4518">
        <v>13.794665745086427</v>
      </c>
      <c r="BX4518">
        <v>38.21054256418428</v>
      </c>
      <c r="BY4518">
        <v>35.842315280197724</v>
      </c>
      <c r="BZ4518">
        <v>713.27412752226246</v>
      </c>
      <c r="CA4518">
        <v>291.17627855427645</v>
      </c>
      <c r="CB4518">
        <v>231.97443719956348</v>
      </c>
      <c r="CC4518" s="156">
        <v>0.89</v>
      </c>
      <c r="CD4518">
        <v>2170</v>
      </c>
      <c r="CE4518">
        <v>0.11971155122775445</v>
      </c>
      <c r="CF4518">
        <v>3.8768553221164117</v>
      </c>
      <c r="CG4518">
        <v>0.15352388478922957</v>
      </c>
      <c r="CH4518">
        <v>4.513226838505898</v>
      </c>
      <c r="CI4518">
        <v>13</v>
      </c>
    </row>
    <row r="4519" spans="47:87" x14ac:dyDescent="0.3">
      <c r="AU4519">
        <v>0.3</v>
      </c>
      <c r="AV4519">
        <v>20.204336092455158</v>
      </c>
      <c r="AW4519">
        <v>0.29738207367873132</v>
      </c>
      <c r="AX4519">
        <v>1.3798171578849838</v>
      </c>
      <c r="AY4519">
        <v>325.23254715194787</v>
      </c>
      <c r="AZ4519">
        <v>9.8212220973927095E-2</v>
      </c>
      <c r="BA4519">
        <v>453.45115532001364</v>
      </c>
      <c r="BB4519">
        <v>405.4579282599716</v>
      </c>
      <c r="BC4519">
        <v>1</v>
      </c>
      <c r="BD4519">
        <v>32.9820800400541</v>
      </c>
      <c r="BE4519">
        <v>109.54775119339654</v>
      </c>
      <c r="BF4519">
        <v>16.023184653855136</v>
      </c>
      <c r="BG4519">
        <v>4.9903482120373157</v>
      </c>
      <c r="BH4519">
        <v>381.11754854863023</v>
      </c>
      <c r="BI4519">
        <v>0.19999999999999996</v>
      </c>
      <c r="BJ4519">
        <v>2545.1447865308651</v>
      </c>
      <c r="BK4519">
        <v>695.66546721659847</v>
      </c>
      <c r="BL4519">
        <v>859.04313065152314</v>
      </c>
      <c r="BM4519">
        <v>966.24060585240841</v>
      </c>
      <c r="BN4519">
        <v>186.65049115178687</v>
      </c>
      <c r="BO4519">
        <v>26.928480013394282</v>
      </c>
      <c r="BP4519">
        <v>3.8844498190901133E-2</v>
      </c>
      <c r="BQ4519">
        <v>100</v>
      </c>
      <c r="BR4519">
        <v>328.76962605902344</v>
      </c>
      <c r="BS4519">
        <v>5.8636946399007628E-2</v>
      </c>
      <c r="BT4519">
        <v>2.8572317287563291E-4</v>
      </c>
      <c r="BU4519">
        <v>0</v>
      </c>
      <c r="BV4519">
        <v>0.55809552920739081</v>
      </c>
      <c r="BW4519">
        <v>15.207618284653154</v>
      </c>
      <c r="BX4519">
        <v>34.534733107437624</v>
      </c>
      <c r="BY4519">
        <v>30.417591008200823</v>
      </c>
      <c r="BZ4519">
        <v>1100.2688189129199</v>
      </c>
      <c r="CA4519">
        <v>243.59186514303235</v>
      </c>
      <c r="CB4519">
        <v>224.01972868895234</v>
      </c>
      <c r="CC4519" s="156">
        <v>1.22</v>
      </c>
      <c r="CD4519">
        <v>360</v>
      </c>
      <c r="CE4519">
        <v>0.1963506017649248</v>
      </c>
      <c r="CF4519">
        <v>6.8934615359769129</v>
      </c>
      <c r="CG4519">
        <v>0.19525217698274064</v>
      </c>
      <c r="CH4519">
        <v>22.921081602803756</v>
      </c>
      <c r="CI4519">
        <v>7</v>
      </c>
    </row>
    <row r="4520" spans="47:87" x14ac:dyDescent="0.3">
      <c r="AU4520">
        <v>0.3</v>
      </c>
      <c r="AV4520">
        <v>20.151264916080287</v>
      </c>
      <c r="AW4520">
        <v>0.24286447468043565</v>
      </c>
      <c r="AX4520">
        <v>1.3975152483537545</v>
      </c>
      <c r="AY4520">
        <v>336.94266949392392</v>
      </c>
      <c r="AZ4520">
        <v>0.10519104221362703</v>
      </c>
      <c r="BA4520">
        <v>356.59693555432705</v>
      </c>
      <c r="BB4520">
        <v>399.95288417540962</v>
      </c>
      <c r="BC4520">
        <v>1</v>
      </c>
      <c r="BD4520">
        <v>55.385421578109813</v>
      </c>
      <c r="BE4520">
        <v>106.65616912905097</v>
      </c>
      <c r="BF4520">
        <v>10.36806459321757</v>
      </c>
      <c r="BG4520">
        <v>5.200379992952703</v>
      </c>
      <c r="BH4520">
        <v>407.91112051186195</v>
      </c>
      <c r="BI4520">
        <v>0.20000000000000004</v>
      </c>
      <c r="BJ4520">
        <v>2297.3321107630186</v>
      </c>
      <c r="BK4520">
        <v>700.05082364858413</v>
      </c>
      <c r="BL4520">
        <v>891.42378000458029</v>
      </c>
      <c r="BM4520">
        <v>843.94254555087161</v>
      </c>
      <c r="BN4520">
        <v>131.53312107509092</v>
      </c>
      <c r="BO4520">
        <v>21.796290115514637</v>
      </c>
      <c r="BP4520">
        <v>5.5327694093071256E-2</v>
      </c>
      <c r="BQ4520">
        <v>100</v>
      </c>
      <c r="BR4520">
        <v>335.31115792960441</v>
      </c>
      <c r="BS4520">
        <v>5.2904488015513979E-2</v>
      </c>
      <c r="BT4520">
        <v>2.9472892787562883E-4</v>
      </c>
      <c r="BU4520">
        <v>45.984023512073051</v>
      </c>
      <c r="BV4520">
        <v>0.47928126405268084</v>
      </c>
      <c r="BW4520">
        <v>14.125144278969989</v>
      </c>
      <c r="BX4520">
        <v>36.065525529200755</v>
      </c>
      <c r="BY4520">
        <v>37.087836730032372</v>
      </c>
      <c r="BZ4520">
        <v>1228.6335461374185</v>
      </c>
      <c r="CA4520">
        <v>260.3593493001373</v>
      </c>
      <c r="CB4520">
        <v>260.14236852814719</v>
      </c>
      <c r="CC4520" s="156">
        <v>1.21</v>
      </c>
      <c r="CD4520">
        <v>2810</v>
      </c>
      <c r="CE4520" t="s">
        <v>479</v>
      </c>
      <c r="CF4520">
        <v>-1.9745811851989803</v>
      </c>
      <c r="CG4520">
        <v>-6.9385645062643303E-2</v>
      </c>
      <c r="CH4520">
        <v>-39.743665010827407</v>
      </c>
      <c r="CI4520" t="s">
        <v>479</v>
      </c>
    </row>
    <row r="4521" spans="47:87" x14ac:dyDescent="0.3">
      <c r="AU4521">
        <v>0.3</v>
      </c>
      <c r="AV4521">
        <v>22.113550418506406</v>
      </c>
      <c r="AW4521">
        <v>0.25864829228394559</v>
      </c>
      <c r="AX4521">
        <v>0.67668420277299157</v>
      </c>
      <c r="AY4521">
        <v>346.2337062060854</v>
      </c>
      <c r="AZ4521">
        <v>0.1106445864630385</v>
      </c>
      <c r="BA4521">
        <v>435.96509642255847</v>
      </c>
      <c r="BB4521">
        <v>424.12733716918257</v>
      </c>
      <c r="BC4521">
        <v>1</v>
      </c>
      <c r="BD4521">
        <v>48.073989923856431</v>
      </c>
      <c r="BE4521">
        <v>102.75942975549526</v>
      </c>
      <c r="BF4521">
        <v>12.158090853281978</v>
      </c>
      <c r="BG4521">
        <v>3.832377386809001</v>
      </c>
      <c r="BH4521">
        <v>383.40916277208544</v>
      </c>
      <c r="BI4521">
        <v>0.20000000000000007</v>
      </c>
      <c r="BJ4521">
        <v>2269.6568143529512</v>
      </c>
      <c r="BK4521">
        <v>687.04548198514044</v>
      </c>
      <c r="BL4521">
        <v>875.79065189944833</v>
      </c>
      <c r="BM4521">
        <v>918.90972325494192</v>
      </c>
      <c r="BN4521">
        <v>239.22225601816783</v>
      </c>
      <c r="BO4521">
        <v>23.388024509393507</v>
      </c>
      <c r="BP4521">
        <v>3.7672080259947081E-2</v>
      </c>
      <c r="BQ4521">
        <v>100</v>
      </c>
      <c r="BR4521">
        <v>339.71001547499395</v>
      </c>
      <c r="BS4521">
        <v>5.8850039540249796E-2</v>
      </c>
      <c r="BT4521">
        <v>3.036160878951575E-4</v>
      </c>
      <c r="BU4521">
        <v>90.647593328461966</v>
      </c>
      <c r="BV4521">
        <v>0.56484184859746478</v>
      </c>
      <c r="BW4521">
        <v>14.691842089120358</v>
      </c>
      <c r="BX4521">
        <v>34.650633310248402</v>
      </c>
      <c r="BY4521">
        <v>26.90371718990545</v>
      </c>
      <c r="BZ4521">
        <v>1096.0643097192196</v>
      </c>
      <c r="CA4521">
        <v>366.6867320577075</v>
      </c>
      <c r="CB4521">
        <v>210.30073714668839</v>
      </c>
      <c r="CC4521" s="156">
        <v>0.91</v>
      </c>
      <c r="CD4521">
        <v>2410</v>
      </c>
      <c r="CE4521">
        <v>2.5440029632783911E-4</v>
      </c>
      <c r="CF4521">
        <v>1.6195386004792141</v>
      </c>
      <c r="CG4521">
        <v>5.452997569289298E-2</v>
      </c>
      <c r="CH4521">
        <v>-17.017451786870012</v>
      </c>
      <c r="CI4521" t="s">
        <v>479</v>
      </c>
    </row>
    <row r="4522" spans="47:87" x14ac:dyDescent="0.3">
      <c r="AU4522">
        <v>0.3</v>
      </c>
      <c r="AV4522">
        <v>20.374913519309722</v>
      </c>
      <c r="AW4522">
        <v>0.24761218041327016</v>
      </c>
      <c r="AX4522">
        <v>1.0537321866799958</v>
      </c>
      <c r="AY4522">
        <v>329.04477378255791</v>
      </c>
      <c r="AZ4522">
        <v>0.10674512084893642</v>
      </c>
      <c r="BA4522">
        <v>462.42526718925956</v>
      </c>
      <c r="BB4522">
        <v>390.4039802478859</v>
      </c>
      <c r="BC4522">
        <v>1</v>
      </c>
      <c r="BD4522">
        <v>51.786969974874594</v>
      </c>
      <c r="BE4522">
        <v>106.71040466856778</v>
      </c>
      <c r="BF4522">
        <v>23.089161159521719</v>
      </c>
      <c r="BG4522">
        <v>5.8486141885805294</v>
      </c>
      <c r="BH4522">
        <v>434.61311369483025</v>
      </c>
      <c r="BI4522">
        <v>0.20000000000000007</v>
      </c>
      <c r="BJ4522">
        <v>2701.5258922428397</v>
      </c>
      <c r="BK4522">
        <v>667.57137852890241</v>
      </c>
      <c r="BL4522">
        <v>833.73439380041066</v>
      </c>
      <c r="BM4522">
        <v>962.96666027867127</v>
      </c>
      <c r="BN4522">
        <v>175.18947840069566</v>
      </c>
      <c r="BO4522">
        <v>22.348334939112274</v>
      </c>
      <c r="BP4522">
        <v>4.1127976958210639E-2</v>
      </c>
      <c r="BQ4522">
        <v>100</v>
      </c>
      <c r="BR4522">
        <v>344.92816080871114</v>
      </c>
      <c r="BS4522">
        <v>5.695575230797896E-2</v>
      </c>
      <c r="BT4522">
        <v>2.9886687250391E-4</v>
      </c>
      <c r="BU4522">
        <v>63.309874203921275</v>
      </c>
      <c r="BV4522">
        <v>0.55923664924343608</v>
      </c>
      <c r="BW4522">
        <v>14.571259804879778</v>
      </c>
      <c r="BX4522">
        <v>37.977625091271172</v>
      </c>
      <c r="BY4522">
        <v>33.189440363982136</v>
      </c>
      <c r="BZ4522">
        <v>1150.3916958598984</v>
      </c>
      <c r="CA4522">
        <v>311.75672878484346</v>
      </c>
      <c r="CB4522">
        <v>253.22304428191811</v>
      </c>
      <c r="CC4522" s="156">
        <v>0.65</v>
      </c>
      <c r="CD4522">
        <v>2240</v>
      </c>
      <c r="CE4522">
        <v>0.15061695510065332</v>
      </c>
      <c r="CF4522">
        <v>6.5001411098779132</v>
      </c>
      <c r="CG4522">
        <v>0.19423956649523771</v>
      </c>
      <c r="CH4522">
        <v>9.6182808321288089</v>
      </c>
      <c r="CI4522">
        <v>10</v>
      </c>
    </row>
    <row r="4523" spans="47:87" x14ac:dyDescent="0.3">
      <c r="AU4523">
        <v>0.3</v>
      </c>
      <c r="AV4523">
        <v>19.133453843777815</v>
      </c>
      <c r="AW4523">
        <v>0.33267172891160829</v>
      </c>
      <c r="AX4523">
        <v>1.5119410484209823</v>
      </c>
      <c r="AY4523">
        <v>331.65318778312127</v>
      </c>
      <c r="AZ4523">
        <v>9.7467827803706858E-2</v>
      </c>
      <c r="BA4523">
        <v>496.16354040607246</v>
      </c>
      <c r="BB4523">
        <v>291.6497361250087</v>
      </c>
      <c r="BC4523">
        <v>1</v>
      </c>
      <c r="BD4523">
        <v>36.466103670992538</v>
      </c>
      <c r="BE4523">
        <v>121.52053840396788</v>
      </c>
      <c r="BF4523">
        <v>17.309321029575504</v>
      </c>
      <c r="BG4523">
        <v>2.6336424168072528</v>
      </c>
      <c r="BH4523">
        <v>459.9723219428646</v>
      </c>
      <c r="BI4523">
        <v>0.2</v>
      </c>
      <c r="BJ4523">
        <v>2920.1644612054542</v>
      </c>
      <c r="BK4523">
        <v>697.84319852260626</v>
      </c>
      <c r="BL4523">
        <v>880.24639737384075</v>
      </c>
      <c r="BM4523">
        <v>998.75540822729567</v>
      </c>
      <c r="BN4523">
        <v>149.16544165814784</v>
      </c>
      <c r="BO4523">
        <v>30.12290379283359</v>
      </c>
      <c r="BP4523">
        <v>4.3649897863329394E-2</v>
      </c>
      <c r="BQ4523">
        <v>100</v>
      </c>
      <c r="BR4523">
        <v>309.03998509619259</v>
      </c>
      <c r="BS4523">
        <v>5.6004314958646169E-2</v>
      </c>
      <c r="BT4523">
        <v>3.1345740867604369E-4</v>
      </c>
      <c r="BU4523">
        <v>19.007419505029947</v>
      </c>
      <c r="BV4523">
        <v>0.54188896444878587</v>
      </c>
      <c r="BW4523">
        <v>13.981351124896932</v>
      </c>
      <c r="BX4523">
        <v>37.533251851209201</v>
      </c>
      <c r="BY4523">
        <v>30.172370822223279</v>
      </c>
      <c r="BZ4523">
        <v>996.87572485982537</v>
      </c>
      <c r="CA4523">
        <v>283.85230066095568</v>
      </c>
      <c r="CB4523">
        <v>233.33773171635733</v>
      </c>
      <c r="CC4523" s="156">
        <v>1.02</v>
      </c>
      <c r="CD4523">
        <v>1140</v>
      </c>
      <c r="CE4523">
        <v>0.21610395390587378</v>
      </c>
      <c r="CF4523">
        <v>7.7131212078526392</v>
      </c>
      <c r="CG4523">
        <v>0.25734937591590834</v>
      </c>
      <c r="CH4523">
        <v>24.052906955887774</v>
      </c>
      <c r="CI4523">
        <v>6</v>
      </c>
    </row>
    <row r="4524" spans="47:87" x14ac:dyDescent="0.3">
      <c r="AU4524">
        <v>0.3</v>
      </c>
      <c r="AV4524">
        <v>19.735991024909364</v>
      </c>
      <c r="AW4524">
        <v>0.28108331535438597</v>
      </c>
      <c r="AX4524">
        <v>1.6447552284773552</v>
      </c>
      <c r="AY4524">
        <v>345.78771696504174</v>
      </c>
      <c r="AZ4524">
        <v>9.2919080805821799E-2</v>
      </c>
      <c r="BA4524">
        <v>476.72196436030066</v>
      </c>
      <c r="BB4524">
        <v>352.58860142991284</v>
      </c>
      <c r="BC4524">
        <v>1</v>
      </c>
      <c r="BD4524">
        <v>44.474202797141409</v>
      </c>
      <c r="BE4524">
        <v>91.808715675870047</v>
      </c>
      <c r="BF4524">
        <v>7.7955784833898507</v>
      </c>
      <c r="BG4524">
        <v>3.1166397191806356</v>
      </c>
      <c r="BH4524">
        <v>399.06652423264723</v>
      </c>
      <c r="BI4524">
        <v>0.19999999999999996</v>
      </c>
      <c r="BJ4524">
        <v>2227.2017530110775</v>
      </c>
      <c r="BK4524">
        <v>682.16514764924307</v>
      </c>
      <c r="BL4524">
        <v>885.17657845689769</v>
      </c>
      <c r="BM4524">
        <v>881.28569325527121</v>
      </c>
      <c r="BN4524">
        <v>148.18150694882894</v>
      </c>
      <c r="BO4524">
        <v>25.085392682768962</v>
      </c>
      <c r="BP4524">
        <v>8.1273299984043118E-2</v>
      </c>
      <c r="BQ4524">
        <v>100</v>
      </c>
      <c r="BR4524">
        <v>399.67098858281258</v>
      </c>
      <c r="BS4524">
        <v>5.5797587598204683E-2</v>
      </c>
      <c r="BT4524">
        <v>3.2273346540628986E-4</v>
      </c>
      <c r="BU4524">
        <v>0</v>
      </c>
      <c r="BV4524">
        <v>0.5445776296981395</v>
      </c>
      <c r="BW4524">
        <v>14.805039004862989</v>
      </c>
      <c r="BX4524">
        <v>36.009042003737903</v>
      </c>
      <c r="BY4524">
        <v>31.87183814215922</v>
      </c>
      <c r="BZ4524">
        <v>1168.5677895474569</v>
      </c>
      <c r="CA4524">
        <v>290.49387530576979</v>
      </c>
      <c r="CB4524">
        <v>242.71038593941492</v>
      </c>
      <c r="CC4524" s="156">
        <v>1.28</v>
      </c>
      <c r="CD4524">
        <v>1440</v>
      </c>
      <c r="CE4524">
        <v>0.13923856842657001</v>
      </c>
      <c r="CF4524">
        <v>5.1425729113896637</v>
      </c>
      <c r="CG4524">
        <v>0.1775083242557548</v>
      </c>
      <c r="CH4524">
        <v>7.0378100600267048</v>
      </c>
      <c r="CI4524">
        <v>11</v>
      </c>
    </row>
    <row r="4525" spans="47:87" x14ac:dyDescent="0.3">
      <c r="AU4525">
        <v>0.3</v>
      </c>
      <c r="AV4525">
        <v>18.3911998006764</v>
      </c>
      <c r="AW4525">
        <v>0.29895561898457396</v>
      </c>
      <c r="AX4525">
        <v>2.4514104015696527</v>
      </c>
      <c r="AY4525">
        <v>329.0488075162238</v>
      </c>
      <c r="AZ4525">
        <v>8.735175759173075E-2</v>
      </c>
      <c r="BA4525">
        <v>527.73601375945509</v>
      </c>
      <c r="BB4525">
        <v>363.51403487719637</v>
      </c>
      <c r="BC4525">
        <v>1</v>
      </c>
      <c r="BD4525">
        <v>39.939252225348497</v>
      </c>
      <c r="BE4525">
        <v>100.05003637977516</v>
      </c>
      <c r="BF4525">
        <v>14.526839710779212</v>
      </c>
      <c r="BG4525">
        <v>5.0855486079786942</v>
      </c>
      <c r="BH4525">
        <v>418.53082300127039</v>
      </c>
      <c r="BI4525">
        <v>0.20000000000000007</v>
      </c>
      <c r="BJ4525">
        <v>2795.9075733986929</v>
      </c>
      <c r="BK4525">
        <v>688.08762316507887</v>
      </c>
      <c r="BL4525">
        <v>911.22261486179571</v>
      </c>
      <c r="BM4525">
        <v>1001.9477556540317</v>
      </c>
      <c r="BN4525">
        <v>167.1108637306634</v>
      </c>
      <c r="BO4525">
        <v>27.148181447384548</v>
      </c>
      <c r="BP4525">
        <v>2.9735798126914608E-2</v>
      </c>
      <c r="BQ4525">
        <v>100</v>
      </c>
      <c r="BR4525">
        <v>309.19484365035049</v>
      </c>
      <c r="BS4525">
        <v>4.8856420372078629E-2</v>
      </c>
      <c r="BT4525">
        <v>3.2672030335009013E-4</v>
      </c>
      <c r="BU4525">
        <v>80.586173972125636</v>
      </c>
      <c r="BV4525">
        <v>0.5341454799899461</v>
      </c>
      <c r="BW4525">
        <v>13.497457938971669</v>
      </c>
      <c r="BX4525">
        <v>36.822115815717474</v>
      </c>
      <c r="BY4525">
        <v>39.843055645063146</v>
      </c>
      <c r="BZ4525">
        <v>873.02443561573887</v>
      </c>
      <c r="CA4525">
        <v>243.7268492778401</v>
      </c>
      <c r="CB4525">
        <v>227.94163114745945</v>
      </c>
      <c r="CC4525" s="156">
        <v>0.77</v>
      </c>
      <c r="CD4525">
        <v>2220</v>
      </c>
      <c r="CE4525">
        <v>9.4159059630452013E-2</v>
      </c>
      <c r="CF4525">
        <v>3.7349561119828838</v>
      </c>
      <c r="CG4525">
        <v>0.13004150106522347</v>
      </c>
      <c r="CH4525">
        <v>0.40055993873908219</v>
      </c>
      <c r="CI4525">
        <v>20</v>
      </c>
    </row>
    <row r="4526" spans="47:87" x14ac:dyDescent="0.3">
      <c r="AU4526">
        <v>0.3</v>
      </c>
      <c r="AV4526">
        <v>20.421412970970575</v>
      </c>
      <c r="AW4526">
        <v>0.28244871241237429</v>
      </c>
      <c r="AX4526">
        <v>1.8143541849531561</v>
      </c>
      <c r="AY4526">
        <v>356.3910115277094</v>
      </c>
      <c r="AZ4526">
        <v>7.1116869892553322E-2</v>
      </c>
      <c r="BA4526">
        <v>385.73283754519906</v>
      </c>
      <c r="BB4526">
        <v>296.66450440209263</v>
      </c>
      <c r="BC4526">
        <v>1</v>
      </c>
      <c r="BD4526">
        <v>30.454184658696072</v>
      </c>
      <c r="BE4526">
        <v>91.520778190265275</v>
      </c>
      <c r="BF4526">
        <v>3.4793019491143942</v>
      </c>
      <c r="BG4526">
        <v>5.1373473148912492</v>
      </c>
      <c r="BH4526">
        <v>425.27261417342817</v>
      </c>
      <c r="BI4526">
        <v>0.20000000000000004</v>
      </c>
      <c r="BJ4526">
        <v>2646.2933703125263</v>
      </c>
      <c r="BK4526">
        <v>693.00878030732326</v>
      </c>
      <c r="BL4526">
        <v>873.57542236516997</v>
      </c>
      <c r="BM4526">
        <v>874.61922938133659</v>
      </c>
      <c r="BN4526">
        <v>128.64353591628094</v>
      </c>
      <c r="BO4526">
        <v>25.511814298417516</v>
      </c>
      <c r="BP4526">
        <v>4.4818801054240257E-2</v>
      </c>
      <c r="BQ4526">
        <v>100</v>
      </c>
      <c r="BR4526">
        <v>421.42456734436217</v>
      </c>
      <c r="BS4526">
        <v>5.3127008249711782E-2</v>
      </c>
      <c r="BT4526">
        <v>3.0321002422443837E-4</v>
      </c>
      <c r="BU4526">
        <v>0</v>
      </c>
      <c r="BV4526">
        <v>0.58438704832249899</v>
      </c>
      <c r="BW4526">
        <v>14.745595606971085</v>
      </c>
      <c r="BX4526">
        <v>36.232726084584996</v>
      </c>
      <c r="BY4526">
        <v>35.009309935816795</v>
      </c>
      <c r="BZ4526">
        <v>848.36253621180185</v>
      </c>
      <c r="CA4526">
        <v>288.84899971836774</v>
      </c>
      <c r="CB4526">
        <v>241.86957629137311</v>
      </c>
      <c r="CC4526" s="156">
        <v>0.99</v>
      </c>
      <c r="CD4526">
        <v>1230</v>
      </c>
      <c r="CE4526">
        <v>0.16770929583708982</v>
      </c>
      <c r="CF4526">
        <v>5.9776981302962344</v>
      </c>
      <c r="CG4526">
        <v>0.20016630447201708</v>
      </c>
      <c r="CH4526">
        <v>19.328074581911597</v>
      </c>
      <c r="CI4526">
        <v>8</v>
      </c>
    </row>
    <row r="4527" spans="47:87" x14ac:dyDescent="0.3">
      <c r="AU4527">
        <v>0.3</v>
      </c>
      <c r="AV4527">
        <v>19.595355435322492</v>
      </c>
      <c r="AW4527">
        <v>0.29110275205162212</v>
      </c>
      <c r="AX4527">
        <v>0.47601516676873601</v>
      </c>
      <c r="AY4527">
        <v>333.90617038829606</v>
      </c>
      <c r="AZ4527">
        <v>0.10844396956493664</v>
      </c>
      <c r="BA4527">
        <v>430.05407786961513</v>
      </c>
      <c r="BB4527">
        <v>385.30704888042169</v>
      </c>
      <c r="BC4527">
        <v>1</v>
      </c>
      <c r="BD4527">
        <v>44.902351836509986</v>
      </c>
      <c r="BE4527">
        <v>110.78407205811828</v>
      </c>
      <c r="BF4527">
        <v>19.05813264268545</v>
      </c>
      <c r="BG4527">
        <v>5.9144303406228929</v>
      </c>
      <c r="BH4527">
        <v>438.34770010858966</v>
      </c>
      <c r="BI4527">
        <v>0.19999999999999998</v>
      </c>
      <c r="BJ4527">
        <v>2357.6742484280194</v>
      </c>
      <c r="BK4527">
        <v>705.4923863134361</v>
      </c>
      <c r="BL4527">
        <v>874.89343464497563</v>
      </c>
      <c r="BM4527">
        <v>820.5001342221675</v>
      </c>
      <c r="BN4527">
        <v>79.70728232745779</v>
      </c>
      <c r="BO4527">
        <v>26.191612667579417</v>
      </c>
      <c r="BP4527">
        <v>5.8382337296415593E-2</v>
      </c>
      <c r="BQ4527">
        <v>100</v>
      </c>
      <c r="BR4527">
        <v>397.11832907605924</v>
      </c>
      <c r="BS4527">
        <v>5.3161462124112234E-2</v>
      </c>
      <c r="BT4527">
        <v>2.8663356513189322E-4</v>
      </c>
      <c r="BU4527">
        <v>0</v>
      </c>
      <c r="BV4527">
        <v>0.52317698731995177</v>
      </c>
      <c r="BW4527">
        <v>15.617069280890442</v>
      </c>
      <c r="BX4527">
        <v>36.265232065222023</v>
      </c>
      <c r="BY4527">
        <v>35.532450965047119</v>
      </c>
      <c r="BZ4527">
        <v>828.7141217380065</v>
      </c>
      <c r="CA4527">
        <v>309.35243750207968</v>
      </c>
      <c r="CB4527">
        <v>230.67084073101273</v>
      </c>
      <c r="CC4527" s="156">
        <v>0.72</v>
      </c>
      <c r="CD4527">
        <v>2350</v>
      </c>
      <c r="CE4527">
        <v>0.11552379057846784</v>
      </c>
      <c r="CF4527">
        <v>3.9702235304126461</v>
      </c>
      <c r="CG4527">
        <v>0.14626380646004009</v>
      </c>
      <c r="CH4527">
        <v>1.3865553747524548</v>
      </c>
      <c r="CI4527">
        <v>17</v>
      </c>
    </row>
    <row r="4528" spans="47:87" x14ac:dyDescent="0.3">
      <c r="AU4528">
        <v>0.3</v>
      </c>
      <c r="AV4528">
        <v>19.434870827888201</v>
      </c>
      <c r="AW4528">
        <v>0.27902094386697651</v>
      </c>
      <c r="AX4528">
        <v>1.7395855766004895</v>
      </c>
      <c r="AY4528">
        <v>318.41439359034314</v>
      </c>
      <c r="AZ4528">
        <v>0.11528882992074908</v>
      </c>
      <c r="BA4528">
        <v>334.22265768489643</v>
      </c>
      <c r="BB4528">
        <v>418.69718933942323</v>
      </c>
      <c r="BC4528">
        <v>1</v>
      </c>
      <c r="BD4528">
        <v>46.282407262152276</v>
      </c>
      <c r="BE4528">
        <v>108.92582489043089</v>
      </c>
      <c r="BF4528">
        <v>19.958055075203092</v>
      </c>
      <c r="BG4528">
        <v>4.8540157977444167</v>
      </c>
      <c r="BH4528">
        <v>393.14323155282784</v>
      </c>
      <c r="BI4528">
        <v>0.2</v>
      </c>
      <c r="BJ4528">
        <v>2691.9638251169354</v>
      </c>
      <c r="BK4528">
        <v>682.8359339753431</v>
      </c>
      <c r="BL4528">
        <v>918.13840487469281</v>
      </c>
      <c r="BM4528">
        <v>1050.2024761436417</v>
      </c>
      <c r="BN4528">
        <v>165.98135674018016</v>
      </c>
      <c r="BO4528">
        <v>25.116239707332845</v>
      </c>
      <c r="BP4528">
        <v>5.4487761345811528E-2</v>
      </c>
      <c r="BQ4528">
        <v>100</v>
      </c>
      <c r="BR4528">
        <v>377.0448621968394</v>
      </c>
      <c r="BS4528">
        <v>5.5961608589192649E-2</v>
      </c>
      <c r="BT4528">
        <v>2.9761512120043726E-4</v>
      </c>
      <c r="BU4528">
        <v>0</v>
      </c>
      <c r="BV4528">
        <v>0.55666309255119317</v>
      </c>
      <c r="BW4528">
        <v>14.420154450670926</v>
      </c>
      <c r="BX4528">
        <v>35.881358959032809</v>
      </c>
      <c r="BY4528">
        <v>35.810965438538716</v>
      </c>
      <c r="BZ4528">
        <v>846.46783427286698</v>
      </c>
      <c r="CA4528">
        <v>172.25569178234088</v>
      </c>
      <c r="CB4528">
        <v>219.06558204267677</v>
      </c>
      <c r="CC4528" s="156">
        <v>1.1000000000000001</v>
      </c>
      <c r="CD4528">
        <v>320</v>
      </c>
      <c r="CE4528">
        <v>0.28020820065059615</v>
      </c>
      <c r="CF4528">
        <v>8.1077346861573805</v>
      </c>
      <c r="CG4528">
        <v>0.34248186421437754</v>
      </c>
      <c r="CH4528">
        <v>36.015801047838977</v>
      </c>
      <c r="CI4528">
        <v>4</v>
      </c>
    </row>
    <row r="4529" spans="47:87" x14ac:dyDescent="0.3">
      <c r="AU4529">
        <v>0.3</v>
      </c>
      <c r="AV4529">
        <v>19.450716309496201</v>
      </c>
      <c r="AW4529">
        <v>0.30400930569918383</v>
      </c>
      <c r="AX4529">
        <v>2.4264603894774028</v>
      </c>
      <c r="AY4529">
        <v>361.08083185836756</v>
      </c>
      <c r="AZ4529">
        <v>0.10960472566104368</v>
      </c>
      <c r="BA4529">
        <v>421.99062733258609</v>
      </c>
      <c r="BB4529">
        <v>357.44248604570538</v>
      </c>
      <c r="BC4529">
        <v>1</v>
      </c>
      <c r="BD4529">
        <v>51.746072989980732</v>
      </c>
      <c r="BE4529">
        <v>98.731443520713228</v>
      </c>
      <c r="BF4529">
        <v>15.209209198685482</v>
      </c>
      <c r="BG4529">
        <v>6.8958252837003204</v>
      </c>
      <c r="BH4529">
        <v>398.9677815748974</v>
      </c>
      <c r="BI4529">
        <v>0.2</v>
      </c>
      <c r="BJ4529">
        <v>2415.0044181068661</v>
      </c>
      <c r="BK4529">
        <v>705.85446157171714</v>
      </c>
      <c r="BL4529">
        <v>861.45374895859811</v>
      </c>
      <c r="BM4529">
        <v>1074.4119102208724</v>
      </c>
      <c r="BN4529">
        <v>156.87298463885801</v>
      </c>
      <c r="BO4529">
        <v>27.592845565217701</v>
      </c>
      <c r="BP4529">
        <v>3.1868186577874609E-2</v>
      </c>
      <c r="BQ4529">
        <v>100</v>
      </c>
      <c r="BR4529">
        <v>335.97025720784279</v>
      </c>
      <c r="BS4529">
        <v>5.4098784691785549E-2</v>
      </c>
      <c r="BT4529">
        <v>3.093424823203237E-4</v>
      </c>
      <c r="BU4529">
        <v>104.60975050262431</v>
      </c>
      <c r="BV4529">
        <v>0.55228202328240572</v>
      </c>
      <c r="BW4529">
        <v>14.355417117323412</v>
      </c>
      <c r="BX4529">
        <v>37.281292433970634</v>
      </c>
      <c r="BY4529">
        <v>31.86979335588267</v>
      </c>
      <c r="BZ4529">
        <v>1086.3391185807432</v>
      </c>
      <c r="CA4529">
        <v>188.41396961869305</v>
      </c>
      <c r="CB4529">
        <v>236.7479911998721</v>
      </c>
      <c r="CC4529" s="156">
        <v>0.98</v>
      </c>
      <c r="CD4529">
        <v>1440</v>
      </c>
      <c r="CE4529">
        <v>0.12386471937838017</v>
      </c>
      <c r="CF4529">
        <v>4.6235503370575719</v>
      </c>
      <c r="CG4529">
        <v>0.15347430189053041</v>
      </c>
      <c r="CH4529">
        <v>4.8717030192962252</v>
      </c>
      <c r="CI4529">
        <v>14</v>
      </c>
    </row>
    <row r="4530" spans="47:87" x14ac:dyDescent="0.3">
      <c r="AU4530">
        <v>0.3</v>
      </c>
      <c r="AV4530">
        <v>19.998490229486233</v>
      </c>
      <c r="AW4530">
        <v>0.30860282990348481</v>
      </c>
      <c r="AX4530">
        <v>0.99070715263852249</v>
      </c>
      <c r="AY4530">
        <v>364.29265443401169</v>
      </c>
      <c r="AZ4530">
        <v>0.10302057202893858</v>
      </c>
      <c r="BA4530">
        <v>483.56903574061107</v>
      </c>
      <c r="BB4530">
        <v>235.17215703641023</v>
      </c>
      <c r="BC4530">
        <v>1</v>
      </c>
      <c r="BD4530">
        <v>32.20895578007368</v>
      </c>
      <c r="BE4530">
        <v>87.600841201302487</v>
      </c>
      <c r="BF4530">
        <v>14.597803401746418</v>
      </c>
      <c r="BG4530">
        <v>3.9309889013994836</v>
      </c>
      <c r="BH4530">
        <v>376.7633795342233</v>
      </c>
      <c r="BI4530">
        <v>0.19999999999999998</v>
      </c>
      <c r="BJ4530">
        <v>2799.1825703374839</v>
      </c>
      <c r="BK4530">
        <v>676.79218038241663</v>
      </c>
      <c r="BL4530">
        <v>882.17796752008917</v>
      </c>
      <c r="BM4530">
        <v>851.35749335110711</v>
      </c>
      <c r="BN4530">
        <v>252.40064244192351</v>
      </c>
      <c r="BO4530">
        <v>27.78452398162046</v>
      </c>
      <c r="BP4530">
        <v>5.9721762636275148E-2</v>
      </c>
      <c r="BQ4530">
        <v>100</v>
      </c>
      <c r="BR4530">
        <v>292.28066753842717</v>
      </c>
      <c r="BS4530">
        <v>5.572521923356067E-2</v>
      </c>
      <c r="BT4530">
        <v>2.9869479415610303E-4</v>
      </c>
      <c r="BU4530">
        <v>18.959826318357827</v>
      </c>
      <c r="BV4530">
        <v>0.54372458817476366</v>
      </c>
      <c r="BW4530">
        <v>15.73856662064636</v>
      </c>
      <c r="BX4530">
        <v>37.305764518442707</v>
      </c>
      <c r="BY4530">
        <v>33.992610585952932</v>
      </c>
      <c r="BZ4530">
        <v>890.81221006500277</v>
      </c>
      <c r="CA4530">
        <v>366.55754497163304</v>
      </c>
      <c r="CB4530">
        <v>227.15899700288827</v>
      </c>
      <c r="CC4530" s="156">
        <v>0.78</v>
      </c>
      <c r="CD4530">
        <v>1680</v>
      </c>
      <c r="CE4530">
        <v>0.19240975659361115</v>
      </c>
      <c r="CF4530">
        <v>8.2183240752683844</v>
      </c>
      <c r="CG4530">
        <v>0.25050625395283255</v>
      </c>
      <c r="CH4530">
        <v>24.819438356037573</v>
      </c>
      <c r="CI4530">
        <v>7</v>
      </c>
    </row>
    <row r="4531" spans="47:87" x14ac:dyDescent="0.3">
      <c r="AU4531">
        <v>0.3</v>
      </c>
      <c r="AV4531">
        <v>18.625355838037073</v>
      </c>
      <c r="AW4531">
        <v>0.32807981875627784</v>
      </c>
      <c r="AX4531">
        <v>2.4349711623377974</v>
      </c>
      <c r="AY4531">
        <v>351.01753897959554</v>
      </c>
      <c r="AZ4531">
        <v>9.9537377911383049E-2</v>
      </c>
      <c r="BA4531">
        <v>462.99626352560961</v>
      </c>
      <c r="BB4531">
        <v>367.46417865916391</v>
      </c>
      <c r="BC4531">
        <v>1</v>
      </c>
      <c r="BD4531">
        <v>47.539852326769335</v>
      </c>
      <c r="BE4531">
        <v>95.655217554891578</v>
      </c>
      <c r="BF4531">
        <v>24.969918985515971</v>
      </c>
      <c r="BG4531">
        <v>5.4851595441598819</v>
      </c>
      <c r="BH4531">
        <v>407.32417404005167</v>
      </c>
      <c r="BI4531">
        <v>0.20000000000000004</v>
      </c>
      <c r="BJ4531">
        <v>3395.2805639089088</v>
      </c>
      <c r="BK4531">
        <v>695.90657317606644</v>
      </c>
      <c r="BL4531">
        <v>976.61153363423432</v>
      </c>
      <c r="BM4531">
        <v>1031.3044410016819</v>
      </c>
      <c r="BN4531">
        <v>143.72034577043999</v>
      </c>
      <c r="BO4531">
        <v>29.66036040329902</v>
      </c>
      <c r="BP4531">
        <v>4.8704032104293492E-2</v>
      </c>
      <c r="BQ4531">
        <v>100</v>
      </c>
      <c r="BR4531">
        <v>391.37637437542918</v>
      </c>
      <c r="BS4531">
        <v>5.2574279532078487E-2</v>
      </c>
      <c r="BT4531">
        <v>2.9959939504025008E-4</v>
      </c>
      <c r="BU4531">
        <v>0</v>
      </c>
      <c r="BV4531">
        <v>0.49435771548181706</v>
      </c>
      <c r="BW4531">
        <v>15.798996252177401</v>
      </c>
      <c r="BX4531">
        <v>38.104988418593564</v>
      </c>
      <c r="BY4531">
        <v>39.751484225939187</v>
      </c>
      <c r="BZ4531">
        <v>919.62103415300851</v>
      </c>
      <c r="CA4531">
        <v>315.40796732986649</v>
      </c>
      <c r="CB4531">
        <v>220.77111321796764</v>
      </c>
      <c r="CC4531" s="156">
        <v>1.01</v>
      </c>
      <c r="CD4531">
        <v>2100</v>
      </c>
      <c r="CE4531">
        <v>0.11620564324652038</v>
      </c>
      <c r="CF4531">
        <v>5.0174305265666472</v>
      </c>
      <c r="CG4531">
        <v>0.15408924171259941</v>
      </c>
      <c r="CH4531">
        <v>4.7425595887267979</v>
      </c>
      <c r="CI4531">
        <v>14</v>
      </c>
    </row>
    <row r="4532" spans="47:87" x14ac:dyDescent="0.3">
      <c r="AU4532">
        <v>0.3</v>
      </c>
      <c r="AV4532">
        <v>20.221813087359354</v>
      </c>
      <c r="AW4532">
        <v>0.31151682539463904</v>
      </c>
      <c r="AX4532">
        <v>0.93864481916963038</v>
      </c>
      <c r="AY4532">
        <v>319.61816243377621</v>
      </c>
      <c r="AZ4532">
        <v>8.5904775848975448E-2</v>
      </c>
      <c r="BA4532">
        <v>415.97978832455476</v>
      </c>
      <c r="BB4532">
        <v>435.92627257610781</v>
      </c>
      <c r="BC4532">
        <v>1</v>
      </c>
      <c r="BD4532">
        <v>43.878132501336431</v>
      </c>
      <c r="BE4532">
        <v>99.175892170957496</v>
      </c>
      <c r="BF4532">
        <v>5.031572937235012</v>
      </c>
      <c r="BG4532">
        <v>4.1213425816425975</v>
      </c>
      <c r="BH4532">
        <v>401.96492586687384</v>
      </c>
      <c r="BI4532">
        <v>0.20000000000000007</v>
      </c>
      <c r="BJ4532">
        <v>2558.3997720338193</v>
      </c>
      <c r="BK4532">
        <v>680.55074581413101</v>
      </c>
      <c r="BL4532">
        <v>861.56281117665662</v>
      </c>
      <c r="BM4532">
        <v>837.97780789767398</v>
      </c>
      <c r="BN4532">
        <v>117.46237859944937</v>
      </c>
      <c r="BO4532">
        <v>27.912451236152009</v>
      </c>
      <c r="BP4532">
        <v>7.6685671940817643E-2</v>
      </c>
      <c r="BQ4532">
        <v>100</v>
      </c>
      <c r="BR4532">
        <v>362.50835712462481</v>
      </c>
      <c r="BS4532">
        <v>5.1642952520885868E-2</v>
      </c>
      <c r="BT4532">
        <v>2.9361714689067067E-4</v>
      </c>
      <c r="BU4532">
        <v>20.729110144777941</v>
      </c>
      <c r="BV4532">
        <v>0.54356563444257655</v>
      </c>
      <c r="BW4532">
        <v>14.431079401412122</v>
      </c>
      <c r="BX4532">
        <v>40.125454014647488</v>
      </c>
      <c r="BY4532">
        <v>31.306981364620697</v>
      </c>
      <c r="BZ4532">
        <v>970.61529062660861</v>
      </c>
      <c r="CA4532">
        <v>365.65893860696912</v>
      </c>
      <c r="CB4532">
        <v>254.43468214447097</v>
      </c>
      <c r="CC4532" s="156">
        <v>1.1100000000000001</v>
      </c>
      <c r="CD4532">
        <v>590</v>
      </c>
      <c r="CE4532">
        <v>0.22629133247238209</v>
      </c>
      <c r="CF4532">
        <v>7.4872363758202587</v>
      </c>
      <c r="CG4532">
        <v>0.27270841449186434</v>
      </c>
      <c r="CH4532">
        <v>29.438259807535495</v>
      </c>
      <c r="CI4532">
        <v>6</v>
      </c>
    </row>
    <row r="4533" spans="47:87" x14ac:dyDescent="0.3">
      <c r="AU4533">
        <v>0.3</v>
      </c>
      <c r="AV4533">
        <v>19.421869314725999</v>
      </c>
      <c r="AW4533">
        <v>0.31001087686720274</v>
      </c>
      <c r="AX4533">
        <v>0.78932086712167893</v>
      </c>
      <c r="AY4533">
        <v>336.55590771750173</v>
      </c>
      <c r="AZ4533">
        <v>0.10307071496479422</v>
      </c>
      <c r="BA4533">
        <v>455.23937614560452</v>
      </c>
      <c r="BB4533">
        <v>366.59193430813821</v>
      </c>
      <c r="BC4533">
        <v>1</v>
      </c>
      <c r="BD4533">
        <v>41.073930093818227</v>
      </c>
      <c r="BE4533">
        <v>98.393042246367358</v>
      </c>
      <c r="BF4533">
        <v>18.299657449254507</v>
      </c>
      <c r="BG4533">
        <v>3.5564771430673594</v>
      </c>
      <c r="BH4533">
        <v>395.9346645269535</v>
      </c>
      <c r="BI4533">
        <v>0.2</v>
      </c>
      <c r="BJ4533">
        <v>2387.2336473804712</v>
      </c>
      <c r="BK4533">
        <v>704.93546449792598</v>
      </c>
      <c r="BL4533">
        <v>925.49417568728256</v>
      </c>
      <c r="BM4533">
        <v>977.76277712919716</v>
      </c>
      <c r="BN4533">
        <v>75.951003891861276</v>
      </c>
      <c r="BO4533">
        <v>28.199689647646217</v>
      </c>
      <c r="BP4533">
        <v>2.5001324758560688E-2</v>
      </c>
      <c r="BQ4533">
        <v>100</v>
      </c>
      <c r="BR4533">
        <v>344.89951776889239</v>
      </c>
      <c r="BS4533">
        <v>5.0816644550407908E-2</v>
      </c>
      <c r="BT4533">
        <v>3.3035191006099509E-4</v>
      </c>
      <c r="BU4533">
        <v>33.986656998623722</v>
      </c>
      <c r="BV4533">
        <v>0.53977543188216215</v>
      </c>
      <c r="BW4533">
        <v>15.213303708642137</v>
      </c>
      <c r="BX4533">
        <v>35.740769694085863</v>
      </c>
      <c r="BY4533">
        <v>32.586987333146176</v>
      </c>
      <c r="BZ4533">
        <v>675.03244107678074</v>
      </c>
      <c r="CA4533">
        <v>367.84182319591497</v>
      </c>
      <c r="CB4533">
        <v>246.71575080712651</v>
      </c>
      <c r="CC4533" s="156">
        <v>0.96</v>
      </c>
      <c r="CD4533">
        <v>1900</v>
      </c>
      <c r="CE4533">
        <v>6.9282696202225935E-2</v>
      </c>
      <c r="CF4533">
        <v>2.7784313758554307</v>
      </c>
      <c r="CG4533">
        <v>0.10636486310394594</v>
      </c>
      <c r="CH4533">
        <v>-6.4845037848565674</v>
      </c>
      <c r="CI4533" t="s">
        <v>479</v>
      </c>
    </row>
    <row r="4534" spans="47:87" x14ac:dyDescent="0.3">
      <c r="AU4534">
        <v>0.3</v>
      </c>
      <c r="AV4534">
        <v>19.746780718243834</v>
      </c>
      <c r="AW4534">
        <v>0.32561159637590287</v>
      </c>
      <c r="AX4534">
        <v>2.2269800455184399</v>
      </c>
      <c r="AY4534">
        <v>344.05227098842556</v>
      </c>
      <c r="AZ4534">
        <v>9.7158548666259476E-2</v>
      </c>
      <c r="BA4534">
        <v>450.80791587917787</v>
      </c>
      <c r="BB4534">
        <v>264.94864509300351</v>
      </c>
      <c r="BC4534">
        <v>1</v>
      </c>
      <c r="BD4534">
        <v>49.227522016637785</v>
      </c>
      <c r="BE4534">
        <v>106.12060835657857</v>
      </c>
      <c r="BF4534">
        <v>15.39300637561794</v>
      </c>
      <c r="BG4534">
        <v>5.9876552327853698</v>
      </c>
      <c r="BH4534">
        <v>446.03786967051752</v>
      </c>
      <c r="BI4534">
        <v>0.2</v>
      </c>
      <c r="BJ4534">
        <v>2630.6749432614401</v>
      </c>
      <c r="BK4534">
        <v>703.08702418571818</v>
      </c>
      <c r="BL4534">
        <v>925.13539860189883</v>
      </c>
      <c r="BM4534">
        <v>1013.2443902256188</v>
      </c>
      <c r="BN4534">
        <v>242.24589935702096</v>
      </c>
      <c r="BO4534">
        <v>29.358643652942053</v>
      </c>
      <c r="BP4534">
        <v>5.7880116803589024E-2</v>
      </c>
      <c r="BQ4534">
        <v>100</v>
      </c>
      <c r="BR4534">
        <v>374.128253868142</v>
      </c>
      <c r="BS4534">
        <v>5.9811483376424446E-2</v>
      </c>
      <c r="BT4534">
        <v>2.7198314563236858E-4</v>
      </c>
      <c r="BU4534">
        <v>142.7421767456774</v>
      </c>
      <c r="BV4534">
        <v>0.53103075619169815</v>
      </c>
      <c r="BW4534">
        <v>14.697298826013819</v>
      </c>
      <c r="BX4534">
        <v>34.958111971749382</v>
      </c>
      <c r="BY4534">
        <v>26.607137722183136</v>
      </c>
      <c r="BZ4534">
        <v>830.50016254510933</v>
      </c>
      <c r="CA4534">
        <v>285.99103989664331</v>
      </c>
      <c r="CB4534">
        <v>210.57406242442778</v>
      </c>
      <c r="CC4534" s="156">
        <v>0.92</v>
      </c>
      <c r="CD4534">
        <v>1510</v>
      </c>
      <c r="CE4534">
        <v>0.21549957647725027</v>
      </c>
      <c r="CF4534">
        <v>6.0680605192089008</v>
      </c>
      <c r="CG4534">
        <v>0.25940836459232319</v>
      </c>
      <c r="CH4534">
        <v>24.39449188968058</v>
      </c>
      <c r="CI4534">
        <v>6</v>
      </c>
    </row>
    <row r="4535" spans="47:87" x14ac:dyDescent="0.3">
      <c r="AU4535">
        <v>0.3</v>
      </c>
      <c r="AV4535">
        <v>20.445987758193844</v>
      </c>
      <c r="AW4535">
        <v>0.31257841378726764</v>
      </c>
      <c r="AX4535">
        <v>1.2368433258369225</v>
      </c>
      <c r="AY4535">
        <v>344.99991673544059</v>
      </c>
      <c r="AZ4535">
        <v>8.9118147890925065E-2</v>
      </c>
      <c r="BA4535">
        <v>422.94054870041663</v>
      </c>
      <c r="BB4535">
        <v>390.46192713468554</v>
      </c>
      <c r="BC4535">
        <v>1</v>
      </c>
      <c r="BD4535">
        <v>40.530897118898594</v>
      </c>
      <c r="BE4535">
        <v>97.571612126391599</v>
      </c>
      <c r="BF4535">
        <v>13.922241508355443</v>
      </c>
      <c r="BG4535">
        <v>6.0186303785307826</v>
      </c>
      <c r="BH4535">
        <v>431.71873063350336</v>
      </c>
      <c r="BI4535">
        <v>0.19999999999999998</v>
      </c>
      <c r="BJ4535">
        <v>2924.8255870506969</v>
      </c>
      <c r="BK4535">
        <v>694.99934218067233</v>
      </c>
      <c r="BL4535">
        <v>886.62276032887405</v>
      </c>
      <c r="BM4535">
        <v>1078.7258853792418</v>
      </c>
      <c r="BN4535">
        <v>226.49232674950369</v>
      </c>
      <c r="BO4535">
        <v>28.358415144713952</v>
      </c>
      <c r="BP4535">
        <v>3.4360029253216177E-2</v>
      </c>
      <c r="BQ4535">
        <v>100</v>
      </c>
      <c r="BR4535">
        <v>347.7600763220214</v>
      </c>
      <c r="BS4535">
        <v>5.092704319390573E-2</v>
      </c>
      <c r="BT4535">
        <v>2.8344221431641554E-4</v>
      </c>
      <c r="BU4535">
        <v>61.041851723034824</v>
      </c>
      <c r="BV4535">
        <v>0.47661977298178687</v>
      </c>
      <c r="BW4535">
        <v>14.449631840627443</v>
      </c>
      <c r="BX4535">
        <v>36.15970797166446</v>
      </c>
      <c r="BY4535">
        <v>37.342846606572053</v>
      </c>
      <c r="BZ4535">
        <v>1369.041791247626</v>
      </c>
      <c r="CA4535">
        <v>265.76469458612365</v>
      </c>
      <c r="CB4535">
        <v>225.24945929386263</v>
      </c>
      <c r="CC4535" s="156">
        <v>1.22</v>
      </c>
      <c r="CD4535">
        <v>1070</v>
      </c>
      <c r="CE4535">
        <v>0.15876689114689735</v>
      </c>
      <c r="CF4535">
        <v>6.2972392197406766</v>
      </c>
      <c r="CG4535">
        <v>0.19420511000120971</v>
      </c>
      <c r="CH4535">
        <v>16.57071821532066</v>
      </c>
      <c r="CI4535">
        <v>9</v>
      </c>
    </row>
    <row r="4536" spans="47:87" x14ac:dyDescent="0.3">
      <c r="AU4536">
        <v>0.3</v>
      </c>
      <c r="AV4536">
        <v>20.511963761756412</v>
      </c>
      <c r="AW4536">
        <v>0.32209520338309416</v>
      </c>
      <c r="AX4536">
        <v>1.1651646856324676</v>
      </c>
      <c r="AY4536">
        <v>353.37623777670541</v>
      </c>
      <c r="AZ4536">
        <v>0.10599657051212831</v>
      </c>
      <c r="BA4536">
        <v>368.01081908431922</v>
      </c>
      <c r="BB4536">
        <v>472.30061291608411</v>
      </c>
      <c r="BC4536">
        <v>1</v>
      </c>
      <c r="BD4536">
        <v>40.469776904882089</v>
      </c>
      <c r="BE4536">
        <v>93.928965526841623</v>
      </c>
      <c r="BF4536">
        <v>18.911537414968635</v>
      </c>
      <c r="BG4536">
        <v>3.7996616685753302</v>
      </c>
      <c r="BH4536">
        <v>450.30256861350455</v>
      </c>
      <c r="BI4536">
        <v>0.2</v>
      </c>
      <c r="BJ4536">
        <v>2560.5557712259751</v>
      </c>
      <c r="BK4536">
        <v>712.23099241367663</v>
      </c>
      <c r="BL4536">
        <v>963.73683162247039</v>
      </c>
      <c r="BM4536">
        <v>1052.4796659054707</v>
      </c>
      <c r="BN4536">
        <v>114.85725920188843</v>
      </c>
      <c r="BO4536">
        <v>29.249106698084912</v>
      </c>
      <c r="BP4536">
        <v>3.2026080447232937E-2</v>
      </c>
      <c r="BQ4536">
        <v>100</v>
      </c>
      <c r="BR4536">
        <v>322.55017568200071</v>
      </c>
      <c r="BS4536">
        <v>5.2416424039661534E-2</v>
      </c>
      <c r="BT4536">
        <v>2.9141274660463435E-4</v>
      </c>
      <c r="BU4536">
        <v>0</v>
      </c>
      <c r="BV4536">
        <v>0.52398821724323763</v>
      </c>
      <c r="BW4536">
        <v>14.853890038669956</v>
      </c>
      <c r="BX4536">
        <v>37.266077482822617</v>
      </c>
      <c r="BY4536">
        <v>37.905438271493367</v>
      </c>
      <c r="BZ4536">
        <v>1002.3198613431096</v>
      </c>
      <c r="CA4536">
        <v>354.21154762409242</v>
      </c>
      <c r="CB4536">
        <v>233.44800530167942</v>
      </c>
      <c r="CC4536" s="156">
        <v>0.91</v>
      </c>
      <c r="CD4536">
        <v>2700</v>
      </c>
      <c r="CE4536">
        <v>2.6538089111845187E-2</v>
      </c>
      <c r="CF4536">
        <v>1.8584027461137627</v>
      </c>
      <c r="CG4536">
        <v>6.7318291727997082E-2</v>
      </c>
      <c r="CH4536">
        <v>-11.991922161916605</v>
      </c>
      <c r="CI4536" t="s">
        <v>479</v>
      </c>
    </row>
    <row r="4537" spans="47:87" x14ac:dyDescent="0.3">
      <c r="AU4537">
        <v>0.3</v>
      </c>
      <c r="AV4537">
        <v>20.65195173604079</v>
      </c>
      <c r="AW4537">
        <v>0.2804129556116664</v>
      </c>
      <c r="AX4537">
        <v>1.7227243196900317</v>
      </c>
      <c r="AY4537">
        <v>327.49255998699738</v>
      </c>
      <c r="AZ4537">
        <v>0.1019259542667669</v>
      </c>
      <c r="BA4537">
        <v>495.66112391475491</v>
      </c>
      <c r="BB4537">
        <v>379.69630821205948</v>
      </c>
      <c r="BC4537">
        <v>1</v>
      </c>
      <c r="BD4537">
        <v>36.559856072839921</v>
      </c>
      <c r="BE4537">
        <v>102.81203947012919</v>
      </c>
      <c r="BF4537">
        <v>17.660850561445105</v>
      </c>
      <c r="BG4537">
        <v>4.4880104427832848</v>
      </c>
      <c r="BH4537">
        <v>398.39867958851363</v>
      </c>
      <c r="BI4537">
        <v>0.2</v>
      </c>
      <c r="BJ4537">
        <v>2836.5792819081953</v>
      </c>
      <c r="BK4537">
        <v>677.96919154295824</v>
      </c>
      <c r="BL4537">
        <v>879.99133999010337</v>
      </c>
      <c r="BM4537">
        <v>915.52039008883139</v>
      </c>
      <c r="BN4537">
        <v>139.43348290793247</v>
      </c>
      <c r="BO4537">
        <v>25.249365491901347</v>
      </c>
      <c r="BP4537">
        <v>5.3877965995050098E-2</v>
      </c>
      <c r="BQ4537">
        <v>100</v>
      </c>
      <c r="BR4537">
        <v>343.41212927993871</v>
      </c>
      <c r="BS4537">
        <v>5.6771790319810111E-2</v>
      </c>
      <c r="BT4537">
        <v>3.0503531797576838E-4</v>
      </c>
      <c r="BU4537">
        <v>21.215330462486726</v>
      </c>
      <c r="BV4537">
        <v>0.57483795735659093</v>
      </c>
      <c r="BW4537">
        <v>15.368418100410242</v>
      </c>
      <c r="BX4537">
        <v>35.559462371376959</v>
      </c>
      <c r="BY4537">
        <v>33.632310661700679</v>
      </c>
      <c r="BZ4537">
        <v>1227.0338726943744</v>
      </c>
      <c r="CA4537">
        <v>224.23314971887726</v>
      </c>
      <c r="CB4537">
        <v>248.32881080019732</v>
      </c>
      <c r="CC4537" s="156">
        <v>1.05</v>
      </c>
      <c r="CD4537">
        <v>1300</v>
      </c>
      <c r="CE4537">
        <v>0.12987599523899185</v>
      </c>
      <c r="CF4537">
        <v>4.5212803033017686</v>
      </c>
      <c r="CG4537">
        <v>0.162000455706545</v>
      </c>
      <c r="CH4537">
        <v>8.9503363163059149</v>
      </c>
      <c r="CI4537">
        <v>11</v>
      </c>
    </row>
    <row r="4538" spans="47:87" x14ac:dyDescent="0.3">
      <c r="AU4538">
        <v>0.3</v>
      </c>
      <c r="AV4538">
        <v>18.753936923528101</v>
      </c>
      <c r="AW4538">
        <v>0.28426999553649729</v>
      </c>
      <c r="AX4538">
        <v>1.7571568210763129</v>
      </c>
      <c r="AY4538">
        <v>322.69624196335815</v>
      </c>
      <c r="AZ4538">
        <v>9.7728547127080359E-2</v>
      </c>
      <c r="BA4538">
        <v>397.3365161552889</v>
      </c>
      <c r="BB4538">
        <v>367.3041585843377</v>
      </c>
      <c r="BC4538">
        <v>1</v>
      </c>
      <c r="BD4538">
        <v>45.581576579175383</v>
      </c>
      <c r="BE4538">
        <v>111.71987534859733</v>
      </c>
      <c r="BF4538">
        <v>16.473263192595624</v>
      </c>
      <c r="BG4538">
        <v>5.7785166714909435</v>
      </c>
      <c r="BH4538">
        <v>402.7288187641056</v>
      </c>
      <c r="BI4538">
        <v>0.19999999999999998</v>
      </c>
      <c r="BJ4538">
        <v>2709.9991015901346</v>
      </c>
      <c r="BK4538">
        <v>688.17747172225143</v>
      </c>
      <c r="BL4538">
        <v>939.96479896683786</v>
      </c>
      <c r="BM4538">
        <v>901.4107295351306</v>
      </c>
      <c r="BN4538">
        <v>252.39008542347477</v>
      </c>
      <c r="BO4538">
        <v>25.694671691026365</v>
      </c>
      <c r="BP4538">
        <v>4.2753925502089611E-2</v>
      </c>
      <c r="BQ4538">
        <v>100</v>
      </c>
      <c r="BR4538">
        <v>337.87867015226647</v>
      </c>
      <c r="BS4538">
        <v>5.5599725855937185E-2</v>
      </c>
      <c r="BT4538">
        <v>2.9834564242301869E-4</v>
      </c>
      <c r="BU4538">
        <v>0</v>
      </c>
      <c r="BV4538">
        <v>0.56253592729635626</v>
      </c>
      <c r="BW4538">
        <v>15.054072578933479</v>
      </c>
      <c r="BX4538">
        <v>34.993681129845108</v>
      </c>
      <c r="BY4538">
        <v>36.471528882644641</v>
      </c>
      <c r="BZ4538">
        <v>871.44661228734208</v>
      </c>
      <c r="CA4538">
        <v>206.4970136012864</v>
      </c>
      <c r="CB4538">
        <v>250.47920473382356</v>
      </c>
      <c r="CC4538" s="156">
        <v>0.95</v>
      </c>
      <c r="CD4538">
        <v>1910</v>
      </c>
      <c r="CE4538">
        <v>8.7550140879517846E-2</v>
      </c>
      <c r="CF4538">
        <v>2.7435089804894339</v>
      </c>
      <c r="CG4538">
        <v>0.11893694826217502</v>
      </c>
      <c r="CH4538">
        <v>-0.72573850464035572</v>
      </c>
      <c r="CI4538" t="s">
        <v>479</v>
      </c>
    </row>
    <row r="4539" spans="47:87" x14ac:dyDescent="0.3">
      <c r="AU4539">
        <v>0.3</v>
      </c>
      <c r="AV4539">
        <v>18.686456581536142</v>
      </c>
      <c r="AW4539">
        <v>0.35840813188113951</v>
      </c>
      <c r="AX4539">
        <v>1.5968136450053876</v>
      </c>
      <c r="AY4539">
        <v>334.61665775950905</v>
      </c>
      <c r="AZ4539">
        <v>9.4554559598363452E-2</v>
      </c>
      <c r="BA4539">
        <v>385.36148218460011</v>
      </c>
      <c r="BB4539">
        <v>274.28874386622419</v>
      </c>
      <c r="BC4539">
        <v>1</v>
      </c>
      <c r="BD4539">
        <v>41.316631934186844</v>
      </c>
      <c r="BE4539">
        <v>101.17338638767725</v>
      </c>
      <c r="BF4539">
        <v>6.6445415236352092</v>
      </c>
      <c r="BG4539">
        <v>2.5346999108477992</v>
      </c>
      <c r="BH4539">
        <v>460.93377906309507</v>
      </c>
      <c r="BI4539">
        <v>0.2</v>
      </c>
      <c r="BJ4539">
        <v>2538.1975014459149</v>
      </c>
      <c r="BK4539">
        <v>663.07374644547133</v>
      </c>
      <c r="BL4539">
        <v>801.96865472932052</v>
      </c>
      <c r="BM4539">
        <v>829.57777015724969</v>
      </c>
      <c r="BN4539">
        <v>82.893342637917144</v>
      </c>
      <c r="BO4539">
        <v>32.233865951468665</v>
      </c>
      <c r="BP4539">
        <v>7.3703887026582759E-2</v>
      </c>
      <c r="BQ4539">
        <v>100</v>
      </c>
      <c r="BR4539">
        <v>327.13074343736167</v>
      </c>
      <c r="BS4539">
        <v>4.7667629773656614E-2</v>
      </c>
      <c r="BT4539">
        <v>3.1842884412614322E-4</v>
      </c>
      <c r="BU4539">
        <v>49.161908942922004</v>
      </c>
      <c r="BV4539">
        <v>0.54697727697792964</v>
      </c>
      <c r="BW4539">
        <v>14.154771940034617</v>
      </c>
      <c r="BX4539">
        <v>33.941769533508797</v>
      </c>
      <c r="BY4539">
        <v>34.972378401950259</v>
      </c>
      <c r="BZ4539">
        <v>804.90628520354733</v>
      </c>
      <c r="CA4539">
        <v>277.15703315811777</v>
      </c>
      <c r="CB4539">
        <v>219.98719431495547</v>
      </c>
      <c r="CC4539" s="156">
        <v>1.03</v>
      </c>
      <c r="CD4539">
        <v>2260</v>
      </c>
      <c r="CE4539">
        <v>2.1011815762637331E-2</v>
      </c>
      <c r="CF4539">
        <v>1.9561606855947971</v>
      </c>
      <c r="CG4539">
        <v>6.8455893445783136E-2</v>
      </c>
      <c r="CH4539">
        <v>-13.867230812377278</v>
      </c>
      <c r="CI4539" t="s">
        <v>479</v>
      </c>
    </row>
    <row r="4540" spans="47:87" x14ac:dyDescent="0.3">
      <c r="AU4540">
        <v>0.3</v>
      </c>
      <c r="AV4540">
        <v>20.700978228363528</v>
      </c>
      <c r="AW4540">
        <v>0.23690005399031838</v>
      </c>
      <c r="AX4540">
        <v>1.316617753334073</v>
      </c>
      <c r="AY4540">
        <v>359.14356877331875</v>
      </c>
      <c r="AZ4540">
        <v>0.10279191772029134</v>
      </c>
      <c r="BA4540">
        <v>413.35447858639071</v>
      </c>
      <c r="BB4540">
        <v>346.37331315386706</v>
      </c>
      <c r="BC4540">
        <v>1</v>
      </c>
      <c r="BD4540">
        <v>39.597969975913706</v>
      </c>
      <c r="BE4540">
        <v>117.76134531258896</v>
      </c>
      <c r="BF4540">
        <v>15.8361863608503</v>
      </c>
      <c r="BG4540">
        <v>4.5706227879777561</v>
      </c>
      <c r="BH4540">
        <v>413.63563286913762</v>
      </c>
      <c r="BI4540">
        <v>0.19999999999999998</v>
      </c>
      <c r="BJ4540">
        <v>2206.323872749258</v>
      </c>
      <c r="BK4540">
        <v>683.76010249965918</v>
      </c>
      <c r="BL4540">
        <v>837.27241428912885</v>
      </c>
      <c r="BM4540">
        <v>827.99442777101478</v>
      </c>
      <c r="BN4540">
        <v>190.70849623821042</v>
      </c>
      <c r="BO4540">
        <v>21.537768855769471</v>
      </c>
      <c r="BP4540">
        <v>2.0384129014163713E-2</v>
      </c>
      <c r="BQ4540">
        <v>100</v>
      </c>
      <c r="BR4540">
        <v>452.82316135692281</v>
      </c>
      <c r="BS4540">
        <v>5.9306490104536168E-2</v>
      </c>
      <c r="BT4540">
        <v>2.9765437567238752E-4</v>
      </c>
      <c r="BU4540">
        <v>0</v>
      </c>
      <c r="BV4540">
        <v>0.53262023462708485</v>
      </c>
      <c r="BW4540">
        <v>14.532383347464073</v>
      </c>
      <c r="BX4540">
        <v>33.347521619938178</v>
      </c>
      <c r="BY4540">
        <v>34.762695715275953</v>
      </c>
      <c r="BZ4540">
        <v>1212.4920154226963</v>
      </c>
      <c r="CA4540">
        <v>294.49786910624476</v>
      </c>
      <c r="CB4540">
        <v>235.92920906876842</v>
      </c>
      <c r="CC4540" s="156">
        <v>0.85</v>
      </c>
      <c r="CD4540">
        <v>1450</v>
      </c>
      <c r="CE4540">
        <v>0.20366737881371377</v>
      </c>
      <c r="CF4540">
        <v>6.7894170316729729</v>
      </c>
      <c r="CG4540">
        <v>0.24434771645246728</v>
      </c>
      <c r="CH4540">
        <v>19.032675084779985</v>
      </c>
      <c r="CI4540">
        <v>7</v>
      </c>
    </row>
    <row r="4541" spans="47:87" x14ac:dyDescent="0.3">
      <c r="AU4541">
        <v>0.3</v>
      </c>
      <c r="AV4541">
        <v>20.843304259348727</v>
      </c>
      <c r="AW4541">
        <v>0.33899788334976905</v>
      </c>
      <c r="AX4541">
        <v>1.1096396160616391</v>
      </c>
      <c r="AY4541">
        <v>344.77810444282619</v>
      </c>
      <c r="AZ4541">
        <v>0.10390743815891784</v>
      </c>
      <c r="BA4541">
        <v>426.32077810995617</v>
      </c>
      <c r="BB4541">
        <v>442.5339787954801</v>
      </c>
      <c r="BC4541">
        <v>1</v>
      </c>
      <c r="BD4541">
        <v>36.234722559360527</v>
      </c>
      <c r="BE4541">
        <v>94.885040216486132</v>
      </c>
      <c r="BF4541">
        <v>10.69675412841954</v>
      </c>
      <c r="BG4541">
        <v>4.9259091225341205</v>
      </c>
      <c r="BH4541">
        <v>357.98967390236334</v>
      </c>
      <c r="BI4541">
        <v>0.20000000000000004</v>
      </c>
      <c r="BJ4541">
        <v>2748.2399700380711</v>
      </c>
      <c r="BK4541">
        <v>692.71721489553602</v>
      </c>
      <c r="BL4541">
        <v>914.85884818228305</v>
      </c>
      <c r="BM4541">
        <v>937.4330646248784</v>
      </c>
      <c r="BN4541">
        <v>154.65392785247775</v>
      </c>
      <c r="BO4541">
        <v>30.735382248807319</v>
      </c>
      <c r="BP4541">
        <v>3.9645787456050741E-2</v>
      </c>
      <c r="BQ4541">
        <v>100</v>
      </c>
      <c r="BR4541">
        <v>279.46851410770233</v>
      </c>
      <c r="BS4541">
        <v>4.8118814475504645E-2</v>
      </c>
      <c r="BT4541">
        <v>3.220894411447188E-4</v>
      </c>
      <c r="BU4541">
        <v>0</v>
      </c>
      <c r="BV4541">
        <v>0.53903550646162468</v>
      </c>
      <c r="BW4541">
        <v>15.044192179219626</v>
      </c>
      <c r="BX4541">
        <v>36.534638404921878</v>
      </c>
      <c r="BY4541">
        <v>40.370213387679392</v>
      </c>
      <c r="BZ4541">
        <v>869.59423733202152</v>
      </c>
      <c r="CA4541">
        <v>232.29006531948571</v>
      </c>
      <c r="CB4541">
        <v>224.21641182721584</v>
      </c>
      <c r="CC4541" s="156">
        <v>0.84</v>
      </c>
      <c r="CD4541">
        <v>1540</v>
      </c>
      <c r="CE4541">
        <v>0.1879775556186849</v>
      </c>
      <c r="CF4541">
        <v>6.3343685690060445</v>
      </c>
      <c r="CG4541">
        <v>0.24627704679010759</v>
      </c>
      <c r="CH4541">
        <v>16.629938795177623</v>
      </c>
      <c r="CI4541">
        <v>7</v>
      </c>
    </row>
    <row r="4542" spans="47:87" x14ac:dyDescent="0.3">
      <c r="AU4542">
        <v>0.3</v>
      </c>
      <c r="AV4542">
        <v>20.369216543685134</v>
      </c>
      <c r="AW4542">
        <v>0.34953608345276049</v>
      </c>
      <c r="AX4542">
        <v>1.2248543331196502</v>
      </c>
      <c r="AY4542">
        <v>348.28039113683769</v>
      </c>
      <c r="AZ4542">
        <v>0.11535863840018977</v>
      </c>
      <c r="BA4542">
        <v>420.76177980350332</v>
      </c>
      <c r="BB4542">
        <v>388.33688882691092</v>
      </c>
      <c r="BC4542">
        <v>1</v>
      </c>
      <c r="BD4542">
        <v>44.204602451238614</v>
      </c>
      <c r="BE4542">
        <v>108.74859999751867</v>
      </c>
      <c r="BF4542">
        <v>14.762948716891406</v>
      </c>
      <c r="BG4542">
        <v>4.9960183389503756</v>
      </c>
      <c r="BH4542">
        <v>374.94661348274167</v>
      </c>
      <c r="BI4542">
        <v>0.2</v>
      </c>
      <c r="BJ4542">
        <v>2436.3422135666419</v>
      </c>
      <c r="BK4542">
        <v>687.39335778472616</v>
      </c>
      <c r="BL4542">
        <v>992.27460340190555</v>
      </c>
      <c r="BM4542">
        <v>913.1080333558607</v>
      </c>
      <c r="BN4542">
        <v>153.39597755394047</v>
      </c>
      <c r="BO4542">
        <v>31.444991782865561</v>
      </c>
      <c r="BP4542">
        <v>7.0669635988156121E-2</v>
      </c>
      <c r="BQ4542">
        <v>100</v>
      </c>
      <c r="BR4542">
        <v>330.02877584679482</v>
      </c>
      <c r="BS4542">
        <v>5.8396315566206884E-2</v>
      </c>
      <c r="BT4542">
        <v>2.9285731759369331E-4</v>
      </c>
      <c r="BU4542">
        <v>1.0133530801312094</v>
      </c>
      <c r="BV4542">
        <v>0.59540905231638874</v>
      </c>
      <c r="BW4542">
        <v>14.00536636229636</v>
      </c>
      <c r="BX4542">
        <v>36.424016434659968</v>
      </c>
      <c r="BY4542">
        <v>34.145755053258604</v>
      </c>
      <c r="BZ4542">
        <v>850.54425415945991</v>
      </c>
      <c r="CA4542">
        <v>243.07541677345787</v>
      </c>
      <c r="CB4542">
        <v>244.16186813790509</v>
      </c>
      <c r="CC4542" s="156">
        <v>1.1100000000000001</v>
      </c>
      <c r="CD4542">
        <v>1330</v>
      </c>
      <c r="CE4542">
        <v>0.14357835798318397</v>
      </c>
      <c r="CF4542">
        <v>6.0748098679729461</v>
      </c>
      <c r="CG4542">
        <v>0.18895598440204583</v>
      </c>
      <c r="CH4542">
        <v>11.090844585234917</v>
      </c>
      <c r="CI4542">
        <v>10</v>
      </c>
    </row>
    <row r="4543" spans="47:87" x14ac:dyDescent="0.3">
      <c r="AU4543">
        <v>0.3</v>
      </c>
      <c r="AV4543">
        <v>19.96498606760991</v>
      </c>
      <c r="AW4543">
        <v>0.40464759307317555</v>
      </c>
      <c r="AX4543">
        <v>1.2650940957971075</v>
      </c>
      <c r="AY4543">
        <v>332.85752730178154</v>
      </c>
      <c r="AZ4543">
        <v>9.5627230745558955E-2</v>
      </c>
      <c r="BA4543">
        <v>434.35729934014518</v>
      </c>
      <c r="BB4543">
        <v>348.40354803228541</v>
      </c>
      <c r="BC4543">
        <v>1</v>
      </c>
      <c r="BD4543">
        <v>41.378110906464649</v>
      </c>
      <c r="BE4543">
        <v>94.872121209428528</v>
      </c>
      <c r="BF4543">
        <v>15.927419114223488</v>
      </c>
      <c r="BG4543">
        <v>3.1192138550987658</v>
      </c>
      <c r="BH4543">
        <v>383.17825460302157</v>
      </c>
      <c r="BI4543">
        <v>0.19999999999999998</v>
      </c>
      <c r="BJ4543">
        <v>2709.928657936895</v>
      </c>
      <c r="BK4543">
        <v>691.53698400025803</v>
      </c>
      <c r="BL4543">
        <v>878.31462077997583</v>
      </c>
      <c r="BM4543">
        <v>1037.8921156190036</v>
      </c>
      <c r="BN4543">
        <v>211.14718609885114</v>
      </c>
      <c r="BO4543">
        <v>36.485149475087674</v>
      </c>
      <c r="BP4543">
        <v>7.2020263763008754E-2</v>
      </c>
      <c r="BQ4543">
        <v>100</v>
      </c>
      <c r="BR4543">
        <v>314.39820483078324</v>
      </c>
      <c r="BS4543">
        <v>5.7462010040945324E-2</v>
      </c>
      <c r="BT4543">
        <v>2.8488369521011646E-4</v>
      </c>
      <c r="BU4543">
        <v>0</v>
      </c>
      <c r="BV4543">
        <v>0.50471830604485446</v>
      </c>
      <c r="BW4543">
        <v>15.22629768560226</v>
      </c>
      <c r="BX4543">
        <v>33.502632018810708</v>
      </c>
      <c r="BY4543">
        <v>35.068525830321406</v>
      </c>
      <c r="BZ4543">
        <v>932.07246982366348</v>
      </c>
      <c r="CA4543">
        <v>249.08031650237365</v>
      </c>
      <c r="CB4543">
        <v>229.29988329005587</v>
      </c>
      <c r="CC4543" s="156">
        <v>0.9</v>
      </c>
      <c r="CD4543">
        <v>1920</v>
      </c>
      <c r="CE4543">
        <v>0.20890836905664734</v>
      </c>
      <c r="CF4543">
        <v>6.4355351033953525</v>
      </c>
      <c r="CG4543">
        <v>0.2511316897313175</v>
      </c>
      <c r="CH4543">
        <v>22.354413169583765</v>
      </c>
      <c r="CI4543">
        <v>6</v>
      </c>
    </row>
    <row r="4544" spans="47:87" x14ac:dyDescent="0.3">
      <c r="AU4544">
        <v>0.3</v>
      </c>
      <c r="AV4544">
        <v>19.928953553718326</v>
      </c>
      <c r="AW4544">
        <v>0.3787408543807908</v>
      </c>
      <c r="AX4544">
        <v>0</v>
      </c>
      <c r="AY4544">
        <v>340.26769295030971</v>
      </c>
      <c r="AZ4544">
        <v>0.11026141273245683</v>
      </c>
      <c r="BA4544">
        <v>500.97389825719944</v>
      </c>
      <c r="BB4544">
        <v>334.57624372795874</v>
      </c>
      <c r="BC4544">
        <v>1</v>
      </c>
      <c r="BD4544">
        <v>52.057106314811385</v>
      </c>
      <c r="BE4544">
        <v>112.11146769582169</v>
      </c>
      <c r="BF4544">
        <v>10.962705959421974</v>
      </c>
      <c r="BG4544">
        <v>4.7996603209035573</v>
      </c>
      <c r="BH4544">
        <v>418.84619290941544</v>
      </c>
      <c r="BI4544">
        <v>0.2</v>
      </c>
      <c r="BJ4544">
        <v>3042.15513227888</v>
      </c>
      <c r="BK4544">
        <v>697.2133951698255</v>
      </c>
      <c r="BL4544">
        <v>920.02413492041853</v>
      </c>
      <c r="BM4544">
        <v>862.70304905417345</v>
      </c>
      <c r="BN4544">
        <v>136.40106302924602</v>
      </c>
      <c r="BO4544">
        <v>34.362737999235591</v>
      </c>
      <c r="BP4544">
        <v>4.1404538780339485E-2</v>
      </c>
      <c r="BQ4544">
        <v>100</v>
      </c>
      <c r="BR4544">
        <v>241.40772539532662</v>
      </c>
      <c r="BS4544">
        <v>5.6652531019954211E-2</v>
      </c>
      <c r="BT4544">
        <v>3.0205169328417195E-4</v>
      </c>
      <c r="BU4544">
        <v>28.302598567527095</v>
      </c>
      <c r="BV4544">
        <v>0.53759167902271154</v>
      </c>
      <c r="BW4544">
        <v>14.791216588083726</v>
      </c>
      <c r="BX4544">
        <v>36.721121038889883</v>
      </c>
      <c r="BY4544">
        <v>30.628645072395518</v>
      </c>
      <c r="BZ4544">
        <v>934.07876262527861</v>
      </c>
      <c r="CA4544">
        <v>309.79375955356755</v>
      </c>
      <c r="CB4544">
        <v>234.02774018342103</v>
      </c>
      <c r="CC4544" s="156">
        <v>1.1299999999999999</v>
      </c>
      <c r="CD4544">
        <v>1870</v>
      </c>
      <c r="CE4544">
        <v>4.0831073944113117E-2</v>
      </c>
      <c r="CF4544">
        <v>2.2461329120617997</v>
      </c>
      <c r="CG4544">
        <v>8.0285892651568297E-2</v>
      </c>
      <c r="CH4544">
        <v>-9.2690600801168959</v>
      </c>
      <c r="CI4544" t="s">
        <v>479</v>
      </c>
    </row>
    <row r="4545" spans="47:87" x14ac:dyDescent="0.3">
      <c r="AU4545">
        <v>0.3</v>
      </c>
      <c r="AV4545">
        <v>19.494582060111238</v>
      </c>
      <c r="AW4545">
        <v>0.29110969933693309</v>
      </c>
      <c r="AX4545">
        <v>2.5117446419529266</v>
      </c>
      <c r="AY4545">
        <v>370.83499527428359</v>
      </c>
      <c r="AZ4545">
        <v>0.11529908295463569</v>
      </c>
      <c r="BA4545">
        <v>511.91341818492009</v>
      </c>
      <c r="BB4545">
        <v>331.37124406049287</v>
      </c>
      <c r="BC4545">
        <v>1</v>
      </c>
      <c r="BD4545">
        <v>32.246781437672311</v>
      </c>
      <c r="BE4545">
        <v>118.91228437320916</v>
      </c>
      <c r="BF4545">
        <v>14.841840760853104</v>
      </c>
      <c r="BG4545">
        <v>5.1771794860161169</v>
      </c>
      <c r="BH4545">
        <v>407.89818080690259</v>
      </c>
      <c r="BI4545">
        <v>0.19999999999999996</v>
      </c>
      <c r="BJ4545">
        <v>2354.291696430198</v>
      </c>
      <c r="BK4545">
        <v>686.74082677913611</v>
      </c>
      <c r="BL4545">
        <v>852.33280697358452</v>
      </c>
      <c r="BM4545">
        <v>813.79982624614445</v>
      </c>
      <c r="BN4545">
        <v>177.59297133647652</v>
      </c>
      <c r="BO4545">
        <v>26.259264168815182</v>
      </c>
      <c r="BP4545">
        <v>5.0217215867523465E-2</v>
      </c>
      <c r="BQ4545">
        <v>100</v>
      </c>
      <c r="BR4545">
        <v>309.16677757020318</v>
      </c>
      <c r="BS4545">
        <v>5.9396711524454034E-2</v>
      </c>
      <c r="BT4545">
        <v>2.9985670553621093E-4</v>
      </c>
      <c r="BU4545">
        <v>22.459553105565469</v>
      </c>
      <c r="BV4545">
        <v>0.53169037270586195</v>
      </c>
      <c r="BW4545">
        <v>16.393672654451208</v>
      </c>
      <c r="BX4545">
        <v>38.316662263949929</v>
      </c>
      <c r="BY4545">
        <v>29.865242354036646</v>
      </c>
      <c r="BZ4545">
        <v>1039.6671215777519</v>
      </c>
      <c r="CA4545">
        <v>425.93874231365044</v>
      </c>
      <c r="CB4545">
        <v>206.97017949978135</v>
      </c>
      <c r="CC4545" s="156">
        <v>0.87</v>
      </c>
      <c r="CD4545">
        <v>2100</v>
      </c>
      <c r="CE4545">
        <v>0.17133797773184511</v>
      </c>
      <c r="CF4545">
        <v>5.4710214789672156</v>
      </c>
      <c r="CG4545">
        <v>0.22570449469104825</v>
      </c>
      <c r="CH4545">
        <v>17.129404371720728</v>
      </c>
      <c r="CI4545">
        <v>7</v>
      </c>
    </row>
    <row r="4546" spans="47:87" x14ac:dyDescent="0.3">
      <c r="AU4546">
        <v>0.3</v>
      </c>
      <c r="AV4546">
        <v>20.642138309858126</v>
      </c>
      <c r="AW4546">
        <v>0.33964674634931591</v>
      </c>
      <c r="AX4546">
        <v>1.1313360478011603</v>
      </c>
      <c r="AY4546">
        <v>356.42782534229843</v>
      </c>
      <c r="AZ4546">
        <v>9.8257493895752154E-2</v>
      </c>
      <c r="BA4546">
        <v>437.33885200127622</v>
      </c>
      <c r="BB4546">
        <v>373.3492827427379</v>
      </c>
      <c r="BC4546">
        <v>1</v>
      </c>
      <c r="BD4546">
        <v>45.012695394609764</v>
      </c>
      <c r="BE4546">
        <v>88.241323359423944</v>
      </c>
      <c r="BF4546">
        <v>16.518709720363994</v>
      </c>
      <c r="BG4546">
        <v>4.7182257858851573</v>
      </c>
      <c r="BH4546">
        <v>456.73429060214482</v>
      </c>
      <c r="BI4546">
        <v>0.20000000000000007</v>
      </c>
      <c r="BJ4546">
        <v>2600.6770472687358</v>
      </c>
      <c r="BK4546">
        <v>676.78434200369441</v>
      </c>
      <c r="BL4546">
        <v>934.87114042968392</v>
      </c>
      <c r="BM4546">
        <v>896.23779826813688</v>
      </c>
      <c r="BN4546">
        <v>201.16365462125356</v>
      </c>
      <c r="BO4546">
        <v>30.73028272156937</v>
      </c>
      <c r="BP4546">
        <v>4.7507455955555118E-2</v>
      </c>
      <c r="BQ4546">
        <v>100</v>
      </c>
      <c r="BR4546">
        <v>336.13046898185547</v>
      </c>
      <c r="BS4546">
        <v>5.0898579410819801E-2</v>
      </c>
      <c r="BT4546">
        <v>3.0575224992598134E-4</v>
      </c>
      <c r="BU4546">
        <v>0</v>
      </c>
      <c r="BV4546">
        <v>0.53331098275871902</v>
      </c>
      <c r="BW4546">
        <v>15.480290221869891</v>
      </c>
      <c r="BX4546">
        <v>37.830115971181058</v>
      </c>
      <c r="BY4546">
        <v>33.491786841495696</v>
      </c>
      <c r="BZ4546">
        <v>847.21888613161786</v>
      </c>
      <c r="CA4546">
        <v>215.3781201487572</v>
      </c>
      <c r="CB4546">
        <v>221.88305688378185</v>
      </c>
      <c r="CC4546" s="156">
        <v>1.01</v>
      </c>
      <c r="CD4546">
        <v>680</v>
      </c>
      <c r="CE4546">
        <v>0.25489675372644638</v>
      </c>
      <c r="CF4546">
        <v>7.9941262230473473</v>
      </c>
      <c r="CG4546">
        <v>0.31211488887274469</v>
      </c>
      <c r="CH4546">
        <v>50.780287632558007</v>
      </c>
      <c r="CI4546">
        <v>4</v>
      </c>
    </row>
    <row r="4547" spans="47:87" x14ac:dyDescent="0.3">
      <c r="AU4547">
        <v>0.3</v>
      </c>
      <c r="AV4547">
        <v>19.091552914358928</v>
      </c>
      <c r="AW4547">
        <v>0.31778575601083042</v>
      </c>
      <c r="AX4547">
        <v>1.4050659635477927</v>
      </c>
      <c r="AY4547">
        <v>307.43331935591033</v>
      </c>
      <c r="AZ4547">
        <v>9.0744366988411027E-2</v>
      </c>
      <c r="BA4547">
        <v>367.64196044413507</v>
      </c>
      <c r="BB4547">
        <v>342.29924104884225</v>
      </c>
      <c r="BC4547">
        <v>1</v>
      </c>
      <c r="BD4547">
        <v>44.841855882033485</v>
      </c>
      <c r="BE4547">
        <v>87.924366268196508</v>
      </c>
      <c r="BF4547">
        <v>12.127352842766244</v>
      </c>
      <c r="BG4547">
        <v>4.5094337904559083</v>
      </c>
      <c r="BH4547">
        <v>435.82528251121028</v>
      </c>
      <c r="BI4547">
        <v>0.19999999999999998</v>
      </c>
      <c r="BJ4547">
        <v>2954.8966877424032</v>
      </c>
      <c r="BK4547">
        <v>684.01894757824505</v>
      </c>
      <c r="BL4547">
        <v>909.8467975044158</v>
      </c>
      <c r="BM4547">
        <v>907.61566105768873</v>
      </c>
      <c r="BN4547">
        <v>179.03764821459555</v>
      </c>
      <c r="BO4547">
        <v>28.62888250342105</v>
      </c>
      <c r="BP4547">
        <v>5.9438935005006556E-2</v>
      </c>
      <c r="BQ4547">
        <v>100</v>
      </c>
      <c r="BR4547">
        <v>339.03438874850792</v>
      </c>
      <c r="BS4547">
        <v>5.8334595434457646E-2</v>
      </c>
      <c r="BT4547">
        <v>3.2520617241712867E-4</v>
      </c>
      <c r="BU4547">
        <v>65.368909996654693</v>
      </c>
      <c r="BV4547">
        <v>0.60599543002155398</v>
      </c>
      <c r="BW4547">
        <v>14.742996294889545</v>
      </c>
      <c r="BX4547">
        <v>33.642994617469029</v>
      </c>
      <c r="BY4547">
        <v>29.997404982199729</v>
      </c>
      <c r="BZ4547">
        <v>953.48877333105361</v>
      </c>
      <c r="CA4547">
        <v>429.82497387749783</v>
      </c>
      <c r="CB4547">
        <v>230.00872553150953</v>
      </c>
      <c r="CC4547" s="156">
        <v>0.94</v>
      </c>
      <c r="CD4547">
        <v>1450</v>
      </c>
      <c r="CE4547">
        <v>0.35530835715110554</v>
      </c>
      <c r="CF4547">
        <v>7.7924873188544446</v>
      </c>
      <c r="CG4547">
        <v>0.44772591665020989</v>
      </c>
      <c r="CH4547">
        <v>34.915910410564663</v>
      </c>
      <c r="CI4547">
        <v>3</v>
      </c>
    </row>
    <row r="4548" spans="47:87" x14ac:dyDescent="0.3">
      <c r="AU4548">
        <v>0.3</v>
      </c>
      <c r="AV4548">
        <v>19.632503358219061</v>
      </c>
      <c r="AW4548">
        <v>0.32542767296693209</v>
      </c>
      <c r="AX4548">
        <v>1.0467439993870034</v>
      </c>
      <c r="AY4548">
        <v>328.75300188877702</v>
      </c>
      <c r="AZ4548">
        <v>9.5182963178024854E-2</v>
      </c>
      <c r="BA4548">
        <v>357.74167594370101</v>
      </c>
      <c r="BB4548">
        <v>326.14154538433451</v>
      </c>
      <c r="BC4548">
        <v>1</v>
      </c>
      <c r="BD4548">
        <v>49.150742942435826</v>
      </c>
      <c r="BE4548">
        <v>101.87283069265412</v>
      </c>
      <c r="BF4548">
        <v>7.9748313100566328</v>
      </c>
      <c r="BG4548">
        <v>3.4720619904891219</v>
      </c>
      <c r="BH4548">
        <v>446.99423758679438</v>
      </c>
      <c r="BI4548">
        <v>0.19999999999999998</v>
      </c>
      <c r="BJ4548">
        <v>2384.6316887790158</v>
      </c>
      <c r="BK4548">
        <v>657.31369479404987</v>
      </c>
      <c r="BL4548">
        <v>868.45268012295537</v>
      </c>
      <c r="BM4548">
        <v>979.21407508674656</v>
      </c>
      <c r="BN4548">
        <v>172.3957005713892</v>
      </c>
      <c r="BO4548">
        <v>29.647286299906241</v>
      </c>
      <c r="BP4548">
        <v>2.0819383500774533E-2</v>
      </c>
      <c r="BQ4548">
        <v>100</v>
      </c>
      <c r="BR4548">
        <v>338.39174395812302</v>
      </c>
      <c r="BS4548">
        <v>5.5844109976355867E-2</v>
      </c>
      <c r="BT4548">
        <v>3.0326674390453618E-4</v>
      </c>
      <c r="BU4548">
        <v>0</v>
      </c>
      <c r="BV4548">
        <v>0.52228802233396943</v>
      </c>
      <c r="BW4548">
        <v>13.913833294331621</v>
      </c>
      <c r="BX4548">
        <v>36.179861306489521</v>
      </c>
      <c r="BY4548">
        <v>37.663656902665437</v>
      </c>
      <c r="BZ4548">
        <v>1242.6170342030641</v>
      </c>
      <c r="CA4548">
        <v>275.57929233784535</v>
      </c>
      <c r="CB4548">
        <v>234.62657980620551</v>
      </c>
      <c r="CC4548" s="156">
        <v>1.05</v>
      </c>
      <c r="CD4548">
        <v>1650</v>
      </c>
      <c r="CE4548">
        <v>0.12128838041751289</v>
      </c>
      <c r="CF4548">
        <v>4.4546785038136907</v>
      </c>
      <c r="CG4548">
        <v>0.1583788463628398</v>
      </c>
      <c r="CH4548">
        <v>6.4966412830153439</v>
      </c>
      <c r="CI4548">
        <v>12</v>
      </c>
    </row>
    <row r="4549" spans="47:87" x14ac:dyDescent="0.3">
      <c r="AU4549">
        <v>0.3</v>
      </c>
      <c r="AV4549">
        <v>20.582128939933082</v>
      </c>
      <c r="AW4549">
        <v>0.30676429521268223</v>
      </c>
      <c r="AX4549">
        <v>2.5343191858308862</v>
      </c>
      <c r="AY4549">
        <v>332.66347441334568</v>
      </c>
      <c r="AZ4549">
        <v>0.10526334773392287</v>
      </c>
      <c r="BA4549">
        <v>413.78916177052207</v>
      </c>
      <c r="BB4549">
        <v>277.36553164911754</v>
      </c>
      <c r="BC4549">
        <v>1</v>
      </c>
      <c r="BD4549">
        <v>36.949055637839443</v>
      </c>
      <c r="BE4549">
        <v>91.727664790415844</v>
      </c>
      <c r="BF4549">
        <v>11.304648951094709</v>
      </c>
      <c r="BG4549">
        <v>6.6417307094207931</v>
      </c>
      <c r="BH4549">
        <v>446.17246890722976</v>
      </c>
      <c r="BI4549">
        <v>0.2</v>
      </c>
      <c r="BJ4549">
        <v>2546.5794571072147</v>
      </c>
      <c r="BK4549">
        <v>700.60976185020422</v>
      </c>
      <c r="BL4549">
        <v>953.29945062730326</v>
      </c>
      <c r="BM4549">
        <v>1040.8021781951322</v>
      </c>
      <c r="BN4549">
        <v>146.64227449291801</v>
      </c>
      <c r="BO4549">
        <v>27.576162144750075</v>
      </c>
      <c r="BP4549">
        <v>6.4549573330598256E-2</v>
      </c>
      <c r="BQ4549">
        <v>100</v>
      </c>
      <c r="BR4549">
        <v>343.53341217653156</v>
      </c>
      <c r="BS4549">
        <v>5.4378462694157609E-2</v>
      </c>
      <c r="BT4549">
        <v>2.8919351147152223E-4</v>
      </c>
      <c r="BU4549">
        <v>0</v>
      </c>
      <c r="BV4549">
        <v>0.53400447749520985</v>
      </c>
      <c r="BW4549">
        <v>16.009728714468828</v>
      </c>
      <c r="BX4549">
        <v>40.207292687700857</v>
      </c>
      <c r="BY4549">
        <v>36.31263056433199</v>
      </c>
      <c r="BZ4549">
        <v>859.89964410033315</v>
      </c>
      <c r="CA4549">
        <v>309.84662516244094</v>
      </c>
      <c r="CB4549">
        <v>237.48516246103915</v>
      </c>
      <c r="CC4549" s="156">
        <v>0.91</v>
      </c>
      <c r="CD4549">
        <v>1620</v>
      </c>
      <c r="CE4549">
        <v>0.16344171780217165</v>
      </c>
      <c r="CF4549">
        <v>6.1835752676275018</v>
      </c>
      <c r="CG4549">
        <v>0.21027440848168968</v>
      </c>
      <c r="CH4549">
        <v>11.065112114096957</v>
      </c>
      <c r="CI4549">
        <v>9</v>
      </c>
    </row>
    <row r="4550" spans="47:87" x14ac:dyDescent="0.3">
      <c r="AU4550">
        <v>0.3</v>
      </c>
      <c r="AV4550">
        <v>21.541540469306092</v>
      </c>
      <c r="AW4550">
        <v>0.30702305351939291</v>
      </c>
      <c r="AX4550">
        <v>0.15063149918194624</v>
      </c>
      <c r="AY4550">
        <v>341.46318489768367</v>
      </c>
      <c r="AZ4550">
        <v>0.11678623344586039</v>
      </c>
      <c r="BA4550">
        <v>318.40468395658968</v>
      </c>
      <c r="BB4550">
        <v>390.64106450820913</v>
      </c>
      <c r="BC4550">
        <v>1</v>
      </c>
      <c r="BD4550">
        <v>45.91107171179528</v>
      </c>
      <c r="BE4550">
        <v>102.14676526504869</v>
      </c>
      <c r="BF4550">
        <v>16.963746704834417</v>
      </c>
      <c r="BG4550">
        <v>5.8166438228645028</v>
      </c>
      <c r="BH4550">
        <v>445.88227598059228</v>
      </c>
      <c r="BI4550">
        <v>0.2</v>
      </c>
      <c r="BJ4550">
        <v>2505.1763157131672</v>
      </c>
      <c r="BK4550">
        <v>689.48494629951381</v>
      </c>
      <c r="BL4550">
        <v>858.53238095625738</v>
      </c>
      <c r="BM4550">
        <v>806.01791781867337</v>
      </c>
      <c r="BN4550">
        <v>169.89026806467007</v>
      </c>
      <c r="BO4550">
        <v>27.854093602875672</v>
      </c>
      <c r="BP4550">
        <v>3.3645752731783239E-2</v>
      </c>
      <c r="BQ4550">
        <v>100</v>
      </c>
      <c r="BR4550">
        <v>345.33791478656519</v>
      </c>
      <c r="BS4550">
        <v>5.4235015172813962E-2</v>
      </c>
      <c r="BT4550">
        <v>2.7271287754775624E-4</v>
      </c>
      <c r="BU4550">
        <v>0</v>
      </c>
      <c r="BV4550">
        <v>0.50678278380191288</v>
      </c>
      <c r="BW4550">
        <v>13.571286924285754</v>
      </c>
      <c r="BX4550">
        <v>36.38883740925192</v>
      </c>
      <c r="BY4550">
        <v>26.739315894989375</v>
      </c>
      <c r="BZ4550">
        <v>1066.9354227030501</v>
      </c>
      <c r="CA4550">
        <v>228.03300783569836</v>
      </c>
      <c r="CB4550">
        <v>225.13990869709679</v>
      </c>
      <c r="CC4550" s="156">
        <v>1.08</v>
      </c>
      <c r="CD4550">
        <v>620</v>
      </c>
      <c r="CE4550">
        <v>0.24181850345818678</v>
      </c>
      <c r="CF4550">
        <v>7.8135901585404035</v>
      </c>
      <c r="CG4550">
        <v>0.29225368639867461</v>
      </c>
      <c r="CH4550">
        <v>34.708489420422175</v>
      </c>
      <c r="CI4550">
        <v>5</v>
      </c>
    </row>
    <row r="4551" spans="47:87" x14ac:dyDescent="0.3">
      <c r="AU4551">
        <v>0.3</v>
      </c>
      <c r="AV4551">
        <v>21.121763808463093</v>
      </c>
      <c r="AW4551">
        <v>0.36632114537549254</v>
      </c>
      <c r="AX4551">
        <v>2.2852052103141105</v>
      </c>
      <c r="AY4551">
        <v>325.76346183341803</v>
      </c>
      <c r="AZ4551">
        <v>0.10710745339272545</v>
      </c>
      <c r="BA4551">
        <v>436.63056109477014</v>
      </c>
      <c r="BB4551">
        <v>442.39749599790031</v>
      </c>
      <c r="BC4551">
        <v>1</v>
      </c>
      <c r="BD4551">
        <v>40.706502601580944</v>
      </c>
      <c r="BE4551">
        <v>94.730851059239328</v>
      </c>
      <c r="BF4551">
        <v>17.114653186408599</v>
      </c>
      <c r="BG4551">
        <v>5.4138420342693259</v>
      </c>
      <c r="BH4551">
        <v>413.18693090711571</v>
      </c>
      <c r="BI4551">
        <v>0.19999999999999998</v>
      </c>
      <c r="BJ4551">
        <v>2759.4480554497272</v>
      </c>
      <c r="BK4551">
        <v>697.9960306929022</v>
      </c>
      <c r="BL4551">
        <v>879.37267709363095</v>
      </c>
      <c r="BM4551">
        <v>927.89613229015424</v>
      </c>
      <c r="BN4551">
        <v>236.06365074463818</v>
      </c>
      <c r="BO4551">
        <v>33.087979145036449</v>
      </c>
      <c r="BP4551">
        <v>5.7995274084503307E-2</v>
      </c>
      <c r="BQ4551">
        <v>100</v>
      </c>
      <c r="BR4551">
        <v>367.00761102967533</v>
      </c>
      <c r="BS4551">
        <v>5.829300685999695E-2</v>
      </c>
      <c r="BT4551">
        <v>2.9278695057621584E-4</v>
      </c>
      <c r="BU4551">
        <v>0</v>
      </c>
      <c r="BV4551">
        <v>0.56162577821710324</v>
      </c>
      <c r="BW4551">
        <v>14.212541356610425</v>
      </c>
      <c r="BX4551">
        <v>36.481716408986891</v>
      </c>
      <c r="BY4551">
        <v>37.096531832939597</v>
      </c>
      <c r="BZ4551">
        <v>1341.4387749561838</v>
      </c>
      <c r="CA4551">
        <v>249.58595414270482</v>
      </c>
      <c r="CB4551">
        <v>222.09561889425584</v>
      </c>
      <c r="CC4551" s="156">
        <v>0.89</v>
      </c>
      <c r="CD4551">
        <v>2210</v>
      </c>
      <c r="CE4551">
        <v>0.14113036570866822</v>
      </c>
      <c r="CF4551">
        <v>5.5335906625642632</v>
      </c>
      <c r="CG4551">
        <v>0.18614998416082576</v>
      </c>
      <c r="CH4551">
        <v>5.918859443263627</v>
      </c>
      <c r="CI4551">
        <v>12</v>
      </c>
    </row>
    <row r="4552" spans="47:87" x14ac:dyDescent="0.3">
      <c r="AU4552">
        <v>0.3</v>
      </c>
      <c r="AV4552">
        <v>19.503853108220927</v>
      </c>
      <c r="AW4552">
        <v>0.24710734978401139</v>
      </c>
      <c r="AX4552">
        <v>1.914067406478396</v>
      </c>
      <c r="AY4552">
        <v>310.68684255150981</v>
      </c>
      <c r="AZ4552">
        <v>0.11168346305551624</v>
      </c>
      <c r="BA4552">
        <v>453.80629923449476</v>
      </c>
      <c r="BB4552">
        <v>342.45624463015076</v>
      </c>
      <c r="BC4552">
        <v>1</v>
      </c>
      <c r="BD4552">
        <v>30.59802209225527</v>
      </c>
      <c r="BE4552">
        <v>86.467524864543691</v>
      </c>
      <c r="BF4552">
        <v>12.094268428965179</v>
      </c>
      <c r="BG4552">
        <v>5.7021717230634232</v>
      </c>
      <c r="BH4552">
        <v>397.46656081167669</v>
      </c>
      <c r="BI4552">
        <v>0.19999999999999996</v>
      </c>
      <c r="BJ4552">
        <v>2367.5657798375692</v>
      </c>
      <c r="BK4552">
        <v>683.57375548630023</v>
      </c>
      <c r="BL4552">
        <v>883.48830753582672</v>
      </c>
      <c r="BM4552">
        <v>918.22697619282224</v>
      </c>
      <c r="BN4552">
        <v>139.67660527021278</v>
      </c>
      <c r="BO4552">
        <v>22.256690431422516</v>
      </c>
      <c r="BP4552">
        <v>4.6610735398552684E-2</v>
      </c>
      <c r="BQ4552">
        <v>100</v>
      </c>
      <c r="BR4552">
        <v>326.45045929843377</v>
      </c>
      <c r="BS4552">
        <v>5.4372158556092259E-2</v>
      </c>
      <c r="BT4552">
        <v>2.9212656704076133E-4</v>
      </c>
      <c r="BU4552">
        <v>36.983688434502611</v>
      </c>
      <c r="BV4552">
        <v>0.58472464708374783</v>
      </c>
      <c r="BW4552">
        <v>13.670748700913643</v>
      </c>
      <c r="BX4552">
        <v>34.615630194601053</v>
      </c>
      <c r="BY4552">
        <v>36.976079574234504</v>
      </c>
      <c r="BZ4552">
        <v>944.93769551141645</v>
      </c>
      <c r="CA4552">
        <v>340.42379969753051</v>
      </c>
      <c r="CB4552">
        <v>235.68420749754634</v>
      </c>
      <c r="CC4552" s="156">
        <v>0.89</v>
      </c>
      <c r="CD4552">
        <v>2100</v>
      </c>
      <c r="CE4552">
        <v>0.16583974030818394</v>
      </c>
      <c r="CF4552">
        <v>6.0214191318444819</v>
      </c>
      <c r="CG4552">
        <v>0.2014641122831263</v>
      </c>
      <c r="CH4552">
        <v>11.582889798104906</v>
      </c>
      <c r="CI4552">
        <v>9</v>
      </c>
    </row>
    <row r="4553" spans="47:87" x14ac:dyDescent="0.3">
      <c r="AU4553">
        <v>0.3</v>
      </c>
      <c r="AV4553">
        <v>19.097031623467995</v>
      </c>
      <c r="AW4553">
        <v>0.28977610255000597</v>
      </c>
      <c r="AX4553">
        <v>1.0471735924334096</v>
      </c>
      <c r="AY4553">
        <v>336.18225604475128</v>
      </c>
      <c r="AZ4553">
        <v>0.12084013285351124</v>
      </c>
      <c r="BA4553">
        <v>432.3040245456487</v>
      </c>
      <c r="BB4553">
        <v>449.01180742472081</v>
      </c>
      <c r="BC4553">
        <v>1</v>
      </c>
      <c r="BD4553">
        <v>36.823853676930746</v>
      </c>
      <c r="BE4553">
        <v>97.258332518180367</v>
      </c>
      <c r="BF4553">
        <v>13.341804586585155</v>
      </c>
      <c r="BG4553">
        <v>4.5172381017206824</v>
      </c>
      <c r="BH4553">
        <v>442.44412938972079</v>
      </c>
      <c r="BI4553">
        <v>0.2</v>
      </c>
      <c r="BJ4553">
        <v>2035.7975229837027</v>
      </c>
      <c r="BK4553">
        <v>688.46566900698758</v>
      </c>
      <c r="BL4553">
        <v>891.60327096152571</v>
      </c>
      <c r="BM4553">
        <v>936.40823119112986</v>
      </c>
      <c r="BN4553">
        <v>171.77571124728667</v>
      </c>
      <c r="BO4553">
        <v>26.14574530371948</v>
      </c>
      <c r="BP4553">
        <v>4.9135372250455528E-2</v>
      </c>
      <c r="BQ4553">
        <v>100</v>
      </c>
      <c r="BR4553">
        <v>380.68393467374966</v>
      </c>
      <c r="BS4553">
        <v>6.2433921405964092E-2</v>
      </c>
      <c r="BT4553">
        <v>3.0330759564460986E-4</v>
      </c>
      <c r="BU4553">
        <v>0</v>
      </c>
      <c r="BV4553">
        <v>0.54407859918054702</v>
      </c>
      <c r="BW4553">
        <v>16.305709154712257</v>
      </c>
      <c r="BX4553">
        <v>36.110768667420757</v>
      </c>
      <c r="BY4553">
        <v>29.211501958885034</v>
      </c>
      <c r="BZ4553">
        <v>1057.4949939785263</v>
      </c>
      <c r="CA4553">
        <v>347.05072832243002</v>
      </c>
      <c r="CB4553">
        <v>218.19356541730835</v>
      </c>
      <c r="CC4553" s="156">
        <v>0.87</v>
      </c>
      <c r="CD4553">
        <v>1040</v>
      </c>
      <c r="CE4553">
        <v>0.20830332050878941</v>
      </c>
      <c r="CF4553">
        <v>9.5777665312000906</v>
      </c>
      <c r="CG4553">
        <v>0.27513857865782776</v>
      </c>
      <c r="CH4553">
        <v>31.639700249219295</v>
      </c>
      <c r="CI4553">
        <v>6</v>
      </c>
    </row>
    <row r="4554" spans="47:87" x14ac:dyDescent="0.3">
      <c r="AU4554">
        <v>0.3</v>
      </c>
      <c r="AV4554">
        <v>20.102110054984063</v>
      </c>
      <c r="AW4554">
        <v>0.26161750655461363</v>
      </c>
      <c r="AX4554">
        <v>1.1446075684378298</v>
      </c>
      <c r="AY4554">
        <v>321.70680999618139</v>
      </c>
      <c r="AZ4554">
        <v>0.10236577212699711</v>
      </c>
      <c r="BA4554">
        <v>457.66228659991611</v>
      </c>
      <c r="BB4554">
        <v>299.34268579405682</v>
      </c>
      <c r="BC4554">
        <v>1</v>
      </c>
      <c r="BD4554">
        <v>48.05574933854578</v>
      </c>
      <c r="BE4554">
        <v>97.904668800438955</v>
      </c>
      <c r="BF4554">
        <v>14.980098034185579</v>
      </c>
      <c r="BG4554">
        <v>2.8918558801318026</v>
      </c>
      <c r="BH4554">
        <v>428.95836277026547</v>
      </c>
      <c r="BI4554">
        <v>0.2</v>
      </c>
      <c r="BJ4554">
        <v>2929.5218185540384</v>
      </c>
      <c r="BK4554">
        <v>665.16788414374901</v>
      </c>
      <c r="BL4554">
        <v>872.01802511163999</v>
      </c>
      <c r="BM4554">
        <v>887.15605573989455</v>
      </c>
      <c r="BN4554">
        <v>163.74620715698811</v>
      </c>
      <c r="BO4554">
        <v>23.617057847574777</v>
      </c>
      <c r="BP4554">
        <v>4.2938521345193666E-2</v>
      </c>
      <c r="BQ4554">
        <v>100</v>
      </c>
      <c r="BR4554">
        <v>306.50519006353551</v>
      </c>
      <c r="BS4554">
        <v>5.6620579819214596E-2</v>
      </c>
      <c r="BT4554">
        <v>3.4299268829216618E-4</v>
      </c>
      <c r="BU4554">
        <v>32.629376704716925</v>
      </c>
      <c r="BV4554">
        <v>0.52664679972654627</v>
      </c>
      <c r="BW4554">
        <v>15.639337056342734</v>
      </c>
      <c r="BX4554">
        <v>37.253941433157955</v>
      </c>
      <c r="BY4554">
        <v>31.568739707185195</v>
      </c>
      <c r="BZ4554">
        <v>867.83184973383038</v>
      </c>
      <c r="CA4554">
        <v>249.24176119867556</v>
      </c>
      <c r="CB4554">
        <v>229.23613839438451</v>
      </c>
      <c r="CC4554" s="156">
        <v>1.23</v>
      </c>
      <c r="CD4554">
        <v>1030</v>
      </c>
      <c r="CE4554">
        <v>0.1272709236406282</v>
      </c>
      <c r="CF4554">
        <v>4.3210246643488901</v>
      </c>
      <c r="CG4554">
        <v>0.15873996751299466</v>
      </c>
      <c r="CH4554">
        <v>3.7020167015544732</v>
      </c>
      <c r="CI4554">
        <v>13</v>
      </c>
    </row>
    <row r="4555" spans="47:87" x14ac:dyDescent="0.3">
      <c r="AU4555">
        <v>0.3</v>
      </c>
      <c r="AV4555">
        <v>20.720477399643002</v>
      </c>
      <c r="AW4555">
        <v>0.35570551823765373</v>
      </c>
      <c r="AX4555">
        <v>0.78959587426039146</v>
      </c>
      <c r="AY4555">
        <v>329.93806223884337</v>
      </c>
      <c r="AZ4555">
        <v>0.11623176813301683</v>
      </c>
      <c r="BA4555">
        <v>527.88088102349343</v>
      </c>
      <c r="BB4555">
        <v>291.08835113380405</v>
      </c>
      <c r="BC4555">
        <v>1</v>
      </c>
      <c r="BD4555">
        <v>45.955697729522385</v>
      </c>
      <c r="BE4555">
        <v>92.378651706421735</v>
      </c>
      <c r="BF4555">
        <v>19.968724933831879</v>
      </c>
      <c r="BG4555">
        <v>5.5316164374245593</v>
      </c>
      <c r="BH4555">
        <v>414.89204757027517</v>
      </c>
      <c r="BI4555">
        <v>0.2</v>
      </c>
      <c r="BJ4555">
        <v>3062.3670788220929</v>
      </c>
      <c r="BK4555">
        <v>660.36356723672066</v>
      </c>
      <c r="BL4555">
        <v>861.65395441235853</v>
      </c>
      <c r="BM4555">
        <v>739.6107981472818</v>
      </c>
      <c r="BN4555">
        <v>66.588671376065335</v>
      </c>
      <c r="BO4555">
        <v>31.954615041741523</v>
      </c>
      <c r="BP4555">
        <v>7.7430661348592944E-2</v>
      </c>
      <c r="BQ4555">
        <v>100</v>
      </c>
      <c r="BR4555">
        <v>330.87171706981849</v>
      </c>
      <c r="BS4555">
        <v>5.5731233119782911E-2</v>
      </c>
      <c r="BT4555">
        <v>2.9678085405770494E-4</v>
      </c>
      <c r="BU4555">
        <v>8.4277546057168049</v>
      </c>
      <c r="BV4555">
        <v>0.53561194694583902</v>
      </c>
      <c r="BW4555">
        <v>14.909038194449701</v>
      </c>
      <c r="BX4555">
        <v>36.754413833374102</v>
      </c>
      <c r="BY4555">
        <v>31.884430520809268</v>
      </c>
      <c r="BZ4555">
        <v>1146.9968495584783</v>
      </c>
      <c r="CA4555">
        <v>162.2977959899078</v>
      </c>
      <c r="CB4555">
        <v>226.76973574309443</v>
      </c>
      <c r="CC4555" s="156">
        <v>1.06</v>
      </c>
      <c r="CD4555">
        <v>2470</v>
      </c>
      <c r="CE4555">
        <v>6.0988141111155914E-2</v>
      </c>
      <c r="CF4555">
        <v>3.451508195673691</v>
      </c>
      <c r="CG4555">
        <v>9.7749033122216555E-2</v>
      </c>
      <c r="CH4555">
        <v>-7.907399745507016</v>
      </c>
      <c r="CI4555" t="s">
        <v>479</v>
      </c>
    </row>
    <row r="4556" spans="47:87" x14ac:dyDescent="0.3">
      <c r="AU4556">
        <v>0.3</v>
      </c>
      <c r="AV4556">
        <v>19.670880162173152</v>
      </c>
      <c r="AW4556">
        <v>0.28060144552665206</v>
      </c>
      <c r="AX4556">
        <v>2.3091524841957431</v>
      </c>
      <c r="AY4556">
        <v>302.10687181568875</v>
      </c>
      <c r="AZ4556">
        <v>0.10368106557779991</v>
      </c>
      <c r="BA4556">
        <v>421.87022366787278</v>
      </c>
      <c r="BB4556">
        <v>311.09698415772294</v>
      </c>
      <c r="BC4556">
        <v>1</v>
      </c>
      <c r="BD4556">
        <v>33.684602851947488</v>
      </c>
      <c r="BE4556">
        <v>111.88489042936696</v>
      </c>
      <c r="BF4556">
        <v>17.865206191293868</v>
      </c>
      <c r="BG4556">
        <v>4.7393046140011439</v>
      </c>
      <c r="BH4556">
        <v>398.68345208776191</v>
      </c>
      <c r="BI4556">
        <v>0.19999999999999998</v>
      </c>
      <c r="BJ4556">
        <v>2656.2370514716645</v>
      </c>
      <c r="BK4556">
        <v>673.87060163224771</v>
      </c>
      <c r="BL4556">
        <v>932.14545594926426</v>
      </c>
      <c r="BM4556">
        <v>970.13645829146344</v>
      </c>
      <c r="BN4556">
        <v>158.43511683239271</v>
      </c>
      <c r="BO4556">
        <v>25.500110531481706</v>
      </c>
      <c r="BP4556">
        <v>2.5539065944856967E-2</v>
      </c>
      <c r="BQ4556">
        <v>100</v>
      </c>
      <c r="BR4556">
        <v>345.20974160319673</v>
      </c>
      <c r="BS4556">
        <v>5.6491054693726228E-2</v>
      </c>
      <c r="BT4556">
        <v>2.6238170117752246E-4</v>
      </c>
      <c r="BU4556">
        <v>67.555733033228393</v>
      </c>
      <c r="BV4556">
        <v>0.55507519523815052</v>
      </c>
      <c r="BW4556">
        <v>14.578913345086447</v>
      </c>
      <c r="BX4556">
        <v>37.525790959411509</v>
      </c>
      <c r="BY4556">
        <v>28.457491036769177</v>
      </c>
      <c r="BZ4556">
        <v>1066.3636353097227</v>
      </c>
      <c r="CA4556">
        <v>235.57538809424304</v>
      </c>
      <c r="CB4556">
        <v>236.07547891750815</v>
      </c>
      <c r="CC4556" s="156">
        <v>0.99</v>
      </c>
      <c r="CD4556">
        <v>1190</v>
      </c>
      <c r="CE4556">
        <v>0.16821125621128052</v>
      </c>
      <c r="CF4556">
        <v>5.4937409278783296</v>
      </c>
      <c r="CG4556">
        <v>0.17345338894337078</v>
      </c>
      <c r="CH4556">
        <v>13.30630008632652</v>
      </c>
      <c r="CI4556">
        <v>10</v>
      </c>
    </row>
    <row r="4557" spans="47:87" x14ac:dyDescent="0.3">
      <c r="AU4557">
        <v>0.3</v>
      </c>
      <c r="AV4557">
        <v>17.944966794873089</v>
      </c>
      <c r="AW4557">
        <v>0.32779934655572079</v>
      </c>
      <c r="AX4557">
        <v>0.67113638570733625</v>
      </c>
      <c r="AY4557">
        <v>330.6943889546709</v>
      </c>
      <c r="AZ4557">
        <v>9.7912842265991382E-2</v>
      </c>
      <c r="BA4557">
        <v>428.62304477844265</v>
      </c>
      <c r="BB4557">
        <v>305.68451062585285</v>
      </c>
      <c r="BC4557">
        <v>1</v>
      </c>
      <c r="BD4557">
        <v>43.114436200911797</v>
      </c>
      <c r="BE4557">
        <v>114.74265848968824</v>
      </c>
      <c r="BF4557">
        <v>17.148693435617993</v>
      </c>
      <c r="BG4557">
        <v>4.7940453245061097</v>
      </c>
      <c r="BH4557">
        <v>427.2795706516448</v>
      </c>
      <c r="BI4557">
        <v>0.20000000000000004</v>
      </c>
      <c r="BJ4557">
        <v>2504.6532349439121</v>
      </c>
      <c r="BK4557">
        <v>690.17076673856286</v>
      </c>
      <c r="BL4557">
        <v>925.71120075109081</v>
      </c>
      <c r="BM4557">
        <v>820.71403160259285</v>
      </c>
      <c r="BN4557">
        <v>141.69782730793332</v>
      </c>
      <c r="BO4557">
        <v>29.81424750475562</v>
      </c>
      <c r="BP4557">
        <v>2.691974144191786E-2</v>
      </c>
      <c r="BQ4557">
        <v>100</v>
      </c>
      <c r="BR4557">
        <v>248.88088968625686</v>
      </c>
      <c r="BS4557">
        <v>5.3713158531001837E-2</v>
      </c>
      <c r="BT4557">
        <v>3.0238766743928178E-4</v>
      </c>
      <c r="BU4557">
        <v>70.762718280519266</v>
      </c>
      <c r="BV4557">
        <v>0.56473448915111779</v>
      </c>
      <c r="BW4557">
        <v>13.915242493609936</v>
      </c>
      <c r="BX4557">
        <v>33.987378681296178</v>
      </c>
      <c r="BY4557">
        <v>35.059758043363729</v>
      </c>
      <c r="BZ4557">
        <v>1104.7571254494642</v>
      </c>
      <c r="CA4557">
        <v>272.34769944111315</v>
      </c>
      <c r="CB4557">
        <v>229.33850373253992</v>
      </c>
      <c r="CC4557" s="156">
        <v>0.88</v>
      </c>
      <c r="CD4557">
        <v>790</v>
      </c>
      <c r="CE4557">
        <v>0.3339469808353468</v>
      </c>
      <c r="CF4557">
        <v>9.9442513415828699</v>
      </c>
      <c r="CG4557">
        <v>0.41626171406384899</v>
      </c>
      <c r="CH4557">
        <v>50.946044225068846</v>
      </c>
      <c r="CI4557">
        <v>3</v>
      </c>
    </row>
    <row r="4558" spans="47:87" x14ac:dyDescent="0.3">
      <c r="AU4558">
        <v>0.3</v>
      </c>
      <c r="AV4558">
        <v>17.878812821891788</v>
      </c>
      <c r="AW4558">
        <v>0.30056839589229578</v>
      </c>
      <c r="AX4558">
        <v>1.0823969474535131</v>
      </c>
      <c r="AY4558">
        <v>333.12047249914895</v>
      </c>
      <c r="AZ4558">
        <v>8.049219134811797E-2</v>
      </c>
      <c r="BA4558">
        <v>324.46875665980076</v>
      </c>
      <c r="BB4558">
        <v>343.25786278366894</v>
      </c>
      <c r="BC4558">
        <v>1</v>
      </c>
      <c r="BD4558">
        <v>39.075057262818888</v>
      </c>
      <c r="BE4558">
        <v>111.66635781101974</v>
      </c>
      <c r="BF4558">
        <v>12.69358233791657</v>
      </c>
      <c r="BG4558">
        <v>4.7010098737414969</v>
      </c>
      <c r="BH4558">
        <v>366.54883080201893</v>
      </c>
      <c r="BI4558">
        <v>0.20000000000000004</v>
      </c>
      <c r="BJ4558">
        <v>2769.3517396327238</v>
      </c>
      <c r="BK4558">
        <v>667.03534708474058</v>
      </c>
      <c r="BL4558">
        <v>892.12843677807371</v>
      </c>
      <c r="BM4558">
        <v>786.05199772046592</v>
      </c>
      <c r="BN4558">
        <v>135.40772794448847</v>
      </c>
      <c r="BO4558">
        <v>27.115385191106771</v>
      </c>
      <c r="BP4558">
        <v>5.1683032916220853E-2</v>
      </c>
      <c r="BQ4558">
        <v>100</v>
      </c>
      <c r="BR4558">
        <v>391.39880911387962</v>
      </c>
      <c r="BS4558">
        <v>5.7165679829368987E-2</v>
      </c>
      <c r="BT4558">
        <v>2.926214487836878E-4</v>
      </c>
      <c r="BU4558">
        <v>32.029442648704283</v>
      </c>
      <c r="BV4558">
        <v>0.56667049589865293</v>
      </c>
      <c r="BW4558">
        <v>14.404829457622256</v>
      </c>
      <c r="BX4558">
        <v>37.940491759738677</v>
      </c>
      <c r="BY4558">
        <v>35.663586363426269</v>
      </c>
      <c r="BZ4558">
        <v>1087.1278211965466</v>
      </c>
      <c r="CA4558">
        <v>334.93218197151083</v>
      </c>
      <c r="CB4558">
        <v>215.9306084190693</v>
      </c>
      <c r="CC4558" s="156">
        <v>1.08</v>
      </c>
      <c r="CD4558">
        <v>1260</v>
      </c>
      <c r="CE4558">
        <v>0.18364390978350631</v>
      </c>
      <c r="CF4558">
        <v>5.610927550193848</v>
      </c>
      <c r="CG4558">
        <v>0.22080436508860826</v>
      </c>
      <c r="CH4558">
        <v>14.769153658343091</v>
      </c>
      <c r="CI4558">
        <v>8</v>
      </c>
    </row>
    <row r="4559" spans="47:87" x14ac:dyDescent="0.3">
      <c r="AU4559">
        <v>0.3</v>
      </c>
      <c r="AV4559">
        <v>19.839448057605249</v>
      </c>
      <c r="AW4559">
        <v>0.26420903658573625</v>
      </c>
      <c r="AX4559">
        <v>1.0790373609407184</v>
      </c>
      <c r="AY4559">
        <v>336.07827604421914</v>
      </c>
      <c r="AZ4559">
        <v>0.10137773352571849</v>
      </c>
      <c r="BA4559">
        <v>367.41937986387262</v>
      </c>
      <c r="BB4559">
        <v>366.25367210889362</v>
      </c>
      <c r="BC4559">
        <v>1</v>
      </c>
      <c r="BD4559">
        <v>43.857833453662465</v>
      </c>
      <c r="BE4559">
        <v>109.53903528865045</v>
      </c>
      <c r="BF4559">
        <v>18.204898546931428</v>
      </c>
      <c r="BG4559">
        <v>4.9650585726381387</v>
      </c>
      <c r="BH4559">
        <v>415.73030871977301</v>
      </c>
      <c r="BI4559">
        <v>0.2</v>
      </c>
      <c r="BJ4559">
        <v>2853.3911336807769</v>
      </c>
      <c r="BK4559">
        <v>686.36892545684645</v>
      </c>
      <c r="BL4559">
        <v>875.50440767803059</v>
      </c>
      <c r="BM4559">
        <v>946.27519256598339</v>
      </c>
      <c r="BN4559">
        <v>121.2348658544968</v>
      </c>
      <c r="BO4559">
        <v>23.871345327212651</v>
      </c>
      <c r="BP4559">
        <v>4.0905235362076055E-2</v>
      </c>
      <c r="BQ4559">
        <v>100</v>
      </c>
      <c r="BR4559">
        <v>400.58496078390027</v>
      </c>
      <c r="BS4559">
        <v>4.9409424081840611E-2</v>
      </c>
      <c r="BT4559">
        <v>3.2225657820337161E-4</v>
      </c>
      <c r="BU4559">
        <v>12.894538749167863</v>
      </c>
      <c r="BV4559">
        <v>0.54420799056742519</v>
      </c>
      <c r="BW4559">
        <v>15.57488069978686</v>
      </c>
      <c r="BX4559">
        <v>34.041109470125754</v>
      </c>
      <c r="BY4559">
        <v>34.640236980104696</v>
      </c>
      <c r="BZ4559">
        <v>1097.0258168487749</v>
      </c>
      <c r="CA4559">
        <v>377.80683352780568</v>
      </c>
      <c r="CB4559">
        <v>236.75400208179414</v>
      </c>
      <c r="CC4559" s="156">
        <v>0.94</v>
      </c>
      <c r="CD4559">
        <v>250</v>
      </c>
      <c r="CE4559">
        <v>0.42294824031871525</v>
      </c>
      <c r="CF4559">
        <v>11.225716889413818</v>
      </c>
      <c r="CG4559">
        <v>0.54944342708764293</v>
      </c>
      <c r="CH4559">
        <v>68.73246856515334</v>
      </c>
      <c r="CI4559">
        <v>3</v>
      </c>
    </row>
    <row r="4560" spans="47:87" x14ac:dyDescent="0.3">
      <c r="AU4560">
        <v>0.3</v>
      </c>
      <c r="AV4560">
        <v>20.140548685543386</v>
      </c>
      <c r="AW4560">
        <v>0.3016884843904114</v>
      </c>
      <c r="AX4560">
        <v>1.8373042790137706</v>
      </c>
      <c r="AY4560">
        <v>336.5621552818771</v>
      </c>
      <c r="AZ4560">
        <v>0.10158189019261993</v>
      </c>
      <c r="BA4560">
        <v>398.38576388915584</v>
      </c>
      <c r="BB4560">
        <v>267.20371213473175</v>
      </c>
      <c r="BC4560">
        <v>1</v>
      </c>
      <c r="BD4560">
        <v>35.839753982030182</v>
      </c>
      <c r="BE4560">
        <v>91.479079733324184</v>
      </c>
      <c r="BF4560">
        <v>16.526157576996241</v>
      </c>
      <c r="BG4560">
        <v>5.2901056476536468</v>
      </c>
      <c r="BH4560">
        <v>467.71073004040886</v>
      </c>
      <c r="BI4560">
        <v>0.19999999999999998</v>
      </c>
      <c r="BJ4560">
        <v>2336.7806575995369</v>
      </c>
      <c r="BK4560">
        <v>697.40620808463439</v>
      </c>
      <c r="BL4560">
        <v>872.34826429130317</v>
      </c>
      <c r="BM4560">
        <v>1012.704437264736</v>
      </c>
      <c r="BN4560">
        <v>124.67604304959501</v>
      </c>
      <c r="BO4560">
        <v>27.297812619795252</v>
      </c>
      <c r="BP4560">
        <v>4.1899744338074425E-2</v>
      </c>
      <c r="BQ4560">
        <v>100</v>
      </c>
      <c r="BR4560">
        <v>315.3940867616169</v>
      </c>
      <c r="BS4560">
        <v>5.2934251275017608E-2</v>
      </c>
      <c r="BT4560">
        <v>3.2922646486448632E-4</v>
      </c>
      <c r="BU4560">
        <v>17.408629161977146</v>
      </c>
      <c r="BV4560">
        <v>0.53270560894008157</v>
      </c>
      <c r="BW4560">
        <v>14.276123500314085</v>
      </c>
      <c r="BX4560">
        <v>36.432346628203661</v>
      </c>
      <c r="BY4560">
        <v>33.892195825066963</v>
      </c>
      <c r="BZ4560">
        <v>1192.0446633524405</v>
      </c>
      <c r="CA4560">
        <v>307.99326818403028</v>
      </c>
      <c r="CB4560">
        <v>249.00389830744083</v>
      </c>
      <c r="CC4560" s="156">
        <v>0.94</v>
      </c>
      <c r="CD4560">
        <v>1480</v>
      </c>
      <c r="CE4560">
        <v>0.15931434237820974</v>
      </c>
      <c r="CF4560">
        <v>5.226721310079097</v>
      </c>
      <c r="CG4560">
        <v>0.19285042157530288</v>
      </c>
      <c r="CH4560">
        <v>14.986556262506239</v>
      </c>
      <c r="CI4560">
        <v>9</v>
      </c>
    </row>
    <row r="4561" spans="47:87" x14ac:dyDescent="0.3">
      <c r="AU4561">
        <v>0.3</v>
      </c>
      <c r="AV4561">
        <v>20.146845391823611</v>
      </c>
      <c r="AW4561">
        <v>0.36291970720599714</v>
      </c>
      <c r="AX4561">
        <v>0</v>
      </c>
      <c r="AY4561">
        <v>348.51685498068218</v>
      </c>
      <c r="AZ4561">
        <v>0.11873303043908032</v>
      </c>
      <c r="BA4561">
        <v>452.01066326769336</v>
      </c>
      <c r="BB4561">
        <v>407.20414540042958</v>
      </c>
      <c r="BC4561">
        <v>1</v>
      </c>
      <c r="BD4561">
        <v>41.941756018069178</v>
      </c>
      <c r="BE4561">
        <v>89.140427088830037</v>
      </c>
      <c r="BF4561">
        <v>17.506415554019075</v>
      </c>
      <c r="BG4561">
        <v>4.619807135353021</v>
      </c>
      <c r="BH4561">
        <v>409.00341493657891</v>
      </c>
      <c r="BI4561">
        <v>0.2</v>
      </c>
      <c r="BJ4561">
        <v>3007.2169547645099</v>
      </c>
      <c r="BK4561">
        <v>706.97997961035776</v>
      </c>
      <c r="BL4561">
        <v>891.90567299776217</v>
      </c>
      <c r="BM4561">
        <v>1077.95312693336</v>
      </c>
      <c r="BN4561">
        <v>98.131684958166929</v>
      </c>
      <c r="BO4561">
        <v>32.82716653536793</v>
      </c>
      <c r="BP4561">
        <v>5.1762423225796141E-2</v>
      </c>
      <c r="BQ4561">
        <v>100</v>
      </c>
      <c r="BR4561">
        <v>359.67851120123402</v>
      </c>
      <c r="BS4561">
        <v>5.7376529051248799E-2</v>
      </c>
      <c r="BT4561">
        <v>3.3942919833332901E-4</v>
      </c>
      <c r="BU4561">
        <v>0</v>
      </c>
      <c r="BV4561">
        <v>0.53839077263699686</v>
      </c>
      <c r="BW4561">
        <v>14.175392046229822</v>
      </c>
      <c r="BX4561">
        <v>37.823472094802241</v>
      </c>
      <c r="BY4561">
        <v>26.313540930511113</v>
      </c>
      <c r="BZ4561">
        <v>1103.2818028825966</v>
      </c>
      <c r="CA4561">
        <v>325.44020484905138</v>
      </c>
      <c r="CB4561">
        <v>220.29647022171076</v>
      </c>
      <c r="CC4561" s="156">
        <v>0.87</v>
      </c>
      <c r="CD4561">
        <v>2230</v>
      </c>
      <c r="CE4561">
        <v>0.13199444349668221</v>
      </c>
      <c r="CF4561">
        <v>4.3030104734155712</v>
      </c>
      <c r="CG4561">
        <v>0.17110773087573156</v>
      </c>
      <c r="CH4561">
        <v>2.9361017470634492</v>
      </c>
      <c r="CI4561">
        <v>14</v>
      </c>
    </row>
    <row r="4562" spans="47:87" x14ac:dyDescent="0.3">
      <c r="AU4562">
        <v>0.3</v>
      </c>
      <c r="AV4562">
        <v>20.224064480118489</v>
      </c>
      <c r="AW4562">
        <v>0.3571929184304341</v>
      </c>
      <c r="AX4562">
        <v>1.1526671183336128</v>
      </c>
      <c r="AY4562">
        <v>352.98538647224046</v>
      </c>
      <c r="AZ4562">
        <v>9.5064314119502447E-2</v>
      </c>
      <c r="BA4562">
        <v>470.83794994736564</v>
      </c>
      <c r="BB4562">
        <v>281.19176384774084</v>
      </c>
      <c r="BC4562">
        <v>1</v>
      </c>
      <c r="BD4562">
        <v>35.163541123313415</v>
      </c>
      <c r="BE4562">
        <v>85.161318946746349</v>
      </c>
      <c r="BF4562">
        <v>7.722720908308025</v>
      </c>
      <c r="BG4562">
        <v>6.5449065136542881</v>
      </c>
      <c r="BH4562">
        <v>385.39837898659425</v>
      </c>
      <c r="BI4562">
        <v>0.2</v>
      </c>
      <c r="BJ4562">
        <v>2597.0175215338745</v>
      </c>
      <c r="BK4562">
        <v>682.73585229107607</v>
      </c>
      <c r="BL4562">
        <v>902.88226527342465</v>
      </c>
      <c r="BM4562">
        <v>898.66353225894477</v>
      </c>
      <c r="BN4562">
        <v>216.0695369395589</v>
      </c>
      <c r="BO4562">
        <v>32.450671751953024</v>
      </c>
      <c r="BP4562">
        <v>3.387997033467325E-2</v>
      </c>
      <c r="BQ4562">
        <v>100</v>
      </c>
      <c r="BR4562">
        <v>315.60586475775739</v>
      </c>
      <c r="BS4562">
        <v>4.4535659235295656E-2</v>
      </c>
      <c r="BT4562">
        <v>2.9066101765716544E-4</v>
      </c>
      <c r="BU4562">
        <v>60.739007655055673</v>
      </c>
      <c r="BV4562">
        <v>0.5324577405264882</v>
      </c>
      <c r="BW4562">
        <v>14.186963785077964</v>
      </c>
      <c r="BX4562">
        <v>38.622153529310957</v>
      </c>
      <c r="BY4562">
        <v>30.132110228002738</v>
      </c>
      <c r="BZ4562">
        <v>853.69682934501247</v>
      </c>
      <c r="CA4562">
        <v>308.0512653990645</v>
      </c>
      <c r="CB4562">
        <v>252.79729847509753</v>
      </c>
      <c r="CC4562" s="156">
        <v>0.98</v>
      </c>
      <c r="CD4562">
        <v>590</v>
      </c>
      <c r="CE4562">
        <v>0.20716772704066044</v>
      </c>
      <c r="CF4562">
        <v>8.3450714275807485</v>
      </c>
      <c r="CG4562">
        <v>0.27274633878475407</v>
      </c>
      <c r="CH4562">
        <v>25.772796024377875</v>
      </c>
      <c r="CI4562">
        <v>6</v>
      </c>
    </row>
    <row r="4563" spans="47:87" x14ac:dyDescent="0.3">
      <c r="AU4563">
        <v>0.3</v>
      </c>
      <c r="AV4563">
        <v>17.975508087661506</v>
      </c>
      <c r="AW4563">
        <v>0.30928484840461401</v>
      </c>
      <c r="AX4563">
        <v>0.25098963440744515</v>
      </c>
      <c r="AY4563">
        <v>344.93779096380467</v>
      </c>
      <c r="AZ4563">
        <v>9.6062891898093569E-2</v>
      </c>
      <c r="BA4563">
        <v>499.4226342212508</v>
      </c>
      <c r="BB4563">
        <v>332.65876326612067</v>
      </c>
      <c r="BC4563">
        <v>1</v>
      </c>
      <c r="BD4563">
        <v>30.948444085627248</v>
      </c>
      <c r="BE4563">
        <v>92.941498243282197</v>
      </c>
      <c r="BF4563">
        <v>21.915452062788138</v>
      </c>
      <c r="BG4563">
        <v>6.308899342003409</v>
      </c>
      <c r="BH4563">
        <v>404.22474523518343</v>
      </c>
      <c r="BI4563">
        <v>0.2</v>
      </c>
      <c r="BJ4563">
        <v>2872.4219034686735</v>
      </c>
      <c r="BK4563">
        <v>667.18693080254423</v>
      </c>
      <c r="BL4563">
        <v>942.01586833000738</v>
      </c>
      <c r="BM4563">
        <v>782.54022783745506</v>
      </c>
      <c r="BN4563">
        <v>174.73157072828658</v>
      </c>
      <c r="BO4563">
        <v>27.980607740911775</v>
      </c>
      <c r="BP4563">
        <v>4.3546078148000641E-2</v>
      </c>
      <c r="BQ4563">
        <v>100</v>
      </c>
      <c r="BR4563">
        <v>362.41955294612785</v>
      </c>
      <c r="BS4563">
        <v>5.4189006921302713E-2</v>
      </c>
      <c r="BT4563">
        <v>2.8724907138614759E-4</v>
      </c>
      <c r="BU4563">
        <v>11.842125524942679</v>
      </c>
      <c r="BV4563">
        <v>0.52362823654794577</v>
      </c>
      <c r="BW4563">
        <v>14.619722538264867</v>
      </c>
      <c r="BX4563">
        <v>35.944479953340142</v>
      </c>
      <c r="BY4563">
        <v>32.218774122274922</v>
      </c>
      <c r="BZ4563">
        <v>983.21937636377902</v>
      </c>
      <c r="CA4563">
        <v>339.772745627402</v>
      </c>
      <c r="CB4563">
        <v>239.94169918486398</v>
      </c>
      <c r="CC4563" s="156">
        <v>1.07</v>
      </c>
      <c r="CD4563">
        <v>3090</v>
      </c>
      <c r="CE4563" t="s">
        <v>479</v>
      </c>
      <c r="CF4563">
        <v>-1.0471293533483248</v>
      </c>
      <c r="CG4563">
        <v>-3.67292349815719E-2</v>
      </c>
      <c r="CH4563">
        <v>-32.065261960271428</v>
      </c>
      <c r="CI4563" t="s">
        <v>479</v>
      </c>
    </row>
    <row r="4564" spans="47:87" x14ac:dyDescent="0.3">
      <c r="AU4564">
        <v>0.3</v>
      </c>
      <c r="AV4564">
        <v>22.025942496640663</v>
      </c>
      <c r="AW4564">
        <v>0.29278411163186396</v>
      </c>
      <c r="AX4564">
        <v>1.3619582621493529</v>
      </c>
      <c r="AY4564">
        <v>313.97270526221723</v>
      </c>
      <c r="AZ4564">
        <v>0.10399651084647304</v>
      </c>
      <c r="BA4564">
        <v>377.97594530179379</v>
      </c>
      <c r="BB4564">
        <v>324.7913404763799</v>
      </c>
      <c r="BC4564">
        <v>1</v>
      </c>
      <c r="BD4564">
        <v>44.22096495919709</v>
      </c>
      <c r="BE4564">
        <v>102.98535228652732</v>
      </c>
      <c r="BF4564">
        <v>22.929795341591362</v>
      </c>
      <c r="BG4564">
        <v>4.788046035712628</v>
      </c>
      <c r="BH4564">
        <v>417.29527263578404</v>
      </c>
      <c r="BI4564">
        <v>0.20000000000000007</v>
      </c>
      <c r="BJ4564">
        <v>2600.893721047571</v>
      </c>
      <c r="BK4564">
        <v>692.59763767633694</v>
      </c>
      <c r="BL4564">
        <v>906.37228118666405</v>
      </c>
      <c r="BM4564">
        <v>862.67988064350641</v>
      </c>
      <c r="BN4564">
        <v>129.03634213853564</v>
      </c>
      <c r="BO4564">
        <v>26.467408839869897</v>
      </c>
      <c r="BP4564">
        <v>4.3634661379671383E-2</v>
      </c>
      <c r="BQ4564">
        <v>100</v>
      </c>
      <c r="BR4564">
        <v>287.53114595603887</v>
      </c>
      <c r="BS4564">
        <v>5.7449616969145093E-2</v>
      </c>
      <c r="BT4564">
        <v>2.8547889867073888E-4</v>
      </c>
      <c r="BU4564">
        <v>0</v>
      </c>
      <c r="BV4564">
        <v>0.5950712256687648</v>
      </c>
      <c r="BW4564">
        <v>15.868800536267212</v>
      </c>
      <c r="BX4564">
        <v>36.577809737295063</v>
      </c>
      <c r="BY4564">
        <v>29.858707107820791</v>
      </c>
      <c r="BZ4564">
        <v>860.67350222559276</v>
      </c>
      <c r="CA4564">
        <v>294.5848896980163</v>
      </c>
      <c r="CB4564">
        <v>243.32639705867609</v>
      </c>
      <c r="CC4564" s="156">
        <v>1.07</v>
      </c>
      <c r="CD4564">
        <v>1420</v>
      </c>
      <c r="CE4564">
        <v>0.11138931262968432</v>
      </c>
      <c r="CF4564">
        <v>4.6651227804124726</v>
      </c>
      <c r="CG4564">
        <v>0.14812337768070105</v>
      </c>
      <c r="CH4564">
        <v>0.64071876112048887</v>
      </c>
      <c r="CI4564">
        <v>19</v>
      </c>
    </row>
    <row r="4565" spans="47:87" x14ac:dyDescent="0.3">
      <c r="AU4565">
        <v>0.3</v>
      </c>
      <c r="AV4565">
        <v>20.303043342640017</v>
      </c>
      <c r="AW4565">
        <v>0.26024356182688257</v>
      </c>
      <c r="AX4565">
        <v>1.5474391332413207</v>
      </c>
      <c r="AY4565">
        <v>291.99932797986236</v>
      </c>
      <c r="AZ4565">
        <v>0.12070737333973912</v>
      </c>
      <c r="BA4565">
        <v>414.07352792218978</v>
      </c>
      <c r="BB4565">
        <v>333.69473082675751</v>
      </c>
      <c r="BC4565">
        <v>1</v>
      </c>
      <c r="BD4565">
        <v>43.827323361683703</v>
      </c>
      <c r="BE4565">
        <v>92.017083589103478</v>
      </c>
      <c r="BF4565">
        <v>10.517332260941114</v>
      </c>
      <c r="BG4565">
        <v>6.5791462676465606</v>
      </c>
      <c r="BH4565">
        <v>428.32937199738257</v>
      </c>
      <c r="BI4565">
        <v>0.2</v>
      </c>
      <c r="BJ4565">
        <v>2560.4691376510655</v>
      </c>
      <c r="BK4565">
        <v>688.15531611553331</v>
      </c>
      <c r="BL4565">
        <v>933.62502227818197</v>
      </c>
      <c r="BM4565">
        <v>935.51978112816892</v>
      </c>
      <c r="BN4565">
        <v>106.74901282312479</v>
      </c>
      <c r="BO4565">
        <v>23.094724390604505</v>
      </c>
      <c r="BP4565">
        <v>9.0953094854460362E-2</v>
      </c>
      <c r="BQ4565">
        <v>100</v>
      </c>
      <c r="BR4565">
        <v>328.91584579919856</v>
      </c>
      <c r="BS4565">
        <v>5.6550355418726606E-2</v>
      </c>
      <c r="BT4565">
        <v>2.9565908290317438E-4</v>
      </c>
      <c r="BU4565">
        <v>8.6710498585072422</v>
      </c>
      <c r="BV4565">
        <v>0.52142763785330681</v>
      </c>
      <c r="BW4565">
        <v>14.016375121216834</v>
      </c>
      <c r="BX4565">
        <v>36.231795109683361</v>
      </c>
      <c r="BY4565">
        <v>35.653202560013582</v>
      </c>
      <c r="BZ4565">
        <v>794.00992944043082</v>
      </c>
      <c r="CA4565">
        <v>290.57730269483187</v>
      </c>
      <c r="CB4565">
        <v>213.13161225765251</v>
      </c>
      <c r="CC4565" s="156">
        <v>0.95</v>
      </c>
      <c r="CD4565">
        <v>2140</v>
      </c>
      <c r="CE4565">
        <v>7.7253205684679083E-2</v>
      </c>
      <c r="CF4565">
        <v>2.7044448722325489</v>
      </c>
      <c r="CG4565">
        <v>0.10297722197330225</v>
      </c>
      <c r="CH4565">
        <v>-2.9296532143808141</v>
      </c>
      <c r="CI4565" t="s">
        <v>479</v>
      </c>
    </row>
    <row r="4566" spans="47:87" x14ac:dyDescent="0.3">
      <c r="AU4566">
        <v>0.3</v>
      </c>
      <c r="AV4566">
        <v>19.543634506144635</v>
      </c>
      <c r="AW4566">
        <v>0.40828050894032197</v>
      </c>
      <c r="AX4566">
        <v>1.6074026462911111</v>
      </c>
      <c r="AY4566">
        <v>322.45555471450604</v>
      </c>
      <c r="AZ4566">
        <v>9.2835517322161512E-2</v>
      </c>
      <c r="BA4566">
        <v>537.59559039019632</v>
      </c>
      <c r="BB4566">
        <v>334.50208153421261</v>
      </c>
      <c r="BC4566">
        <v>1</v>
      </c>
      <c r="BD4566">
        <v>41.978983056200406</v>
      </c>
      <c r="BE4566">
        <v>107.32502976586474</v>
      </c>
      <c r="BF4566">
        <v>17.381515868850986</v>
      </c>
      <c r="BG4566">
        <v>5.6175291560923162</v>
      </c>
      <c r="BH4566">
        <v>415.60423706293744</v>
      </c>
      <c r="BI4566">
        <v>0.2</v>
      </c>
      <c r="BJ4566">
        <v>2657.4114346572269</v>
      </c>
      <c r="BK4566">
        <v>696.28416211588421</v>
      </c>
      <c r="BL4566">
        <v>902.97479462526587</v>
      </c>
      <c r="BM4566">
        <v>1117.5351559702831</v>
      </c>
      <c r="BN4566">
        <v>171.45914060928021</v>
      </c>
      <c r="BO4566">
        <v>37.268148547310446</v>
      </c>
      <c r="BP4566">
        <v>1.7420089949874248E-2</v>
      </c>
      <c r="BQ4566">
        <v>100</v>
      </c>
      <c r="BR4566">
        <v>353.52591774981562</v>
      </c>
      <c r="BS4566">
        <v>5.9973107543552368E-2</v>
      </c>
      <c r="BT4566">
        <v>3.1498389594404965E-4</v>
      </c>
      <c r="BU4566">
        <v>32.033443386289733</v>
      </c>
      <c r="BV4566">
        <v>0.55775854093771482</v>
      </c>
      <c r="BW4566">
        <v>14.367119334319701</v>
      </c>
      <c r="BX4566">
        <v>34.713316340200869</v>
      </c>
      <c r="BY4566">
        <v>37.379789145327472</v>
      </c>
      <c r="BZ4566">
        <v>1031.6515526816468</v>
      </c>
      <c r="CA4566">
        <v>322.20902066122801</v>
      </c>
      <c r="CB4566">
        <v>222.508498261054</v>
      </c>
      <c r="CC4566" s="156">
        <v>1.2</v>
      </c>
      <c r="CD4566">
        <v>1050</v>
      </c>
      <c r="CE4566">
        <v>0.17189031196493376</v>
      </c>
      <c r="CF4566">
        <v>5.7310534227642265</v>
      </c>
      <c r="CG4566">
        <v>0.22527792945465366</v>
      </c>
      <c r="CH4566">
        <v>14.869264065928714</v>
      </c>
      <c r="CI4566">
        <v>8</v>
      </c>
    </row>
    <row r="4567" spans="47:87" x14ac:dyDescent="0.3">
      <c r="AU4567">
        <v>0.3</v>
      </c>
      <c r="AV4567">
        <v>21.010135851624774</v>
      </c>
      <c r="AW4567">
        <v>0.34194472859161962</v>
      </c>
      <c r="AX4567">
        <v>0.88329910902645592</v>
      </c>
      <c r="AY4567">
        <v>325.86669145706844</v>
      </c>
      <c r="AZ4567">
        <v>0.11169620741196275</v>
      </c>
      <c r="BA4567">
        <v>408.35235759382721</v>
      </c>
      <c r="BB4567">
        <v>287.37431395480775</v>
      </c>
      <c r="BC4567">
        <v>1</v>
      </c>
      <c r="BD4567">
        <v>33.551052616299984</v>
      </c>
      <c r="BE4567">
        <v>84.396853265640701</v>
      </c>
      <c r="BF4567">
        <v>11.940628614371512</v>
      </c>
      <c r="BG4567">
        <v>6.0990558348326074</v>
      </c>
      <c r="BH4567">
        <v>413.30852309812389</v>
      </c>
      <c r="BI4567">
        <v>0.19999999999999998</v>
      </c>
      <c r="BJ4567">
        <v>2535.2286972467364</v>
      </c>
      <c r="BK4567">
        <v>675.49044782887722</v>
      </c>
      <c r="BL4567">
        <v>897.40532660182453</v>
      </c>
      <c r="BM4567">
        <v>913.15191535949646</v>
      </c>
      <c r="BN4567">
        <v>214.91440388234511</v>
      </c>
      <c r="BO4567">
        <v>31.123891319355408</v>
      </c>
      <c r="BP4567">
        <v>2.523407157553767E-2</v>
      </c>
      <c r="BQ4567">
        <v>100</v>
      </c>
      <c r="BR4567">
        <v>286.71172485658661</v>
      </c>
      <c r="BS4567">
        <v>5.7796981353578095E-2</v>
      </c>
      <c r="BT4567">
        <v>2.8560687232820646E-4</v>
      </c>
      <c r="BU4567">
        <v>0</v>
      </c>
      <c r="BV4567">
        <v>0.51460465373691844</v>
      </c>
      <c r="BW4567">
        <v>15.664174599998658</v>
      </c>
      <c r="BX4567">
        <v>35.281306806481531</v>
      </c>
      <c r="BY4567">
        <v>36.435227416347956</v>
      </c>
      <c r="BZ4567">
        <v>1075.5079629983759</v>
      </c>
      <c r="CA4567">
        <v>261.4611234614847</v>
      </c>
      <c r="CB4567">
        <v>226.64970925719692</v>
      </c>
      <c r="CC4567" s="156">
        <v>0.85</v>
      </c>
      <c r="CD4567">
        <v>2770</v>
      </c>
      <c r="CE4567">
        <v>0.10784700557246252</v>
      </c>
      <c r="CF4567">
        <v>3.5689277280806899</v>
      </c>
      <c r="CG4567">
        <v>0.14229854250311272</v>
      </c>
      <c r="CH4567">
        <v>2.2430698570241638</v>
      </c>
      <c r="CI4567">
        <v>14</v>
      </c>
    </row>
    <row r="4568" spans="47:87" x14ac:dyDescent="0.3">
      <c r="AU4568">
        <v>0.3</v>
      </c>
      <c r="AV4568">
        <v>19.310300065734594</v>
      </c>
      <c r="AW4568">
        <v>0.27434787846379566</v>
      </c>
      <c r="AX4568">
        <v>2.4079413597725594</v>
      </c>
      <c r="AY4568">
        <v>309.61073531767477</v>
      </c>
      <c r="AZ4568">
        <v>7.7902203255355573E-2</v>
      </c>
      <c r="BA4568">
        <v>477.22818517786948</v>
      </c>
      <c r="BB4568">
        <v>347.02414670761857</v>
      </c>
      <c r="BC4568">
        <v>1</v>
      </c>
      <c r="BD4568">
        <v>42.482492057914989</v>
      </c>
      <c r="BE4568">
        <v>113.14767974075643</v>
      </c>
      <c r="BF4568">
        <v>22.274252580818072</v>
      </c>
      <c r="BG4568">
        <v>5.5562121656114307</v>
      </c>
      <c r="BH4568">
        <v>417.74184748038095</v>
      </c>
      <c r="BI4568">
        <v>0.19999999999999998</v>
      </c>
      <c r="BJ4568">
        <v>2703.366507551525</v>
      </c>
      <c r="BK4568">
        <v>682.88152324507917</v>
      </c>
      <c r="BL4568">
        <v>895.88321697407821</v>
      </c>
      <c r="BM4568">
        <v>831.05295472590285</v>
      </c>
      <c r="BN4568">
        <v>103.90141417190648</v>
      </c>
      <c r="BO4568">
        <v>24.787218941954801</v>
      </c>
      <c r="BP4568">
        <v>4.2628752153185193E-2</v>
      </c>
      <c r="BQ4568">
        <v>100</v>
      </c>
      <c r="BR4568">
        <v>308.07990327571463</v>
      </c>
      <c r="BS4568">
        <v>5.7133922056187857E-2</v>
      </c>
      <c r="BT4568">
        <v>2.7652498003489953E-4</v>
      </c>
      <c r="BU4568">
        <v>94.966698138232829</v>
      </c>
      <c r="BV4568">
        <v>0.5428254690553258</v>
      </c>
      <c r="BW4568">
        <v>17.05074579659976</v>
      </c>
      <c r="BX4568">
        <v>36.050492260747291</v>
      </c>
      <c r="BY4568">
        <v>30.735892781902702</v>
      </c>
      <c r="BZ4568">
        <v>1339.8839534980245</v>
      </c>
      <c r="CA4568">
        <v>284.0282780952208</v>
      </c>
      <c r="CB4568">
        <v>223.55434569399065</v>
      </c>
      <c r="CC4568" s="156">
        <v>1.04</v>
      </c>
      <c r="CD4568">
        <v>2430</v>
      </c>
      <c r="CE4568">
        <v>-8.2122622220531794E-3</v>
      </c>
      <c r="CF4568">
        <v>1.2164763477237994</v>
      </c>
      <c r="CG4568">
        <v>5.0995520665728392E-2</v>
      </c>
      <c r="CH4568">
        <v>-14.841869126532472</v>
      </c>
      <c r="CI4568" t="s">
        <v>479</v>
      </c>
    </row>
    <row r="4569" spans="47:87" x14ac:dyDescent="0.3">
      <c r="AU4569">
        <v>0.3</v>
      </c>
      <c r="AV4569">
        <v>20.295631500016722</v>
      </c>
      <c r="AW4569">
        <v>0.28348692760331257</v>
      </c>
      <c r="AX4569">
        <v>0.43708231103799955</v>
      </c>
      <c r="AY4569">
        <v>303.1683334003701</v>
      </c>
      <c r="AZ4569">
        <v>9.9353119179537833E-2</v>
      </c>
      <c r="BA4569">
        <v>396.37502992640572</v>
      </c>
      <c r="BB4569">
        <v>412.51320527491276</v>
      </c>
      <c r="BC4569">
        <v>1</v>
      </c>
      <c r="BD4569">
        <v>43.964889947438934</v>
      </c>
      <c r="BE4569">
        <v>98.348779276866196</v>
      </c>
      <c r="BF4569">
        <v>15.520661322412691</v>
      </c>
      <c r="BG4569">
        <v>5.9133797006784983</v>
      </c>
      <c r="BH4569">
        <v>407.99524015303825</v>
      </c>
      <c r="BI4569">
        <v>0.20000000000000004</v>
      </c>
      <c r="BJ4569">
        <v>2562.5125069449387</v>
      </c>
      <c r="BK4569">
        <v>663.84069786534349</v>
      </c>
      <c r="BL4569">
        <v>892.57884293514201</v>
      </c>
      <c r="BM4569">
        <v>872.28206459137584</v>
      </c>
      <c r="BN4569">
        <v>132.33219111641503</v>
      </c>
      <c r="BO4569">
        <v>25.429018064173409</v>
      </c>
      <c r="BP4569">
        <v>6.6273697571354442E-2</v>
      </c>
      <c r="BQ4569">
        <v>100</v>
      </c>
      <c r="BR4569">
        <v>324.32353107622868</v>
      </c>
      <c r="BS4569">
        <v>5.4331112378397765E-2</v>
      </c>
      <c r="BT4569">
        <v>3.0620820240795518E-4</v>
      </c>
      <c r="BU4569">
        <v>87.627083402501484</v>
      </c>
      <c r="BV4569">
        <v>0.52211566545671706</v>
      </c>
      <c r="BW4569">
        <v>14.519948176668082</v>
      </c>
      <c r="BX4569">
        <v>36.239559745581822</v>
      </c>
      <c r="BY4569">
        <v>30.9791669807028</v>
      </c>
      <c r="BZ4569">
        <v>1065.4546831107984</v>
      </c>
      <c r="CA4569">
        <v>316.0204460548606</v>
      </c>
      <c r="CB4569">
        <v>242.54404484360623</v>
      </c>
      <c r="CC4569" s="156">
        <v>0.9</v>
      </c>
      <c r="CD4569">
        <v>2070</v>
      </c>
      <c r="CE4569">
        <v>0.14429618650936371</v>
      </c>
      <c r="CF4569">
        <v>4.9343315901283695</v>
      </c>
      <c r="CG4569">
        <v>0.18924214934139449</v>
      </c>
      <c r="CH4569">
        <v>8.7785340253637756</v>
      </c>
      <c r="CI4569">
        <v>10</v>
      </c>
    </row>
    <row r="4570" spans="47:87" x14ac:dyDescent="0.3">
      <c r="AU4570">
        <v>0.3</v>
      </c>
      <c r="AV4570">
        <v>19.447034134412736</v>
      </c>
      <c r="AW4570">
        <v>0.29746197009150266</v>
      </c>
      <c r="AX4570">
        <v>1.7377498003130492</v>
      </c>
      <c r="AY4570">
        <v>306.86302216004123</v>
      </c>
      <c r="AZ4570">
        <v>0.11060081807694436</v>
      </c>
      <c r="BA4570">
        <v>392.54515161441583</v>
      </c>
      <c r="BB4570">
        <v>300.05779317866575</v>
      </c>
      <c r="BC4570">
        <v>1</v>
      </c>
      <c r="BD4570">
        <v>46.833016780416123</v>
      </c>
      <c r="BE4570">
        <v>95.745305183242763</v>
      </c>
      <c r="BF4570">
        <v>22.61525245334375</v>
      </c>
      <c r="BG4570">
        <v>4.7985990753969778</v>
      </c>
      <c r="BH4570">
        <v>444.35902368680445</v>
      </c>
      <c r="BI4570">
        <v>0.2</v>
      </c>
      <c r="BJ4570">
        <v>2692.6660964324956</v>
      </c>
      <c r="BK4570">
        <v>681.49031310120029</v>
      </c>
      <c r="BL4570">
        <v>829.90495019081254</v>
      </c>
      <c r="BM4570">
        <v>1058.1176145069551</v>
      </c>
      <c r="BN4570">
        <v>203.87939085910412</v>
      </c>
      <c r="BO4570">
        <v>26.620534936848671</v>
      </c>
      <c r="BP4570">
        <v>7.7040134311403233E-2</v>
      </c>
      <c r="BQ4570">
        <v>100</v>
      </c>
      <c r="BR4570">
        <v>349.77031456849261</v>
      </c>
      <c r="BS4570">
        <v>5.1284337030379414E-2</v>
      </c>
      <c r="BT4570">
        <v>3.03137363808662E-4</v>
      </c>
      <c r="BU4570">
        <v>77.918309016616249</v>
      </c>
      <c r="BV4570">
        <v>0.56141044753461367</v>
      </c>
      <c r="BW4570">
        <v>13.823387080570694</v>
      </c>
      <c r="BX4570">
        <v>36.068649273266487</v>
      </c>
      <c r="BY4570">
        <v>28.38976252456494</v>
      </c>
      <c r="BZ4570">
        <v>1201.8559281769467</v>
      </c>
      <c r="CA4570">
        <v>392.44730174120565</v>
      </c>
      <c r="CB4570">
        <v>246.32517260645201</v>
      </c>
      <c r="CC4570" s="156">
        <v>0.86</v>
      </c>
      <c r="CD4570">
        <v>2360</v>
      </c>
      <c r="CE4570">
        <v>0.14610395242870999</v>
      </c>
      <c r="CF4570">
        <v>5.939732692812659</v>
      </c>
      <c r="CG4570">
        <v>0.17970622709044143</v>
      </c>
      <c r="CH4570">
        <v>9.3688902263190581</v>
      </c>
      <c r="CI4570">
        <v>11</v>
      </c>
    </row>
    <row r="4571" spans="47:87" x14ac:dyDescent="0.3">
      <c r="AU4571">
        <v>0.3</v>
      </c>
      <c r="AV4571">
        <v>20.849632478013238</v>
      </c>
      <c r="AW4571">
        <v>0.31279048115473512</v>
      </c>
      <c r="AX4571">
        <v>1.2308951621677475</v>
      </c>
      <c r="AY4571">
        <v>348.59486972557335</v>
      </c>
      <c r="AZ4571">
        <v>0.10977131799062209</v>
      </c>
      <c r="BA4571">
        <v>369.86657890327302</v>
      </c>
      <c r="BB4571">
        <v>388.60123786376232</v>
      </c>
      <c r="BC4571">
        <v>1</v>
      </c>
      <c r="BD4571">
        <v>41.198059658683675</v>
      </c>
      <c r="BE4571">
        <v>98.861702115082608</v>
      </c>
      <c r="BF4571">
        <v>12.348598693530477</v>
      </c>
      <c r="BG4571">
        <v>5.7750774336892867</v>
      </c>
      <c r="BH4571">
        <v>405.60584996123885</v>
      </c>
      <c r="BI4571">
        <v>0.20000000000000007</v>
      </c>
      <c r="BJ4571">
        <v>2600.3927039027153</v>
      </c>
      <c r="BK4571">
        <v>664.34566102598035</v>
      </c>
      <c r="BL4571">
        <v>913.23699947107502</v>
      </c>
      <c r="BM4571">
        <v>953.25173292514637</v>
      </c>
      <c r="BN4571">
        <v>154.64159938957593</v>
      </c>
      <c r="BO4571">
        <v>28.32007866015369</v>
      </c>
      <c r="BP4571">
        <v>4.1269918633783452E-2</v>
      </c>
      <c r="BQ4571">
        <v>100</v>
      </c>
      <c r="BR4571">
        <v>323.66792254532425</v>
      </c>
      <c r="BS4571">
        <v>4.5787500768893902E-2</v>
      </c>
      <c r="BT4571">
        <v>3.1678916506618576E-4</v>
      </c>
      <c r="BU4571">
        <v>25.132883680912439</v>
      </c>
      <c r="BV4571">
        <v>0.52487001961812807</v>
      </c>
      <c r="BW4571">
        <v>14.496206757750674</v>
      </c>
      <c r="BX4571">
        <v>33.899968645153884</v>
      </c>
      <c r="BY4571">
        <v>37.605300905463039</v>
      </c>
      <c r="BZ4571">
        <v>1019.4094891279835</v>
      </c>
      <c r="CA4571">
        <v>309.30284164785888</v>
      </c>
      <c r="CB4571">
        <v>229.02531583571007</v>
      </c>
      <c r="CC4571" s="156">
        <v>1.07</v>
      </c>
      <c r="CD4571">
        <v>1980</v>
      </c>
      <c r="CE4571">
        <v>5.1989880325784998E-2</v>
      </c>
      <c r="CF4571">
        <v>2.7725489530430458</v>
      </c>
      <c r="CG4571">
        <v>9.2800104635994016E-2</v>
      </c>
      <c r="CH4571">
        <v>-7.4528459853693336</v>
      </c>
      <c r="CI4571" t="s">
        <v>479</v>
      </c>
    </row>
    <row r="4572" spans="47:87" x14ac:dyDescent="0.3">
      <c r="AU4572">
        <v>0.3</v>
      </c>
      <c r="AV4572">
        <v>19.533121992963473</v>
      </c>
      <c r="AW4572">
        <v>0.33638790465380242</v>
      </c>
      <c r="AX4572">
        <v>0.8309508859864847</v>
      </c>
      <c r="AY4572">
        <v>320.04098426034398</v>
      </c>
      <c r="AZ4572">
        <v>0.11163245652179585</v>
      </c>
      <c r="BA4572">
        <v>431.36864629027747</v>
      </c>
      <c r="BB4572">
        <v>307.49278456373946</v>
      </c>
      <c r="BC4572">
        <v>1</v>
      </c>
      <c r="BD4572">
        <v>38.599900168204357</v>
      </c>
      <c r="BE4572">
        <v>124.08617923908005</v>
      </c>
      <c r="BF4572">
        <v>15.252274463253119</v>
      </c>
      <c r="BG4572">
        <v>4.4573059898005871</v>
      </c>
      <c r="BH4572">
        <v>433.43059309438587</v>
      </c>
      <c r="BI4572">
        <v>0.20000000000000004</v>
      </c>
      <c r="BJ4572">
        <v>2876.3955570799699</v>
      </c>
      <c r="BK4572">
        <v>674.54996761049108</v>
      </c>
      <c r="BL4572">
        <v>849.45527685321713</v>
      </c>
      <c r="BM4572">
        <v>882.78706628980297</v>
      </c>
      <c r="BN4572">
        <v>65.419407195961128</v>
      </c>
      <c r="BO4572">
        <v>30.379730665990913</v>
      </c>
      <c r="BP4572">
        <v>5.3741155753832162E-2</v>
      </c>
      <c r="BQ4572">
        <v>100</v>
      </c>
      <c r="BR4572">
        <v>405.44407648103009</v>
      </c>
      <c r="BS4572">
        <v>5.6080561195530482E-2</v>
      </c>
      <c r="BT4572">
        <v>3.1469980683159182E-4</v>
      </c>
      <c r="BU4572">
        <v>9.276057711635481</v>
      </c>
      <c r="BV4572">
        <v>0.57031454508484158</v>
      </c>
      <c r="BW4572">
        <v>15.97904007023555</v>
      </c>
      <c r="BX4572">
        <v>36.001208498583928</v>
      </c>
      <c r="BY4572">
        <v>36.951531476505032</v>
      </c>
      <c r="BZ4572">
        <v>1092.1994632888805</v>
      </c>
      <c r="CA4572">
        <v>310.19354958525014</v>
      </c>
      <c r="CB4572">
        <v>229.25204590541131</v>
      </c>
      <c r="CC4572" s="156">
        <v>1.06</v>
      </c>
      <c r="CD4572">
        <v>1130</v>
      </c>
      <c r="CE4572">
        <v>0.32672751361203423</v>
      </c>
      <c r="CF4572">
        <v>6.3670868349940299</v>
      </c>
      <c r="CG4572">
        <v>0.29856510286011195</v>
      </c>
      <c r="CH4572">
        <v>25.379325270458455</v>
      </c>
      <c r="CI4572">
        <v>5</v>
      </c>
    </row>
    <row r="4573" spans="47:87" x14ac:dyDescent="0.3">
      <c r="AU4573">
        <v>0.3</v>
      </c>
      <c r="AV4573">
        <v>20.38208359792943</v>
      </c>
      <c r="AW4573">
        <v>0.2911336617087133</v>
      </c>
      <c r="AX4573">
        <v>1.7151568881273356</v>
      </c>
      <c r="AY4573">
        <v>344.31054324342477</v>
      </c>
      <c r="AZ4573">
        <v>9.0272935761124148E-2</v>
      </c>
      <c r="BA4573">
        <v>456.09269214582275</v>
      </c>
      <c r="BB4573">
        <v>306.21542772693692</v>
      </c>
      <c r="BC4573">
        <v>1</v>
      </c>
      <c r="BD4573">
        <v>43.201096412477682</v>
      </c>
      <c r="BE4573">
        <v>118.29357948501327</v>
      </c>
      <c r="BF4573">
        <v>16.360443484913723</v>
      </c>
      <c r="BG4573">
        <v>6.8306994611105223</v>
      </c>
      <c r="BH4573">
        <v>450.63833435528591</v>
      </c>
      <c r="BI4573">
        <v>0.19999999999999998</v>
      </c>
      <c r="BJ4573">
        <v>2554.9160508201394</v>
      </c>
      <c r="BK4573">
        <v>685.77293782010952</v>
      </c>
      <c r="BL4573">
        <v>852.23752571730233</v>
      </c>
      <c r="BM4573">
        <v>920.15050519845181</v>
      </c>
      <c r="BN4573">
        <v>118.34880298456179</v>
      </c>
      <c r="BO4573">
        <v>26.327806070897523</v>
      </c>
      <c r="BP4573">
        <v>4.2287986987968373E-2</v>
      </c>
      <c r="BQ4573">
        <v>100</v>
      </c>
      <c r="BR4573">
        <v>304.71616336461886</v>
      </c>
      <c r="BS4573">
        <v>5.8912627717612409E-2</v>
      </c>
      <c r="BT4573">
        <v>3.2279921983693676E-4</v>
      </c>
      <c r="BU4573">
        <v>0</v>
      </c>
      <c r="BV4573">
        <v>0.57559837318997897</v>
      </c>
      <c r="BW4573">
        <v>15.497692976803187</v>
      </c>
      <c r="BX4573">
        <v>37.617173463783772</v>
      </c>
      <c r="BY4573">
        <v>37.028775224857839</v>
      </c>
      <c r="BZ4573">
        <v>943.90619772335674</v>
      </c>
      <c r="CA4573">
        <v>307.32318436029192</v>
      </c>
      <c r="CB4573">
        <v>205.71241795023312</v>
      </c>
      <c r="CC4573" s="156">
        <v>0.91</v>
      </c>
      <c r="CD4573">
        <v>1550</v>
      </c>
      <c r="CE4573">
        <v>0.19832244546016664</v>
      </c>
      <c r="CF4573">
        <v>6.9823096855234983</v>
      </c>
      <c r="CG4573">
        <v>0.24031327998998347</v>
      </c>
      <c r="CH4573">
        <v>21.067896067223622</v>
      </c>
      <c r="CI4573">
        <v>7</v>
      </c>
    </row>
    <row r="4574" spans="47:87" x14ac:dyDescent="0.3">
      <c r="AU4574">
        <v>0.3</v>
      </c>
      <c r="AV4574">
        <v>17.130046093882751</v>
      </c>
      <c r="AW4574">
        <v>0.31351648491681466</v>
      </c>
      <c r="AX4574">
        <v>1.3776806759502431</v>
      </c>
      <c r="AY4574">
        <v>348.19335669935066</v>
      </c>
      <c r="AZ4574">
        <v>0.10133449269266606</v>
      </c>
      <c r="BA4574">
        <v>327.28062543254396</v>
      </c>
      <c r="BB4574">
        <v>371.60467776798163</v>
      </c>
      <c r="BC4574">
        <v>1</v>
      </c>
      <c r="BD4574">
        <v>40.95573765909085</v>
      </c>
      <c r="BE4574">
        <v>100.19890096905308</v>
      </c>
      <c r="BF4574">
        <v>14.001068554849002</v>
      </c>
      <c r="BG4574">
        <v>5.3567593739996129</v>
      </c>
      <c r="BH4574">
        <v>411.75049117214888</v>
      </c>
      <c r="BI4574">
        <v>0.19999999999999993</v>
      </c>
      <c r="BJ4574">
        <v>2485.6995017167706</v>
      </c>
      <c r="BK4574">
        <v>665.15813523952079</v>
      </c>
      <c r="BL4574">
        <v>925.7845423509616</v>
      </c>
      <c r="BM4574">
        <v>951.75716133683216</v>
      </c>
      <c r="BN4574">
        <v>75.086397869039658</v>
      </c>
      <c r="BO4574">
        <v>28.449043602233846</v>
      </c>
      <c r="BP4574">
        <v>3.3735004026658466E-2</v>
      </c>
      <c r="BQ4574">
        <v>100</v>
      </c>
      <c r="BR4574">
        <v>295.03525418888273</v>
      </c>
      <c r="BS4574">
        <v>5.7365085119751302E-2</v>
      </c>
      <c r="BT4574">
        <v>2.805200432965021E-4</v>
      </c>
      <c r="BU4574">
        <v>0</v>
      </c>
      <c r="BV4574">
        <v>0.55275753594857902</v>
      </c>
      <c r="BW4574">
        <v>14.107582607878038</v>
      </c>
      <c r="BX4574">
        <v>38.655686697319247</v>
      </c>
      <c r="BY4574">
        <v>41.852692307951187</v>
      </c>
      <c r="BZ4574">
        <v>1183.3867820735754</v>
      </c>
      <c r="CA4574">
        <v>313.81038486449347</v>
      </c>
      <c r="CB4574">
        <v>226.38392224395562</v>
      </c>
      <c r="CC4574" s="156">
        <v>1.2</v>
      </c>
      <c r="CD4574">
        <v>1060</v>
      </c>
      <c r="CE4574">
        <v>0.12521748482967032</v>
      </c>
      <c r="CF4574">
        <v>3.8295971037219858</v>
      </c>
      <c r="CG4574">
        <v>0.15790926460136437</v>
      </c>
      <c r="CH4574">
        <v>5.0922233181418575</v>
      </c>
      <c r="CI4574">
        <v>12</v>
      </c>
    </row>
    <row r="4575" spans="47:87" x14ac:dyDescent="0.3">
      <c r="AU4575">
        <v>0.3</v>
      </c>
      <c r="AV4575">
        <v>18.539285634760123</v>
      </c>
      <c r="AW4575">
        <v>0.22693655008090127</v>
      </c>
      <c r="AX4575">
        <v>1.0063242175733642</v>
      </c>
      <c r="AY4575">
        <v>324.51495572108843</v>
      </c>
      <c r="AZ4575">
        <v>0.10187256267094615</v>
      </c>
      <c r="BA4575">
        <v>455.75406977662044</v>
      </c>
      <c r="BB4575">
        <v>370.14273881941097</v>
      </c>
      <c r="BC4575">
        <v>1</v>
      </c>
      <c r="BD4575">
        <v>41.269512937407072</v>
      </c>
      <c r="BE4575">
        <v>94.962260899191406</v>
      </c>
      <c r="BF4575">
        <v>6.7703737256161514</v>
      </c>
      <c r="BG4575">
        <v>4.3298379670971725</v>
      </c>
      <c r="BH4575">
        <v>454.81041215896141</v>
      </c>
      <c r="BI4575">
        <v>0.19999999999999998</v>
      </c>
      <c r="BJ4575">
        <v>2399.3996555310514</v>
      </c>
      <c r="BK4575">
        <v>682.25905287681201</v>
      </c>
      <c r="BL4575">
        <v>879.43427753461185</v>
      </c>
      <c r="BM4575">
        <v>970.73935201804659</v>
      </c>
      <c r="BN4575">
        <v>218.77634424880708</v>
      </c>
      <c r="BO4575">
        <v>20.612211424679238</v>
      </c>
      <c r="BP4575">
        <v>2.1903863372673364E-2</v>
      </c>
      <c r="BQ4575">
        <v>100</v>
      </c>
      <c r="BR4575">
        <v>318.90032476346556</v>
      </c>
      <c r="BS4575">
        <v>5.4500020905515735E-2</v>
      </c>
      <c r="BT4575">
        <v>3.2692843465773215E-4</v>
      </c>
      <c r="BU4575">
        <v>92.292301521037828</v>
      </c>
      <c r="BV4575">
        <v>0.5555145847124382</v>
      </c>
      <c r="BW4575">
        <v>14.797072271128343</v>
      </c>
      <c r="BX4575">
        <v>36.304166541638502</v>
      </c>
      <c r="BY4575">
        <v>25.845635936646836</v>
      </c>
      <c r="BZ4575">
        <v>1060.6725027892892</v>
      </c>
      <c r="CA4575">
        <v>231.82942612401717</v>
      </c>
      <c r="CB4575">
        <v>238.1652665258064</v>
      </c>
      <c r="CC4575" s="156">
        <v>0.89</v>
      </c>
      <c r="CD4575">
        <v>1390</v>
      </c>
      <c r="CE4575">
        <v>0.17056386202193363</v>
      </c>
      <c r="CF4575">
        <v>6.0620936751798755</v>
      </c>
      <c r="CG4575">
        <v>0.23988509459062898</v>
      </c>
      <c r="CH4575">
        <v>8.4028151118773913</v>
      </c>
      <c r="CI4575">
        <v>9</v>
      </c>
    </row>
    <row r="4576" spans="47:87" x14ac:dyDescent="0.3">
      <c r="AU4576">
        <v>0.3</v>
      </c>
      <c r="AV4576">
        <v>19.658121061008647</v>
      </c>
      <c r="AW4576">
        <v>0.28013143600300289</v>
      </c>
      <c r="AX4576">
        <v>1.5370823697165774</v>
      </c>
      <c r="AY4576">
        <v>352.85366763727507</v>
      </c>
      <c r="AZ4576">
        <v>8.7583473388225072E-2</v>
      </c>
      <c r="BA4576">
        <v>432.78090168601443</v>
      </c>
      <c r="BB4576">
        <v>332.05544974884776</v>
      </c>
      <c r="BC4576">
        <v>1</v>
      </c>
      <c r="BD4576">
        <v>28.440404678022777</v>
      </c>
      <c r="BE4576">
        <v>82.90217346715616</v>
      </c>
      <c r="BF4576">
        <v>11.511850385352751</v>
      </c>
      <c r="BG4576">
        <v>5.3816887030566418</v>
      </c>
      <c r="BH4576">
        <v>398.7036493042807</v>
      </c>
      <c r="BI4576">
        <v>0.2</v>
      </c>
      <c r="BJ4576">
        <v>2993.855054038414</v>
      </c>
      <c r="BK4576">
        <v>679.93917070073667</v>
      </c>
      <c r="BL4576">
        <v>902.43879157165566</v>
      </c>
      <c r="BM4576">
        <v>784.32460737537633</v>
      </c>
      <c r="BN4576">
        <v>114.56145465873065</v>
      </c>
      <c r="BO4576">
        <v>25.571303502126344</v>
      </c>
      <c r="BP4576">
        <v>1.175177414849273E-2</v>
      </c>
      <c r="BQ4576">
        <v>100</v>
      </c>
      <c r="BR4576">
        <v>367.10167720421794</v>
      </c>
      <c r="BS4576">
        <v>5.159706051515326E-2</v>
      </c>
      <c r="BT4576">
        <v>2.9390813466785505E-4</v>
      </c>
      <c r="BU4576">
        <v>0</v>
      </c>
      <c r="BV4576">
        <v>0.55432767127746074</v>
      </c>
      <c r="BW4576">
        <v>15.454860376450146</v>
      </c>
      <c r="BX4576">
        <v>35.25150416199557</v>
      </c>
      <c r="BY4576">
        <v>32.720092451075196</v>
      </c>
      <c r="BZ4576">
        <v>1334.3146046947568</v>
      </c>
      <c r="CA4576">
        <v>302.96061527058254</v>
      </c>
      <c r="CB4576">
        <v>221.48286974425449</v>
      </c>
      <c r="CC4576" s="156">
        <v>0.89</v>
      </c>
      <c r="CD4576">
        <v>2280</v>
      </c>
      <c r="CE4576">
        <v>0.10131711014852418</v>
      </c>
      <c r="CF4576">
        <v>3.7913765688259158</v>
      </c>
      <c r="CG4576">
        <v>0.13737514679249466</v>
      </c>
      <c r="CH4576">
        <v>-1.811888322827486</v>
      </c>
      <c r="CI4576" t="s">
        <v>479</v>
      </c>
    </row>
    <row r="4577" spans="47:87" x14ac:dyDescent="0.3">
      <c r="AU4577">
        <v>0.3</v>
      </c>
      <c r="AV4577">
        <v>18.356055573714201</v>
      </c>
      <c r="AW4577">
        <v>0.31948104268332023</v>
      </c>
      <c r="AX4577">
        <v>2.0930622994711063</v>
      </c>
      <c r="AY4577">
        <v>327.88347309181347</v>
      </c>
      <c r="AZ4577">
        <v>0.10178614003302504</v>
      </c>
      <c r="BA4577">
        <v>454.6579628425805</v>
      </c>
      <c r="BB4577">
        <v>295.19094990916756</v>
      </c>
      <c r="BC4577">
        <v>1</v>
      </c>
      <c r="BD4577">
        <v>47.884143959801506</v>
      </c>
      <c r="BE4577">
        <v>118.26155355258796</v>
      </c>
      <c r="BF4577">
        <v>23.735123784121019</v>
      </c>
      <c r="BG4577">
        <v>4.1263559897285065</v>
      </c>
      <c r="BH4577">
        <v>396.49845585358071</v>
      </c>
      <c r="BI4577">
        <v>0.2</v>
      </c>
      <c r="BJ4577">
        <v>2661.0301502704738</v>
      </c>
      <c r="BK4577">
        <v>685.22793240747092</v>
      </c>
      <c r="BL4577">
        <v>930.73945206642884</v>
      </c>
      <c r="BM4577">
        <v>999.9427858789843</v>
      </c>
      <c r="BN4577">
        <v>232.10299329890847</v>
      </c>
      <c r="BO4577">
        <v>29.003624378678079</v>
      </c>
      <c r="BP4577">
        <v>3.2764485729766653E-2</v>
      </c>
      <c r="BQ4577">
        <v>100</v>
      </c>
      <c r="BR4577">
        <v>321.96724119294902</v>
      </c>
      <c r="BS4577">
        <v>5.3693536579279902E-2</v>
      </c>
      <c r="BT4577">
        <v>2.9658821957736961E-4</v>
      </c>
      <c r="BU4577">
        <v>0</v>
      </c>
      <c r="BV4577">
        <v>0.57599087469766108</v>
      </c>
      <c r="BW4577">
        <v>15.471656595214307</v>
      </c>
      <c r="BX4577">
        <v>33.888433551341379</v>
      </c>
      <c r="BY4577">
        <v>22.562379012542806</v>
      </c>
      <c r="BZ4577">
        <v>975.57965661256424</v>
      </c>
      <c r="CA4577">
        <v>323.79495428063933</v>
      </c>
      <c r="CB4577">
        <v>228.10917323130954</v>
      </c>
      <c r="CC4577" s="156">
        <v>1.1000000000000001</v>
      </c>
      <c r="CD4577">
        <v>1290</v>
      </c>
      <c r="CE4577">
        <v>0.18775978614146793</v>
      </c>
      <c r="CF4577">
        <v>5.143256264298989</v>
      </c>
      <c r="CG4577">
        <v>0.24647000282552123</v>
      </c>
      <c r="CH4577">
        <v>14.581581616483479</v>
      </c>
      <c r="CI4577">
        <v>7</v>
      </c>
    </row>
    <row r="4578" spans="47:87" x14ac:dyDescent="0.3">
      <c r="AU4578">
        <v>0.3</v>
      </c>
      <c r="AV4578">
        <v>21.505881014314998</v>
      </c>
      <c r="AW4578">
        <v>0.37171638383547556</v>
      </c>
      <c r="AX4578">
        <v>1.8290149900654364</v>
      </c>
      <c r="AY4578">
        <v>330.84669225221563</v>
      </c>
      <c r="AZ4578">
        <v>9.4616306019342525E-2</v>
      </c>
      <c r="BA4578">
        <v>449.87519833623969</v>
      </c>
      <c r="BB4578">
        <v>333.63687293442166</v>
      </c>
      <c r="BC4578">
        <v>1</v>
      </c>
      <c r="BD4578">
        <v>43.057536966255007</v>
      </c>
      <c r="BE4578">
        <v>104.1430915628799</v>
      </c>
      <c r="BF4578">
        <v>7.0361847078919579</v>
      </c>
      <c r="BG4578">
        <v>4.7082905217858624</v>
      </c>
      <c r="BH4578">
        <v>367.7409442090339</v>
      </c>
      <c r="BI4578">
        <v>0.20000000000000004</v>
      </c>
      <c r="BJ4578">
        <v>2555.8499399964817</v>
      </c>
      <c r="BK4578">
        <v>677.18343940929481</v>
      </c>
      <c r="BL4578">
        <v>837.7389291214148</v>
      </c>
      <c r="BM4578">
        <v>798.10242879942234</v>
      </c>
      <c r="BN4578">
        <v>165.97470819777757</v>
      </c>
      <c r="BO4578">
        <v>33.566809069735349</v>
      </c>
      <c r="BP4578">
        <v>5.9948571585174977E-2</v>
      </c>
      <c r="BQ4578">
        <v>100</v>
      </c>
      <c r="BR4578">
        <v>422.12048083051559</v>
      </c>
      <c r="BS4578">
        <v>5.2815513186826986E-2</v>
      </c>
      <c r="BT4578">
        <v>2.9803350530060692E-4</v>
      </c>
      <c r="BU4578">
        <v>0</v>
      </c>
      <c r="BV4578">
        <v>0.58897645682513167</v>
      </c>
      <c r="BW4578">
        <v>13.270579524528156</v>
      </c>
      <c r="BX4578">
        <v>38.191121146128836</v>
      </c>
      <c r="BY4578">
        <v>30.297290779100258</v>
      </c>
      <c r="BZ4578">
        <v>940.26265454941881</v>
      </c>
      <c r="CA4578">
        <v>223.38889863954532</v>
      </c>
      <c r="CB4578">
        <v>250.53842154159645</v>
      </c>
      <c r="CC4578" s="156">
        <v>0.84</v>
      </c>
      <c r="CD4578">
        <v>1880</v>
      </c>
      <c r="CE4578">
        <v>0.20915701754763183</v>
      </c>
      <c r="CF4578">
        <v>6.1905169737088244</v>
      </c>
      <c r="CG4578">
        <v>0.25338592172646912</v>
      </c>
      <c r="CH4578">
        <v>18.530770249425618</v>
      </c>
      <c r="CI4578">
        <v>7</v>
      </c>
    </row>
    <row r="4579" spans="47:87" x14ac:dyDescent="0.3">
      <c r="AU4579">
        <v>0.3</v>
      </c>
      <c r="AV4579">
        <v>21.205954112580329</v>
      </c>
      <c r="AW4579">
        <v>0.28282188353770082</v>
      </c>
      <c r="AX4579">
        <v>0.93437872117084253</v>
      </c>
      <c r="AY4579">
        <v>311.78948563434255</v>
      </c>
      <c r="AZ4579">
        <v>8.5996401699388894E-2</v>
      </c>
      <c r="BA4579">
        <v>420.13500070465574</v>
      </c>
      <c r="BB4579">
        <v>326.99966477250592</v>
      </c>
      <c r="BC4579">
        <v>1</v>
      </c>
      <c r="BD4579">
        <v>52.254001430102264</v>
      </c>
      <c r="BE4579">
        <v>87.888346331048609</v>
      </c>
      <c r="BF4579">
        <v>11.854152292648291</v>
      </c>
      <c r="BG4579">
        <v>4.4846140528290555</v>
      </c>
      <c r="BH4579">
        <v>393.60452954683115</v>
      </c>
      <c r="BI4579">
        <v>0.19999999999999996</v>
      </c>
      <c r="BJ4579">
        <v>2690.6401836966288</v>
      </c>
      <c r="BK4579">
        <v>690.73505306199172</v>
      </c>
      <c r="BL4579">
        <v>804.57164593909056</v>
      </c>
      <c r="BM4579">
        <v>887.38445426942656</v>
      </c>
      <c r="BN4579">
        <v>131.01252950559842</v>
      </c>
      <c r="BO4579">
        <v>25.446230086373621</v>
      </c>
      <c r="BP4579">
        <v>5.68545578788354E-2</v>
      </c>
      <c r="BQ4579">
        <v>100</v>
      </c>
      <c r="BR4579">
        <v>363.36271396858302</v>
      </c>
      <c r="BS4579">
        <v>5.3379646993010454E-2</v>
      </c>
      <c r="BT4579">
        <v>3.0029168795390072E-4</v>
      </c>
      <c r="BU4579">
        <v>65.914805113340947</v>
      </c>
      <c r="BV4579">
        <v>0.5860891836568084</v>
      </c>
      <c r="BW4579">
        <v>14.102915751873507</v>
      </c>
      <c r="BX4579">
        <v>33.600808452999779</v>
      </c>
      <c r="BY4579">
        <v>28.501907381383624</v>
      </c>
      <c r="BZ4579">
        <v>873.63398300933363</v>
      </c>
      <c r="CA4579">
        <v>296.45355860249481</v>
      </c>
      <c r="CB4579">
        <v>237.37954547856629</v>
      </c>
      <c r="CC4579" s="156">
        <v>0.91</v>
      </c>
      <c r="CD4579">
        <v>1250</v>
      </c>
      <c r="CE4579">
        <v>0.3265229622904644</v>
      </c>
      <c r="CF4579">
        <v>10.757389229996027</v>
      </c>
      <c r="CG4579">
        <v>0.40912319861671237</v>
      </c>
      <c r="CH4579">
        <v>55.999180291526976</v>
      </c>
      <c r="CI4579">
        <v>4</v>
      </c>
    </row>
    <row r="4580" spans="47:87" x14ac:dyDescent="0.3">
      <c r="AU4580">
        <v>0.3</v>
      </c>
      <c r="AV4580">
        <v>20.524474455494506</v>
      </c>
      <c r="AW4580">
        <v>0.32105245516104591</v>
      </c>
      <c r="AX4580">
        <v>0.62573140214229939</v>
      </c>
      <c r="AY4580">
        <v>315.04537800089662</v>
      </c>
      <c r="AZ4580">
        <v>0.1009384723288638</v>
      </c>
      <c r="BA4580">
        <v>476.0658677153769</v>
      </c>
      <c r="BB4580">
        <v>370.46184097707669</v>
      </c>
      <c r="BC4580">
        <v>1</v>
      </c>
      <c r="BD4580">
        <v>43.608514904566988</v>
      </c>
      <c r="BE4580">
        <v>82.461903067569494</v>
      </c>
      <c r="BF4580">
        <v>13.27630018960517</v>
      </c>
      <c r="BG4580">
        <v>4.6084406290160738</v>
      </c>
      <c r="BH4580">
        <v>419.4335143412419</v>
      </c>
      <c r="BI4580">
        <v>0.19999999999999998</v>
      </c>
      <c r="BJ4580">
        <v>2180.9181234385505</v>
      </c>
      <c r="BK4580">
        <v>679.14895459468244</v>
      </c>
      <c r="BL4580">
        <v>895.98701227567233</v>
      </c>
      <c r="BM4580">
        <v>821.38418119880021</v>
      </c>
      <c r="BN4580">
        <v>73.960053858664509</v>
      </c>
      <c r="BO4580">
        <v>29.023234010078518</v>
      </c>
      <c r="BP4580">
        <v>4.7863422534005197E-2</v>
      </c>
      <c r="BQ4580">
        <v>100</v>
      </c>
      <c r="BR4580">
        <v>333.66873410491706</v>
      </c>
      <c r="BS4580">
        <v>5.8576416767341558E-2</v>
      </c>
      <c r="BT4580">
        <v>2.8870894356364631E-4</v>
      </c>
      <c r="BU4580">
        <v>38.575568458120266</v>
      </c>
      <c r="BV4580">
        <v>0.51174929449384088</v>
      </c>
      <c r="BW4580">
        <v>15.01601927925042</v>
      </c>
      <c r="BX4580">
        <v>35.678162543618598</v>
      </c>
      <c r="BY4580">
        <v>31.116580044067206</v>
      </c>
      <c r="BZ4580">
        <v>1253.7451524105659</v>
      </c>
      <c r="CA4580">
        <v>365.44633071278975</v>
      </c>
      <c r="CB4580">
        <v>245.61082049578866</v>
      </c>
      <c r="CC4580" s="156">
        <v>1.06</v>
      </c>
      <c r="CD4580">
        <v>1880</v>
      </c>
      <c r="CE4580">
        <v>2.8927709912831556E-2</v>
      </c>
      <c r="CF4580">
        <v>2.1788589036373964</v>
      </c>
      <c r="CG4580">
        <v>7.4519206255444906E-2</v>
      </c>
      <c r="CH4580">
        <v>-10.344092947621567</v>
      </c>
      <c r="CI4580" t="s">
        <v>479</v>
      </c>
    </row>
    <row r="4581" spans="47:87" x14ac:dyDescent="0.3">
      <c r="AU4581">
        <v>0.3</v>
      </c>
      <c r="AV4581">
        <v>19.887410227886583</v>
      </c>
      <c r="AW4581">
        <v>0.30168539003441375</v>
      </c>
      <c r="AX4581">
        <v>1.0126243291119121</v>
      </c>
      <c r="AY4581">
        <v>321.14528822148856</v>
      </c>
      <c r="AZ4581">
        <v>9.8242757935227146E-2</v>
      </c>
      <c r="BA4581">
        <v>476.3594950471126</v>
      </c>
      <c r="BB4581">
        <v>410.48371868908885</v>
      </c>
      <c r="BC4581">
        <v>1</v>
      </c>
      <c r="BD4581">
        <v>42.221201156212096</v>
      </c>
      <c r="BE4581">
        <v>96.868155028453003</v>
      </c>
      <c r="BF4581">
        <v>18.881817879918323</v>
      </c>
      <c r="BG4581">
        <v>4.771550851845805</v>
      </c>
      <c r="BH4581">
        <v>461.36656788376888</v>
      </c>
      <c r="BI4581">
        <v>0.2</v>
      </c>
      <c r="BJ4581">
        <v>2301.1073800621079</v>
      </c>
      <c r="BK4581">
        <v>665.81993638459824</v>
      </c>
      <c r="BL4581">
        <v>908.45306723407839</v>
      </c>
      <c r="BM4581">
        <v>961.37895703307572</v>
      </c>
      <c r="BN4581">
        <v>130.1184770840112</v>
      </c>
      <c r="BO4581">
        <v>27.322124208654046</v>
      </c>
      <c r="BP4581">
        <v>3.8931473707629789E-2</v>
      </c>
      <c r="BQ4581">
        <v>100</v>
      </c>
      <c r="BR4581">
        <v>308.62805972504015</v>
      </c>
      <c r="BS4581">
        <v>5.8504502435466184E-2</v>
      </c>
      <c r="BT4581">
        <v>3.1325425197350966E-4</v>
      </c>
      <c r="BU4581">
        <v>0</v>
      </c>
      <c r="BV4581">
        <v>0.55796636913462283</v>
      </c>
      <c r="BW4581">
        <v>15.955730099769429</v>
      </c>
      <c r="BX4581">
        <v>33.076829399504277</v>
      </c>
      <c r="BY4581">
        <v>32.233609510596978</v>
      </c>
      <c r="BZ4581">
        <v>1128.2976758571372</v>
      </c>
      <c r="CA4581">
        <v>300.59231228377001</v>
      </c>
      <c r="CB4581">
        <v>225.20817831794852</v>
      </c>
      <c r="CC4581" s="156">
        <v>0.84</v>
      </c>
      <c r="CD4581">
        <v>2330</v>
      </c>
      <c r="CE4581">
        <v>0.14811266075418406</v>
      </c>
      <c r="CF4581">
        <v>5.1796123774223268</v>
      </c>
      <c r="CG4581">
        <v>0.18085690032791918</v>
      </c>
      <c r="CH4581">
        <v>10.283515683610146</v>
      </c>
      <c r="CI4581">
        <v>10</v>
      </c>
    </row>
    <row r="4582" spans="47:87" x14ac:dyDescent="0.3">
      <c r="AU4582">
        <v>0.3</v>
      </c>
      <c r="AV4582">
        <v>21.577979595669035</v>
      </c>
      <c r="AW4582">
        <v>0.25311696264594341</v>
      </c>
      <c r="AX4582">
        <v>0.79782938078094823</v>
      </c>
      <c r="AY4582">
        <v>346.36832168977298</v>
      </c>
      <c r="AZ4582">
        <v>8.8317491636345724E-2</v>
      </c>
      <c r="BA4582">
        <v>399.31539363274601</v>
      </c>
      <c r="BB4582">
        <v>417.80307013744249</v>
      </c>
      <c r="BC4582">
        <v>1</v>
      </c>
      <c r="BD4582">
        <v>40.618238742316592</v>
      </c>
      <c r="BE4582">
        <v>86.093068867464652</v>
      </c>
      <c r="BF4582">
        <v>26.05295116967682</v>
      </c>
      <c r="BG4582">
        <v>3.5008517320613581</v>
      </c>
      <c r="BH4582">
        <v>427.62121368220971</v>
      </c>
      <c r="BI4582">
        <v>0.2</v>
      </c>
      <c r="BJ4582">
        <v>2412.1895785650249</v>
      </c>
      <c r="BK4582">
        <v>685.05235590191421</v>
      </c>
      <c r="BL4582">
        <v>943.54649477560565</v>
      </c>
      <c r="BM4582">
        <v>855.47271386590398</v>
      </c>
      <c r="BN4582">
        <v>187.16891679610777</v>
      </c>
      <c r="BO4582">
        <v>22.876229888537324</v>
      </c>
      <c r="BP4582">
        <v>3.8374479681309234E-2</v>
      </c>
      <c r="BQ4582">
        <v>100</v>
      </c>
      <c r="BR4582">
        <v>343.62273202152653</v>
      </c>
      <c r="BS4582">
        <v>4.96223008404343E-2</v>
      </c>
      <c r="BT4582">
        <v>3.0863713099200647E-4</v>
      </c>
      <c r="BU4582">
        <v>99.415650690515704</v>
      </c>
      <c r="BV4582">
        <v>0.51697654810216831</v>
      </c>
      <c r="BW4582">
        <v>13.809671833520921</v>
      </c>
      <c r="BX4582">
        <v>37.127309057262707</v>
      </c>
      <c r="BY4582">
        <v>34.467050519523916</v>
      </c>
      <c r="BZ4582">
        <v>1071.8381152458526</v>
      </c>
      <c r="CA4582">
        <v>265.88621334462056</v>
      </c>
      <c r="CB4582">
        <v>245.76907404535382</v>
      </c>
      <c r="CC4582" s="156">
        <v>0.69</v>
      </c>
      <c r="CD4582">
        <v>1580</v>
      </c>
      <c r="CE4582">
        <v>0.20710800017017128</v>
      </c>
      <c r="CF4582">
        <v>8.1875657516254225</v>
      </c>
      <c r="CG4582">
        <v>0.27583480031250585</v>
      </c>
      <c r="CH4582">
        <v>23.08598257798824</v>
      </c>
      <c r="CI4582">
        <v>6</v>
      </c>
    </row>
    <row r="4583" spans="47:87" x14ac:dyDescent="0.3">
      <c r="AU4583">
        <v>0.3</v>
      </c>
      <c r="AV4583">
        <v>20.000523056698423</v>
      </c>
      <c r="AW4583">
        <v>0.32189177137380759</v>
      </c>
      <c r="AX4583">
        <v>0.51042032631685497</v>
      </c>
      <c r="AY4583">
        <v>319.42975937403611</v>
      </c>
      <c r="AZ4583">
        <v>0.10075749263550608</v>
      </c>
      <c r="BA4583">
        <v>480.76180290427311</v>
      </c>
      <c r="BB4583">
        <v>393.89334576487948</v>
      </c>
      <c r="BC4583">
        <v>1</v>
      </c>
      <c r="BD4583">
        <v>50.937404229605669</v>
      </c>
      <c r="BE4583">
        <v>97.054625247246648</v>
      </c>
      <c r="BF4583">
        <v>9.5459517023628155</v>
      </c>
      <c r="BG4583">
        <v>4.7982805147247483</v>
      </c>
      <c r="BH4583">
        <v>403.91470753139663</v>
      </c>
      <c r="BI4583">
        <v>0.20000000000000004</v>
      </c>
      <c r="BJ4583">
        <v>3197.6995125181847</v>
      </c>
      <c r="BK4583">
        <v>672.48232727786103</v>
      </c>
      <c r="BL4583">
        <v>913.2323790046571</v>
      </c>
      <c r="BM4583">
        <v>906.87052021116369</v>
      </c>
      <c r="BN4583">
        <v>97.041321671809456</v>
      </c>
      <c r="BO4583">
        <v>29.075035650932254</v>
      </c>
      <c r="BP4583">
        <v>5.0911798369662135E-2</v>
      </c>
      <c r="BQ4583">
        <v>100</v>
      </c>
      <c r="BR4583">
        <v>419.13342841151297</v>
      </c>
      <c r="BS4583">
        <v>5.5329163785386132E-2</v>
      </c>
      <c r="BT4583">
        <v>3.041199349948644E-4</v>
      </c>
      <c r="BU4583">
        <v>7.4778695592669955</v>
      </c>
      <c r="BV4583">
        <v>0.51344512223895533</v>
      </c>
      <c r="BW4583">
        <v>14.901858938260386</v>
      </c>
      <c r="BX4583">
        <v>36.354378240482781</v>
      </c>
      <c r="BY4583">
        <v>33.597777694196196</v>
      </c>
      <c r="BZ4583">
        <v>920.53203633006638</v>
      </c>
      <c r="CA4583">
        <v>136.79135509758774</v>
      </c>
      <c r="CB4583">
        <v>237.17553568156524</v>
      </c>
      <c r="CC4583" s="156">
        <v>0.88</v>
      </c>
      <c r="CD4583">
        <v>1200</v>
      </c>
      <c r="CE4583">
        <v>0.41725489170633412</v>
      </c>
      <c r="CF4583">
        <v>8.2751370377293743</v>
      </c>
      <c r="CG4583">
        <v>0.35532163209401935</v>
      </c>
      <c r="CH4583">
        <v>40.918250964652188</v>
      </c>
      <c r="CI4583">
        <v>4</v>
      </c>
    </row>
    <row r="4584" spans="47:87" x14ac:dyDescent="0.3">
      <c r="AU4584">
        <v>0.3</v>
      </c>
      <c r="AV4584">
        <v>18.91708911640351</v>
      </c>
      <c r="AW4584">
        <v>0.27771787566480421</v>
      </c>
      <c r="AX4584">
        <v>1.0038110592767249</v>
      </c>
      <c r="AY4584">
        <v>333.68193782574303</v>
      </c>
      <c r="AZ4584">
        <v>9.9329522176082083E-2</v>
      </c>
      <c r="BA4584">
        <v>369.4968217586802</v>
      </c>
      <c r="BB4584">
        <v>384.61245730287987</v>
      </c>
      <c r="BC4584">
        <v>1</v>
      </c>
      <c r="BD4584">
        <v>44.822921321387199</v>
      </c>
      <c r="BE4584">
        <v>95.944614789057383</v>
      </c>
      <c r="BF4584">
        <v>19.159948697281536</v>
      </c>
      <c r="BG4584">
        <v>5.6253363105063654</v>
      </c>
      <c r="BH4584">
        <v>457.88229473009</v>
      </c>
      <c r="BI4584">
        <v>0.2</v>
      </c>
      <c r="BJ4584">
        <v>2697.9514973083974</v>
      </c>
      <c r="BK4584">
        <v>677.09090576813378</v>
      </c>
      <c r="BL4584">
        <v>859.79363093681036</v>
      </c>
      <c r="BM4584">
        <v>914.28994263376637</v>
      </c>
      <c r="BN4584">
        <v>136.98221230773336</v>
      </c>
      <c r="BO4584">
        <v>25.044787671115248</v>
      </c>
      <c r="BP4584">
        <v>4.874518708327498E-2</v>
      </c>
      <c r="BQ4584">
        <v>100</v>
      </c>
      <c r="BR4584">
        <v>358.33816507183974</v>
      </c>
      <c r="BS4584">
        <v>5.4286819368631695E-2</v>
      </c>
      <c r="BT4584">
        <v>3.3461553246801241E-4</v>
      </c>
      <c r="BU4584">
        <v>119.16907136468893</v>
      </c>
      <c r="BV4584">
        <v>0.55103624752550195</v>
      </c>
      <c r="BW4584">
        <v>15.272528820082293</v>
      </c>
      <c r="BX4584">
        <v>36.183283288966592</v>
      </c>
      <c r="BY4584">
        <v>31.091759671845864</v>
      </c>
      <c r="BZ4584">
        <v>933.10692820254803</v>
      </c>
      <c r="CA4584">
        <v>312.45564910736397</v>
      </c>
      <c r="CB4584">
        <v>247.89451002790514</v>
      </c>
      <c r="CC4584" s="156">
        <v>1.1200000000000001</v>
      </c>
      <c r="CD4584">
        <v>1570</v>
      </c>
      <c r="CE4584">
        <v>7.6059331578602229E-2</v>
      </c>
      <c r="CF4584">
        <v>3.6543379420201281</v>
      </c>
      <c r="CG4584">
        <v>0.11157063236712662</v>
      </c>
      <c r="CH4584">
        <v>-5.724785455678532</v>
      </c>
      <c r="CI4584" t="s">
        <v>479</v>
      </c>
    </row>
    <row r="4585" spans="47:87" x14ac:dyDescent="0.3">
      <c r="AU4585">
        <v>0.3</v>
      </c>
      <c r="AV4585">
        <v>20.876860553544986</v>
      </c>
      <c r="AW4585">
        <v>0.30053300017749063</v>
      </c>
      <c r="AX4585">
        <v>0.79602310859388381</v>
      </c>
      <c r="AY4585">
        <v>333.13401897355203</v>
      </c>
      <c r="AZ4585">
        <v>0.10822288567824426</v>
      </c>
      <c r="BA4585">
        <v>348.7369692130909</v>
      </c>
      <c r="BB4585">
        <v>257.70936220616466</v>
      </c>
      <c r="BC4585">
        <v>1</v>
      </c>
      <c r="BD4585">
        <v>41.652971727306053</v>
      </c>
      <c r="BE4585">
        <v>109.10282854562244</v>
      </c>
      <c r="BF4585">
        <v>20.151957889689694</v>
      </c>
      <c r="BG4585">
        <v>6.0446704436001788</v>
      </c>
      <c r="BH4585">
        <v>408.95179692663737</v>
      </c>
      <c r="BI4585">
        <v>0.20000000000000009</v>
      </c>
      <c r="BJ4585">
        <v>2164.2611369788419</v>
      </c>
      <c r="BK4585">
        <v>704.42030970761061</v>
      </c>
      <c r="BL4585">
        <v>950.89600822521891</v>
      </c>
      <c r="BM4585">
        <v>985.88407019898079</v>
      </c>
      <c r="BN4585">
        <v>118.35602954355343</v>
      </c>
      <c r="BO4585">
        <v>27.17904990411942</v>
      </c>
      <c r="BP4585">
        <v>4.3429510147878332E-2</v>
      </c>
      <c r="BQ4585">
        <v>100</v>
      </c>
      <c r="BR4585">
        <v>345.50040689259265</v>
      </c>
      <c r="BS4585">
        <v>5.2888677475041244E-2</v>
      </c>
      <c r="BT4585">
        <v>3.005570994582464E-4</v>
      </c>
      <c r="BU4585">
        <v>0</v>
      </c>
      <c r="BV4585">
        <v>0.54084006655129202</v>
      </c>
      <c r="BW4585">
        <v>14.960060632851436</v>
      </c>
      <c r="BX4585">
        <v>36.303873433040053</v>
      </c>
      <c r="BY4585">
        <v>38.584713971615002</v>
      </c>
      <c r="BZ4585">
        <v>1341.2058523942612</v>
      </c>
      <c r="CA4585">
        <v>284.85875318522022</v>
      </c>
      <c r="CB4585">
        <v>215.29447474315003</v>
      </c>
      <c r="CC4585" s="156">
        <v>0.97</v>
      </c>
      <c r="CD4585">
        <v>1950</v>
      </c>
      <c r="CE4585">
        <v>0.1286257154665893</v>
      </c>
      <c r="CF4585">
        <v>4.6688883123063478</v>
      </c>
      <c r="CG4585">
        <v>0.1711211079919979</v>
      </c>
      <c r="CH4585">
        <v>5.1115114397878489</v>
      </c>
      <c r="CI4585">
        <v>13</v>
      </c>
    </row>
    <row r="4586" spans="47:87" x14ac:dyDescent="0.3">
      <c r="AU4586">
        <v>0.3</v>
      </c>
      <c r="AV4586">
        <v>17.890025950161608</v>
      </c>
      <c r="AW4586">
        <v>0.35223617182863187</v>
      </c>
      <c r="AX4586">
        <v>2.2212098763501205</v>
      </c>
      <c r="AY4586">
        <v>360.33745704949848</v>
      </c>
      <c r="AZ4586">
        <v>8.7893693753860982E-2</v>
      </c>
      <c r="BA4586">
        <v>446.29902806616678</v>
      </c>
      <c r="BB4586">
        <v>321.56936813102243</v>
      </c>
      <c r="BC4586">
        <v>1</v>
      </c>
      <c r="BD4586">
        <v>41.782098942748931</v>
      </c>
      <c r="BE4586">
        <v>93.42960764413175</v>
      </c>
      <c r="BF4586">
        <v>18.383035608202235</v>
      </c>
      <c r="BG4586">
        <v>5.1326726205917632</v>
      </c>
      <c r="BH4586">
        <v>414.17336222073226</v>
      </c>
      <c r="BI4586">
        <v>0.2</v>
      </c>
      <c r="BJ4586">
        <v>2512.6220556454359</v>
      </c>
      <c r="BK4586">
        <v>675.44145206410315</v>
      </c>
      <c r="BL4586">
        <v>867.05238829323196</v>
      </c>
      <c r="BM4586">
        <v>756.2233905932344</v>
      </c>
      <c r="BN4586">
        <v>185.0254127869193</v>
      </c>
      <c r="BO4586">
        <v>31.850093142885306</v>
      </c>
      <c r="BP4586">
        <v>5.1671666878049964E-2</v>
      </c>
      <c r="BQ4586">
        <v>100</v>
      </c>
      <c r="BR4586">
        <v>345.25791624847699</v>
      </c>
      <c r="BS4586">
        <v>5.7992264672925335E-2</v>
      </c>
      <c r="BT4586">
        <v>3.2011744209499708E-4</v>
      </c>
      <c r="BU4586">
        <v>133.0022318214136</v>
      </c>
      <c r="BV4586">
        <v>0.53923977853783034</v>
      </c>
      <c r="BW4586">
        <v>15.252179854264064</v>
      </c>
      <c r="BX4586">
        <v>34.747684008970111</v>
      </c>
      <c r="BY4586">
        <v>27.998271760136895</v>
      </c>
      <c r="BZ4586">
        <v>978.39219254537841</v>
      </c>
      <c r="CA4586">
        <v>275.33253926076372</v>
      </c>
      <c r="CB4586">
        <v>232.68061006540376</v>
      </c>
      <c r="CC4586" s="156">
        <v>1</v>
      </c>
      <c r="CD4586">
        <v>2100</v>
      </c>
      <c r="CE4586">
        <v>3.5351364294763155E-2</v>
      </c>
      <c r="CF4586">
        <v>2.3416840916391073</v>
      </c>
      <c r="CG4586">
        <v>7.3145073759360649E-2</v>
      </c>
      <c r="CH4586">
        <v>-12.358238200348625</v>
      </c>
      <c r="CI4586" t="s">
        <v>479</v>
      </c>
    </row>
    <row r="4587" spans="47:87" x14ac:dyDescent="0.3">
      <c r="AU4587">
        <v>0.3</v>
      </c>
      <c r="AV4587">
        <v>20.037882492617271</v>
      </c>
      <c r="AW4587">
        <v>0.25446558891491711</v>
      </c>
      <c r="AX4587">
        <v>0</v>
      </c>
      <c r="AY4587">
        <v>316.98726490074415</v>
      </c>
      <c r="AZ4587">
        <v>9.3681765115268628E-2</v>
      </c>
      <c r="BA4587">
        <v>439.83067686818771</v>
      </c>
      <c r="BB4587">
        <v>350.37595398049893</v>
      </c>
      <c r="BC4587">
        <v>1</v>
      </c>
      <c r="BD4587">
        <v>44.819284973293875</v>
      </c>
      <c r="BE4587">
        <v>91.508697607668282</v>
      </c>
      <c r="BF4587">
        <v>19.366655669995698</v>
      </c>
      <c r="BG4587">
        <v>5.9782445753113684</v>
      </c>
      <c r="BH4587">
        <v>441.71689938384486</v>
      </c>
      <c r="BI4587">
        <v>0.20000000000000004</v>
      </c>
      <c r="BJ4587">
        <v>2685.0404210798552</v>
      </c>
      <c r="BK4587">
        <v>690.95678910544495</v>
      </c>
      <c r="BL4587">
        <v>912.17379782485523</v>
      </c>
      <c r="BM4587">
        <v>860.64513109614381</v>
      </c>
      <c r="BN4587">
        <v>114.70509704706743</v>
      </c>
      <c r="BO4587">
        <v>22.87654551461149</v>
      </c>
      <c r="BP4587">
        <v>5.3307066156748691E-2</v>
      </c>
      <c r="BQ4587">
        <v>100</v>
      </c>
      <c r="BR4587">
        <v>343.57478784588284</v>
      </c>
      <c r="BS4587">
        <v>5.4001825047682521E-2</v>
      </c>
      <c r="BT4587">
        <v>2.9093568518714393E-4</v>
      </c>
      <c r="BU4587">
        <v>0</v>
      </c>
      <c r="BV4587">
        <v>0.51705567542970021</v>
      </c>
      <c r="BW4587">
        <v>14.829175383071126</v>
      </c>
      <c r="BX4587">
        <v>35.48486158712786</v>
      </c>
      <c r="BY4587">
        <v>32.349676360871022</v>
      </c>
      <c r="BZ4587">
        <v>1053.6728001399774</v>
      </c>
      <c r="CA4587">
        <v>196.58026232504523</v>
      </c>
      <c r="CB4587">
        <v>240.29577300672935</v>
      </c>
      <c r="CC4587" s="156">
        <v>0.85</v>
      </c>
      <c r="CD4587">
        <v>1700</v>
      </c>
      <c r="CE4587">
        <v>0.16441915152243958</v>
      </c>
      <c r="CF4587">
        <v>5.1100186040912829</v>
      </c>
      <c r="CG4587">
        <v>0.20189274012428179</v>
      </c>
      <c r="CH4587">
        <v>13.130799378355411</v>
      </c>
      <c r="CI4587">
        <v>8</v>
      </c>
    </row>
    <row r="4588" spans="47:87" x14ac:dyDescent="0.3">
      <c r="AU4588">
        <v>0.3</v>
      </c>
      <c r="AV4588">
        <v>21.061416175147812</v>
      </c>
      <c r="AW4588">
        <v>0.31699727816875817</v>
      </c>
      <c r="AX4588">
        <v>1.5974205072197933</v>
      </c>
      <c r="AY4588">
        <v>344.03199558444339</v>
      </c>
      <c r="AZ4588">
        <v>9.2841151887163978E-2</v>
      </c>
      <c r="BA4588">
        <v>454.28270341721037</v>
      </c>
      <c r="BB4588">
        <v>321.24414464457465</v>
      </c>
      <c r="BC4588">
        <v>1</v>
      </c>
      <c r="BD4588">
        <v>48.889954578970965</v>
      </c>
      <c r="BE4588">
        <v>103.9855872315508</v>
      </c>
      <c r="BF4588">
        <v>14.682207753071854</v>
      </c>
      <c r="BG4588">
        <v>4.7488227502628177</v>
      </c>
      <c r="BH4588">
        <v>389.40422799778213</v>
      </c>
      <c r="BI4588">
        <v>0.19999999999999996</v>
      </c>
      <c r="BJ4588">
        <v>2687.1117402979203</v>
      </c>
      <c r="BK4588">
        <v>681.44368388745977</v>
      </c>
      <c r="BL4588">
        <v>825.56121030945064</v>
      </c>
      <c r="BM4588">
        <v>829.66387790023839</v>
      </c>
      <c r="BN4588">
        <v>163.82885744731993</v>
      </c>
      <c r="BO4588">
        <v>28.608513308759058</v>
      </c>
      <c r="BP4588">
        <v>5.3132451226621774E-2</v>
      </c>
      <c r="BQ4588">
        <v>100</v>
      </c>
      <c r="BR4588">
        <v>304.04145726726284</v>
      </c>
      <c r="BS4588">
        <v>5.7097882350306016E-2</v>
      </c>
      <c r="BT4588">
        <v>2.8349994980715333E-4</v>
      </c>
      <c r="BU4588">
        <v>0</v>
      </c>
      <c r="BV4588">
        <v>0.55996420494588273</v>
      </c>
      <c r="BW4588">
        <v>13.834418278534075</v>
      </c>
      <c r="BX4588">
        <v>34.884766534274469</v>
      </c>
      <c r="BY4588">
        <v>31.87034625418941</v>
      </c>
      <c r="BZ4588">
        <v>886.46972563643385</v>
      </c>
      <c r="CA4588">
        <v>314.73791438599028</v>
      </c>
      <c r="CB4588">
        <v>218.81641454513598</v>
      </c>
      <c r="CC4588" s="156">
        <v>0.91</v>
      </c>
      <c r="CD4588">
        <v>1860</v>
      </c>
      <c r="CE4588">
        <v>9.746989645595372E-2</v>
      </c>
      <c r="CF4588">
        <v>3.4089387823174553</v>
      </c>
      <c r="CG4588">
        <v>0.13273799300299635</v>
      </c>
      <c r="CH4588">
        <v>0.10310747685461008</v>
      </c>
      <c r="CI4588">
        <v>17</v>
      </c>
    </row>
    <row r="4589" spans="47:87" x14ac:dyDescent="0.3">
      <c r="AU4589">
        <v>0.3</v>
      </c>
      <c r="AV4589">
        <v>20.470153535810308</v>
      </c>
      <c r="AW4589">
        <v>0.27165191034606129</v>
      </c>
      <c r="AX4589">
        <v>2.0974025836764119</v>
      </c>
      <c r="AY4589">
        <v>337.89489699647976</v>
      </c>
      <c r="AZ4589">
        <v>0.10245106482868974</v>
      </c>
      <c r="BA4589">
        <v>402.52696752125627</v>
      </c>
      <c r="BB4589">
        <v>398.58530445830962</v>
      </c>
      <c r="BC4589">
        <v>1</v>
      </c>
      <c r="BD4589">
        <v>40.269250524286335</v>
      </c>
      <c r="BE4589">
        <v>117.18871276818354</v>
      </c>
      <c r="BF4589">
        <v>19.205211773314105</v>
      </c>
      <c r="BG4589">
        <v>5.5225012171293253</v>
      </c>
      <c r="BH4589">
        <v>427.52397490669995</v>
      </c>
      <c r="BI4589">
        <v>0.2</v>
      </c>
      <c r="BJ4589">
        <v>2410.1592933288962</v>
      </c>
      <c r="BK4589">
        <v>710.79579140199792</v>
      </c>
      <c r="BL4589">
        <v>951.35718603641362</v>
      </c>
      <c r="BM4589">
        <v>944.03448774546905</v>
      </c>
      <c r="BN4589">
        <v>124.10223541507548</v>
      </c>
      <c r="BO4589">
        <v>24.219035527230048</v>
      </c>
      <c r="BP4589">
        <v>8.1475727704432094E-2</v>
      </c>
      <c r="BQ4589">
        <v>100</v>
      </c>
      <c r="BR4589">
        <v>390.00785876053442</v>
      </c>
      <c r="BS4589">
        <v>5.4214713908549476E-2</v>
      </c>
      <c r="BT4589">
        <v>3.0388968780348339E-4</v>
      </c>
      <c r="BU4589">
        <v>0</v>
      </c>
      <c r="BV4589">
        <v>0.55975643009291032</v>
      </c>
      <c r="BW4589">
        <v>15.645302501351821</v>
      </c>
      <c r="BX4589">
        <v>32.578013465532543</v>
      </c>
      <c r="BY4589">
        <v>28.925417947731464</v>
      </c>
      <c r="BZ4589">
        <v>1062.643033486723</v>
      </c>
      <c r="CA4589">
        <v>237.95051923740337</v>
      </c>
      <c r="CB4589">
        <v>237.12372962737808</v>
      </c>
      <c r="CC4589" s="156">
        <v>1.1000000000000001</v>
      </c>
      <c r="CD4589">
        <v>1680</v>
      </c>
      <c r="CE4589">
        <v>1.1427787169779213E-2</v>
      </c>
      <c r="CF4589">
        <v>1.9076561011343927</v>
      </c>
      <c r="CG4589">
        <v>6.7326449540336952E-2</v>
      </c>
      <c r="CH4589">
        <v>-12.854502333770986</v>
      </c>
      <c r="CI4589" t="s">
        <v>479</v>
      </c>
    </row>
    <row r="4590" spans="47:87" x14ac:dyDescent="0.3">
      <c r="AU4590">
        <v>0.3</v>
      </c>
      <c r="AV4590">
        <v>22.125548395978271</v>
      </c>
      <c r="AW4590">
        <v>0.36563038741287096</v>
      </c>
      <c r="AX4590">
        <v>2.0433124714533162</v>
      </c>
      <c r="AY4590">
        <v>321.21236641291813</v>
      </c>
      <c r="AZ4590">
        <v>9.5735320304958654E-2</v>
      </c>
      <c r="BA4590">
        <v>446.83836224258232</v>
      </c>
      <c r="BB4590">
        <v>358.32117735897629</v>
      </c>
      <c r="BC4590">
        <v>1</v>
      </c>
      <c r="BD4590">
        <v>47.739427009052726</v>
      </c>
      <c r="BE4590">
        <v>97.343474321284972</v>
      </c>
      <c r="BF4590">
        <v>20.375755652706637</v>
      </c>
      <c r="BG4590">
        <v>5.4032390188234807</v>
      </c>
      <c r="BH4590">
        <v>401.8733795068373</v>
      </c>
      <c r="BI4590">
        <v>0.20000000000000007</v>
      </c>
      <c r="BJ4590">
        <v>2482.7095459923071</v>
      </c>
      <c r="BK4590">
        <v>670.61844254386153</v>
      </c>
      <c r="BL4590">
        <v>889.20449461714247</v>
      </c>
      <c r="BM4590">
        <v>874.85521310691945</v>
      </c>
      <c r="BN4590">
        <v>128.0904710343203</v>
      </c>
      <c r="BO4590">
        <v>33.069941607829598</v>
      </c>
      <c r="BP4590">
        <v>5.2557884589960885E-2</v>
      </c>
      <c r="BQ4590">
        <v>100</v>
      </c>
      <c r="BR4590">
        <v>333.26537136826198</v>
      </c>
      <c r="BS4590">
        <v>5.2563625749913981E-2</v>
      </c>
      <c r="BT4590">
        <v>3.1113687538961257E-4</v>
      </c>
      <c r="BU4590">
        <v>56.030467938897544</v>
      </c>
      <c r="BV4590">
        <v>0.55008896401230156</v>
      </c>
      <c r="BW4590">
        <v>15.308537978671962</v>
      </c>
      <c r="BX4590">
        <v>36.759903346459289</v>
      </c>
      <c r="BY4590">
        <v>36.328113836459778</v>
      </c>
      <c r="BZ4590">
        <v>836.14689239576956</v>
      </c>
      <c r="CA4590">
        <v>264.8308026128347</v>
      </c>
      <c r="CB4590">
        <v>228.71962909615959</v>
      </c>
      <c r="CC4590" s="156">
        <v>0.98</v>
      </c>
      <c r="CD4590">
        <v>1120</v>
      </c>
      <c r="CE4590">
        <v>0.17989848751344217</v>
      </c>
      <c r="CF4590">
        <v>6.0584583231903792</v>
      </c>
      <c r="CG4590">
        <v>0.21764369904602188</v>
      </c>
      <c r="CH4590">
        <v>18.273509610638811</v>
      </c>
      <c r="CI4590">
        <v>8</v>
      </c>
    </row>
    <row r="4591" spans="47:87" x14ac:dyDescent="0.3">
      <c r="AU4591">
        <v>0.3</v>
      </c>
      <c r="AV4591">
        <v>20.574799763549091</v>
      </c>
      <c r="AW4591">
        <v>0.32884236877410794</v>
      </c>
      <c r="AX4591">
        <v>1.1864122001153667</v>
      </c>
      <c r="AY4591">
        <v>326.37364603565123</v>
      </c>
      <c r="AZ4591">
        <v>8.9801777599313307E-2</v>
      </c>
      <c r="BA4591">
        <v>430.3931969198984</v>
      </c>
      <c r="BB4591">
        <v>314.44168775775552</v>
      </c>
      <c r="BC4591">
        <v>1</v>
      </c>
      <c r="BD4591">
        <v>41.87958038834126</v>
      </c>
      <c r="BE4591">
        <v>88.277779821388535</v>
      </c>
      <c r="BF4591">
        <v>14.220331922234466</v>
      </c>
      <c r="BG4591">
        <v>3.6467466231152734</v>
      </c>
      <c r="BH4591">
        <v>411.16974816706755</v>
      </c>
      <c r="BI4591">
        <v>0.19999999999999998</v>
      </c>
      <c r="BJ4591">
        <v>2898.9199000530602</v>
      </c>
      <c r="BK4591">
        <v>668.98256672178354</v>
      </c>
      <c r="BL4591">
        <v>869.67853517793367</v>
      </c>
      <c r="BM4591">
        <v>911.19485538946776</v>
      </c>
      <c r="BN4591">
        <v>118.54769651045871</v>
      </c>
      <c r="BO4591">
        <v>29.633615933043732</v>
      </c>
      <c r="BP4591">
        <v>6.0476230321826703E-2</v>
      </c>
      <c r="BQ4591">
        <v>100</v>
      </c>
      <c r="BR4591">
        <v>334.26274260553555</v>
      </c>
      <c r="BS4591">
        <v>5.4404743068545841E-2</v>
      </c>
      <c r="BT4591">
        <v>3.0530992206689953E-4</v>
      </c>
      <c r="BU4591">
        <v>15.996604455469621</v>
      </c>
      <c r="BV4591">
        <v>0.57578009115523754</v>
      </c>
      <c r="BW4591">
        <v>14.727155393385702</v>
      </c>
      <c r="BX4591">
        <v>36.179003010354769</v>
      </c>
      <c r="BY4591">
        <v>29.325261062930558</v>
      </c>
      <c r="BZ4591">
        <v>862.98976566571162</v>
      </c>
      <c r="CA4591">
        <v>298.92273270507485</v>
      </c>
      <c r="CB4591">
        <v>225.52223778968852</v>
      </c>
      <c r="CC4591" s="156">
        <v>0.79</v>
      </c>
      <c r="CD4591">
        <v>1530</v>
      </c>
      <c r="CE4591">
        <v>0.27388055651383159</v>
      </c>
      <c r="CF4591">
        <v>10.177370653723885</v>
      </c>
      <c r="CG4591">
        <v>0.33047605914985173</v>
      </c>
      <c r="CH4591">
        <v>41.669610878997972</v>
      </c>
      <c r="CI4591">
        <v>4</v>
      </c>
    </row>
    <row r="4592" spans="47:87" x14ac:dyDescent="0.3">
      <c r="AU4592">
        <v>0.3</v>
      </c>
      <c r="AV4592">
        <v>18.940965140193963</v>
      </c>
      <c r="AW4592">
        <v>0.33001327411938608</v>
      </c>
      <c r="AX4592">
        <v>1.7777485596775027</v>
      </c>
      <c r="AY4592">
        <v>318.22644316276421</v>
      </c>
      <c r="AZ4592">
        <v>9.4262888546282758E-2</v>
      </c>
      <c r="BA4592">
        <v>458.9630519995888</v>
      </c>
      <c r="BB4592">
        <v>351.74611896911637</v>
      </c>
      <c r="BC4592">
        <v>1</v>
      </c>
      <c r="BD4592">
        <v>39.600439058077399</v>
      </c>
      <c r="BE4592">
        <v>105.93235363935887</v>
      </c>
      <c r="BF4592">
        <v>2.768061484327236</v>
      </c>
      <c r="BG4592">
        <v>6.5602512036469145</v>
      </c>
      <c r="BH4592">
        <v>439.78944565638892</v>
      </c>
      <c r="BI4592">
        <v>0.2</v>
      </c>
      <c r="BJ4592">
        <v>2449.0519441489164</v>
      </c>
      <c r="BK4592">
        <v>686.90010208863544</v>
      </c>
      <c r="BL4592">
        <v>902.57320648905227</v>
      </c>
      <c r="BM4592">
        <v>862.56080153433686</v>
      </c>
      <c r="BN4592">
        <v>134.0752203617829</v>
      </c>
      <c r="BO4592">
        <v>29.749720812429434</v>
      </c>
      <c r="BP4592">
        <v>5.9386581248609016E-2</v>
      </c>
      <c r="BQ4592">
        <v>100</v>
      </c>
      <c r="BR4592">
        <v>340.45813143307657</v>
      </c>
      <c r="BS4592">
        <v>5.4977183708976703E-2</v>
      </c>
      <c r="BT4592">
        <v>3.0913190106861141E-4</v>
      </c>
      <c r="BU4592">
        <v>0</v>
      </c>
      <c r="BV4592">
        <v>0.52224507048787816</v>
      </c>
      <c r="BW4592">
        <v>15.880609035788391</v>
      </c>
      <c r="BX4592">
        <v>36.844127742340156</v>
      </c>
      <c r="BY4592">
        <v>35.721480178871737</v>
      </c>
      <c r="BZ4592">
        <v>944.42696610650444</v>
      </c>
      <c r="CA4592">
        <v>299.98149455511509</v>
      </c>
      <c r="CB4592">
        <v>226.98527831022784</v>
      </c>
      <c r="CC4592" s="156">
        <v>1.07</v>
      </c>
      <c r="CD4592">
        <v>710</v>
      </c>
      <c r="CE4592">
        <v>0.34595070352894974</v>
      </c>
      <c r="CF4592">
        <v>8.0789395534609465</v>
      </c>
      <c r="CG4592">
        <v>0.31194282765624293</v>
      </c>
      <c r="CH4592">
        <v>37.657820339670749</v>
      </c>
      <c r="CI4592">
        <v>4</v>
      </c>
    </row>
    <row r="4593" spans="47:87" x14ac:dyDescent="0.3">
      <c r="AU4593">
        <v>0.3</v>
      </c>
      <c r="AV4593">
        <v>22.221978644881442</v>
      </c>
      <c r="AW4593">
        <v>0.33175720180467361</v>
      </c>
      <c r="AX4593">
        <v>1.4701379460912609</v>
      </c>
      <c r="AY4593">
        <v>337.87325992990867</v>
      </c>
      <c r="AZ4593">
        <v>8.6686619225655681E-2</v>
      </c>
      <c r="BA4593">
        <v>523.0686391528169</v>
      </c>
      <c r="BB4593">
        <v>315.08551440341159</v>
      </c>
      <c r="BC4593">
        <v>1</v>
      </c>
      <c r="BD4593">
        <v>38.32586885551688</v>
      </c>
      <c r="BE4593">
        <v>110.30249763071383</v>
      </c>
      <c r="BF4593">
        <v>16.94569636341857</v>
      </c>
      <c r="BG4593">
        <v>3.6831522105801699</v>
      </c>
      <c r="BH4593">
        <v>413.62528968275245</v>
      </c>
      <c r="BI4593">
        <v>0.19999999999999998</v>
      </c>
      <c r="BJ4593">
        <v>2657.0113086444785</v>
      </c>
      <c r="BK4593">
        <v>683.46391705636825</v>
      </c>
      <c r="BL4593">
        <v>893.65149623824789</v>
      </c>
      <c r="BM4593">
        <v>904.37464459947125</v>
      </c>
      <c r="BN4593">
        <v>184.90663900865019</v>
      </c>
      <c r="BO4593">
        <v>29.891907508887112</v>
      </c>
      <c r="BP4593">
        <v>6.1562570801637968E-2</v>
      </c>
      <c r="BQ4593">
        <v>100</v>
      </c>
      <c r="BR4593">
        <v>352.12444621236597</v>
      </c>
      <c r="BS4593">
        <v>5.1870599893312982E-2</v>
      </c>
      <c r="BT4593">
        <v>3.0042463290772686E-4</v>
      </c>
      <c r="BU4593">
        <v>0</v>
      </c>
      <c r="BV4593">
        <v>0.55414482463968118</v>
      </c>
      <c r="BW4593">
        <v>14.125520380734763</v>
      </c>
      <c r="BX4593">
        <v>34.217902073977825</v>
      </c>
      <c r="BY4593">
        <v>37.709178626594607</v>
      </c>
      <c r="BZ4593">
        <v>817.38121989856018</v>
      </c>
      <c r="CA4593">
        <v>200.97147024057301</v>
      </c>
      <c r="CB4593">
        <v>217.01079627094137</v>
      </c>
      <c r="CC4593" s="156">
        <v>1.04</v>
      </c>
      <c r="CD4593">
        <v>1620</v>
      </c>
      <c r="CE4593">
        <v>0.11719816410863393</v>
      </c>
      <c r="CF4593">
        <v>4.2532172312470404</v>
      </c>
      <c r="CG4593">
        <v>0.14881631727833819</v>
      </c>
      <c r="CH4593">
        <v>6.5974263581892947</v>
      </c>
      <c r="CI4593">
        <v>12</v>
      </c>
    </row>
    <row r="4594" spans="47:87" x14ac:dyDescent="0.3">
      <c r="AU4594">
        <v>0.3</v>
      </c>
      <c r="AV4594">
        <v>19.388245242001602</v>
      </c>
      <c r="AW4594">
        <v>0.32435588700787243</v>
      </c>
      <c r="AX4594">
        <v>1.1619642893330664</v>
      </c>
      <c r="AY4594">
        <v>315.35140377954963</v>
      </c>
      <c r="AZ4594">
        <v>0.11206826459666624</v>
      </c>
      <c r="BA4594">
        <v>447.43555740903167</v>
      </c>
      <c r="BB4594">
        <v>254.41267013242981</v>
      </c>
      <c r="BC4594">
        <v>1</v>
      </c>
      <c r="BD4594">
        <v>41.421206670252687</v>
      </c>
      <c r="BE4594">
        <v>107.19237170216905</v>
      </c>
      <c r="BF4594">
        <v>14.271961883623737</v>
      </c>
      <c r="BG4594">
        <v>5.7733648600173808</v>
      </c>
      <c r="BH4594">
        <v>436.74782091013702</v>
      </c>
      <c r="BI4594">
        <v>0.20000000000000007</v>
      </c>
      <c r="BJ4594">
        <v>2316.5048305959813</v>
      </c>
      <c r="BK4594">
        <v>693.89778418985316</v>
      </c>
      <c r="BL4594">
        <v>901.30052336903077</v>
      </c>
      <c r="BM4594">
        <v>946.70177796238659</v>
      </c>
      <c r="BN4594">
        <v>118.82053325700174</v>
      </c>
      <c r="BO4594">
        <v>29.331877600463311</v>
      </c>
      <c r="BP4594">
        <v>4.7091987103623383E-2</v>
      </c>
      <c r="BQ4594">
        <v>100</v>
      </c>
      <c r="BR4594">
        <v>457.80212649499458</v>
      </c>
      <c r="BS4594">
        <v>5.5717620248778223E-2</v>
      </c>
      <c r="BT4594">
        <v>3.0761666158684003E-4</v>
      </c>
      <c r="BU4594">
        <v>0</v>
      </c>
      <c r="BV4594">
        <v>0.53288045833225184</v>
      </c>
      <c r="BW4594">
        <v>15.385795166215273</v>
      </c>
      <c r="BX4594">
        <v>36.124711447609613</v>
      </c>
      <c r="BY4594">
        <v>33.902751705405208</v>
      </c>
      <c r="BZ4594">
        <v>1233.8532864859949</v>
      </c>
      <c r="CA4594">
        <v>234.83911269390609</v>
      </c>
      <c r="CB4594">
        <v>240.9073320615914</v>
      </c>
      <c r="CC4594" s="156">
        <v>1.01</v>
      </c>
      <c r="CD4594">
        <v>1840</v>
      </c>
      <c r="CE4594">
        <v>8.0581950666784419E-2</v>
      </c>
      <c r="CF4594">
        <v>3.536660280847876</v>
      </c>
      <c r="CG4594">
        <v>0.11270646283102781</v>
      </c>
      <c r="CH4594">
        <v>-5.8245433388461265</v>
      </c>
      <c r="CI4594" t="s">
        <v>479</v>
      </c>
    </row>
    <row r="4595" spans="47:87" x14ac:dyDescent="0.3">
      <c r="AU4595">
        <v>0.3</v>
      </c>
      <c r="AV4595">
        <v>18.210364968993975</v>
      </c>
      <c r="AW4595">
        <v>0.28256102637534458</v>
      </c>
      <c r="AX4595">
        <v>1.2376355649818236</v>
      </c>
      <c r="AY4595">
        <v>322.51681690556256</v>
      </c>
      <c r="AZ4595">
        <v>0.10023337756263423</v>
      </c>
      <c r="BA4595">
        <v>421.62182091471033</v>
      </c>
      <c r="BB4595">
        <v>347.43633803435011</v>
      </c>
      <c r="BC4595">
        <v>1</v>
      </c>
      <c r="BD4595">
        <v>39.964738655421158</v>
      </c>
      <c r="BE4595">
        <v>106.57225021740473</v>
      </c>
      <c r="BF4595">
        <v>12.026153939990177</v>
      </c>
      <c r="BG4595">
        <v>5.5594568200976591</v>
      </c>
      <c r="BH4595">
        <v>396.8978801384103</v>
      </c>
      <c r="BI4595">
        <v>0.2</v>
      </c>
      <c r="BJ4595">
        <v>1994.1360912398097</v>
      </c>
      <c r="BK4595">
        <v>671.07035870138952</v>
      </c>
      <c r="BL4595">
        <v>875.50270285741362</v>
      </c>
      <c r="BM4595">
        <v>788.29596119249675</v>
      </c>
      <c r="BN4595">
        <v>159.46267149795938</v>
      </c>
      <c r="BO4595">
        <v>25.481070045191924</v>
      </c>
      <c r="BP4595">
        <v>4.9657071495488883E-2</v>
      </c>
      <c r="BQ4595">
        <v>100</v>
      </c>
      <c r="BR4595">
        <v>301.89367990828771</v>
      </c>
      <c r="BS4595">
        <v>5.5036697349621341E-2</v>
      </c>
      <c r="BT4595">
        <v>2.9657777865017734E-4</v>
      </c>
      <c r="BU4595">
        <v>11.064343947738944</v>
      </c>
      <c r="BV4595">
        <v>0.57394590724930683</v>
      </c>
      <c r="BW4595">
        <v>14.484759805664899</v>
      </c>
      <c r="BX4595">
        <v>35.998160205997102</v>
      </c>
      <c r="BY4595">
        <v>35.446820133117534</v>
      </c>
      <c r="BZ4595">
        <v>941.25959110128383</v>
      </c>
      <c r="CA4595">
        <v>318.37071727559771</v>
      </c>
      <c r="CB4595">
        <v>224.7234635230231</v>
      </c>
      <c r="CC4595" s="156">
        <v>1.0900000000000001</v>
      </c>
      <c r="CD4595">
        <v>2710</v>
      </c>
      <c r="CE4595">
        <v>-6.3901383768552145E-2</v>
      </c>
      <c r="CF4595">
        <v>0.76902960965833955</v>
      </c>
      <c r="CG4595">
        <v>2.3236797697164895E-2</v>
      </c>
      <c r="CH4595">
        <v>-25.066658533062803</v>
      </c>
      <c r="CI4595" t="s">
        <v>479</v>
      </c>
    </row>
    <row r="4596" spans="47:87" x14ac:dyDescent="0.3">
      <c r="AU4596">
        <v>0.3</v>
      </c>
      <c r="AV4596">
        <v>20.338654311815347</v>
      </c>
      <c r="AW4596">
        <v>0.26782662104420324</v>
      </c>
      <c r="AX4596">
        <v>1.4563965803971803</v>
      </c>
      <c r="AY4596">
        <v>306.56513278199378</v>
      </c>
      <c r="AZ4596">
        <v>0.10161640867316228</v>
      </c>
      <c r="BA4596">
        <v>472.50379478524684</v>
      </c>
      <c r="BB4596">
        <v>289.52208046246437</v>
      </c>
      <c r="BC4596">
        <v>1</v>
      </c>
      <c r="BD4596">
        <v>39.768877269977921</v>
      </c>
      <c r="BE4596">
        <v>91.244419197621795</v>
      </c>
      <c r="BF4596">
        <v>10.719403416281208</v>
      </c>
      <c r="BG4596">
        <v>5.0626875076004474</v>
      </c>
      <c r="BH4596">
        <v>400.14972608896386</v>
      </c>
      <c r="BI4596">
        <v>0.2</v>
      </c>
      <c r="BJ4596">
        <v>2594.9056648769306</v>
      </c>
      <c r="BK4596">
        <v>686.24480196156162</v>
      </c>
      <c r="BL4596">
        <v>895.31732369855831</v>
      </c>
      <c r="BM4596">
        <v>960.19292080416017</v>
      </c>
      <c r="BN4596">
        <v>218.33852560305118</v>
      </c>
      <c r="BO4596">
        <v>24.449216284501382</v>
      </c>
      <c r="BP4596">
        <v>1.1010942038292247E-2</v>
      </c>
      <c r="BQ4596">
        <v>100</v>
      </c>
      <c r="BR4596">
        <v>388.32936674959706</v>
      </c>
      <c r="BS4596">
        <v>5.3002830020207371E-2</v>
      </c>
      <c r="BT4596">
        <v>3.4484148260824517E-4</v>
      </c>
      <c r="BU4596">
        <v>0</v>
      </c>
      <c r="BV4596">
        <v>0.53512698523465541</v>
      </c>
      <c r="BW4596">
        <v>14.580050418348039</v>
      </c>
      <c r="BX4596">
        <v>34.367902559019427</v>
      </c>
      <c r="BY4596">
        <v>29.881825750233673</v>
      </c>
      <c r="BZ4596">
        <v>967.67125671735084</v>
      </c>
      <c r="CA4596">
        <v>217.81249468588905</v>
      </c>
      <c r="CB4596">
        <v>222.3958613550457</v>
      </c>
      <c r="CC4596" s="156">
        <v>0.78</v>
      </c>
      <c r="CD4596">
        <v>1050</v>
      </c>
      <c r="CE4596">
        <v>0.27399547228986454</v>
      </c>
      <c r="CF4596">
        <v>9.8059899905415655</v>
      </c>
      <c r="CG4596">
        <v>0.33182983192944493</v>
      </c>
      <c r="CH4596">
        <v>31.450857572532598</v>
      </c>
      <c r="CI4596">
        <v>5</v>
      </c>
    </row>
    <row r="4597" spans="47:87" x14ac:dyDescent="0.3">
      <c r="AU4597">
        <v>0.3</v>
      </c>
      <c r="AV4597">
        <v>21.941386380318672</v>
      </c>
      <c r="AW4597">
        <v>0.31857150520483551</v>
      </c>
      <c r="AX4597">
        <v>1.2701859780395099</v>
      </c>
      <c r="AY4597">
        <v>322.58255928778368</v>
      </c>
      <c r="AZ4597">
        <v>9.4862302274957205E-2</v>
      </c>
      <c r="BA4597">
        <v>423.35165861391084</v>
      </c>
      <c r="BB4597">
        <v>310.99336658203305</v>
      </c>
      <c r="BC4597">
        <v>1</v>
      </c>
      <c r="BD4597">
        <v>37.395601893938775</v>
      </c>
      <c r="BE4597">
        <v>88.365681018813788</v>
      </c>
      <c r="BF4597">
        <v>18.65990284495853</v>
      </c>
      <c r="BG4597">
        <v>5.141605406934219</v>
      </c>
      <c r="BH4597">
        <v>444.91052069282904</v>
      </c>
      <c r="BI4597">
        <v>0.2</v>
      </c>
      <c r="BJ4597">
        <v>3410.2173564557247</v>
      </c>
      <c r="BK4597">
        <v>687.13961185083122</v>
      </c>
      <c r="BL4597">
        <v>845.01778852658617</v>
      </c>
      <c r="BM4597">
        <v>866.41771183910362</v>
      </c>
      <c r="BN4597">
        <v>134.71304708663638</v>
      </c>
      <c r="BO4597">
        <v>29.05969165882868</v>
      </c>
      <c r="BP4597">
        <v>1.5880469376102348E-2</v>
      </c>
      <c r="BQ4597">
        <v>100</v>
      </c>
      <c r="BR4597">
        <v>410.24881665194948</v>
      </c>
      <c r="BS4597">
        <v>5.4323198212192204E-2</v>
      </c>
      <c r="BT4597">
        <v>2.9950477991385829E-4</v>
      </c>
      <c r="BU4597">
        <v>30.801771644810852</v>
      </c>
      <c r="BV4597">
        <v>0.53919329793920334</v>
      </c>
      <c r="BW4597">
        <v>14.98479044751101</v>
      </c>
      <c r="BX4597">
        <v>36.146894282678979</v>
      </c>
      <c r="BY4597">
        <v>31.918119236300615</v>
      </c>
      <c r="BZ4597">
        <v>1057.1308115708177</v>
      </c>
      <c r="CA4597">
        <v>273.76063778722352</v>
      </c>
      <c r="CB4597">
        <v>232.60381586068394</v>
      </c>
      <c r="CC4597" s="156">
        <v>1.1399999999999999</v>
      </c>
      <c r="CD4597">
        <v>1590</v>
      </c>
      <c r="CE4597">
        <v>1.4576194803396447E-2</v>
      </c>
      <c r="CF4597">
        <v>1.9707295258494548</v>
      </c>
      <c r="CG4597">
        <v>6.0183207215560135E-2</v>
      </c>
      <c r="CH4597">
        <v>-14.937659469149899</v>
      </c>
      <c r="CI4597" t="s">
        <v>479</v>
      </c>
    </row>
    <row r="4598" spans="47:87" x14ac:dyDescent="0.3">
      <c r="AU4598">
        <v>0.3</v>
      </c>
      <c r="AV4598">
        <v>20.056473920035245</v>
      </c>
      <c r="AW4598">
        <v>0.28251825446969347</v>
      </c>
      <c r="AX4598">
        <v>1.7362965526253129</v>
      </c>
      <c r="AY4598">
        <v>318.55901892874169</v>
      </c>
      <c r="AZ4598">
        <v>0.10954631186161795</v>
      </c>
      <c r="BA4598">
        <v>391.73126487115553</v>
      </c>
      <c r="BB4598">
        <v>340.27578038321195</v>
      </c>
      <c r="BC4598">
        <v>1</v>
      </c>
      <c r="BD4598">
        <v>24.014068954562568</v>
      </c>
      <c r="BE4598">
        <v>80.655717985884692</v>
      </c>
      <c r="BF4598">
        <v>15.763299798689825</v>
      </c>
      <c r="BG4598">
        <v>5.5596790797980331</v>
      </c>
      <c r="BH4598">
        <v>377.79616914103349</v>
      </c>
      <c r="BI4598">
        <v>0.19999999999999998</v>
      </c>
      <c r="BJ4598">
        <v>2325.5762186196002</v>
      </c>
      <c r="BK4598">
        <v>660.45120179447235</v>
      </c>
      <c r="BL4598">
        <v>940.65794699549906</v>
      </c>
      <c r="BM4598">
        <v>918.26017293577411</v>
      </c>
      <c r="BN4598">
        <v>250.83631391648677</v>
      </c>
      <c r="BO4598">
        <v>25.584351566116428</v>
      </c>
      <c r="BP4598">
        <v>3.6603646366572394E-2</v>
      </c>
      <c r="BQ4598">
        <v>100</v>
      </c>
      <c r="BR4598">
        <v>335.61127604303897</v>
      </c>
      <c r="BS4598">
        <v>5.3205899528199117E-2</v>
      </c>
      <c r="BT4598">
        <v>3.0004940670961286E-4</v>
      </c>
      <c r="BU4598">
        <v>0</v>
      </c>
      <c r="BV4598">
        <v>0.56430409184298425</v>
      </c>
      <c r="BW4598">
        <v>14.24183784024558</v>
      </c>
      <c r="BX4598">
        <v>34.693543427643021</v>
      </c>
      <c r="BY4598">
        <v>32.442116040429184</v>
      </c>
      <c r="BZ4598">
        <v>1262.9051353824455</v>
      </c>
      <c r="CA4598">
        <v>189.12189407179198</v>
      </c>
      <c r="CB4598">
        <v>249.64658760774876</v>
      </c>
      <c r="CC4598" s="156">
        <v>1.1299999999999999</v>
      </c>
      <c r="CD4598">
        <v>2160</v>
      </c>
      <c r="CE4598">
        <v>5.3455827206783324E-2</v>
      </c>
      <c r="CF4598">
        <v>2.1267223486470179</v>
      </c>
      <c r="CG4598">
        <v>9.3956650986495888E-2</v>
      </c>
      <c r="CH4598">
        <v>-5.4947620286252512</v>
      </c>
      <c r="CI4598" t="s">
        <v>479</v>
      </c>
    </row>
    <row r="4599" spans="47:87" x14ac:dyDescent="0.3">
      <c r="AU4599">
        <v>0.3</v>
      </c>
      <c r="AV4599">
        <v>20.191685707488762</v>
      </c>
      <c r="AW4599">
        <v>0.31347053261880425</v>
      </c>
      <c r="AX4599">
        <v>1.2269693306873075</v>
      </c>
      <c r="AY4599">
        <v>304.39218416372518</v>
      </c>
      <c r="AZ4599">
        <v>0.11331414609534625</v>
      </c>
      <c r="BA4599">
        <v>393.12118529989169</v>
      </c>
      <c r="BB4599">
        <v>404.14045045293119</v>
      </c>
      <c r="BC4599">
        <v>1</v>
      </c>
      <c r="BD4599">
        <v>43.273159126718284</v>
      </c>
      <c r="BE4599">
        <v>94.581128561940261</v>
      </c>
      <c r="BF4599">
        <v>6.2075450091914428</v>
      </c>
      <c r="BG4599">
        <v>5.4476799352542695</v>
      </c>
      <c r="BH4599">
        <v>393.88553978256624</v>
      </c>
      <c r="BI4599">
        <v>0.19999999999999998</v>
      </c>
      <c r="BJ4599">
        <v>2424.0458528764016</v>
      </c>
      <c r="BK4599">
        <v>672.86587876708563</v>
      </c>
      <c r="BL4599">
        <v>930.88784691429885</v>
      </c>
      <c r="BM4599">
        <v>851.13208390879231</v>
      </c>
      <c r="BN4599">
        <v>167.39411646894408</v>
      </c>
      <c r="BO4599">
        <v>28.236212574060264</v>
      </c>
      <c r="BP4599">
        <v>5.8991645570875377E-2</v>
      </c>
      <c r="BQ4599">
        <v>100</v>
      </c>
      <c r="BR4599">
        <v>355.86170955496954</v>
      </c>
      <c r="BS4599">
        <v>5.6569088007659828E-2</v>
      </c>
      <c r="BT4599">
        <v>2.9026817002803516E-4</v>
      </c>
      <c r="BU4599">
        <v>33.390085030865542</v>
      </c>
      <c r="BV4599">
        <v>0.51677353987890762</v>
      </c>
      <c r="BW4599">
        <v>15.292718879718095</v>
      </c>
      <c r="BX4599">
        <v>38.455740582768208</v>
      </c>
      <c r="BY4599">
        <v>34.782530154268876</v>
      </c>
      <c r="BZ4599">
        <v>1070.2052747490243</v>
      </c>
      <c r="CA4599">
        <v>167.34473402402728</v>
      </c>
      <c r="CB4599">
        <v>217.77685065226231</v>
      </c>
      <c r="CC4599" s="156">
        <v>1.06</v>
      </c>
      <c r="CD4599">
        <v>610</v>
      </c>
      <c r="CE4599">
        <v>0.22949311066119549</v>
      </c>
      <c r="CF4599">
        <v>7.0130210169064515</v>
      </c>
      <c r="CG4599">
        <v>0.31140680563289103</v>
      </c>
      <c r="CH4599">
        <v>22.530811268443532</v>
      </c>
      <c r="CI4599">
        <v>5</v>
      </c>
    </row>
    <row r="4600" spans="47:87" x14ac:dyDescent="0.3">
      <c r="AU4600">
        <v>0.3</v>
      </c>
      <c r="AV4600">
        <v>20.749399608322545</v>
      </c>
      <c r="AW4600">
        <v>0.27609507673473876</v>
      </c>
      <c r="AX4600">
        <v>0.94361526243018745</v>
      </c>
      <c r="AY4600">
        <v>330.24524904565442</v>
      </c>
      <c r="AZ4600">
        <v>8.9573866715523587E-2</v>
      </c>
      <c r="BA4600">
        <v>441.41800723105655</v>
      </c>
      <c r="BB4600">
        <v>296.96119157324722</v>
      </c>
      <c r="BC4600">
        <v>1</v>
      </c>
      <c r="BD4600">
        <v>29.090319028667913</v>
      </c>
      <c r="BE4600">
        <v>107.54372313742455</v>
      </c>
      <c r="BF4600">
        <v>16.182972755647942</v>
      </c>
      <c r="BG4600">
        <v>2.8853641091669138</v>
      </c>
      <c r="BH4600">
        <v>436.76869202069946</v>
      </c>
      <c r="BI4600">
        <v>0.20000000000000007</v>
      </c>
      <c r="BJ4600">
        <v>2963.8714178680439</v>
      </c>
      <c r="BK4600">
        <v>695.73893344726389</v>
      </c>
      <c r="BL4600">
        <v>859.58674479305114</v>
      </c>
      <c r="BM4600">
        <v>896.3212273655779</v>
      </c>
      <c r="BN4600">
        <v>59.014645759719663</v>
      </c>
      <c r="BO4600">
        <v>25.100980306718885</v>
      </c>
      <c r="BP4600">
        <v>2.3928132178395584E-2</v>
      </c>
      <c r="BQ4600">
        <v>100</v>
      </c>
      <c r="BR4600">
        <v>404.05217006468393</v>
      </c>
      <c r="BS4600">
        <v>5.5721342539605777E-2</v>
      </c>
      <c r="BT4600">
        <v>3.2330750043694292E-4</v>
      </c>
      <c r="BU4600">
        <v>0</v>
      </c>
      <c r="BV4600">
        <v>0.57890126388102003</v>
      </c>
      <c r="BW4600">
        <v>14.656571431247647</v>
      </c>
      <c r="BX4600">
        <v>33.645444263510967</v>
      </c>
      <c r="BY4600">
        <v>32.606508182712702</v>
      </c>
      <c r="BZ4600">
        <v>1201.2246419139642</v>
      </c>
      <c r="CA4600">
        <v>361.4607290299391</v>
      </c>
      <c r="CB4600">
        <v>233.84878996577135</v>
      </c>
      <c r="CC4600" s="156">
        <v>0.86</v>
      </c>
      <c r="CD4600">
        <v>2350</v>
      </c>
      <c r="CE4600">
        <v>0.13119206311810294</v>
      </c>
      <c r="CF4600">
        <v>5.9896183193252934</v>
      </c>
      <c r="CG4600">
        <v>0.17492158377835831</v>
      </c>
      <c r="CH4600">
        <v>5.8466266061351444</v>
      </c>
      <c r="CI4600">
        <v>12</v>
      </c>
    </row>
    <row r="4601" spans="47:87" x14ac:dyDescent="0.3">
      <c r="AU4601">
        <v>0.3</v>
      </c>
      <c r="AV4601">
        <v>19.855758306085086</v>
      </c>
      <c r="AW4601">
        <v>0.37686736757856276</v>
      </c>
      <c r="AX4601">
        <v>1.5496205231837332</v>
      </c>
      <c r="AY4601">
        <v>328.84667391243727</v>
      </c>
      <c r="AZ4601">
        <v>9.4576243252034259E-2</v>
      </c>
      <c r="BA4601">
        <v>384.74185537503587</v>
      </c>
      <c r="BB4601">
        <v>298.24415294307653</v>
      </c>
      <c r="BC4601">
        <v>1</v>
      </c>
      <c r="BD4601">
        <v>50.857490321384546</v>
      </c>
      <c r="BE4601">
        <v>102.94271120160656</v>
      </c>
      <c r="BF4601">
        <v>16.394631602210527</v>
      </c>
      <c r="BG4601">
        <v>4.182649077213398</v>
      </c>
      <c r="BH4601">
        <v>379.92834378682363</v>
      </c>
      <c r="BI4601">
        <v>0.2</v>
      </c>
      <c r="BJ4601">
        <v>2602.5741462456567</v>
      </c>
      <c r="BK4601">
        <v>687.01887231626142</v>
      </c>
      <c r="BL4601">
        <v>971.49100803313922</v>
      </c>
      <c r="BM4601">
        <v>1044.0359665091996</v>
      </c>
      <c r="BN4601">
        <v>72.59850687976747</v>
      </c>
      <c r="BO4601">
        <v>34.501835529233837</v>
      </c>
      <c r="BP4601">
        <v>3.7685604381873148E-3</v>
      </c>
      <c r="BQ4601">
        <v>100</v>
      </c>
      <c r="BR4601">
        <v>339.30524797712991</v>
      </c>
      <c r="BS4601">
        <v>5.6394840671972563E-2</v>
      </c>
      <c r="BT4601">
        <v>3.1148824022020208E-4</v>
      </c>
      <c r="BU4601">
        <v>0</v>
      </c>
      <c r="BV4601">
        <v>0.57726216990206181</v>
      </c>
      <c r="BW4601">
        <v>16.091767385569195</v>
      </c>
      <c r="BX4601">
        <v>35.792069036932432</v>
      </c>
      <c r="BY4601">
        <v>38.653822403247773</v>
      </c>
      <c r="BZ4601">
        <v>855.82706555199934</v>
      </c>
      <c r="CA4601">
        <v>256.54902697991224</v>
      </c>
      <c r="CB4601">
        <v>215.4315966687208</v>
      </c>
      <c r="CC4601" s="156">
        <v>0.89</v>
      </c>
      <c r="CD4601">
        <v>1930</v>
      </c>
      <c r="CE4601">
        <v>0.12303829195940064</v>
      </c>
      <c r="CF4601">
        <v>4.4253187816435027</v>
      </c>
      <c r="CG4601">
        <v>0.13369019832922022</v>
      </c>
      <c r="CH4601">
        <v>4.4581811568544438</v>
      </c>
      <c r="CI4601">
        <v>15</v>
      </c>
    </row>
    <row r="4602" spans="47:87" x14ac:dyDescent="0.3">
      <c r="AU4602">
        <v>0.3</v>
      </c>
      <c r="AV4602">
        <v>20.579777160279853</v>
      </c>
      <c r="AW4602">
        <v>0.30524217421684696</v>
      </c>
      <c r="AX4602">
        <v>2.0188028760928525</v>
      </c>
      <c r="AY4602">
        <v>325.33000772102667</v>
      </c>
      <c r="AZ4602">
        <v>8.0477961777029428E-2</v>
      </c>
      <c r="BA4602">
        <v>448.70496864683986</v>
      </c>
      <c r="BB4602">
        <v>355.27014805841753</v>
      </c>
      <c r="BC4602">
        <v>1</v>
      </c>
      <c r="BD4602">
        <v>40.915277368178629</v>
      </c>
      <c r="BE4602">
        <v>107.20225419894675</v>
      </c>
      <c r="BF4602">
        <v>22.747890205325835</v>
      </c>
      <c r="BG4602">
        <v>7.8196822758449311</v>
      </c>
      <c r="BH4602">
        <v>426.8432971722836</v>
      </c>
      <c r="BI4602">
        <v>0.19999999999999998</v>
      </c>
      <c r="BJ4602">
        <v>2984.8896642218583</v>
      </c>
      <c r="BK4602">
        <v>679.40424483406321</v>
      </c>
      <c r="BL4602">
        <v>883.20875099741954</v>
      </c>
      <c r="BM4602">
        <v>956.65538186868014</v>
      </c>
      <c r="BN4602">
        <v>55.856255387306717</v>
      </c>
      <c r="BO4602">
        <v>27.796296603677082</v>
      </c>
      <c r="BP4602">
        <v>2.1031650493909253E-2</v>
      </c>
      <c r="BQ4602">
        <v>100</v>
      </c>
      <c r="BR4602">
        <v>339.43777834445251</v>
      </c>
      <c r="BS4602">
        <v>5.322300791296096E-2</v>
      </c>
      <c r="BT4602">
        <v>2.9677482024700994E-4</v>
      </c>
      <c r="BU4602">
        <v>56.322990642998526</v>
      </c>
      <c r="BV4602">
        <v>0.53633886960532917</v>
      </c>
      <c r="BW4602">
        <v>13.877462140341516</v>
      </c>
      <c r="BX4602">
        <v>35.893313941218132</v>
      </c>
      <c r="BY4602">
        <v>33.839602587204716</v>
      </c>
      <c r="BZ4602">
        <v>751.00654473834607</v>
      </c>
      <c r="CA4602">
        <v>341.42862642263111</v>
      </c>
      <c r="CB4602">
        <v>236.42700841744917</v>
      </c>
      <c r="CC4602" s="156">
        <v>1</v>
      </c>
      <c r="CD4602">
        <v>1940</v>
      </c>
      <c r="CE4602">
        <v>7.5298411833511159E-2</v>
      </c>
      <c r="CF4602">
        <v>3.237865386818942</v>
      </c>
      <c r="CG4602">
        <v>0.1068734164744483</v>
      </c>
      <c r="CH4602">
        <v>-2.6356510042349601</v>
      </c>
      <c r="CI4602" t="s">
        <v>479</v>
      </c>
    </row>
    <row r="4603" spans="47:87" x14ac:dyDescent="0.3">
      <c r="AU4603">
        <v>0.3</v>
      </c>
      <c r="AV4603">
        <v>17.221520150135799</v>
      </c>
      <c r="AW4603">
        <v>0.34297699633567508</v>
      </c>
      <c r="AX4603">
        <v>2.2628228135303559</v>
      </c>
      <c r="AY4603">
        <v>322.09591145739307</v>
      </c>
      <c r="AZ4603">
        <v>0.11696398814581155</v>
      </c>
      <c r="BA4603">
        <v>442.84517966836779</v>
      </c>
      <c r="BB4603">
        <v>356.81621261958998</v>
      </c>
      <c r="BC4603">
        <v>1</v>
      </c>
      <c r="BD4603">
        <v>47.968382770636616</v>
      </c>
      <c r="BE4603">
        <v>104.48644491145862</v>
      </c>
      <c r="BF4603">
        <v>25.513192861801944</v>
      </c>
      <c r="BG4603">
        <v>5.6537451856474901</v>
      </c>
      <c r="BH4603">
        <v>422.5681939705604</v>
      </c>
      <c r="BI4603">
        <v>0.2</v>
      </c>
      <c r="BJ4603">
        <v>2649.6126158973416</v>
      </c>
      <c r="BK4603">
        <v>678.45184637356067</v>
      </c>
      <c r="BL4603">
        <v>903.41088395656016</v>
      </c>
      <c r="BM4603">
        <v>971.93677870809847</v>
      </c>
      <c r="BN4603">
        <v>165.94291223717769</v>
      </c>
      <c r="BO4603">
        <v>31.146393449838758</v>
      </c>
      <c r="BP4603">
        <v>3.3956973447467211E-2</v>
      </c>
      <c r="BQ4603">
        <v>100</v>
      </c>
      <c r="BR4603">
        <v>352.05505997849093</v>
      </c>
      <c r="BS4603">
        <v>5.2939701292144224E-2</v>
      </c>
      <c r="BT4603">
        <v>3.0105081980069811E-4</v>
      </c>
      <c r="BU4603">
        <v>0</v>
      </c>
      <c r="BV4603">
        <v>0.55641985507738678</v>
      </c>
      <c r="BW4603">
        <v>15.167903420919373</v>
      </c>
      <c r="BX4603">
        <v>34.175181512964826</v>
      </c>
      <c r="BY4603">
        <v>40.253369975954563</v>
      </c>
      <c r="BZ4603">
        <v>1132.2188818972443</v>
      </c>
      <c r="CA4603">
        <v>285.9985774564002</v>
      </c>
      <c r="CB4603">
        <v>223.59472842689414</v>
      </c>
      <c r="CC4603" s="156">
        <v>0.97</v>
      </c>
      <c r="CD4603">
        <v>1540</v>
      </c>
      <c r="CE4603">
        <v>0.21512861687851648</v>
      </c>
      <c r="CF4603">
        <v>7.3116572713072809</v>
      </c>
      <c r="CG4603">
        <v>0.28577221881500892</v>
      </c>
      <c r="CH4603">
        <v>27.525044031490321</v>
      </c>
      <c r="CI4603">
        <v>6</v>
      </c>
    </row>
    <row r="4604" spans="47:87" x14ac:dyDescent="0.3">
      <c r="AU4604">
        <v>0.3</v>
      </c>
      <c r="AV4604">
        <v>19.490954913487698</v>
      </c>
      <c r="AW4604">
        <v>0.36082265635425903</v>
      </c>
      <c r="AX4604">
        <v>0.74174510535806959</v>
      </c>
      <c r="AY4604">
        <v>333.05156545749054</v>
      </c>
      <c r="AZ4604">
        <v>0.11150454326796629</v>
      </c>
      <c r="BA4604">
        <v>328.91265205948935</v>
      </c>
      <c r="BB4604">
        <v>321.71177143353577</v>
      </c>
      <c r="BC4604">
        <v>1</v>
      </c>
      <c r="BD4604">
        <v>48.144036433008736</v>
      </c>
      <c r="BE4604">
        <v>106.08693544377574</v>
      </c>
      <c r="BF4604">
        <v>13.475795444273292</v>
      </c>
      <c r="BG4604">
        <v>4.4554575322287606</v>
      </c>
      <c r="BH4604">
        <v>381.86773540549501</v>
      </c>
      <c r="BI4604">
        <v>0.20000000000000007</v>
      </c>
      <c r="BJ4604">
        <v>2236.5028811113484</v>
      </c>
      <c r="BK4604">
        <v>693.29887618574776</v>
      </c>
      <c r="BL4604">
        <v>913.30625699804011</v>
      </c>
      <c r="BM4604">
        <v>1010.7621628798622</v>
      </c>
      <c r="BN4604">
        <v>170.56239679299426</v>
      </c>
      <c r="BO4604">
        <v>32.674452640900746</v>
      </c>
      <c r="BP4604">
        <v>4.7008916506887939E-2</v>
      </c>
      <c r="BQ4604">
        <v>100</v>
      </c>
      <c r="BR4604">
        <v>358.82667230275916</v>
      </c>
      <c r="BS4604">
        <v>5.4731812553549003E-2</v>
      </c>
      <c r="BT4604">
        <v>2.8970420742362125E-4</v>
      </c>
      <c r="BU4604">
        <v>60.797973930758197</v>
      </c>
      <c r="BV4604">
        <v>0.55852975654492198</v>
      </c>
      <c r="BW4604">
        <v>14.610442223407171</v>
      </c>
      <c r="BX4604">
        <v>34.34397134817938</v>
      </c>
      <c r="BY4604">
        <v>32.993150140039923</v>
      </c>
      <c r="BZ4604">
        <v>930.35922015018821</v>
      </c>
      <c r="CA4604">
        <v>343.3224336899388</v>
      </c>
      <c r="CB4604">
        <v>224.0111894401069</v>
      </c>
      <c r="CC4604" s="156">
        <v>1.1299999999999999</v>
      </c>
      <c r="CD4604">
        <v>1390</v>
      </c>
      <c r="CE4604">
        <v>0.10833135906809166</v>
      </c>
      <c r="CF4604">
        <v>3.9200011155129086</v>
      </c>
      <c r="CG4604">
        <v>0.13778062629173043</v>
      </c>
      <c r="CH4604">
        <v>5.4087046492454531</v>
      </c>
      <c r="CI4604">
        <v>14</v>
      </c>
    </row>
    <row r="4605" spans="47:87" x14ac:dyDescent="0.3">
      <c r="AU4605">
        <v>0.3</v>
      </c>
      <c r="AV4605">
        <v>18.486217668827614</v>
      </c>
      <c r="AW4605">
        <v>0.28328018960875073</v>
      </c>
      <c r="AX4605">
        <v>1.4362796849024428</v>
      </c>
      <c r="AY4605">
        <v>317.41836782072897</v>
      </c>
      <c r="AZ4605">
        <v>8.9340136618967975E-2</v>
      </c>
      <c r="BA4605">
        <v>341.1408248306463</v>
      </c>
      <c r="BB4605">
        <v>433.93365182002418</v>
      </c>
      <c r="BC4605">
        <v>1</v>
      </c>
      <c r="BD4605">
        <v>38.879893221941856</v>
      </c>
      <c r="BE4605">
        <v>107.93966845763831</v>
      </c>
      <c r="BF4605">
        <v>15.027549270177049</v>
      </c>
      <c r="BG4605">
        <v>4.3407207540496948</v>
      </c>
      <c r="BH4605">
        <v>418.52898997387655</v>
      </c>
      <c r="BI4605">
        <v>0.19999999999999998</v>
      </c>
      <c r="BJ4605">
        <v>2201.8124952516855</v>
      </c>
      <c r="BK4605">
        <v>700.09586930974535</v>
      </c>
      <c r="BL4605">
        <v>919.39294194068555</v>
      </c>
      <c r="BM4605">
        <v>1118.8509128429948</v>
      </c>
      <c r="BN4605">
        <v>201.42998797145836</v>
      </c>
      <c r="BO4605">
        <v>25.573923723600931</v>
      </c>
      <c r="BP4605">
        <v>4.6439897566819495E-2</v>
      </c>
      <c r="BQ4605">
        <v>100</v>
      </c>
      <c r="BR4605">
        <v>371.19286160949258</v>
      </c>
      <c r="BS4605">
        <v>5.4743579355307735E-2</v>
      </c>
      <c r="BT4605">
        <v>3.1460904040783272E-4</v>
      </c>
      <c r="BU4605">
        <v>0</v>
      </c>
      <c r="BV4605">
        <v>0.53188758308241801</v>
      </c>
      <c r="BW4605">
        <v>13.946577992593788</v>
      </c>
      <c r="BX4605">
        <v>36.571735209843482</v>
      </c>
      <c r="BY4605">
        <v>30.805578189921413</v>
      </c>
      <c r="BZ4605">
        <v>1057.202011922205</v>
      </c>
      <c r="CA4605">
        <v>270.70837392461823</v>
      </c>
      <c r="CB4605">
        <v>245.26750503494185</v>
      </c>
      <c r="CC4605" s="156">
        <v>0.65</v>
      </c>
      <c r="CD4605">
        <v>2380</v>
      </c>
      <c r="CE4605">
        <v>0.15472958294331973</v>
      </c>
      <c r="CF4605">
        <v>6.1855492342772838</v>
      </c>
      <c r="CG4605">
        <v>0.18466620165071981</v>
      </c>
      <c r="CH4605">
        <v>12.52758160338392</v>
      </c>
      <c r="CI4605">
        <v>10</v>
      </c>
    </row>
    <row r="4606" spans="47:87" x14ac:dyDescent="0.3">
      <c r="AU4606">
        <v>0.3</v>
      </c>
      <c r="AV4606">
        <v>18.879896887241497</v>
      </c>
      <c r="AW4606">
        <v>0.31906906047378758</v>
      </c>
      <c r="AX4606">
        <v>1.572074078155691</v>
      </c>
      <c r="AY4606">
        <v>335.99320971040095</v>
      </c>
      <c r="AZ4606">
        <v>9.4245398226617899E-2</v>
      </c>
      <c r="BA4606">
        <v>445.77680019578901</v>
      </c>
      <c r="BB4606">
        <v>289.3016526292472</v>
      </c>
      <c r="BC4606">
        <v>1</v>
      </c>
      <c r="BD4606">
        <v>40.80157604543426</v>
      </c>
      <c r="BE4606">
        <v>102.57577160650584</v>
      </c>
      <c r="BF4606">
        <v>17.297002121689001</v>
      </c>
      <c r="BG4606">
        <v>4.2902689548610944</v>
      </c>
      <c r="BH4606">
        <v>447.46629613948335</v>
      </c>
      <c r="BI4606">
        <v>0.19999999999999998</v>
      </c>
      <c r="BJ4606">
        <v>2479.4309140173386</v>
      </c>
      <c r="BK4606">
        <v>674.87739129993565</v>
      </c>
      <c r="BL4606">
        <v>887.95950874110417</v>
      </c>
      <c r="BM4606">
        <v>974.37668522172737</v>
      </c>
      <c r="BN4606">
        <v>137.19869795467559</v>
      </c>
      <c r="BO4606">
        <v>28.896265720207484</v>
      </c>
      <c r="BP4606">
        <v>4.1247114582798387E-2</v>
      </c>
      <c r="BQ4606">
        <v>100</v>
      </c>
      <c r="BR4606">
        <v>380.24344880692007</v>
      </c>
      <c r="BS4606">
        <v>5.783347844529723E-2</v>
      </c>
      <c r="BT4606">
        <v>3.0311787391012763E-4</v>
      </c>
      <c r="BU4606">
        <v>20.511232385510265</v>
      </c>
      <c r="BV4606">
        <v>0.51508769304129065</v>
      </c>
      <c r="BW4606">
        <v>15.584175587622102</v>
      </c>
      <c r="BX4606">
        <v>32.744770477504211</v>
      </c>
      <c r="BY4606">
        <v>28.489099090854406</v>
      </c>
      <c r="BZ4606">
        <v>1078.0430534816696</v>
      </c>
      <c r="CA4606">
        <v>265.20436001991686</v>
      </c>
      <c r="CB4606">
        <v>247.4180320037342</v>
      </c>
      <c r="CC4606" s="156">
        <v>0.85</v>
      </c>
      <c r="CD4606">
        <v>1280</v>
      </c>
      <c r="CE4606">
        <v>0.15965917759039638</v>
      </c>
      <c r="CF4606">
        <v>6.7330619636564357</v>
      </c>
      <c r="CG4606">
        <v>0.19338711685685084</v>
      </c>
      <c r="CH4606">
        <v>13.438534997058738</v>
      </c>
      <c r="CI4606">
        <v>9</v>
      </c>
    </row>
    <row r="4607" spans="47:87" x14ac:dyDescent="0.3">
      <c r="AU4607">
        <v>0.3</v>
      </c>
      <c r="AV4607">
        <v>19.880351406754556</v>
      </c>
      <c r="AW4607">
        <v>0.34142156862489037</v>
      </c>
      <c r="AX4607">
        <v>1.2196888316652572</v>
      </c>
      <c r="AY4607">
        <v>342.76262648862462</v>
      </c>
      <c r="AZ4607">
        <v>0.11426023788747977</v>
      </c>
      <c r="BA4607">
        <v>353.49787539322364</v>
      </c>
      <c r="BB4607">
        <v>437.29920235489578</v>
      </c>
      <c r="BC4607">
        <v>1</v>
      </c>
      <c r="BD4607">
        <v>46.077963876729363</v>
      </c>
      <c r="BE4607">
        <v>114.68578776641469</v>
      </c>
      <c r="BF4607">
        <v>11.491025970125982</v>
      </c>
      <c r="BG4607">
        <v>3.5939813806590188</v>
      </c>
      <c r="BH4607">
        <v>469.34205587950891</v>
      </c>
      <c r="BI4607">
        <v>0.19999999999999998</v>
      </c>
      <c r="BJ4607">
        <v>2146.9633179864136</v>
      </c>
      <c r="BK4607">
        <v>685.29052044076195</v>
      </c>
      <c r="BL4607">
        <v>870.78018630545284</v>
      </c>
      <c r="BM4607">
        <v>972.40381762434527</v>
      </c>
      <c r="BN4607">
        <v>136.03704670823802</v>
      </c>
      <c r="BO4607">
        <v>30.578596042915443</v>
      </c>
      <c r="BP4607">
        <v>8.5572347393742129E-2</v>
      </c>
      <c r="BQ4607">
        <v>100</v>
      </c>
      <c r="BR4607">
        <v>340.82919517246415</v>
      </c>
      <c r="BS4607">
        <v>5.3715643907682728E-2</v>
      </c>
      <c r="BT4607">
        <v>2.9802822858627153E-4</v>
      </c>
      <c r="BU4607">
        <v>0</v>
      </c>
      <c r="BV4607">
        <v>0.53350332225135921</v>
      </c>
      <c r="BW4607">
        <v>15.275701559963213</v>
      </c>
      <c r="BX4607">
        <v>38.328399194208295</v>
      </c>
      <c r="BY4607">
        <v>35.435421466555262</v>
      </c>
      <c r="BZ4607">
        <v>1080.7015733533649</v>
      </c>
      <c r="CA4607">
        <v>298.95508949151576</v>
      </c>
      <c r="CB4607">
        <v>230.55635776963027</v>
      </c>
      <c r="CC4607" s="156">
        <v>1</v>
      </c>
      <c r="CD4607">
        <v>2600</v>
      </c>
      <c r="CE4607" t="s">
        <v>479</v>
      </c>
      <c r="CF4607">
        <v>-0.54501816158399841</v>
      </c>
      <c r="CG4607">
        <v>-2.0670461898473005E-2</v>
      </c>
      <c r="CH4607">
        <v>-27.472899912587188</v>
      </c>
      <c r="CI4607" t="s">
        <v>479</v>
      </c>
    </row>
    <row r="4608" spans="47:87" x14ac:dyDescent="0.3">
      <c r="AU4608">
        <v>0.3</v>
      </c>
      <c r="AV4608">
        <v>20.768925308087535</v>
      </c>
      <c r="AW4608">
        <v>0.28996461057116335</v>
      </c>
      <c r="AX4608">
        <v>1.5195806503820199</v>
      </c>
      <c r="AY4608">
        <v>362.60052938055298</v>
      </c>
      <c r="AZ4608">
        <v>9.5493869854244948E-2</v>
      </c>
      <c r="BA4608">
        <v>445.7006128280733</v>
      </c>
      <c r="BB4608">
        <v>348.20082231701303</v>
      </c>
      <c r="BC4608">
        <v>1</v>
      </c>
      <c r="BD4608">
        <v>42.807681919071264</v>
      </c>
      <c r="BE4608">
        <v>88.731574013070812</v>
      </c>
      <c r="BF4608">
        <v>8.583519626973672</v>
      </c>
      <c r="BG4608">
        <v>5.7584167173907721</v>
      </c>
      <c r="BH4608">
        <v>394.45829486867962</v>
      </c>
      <c r="BI4608">
        <v>0.19999999999999998</v>
      </c>
      <c r="BJ4608">
        <v>2684.4933416765593</v>
      </c>
      <c r="BK4608">
        <v>697.37461783185324</v>
      </c>
      <c r="BL4608">
        <v>960.01404491785854</v>
      </c>
      <c r="BM4608">
        <v>914.14064777744125</v>
      </c>
      <c r="BN4608">
        <v>221.0838815798048</v>
      </c>
      <c r="BO4608">
        <v>26.114247011915808</v>
      </c>
      <c r="BP4608">
        <v>5.5176750238528624E-2</v>
      </c>
      <c r="BQ4608">
        <v>100</v>
      </c>
      <c r="BR4608">
        <v>335.74107797850257</v>
      </c>
      <c r="BS4608">
        <v>5.751900037869663E-2</v>
      </c>
      <c r="BT4608">
        <v>2.8586043535799464E-4</v>
      </c>
      <c r="BU4608">
        <v>0</v>
      </c>
      <c r="BV4608">
        <v>0.51415301699185822</v>
      </c>
      <c r="BW4608">
        <v>14.192742347555008</v>
      </c>
      <c r="BX4608">
        <v>39.88673460271643</v>
      </c>
      <c r="BY4608">
        <v>32.021174891256152</v>
      </c>
      <c r="BZ4608">
        <v>873.25927041992679</v>
      </c>
      <c r="CA4608">
        <v>309.78250800045248</v>
      </c>
      <c r="CB4608">
        <v>257.13291210518076</v>
      </c>
      <c r="CC4608" s="156">
        <v>1.1200000000000001</v>
      </c>
      <c r="CD4608">
        <v>2340</v>
      </c>
      <c r="CE4608" t="s">
        <v>479</v>
      </c>
      <c r="CF4608">
        <v>-9.7835673027535819E-2</v>
      </c>
      <c r="CG4608">
        <v>-3.1489268633686494E-3</v>
      </c>
      <c r="CH4608">
        <v>-30.924666993022353</v>
      </c>
      <c r="CI4608" t="s">
        <v>479</v>
      </c>
    </row>
    <row r="4609" spans="47:87" x14ac:dyDescent="0.3">
      <c r="AU4609">
        <v>0.3</v>
      </c>
      <c r="AV4609">
        <v>19.699460855040638</v>
      </c>
      <c r="AW4609">
        <v>0.33738602129127881</v>
      </c>
      <c r="AX4609">
        <v>1.9323378548042145</v>
      </c>
      <c r="AY4609">
        <v>329.41192766914759</v>
      </c>
      <c r="AZ4609">
        <v>8.7554788554318738E-2</v>
      </c>
      <c r="BA4609">
        <v>461.02804430244117</v>
      </c>
      <c r="BB4609">
        <v>365.42253750969559</v>
      </c>
      <c r="BC4609">
        <v>1</v>
      </c>
      <c r="BD4609">
        <v>35.720776813268884</v>
      </c>
      <c r="BE4609">
        <v>110.41003276066304</v>
      </c>
      <c r="BF4609">
        <v>8.0809199934183056</v>
      </c>
      <c r="BG4609">
        <v>5.604934865730713</v>
      </c>
      <c r="BH4609">
        <v>411.03496943592955</v>
      </c>
      <c r="BI4609">
        <v>0.2</v>
      </c>
      <c r="BJ4609">
        <v>2912.9198885536348</v>
      </c>
      <c r="BK4609">
        <v>677.76521660061042</v>
      </c>
      <c r="BL4609">
        <v>914.45658761240156</v>
      </c>
      <c r="BM4609">
        <v>907.86041738809752</v>
      </c>
      <c r="BN4609">
        <v>252.55006504618265</v>
      </c>
      <c r="BO4609">
        <v>30.806874095091654</v>
      </c>
      <c r="BP4609">
        <v>1.3125900789111336E-2</v>
      </c>
      <c r="BQ4609">
        <v>100</v>
      </c>
      <c r="BR4609">
        <v>319.03716666745714</v>
      </c>
      <c r="BS4609">
        <v>5.9611867453523482E-2</v>
      </c>
      <c r="BT4609">
        <v>2.8760401731207919E-4</v>
      </c>
      <c r="BU4609">
        <v>75.438750789812971</v>
      </c>
      <c r="BV4609">
        <v>0.55739074207081862</v>
      </c>
      <c r="BW4609">
        <v>15.395023495912234</v>
      </c>
      <c r="BX4609">
        <v>35.174877064028799</v>
      </c>
      <c r="BY4609">
        <v>34.076158821177664</v>
      </c>
      <c r="BZ4609">
        <v>1081.1755104038502</v>
      </c>
      <c r="CA4609">
        <v>332.38149706368841</v>
      </c>
      <c r="CB4609">
        <v>220.24733637601764</v>
      </c>
      <c r="CC4609" s="156">
        <v>1.05</v>
      </c>
      <c r="CD4609">
        <v>1120</v>
      </c>
      <c r="CE4609">
        <v>0.13238168664997607</v>
      </c>
      <c r="CF4609">
        <v>5.4568199428396191</v>
      </c>
      <c r="CG4609">
        <v>0.17945295195108435</v>
      </c>
      <c r="CH4609">
        <v>8.4678932456601359</v>
      </c>
      <c r="CI4609">
        <v>11</v>
      </c>
    </row>
    <row r="4610" spans="47:87" x14ac:dyDescent="0.3">
      <c r="AU4610">
        <v>0.3</v>
      </c>
      <c r="AV4610">
        <v>22.506435488509499</v>
      </c>
      <c r="AW4610">
        <v>0.31610777959883901</v>
      </c>
      <c r="AX4610">
        <v>0.31941314514618502</v>
      </c>
      <c r="AY4610">
        <v>308.98168299317433</v>
      </c>
      <c r="AZ4610">
        <v>0.10095747325818194</v>
      </c>
      <c r="BA4610">
        <v>509.54489919882053</v>
      </c>
      <c r="BB4610">
        <v>385.4682081856983</v>
      </c>
      <c r="BC4610">
        <v>1</v>
      </c>
      <c r="BD4610">
        <v>40.072776360303649</v>
      </c>
      <c r="BE4610">
        <v>108.62209993296838</v>
      </c>
      <c r="BF4610">
        <v>23.470993965913664</v>
      </c>
      <c r="BG4610">
        <v>2.9686864563252691</v>
      </c>
      <c r="BH4610">
        <v>446.86112699680393</v>
      </c>
      <c r="BI4610">
        <v>0.19999999999999998</v>
      </c>
      <c r="BJ4610">
        <v>2502.5143379396259</v>
      </c>
      <c r="BK4610">
        <v>699.85263252668551</v>
      </c>
      <c r="BL4610">
        <v>970.51873302941055</v>
      </c>
      <c r="BM4610">
        <v>1016.6057114616635</v>
      </c>
      <c r="BN4610">
        <v>111.06052995923118</v>
      </c>
      <c r="BO4610">
        <v>28.601717647716317</v>
      </c>
      <c r="BP4610">
        <v>4.4026320611189822E-2</v>
      </c>
      <c r="BQ4610">
        <v>100</v>
      </c>
      <c r="BR4610">
        <v>309.25859395945412</v>
      </c>
      <c r="BS4610">
        <v>5.5686324188971813E-2</v>
      </c>
      <c r="BT4610">
        <v>3.1025758988200791E-4</v>
      </c>
      <c r="BU4610">
        <v>0</v>
      </c>
      <c r="BV4610">
        <v>0.5537508123059196</v>
      </c>
      <c r="BW4610">
        <v>13.419769766795255</v>
      </c>
      <c r="BX4610">
        <v>35.87834280930003</v>
      </c>
      <c r="BY4610">
        <v>34.155763432644171</v>
      </c>
      <c r="BZ4610">
        <v>1076.5800002190772</v>
      </c>
      <c r="CA4610">
        <v>368.36142654769452</v>
      </c>
      <c r="CB4610">
        <v>229.09848004461344</v>
      </c>
      <c r="CC4610" s="156">
        <v>0.83</v>
      </c>
      <c r="CD4610">
        <v>1070</v>
      </c>
      <c r="CE4610">
        <v>0.20099955772289335</v>
      </c>
      <c r="CF4610">
        <v>6.8672379564177595</v>
      </c>
      <c r="CG4610">
        <v>0.24037996517140314</v>
      </c>
      <c r="CH4610">
        <v>31.238453479341104</v>
      </c>
      <c r="CI4610">
        <v>6</v>
      </c>
    </row>
    <row r="4611" spans="47:87" x14ac:dyDescent="0.3">
      <c r="AU4611">
        <v>0.3</v>
      </c>
      <c r="AV4611">
        <v>20.317703340211228</v>
      </c>
      <c r="AW4611">
        <v>0.27051296052470519</v>
      </c>
      <c r="AX4611">
        <v>1.3132121868834252</v>
      </c>
      <c r="AY4611">
        <v>303.76320690425104</v>
      </c>
      <c r="AZ4611">
        <v>7.4751295998521289E-2</v>
      </c>
      <c r="BA4611">
        <v>391.77936919071749</v>
      </c>
      <c r="BB4611">
        <v>304.78262286164465</v>
      </c>
      <c r="BC4611">
        <v>1</v>
      </c>
      <c r="BD4611">
        <v>45.371507534783525</v>
      </c>
      <c r="BE4611">
        <v>106.19454003944985</v>
      </c>
      <c r="BF4611">
        <v>15.901288758623933</v>
      </c>
      <c r="BG4611">
        <v>6.3899764998300324</v>
      </c>
      <c r="BH4611">
        <v>421.83287341515626</v>
      </c>
      <c r="BI4611">
        <v>0.19999999999999998</v>
      </c>
      <c r="BJ4611">
        <v>2404.4998114423634</v>
      </c>
      <c r="BK4611">
        <v>687.5336092390113</v>
      </c>
      <c r="BL4611">
        <v>895.12631847596072</v>
      </c>
      <c r="BM4611">
        <v>882.01979946259587</v>
      </c>
      <c r="BN4611">
        <v>101.67622803059434</v>
      </c>
      <c r="BO4611">
        <v>24.080635739753557</v>
      </c>
      <c r="BP4611">
        <v>8.5738863768543519E-2</v>
      </c>
      <c r="BQ4611">
        <v>100</v>
      </c>
      <c r="BR4611">
        <v>302.41762990914339</v>
      </c>
      <c r="BS4611">
        <v>5.9406781525514318E-2</v>
      </c>
      <c r="BT4611">
        <v>2.9952354774664291E-4</v>
      </c>
      <c r="BU4611">
        <v>20.205713901737717</v>
      </c>
      <c r="BV4611">
        <v>0.59551671961811414</v>
      </c>
      <c r="BW4611">
        <v>13.926495876930508</v>
      </c>
      <c r="BX4611">
        <v>39.548171300625455</v>
      </c>
      <c r="BY4611">
        <v>33.777448968244798</v>
      </c>
      <c r="BZ4611">
        <v>1130.3245075585908</v>
      </c>
      <c r="CA4611">
        <v>289.09612488159519</v>
      </c>
      <c r="CB4611">
        <v>239.41027891605768</v>
      </c>
      <c r="CC4611" s="156">
        <v>0.82</v>
      </c>
      <c r="CD4611">
        <v>1220</v>
      </c>
      <c r="CE4611">
        <v>0.24858954822777135</v>
      </c>
      <c r="CF4611">
        <v>7.0730223161347627</v>
      </c>
      <c r="CG4611">
        <v>0.29983313760084462</v>
      </c>
      <c r="CH4611">
        <v>26.197463862475505</v>
      </c>
      <c r="CI4611">
        <v>5</v>
      </c>
    </row>
    <row r="4612" spans="47:87" x14ac:dyDescent="0.3">
      <c r="AU4612">
        <v>0.3</v>
      </c>
      <c r="AV4612">
        <v>20.36254096592862</v>
      </c>
      <c r="AW4612">
        <v>0.31037364717901145</v>
      </c>
      <c r="AX4612">
        <v>1.8197420859867726</v>
      </c>
      <c r="AY4612">
        <v>361.94451325595799</v>
      </c>
      <c r="AZ4612">
        <v>0.10502205259493369</v>
      </c>
      <c r="BA4612">
        <v>454.74616283634919</v>
      </c>
      <c r="BB4612">
        <v>283.54576290803391</v>
      </c>
      <c r="BC4612">
        <v>1</v>
      </c>
      <c r="BD4612">
        <v>49.414662220581761</v>
      </c>
      <c r="BE4612">
        <v>83.997459476593235</v>
      </c>
      <c r="BF4612">
        <v>17.874986849366554</v>
      </c>
      <c r="BG4612">
        <v>3.7326752231183318</v>
      </c>
      <c r="BH4612">
        <v>480.70868909078376</v>
      </c>
      <c r="BI4612">
        <v>0.20000000000000007</v>
      </c>
      <c r="BJ4612">
        <v>2479.3170318706557</v>
      </c>
      <c r="BK4612">
        <v>702.2837898096202</v>
      </c>
      <c r="BL4612">
        <v>903.77363639970849</v>
      </c>
      <c r="BM4612">
        <v>1001.9838155548483</v>
      </c>
      <c r="BN4612">
        <v>71.072069343261532</v>
      </c>
      <c r="BO4612">
        <v>28.030170593625453</v>
      </c>
      <c r="BP4612">
        <v>4.9596040670484898E-2</v>
      </c>
      <c r="BQ4612">
        <v>100</v>
      </c>
      <c r="BR4612">
        <v>329.39203605859387</v>
      </c>
      <c r="BS4612">
        <v>5.8907784798842483E-2</v>
      </c>
      <c r="BT4612">
        <v>3.0529471341787638E-4</v>
      </c>
      <c r="BU4612">
        <v>0</v>
      </c>
      <c r="BV4612">
        <v>0.54625624882405821</v>
      </c>
      <c r="BW4612">
        <v>16.457544741153033</v>
      </c>
      <c r="BX4612">
        <v>36.663407132161339</v>
      </c>
      <c r="BY4612">
        <v>34.052710999792268</v>
      </c>
      <c r="BZ4612">
        <v>1005.8991256990504</v>
      </c>
      <c r="CA4612">
        <v>326.75826747773164</v>
      </c>
      <c r="CB4612">
        <v>232.78767413948881</v>
      </c>
      <c r="CC4612" s="156">
        <v>0.98</v>
      </c>
      <c r="CD4612">
        <v>1670</v>
      </c>
      <c r="CE4612">
        <v>0.12251044087252727</v>
      </c>
      <c r="CF4612">
        <v>4.0833795802547286</v>
      </c>
      <c r="CG4612">
        <v>0.16180330988970648</v>
      </c>
      <c r="CH4612">
        <v>-0.10110088184787681</v>
      </c>
      <c r="CI4612" t="s">
        <v>479</v>
      </c>
    </row>
    <row r="4613" spans="47:87" x14ac:dyDescent="0.3">
      <c r="AU4613">
        <v>0.3</v>
      </c>
      <c r="AV4613">
        <v>20.781276786712926</v>
      </c>
      <c r="AW4613">
        <v>0.29240482037931215</v>
      </c>
      <c r="AX4613">
        <v>1.7839827505664583</v>
      </c>
      <c r="AY4613">
        <v>336.8024430471981</v>
      </c>
      <c r="AZ4613">
        <v>0.10728137721720536</v>
      </c>
      <c r="BA4613">
        <v>383.30709871778248</v>
      </c>
      <c r="BB4613">
        <v>346.83328430342732</v>
      </c>
      <c r="BC4613">
        <v>1</v>
      </c>
      <c r="BD4613">
        <v>46.886473514358229</v>
      </c>
      <c r="BE4613">
        <v>99.923056936481444</v>
      </c>
      <c r="BF4613">
        <v>14.053135003221932</v>
      </c>
      <c r="BG4613">
        <v>4.9665240609326222</v>
      </c>
      <c r="BH4613">
        <v>416.14553464232756</v>
      </c>
      <c r="BI4613">
        <v>0.20000000000000004</v>
      </c>
      <c r="BJ4613">
        <v>2249.8890313409065</v>
      </c>
      <c r="BK4613">
        <v>699.55637274117078</v>
      </c>
      <c r="BL4613">
        <v>916.33557056061204</v>
      </c>
      <c r="BM4613">
        <v>1091.6955384770015</v>
      </c>
      <c r="BN4613">
        <v>106.21535716506447</v>
      </c>
      <c r="BO4613">
        <v>26.520132050795741</v>
      </c>
      <c r="BP4613">
        <v>3.3003297706408835E-2</v>
      </c>
      <c r="BQ4613">
        <v>100</v>
      </c>
      <c r="BR4613">
        <v>369.12350847063232</v>
      </c>
      <c r="BS4613">
        <v>5.5968276865827296E-2</v>
      </c>
      <c r="BT4613">
        <v>2.875766041301682E-4</v>
      </c>
      <c r="BU4613">
        <v>63.397277800771633</v>
      </c>
      <c r="BV4613">
        <v>0.56608443854448987</v>
      </c>
      <c r="BW4613">
        <v>15.406473742327707</v>
      </c>
      <c r="BX4613">
        <v>36.192744380007021</v>
      </c>
      <c r="BY4613">
        <v>27.793976793861951</v>
      </c>
      <c r="BZ4613">
        <v>849.89113967674984</v>
      </c>
      <c r="CA4613">
        <v>230.60938472984645</v>
      </c>
      <c r="CB4613">
        <v>215.85521322468452</v>
      </c>
      <c r="CC4613" s="156">
        <v>0.89</v>
      </c>
      <c r="CD4613">
        <v>1840</v>
      </c>
      <c r="CE4613">
        <v>0.13481176145729212</v>
      </c>
      <c r="CF4613">
        <v>5.2932157934716759</v>
      </c>
      <c r="CG4613">
        <v>0.16906718561641026</v>
      </c>
      <c r="CH4613">
        <v>9.0799317695917328</v>
      </c>
      <c r="CI4613">
        <v>11</v>
      </c>
    </row>
    <row r="4614" spans="47:87" x14ac:dyDescent="0.3">
      <c r="AU4614">
        <v>0.3</v>
      </c>
      <c r="AV4614">
        <v>19.471584317971121</v>
      </c>
      <c r="AW4614">
        <v>0.32248540762415578</v>
      </c>
      <c r="AX4614">
        <v>2.5790530798297939</v>
      </c>
      <c r="AY4614">
        <v>341.74428834380768</v>
      </c>
      <c r="AZ4614">
        <v>0.10274486189170197</v>
      </c>
      <c r="BA4614">
        <v>359.17788007765006</v>
      </c>
      <c r="BB4614">
        <v>317.84138614970175</v>
      </c>
      <c r="BC4614">
        <v>1</v>
      </c>
      <c r="BD4614">
        <v>38.54845256752462</v>
      </c>
      <c r="BE4614">
        <v>99.876695740862814</v>
      </c>
      <c r="BF4614">
        <v>18.346424553032417</v>
      </c>
      <c r="BG4614">
        <v>4.7437711728892911</v>
      </c>
      <c r="BH4614">
        <v>458.11210339493203</v>
      </c>
      <c r="BI4614">
        <v>0.20000000000000004</v>
      </c>
      <c r="BJ4614">
        <v>2767.8228885970498</v>
      </c>
      <c r="BK4614">
        <v>685.98518335385279</v>
      </c>
      <c r="BL4614">
        <v>929.24702383554256</v>
      </c>
      <c r="BM4614">
        <v>864.60538710845765</v>
      </c>
      <c r="BN4614">
        <v>189.41903201135588</v>
      </c>
      <c r="BO4614">
        <v>29.107780724797799</v>
      </c>
      <c r="BP4614">
        <v>5.353005477583294E-2</v>
      </c>
      <c r="BQ4614">
        <v>100</v>
      </c>
      <c r="BR4614">
        <v>310.97456798521239</v>
      </c>
      <c r="BS4614">
        <v>5.6110769044475622E-2</v>
      </c>
      <c r="BT4614">
        <v>3.154423808549869E-4</v>
      </c>
      <c r="BU4614">
        <v>0</v>
      </c>
      <c r="BV4614">
        <v>0.5483671735078246</v>
      </c>
      <c r="BW4614">
        <v>15.565180971294913</v>
      </c>
      <c r="BX4614">
        <v>37.346386883444829</v>
      </c>
      <c r="BY4614">
        <v>28.66029909130247</v>
      </c>
      <c r="BZ4614">
        <v>982.12445151253303</v>
      </c>
      <c r="CA4614">
        <v>347.63943831665568</v>
      </c>
      <c r="CB4614">
        <v>222.80968808483664</v>
      </c>
      <c r="CC4614" s="156">
        <v>1.1100000000000001</v>
      </c>
      <c r="CD4614">
        <v>2010</v>
      </c>
      <c r="CE4614">
        <v>5.8656403657978418E-2</v>
      </c>
      <c r="CF4614">
        <v>2.4782359533883209</v>
      </c>
      <c r="CG4614">
        <v>9.7929016737123606E-2</v>
      </c>
      <c r="CH4614">
        <v>-6.3220661362284991</v>
      </c>
      <c r="CI4614" t="s">
        <v>479</v>
      </c>
    </row>
    <row r="4615" spans="47:87" x14ac:dyDescent="0.3">
      <c r="AU4615">
        <v>0.3</v>
      </c>
      <c r="AV4615">
        <v>16.472233634826331</v>
      </c>
      <c r="AW4615">
        <v>0.29328449833279724</v>
      </c>
      <c r="AX4615">
        <v>0.82729775321472188</v>
      </c>
      <c r="AY4615">
        <v>341.9851939603862</v>
      </c>
      <c r="AZ4615">
        <v>0.10511494990186028</v>
      </c>
      <c r="BA4615">
        <v>497.8579820861641</v>
      </c>
      <c r="BB4615">
        <v>278.38439343628494</v>
      </c>
      <c r="BC4615">
        <v>1</v>
      </c>
      <c r="BD4615">
        <v>43.094791638580105</v>
      </c>
      <c r="BE4615">
        <v>105.66672425938346</v>
      </c>
      <c r="BF4615">
        <v>15.456746449892954</v>
      </c>
      <c r="BG4615">
        <v>6.001555061823959</v>
      </c>
      <c r="BH4615">
        <v>430.27132484009826</v>
      </c>
      <c r="BI4615">
        <v>0.20000000000000004</v>
      </c>
      <c r="BJ4615">
        <v>2509.2928851922979</v>
      </c>
      <c r="BK4615">
        <v>673.81318111648557</v>
      </c>
      <c r="BL4615">
        <v>934.36908853704199</v>
      </c>
      <c r="BM4615">
        <v>946.59508054000514</v>
      </c>
      <c r="BN4615">
        <v>201.55425561722188</v>
      </c>
      <c r="BO4615">
        <v>26.289738712715948</v>
      </c>
      <c r="BP4615">
        <v>7.0752817948913346E-2</v>
      </c>
      <c r="BQ4615">
        <v>100</v>
      </c>
      <c r="BR4615">
        <v>361.67936386259174</v>
      </c>
      <c r="BS4615">
        <v>5.6055709816509633E-2</v>
      </c>
      <c r="BT4615">
        <v>2.9947773830818865E-4</v>
      </c>
      <c r="BU4615">
        <v>0</v>
      </c>
      <c r="BV4615">
        <v>0.58448975175713036</v>
      </c>
      <c r="BW4615">
        <v>15.548926950649921</v>
      </c>
      <c r="BX4615">
        <v>37.363863424674072</v>
      </c>
      <c r="BY4615">
        <v>29.980782754996792</v>
      </c>
      <c r="BZ4615">
        <v>1044.8260393647101</v>
      </c>
      <c r="CA4615">
        <v>310.59572067663066</v>
      </c>
      <c r="CB4615">
        <v>224.02565120063011</v>
      </c>
      <c r="CC4615" s="156">
        <v>1.1399999999999999</v>
      </c>
      <c r="CD4615">
        <v>1360</v>
      </c>
      <c r="CE4615">
        <v>0.1130561777286756</v>
      </c>
      <c r="CF4615">
        <v>4.5049724929068526</v>
      </c>
      <c r="CG4615">
        <v>0.14429651547954092</v>
      </c>
      <c r="CH4615">
        <v>4.4746964313612807</v>
      </c>
      <c r="CI4615">
        <v>14</v>
      </c>
    </row>
    <row r="4616" spans="47:87" x14ac:dyDescent="0.3">
      <c r="AU4616">
        <v>0.3</v>
      </c>
      <c r="AV4616">
        <v>18.910576529435666</v>
      </c>
      <c r="AW4616">
        <v>0.28573573101345956</v>
      </c>
      <c r="AX4616">
        <v>0.24691011044567412</v>
      </c>
      <c r="AY4616">
        <v>364.38034168336918</v>
      </c>
      <c r="AZ4616">
        <v>0.12568118020993629</v>
      </c>
      <c r="BA4616">
        <v>424.22917843125907</v>
      </c>
      <c r="BB4616">
        <v>282.16953526557973</v>
      </c>
      <c r="BC4616">
        <v>1</v>
      </c>
      <c r="BD4616">
        <v>41.940533463047117</v>
      </c>
      <c r="BE4616">
        <v>70.778063484843059</v>
      </c>
      <c r="BF4616">
        <v>19.620050364029506</v>
      </c>
      <c r="BG4616">
        <v>6.1679870010585462</v>
      </c>
      <c r="BH4616">
        <v>406.48729791706563</v>
      </c>
      <c r="BI4616">
        <v>0.20000000000000004</v>
      </c>
      <c r="BJ4616">
        <v>2429.793365193028</v>
      </c>
      <c r="BK4616">
        <v>710.62683930505079</v>
      </c>
      <c r="BL4616">
        <v>950.07616062087425</v>
      </c>
      <c r="BM4616">
        <v>1046.2258802121169</v>
      </c>
      <c r="BN4616">
        <v>146.70109618183386</v>
      </c>
      <c r="BO4616">
        <v>25.749764028391542</v>
      </c>
      <c r="BP4616">
        <v>5.223232911177856E-2</v>
      </c>
      <c r="BQ4616">
        <v>100</v>
      </c>
      <c r="BR4616">
        <v>374.27194249254023</v>
      </c>
      <c r="BS4616">
        <v>5.1759004575721412E-2</v>
      </c>
      <c r="BT4616">
        <v>2.9487414073376165E-4</v>
      </c>
      <c r="BU4616">
        <v>0</v>
      </c>
      <c r="BV4616">
        <v>0.60570304120695984</v>
      </c>
      <c r="BW4616">
        <v>14.656639212529544</v>
      </c>
      <c r="BX4616">
        <v>34.780946598005379</v>
      </c>
      <c r="BY4616">
        <v>33.155911335222349</v>
      </c>
      <c r="BZ4616">
        <v>1000.5815257004973</v>
      </c>
      <c r="CA4616">
        <v>400.08276756157187</v>
      </c>
      <c r="CB4616">
        <v>230.39155332287376</v>
      </c>
      <c r="CC4616" s="156">
        <v>1.1200000000000001</v>
      </c>
      <c r="CD4616">
        <v>1340</v>
      </c>
      <c r="CE4616">
        <v>0.16141076725642023</v>
      </c>
      <c r="CF4616">
        <v>5.1231502882018294</v>
      </c>
      <c r="CG4616">
        <v>0.16982583976394927</v>
      </c>
      <c r="CH4616">
        <v>13.768336522166136</v>
      </c>
      <c r="CI4616">
        <v>9</v>
      </c>
    </row>
    <row r="4617" spans="47:87" x14ac:dyDescent="0.3">
      <c r="AU4617">
        <v>0.3</v>
      </c>
      <c r="AV4617">
        <v>19.548701423610932</v>
      </c>
      <c r="AW4617">
        <v>0.34846457833400202</v>
      </c>
      <c r="AX4617">
        <v>2.0248251525435506</v>
      </c>
      <c r="AY4617">
        <v>299.57629967097461</v>
      </c>
      <c r="AZ4617">
        <v>0.1056833560765285</v>
      </c>
      <c r="BA4617">
        <v>397.01822158522458</v>
      </c>
      <c r="BB4617">
        <v>408.23818692039788</v>
      </c>
      <c r="BC4617">
        <v>1</v>
      </c>
      <c r="BD4617">
        <v>33.91908512583376</v>
      </c>
      <c r="BE4617">
        <v>99.114367971852786</v>
      </c>
      <c r="BF4617">
        <v>15.582650421963121</v>
      </c>
      <c r="BG4617">
        <v>5.1001510821149028</v>
      </c>
      <c r="BH4617">
        <v>442.25381832836564</v>
      </c>
      <c r="BI4617">
        <v>0.19999999999999998</v>
      </c>
      <c r="BJ4617">
        <v>2529.2288983474859</v>
      </c>
      <c r="BK4617">
        <v>687.96475102271381</v>
      </c>
      <c r="BL4617">
        <v>940.4450952893668</v>
      </c>
      <c r="BM4617">
        <v>1014.2395492222182</v>
      </c>
      <c r="BN4617">
        <v>154.16407956741685</v>
      </c>
      <c r="BO4617">
        <v>31.623738108946796</v>
      </c>
      <c r="BP4617">
        <v>3.7111497722136989E-2</v>
      </c>
      <c r="BQ4617">
        <v>100</v>
      </c>
      <c r="BR4617">
        <v>359.44136218575034</v>
      </c>
      <c r="BS4617">
        <v>5.232534413742794E-2</v>
      </c>
      <c r="BT4617">
        <v>3.0711891769612666E-4</v>
      </c>
      <c r="BU4617">
        <v>5.8489643579393569</v>
      </c>
      <c r="BV4617">
        <v>0.52345365400032384</v>
      </c>
      <c r="BW4617">
        <v>16.15720092811253</v>
      </c>
      <c r="BX4617">
        <v>35.976240473241347</v>
      </c>
      <c r="BY4617">
        <v>40.814837872834659</v>
      </c>
      <c r="BZ4617">
        <v>1025.5638581184178</v>
      </c>
      <c r="CA4617">
        <v>273.17925168844442</v>
      </c>
      <c r="CB4617">
        <v>232.14860178867377</v>
      </c>
      <c r="CC4617" s="156">
        <v>0.89</v>
      </c>
      <c r="CD4617">
        <v>2070</v>
      </c>
      <c r="CE4617">
        <v>0.18758345910581209</v>
      </c>
      <c r="CF4617">
        <v>6.6142742752671086</v>
      </c>
      <c r="CG4617">
        <v>0.24341047064735491</v>
      </c>
      <c r="CH4617">
        <v>14.927124298042047</v>
      </c>
      <c r="CI4617">
        <v>8</v>
      </c>
    </row>
    <row r="4618" spans="47:87" x14ac:dyDescent="0.3">
      <c r="AU4618">
        <v>0.3</v>
      </c>
      <c r="AV4618">
        <v>19.36768528031536</v>
      </c>
      <c r="AW4618">
        <v>0.29314919414043022</v>
      </c>
      <c r="AX4618">
        <v>1.4988830641436972</v>
      </c>
      <c r="AY4618">
        <v>322.95702988912592</v>
      </c>
      <c r="AZ4618">
        <v>0.10433037450416813</v>
      </c>
      <c r="BA4618">
        <v>412.24207011427899</v>
      </c>
      <c r="BB4618">
        <v>271.05391263807127</v>
      </c>
      <c r="BC4618">
        <v>1</v>
      </c>
      <c r="BD4618">
        <v>36.249726057593527</v>
      </c>
      <c r="BE4618">
        <v>99.066098686884288</v>
      </c>
      <c r="BF4618">
        <v>3.1965111984848469</v>
      </c>
      <c r="BG4618">
        <v>6.0074350993698786</v>
      </c>
      <c r="BH4618">
        <v>412.90378946396686</v>
      </c>
      <c r="BI4618">
        <v>0.20000000000000004</v>
      </c>
      <c r="BJ4618">
        <v>2523.7238993178626</v>
      </c>
      <c r="BK4618">
        <v>674.65982104569184</v>
      </c>
      <c r="BL4618">
        <v>912.21060682779409</v>
      </c>
      <c r="BM4618">
        <v>895.74945594465714</v>
      </c>
      <c r="BN4618">
        <v>132.62235580105497</v>
      </c>
      <c r="BO4618">
        <v>26.367589383532248</v>
      </c>
      <c r="BP4618">
        <v>5.9805308131321136E-2</v>
      </c>
      <c r="BQ4618">
        <v>100</v>
      </c>
      <c r="BR4618">
        <v>369.87137677185154</v>
      </c>
      <c r="BS4618">
        <v>5.2727020601736979E-2</v>
      </c>
      <c r="BT4618">
        <v>2.8974963009429158E-4</v>
      </c>
      <c r="BU4618">
        <v>19.738141518628126</v>
      </c>
      <c r="BV4618">
        <v>0.54530119895178175</v>
      </c>
      <c r="BW4618">
        <v>14.95286685546216</v>
      </c>
      <c r="BX4618">
        <v>36.477687405447718</v>
      </c>
      <c r="BY4618">
        <v>30.240329736322842</v>
      </c>
      <c r="BZ4618">
        <v>920.76710078990891</v>
      </c>
      <c r="CA4618">
        <v>221.82897787536717</v>
      </c>
      <c r="CB4618">
        <v>234.99708439695488</v>
      </c>
      <c r="CC4618" s="156">
        <v>1.1100000000000001</v>
      </c>
      <c r="CD4618">
        <v>1500</v>
      </c>
      <c r="CE4618">
        <v>7.4565573325362955E-2</v>
      </c>
      <c r="CF4618">
        <v>2.8585153863868813</v>
      </c>
      <c r="CG4618">
        <v>9.8633802255317995E-2</v>
      </c>
      <c r="CH4618">
        <v>-1.9985438160231459</v>
      </c>
      <c r="CI4618" t="s">
        <v>479</v>
      </c>
    </row>
    <row r="4619" spans="47:87" x14ac:dyDescent="0.3">
      <c r="AU4619">
        <v>0.3</v>
      </c>
      <c r="AV4619">
        <v>20.028295486446009</v>
      </c>
      <c r="AW4619">
        <v>0.2881363743641096</v>
      </c>
      <c r="AX4619">
        <v>0.98000377823371898</v>
      </c>
      <c r="AY4619">
        <v>346.56241562206412</v>
      </c>
      <c r="AZ4619">
        <v>0.10803845461809738</v>
      </c>
      <c r="BA4619">
        <v>395.14951874105208</v>
      </c>
      <c r="BB4619">
        <v>367.91624303140605</v>
      </c>
      <c r="BC4619">
        <v>1</v>
      </c>
      <c r="BD4619">
        <v>38.284082264937823</v>
      </c>
      <c r="BE4619">
        <v>89.489728371262927</v>
      </c>
      <c r="BF4619">
        <v>21.544044864463451</v>
      </c>
      <c r="BG4619">
        <v>5.5298088808024941</v>
      </c>
      <c r="BH4619">
        <v>431.18642258588045</v>
      </c>
      <c r="BI4619">
        <v>0.20000000000000004</v>
      </c>
      <c r="BJ4619">
        <v>2180.2844478110533</v>
      </c>
      <c r="BK4619">
        <v>687.27517601416912</v>
      </c>
      <c r="BL4619">
        <v>928.49628725552031</v>
      </c>
      <c r="BM4619">
        <v>1030.1256968102282</v>
      </c>
      <c r="BN4619">
        <v>196.50375657736447</v>
      </c>
      <c r="BO4619">
        <v>25.957630489249244</v>
      </c>
      <c r="BP4619">
        <v>5.3790098773975996E-2</v>
      </c>
      <c r="BQ4619">
        <v>100</v>
      </c>
      <c r="BR4619">
        <v>390.55835509941494</v>
      </c>
      <c r="BS4619">
        <v>5.5097142655091018E-2</v>
      </c>
      <c r="BT4619">
        <v>3.0238616462770955E-4</v>
      </c>
      <c r="BU4619">
        <v>0</v>
      </c>
      <c r="BV4619">
        <v>0.54065534862159903</v>
      </c>
      <c r="BW4619">
        <v>17.132638334844927</v>
      </c>
      <c r="BX4619">
        <v>37.250980460977217</v>
      </c>
      <c r="BY4619">
        <v>29.556689982753539</v>
      </c>
      <c r="BZ4619">
        <v>1231.3856245064248</v>
      </c>
      <c r="CA4619">
        <v>309.13739240810867</v>
      </c>
      <c r="CB4619">
        <v>227.77631198954037</v>
      </c>
      <c r="CC4619" s="156">
        <v>0.98</v>
      </c>
      <c r="CD4619">
        <v>2090</v>
      </c>
      <c r="CE4619">
        <v>4.2476760873309205E-2</v>
      </c>
      <c r="CF4619">
        <v>2.8742492197885494</v>
      </c>
      <c r="CG4619">
        <v>8.1329106952694963E-2</v>
      </c>
      <c r="CH4619">
        <v>-12.386270125557775</v>
      </c>
      <c r="CI4619" t="s">
        <v>479</v>
      </c>
    </row>
    <row r="4620" spans="47:87" x14ac:dyDescent="0.3">
      <c r="AU4620">
        <v>0.3</v>
      </c>
      <c r="AV4620">
        <v>20.286406156885079</v>
      </c>
      <c r="AW4620">
        <v>0.32228862876980485</v>
      </c>
      <c r="AX4620">
        <v>1.1007030612639852</v>
      </c>
      <c r="AY4620">
        <v>324.09044909032576</v>
      </c>
      <c r="AZ4620">
        <v>9.7580352881224949E-2</v>
      </c>
      <c r="BA4620">
        <v>451.44248154667105</v>
      </c>
      <c r="BB4620">
        <v>382.15243280091403</v>
      </c>
      <c r="BC4620">
        <v>1</v>
      </c>
      <c r="BD4620">
        <v>38.231899448777888</v>
      </c>
      <c r="BE4620">
        <v>88.214296324461912</v>
      </c>
      <c r="BF4620">
        <v>19.439894659034596</v>
      </c>
      <c r="BG4620">
        <v>4.8819412027642155</v>
      </c>
      <c r="BH4620">
        <v>420.94188732789246</v>
      </c>
      <c r="BI4620">
        <v>0.19999999999999996</v>
      </c>
      <c r="BJ4620">
        <v>2208.3875395124101</v>
      </c>
      <c r="BK4620">
        <v>676.45393425869088</v>
      </c>
      <c r="BL4620">
        <v>876.14694146186139</v>
      </c>
      <c r="BM4620">
        <v>763.96522049269629</v>
      </c>
      <c r="BN4620">
        <v>122.69826635009777</v>
      </c>
      <c r="BO4620">
        <v>29.230944159215063</v>
      </c>
      <c r="BP4620">
        <v>3.6421760613251281E-2</v>
      </c>
      <c r="BQ4620">
        <v>100</v>
      </c>
      <c r="BR4620">
        <v>377.39271457963952</v>
      </c>
      <c r="BS4620">
        <v>5.4229852615465077E-2</v>
      </c>
      <c r="BT4620">
        <v>3.0055610062666732E-4</v>
      </c>
      <c r="BU4620">
        <v>5.9552633811337259</v>
      </c>
      <c r="BV4620">
        <v>0.57574240011078526</v>
      </c>
      <c r="BW4620">
        <v>15.138593077053201</v>
      </c>
      <c r="BX4620">
        <v>35.414840192719154</v>
      </c>
      <c r="BY4620">
        <v>30.290024533965482</v>
      </c>
      <c r="BZ4620">
        <v>949.53582298370065</v>
      </c>
      <c r="CA4620">
        <v>367.74350856688557</v>
      </c>
      <c r="CB4620">
        <v>224.75873533605935</v>
      </c>
      <c r="CC4620" s="156">
        <v>0.81</v>
      </c>
      <c r="CD4620">
        <v>2030</v>
      </c>
      <c r="CE4620">
        <v>0.21334456630320098</v>
      </c>
      <c r="CF4620">
        <v>6.2066964160241156</v>
      </c>
      <c r="CG4620">
        <v>0.25381188964136148</v>
      </c>
      <c r="CH4620">
        <v>19.489195596366457</v>
      </c>
      <c r="CI4620">
        <v>6</v>
      </c>
    </row>
    <row r="4621" spans="47:87" x14ac:dyDescent="0.3">
      <c r="AU4621">
        <v>0.3</v>
      </c>
      <c r="AV4621">
        <v>21.372765187404489</v>
      </c>
      <c r="AW4621">
        <v>0.26887800842361648</v>
      </c>
      <c r="AX4621">
        <v>0.49890501137772991</v>
      </c>
      <c r="AY4621">
        <v>341.46847006528043</v>
      </c>
      <c r="AZ4621">
        <v>8.8764693235052969E-2</v>
      </c>
      <c r="BA4621">
        <v>393.1295362866133</v>
      </c>
      <c r="BB4621">
        <v>383.29888579187627</v>
      </c>
      <c r="BC4621">
        <v>1</v>
      </c>
      <c r="BD4621">
        <v>43.545516995842263</v>
      </c>
      <c r="BE4621">
        <v>88.825676999540192</v>
      </c>
      <c r="BF4621">
        <v>13.535918266417912</v>
      </c>
      <c r="BG4621">
        <v>6.3870214260559841</v>
      </c>
      <c r="BH4621">
        <v>410.85953305925204</v>
      </c>
      <c r="BI4621">
        <v>0.2</v>
      </c>
      <c r="BJ4621">
        <v>2657.7731344040421</v>
      </c>
      <c r="BK4621">
        <v>670.27356771355824</v>
      </c>
      <c r="BL4621">
        <v>885.00959375140008</v>
      </c>
      <c r="BM4621">
        <v>846.51988848753842</v>
      </c>
      <c r="BN4621">
        <v>139.63841733771235</v>
      </c>
      <c r="BO4621">
        <v>24.312311357530071</v>
      </c>
      <c r="BP4621">
        <v>3.9377492265457885E-2</v>
      </c>
      <c r="BQ4621">
        <v>100</v>
      </c>
      <c r="BR4621">
        <v>301.85680604857868</v>
      </c>
      <c r="BS4621">
        <v>5.3621015750547361E-2</v>
      </c>
      <c r="BT4621">
        <v>3.0835755048864142E-4</v>
      </c>
      <c r="BU4621">
        <v>0</v>
      </c>
      <c r="BV4621">
        <v>0.59320568222389036</v>
      </c>
      <c r="BW4621">
        <v>14.34181100654498</v>
      </c>
      <c r="BX4621">
        <v>38.242154324606908</v>
      </c>
      <c r="BY4621">
        <v>41.133096189499575</v>
      </c>
      <c r="BZ4621">
        <v>1469.0837460361224</v>
      </c>
      <c r="CA4621">
        <v>286.70121454506227</v>
      </c>
      <c r="CB4621">
        <v>240.46241010091211</v>
      </c>
      <c r="CC4621" s="156">
        <v>0.98</v>
      </c>
      <c r="CD4621">
        <v>1630</v>
      </c>
      <c r="CE4621">
        <v>0.11389262520453003</v>
      </c>
      <c r="CF4621">
        <v>5.1076749419274865</v>
      </c>
      <c r="CG4621">
        <v>0.15289755960774931</v>
      </c>
      <c r="CH4621">
        <v>0.60041922563998595</v>
      </c>
      <c r="CI4621">
        <v>18</v>
      </c>
    </row>
    <row r="4622" spans="47:87" x14ac:dyDescent="0.3">
      <c r="AU4622">
        <v>0.3</v>
      </c>
      <c r="AV4622">
        <v>20.659927151427208</v>
      </c>
      <c r="AW4622">
        <v>0.31945312597910713</v>
      </c>
      <c r="AX4622">
        <v>1.4571514480814969</v>
      </c>
      <c r="AY4622">
        <v>314.58762891279929</v>
      </c>
      <c r="AZ4622">
        <v>0.10056321085527382</v>
      </c>
      <c r="BA4622">
        <v>449.47387475582093</v>
      </c>
      <c r="BB4622">
        <v>279.27321293774884</v>
      </c>
      <c r="BC4622">
        <v>1</v>
      </c>
      <c r="BD4622">
        <v>44.702242917584556</v>
      </c>
      <c r="BE4622">
        <v>94.811379477570014</v>
      </c>
      <c r="BF4622">
        <v>18.146099400233258</v>
      </c>
      <c r="BG4622">
        <v>5.5023218892364785</v>
      </c>
      <c r="BH4622">
        <v>383.35413390954614</v>
      </c>
      <c r="BI4622">
        <v>0.19999999999999998</v>
      </c>
      <c r="BJ4622">
        <v>2846.8799179834964</v>
      </c>
      <c r="BK4622">
        <v>709.55007504295497</v>
      </c>
      <c r="BL4622">
        <v>1011.6531848616614</v>
      </c>
      <c r="BM4622">
        <v>949.72215814621882</v>
      </c>
      <c r="BN4622">
        <v>134.61326578211853</v>
      </c>
      <c r="BO4622">
        <v>28.693803353149626</v>
      </c>
      <c r="BP4622">
        <v>7.0054919472630359E-2</v>
      </c>
      <c r="BQ4622">
        <v>100</v>
      </c>
      <c r="BR4622">
        <v>351.8569904838975</v>
      </c>
      <c r="BS4622">
        <v>5.3239915777519145E-2</v>
      </c>
      <c r="BT4622">
        <v>2.9183422755844771E-4</v>
      </c>
      <c r="BU4622">
        <v>99.067141351918195</v>
      </c>
      <c r="BV4622">
        <v>0.54841985111534897</v>
      </c>
      <c r="BW4622">
        <v>14.281048928899548</v>
      </c>
      <c r="BX4622">
        <v>36.535093428080714</v>
      </c>
      <c r="BY4622">
        <v>34.167537200527782</v>
      </c>
      <c r="BZ4622">
        <v>1260.1896419168763</v>
      </c>
      <c r="CA4622">
        <v>385.28687658973911</v>
      </c>
      <c r="CB4622">
        <v>214.5502070007401</v>
      </c>
      <c r="CC4622" s="156">
        <v>0.81</v>
      </c>
      <c r="CD4622">
        <v>2510</v>
      </c>
      <c r="CE4622">
        <v>0.11493157141621846</v>
      </c>
      <c r="CF4622">
        <v>3.3037720623974662</v>
      </c>
      <c r="CG4622">
        <v>0.14831111866969623</v>
      </c>
      <c r="CH4622">
        <v>3.0122661171594176</v>
      </c>
      <c r="CI4622">
        <v>14</v>
      </c>
    </row>
    <row r="4623" spans="47:87" x14ac:dyDescent="0.3">
      <c r="AU4623">
        <v>0.3</v>
      </c>
      <c r="AV4623">
        <v>21.54734584047176</v>
      </c>
      <c r="AW4623">
        <v>0.34414312722871809</v>
      </c>
      <c r="AX4623">
        <v>0.65124143933267442</v>
      </c>
      <c r="AY4623">
        <v>318.92866893609767</v>
      </c>
      <c r="AZ4623">
        <v>9.3229332155885095E-2</v>
      </c>
      <c r="BA4623">
        <v>417.8911755835901</v>
      </c>
      <c r="BB4623">
        <v>314.05403162070593</v>
      </c>
      <c r="BC4623">
        <v>1</v>
      </c>
      <c r="BD4623">
        <v>34.512639379757687</v>
      </c>
      <c r="BE4623">
        <v>87.698732258327979</v>
      </c>
      <c r="BF4623">
        <v>8.3284185645145037</v>
      </c>
      <c r="BG4623">
        <v>4.5305978085296825</v>
      </c>
      <c r="BH4623">
        <v>399.56697115764007</v>
      </c>
      <c r="BI4623">
        <v>0.19999999999999998</v>
      </c>
      <c r="BJ4623">
        <v>2755.1077969494359</v>
      </c>
      <c r="BK4623">
        <v>681.84720344910602</v>
      </c>
      <c r="BL4623">
        <v>839.13730458798693</v>
      </c>
      <c r="BM4623">
        <v>838.73456271248028</v>
      </c>
      <c r="BN4623">
        <v>92.684365976771801</v>
      </c>
      <c r="BO4623">
        <v>30.916547034556025</v>
      </c>
      <c r="BP4623">
        <v>7.4930201756659501E-2</v>
      </c>
      <c r="BQ4623">
        <v>100</v>
      </c>
      <c r="BR4623">
        <v>332.91361553629707</v>
      </c>
      <c r="BS4623">
        <v>5.5710833331957942E-2</v>
      </c>
      <c r="BT4623">
        <v>3.0474010414280485E-4</v>
      </c>
      <c r="BU4623">
        <v>18.06378241331031</v>
      </c>
      <c r="BV4623">
        <v>0.54914301119131914</v>
      </c>
      <c r="BW4623">
        <v>15.749479722517549</v>
      </c>
      <c r="BX4623">
        <v>36.055515863702986</v>
      </c>
      <c r="BY4623">
        <v>34.289321362203566</v>
      </c>
      <c r="BZ4623">
        <v>1082.7144879366945</v>
      </c>
      <c r="CA4623">
        <v>188.36107674183177</v>
      </c>
      <c r="CB4623">
        <v>231.51388510855477</v>
      </c>
      <c r="CC4623" s="156">
        <v>1</v>
      </c>
      <c r="CD4623">
        <v>830</v>
      </c>
      <c r="CE4623">
        <v>0.19768226087103979</v>
      </c>
      <c r="CF4623">
        <v>7.3208524743224839</v>
      </c>
      <c r="CG4623">
        <v>0.24165990403490639</v>
      </c>
      <c r="CH4623">
        <v>19.748036583383723</v>
      </c>
      <c r="CI4623">
        <v>7</v>
      </c>
    </row>
    <row r="4624" spans="47:87" x14ac:dyDescent="0.3">
      <c r="AU4624">
        <v>0.3</v>
      </c>
      <c r="AV4624">
        <v>20.315649919712037</v>
      </c>
      <c r="AW4624">
        <v>0.27738668562896301</v>
      </c>
      <c r="AX4624">
        <v>2.0835811120984977</v>
      </c>
      <c r="AY4624">
        <v>350.04973181777063</v>
      </c>
      <c r="AZ4624">
        <v>0.11020977277752862</v>
      </c>
      <c r="BA4624">
        <v>489.0735334539927</v>
      </c>
      <c r="BB4624">
        <v>412.95392514640264</v>
      </c>
      <c r="BC4624">
        <v>1</v>
      </c>
      <c r="BD4624">
        <v>33.32940229991037</v>
      </c>
      <c r="BE4624">
        <v>94.846588521196963</v>
      </c>
      <c r="BF4624">
        <v>10.248898612859415</v>
      </c>
      <c r="BG4624">
        <v>5.4858801958688135</v>
      </c>
      <c r="BH4624">
        <v>438.9681945664546</v>
      </c>
      <c r="BI4624">
        <v>0.2</v>
      </c>
      <c r="BJ4624">
        <v>2300.6189107739128</v>
      </c>
      <c r="BK4624">
        <v>697.57693432933047</v>
      </c>
      <c r="BL4624">
        <v>912.53721600318318</v>
      </c>
      <c r="BM4624">
        <v>1098.3818460233776</v>
      </c>
      <c r="BN4624">
        <v>172.63349123261295</v>
      </c>
      <c r="BO4624">
        <v>25.339338619738133</v>
      </c>
      <c r="BP4624">
        <v>9.2674979341443361E-3</v>
      </c>
      <c r="BQ4624">
        <v>100</v>
      </c>
      <c r="BR4624">
        <v>286.89406139869993</v>
      </c>
      <c r="BS4624">
        <v>5.7600812089659108E-2</v>
      </c>
      <c r="BT4624">
        <v>3.0203993299328407E-4</v>
      </c>
      <c r="BU4624">
        <v>0</v>
      </c>
      <c r="BV4624">
        <v>0.53781429842484552</v>
      </c>
      <c r="BW4624">
        <v>14.041233380920392</v>
      </c>
      <c r="BX4624">
        <v>36.579436388247991</v>
      </c>
      <c r="BY4624">
        <v>26.356126476582244</v>
      </c>
      <c r="BZ4624">
        <v>1080.9328530000116</v>
      </c>
      <c r="CA4624">
        <v>229.91524694821078</v>
      </c>
      <c r="CB4624">
        <v>218.5394154102388</v>
      </c>
      <c r="CC4624" s="156">
        <v>0.96</v>
      </c>
      <c r="CD4624">
        <v>1460</v>
      </c>
      <c r="CE4624">
        <v>0.14030192844082467</v>
      </c>
      <c r="CF4624">
        <v>4.4985085737482553</v>
      </c>
      <c r="CG4624">
        <v>0.17150691428801068</v>
      </c>
      <c r="CH4624">
        <v>6.6557171362107779</v>
      </c>
      <c r="CI4624">
        <v>11</v>
      </c>
    </row>
    <row r="4625" spans="47:87" x14ac:dyDescent="0.3">
      <c r="AU4625">
        <v>0.3</v>
      </c>
      <c r="AV4625">
        <v>19.650362582951217</v>
      </c>
      <c r="AW4625">
        <v>0.32285312983945835</v>
      </c>
      <c r="AX4625">
        <v>1.1496812614217642</v>
      </c>
      <c r="AY4625">
        <v>318.6657607358751</v>
      </c>
      <c r="AZ4625">
        <v>0.10812721881533439</v>
      </c>
      <c r="BA4625">
        <v>416.85330445100482</v>
      </c>
      <c r="BB4625">
        <v>362.14590081825133</v>
      </c>
      <c r="BC4625">
        <v>1</v>
      </c>
      <c r="BD4625">
        <v>38.50847355883198</v>
      </c>
      <c r="BE4625">
        <v>97.711707529511315</v>
      </c>
      <c r="BF4625">
        <v>19.046010965222514</v>
      </c>
      <c r="BG4625">
        <v>5.2722828216572335</v>
      </c>
      <c r="BH4625">
        <v>444.07666146851852</v>
      </c>
      <c r="BI4625">
        <v>0.20000000000000004</v>
      </c>
      <c r="BJ4625">
        <v>2878.9006246485628</v>
      </c>
      <c r="BK4625">
        <v>690.10320630617321</v>
      </c>
      <c r="BL4625">
        <v>940.36992939753293</v>
      </c>
      <c r="BM4625">
        <v>905.02843790111251</v>
      </c>
      <c r="BN4625">
        <v>161.98783327260881</v>
      </c>
      <c r="BO4625">
        <v>29.135751536590586</v>
      </c>
      <c r="BP4625">
        <v>5.4198965924906126E-2</v>
      </c>
      <c r="BQ4625">
        <v>100</v>
      </c>
      <c r="BR4625">
        <v>325.95554310077591</v>
      </c>
      <c r="BS4625">
        <v>5.3465352146634663E-2</v>
      </c>
      <c r="BT4625">
        <v>3.1220921545936111E-4</v>
      </c>
      <c r="BU4625">
        <v>111.29003236117725</v>
      </c>
      <c r="BV4625">
        <v>0.57090716639863726</v>
      </c>
      <c r="BW4625">
        <v>15.174085413330074</v>
      </c>
      <c r="BX4625">
        <v>34.907639305947825</v>
      </c>
      <c r="BY4625">
        <v>36.252066682277992</v>
      </c>
      <c r="BZ4625">
        <v>1085.5282192258528</v>
      </c>
      <c r="CA4625">
        <v>273.39750190822286</v>
      </c>
      <c r="CB4625">
        <v>227.57506097897397</v>
      </c>
      <c r="CC4625" s="156">
        <v>0.79</v>
      </c>
      <c r="CD4625">
        <v>2030</v>
      </c>
      <c r="CE4625">
        <v>0.20216668918972025</v>
      </c>
      <c r="CF4625">
        <v>5.546839048663899</v>
      </c>
      <c r="CG4625">
        <v>0.20091257453764458</v>
      </c>
      <c r="CH4625">
        <v>18.238811996186666</v>
      </c>
      <c r="CI4625">
        <v>7</v>
      </c>
    </row>
    <row r="4626" spans="47:87" x14ac:dyDescent="0.3">
      <c r="AU4626">
        <v>0.3</v>
      </c>
      <c r="AV4626">
        <v>20.40272769071349</v>
      </c>
      <c r="AW4626">
        <v>0.2738730891101156</v>
      </c>
      <c r="AX4626">
        <v>1.3221678042911835</v>
      </c>
      <c r="AY4626">
        <v>309.96686259838049</v>
      </c>
      <c r="AZ4626">
        <v>0.10142838444148994</v>
      </c>
      <c r="BA4626">
        <v>456.65819107893816</v>
      </c>
      <c r="BB4626">
        <v>340.35133918661188</v>
      </c>
      <c r="BC4626">
        <v>1</v>
      </c>
      <c r="BD4626">
        <v>35.783350586799365</v>
      </c>
      <c r="BE4626">
        <v>111.3756650245608</v>
      </c>
      <c r="BF4626">
        <v>14.075563108602694</v>
      </c>
      <c r="BG4626">
        <v>4.9492547020759634</v>
      </c>
      <c r="BH4626">
        <v>388.37444037815453</v>
      </c>
      <c r="BI4626">
        <v>0.2</v>
      </c>
      <c r="BJ4626">
        <v>2438.8761949375316</v>
      </c>
      <c r="BK4626">
        <v>691.34320063840266</v>
      </c>
      <c r="BL4626">
        <v>964.98076324389535</v>
      </c>
      <c r="BM4626">
        <v>971.49461761963209</v>
      </c>
      <c r="BN4626">
        <v>209.96021174264092</v>
      </c>
      <c r="BO4626">
        <v>24.672177924056779</v>
      </c>
      <c r="BP4626">
        <v>5.1194390023443358E-2</v>
      </c>
      <c r="BQ4626">
        <v>100</v>
      </c>
      <c r="BR4626">
        <v>390.02387284833856</v>
      </c>
      <c r="BS4626">
        <v>5.4216427782701811E-2</v>
      </c>
      <c r="BT4626">
        <v>3.0699862935131168E-4</v>
      </c>
      <c r="BU4626">
        <v>0</v>
      </c>
      <c r="BV4626">
        <v>0.55390068623449162</v>
      </c>
      <c r="BW4626">
        <v>14.666202340788931</v>
      </c>
      <c r="BX4626">
        <v>37.537238503287234</v>
      </c>
      <c r="BY4626">
        <v>31.880323853282569</v>
      </c>
      <c r="BZ4626">
        <v>979.94834206208759</v>
      </c>
      <c r="CA4626">
        <v>270.28669198222968</v>
      </c>
      <c r="CB4626">
        <v>236.6561028271864</v>
      </c>
      <c r="CC4626" s="156">
        <v>1.02</v>
      </c>
      <c r="CD4626">
        <v>810</v>
      </c>
      <c r="CE4626">
        <v>0.28477079244742298</v>
      </c>
      <c r="CF4626">
        <v>10.16069383542856</v>
      </c>
      <c r="CG4626">
        <v>0.40095923682128592</v>
      </c>
      <c r="CH4626">
        <v>44.605049527689985</v>
      </c>
      <c r="CI4626">
        <v>4</v>
      </c>
    </row>
    <row r="4627" spans="47:87" x14ac:dyDescent="0.3">
      <c r="AU4627">
        <v>0.3</v>
      </c>
      <c r="AV4627">
        <v>19.022544197693911</v>
      </c>
      <c r="AW4627">
        <v>0.27568102450159154</v>
      </c>
      <c r="AX4627">
        <v>1.6025364415013432</v>
      </c>
      <c r="AY4627">
        <v>349.8297983981804</v>
      </c>
      <c r="AZ4627">
        <v>8.8172482380363501E-2</v>
      </c>
      <c r="BA4627">
        <v>511.71537486506026</v>
      </c>
      <c r="BB4627">
        <v>431.64875617751761</v>
      </c>
      <c r="BC4627">
        <v>1</v>
      </c>
      <c r="BD4627">
        <v>37.695937174803774</v>
      </c>
      <c r="BE4627">
        <v>96.148085068222443</v>
      </c>
      <c r="BF4627">
        <v>18.833248551239386</v>
      </c>
      <c r="BG4627">
        <v>4.4889669685529547</v>
      </c>
      <c r="BH4627">
        <v>487.5455858525815</v>
      </c>
      <c r="BI4627">
        <v>0.20000000000000007</v>
      </c>
      <c r="BJ4627">
        <v>2754.2201136558747</v>
      </c>
      <c r="BK4627">
        <v>732.28730343157451</v>
      </c>
      <c r="BL4627">
        <v>936.41562434570051</v>
      </c>
      <c r="BM4627">
        <v>1089.9158127537639</v>
      </c>
      <c r="BN4627">
        <v>147.21117740754704</v>
      </c>
      <c r="BO4627">
        <v>24.920309999356984</v>
      </c>
      <c r="BP4627">
        <v>4.1253878345410611E-2</v>
      </c>
      <c r="BQ4627">
        <v>100</v>
      </c>
      <c r="BR4627">
        <v>328.03093365445619</v>
      </c>
      <c r="BS4627">
        <v>5.5587193774389046E-2</v>
      </c>
      <c r="BT4627">
        <v>3.1016543416444235E-4</v>
      </c>
      <c r="BU4627">
        <v>0</v>
      </c>
      <c r="BV4627">
        <v>0.5545096859406361</v>
      </c>
      <c r="BW4627">
        <v>13.677165202519241</v>
      </c>
      <c r="BX4627">
        <v>37.939060579425941</v>
      </c>
      <c r="BY4627">
        <v>31.031588498934607</v>
      </c>
      <c r="BZ4627">
        <v>1164.6394095203068</v>
      </c>
      <c r="CA4627">
        <v>244.30372966205076</v>
      </c>
      <c r="CB4627">
        <v>234.7685940080261</v>
      </c>
      <c r="CC4627" s="156">
        <v>1.1200000000000001</v>
      </c>
      <c r="CD4627">
        <v>1880</v>
      </c>
      <c r="CE4627">
        <v>4.2269585083341887E-2</v>
      </c>
      <c r="CF4627">
        <v>2.4685483334247467</v>
      </c>
      <c r="CG4627">
        <v>8.0016704504312863E-2</v>
      </c>
      <c r="CH4627">
        <v>-10.712688178299365</v>
      </c>
      <c r="CI4627" t="s">
        <v>479</v>
      </c>
    </row>
    <row r="4628" spans="47:87" x14ac:dyDescent="0.3">
      <c r="AU4628">
        <v>0.3</v>
      </c>
      <c r="AV4628">
        <v>20.02887939545267</v>
      </c>
      <c r="AW4628">
        <v>0.31915578401417405</v>
      </c>
      <c r="AX4628">
        <v>1.3219961143132835</v>
      </c>
      <c r="AY4628">
        <v>331.13602825638537</v>
      </c>
      <c r="AZ4628">
        <v>0.11689597706994642</v>
      </c>
      <c r="BA4628">
        <v>520.71151666775381</v>
      </c>
      <c r="BB4628">
        <v>362.94362452269809</v>
      </c>
      <c r="BC4628">
        <v>1</v>
      </c>
      <c r="BD4628">
        <v>37.733182834905776</v>
      </c>
      <c r="BE4628">
        <v>96.604633374133257</v>
      </c>
      <c r="BF4628">
        <v>18.248905590962345</v>
      </c>
      <c r="BG4628">
        <v>4.9461114590517923</v>
      </c>
      <c r="BH4628">
        <v>386.22192286243137</v>
      </c>
      <c r="BI4628">
        <v>0.2</v>
      </c>
      <c r="BJ4628">
        <v>2293.7070839917983</v>
      </c>
      <c r="BK4628">
        <v>693.21088885191796</v>
      </c>
      <c r="BL4628">
        <v>920.79963783445805</v>
      </c>
      <c r="BM4628">
        <v>1060.5689494069325</v>
      </c>
      <c r="BN4628">
        <v>167.11410956563881</v>
      </c>
      <c r="BO4628">
        <v>28.951357097472901</v>
      </c>
      <c r="BP4628">
        <v>3.5416553875886381E-2</v>
      </c>
      <c r="BQ4628">
        <v>100</v>
      </c>
      <c r="BR4628">
        <v>348.93713879055258</v>
      </c>
      <c r="BS4628">
        <v>5.4314445483824844E-2</v>
      </c>
      <c r="BT4628">
        <v>3.0755504236449228E-4</v>
      </c>
      <c r="BU4628">
        <v>0</v>
      </c>
      <c r="BV4628">
        <v>0.58715285508403525</v>
      </c>
      <c r="BW4628">
        <v>15.364702673868514</v>
      </c>
      <c r="BX4628">
        <v>34.167783163972558</v>
      </c>
      <c r="BY4628">
        <v>31.184966979831039</v>
      </c>
      <c r="BZ4628">
        <v>1187.19566195007</v>
      </c>
      <c r="CA4628">
        <v>209.2399440725159</v>
      </c>
      <c r="CB4628">
        <v>235.18841538248506</v>
      </c>
      <c r="CC4628" s="156">
        <v>0.98</v>
      </c>
      <c r="CD4628">
        <v>1280</v>
      </c>
      <c r="CE4628">
        <v>0.29691132059386161</v>
      </c>
      <c r="CF4628">
        <v>8.631352460378249</v>
      </c>
      <c r="CG4628">
        <v>0.36240355498330928</v>
      </c>
      <c r="CH4628">
        <v>46.225825368735649</v>
      </c>
      <c r="CI4628">
        <v>4</v>
      </c>
    </row>
    <row r="4629" spans="47:87" x14ac:dyDescent="0.3">
      <c r="AU4629">
        <v>0.3</v>
      </c>
      <c r="AV4629">
        <v>18.554594918075932</v>
      </c>
      <c r="AW4629">
        <v>0.34986227542344617</v>
      </c>
      <c r="AX4629">
        <v>2.093172474951988</v>
      </c>
      <c r="AY4629">
        <v>327.48392117594022</v>
      </c>
      <c r="AZ4629">
        <v>0.10611433953431886</v>
      </c>
      <c r="BA4629">
        <v>386.10497477027445</v>
      </c>
      <c r="BB4629">
        <v>291.91018791667017</v>
      </c>
      <c r="BC4629">
        <v>1</v>
      </c>
      <c r="BD4629">
        <v>32.764188252605528</v>
      </c>
      <c r="BE4629">
        <v>105.38675707560688</v>
      </c>
      <c r="BF4629">
        <v>14.127282434329135</v>
      </c>
      <c r="BG4629">
        <v>5.3637425760147845</v>
      </c>
      <c r="BH4629">
        <v>392.55170109846472</v>
      </c>
      <c r="BI4629">
        <v>0.2</v>
      </c>
      <c r="BJ4629">
        <v>2516.3238191057058</v>
      </c>
      <c r="BK4629">
        <v>677.67805560965076</v>
      </c>
      <c r="BL4629">
        <v>895.00445890298397</v>
      </c>
      <c r="BM4629">
        <v>875.66734464509204</v>
      </c>
      <c r="BN4629">
        <v>162.90888189874741</v>
      </c>
      <c r="BO4629">
        <v>31.6498148219802</v>
      </c>
      <c r="BP4629">
        <v>4.9487746757312462E-2</v>
      </c>
      <c r="BQ4629">
        <v>100</v>
      </c>
      <c r="BR4629">
        <v>337.99078132201407</v>
      </c>
      <c r="BS4629">
        <v>5.7314985608655541E-2</v>
      </c>
      <c r="BT4629">
        <v>3.0351297584461088E-4</v>
      </c>
      <c r="BU4629">
        <v>0</v>
      </c>
      <c r="BV4629">
        <v>0.59773958732747512</v>
      </c>
      <c r="BW4629">
        <v>14.739064371081911</v>
      </c>
      <c r="BX4629">
        <v>36.539905004945446</v>
      </c>
      <c r="BY4629">
        <v>33.770261629853827</v>
      </c>
      <c r="BZ4629">
        <v>1048.0075926389065</v>
      </c>
      <c r="CA4629">
        <v>284.21810761758644</v>
      </c>
      <c r="CB4629">
        <v>225.88099100464794</v>
      </c>
      <c r="CC4629" s="156">
        <v>0.95</v>
      </c>
      <c r="CD4629">
        <v>2280</v>
      </c>
      <c r="CE4629">
        <v>9.9026011912872303E-2</v>
      </c>
      <c r="CF4629">
        <v>4.448589879788555</v>
      </c>
      <c r="CG4629">
        <v>0.13328162763213153</v>
      </c>
      <c r="CH4629">
        <v>0.89624910119337808</v>
      </c>
      <c r="CI4629">
        <v>19</v>
      </c>
    </row>
    <row r="4630" spans="47:87" x14ac:dyDescent="0.3">
      <c r="AU4630">
        <v>0.3</v>
      </c>
      <c r="AV4630">
        <v>19.156628771269318</v>
      </c>
      <c r="AW4630">
        <v>0.33440782566979971</v>
      </c>
      <c r="AX4630">
        <v>2.1356180617390903</v>
      </c>
      <c r="AY4630">
        <v>321.94658317327293</v>
      </c>
      <c r="AZ4630">
        <v>0.10961443710430348</v>
      </c>
      <c r="BA4630">
        <v>369.14627421919755</v>
      </c>
      <c r="BB4630">
        <v>312.13779172830823</v>
      </c>
      <c r="BC4630">
        <v>1</v>
      </c>
      <c r="BD4630">
        <v>32.812854892581576</v>
      </c>
      <c r="BE4630">
        <v>88.905199997577839</v>
      </c>
      <c r="BF4630">
        <v>31.10717242303236</v>
      </c>
      <c r="BG4630">
        <v>5.3946863166313896</v>
      </c>
      <c r="BH4630">
        <v>417.40489737172823</v>
      </c>
      <c r="BI4630">
        <v>0.20000000000000007</v>
      </c>
      <c r="BJ4630">
        <v>2824.1667789017515</v>
      </c>
      <c r="BK4630">
        <v>687.70191554139103</v>
      </c>
      <c r="BL4630">
        <v>881.24364985505565</v>
      </c>
      <c r="BM4630">
        <v>1090.8807192588981</v>
      </c>
      <c r="BN4630">
        <v>178.86859517652741</v>
      </c>
      <c r="BO4630">
        <v>29.725013671341646</v>
      </c>
      <c r="BP4630">
        <v>0.11117819222940095</v>
      </c>
      <c r="BQ4630">
        <v>100</v>
      </c>
      <c r="BR4630">
        <v>334.87061581075898</v>
      </c>
      <c r="BS4630">
        <v>5.6748103531523222E-2</v>
      </c>
      <c r="BT4630">
        <v>3.1338751880808383E-4</v>
      </c>
      <c r="BU4630">
        <v>0</v>
      </c>
      <c r="BV4630">
        <v>0.54698457295289715</v>
      </c>
      <c r="BW4630">
        <v>15.322438626799814</v>
      </c>
      <c r="BX4630">
        <v>36.482520072543124</v>
      </c>
      <c r="BY4630">
        <v>33.155626038505147</v>
      </c>
      <c r="BZ4630">
        <v>947.86299169368488</v>
      </c>
      <c r="CA4630">
        <v>290.86358191522027</v>
      </c>
      <c r="CB4630">
        <v>264.6344022376386</v>
      </c>
      <c r="CC4630" s="156">
        <v>1.22</v>
      </c>
      <c r="CD4630">
        <v>1290</v>
      </c>
      <c r="CE4630">
        <v>8.3149476020810686E-2</v>
      </c>
      <c r="CF4630">
        <v>3.2706184686308197</v>
      </c>
      <c r="CG4630">
        <v>0.11614770468240056</v>
      </c>
      <c r="CH4630">
        <v>-2.0182035295439928</v>
      </c>
      <c r="CI4630" t="s">
        <v>479</v>
      </c>
    </row>
    <row r="4631" spans="47:87" x14ac:dyDescent="0.3">
      <c r="AU4631">
        <v>0.3</v>
      </c>
      <c r="AV4631">
        <v>17.017327994597228</v>
      </c>
      <c r="AW4631">
        <v>0.38032460748548258</v>
      </c>
      <c r="AX4631">
        <v>0.6304345891682388</v>
      </c>
      <c r="AY4631">
        <v>345.06695460535451</v>
      </c>
      <c r="AZ4631">
        <v>0.11310943086071681</v>
      </c>
      <c r="BA4631">
        <v>397.00059889853912</v>
      </c>
      <c r="BB4631">
        <v>338.26969765078957</v>
      </c>
      <c r="BC4631">
        <v>1</v>
      </c>
      <c r="BD4631">
        <v>47.932427056546246</v>
      </c>
      <c r="BE4631">
        <v>99.679121015603513</v>
      </c>
      <c r="BF4631">
        <v>11.732102727707813</v>
      </c>
      <c r="BG4631">
        <v>4.8689409543267965</v>
      </c>
      <c r="BH4631">
        <v>414.50298694080453</v>
      </c>
      <c r="BI4631">
        <v>0.19999999999999998</v>
      </c>
      <c r="BJ4631">
        <v>2355.9963749278336</v>
      </c>
      <c r="BK4631">
        <v>692.65518817673183</v>
      </c>
      <c r="BL4631">
        <v>912.32279848314852</v>
      </c>
      <c r="BM4631">
        <v>1051.9686104486909</v>
      </c>
      <c r="BN4631">
        <v>199.74106938872319</v>
      </c>
      <c r="BO4631">
        <v>34.736816270209971</v>
      </c>
      <c r="BP4631">
        <v>1.3610110662758948E-2</v>
      </c>
      <c r="BQ4631">
        <v>100</v>
      </c>
      <c r="BR4631">
        <v>352.83492937260917</v>
      </c>
      <c r="BS4631">
        <v>5.9034674047098973E-2</v>
      </c>
      <c r="BT4631">
        <v>3.0685134759935177E-4</v>
      </c>
      <c r="BU4631">
        <v>0</v>
      </c>
      <c r="BV4631">
        <v>0.55531741790564038</v>
      </c>
      <c r="BW4631">
        <v>16.361447050006412</v>
      </c>
      <c r="BX4631">
        <v>35.620191499594213</v>
      </c>
      <c r="BY4631">
        <v>38.422109015736361</v>
      </c>
      <c r="BZ4631">
        <v>1053.2295103344327</v>
      </c>
      <c r="CA4631">
        <v>270.70250629623848</v>
      </c>
      <c r="CB4631">
        <v>237.37933576989852</v>
      </c>
      <c r="CC4631" s="156">
        <v>1.04</v>
      </c>
      <c r="CD4631">
        <v>2010</v>
      </c>
      <c r="CE4631">
        <v>4.0067756424173373E-2</v>
      </c>
      <c r="CF4631">
        <v>2.1250114714891559</v>
      </c>
      <c r="CG4631">
        <v>8.282387760647146E-2</v>
      </c>
      <c r="CH4631">
        <v>-8.7300403544223855</v>
      </c>
      <c r="CI4631" t="s">
        <v>479</v>
      </c>
    </row>
    <row r="4632" spans="47:87" x14ac:dyDescent="0.3">
      <c r="AU4632">
        <v>0.3</v>
      </c>
      <c r="AV4632">
        <v>20.088572957053405</v>
      </c>
      <c r="AW4632">
        <v>0.32579188366355133</v>
      </c>
      <c r="AX4632">
        <v>1.9443423172507148</v>
      </c>
      <c r="AY4632">
        <v>319.54934673294309</v>
      </c>
      <c r="AZ4632">
        <v>9.0699921181975632E-2</v>
      </c>
      <c r="BA4632">
        <v>429.11255914989482</v>
      </c>
      <c r="BB4632">
        <v>359.29268264513695</v>
      </c>
      <c r="BC4632">
        <v>1</v>
      </c>
      <c r="BD4632">
        <v>31.615361361910672</v>
      </c>
      <c r="BE4632">
        <v>106.83027360434521</v>
      </c>
      <c r="BF4632">
        <v>8.6044365783891283</v>
      </c>
      <c r="BG4632">
        <v>3.7420322402017754</v>
      </c>
      <c r="BH4632">
        <v>419.38231804684182</v>
      </c>
      <c r="BI4632">
        <v>0.2</v>
      </c>
      <c r="BJ4632">
        <v>2699.0199143481459</v>
      </c>
      <c r="BK4632">
        <v>683.03811034448449</v>
      </c>
      <c r="BL4632">
        <v>885.47875148773664</v>
      </c>
      <c r="BM4632">
        <v>979.51865083770349</v>
      </c>
      <c r="BN4632">
        <v>120.32922115597852</v>
      </c>
      <c r="BO4632">
        <v>29.459149018806691</v>
      </c>
      <c r="BP4632">
        <v>4.7720555218642879E-2</v>
      </c>
      <c r="BQ4632">
        <v>100</v>
      </c>
      <c r="BR4632">
        <v>312.2032456815341</v>
      </c>
      <c r="BS4632">
        <v>4.8668513369376283E-2</v>
      </c>
      <c r="BT4632">
        <v>3.3128292286876341E-4</v>
      </c>
      <c r="BU4632">
        <v>32.804530095979231</v>
      </c>
      <c r="BV4632">
        <v>0.54377174593820499</v>
      </c>
      <c r="BW4632">
        <v>14.962617066783732</v>
      </c>
      <c r="BX4632">
        <v>37.03713728305862</v>
      </c>
      <c r="BY4632">
        <v>40.647670924888409</v>
      </c>
      <c r="BZ4632">
        <v>971.26817924033321</v>
      </c>
      <c r="CA4632">
        <v>199.68048776497361</v>
      </c>
      <c r="CB4632">
        <v>240.9780173707737</v>
      </c>
      <c r="CC4632" s="156">
        <v>1.03</v>
      </c>
      <c r="CD4632">
        <v>2240</v>
      </c>
      <c r="CE4632">
        <v>-1.4398212667497301E-2</v>
      </c>
      <c r="CF4632">
        <v>1.1067635986706534</v>
      </c>
      <c r="CG4632">
        <v>4.7992045355506621E-2</v>
      </c>
      <c r="CH4632">
        <v>-13.21390055583721</v>
      </c>
      <c r="CI4632" t="s">
        <v>479</v>
      </c>
    </row>
    <row r="4633" spans="47:87" x14ac:dyDescent="0.3">
      <c r="AU4633">
        <v>0.3</v>
      </c>
      <c r="AV4633">
        <v>20.174487284558541</v>
      </c>
      <c r="AW4633">
        <v>0.31161470132116936</v>
      </c>
      <c r="AX4633">
        <v>1.2852828104542962</v>
      </c>
      <c r="AY4633">
        <v>327.35189547626533</v>
      </c>
      <c r="AZ4633">
        <v>9.5129625211363644E-2</v>
      </c>
      <c r="BA4633">
        <v>396.95589350133423</v>
      </c>
      <c r="BB4633">
        <v>304.18561473183024</v>
      </c>
      <c r="BC4633">
        <v>1</v>
      </c>
      <c r="BD4633">
        <v>36.709497634863659</v>
      </c>
      <c r="BE4633">
        <v>108.0833799090144</v>
      </c>
      <c r="BF4633">
        <v>15.461029563097171</v>
      </c>
      <c r="BG4633">
        <v>2.5994565682577466</v>
      </c>
      <c r="BH4633">
        <v>374.58726272570823</v>
      </c>
      <c r="BI4633">
        <v>0.20000000000000004</v>
      </c>
      <c r="BJ4633">
        <v>2267.5704220301573</v>
      </c>
      <c r="BK4633">
        <v>712.73712802262162</v>
      </c>
      <c r="BL4633">
        <v>932.61010251301434</v>
      </c>
      <c r="BM4633">
        <v>1083.7018131257319</v>
      </c>
      <c r="BN4633">
        <v>157.33976279991549</v>
      </c>
      <c r="BO4633">
        <v>28.105889049355877</v>
      </c>
      <c r="BP4633">
        <v>5.4256769454449974E-2</v>
      </c>
      <c r="BQ4633">
        <v>100</v>
      </c>
      <c r="BR4633">
        <v>414.83222870060109</v>
      </c>
      <c r="BS4633">
        <v>5.6160420108898559E-2</v>
      </c>
      <c r="BT4633">
        <v>3.3057951452763166E-4</v>
      </c>
      <c r="BU4633">
        <v>35.144440148838456</v>
      </c>
      <c r="BV4633">
        <v>0.51009383192792679</v>
      </c>
      <c r="BW4633">
        <v>14.437044079772816</v>
      </c>
      <c r="BX4633">
        <v>35.998500362091903</v>
      </c>
      <c r="BY4633">
        <v>31.558913849619838</v>
      </c>
      <c r="BZ4633">
        <v>1101.2489188942779</v>
      </c>
      <c r="CA4633">
        <v>434.79111715076351</v>
      </c>
      <c r="CB4633">
        <v>239.13530343111589</v>
      </c>
      <c r="CC4633" s="156">
        <v>1.01</v>
      </c>
      <c r="CD4633">
        <v>1880</v>
      </c>
      <c r="CE4633">
        <v>0.15887319848776493</v>
      </c>
      <c r="CF4633">
        <v>3.739827217820392</v>
      </c>
      <c r="CG4633">
        <v>0.19478283307733388</v>
      </c>
      <c r="CH4633">
        <v>8.66724334743542</v>
      </c>
      <c r="CI4633">
        <v>9</v>
      </c>
    </row>
    <row r="4634" spans="47:87" x14ac:dyDescent="0.3">
      <c r="AU4634">
        <v>0.3</v>
      </c>
      <c r="AV4634">
        <v>18.057890407154613</v>
      </c>
      <c r="AW4634">
        <v>0.28099053817618025</v>
      </c>
      <c r="AX4634">
        <v>0.80103961318862327</v>
      </c>
      <c r="AY4634">
        <v>337.87614944666677</v>
      </c>
      <c r="AZ4634">
        <v>9.4056979088288015E-2</v>
      </c>
      <c r="BA4634">
        <v>375.37595881713332</v>
      </c>
      <c r="BB4634">
        <v>367.72822105193512</v>
      </c>
      <c r="BC4634">
        <v>1</v>
      </c>
      <c r="BD4634">
        <v>35.369451522219755</v>
      </c>
      <c r="BE4634">
        <v>91.614223527954366</v>
      </c>
      <c r="BF4634">
        <v>11.036744722541172</v>
      </c>
      <c r="BG4634">
        <v>4.4675696405672713</v>
      </c>
      <c r="BH4634">
        <v>431.00161934674799</v>
      </c>
      <c r="BI4634">
        <v>0.2</v>
      </c>
      <c r="BJ4634">
        <v>2862.7325941791064</v>
      </c>
      <c r="BK4634">
        <v>687.96291300577968</v>
      </c>
      <c r="BL4634">
        <v>906.8095745661708</v>
      </c>
      <c r="BM4634">
        <v>910.753839046233</v>
      </c>
      <c r="BN4634">
        <v>189.48314030208095</v>
      </c>
      <c r="BO4634">
        <v>25.172888658606581</v>
      </c>
      <c r="BP4634">
        <v>6.9618966202176238E-2</v>
      </c>
      <c r="BQ4634">
        <v>100</v>
      </c>
      <c r="BR4634">
        <v>352.49061207236781</v>
      </c>
      <c r="BS4634">
        <v>5.2008606673791972E-2</v>
      </c>
      <c r="BT4634">
        <v>3.1551909962694016E-4</v>
      </c>
      <c r="BU4634">
        <v>0</v>
      </c>
      <c r="BV4634">
        <v>0.53994950030002919</v>
      </c>
      <c r="BW4634">
        <v>15.731468016154933</v>
      </c>
      <c r="BX4634">
        <v>34.587732482552603</v>
      </c>
      <c r="BY4634">
        <v>34.072925655938874</v>
      </c>
      <c r="BZ4634">
        <v>1230.4535517649588</v>
      </c>
      <c r="CA4634">
        <v>226.93481391718183</v>
      </c>
      <c r="CB4634">
        <v>240.06805843471565</v>
      </c>
      <c r="CC4634" s="156">
        <v>1.04</v>
      </c>
      <c r="CD4634">
        <v>880</v>
      </c>
      <c r="CE4634">
        <v>0.17114882571416001</v>
      </c>
      <c r="CF4634">
        <v>4.7677007556176534</v>
      </c>
      <c r="CG4634">
        <v>0.17231364858393017</v>
      </c>
      <c r="CH4634">
        <v>11.560667970384506</v>
      </c>
      <c r="CI4634">
        <v>9</v>
      </c>
    </row>
    <row r="4635" spans="47:87" x14ac:dyDescent="0.3">
      <c r="AU4635">
        <v>0.3</v>
      </c>
      <c r="AV4635">
        <v>19.581853422205729</v>
      </c>
      <c r="AW4635">
        <v>0.33167932648604903</v>
      </c>
      <c r="AX4635">
        <v>1.0858218931571282</v>
      </c>
      <c r="AY4635">
        <v>299.35683313169454</v>
      </c>
      <c r="AZ4635">
        <v>0.11137561724478409</v>
      </c>
      <c r="BA4635">
        <v>510.74183454131537</v>
      </c>
      <c r="BB4635">
        <v>315.14000048575997</v>
      </c>
      <c r="BC4635">
        <v>1</v>
      </c>
      <c r="BD4635">
        <v>35.617065540601772</v>
      </c>
      <c r="BE4635">
        <v>91.773248875483915</v>
      </c>
      <c r="BF4635">
        <v>13.25970068873397</v>
      </c>
      <c r="BG4635">
        <v>3.9786836113027513</v>
      </c>
      <c r="BH4635">
        <v>380.44813933564848</v>
      </c>
      <c r="BI4635">
        <v>0.2</v>
      </c>
      <c r="BJ4635">
        <v>2660.9967258091033</v>
      </c>
      <c r="BK4635">
        <v>696.07533373779552</v>
      </c>
      <c r="BL4635">
        <v>873.15116147347828</v>
      </c>
      <c r="BM4635">
        <v>911.0040266016963</v>
      </c>
      <c r="BN4635">
        <v>143.80695593038251</v>
      </c>
      <c r="BO4635">
        <v>29.973374496080837</v>
      </c>
      <c r="BP4635">
        <v>5.0691230775588118E-2</v>
      </c>
      <c r="BQ4635">
        <v>100</v>
      </c>
      <c r="BR4635">
        <v>277.42243697377575</v>
      </c>
      <c r="BS4635">
        <v>5.9026679270719147E-2</v>
      </c>
      <c r="BT4635">
        <v>3.063521437591724E-4</v>
      </c>
      <c r="BU4635">
        <v>0</v>
      </c>
      <c r="BV4635">
        <v>0.59428681093254454</v>
      </c>
      <c r="BW4635">
        <v>13.432031267806092</v>
      </c>
      <c r="BX4635">
        <v>34.564779039247931</v>
      </c>
      <c r="BY4635">
        <v>33.953440773726108</v>
      </c>
      <c r="BZ4635">
        <v>1078.2533148510067</v>
      </c>
      <c r="CA4635">
        <v>307.06091286129964</v>
      </c>
      <c r="CB4635">
        <v>216.89095163293257</v>
      </c>
      <c r="CC4635" s="156">
        <v>0.88</v>
      </c>
      <c r="CD4635">
        <v>2100</v>
      </c>
      <c r="CE4635">
        <v>4.8737518192426554E-2</v>
      </c>
      <c r="CF4635">
        <v>2.4766547067922082</v>
      </c>
      <c r="CG4635">
        <v>8.3175496861258191E-2</v>
      </c>
      <c r="CH4635">
        <v>-8.6981769262789221</v>
      </c>
      <c r="CI4635" t="s">
        <v>479</v>
      </c>
    </row>
    <row r="4636" spans="47:87" x14ac:dyDescent="0.3">
      <c r="AU4636">
        <v>0.3</v>
      </c>
      <c r="AV4636">
        <v>19.151267456817333</v>
      </c>
      <c r="AW4636">
        <v>0.26050533753569288</v>
      </c>
      <c r="AX4636">
        <v>2.6844219985484146</v>
      </c>
      <c r="AY4636">
        <v>342.28520692526581</v>
      </c>
      <c r="AZ4636">
        <v>9.1470691439753837E-2</v>
      </c>
      <c r="BA4636">
        <v>414.21050326697508</v>
      </c>
      <c r="BB4636">
        <v>365.5472000026449</v>
      </c>
      <c r="BC4636">
        <v>1</v>
      </c>
      <c r="BD4636">
        <v>34.974692443955476</v>
      </c>
      <c r="BE4636">
        <v>103.74398647023263</v>
      </c>
      <c r="BF4636">
        <v>16.160518295246209</v>
      </c>
      <c r="BG4636">
        <v>6.5119276762025411</v>
      </c>
      <c r="BH4636">
        <v>395.43358911886537</v>
      </c>
      <c r="BI4636">
        <v>0.19999999999999998</v>
      </c>
      <c r="BJ4636">
        <v>2396.1782983990597</v>
      </c>
      <c r="BK4636">
        <v>678.22626597302246</v>
      </c>
      <c r="BL4636">
        <v>883.28631717559438</v>
      </c>
      <c r="BM4636">
        <v>1013.024104814425</v>
      </c>
      <c r="BN4636">
        <v>225.5711651977787</v>
      </c>
      <c r="BO4636">
        <v>23.591098762190612</v>
      </c>
      <c r="BP4636">
        <v>3.3773897180987285E-2</v>
      </c>
      <c r="BQ4636">
        <v>100</v>
      </c>
      <c r="BR4636">
        <v>350.00302213542909</v>
      </c>
      <c r="BS4636">
        <v>5.6309948624649275E-2</v>
      </c>
      <c r="BT4636">
        <v>2.7014847206051882E-4</v>
      </c>
      <c r="BU4636">
        <v>0</v>
      </c>
      <c r="BV4636">
        <v>0.53848806570970065</v>
      </c>
      <c r="BW4636">
        <v>14.444923447538953</v>
      </c>
      <c r="BX4636">
        <v>35.897170704532883</v>
      </c>
      <c r="BY4636">
        <v>30.892554133428472</v>
      </c>
      <c r="BZ4636">
        <v>913.31622148840688</v>
      </c>
      <c r="CA4636">
        <v>314.58654387726853</v>
      </c>
      <c r="CB4636">
        <v>227.24002120689968</v>
      </c>
      <c r="CC4636" s="156">
        <v>0.86</v>
      </c>
      <c r="CD4636">
        <v>2230</v>
      </c>
      <c r="CE4636">
        <v>0.12795146540596014</v>
      </c>
      <c r="CF4636">
        <v>5.055129465012115</v>
      </c>
      <c r="CG4636">
        <v>0.16052607786578868</v>
      </c>
      <c r="CH4636">
        <v>1.8780177384929051</v>
      </c>
      <c r="CI4636">
        <v>15</v>
      </c>
    </row>
    <row r="4637" spans="47:87" x14ac:dyDescent="0.3">
      <c r="AU4637">
        <v>0.3</v>
      </c>
      <c r="AV4637">
        <v>18.827727016215764</v>
      </c>
      <c r="AW4637">
        <v>0.35066287595099882</v>
      </c>
      <c r="AX4637">
        <v>1.512622410078035</v>
      </c>
      <c r="AY4637">
        <v>344.82171733197873</v>
      </c>
      <c r="AZ4637">
        <v>0.10257042511743207</v>
      </c>
      <c r="BA4637">
        <v>356.26442511369237</v>
      </c>
      <c r="BB4637">
        <v>351.70252463957536</v>
      </c>
      <c r="BC4637">
        <v>1</v>
      </c>
      <c r="BD4637">
        <v>31.320949541458056</v>
      </c>
      <c r="BE4637">
        <v>95.472417740732183</v>
      </c>
      <c r="BF4637">
        <v>8.7118238253455953</v>
      </c>
      <c r="BG4637">
        <v>4.7965660475495024</v>
      </c>
      <c r="BH4637">
        <v>421.38257099405337</v>
      </c>
      <c r="BI4637">
        <v>0.19999999999999998</v>
      </c>
      <c r="BJ4637">
        <v>2890.4700057564492</v>
      </c>
      <c r="BK4637">
        <v>706.63948907427891</v>
      </c>
      <c r="BL4637">
        <v>894.25373908312531</v>
      </c>
      <c r="BM4637">
        <v>1079.9558757218324</v>
      </c>
      <c r="BN4637">
        <v>210.72284192693067</v>
      </c>
      <c r="BO4637">
        <v>31.939265406154774</v>
      </c>
      <c r="BP4637">
        <v>2.3284635642341851E-2</v>
      </c>
      <c r="BQ4637">
        <v>100</v>
      </c>
      <c r="BR4637">
        <v>407.38607778883716</v>
      </c>
      <c r="BS4637">
        <v>5.7762590686638582E-2</v>
      </c>
      <c r="BT4637">
        <v>3.2155112261084563E-4</v>
      </c>
      <c r="BU4637">
        <v>0</v>
      </c>
      <c r="BV4637">
        <v>0.55120559846810646</v>
      </c>
      <c r="BW4637">
        <v>14.354247746794151</v>
      </c>
      <c r="BX4637">
        <v>36.290725750398948</v>
      </c>
      <c r="BY4637">
        <v>36.976622345860939</v>
      </c>
      <c r="BZ4637">
        <v>1362.6831777378648</v>
      </c>
      <c r="CA4637">
        <v>215.08531862941538</v>
      </c>
      <c r="CB4637">
        <v>238.47712099465434</v>
      </c>
      <c r="CC4637" s="156">
        <v>0.78</v>
      </c>
      <c r="CD4637">
        <v>1880</v>
      </c>
      <c r="CE4637">
        <v>0.1367283835797497</v>
      </c>
      <c r="CF4637">
        <v>4.532833521561372</v>
      </c>
      <c r="CG4637">
        <v>0.17141462486102668</v>
      </c>
      <c r="CH4637">
        <v>8.9382966385056779</v>
      </c>
      <c r="CI4637">
        <v>10</v>
      </c>
    </row>
    <row r="4638" spans="47:87" x14ac:dyDescent="0.3">
      <c r="AU4638">
        <v>0.3</v>
      </c>
      <c r="AV4638">
        <v>19.770150405508652</v>
      </c>
      <c r="AW4638">
        <v>0.35500625348489617</v>
      </c>
      <c r="AX4638">
        <v>0.66493096163862175</v>
      </c>
      <c r="AY4638">
        <v>345.10824145647325</v>
      </c>
      <c r="AZ4638">
        <v>0.1087032046334778</v>
      </c>
      <c r="BA4638">
        <v>398.14353345042815</v>
      </c>
      <c r="BB4638">
        <v>396.7408066347316</v>
      </c>
      <c r="BC4638">
        <v>1</v>
      </c>
      <c r="BD4638">
        <v>45.215402779169956</v>
      </c>
      <c r="BE4638">
        <v>107.25382159786287</v>
      </c>
      <c r="BF4638">
        <v>11.670502678033213</v>
      </c>
      <c r="BG4638">
        <v>3.4096240516260727</v>
      </c>
      <c r="BH4638">
        <v>424.03899619759477</v>
      </c>
      <c r="BI4638">
        <v>0.2</v>
      </c>
      <c r="BJ4638">
        <v>2415.6480537741991</v>
      </c>
      <c r="BK4638">
        <v>672.98628360656664</v>
      </c>
      <c r="BL4638">
        <v>855.89974918756923</v>
      </c>
      <c r="BM4638">
        <v>876.09313897192521</v>
      </c>
      <c r="BN4638">
        <v>131.16103510993437</v>
      </c>
      <c r="BO4638">
        <v>32.202716082793032</v>
      </c>
      <c r="BP4638">
        <v>3.9585689826838834E-2</v>
      </c>
      <c r="BQ4638">
        <v>100</v>
      </c>
      <c r="BR4638">
        <v>360.47994661958205</v>
      </c>
      <c r="BS4638">
        <v>4.9675249604248822E-2</v>
      </c>
      <c r="BT4638">
        <v>3.1234864473362049E-4</v>
      </c>
      <c r="BU4638">
        <v>115.7928102083668</v>
      </c>
      <c r="BV4638">
        <v>0.51113898199640073</v>
      </c>
      <c r="BW4638">
        <v>15.786760837072654</v>
      </c>
      <c r="BX4638">
        <v>33.689911802801149</v>
      </c>
      <c r="BY4638">
        <v>30.582558283777555</v>
      </c>
      <c r="BZ4638">
        <v>1032.8208943409695</v>
      </c>
      <c r="CA4638">
        <v>319.40998090339514</v>
      </c>
      <c r="CB4638">
        <v>242.6917563378521</v>
      </c>
      <c r="CC4638" s="156">
        <v>0.96</v>
      </c>
      <c r="CD4638">
        <v>1830</v>
      </c>
      <c r="CE4638">
        <v>0.1551643445837243</v>
      </c>
      <c r="CF4638">
        <v>6.4194911913340214</v>
      </c>
      <c r="CG4638">
        <v>0.19922793088884122</v>
      </c>
      <c r="CH4638">
        <v>10.656573790710281</v>
      </c>
      <c r="CI4638">
        <v>10</v>
      </c>
    </row>
    <row r="4639" spans="47:87" x14ac:dyDescent="0.3">
      <c r="AU4639">
        <v>0.3</v>
      </c>
      <c r="AV4639">
        <v>19.546203252385173</v>
      </c>
      <c r="AW4639">
        <v>0.36972611559766028</v>
      </c>
      <c r="AX4639">
        <v>1.4092768514232876</v>
      </c>
      <c r="AY4639">
        <v>317.98274876147519</v>
      </c>
      <c r="AZ4639">
        <v>0.11596871373509043</v>
      </c>
      <c r="BA4639">
        <v>388.73355538599469</v>
      </c>
      <c r="BB4639">
        <v>332.60490305121129</v>
      </c>
      <c r="BC4639">
        <v>1</v>
      </c>
      <c r="BD4639">
        <v>43.079367079521468</v>
      </c>
      <c r="BE4639">
        <v>105.07271534257427</v>
      </c>
      <c r="BF4639">
        <v>17.346681639393804</v>
      </c>
      <c r="BG4639">
        <v>5.8192461836939255</v>
      </c>
      <c r="BH4639">
        <v>407.45051191390218</v>
      </c>
      <c r="BI4639">
        <v>0.20000000000000004</v>
      </c>
      <c r="BJ4639">
        <v>2372.36353568494</v>
      </c>
      <c r="BK4639">
        <v>691.61541392869231</v>
      </c>
      <c r="BL4639">
        <v>905.931884942073</v>
      </c>
      <c r="BM4639">
        <v>941.33912126084101</v>
      </c>
      <c r="BN4639">
        <v>246.89692169475722</v>
      </c>
      <c r="BO4639">
        <v>33.611824354460424</v>
      </c>
      <c r="BP4639">
        <v>3.2250534948186471E-2</v>
      </c>
      <c r="BQ4639">
        <v>100</v>
      </c>
      <c r="BR4639">
        <v>361.28309196533019</v>
      </c>
      <c r="BS4639">
        <v>5.0231364970547414E-2</v>
      </c>
      <c r="BT4639">
        <v>3.0438341508175182E-4</v>
      </c>
      <c r="BU4639">
        <v>0</v>
      </c>
      <c r="BV4639">
        <v>0.56114717021427318</v>
      </c>
      <c r="BW4639">
        <v>15.123226256980402</v>
      </c>
      <c r="BX4639">
        <v>39.28694612706672</v>
      </c>
      <c r="BY4639">
        <v>34.573636501388783</v>
      </c>
      <c r="BZ4639">
        <v>1004.2856543005374</v>
      </c>
      <c r="CA4639">
        <v>236.72196420047308</v>
      </c>
      <c r="CB4639">
        <v>223.70646867130068</v>
      </c>
      <c r="CC4639" s="156">
        <v>0.66</v>
      </c>
      <c r="CD4639">
        <v>2280</v>
      </c>
      <c r="CE4639">
        <v>0.16919465107462828</v>
      </c>
      <c r="CF4639">
        <v>6.7268106474721545</v>
      </c>
      <c r="CG4639">
        <v>0.22138782354925063</v>
      </c>
      <c r="CH4639">
        <v>12.395253413868337</v>
      </c>
      <c r="CI4639">
        <v>9</v>
      </c>
    </row>
    <row r="4640" spans="47:87" x14ac:dyDescent="0.3">
      <c r="AU4640">
        <v>0.3</v>
      </c>
      <c r="AV4640">
        <v>20.698040073898845</v>
      </c>
      <c r="AW4640">
        <v>0.29539976004016655</v>
      </c>
      <c r="AX4640">
        <v>1.5542281011259846</v>
      </c>
      <c r="AY4640">
        <v>331.28928959204922</v>
      </c>
      <c r="AZ4640">
        <v>9.2758035793040053E-2</v>
      </c>
      <c r="BA4640">
        <v>349.06068297959376</v>
      </c>
      <c r="BB4640">
        <v>317.30815580063557</v>
      </c>
      <c r="BC4640">
        <v>1</v>
      </c>
      <c r="BD4640">
        <v>46.18117684154732</v>
      </c>
      <c r="BE4640">
        <v>91.671081647391858</v>
      </c>
      <c r="BF4640">
        <v>15.988367288821292</v>
      </c>
      <c r="BG4640">
        <v>6.8523026329527257</v>
      </c>
      <c r="BH4640">
        <v>394.06947973317779</v>
      </c>
      <c r="BI4640">
        <v>0.20000000000000004</v>
      </c>
      <c r="BJ4640">
        <v>2567.6077408841884</v>
      </c>
      <c r="BK4640">
        <v>667.37719221144096</v>
      </c>
      <c r="BL4640">
        <v>907.97152192816202</v>
      </c>
      <c r="BM4640">
        <v>891.68424692970382</v>
      </c>
      <c r="BN4640">
        <v>126.46887198293594</v>
      </c>
      <c r="BO4640">
        <v>26.864997626663396</v>
      </c>
      <c r="BP4640">
        <v>2.4530562770780397E-2</v>
      </c>
      <c r="BQ4640">
        <v>100</v>
      </c>
      <c r="BR4640">
        <v>314.34756824095211</v>
      </c>
      <c r="BS4640">
        <v>5.6360108212852519E-2</v>
      </c>
      <c r="BT4640">
        <v>3.0688722324351221E-4</v>
      </c>
      <c r="BU4640">
        <v>50.845013954709032</v>
      </c>
      <c r="BV4640">
        <v>0.5472929689010686</v>
      </c>
      <c r="BW4640">
        <v>13.783761549746991</v>
      </c>
      <c r="BX4640">
        <v>34.216056365525759</v>
      </c>
      <c r="BY4640">
        <v>28.869027139749576</v>
      </c>
      <c r="BZ4640">
        <v>883.40697265429185</v>
      </c>
      <c r="CA4640">
        <v>254.58737336561907</v>
      </c>
      <c r="CB4640">
        <v>237.11594382774982</v>
      </c>
      <c r="CC4640" s="156">
        <v>1.23</v>
      </c>
      <c r="CD4640">
        <v>1630</v>
      </c>
      <c r="CE4640">
        <v>1.3254023013133276E-2</v>
      </c>
      <c r="CF4640">
        <v>1.7942137959560114</v>
      </c>
      <c r="CG4640">
        <v>5.5598315163120672E-2</v>
      </c>
      <c r="CH4640">
        <v>-15.858902625706433</v>
      </c>
      <c r="CI4640" t="s">
        <v>479</v>
      </c>
    </row>
    <row r="4641" spans="47:87" x14ac:dyDescent="0.3">
      <c r="AU4641">
        <v>0.3</v>
      </c>
      <c r="AV4641">
        <v>20.152190914275515</v>
      </c>
      <c r="AW4641">
        <v>0.35661153686280744</v>
      </c>
      <c r="AX4641">
        <v>0.84037894280359171</v>
      </c>
      <c r="AY4641">
        <v>327.97395120877286</v>
      </c>
      <c r="AZ4641">
        <v>0.10636716756059211</v>
      </c>
      <c r="BA4641">
        <v>435.80250994435136</v>
      </c>
      <c r="BB4641">
        <v>348.73120236537352</v>
      </c>
      <c r="BC4641">
        <v>1</v>
      </c>
      <c r="BD4641">
        <v>37.129415527110368</v>
      </c>
      <c r="BE4641">
        <v>97.241206305906275</v>
      </c>
      <c r="BF4641">
        <v>6.6051013373611323</v>
      </c>
      <c r="BG4641">
        <v>4.6618120407973658</v>
      </c>
      <c r="BH4641">
        <v>436.91036029395485</v>
      </c>
      <c r="BI4641">
        <v>0.19999999999999998</v>
      </c>
      <c r="BJ4641">
        <v>2501.3237427918484</v>
      </c>
      <c r="BK4641">
        <v>703.22658715708155</v>
      </c>
      <c r="BL4641">
        <v>958.21207899977242</v>
      </c>
      <c r="BM4641">
        <v>1013.7758112793842</v>
      </c>
      <c r="BN4641">
        <v>106.53391568689474</v>
      </c>
      <c r="BO4641">
        <v>32.206615476720621</v>
      </c>
      <c r="BP4641">
        <v>5.6974843119022317E-2</v>
      </c>
      <c r="BQ4641">
        <v>100</v>
      </c>
      <c r="BR4641">
        <v>272.44473393432031</v>
      </c>
      <c r="BS4641">
        <v>5.5782882497515542E-2</v>
      </c>
      <c r="BT4641">
        <v>2.8979848971880155E-4</v>
      </c>
      <c r="BU4641">
        <v>38.328897431054443</v>
      </c>
      <c r="BV4641">
        <v>0.61091568965112086</v>
      </c>
      <c r="BW4641">
        <v>15.354352494612369</v>
      </c>
      <c r="BX4641">
        <v>34.418121556520248</v>
      </c>
      <c r="BY4641">
        <v>34.859800306955748</v>
      </c>
      <c r="BZ4641">
        <v>964.64876684843796</v>
      </c>
      <c r="CA4641">
        <v>210.84496754622018</v>
      </c>
      <c r="CB4641">
        <v>219.91825646660277</v>
      </c>
      <c r="CC4641" s="156">
        <v>0.93</v>
      </c>
      <c r="CD4641">
        <v>1990</v>
      </c>
      <c r="CE4641">
        <v>0.1380116145618886</v>
      </c>
      <c r="CF4641">
        <v>5.1740369398490831</v>
      </c>
      <c r="CG4641">
        <v>0.18100428951130865</v>
      </c>
      <c r="CH4641">
        <v>4.7003932509015272</v>
      </c>
      <c r="CI4641">
        <v>12</v>
      </c>
    </row>
    <row r="4642" spans="47:87" x14ac:dyDescent="0.3">
      <c r="AU4642">
        <v>0.3</v>
      </c>
      <c r="AV4642">
        <v>19.805440016479782</v>
      </c>
      <c r="AW4642">
        <v>0.3647321217007467</v>
      </c>
      <c r="AX4642">
        <v>2.1968909457378545</v>
      </c>
      <c r="AY4642">
        <v>319.42360027179774</v>
      </c>
      <c r="AZ4642">
        <v>9.6392571760939072E-2</v>
      </c>
      <c r="BA4642">
        <v>358.68102109059089</v>
      </c>
      <c r="BB4642">
        <v>359.28260373417032</v>
      </c>
      <c r="BC4642">
        <v>1</v>
      </c>
      <c r="BD4642">
        <v>43.337849021551698</v>
      </c>
      <c r="BE4642">
        <v>98.257909096652938</v>
      </c>
      <c r="BF4642">
        <v>20.332787483271424</v>
      </c>
      <c r="BG4642">
        <v>5.9156066743600677</v>
      </c>
      <c r="BH4642">
        <v>420.89669901493062</v>
      </c>
      <c r="BI4642">
        <v>0.19999999999999998</v>
      </c>
      <c r="BJ4642">
        <v>2381.6812460817678</v>
      </c>
      <c r="BK4642">
        <v>683.01586950451758</v>
      </c>
      <c r="BL4642">
        <v>922.52906816890015</v>
      </c>
      <c r="BM4642">
        <v>1018.8906397318973</v>
      </c>
      <c r="BN4642">
        <v>173.84665092090123</v>
      </c>
      <c r="BO4642">
        <v>32.915997416193264</v>
      </c>
      <c r="BP4642">
        <v>6.1246060559898258E-2</v>
      </c>
      <c r="BQ4642">
        <v>100</v>
      </c>
      <c r="BR4642">
        <v>352.53234551265615</v>
      </c>
      <c r="BS4642">
        <v>5.469318569465232E-2</v>
      </c>
      <c r="BT4642">
        <v>3.0963310108074991E-4</v>
      </c>
      <c r="BU4642">
        <v>5.0537201162551608E-2</v>
      </c>
      <c r="BV4642">
        <v>0.56939373417888661</v>
      </c>
      <c r="BW4642">
        <v>13.80788435094588</v>
      </c>
      <c r="BX4642">
        <v>36.126231841425195</v>
      </c>
      <c r="BY4642">
        <v>26.961240861566139</v>
      </c>
      <c r="BZ4642">
        <v>922.14131320065189</v>
      </c>
      <c r="CA4642">
        <v>202.75126491214934</v>
      </c>
      <c r="CB4642">
        <v>230.59960067363178</v>
      </c>
      <c r="CC4642" s="156">
        <v>0.74</v>
      </c>
      <c r="CD4642">
        <v>2170</v>
      </c>
      <c r="CE4642">
        <v>-7.3719159770617604E-2</v>
      </c>
      <c r="CF4642">
        <v>0.48165129237747806</v>
      </c>
      <c r="CG4642">
        <v>1.6382420448734794E-2</v>
      </c>
      <c r="CH4642">
        <v>-23.793018962114274</v>
      </c>
      <c r="CI4642" t="s">
        <v>479</v>
      </c>
    </row>
    <row r="4643" spans="47:87" x14ac:dyDescent="0.3">
      <c r="AU4643">
        <v>0.3</v>
      </c>
      <c r="AV4643">
        <v>22.755554379563357</v>
      </c>
      <c r="AW4643">
        <v>0.26540706151533461</v>
      </c>
      <c r="AX4643">
        <v>1.1996283101954592</v>
      </c>
      <c r="AY4643">
        <v>329.92014719664263</v>
      </c>
      <c r="AZ4643">
        <v>0.11220548205756675</v>
      </c>
      <c r="BA4643">
        <v>359.21477688028511</v>
      </c>
      <c r="BB4643">
        <v>337.74655335174242</v>
      </c>
      <c r="BC4643">
        <v>1</v>
      </c>
      <c r="BD4643">
        <v>35.909158747061056</v>
      </c>
      <c r="BE4643">
        <v>103.11486354149903</v>
      </c>
      <c r="BF4643">
        <v>15.346281681043754</v>
      </c>
      <c r="BG4643">
        <v>4.3088828027751056</v>
      </c>
      <c r="BH4643">
        <v>425.7810315864545</v>
      </c>
      <c r="BI4643">
        <v>0.20000000000000004</v>
      </c>
      <c r="BJ4643">
        <v>2794.4644269716159</v>
      </c>
      <c r="BK4643">
        <v>693.28162284028485</v>
      </c>
      <c r="BL4643">
        <v>948.25701450425106</v>
      </c>
      <c r="BM4643">
        <v>913.14373102637683</v>
      </c>
      <c r="BN4643">
        <v>97.263259581191065</v>
      </c>
      <c r="BO4643">
        <v>23.886194973887008</v>
      </c>
      <c r="BP4643">
        <v>5.2372980722847712E-2</v>
      </c>
      <c r="BQ4643">
        <v>100</v>
      </c>
      <c r="BR4643">
        <v>418.26116577259398</v>
      </c>
      <c r="BS4643">
        <v>5.3391707960347208E-2</v>
      </c>
      <c r="BT4643">
        <v>2.9382490382131313E-4</v>
      </c>
      <c r="BU4643">
        <v>50.957845142408026</v>
      </c>
      <c r="BV4643">
        <v>0.54684900089407773</v>
      </c>
      <c r="BW4643">
        <v>14.518889958283761</v>
      </c>
      <c r="BX4643">
        <v>36.301437972958503</v>
      </c>
      <c r="BY4643">
        <v>30.793410598646691</v>
      </c>
      <c r="BZ4643">
        <v>1039.3604940470773</v>
      </c>
      <c r="CA4643">
        <v>247.5538504680666</v>
      </c>
      <c r="CB4643">
        <v>236.64138017704985</v>
      </c>
      <c r="CC4643" s="156">
        <v>1.1299999999999999</v>
      </c>
      <c r="CD4643">
        <v>1690</v>
      </c>
      <c r="CE4643">
        <v>0.13082989477945306</v>
      </c>
      <c r="CF4643">
        <v>3.5900594202674521</v>
      </c>
      <c r="CG4643">
        <v>0.1680817419535206</v>
      </c>
      <c r="CH4643">
        <v>5.3485754680254525</v>
      </c>
      <c r="CI4643">
        <v>12</v>
      </c>
    </row>
    <row r="4644" spans="47:87" x14ac:dyDescent="0.3">
      <c r="AU4644">
        <v>0.3</v>
      </c>
      <c r="AV4644">
        <v>19.572389320448643</v>
      </c>
      <c r="AW4644">
        <v>0.32022493709839805</v>
      </c>
      <c r="AX4644">
        <v>0.91882347520900343</v>
      </c>
      <c r="AY4644">
        <v>341.19248319061586</v>
      </c>
      <c r="AZ4644">
        <v>7.7970892945029208E-2</v>
      </c>
      <c r="BA4644">
        <v>392.69122884746639</v>
      </c>
      <c r="BB4644">
        <v>327.88650803814949</v>
      </c>
      <c r="BC4644">
        <v>1</v>
      </c>
      <c r="BD4644">
        <v>47.643869627017274</v>
      </c>
      <c r="BE4644">
        <v>93.57137750678649</v>
      </c>
      <c r="BF4644">
        <v>13.709397595442832</v>
      </c>
      <c r="BG4644">
        <v>7.9258842272967742</v>
      </c>
      <c r="BH4644">
        <v>387.21359088024258</v>
      </c>
      <c r="BI4644">
        <v>0.2</v>
      </c>
      <c r="BJ4644">
        <v>2621.0805738573322</v>
      </c>
      <c r="BK4644">
        <v>691.44332704558451</v>
      </c>
      <c r="BL4644">
        <v>853.33921774302678</v>
      </c>
      <c r="BM4644">
        <v>935.70460707858354</v>
      </c>
      <c r="BN4644">
        <v>159.09976015215693</v>
      </c>
      <c r="BO4644">
        <v>29.1977083403691</v>
      </c>
      <c r="BP4644">
        <v>1.7601347601792196E-2</v>
      </c>
      <c r="BQ4644">
        <v>100</v>
      </c>
      <c r="BR4644">
        <v>357.94076459078207</v>
      </c>
      <c r="BS4644">
        <v>5.2570268395720238E-2</v>
      </c>
      <c r="BT4644">
        <v>2.7457767081012443E-4</v>
      </c>
      <c r="BU4644">
        <v>9.6084579130558705</v>
      </c>
      <c r="BV4644">
        <v>0.57107335689667937</v>
      </c>
      <c r="BW4644">
        <v>14.377297019597467</v>
      </c>
      <c r="BX4644">
        <v>37.03505691736418</v>
      </c>
      <c r="BY4644">
        <v>40.871071278077373</v>
      </c>
      <c r="BZ4644">
        <v>996.60842727866589</v>
      </c>
      <c r="CA4644">
        <v>198.20481976475881</v>
      </c>
      <c r="CB4644">
        <v>241.35918468726035</v>
      </c>
      <c r="CC4644" s="156">
        <v>0.93</v>
      </c>
      <c r="CD4644">
        <v>1250</v>
      </c>
      <c r="CE4644">
        <v>0.13631956972724679</v>
      </c>
      <c r="CF4644">
        <v>5.5119113821986474</v>
      </c>
      <c r="CG4644">
        <v>0.1665361246370578</v>
      </c>
      <c r="CH4644">
        <v>10.443094930206948</v>
      </c>
      <c r="CI4644">
        <v>11</v>
      </c>
    </row>
    <row r="4645" spans="47:87" x14ac:dyDescent="0.3">
      <c r="AU4645">
        <v>0.3</v>
      </c>
      <c r="AV4645">
        <v>20.348854249473682</v>
      </c>
      <c r="AW4645">
        <v>0.37438481128474022</v>
      </c>
      <c r="AX4645">
        <v>0.58223045894581149</v>
      </c>
      <c r="AY4645">
        <v>295.84152499675992</v>
      </c>
      <c r="AZ4645">
        <v>9.9059974559801187E-2</v>
      </c>
      <c r="BA4645">
        <v>331.42833427033361</v>
      </c>
      <c r="BB4645">
        <v>305.40718521896974</v>
      </c>
      <c r="BC4645">
        <v>1</v>
      </c>
      <c r="BD4645">
        <v>36.638314670622727</v>
      </c>
      <c r="BE4645">
        <v>90.48342360982393</v>
      </c>
      <c r="BF4645">
        <v>14.592171405915554</v>
      </c>
      <c r="BG4645">
        <v>5.1356697040929982</v>
      </c>
      <c r="BH4645">
        <v>422.0584933489065</v>
      </c>
      <c r="BI4645">
        <v>0.19999999999999996</v>
      </c>
      <c r="BJ4645">
        <v>2053.5839307049559</v>
      </c>
      <c r="BK4645">
        <v>685.85606215021585</v>
      </c>
      <c r="BL4645">
        <v>859.8782699414669</v>
      </c>
      <c r="BM4645">
        <v>827.3709488686444</v>
      </c>
      <c r="BN4645">
        <v>191.9569737387406</v>
      </c>
      <c r="BO4645">
        <v>33.976572064290558</v>
      </c>
      <c r="BP4645">
        <v>3.9878006878938103E-2</v>
      </c>
      <c r="BQ4645">
        <v>100</v>
      </c>
      <c r="BR4645">
        <v>320.40571087098249</v>
      </c>
      <c r="BS4645">
        <v>5.4727748456159707E-2</v>
      </c>
      <c r="BT4645">
        <v>3.0408268851424107E-4</v>
      </c>
      <c r="BU4645">
        <v>15.652451160374378</v>
      </c>
      <c r="BV4645">
        <v>0.50670249936805989</v>
      </c>
      <c r="BW4645">
        <v>14.830320615960943</v>
      </c>
      <c r="BX4645">
        <v>37.862149191085685</v>
      </c>
      <c r="BY4645">
        <v>34.734189899911051</v>
      </c>
      <c r="BZ4645">
        <v>1051.0297574923545</v>
      </c>
      <c r="CA4645">
        <v>327.30440225555395</v>
      </c>
      <c r="CB4645">
        <v>219.28599235886486</v>
      </c>
      <c r="CC4645" s="156">
        <v>0.83</v>
      </c>
      <c r="CD4645">
        <v>2140</v>
      </c>
      <c r="CE4645">
        <v>7.0502178008790217E-2</v>
      </c>
      <c r="CF4645">
        <v>3.1855529344321729</v>
      </c>
      <c r="CG4645">
        <v>0.10451356517394994</v>
      </c>
      <c r="CH4645">
        <v>-6.3736407398451327</v>
      </c>
      <c r="CI4645" t="s">
        <v>479</v>
      </c>
    </row>
    <row r="4646" spans="47:87" x14ac:dyDescent="0.3">
      <c r="AU4646">
        <v>0.3</v>
      </c>
      <c r="AV4646">
        <v>19.66422844385173</v>
      </c>
      <c r="AW4646">
        <v>0.31267628940628817</v>
      </c>
      <c r="AX4646">
        <v>1.9919644502784046</v>
      </c>
      <c r="AY4646">
        <v>320.00657708511812</v>
      </c>
      <c r="AZ4646">
        <v>0.11045808099215207</v>
      </c>
      <c r="BA4646">
        <v>414.6147848544781</v>
      </c>
      <c r="BB4646">
        <v>343.26899194912062</v>
      </c>
      <c r="BC4646">
        <v>1</v>
      </c>
      <c r="BD4646">
        <v>44.09272403907768</v>
      </c>
      <c r="BE4646">
        <v>108.50097928472198</v>
      </c>
      <c r="BF4646">
        <v>18.13092106388687</v>
      </c>
      <c r="BG4646">
        <v>3.7928624417750667</v>
      </c>
      <c r="BH4646">
        <v>468.61977560334265</v>
      </c>
      <c r="BI4646">
        <v>0.20000000000000004</v>
      </c>
      <c r="BJ4646">
        <v>2589.934626607147</v>
      </c>
      <c r="BK4646">
        <v>699.03238016117996</v>
      </c>
      <c r="BL4646">
        <v>896.52272754829357</v>
      </c>
      <c r="BM4646">
        <v>1057.4830061533585</v>
      </c>
      <c r="BN4646">
        <v>120.15528391898393</v>
      </c>
      <c r="BO4646">
        <v>28.370188444548088</v>
      </c>
      <c r="BP4646">
        <v>3.3916232874047353E-2</v>
      </c>
      <c r="BQ4646">
        <v>100</v>
      </c>
      <c r="BR4646">
        <v>341.76322058417009</v>
      </c>
      <c r="BS4646">
        <v>5.219615514752074E-2</v>
      </c>
      <c r="BT4646">
        <v>3.230375323221978E-4</v>
      </c>
      <c r="BU4646">
        <v>65.386936837751932</v>
      </c>
      <c r="BV4646">
        <v>0.52508170915468266</v>
      </c>
      <c r="BW4646">
        <v>16.105331218972548</v>
      </c>
      <c r="BX4646">
        <v>37.473878396597726</v>
      </c>
      <c r="BY4646">
        <v>30.535372248381563</v>
      </c>
      <c r="BZ4646">
        <v>822.78039906467052</v>
      </c>
      <c r="CA4646">
        <v>259.29102730544349</v>
      </c>
      <c r="CB4646">
        <v>235.66499186588766</v>
      </c>
      <c r="CC4646" s="156">
        <v>0.91</v>
      </c>
      <c r="CD4646">
        <v>1800</v>
      </c>
      <c r="CE4646">
        <v>0.14699969593575357</v>
      </c>
      <c r="CF4646">
        <v>5.8383108424323922</v>
      </c>
      <c r="CG4646">
        <v>0.17681960560648713</v>
      </c>
      <c r="CH4646">
        <v>9.5021006756153756</v>
      </c>
      <c r="CI4646">
        <v>11</v>
      </c>
    </row>
    <row r="4647" spans="47:87" x14ac:dyDescent="0.3">
      <c r="AU4647">
        <v>0.3</v>
      </c>
      <c r="AV4647">
        <v>20.196023273812685</v>
      </c>
      <c r="AW4647">
        <v>0.30245121717913748</v>
      </c>
      <c r="AX4647">
        <v>0.31409374125825901</v>
      </c>
      <c r="AY4647">
        <v>342.50609667114207</v>
      </c>
      <c r="AZ4647">
        <v>9.6405981457257539E-2</v>
      </c>
      <c r="BA4647">
        <v>441.6605166496268</v>
      </c>
      <c r="BB4647">
        <v>370.99179568357795</v>
      </c>
      <c r="BC4647">
        <v>1</v>
      </c>
      <c r="BD4647">
        <v>41.591773705738717</v>
      </c>
      <c r="BE4647">
        <v>109.57844542764951</v>
      </c>
      <c r="BF4647">
        <v>9.3066156439304528</v>
      </c>
      <c r="BG4647">
        <v>4.8974564855988465</v>
      </c>
      <c r="BH4647">
        <v>393.72780832654439</v>
      </c>
      <c r="BI4647">
        <v>0.19999999999999998</v>
      </c>
      <c r="BJ4647">
        <v>2681.2041974890108</v>
      </c>
      <c r="BK4647">
        <v>705.93673353281611</v>
      </c>
      <c r="BL4647">
        <v>854.70552095954793</v>
      </c>
      <c r="BM4647">
        <v>896.83608046633981</v>
      </c>
      <c r="BN4647">
        <v>112.059466550889</v>
      </c>
      <c r="BO4647">
        <v>27.400808822433149</v>
      </c>
      <c r="BP4647">
        <v>3.7908587735068708E-2</v>
      </c>
      <c r="BQ4647">
        <v>100</v>
      </c>
      <c r="BR4647">
        <v>373.90573949644778</v>
      </c>
      <c r="BS4647">
        <v>5.8294406283066653E-2</v>
      </c>
      <c r="BT4647">
        <v>3.0286817655260151E-4</v>
      </c>
      <c r="BU4647">
        <v>0</v>
      </c>
      <c r="BV4647">
        <v>0.57133879102291441</v>
      </c>
      <c r="BW4647">
        <v>15.517167203815504</v>
      </c>
      <c r="BX4647">
        <v>37.770900333767187</v>
      </c>
      <c r="BY4647">
        <v>35.149573005603131</v>
      </c>
      <c r="BZ4647">
        <v>1072.9923063337383</v>
      </c>
      <c r="CA4647">
        <v>290.42457057968397</v>
      </c>
      <c r="CB4647">
        <v>239.20100946118879</v>
      </c>
      <c r="CC4647" s="156">
        <v>0.86</v>
      </c>
      <c r="CD4647">
        <v>2470</v>
      </c>
      <c r="CE4647">
        <v>3.4057998856314997E-2</v>
      </c>
      <c r="CF4647">
        <v>2.3774488588962326</v>
      </c>
      <c r="CG4647">
        <v>7.9170671296426839E-2</v>
      </c>
      <c r="CH4647">
        <v>-10.126322657312683</v>
      </c>
      <c r="CI4647" t="s">
        <v>479</v>
      </c>
    </row>
    <row r="4648" spans="47:87" x14ac:dyDescent="0.3">
      <c r="AU4648">
        <v>0.3</v>
      </c>
      <c r="AV4648">
        <v>17.101684377351262</v>
      </c>
      <c r="AW4648">
        <v>0.28000816852764632</v>
      </c>
      <c r="AX4648">
        <v>0.25762561046095889</v>
      </c>
      <c r="AY4648">
        <v>324.78097139560498</v>
      </c>
      <c r="AZ4648">
        <v>0.10274616773359248</v>
      </c>
      <c r="BA4648">
        <v>456.56417594565522</v>
      </c>
      <c r="BB4648">
        <v>323.99238376577472</v>
      </c>
      <c r="BC4648">
        <v>1</v>
      </c>
      <c r="BD4648">
        <v>43.272793941419124</v>
      </c>
      <c r="BE4648">
        <v>107.66985740875384</v>
      </c>
      <c r="BF4648">
        <v>9.8734802891593247</v>
      </c>
      <c r="BG4648">
        <v>4.2109031786944495</v>
      </c>
      <c r="BH4648">
        <v>407.84833455352378</v>
      </c>
      <c r="BI4648">
        <v>0.19999999999999998</v>
      </c>
      <c r="BJ4648">
        <v>2035.0147794120244</v>
      </c>
      <c r="BK4648">
        <v>679.15961430434049</v>
      </c>
      <c r="BL4648">
        <v>849.44317288694174</v>
      </c>
      <c r="BM4648">
        <v>986.25282125107947</v>
      </c>
      <c r="BN4648">
        <v>173.42598691460293</v>
      </c>
      <c r="BO4648">
        <v>25.218386529289585</v>
      </c>
      <c r="BP4648">
        <v>5.3131806799055291E-2</v>
      </c>
      <c r="BQ4648">
        <v>100</v>
      </c>
      <c r="BR4648">
        <v>333.33278095476749</v>
      </c>
      <c r="BS4648">
        <v>5.4058761011856346E-2</v>
      </c>
      <c r="BT4648">
        <v>2.8267314499574105E-4</v>
      </c>
      <c r="BU4648">
        <v>0</v>
      </c>
      <c r="BV4648">
        <v>0.51759138313643605</v>
      </c>
      <c r="BW4648">
        <v>13.514518073972024</v>
      </c>
      <c r="BX4648">
        <v>35.774600609864713</v>
      </c>
      <c r="BY4648">
        <v>29.737764496749662</v>
      </c>
      <c r="BZ4648">
        <v>1262.1735430101637</v>
      </c>
      <c r="CA4648">
        <v>211.43161878091399</v>
      </c>
      <c r="CB4648">
        <v>240.34872320391548</v>
      </c>
      <c r="CC4648" s="156">
        <v>1.23</v>
      </c>
      <c r="CD4648">
        <v>770</v>
      </c>
      <c r="CE4648">
        <v>0.15858111723960211</v>
      </c>
      <c r="CF4648">
        <v>4.8166895210161211</v>
      </c>
      <c r="CG4648">
        <v>0.20803393048715346</v>
      </c>
      <c r="CH4648">
        <v>13.34406417798146</v>
      </c>
      <c r="CI4648">
        <v>8</v>
      </c>
    </row>
    <row r="4649" spans="47:87" x14ac:dyDescent="0.3">
      <c r="AU4649">
        <v>0.3</v>
      </c>
      <c r="AV4649">
        <v>18.833650692225877</v>
      </c>
      <c r="AW4649">
        <v>0.2225117192884441</v>
      </c>
      <c r="AX4649">
        <v>1.4453285428658447</v>
      </c>
      <c r="AY4649">
        <v>331.62359577002803</v>
      </c>
      <c r="AZ4649">
        <v>9.4150410402278839E-2</v>
      </c>
      <c r="BA4649">
        <v>418.19088483441237</v>
      </c>
      <c r="BB4649">
        <v>389.46228226529615</v>
      </c>
      <c r="BC4649">
        <v>1</v>
      </c>
      <c r="BD4649">
        <v>55.981874092384217</v>
      </c>
      <c r="BE4649">
        <v>105.92232285399962</v>
      </c>
      <c r="BF4649">
        <v>16.650617901317755</v>
      </c>
      <c r="BG4649">
        <v>5.4347808034778131</v>
      </c>
      <c r="BH4649">
        <v>416.27162244637583</v>
      </c>
      <c r="BI4649">
        <v>0.2</v>
      </c>
      <c r="BJ4649">
        <v>2330.6275942597499</v>
      </c>
      <c r="BK4649">
        <v>686.96555436145945</v>
      </c>
      <c r="BL4649">
        <v>957.58669141677626</v>
      </c>
      <c r="BM4649">
        <v>861.00439015170946</v>
      </c>
      <c r="BN4649">
        <v>141.52857353594555</v>
      </c>
      <c r="BO4649">
        <v>20.300538140736837</v>
      </c>
      <c r="BP4649">
        <v>1.0556276942538247E-2</v>
      </c>
      <c r="BQ4649">
        <v>100</v>
      </c>
      <c r="BR4649">
        <v>317.33900637983385</v>
      </c>
      <c r="BS4649">
        <v>5.1537549596725879E-2</v>
      </c>
      <c r="BT4649">
        <v>3.1994687401517657E-4</v>
      </c>
      <c r="BU4649">
        <v>58.681556878180373</v>
      </c>
      <c r="BV4649">
        <v>0.52029824410786629</v>
      </c>
      <c r="BW4649">
        <v>14.358438500988314</v>
      </c>
      <c r="BX4649">
        <v>34.673612793030856</v>
      </c>
      <c r="BY4649">
        <v>31.330575089259611</v>
      </c>
      <c r="BZ4649">
        <v>1002.3357955682807</v>
      </c>
      <c r="CA4649">
        <v>310.43550676580861</v>
      </c>
      <c r="CB4649">
        <v>215.23550769463745</v>
      </c>
      <c r="CC4649" s="156">
        <v>0.93</v>
      </c>
      <c r="CD4649">
        <v>1380</v>
      </c>
      <c r="CE4649">
        <v>0.25521346322586758</v>
      </c>
      <c r="CF4649">
        <v>8.3750103475396216</v>
      </c>
      <c r="CG4649">
        <v>0.30413743752175693</v>
      </c>
      <c r="CH4649">
        <v>33.123946259703096</v>
      </c>
      <c r="CI4649">
        <v>5</v>
      </c>
    </row>
    <row r="4650" spans="47:87" x14ac:dyDescent="0.3">
      <c r="AU4650">
        <v>0.3</v>
      </c>
      <c r="AV4650">
        <v>21.76276460548128</v>
      </c>
      <c r="AW4650">
        <v>0.29029509374155077</v>
      </c>
      <c r="AX4650">
        <v>1.1261601808955575</v>
      </c>
      <c r="AY4650">
        <v>332.94008176156433</v>
      </c>
      <c r="AZ4650">
        <v>9.0139262111067056E-2</v>
      </c>
      <c r="BA4650">
        <v>369.56094176173639</v>
      </c>
      <c r="BB4650">
        <v>288.16017206342815</v>
      </c>
      <c r="BC4650">
        <v>1</v>
      </c>
      <c r="BD4650">
        <v>34.501363181662754</v>
      </c>
      <c r="BE4650">
        <v>114.60997451559092</v>
      </c>
      <c r="BF4650">
        <v>14.886617672730987</v>
      </c>
      <c r="BG4650">
        <v>4.7436158113081248</v>
      </c>
      <c r="BH4650">
        <v>451.19826705766542</v>
      </c>
      <c r="BI4650">
        <v>0.19999999999999993</v>
      </c>
      <c r="BJ4650">
        <v>2782.7309563937297</v>
      </c>
      <c r="BK4650">
        <v>710.79825222158138</v>
      </c>
      <c r="BL4650">
        <v>867.74697506170094</v>
      </c>
      <c r="BM4650">
        <v>978.41431632678109</v>
      </c>
      <c r="BN4650">
        <v>205.18071976948156</v>
      </c>
      <c r="BO4650">
        <v>26.291430041565974</v>
      </c>
      <c r="BP4650">
        <v>3.7377652742820164E-2</v>
      </c>
      <c r="BQ4650">
        <v>100</v>
      </c>
      <c r="BR4650">
        <v>387.60185941052066</v>
      </c>
      <c r="BS4650">
        <v>5.0697832039700394E-2</v>
      </c>
      <c r="BT4650">
        <v>3.1545887749790129E-4</v>
      </c>
      <c r="BU4650">
        <v>101.75584256283125</v>
      </c>
      <c r="BV4650">
        <v>0.5092464929160917</v>
      </c>
      <c r="BW4650">
        <v>13.813929819921723</v>
      </c>
      <c r="BX4650">
        <v>35.399057222815792</v>
      </c>
      <c r="BY4650">
        <v>34.156962073415635</v>
      </c>
      <c r="BZ4650">
        <v>1124.641649418897</v>
      </c>
      <c r="CA4650">
        <v>160.06464791826579</v>
      </c>
      <c r="CB4650">
        <v>247.29968078166669</v>
      </c>
      <c r="CC4650" s="156">
        <v>1.24</v>
      </c>
      <c r="CD4650">
        <v>1100</v>
      </c>
      <c r="CE4650">
        <v>0.10964753762899715</v>
      </c>
      <c r="CF4650">
        <v>3.8708023699481267</v>
      </c>
      <c r="CG4650">
        <v>0.14538962695282601</v>
      </c>
      <c r="CH4650">
        <v>-1.7512715384167066</v>
      </c>
      <c r="CI4650" t="s">
        <v>479</v>
      </c>
    </row>
    <row r="4651" spans="47:87" x14ac:dyDescent="0.3">
      <c r="AU4651">
        <v>0.3</v>
      </c>
      <c r="AV4651">
        <v>20.571676678650778</v>
      </c>
      <c r="AW4651">
        <v>0.33749651688422017</v>
      </c>
      <c r="AX4651">
        <v>1.430560103944831</v>
      </c>
      <c r="AY4651">
        <v>315.44644431749344</v>
      </c>
      <c r="AZ4651">
        <v>0.10276618593895147</v>
      </c>
      <c r="BA4651">
        <v>456.74532032976163</v>
      </c>
      <c r="BB4651">
        <v>310.38357813725281</v>
      </c>
      <c r="BC4651">
        <v>1</v>
      </c>
      <c r="BD4651">
        <v>41.525011781035595</v>
      </c>
      <c r="BE4651">
        <v>96.825740912770669</v>
      </c>
      <c r="BF4651">
        <v>8.922437711004843</v>
      </c>
      <c r="BG4651">
        <v>4.0167742232865375</v>
      </c>
      <c r="BH4651">
        <v>394.97381092724794</v>
      </c>
      <c r="BI4651">
        <v>0.2</v>
      </c>
      <c r="BJ4651">
        <v>2760.9104350303473</v>
      </c>
      <c r="BK4651">
        <v>672.6220353887793</v>
      </c>
      <c r="BL4651">
        <v>831.35125126867763</v>
      </c>
      <c r="BM4651">
        <v>881.83289781810504</v>
      </c>
      <c r="BN4651">
        <v>161.08475396314984</v>
      </c>
      <c r="BO4651">
        <v>30.448628918579367</v>
      </c>
      <c r="BP4651">
        <v>5.7751722111455017E-2</v>
      </c>
      <c r="BQ4651">
        <v>100</v>
      </c>
      <c r="BR4651">
        <v>367.35982761207777</v>
      </c>
      <c r="BS4651">
        <v>5.815880423654507E-2</v>
      </c>
      <c r="BT4651">
        <v>3.2352296222475552E-4</v>
      </c>
      <c r="BU4651">
        <v>0</v>
      </c>
      <c r="BV4651">
        <v>0.5843774854643643</v>
      </c>
      <c r="BW4651">
        <v>15.435738292331797</v>
      </c>
      <c r="BX4651">
        <v>34.917121864870772</v>
      </c>
      <c r="BY4651">
        <v>32.417443157124495</v>
      </c>
      <c r="BZ4651">
        <v>989.89031012887358</v>
      </c>
      <c r="CA4651">
        <v>295.70429612757516</v>
      </c>
      <c r="CB4651">
        <v>227.35534484746526</v>
      </c>
      <c r="CC4651" s="156">
        <v>1.36</v>
      </c>
      <c r="CD4651">
        <v>320</v>
      </c>
      <c r="CE4651">
        <v>0.18462327849332261</v>
      </c>
      <c r="CF4651">
        <v>6.8312479053440125</v>
      </c>
      <c r="CG4651">
        <v>0.2443023009801317</v>
      </c>
      <c r="CH4651">
        <v>17.633767372708665</v>
      </c>
      <c r="CI4651">
        <v>7</v>
      </c>
    </row>
    <row r="4652" spans="47:87" x14ac:dyDescent="0.3">
      <c r="AU4652">
        <v>0.3</v>
      </c>
      <c r="AV4652">
        <v>22.571249731212138</v>
      </c>
      <c r="AW4652">
        <v>0.27793009779884259</v>
      </c>
      <c r="AX4652">
        <v>1.6174672344930778</v>
      </c>
      <c r="AY4652">
        <v>329.7198243060156</v>
      </c>
      <c r="AZ4652">
        <v>0.10594972427811275</v>
      </c>
      <c r="BA4652">
        <v>524.77687080930957</v>
      </c>
      <c r="BB4652">
        <v>350.80242048473696</v>
      </c>
      <c r="BC4652">
        <v>1</v>
      </c>
      <c r="BD4652">
        <v>43.22607896603121</v>
      </c>
      <c r="BE4652">
        <v>97.24278142509381</v>
      </c>
      <c r="BF4652">
        <v>19.730633948596942</v>
      </c>
      <c r="BG4652">
        <v>4.5391246303157518</v>
      </c>
      <c r="BH4652">
        <v>441.07260136048211</v>
      </c>
      <c r="BI4652">
        <v>0.20000000000000004</v>
      </c>
      <c r="BJ4652">
        <v>2859.4066992718845</v>
      </c>
      <c r="BK4652">
        <v>680.80035654125584</v>
      </c>
      <c r="BL4652">
        <v>900.17394971373847</v>
      </c>
      <c r="BM4652">
        <v>837.79374466650131</v>
      </c>
      <c r="BN4652">
        <v>140.78979997223593</v>
      </c>
      <c r="BO4652">
        <v>24.87092439293804</v>
      </c>
      <c r="BP4652">
        <v>7.2170272051496315E-2</v>
      </c>
      <c r="BQ4652">
        <v>100</v>
      </c>
      <c r="BR4652">
        <v>289.7349347984246</v>
      </c>
      <c r="BS4652">
        <v>5.8486917009422747E-2</v>
      </c>
      <c r="BT4652">
        <v>2.9895353207333187E-4</v>
      </c>
      <c r="BU4652">
        <v>0</v>
      </c>
      <c r="BV4652">
        <v>0.52817828463123828</v>
      </c>
      <c r="BW4652">
        <v>13.952213757890467</v>
      </c>
      <c r="BX4652">
        <v>36.90982233579421</v>
      </c>
      <c r="BY4652">
        <v>35.028202692670405</v>
      </c>
      <c r="BZ4652">
        <v>989.48667675036734</v>
      </c>
      <c r="CA4652">
        <v>258.46691437344725</v>
      </c>
      <c r="CB4652">
        <v>229.77857762532562</v>
      </c>
      <c r="CC4652" s="156">
        <v>0.84</v>
      </c>
      <c r="CD4652">
        <v>2030</v>
      </c>
      <c r="CE4652">
        <v>0.24633439043044514</v>
      </c>
      <c r="CF4652">
        <v>7.3923559797421463</v>
      </c>
      <c r="CG4652">
        <v>0.29892740072397117</v>
      </c>
      <c r="CH4652">
        <v>28.012047896305273</v>
      </c>
      <c r="CI4652">
        <v>5</v>
      </c>
    </row>
    <row r="4653" spans="47:87" x14ac:dyDescent="0.3">
      <c r="AU4653">
        <v>0.3</v>
      </c>
      <c r="AV4653">
        <v>18.872146935247368</v>
      </c>
      <c r="AW4653">
        <v>0.3098392741607216</v>
      </c>
      <c r="AX4653">
        <v>1.3267099637451043</v>
      </c>
      <c r="AY4653">
        <v>361.80643215767918</v>
      </c>
      <c r="AZ4653">
        <v>0.11657750069269106</v>
      </c>
      <c r="BA4653">
        <v>393.2669279490122</v>
      </c>
      <c r="BB4653">
        <v>324.66829031342149</v>
      </c>
      <c r="BC4653">
        <v>1</v>
      </c>
      <c r="BD4653">
        <v>35.55152048675825</v>
      </c>
      <c r="BE4653">
        <v>68.892953011643343</v>
      </c>
      <c r="BF4653">
        <v>8.7013078306712313</v>
      </c>
      <c r="BG4653">
        <v>4.7604718727259687</v>
      </c>
      <c r="BH4653">
        <v>396.86712116126955</v>
      </c>
      <c r="BI4653">
        <v>0.20000000000000007</v>
      </c>
      <c r="BJ4653">
        <v>2530.7389586077902</v>
      </c>
      <c r="BK4653">
        <v>681.62888834656815</v>
      </c>
      <c r="BL4653">
        <v>860.45908188488647</v>
      </c>
      <c r="BM4653">
        <v>839.29836233375886</v>
      </c>
      <c r="BN4653">
        <v>151.10419933179625</v>
      </c>
      <c r="BO4653">
        <v>28.332556552572377</v>
      </c>
      <c r="BP4653">
        <v>6.9049185278968472E-3</v>
      </c>
      <c r="BQ4653">
        <v>100</v>
      </c>
      <c r="BR4653">
        <v>333.73923624199404</v>
      </c>
      <c r="BS4653">
        <v>5.9176620289867719E-2</v>
      </c>
      <c r="BT4653">
        <v>2.9158862093590042E-4</v>
      </c>
      <c r="BU4653">
        <v>0</v>
      </c>
      <c r="BV4653">
        <v>0.57524492418824202</v>
      </c>
      <c r="BW4653">
        <v>14.00684644107009</v>
      </c>
      <c r="BX4653">
        <v>35.799453574859086</v>
      </c>
      <c r="BY4653">
        <v>38.179296343553638</v>
      </c>
      <c r="BZ4653">
        <v>1162.4114650777997</v>
      </c>
      <c r="CA4653">
        <v>263.22134775537285</v>
      </c>
      <c r="CB4653">
        <v>212.57251448621193</v>
      </c>
      <c r="CC4653" s="156">
        <v>0.94</v>
      </c>
      <c r="CD4653">
        <v>-90</v>
      </c>
      <c r="CE4653">
        <v>0.29484394686033166</v>
      </c>
      <c r="CF4653">
        <v>10.768092383725003</v>
      </c>
      <c r="CG4653">
        <v>0.36020775695260548</v>
      </c>
      <c r="CH4653">
        <v>46.737352688779318</v>
      </c>
      <c r="CI4653">
        <v>4</v>
      </c>
    </row>
    <row r="4654" spans="47:87" x14ac:dyDescent="0.3">
      <c r="AU4654">
        <v>0.3</v>
      </c>
      <c r="AV4654">
        <v>21.563476235214477</v>
      </c>
      <c r="AW4654">
        <v>0.30947875391623231</v>
      </c>
      <c r="AX4654">
        <v>2.0730945096457134</v>
      </c>
      <c r="AY4654">
        <v>324.17277634002949</v>
      </c>
      <c r="AZ4654">
        <v>9.4385763630732061E-2</v>
      </c>
      <c r="BA4654">
        <v>428.01773484499932</v>
      </c>
      <c r="BB4654">
        <v>403.03210336770837</v>
      </c>
      <c r="BC4654">
        <v>1</v>
      </c>
      <c r="BD4654">
        <v>39.203340132447046</v>
      </c>
      <c r="BE4654">
        <v>99.181715196410067</v>
      </c>
      <c r="BF4654">
        <v>21.805914975115567</v>
      </c>
      <c r="BG4654">
        <v>6.2477703119198935</v>
      </c>
      <c r="BH4654">
        <v>380.92052340310153</v>
      </c>
      <c r="BI4654">
        <v>0.20000000000000004</v>
      </c>
      <c r="BJ4654">
        <v>2329.7510687851377</v>
      </c>
      <c r="BK4654">
        <v>688.63138042710136</v>
      </c>
      <c r="BL4654">
        <v>858.61823193779571</v>
      </c>
      <c r="BM4654">
        <v>852.51359756198985</v>
      </c>
      <c r="BN4654">
        <v>178.87260510043049</v>
      </c>
      <c r="BO4654">
        <v>27.997273567355247</v>
      </c>
      <c r="BP4654">
        <v>4.3688176288465448E-2</v>
      </c>
      <c r="BQ4654">
        <v>100</v>
      </c>
      <c r="BR4654">
        <v>329.78793340344498</v>
      </c>
      <c r="BS4654">
        <v>5.5938580625320006E-2</v>
      </c>
      <c r="BT4654">
        <v>3.0040489837920582E-4</v>
      </c>
      <c r="BU4654">
        <v>37.014382435870488</v>
      </c>
      <c r="BV4654">
        <v>0.52159772899536017</v>
      </c>
      <c r="BW4654">
        <v>14.75867017511789</v>
      </c>
      <c r="BX4654">
        <v>36.56611131161565</v>
      </c>
      <c r="BY4654">
        <v>29.478483347533409</v>
      </c>
      <c r="BZ4654">
        <v>987.84078921270327</v>
      </c>
      <c r="CA4654">
        <v>205.10238351602783</v>
      </c>
      <c r="CB4654">
        <v>237.40218668723617</v>
      </c>
      <c r="CC4654" s="156">
        <v>1.04</v>
      </c>
      <c r="CD4654">
        <v>1680</v>
      </c>
      <c r="CE4654">
        <v>0.15407041963150059</v>
      </c>
      <c r="CF4654">
        <v>4.9284288100797502</v>
      </c>
      <c r="CG4654">
        <v>0.18607241557917106</v>
      </c>
      <c r="CH4654">
        <v>5.1110722421429884</v>
      </c>
      <c r="CI4654">
        <v>12</v>
      </c>
    </row>
    <row r="4655" spans="47:87" x14ac:dyDescent="0.3">
      <c r="AU4655">
        <v>0.3</v>
      </c>
      <c r="AV4655">
        <v>19.936564483212795</v>
      </c>
      <c r="AW4655">
        <v>0.35112818394063666</v>
      </c>
      <c r="AX4655">
        <v>2.4995236446616396</v>
      </c>
      <c r="AY4655">
        <v>315.63547453678166</v>
      </c>
      <c r="AZ4655">
        <v>0.11256897366559221</v>
      </c>
      <c r="BA4655">
        <v>407.49476604069469</v>
      </c>
      <c r="BB4655">
        <v>403.49548214965859</v>
      </c>
      <c r="BC4655">
        <v>1</v>
      </c>
      <c r="BD4655">
        <v>50.286647473997519</v>
      </c>
      <c r="BE4655">
        <v>122.61126643642609</v>
      </c>
      <c r="BF4655">
        <v>13.015864590346139</v>
      </c>
      <c r="BG4655">
        <v>6.6940413268629921</v>
      </c>
      <c r="BH4655">
        <v>446.78765501982633</v>
      </c>
      <c r="BI4655">
        <v>0.2</v>
      </c>
      <c r="BJ4655">
        <v>3036.138948123998</v>
      </c>
      <c r="BK4655">
        <v>692.81072209742945</v>
      </c>
      <c r="BL4655">
        <v>832.94605047776338</v>
      </c>
      <c r="BM4655">
        <v>1054.5168753332759</v>
      </c>
      <c r="BN4655">
        <v>163.7922303224575</v>
      </c>
      <c r="BO4655">
        <v>31.906684219528401</v>
      </c>
      <c r="BP4655">
        <v>3.2363935724625197E-2</v>
      </c>
      <c r="BQ4655">
        <v>100</v>
      </c>
      <c r="BR4655">
        <v>240.32740923836755</v>
      </c>
      <c r="BS4655">
        <v>5.246774076405105E-2</v>
      </c>
      <c r="BT4655">
        <v>3.0213007862899997E-4</v>
      </c>
      <c r="BU4655">
        <v>103.33600259140857</v>
      </c>
      <c r="BV4655">
        <v>0.53588444925017131</v>
      </c>
      <c r="BW4655">
        <v>15.197891351894514</v>
      </c>
      <c r="BX4655">
        <v>33.631956778161715</v>
      </c>
      <c r="BY4655">
        <v>30.012107423787906</v>
      </c>
      <c r="BZ4655">
        <v>1019.7739987643713</v>
      </c>
      <c r="CA4655">
        <v>186.58210058658523</v>
      </c>
      <c r="CB4655">
        <v>235.90007147719331</v>
      </c>
      <c r="CC4655" s="156">
        <v>1.06</v>
      </c>
      <c r="CD4655">
        <v>1730</v>
      </c>
      <c r="CE4655">
        <v>0.15964911474338694</v>
      </c>
      <c r="CF4655">
        <v>4.6780204272282075</v>
      </c>
      <c r="CG4655">
        <v>0.19497030101975815</v>
      </c>
      <c r="CH4655">
        <v>9.767325662038564</v>
      </c>
      <c r="CI4655">
        <v>9</v>
      </c>
    </row>
    <row r="4656" spans="47:87" x14ac:dyDescent="0.3">
      <c r="AU4656">
        <v>0.3</v>
      </c>
      <c r="AV4656">
        <v>19.375002755196263</v>
      </c>
      <c r="AW4656">
        <v>0.31440630827560573</v>
      </c>
      <c r="AX4656">
        <v>1.4766570119556297</v>
      </c>
      <c r="AY4656">
        <v>308.10210487655752</v>
      </c>
      <c r="AZ4656">
        <v>0.11085232329500333</v>
      </c>
      <c r="BA4656">
        <v>495.48562675077778</v>
      </c>
      <c r="BB4656">
        <v>389.29566272408692</v>
      </c>
      <c r="BC4656">
        <v>1</v>
      </c>
      <c r="BD4656">
        <v>42.852490275855068</v>
      </c>
      <c r="BE4656">
        <v>97.844819649127146</v>
      </c>
      <c r="BF4656">
        <v>20.046106889263456</v>
      </c>
      <c r="BG4656">
        <v>7.2354258019812718</v>
      </c>
      <c r="BH4656">
        <v>411.8628465964934</v>
      </c>
      <c r="BI4656">
        <v>0.19999999999999996</v>
      </c>
      <c r="BJ4656">
        <v>2676.1905759991387</v>
      </c>
      <c r="BK4656">
        <v>671.12344830145184</v>
      </c>
      <c r="BL4656">
        <v>860.04411389810036</v>
      </c>
      <c r="BM4656">
        <v>844.06000211283254</v>
      </c>
      <c r="BN4656">
        <v>147.46407067443519</v>
      </c>
      <c r="BO4656">
        <v>28.41648245418796</v>
      </c>
      <c r="BP4656">
        <v>4.7534878112053001E-2</v>
      </c>
      <c r="BQ4656">
        <v>100</v>
      </c>
      <c r="BR4656">
        <v>361.64951513169945</v>
      </c>
      <c r="BS4656">
        <v>5.752706175695E-2</v>
      </c>
      <c r="BT4656">
        <v>3.0728475309714493E-4</v>
      </c>
      <c r="BU4656">
        <v>57.490142336703826</v>
      </c>
      <c r="BV4656">
        <v>0.51519790286455236</v>
      </c>
      <c r="BW4656">
        <v>15.404179368455079</v>
      </c>
      <c r="BX4656">
        <v>35.857525538195439</v>
      </c>
      <c r="BY4656">
        <v>30.300792794805606</v>
      </c>
      <c r="BZ4656">
        <v>893.68501842838782</v>
      </c>
      <c r="CA4656">
        <v>233.86368665479614</v>
      </c>
      <c r="CB4656">
        <v>233.8362363489351</v>
      </c>
      <c r="CC4656" s="156">
        <v>1</v>
      </c>
      <c r="CD4656">
        <v>990</v>
      </c>
      <c r="CE4656">
        <v>0.19829704162215411</v>
      </c>
      <c r="CF4656">
        <v>7.9101396990588739</v>
      </c>
      <c r="CG4656">
        <v>0.23591504641263467</v>
      </c>
      <c r="CH4656">
        <v>23.279261011408437</v>
      </c>
      <c r="CI4656">
        <v>7</v>
      </c>
    </row>
    <row r="4657" spans="47:87" x14ac:dyDescent="0.3">
      <c r="AU4657">
        <v>0.3</v>
      </c>
      <c r="AV4657">
        <v>20.738773009344506</v>
      </c>
      <c r="AW4657">
        <v>0.29778060028223668</v>
      </c>
      <c r="AX4657">
        <v>2.3211955439152629</v>
      </c>
      <c r="AY4657">
        <v>360.31178476556545</v>
      </c>
      <c r="AZ4657">
        <v>9.196945872783073E-2</v>
      </c>
      <c r="BA4657">
        <v>375.63486191181329</v>
      </c>
      <c r="BB4657">
        <v>363.60062635238387</v>
      </c>
      <c r="BC4657">
        <v>1</v>
      </c>
      <c r="BD4657">
        <v>44.093968407863485</v>
      </c>
      <c r="BE4657">
        <v>93.921994168968723</v>
      </c>
      <c r="BF4657">
        <v>10.368506129754724</v>
      </c>
      <c r="BG4657">
        <v>5.7163356286244724</v>
      </c>
      <c r="BH4657">
        <v>406.49886083381023</v>
      </c>
      <c r="BI4657">
        <v>0.19999999999999998</v>
      </c>
      <c r="BJ4657">
        <v>2482.4744278581547</v>
      </c>
      <c r="BK4657">
        <v>701.62785880144838</v>
      </c>
      <c r="BL4657">
        <v>905.73920425006929</v>
      </c>
      <c r="BM4657">
        <v>985.30092472975525</v>
      </c>
      <c r="BN4657">
        <v>207.47598984718761</v>
      </c>
      <c r="BO4657">
        <v>26.855891617903584</v>
      </c>
      <c r="BP4657">
        <v>5.2114638959203902E-2</v>
      </c>
      <c r="BQ4657">
        <v>100</v>
      </c>
      <c r="BR4657">
        <v>340.47441044482923</v>
      </c>
      <c r="BS4657">
        <v>5.5475002139830996E-2</v>
      </c>
      <c r="BT4657">
        <v>2.9184580833911889E-4</v>
      </c>
      <c r="BU4657">
        <v>0</v>
      </c>
      <c r="BV4657">
        <v>0.58534143337412181</v>
      </c>
      <c r="BW4657">
        <v>15.580139277891094</v>
      </c>
      <c r="BX4657">
        <v>35.915923347169823</v>
      </c>
      <c r="BY4657">
        <v>34.261303806559894</v>
      </c>
      <c r="BZ4657">
        <v>1023.1554996647527</v>
      </c>
      <c r="CA4657">
        <v>406.50535615723311</v>
      </c>
      <c r="CB4657">
        <v>236.20124890727791</v>
      </c>
      <c r="CC4657" s="156">
        <v>0.91</v>
      </c>
      <c r="CD4657">
        <v>1120</v>
      </c>
      <c r="CE4657">
        <v>0.15999836088889996</v>
      </c>
      <c r="CF4657">
        <v>6.7766058718948621</v>
      </c>
      <c r="CG4657">
        <v>0.1992159269874714</v>
      </c>
      <c r="CH4657">
        <v>7.2602098725095665</v>
      </c>
      <c r="CI4657">
        <v>10</v>
      </c>
    </row>
    <row r="4658" spans="47:87" x14ac:dyDescent="0.3">
      <c r="AU4658">
        <v>0.3</v>
      </c>
      <c r="AV4658">
        <v>18.882817216223252</v>
      </c>
      <c r="AW4658">
        <v>0.29159608469861642</v>
      </c>
      <c r="AX4658">
        <v>1.0758055770950732</v>
      </c>
      <c r="AY4658">
        <v>358.29642100680854</v>
      </c>
      <c r="AZ4658">
        <v>0.11283280077851099</v>
      </c>
      <c r="BA4658">
        <v>449.64827694472064</v>
      </c>
      <c r="BB4658">
        <v>305.80343004518744</v>
      </c>
      <c r="BC4658">
        <v>1</v>
      </c>
      <c r="BD4658">
        <v>37.708055715221185</v>
      </c>
      <c r="BE4658">
        <v>85.621272616638237</v>
      </c>
      <c r="BF4658">
        <v>13.842687980377759</v>
      </c>
      <c r="BG4658">
        <v>5.3255040254543671</v>
      </c>
      <c r="BH4658">
        <v>366.68808095675672</v>
      </c>
      <c r="BI4658">
        <v>0.19999999999999998</v>
      </c>
      <c r="BJ4658">
        <v>2738.2580519305675</v>
      </c>
      <c r="BK4658">
        <v>686.43037256755019</v>
      </c>
      <c r="BL4658">
        <v>882.56282674274132</v>
      </c>
      <c r="BM4658">
        <v>1158.6146327086565</v>
      </c>
      <c r="BN4658">
        <v>133.88077527830637</v>
      </c>
      <c r="BO4658">
        <v>26.295233132686722</v>
      </c>
      <c r="BP4658">
        <v>5.1273241573699307E-2</v>
      </c>
      <c r="BQ4658">
        <v>100</v>
      </c>
      <c r="BR4658">
        <v>368.94255389021765</v>
      </c>
      <c r="BS4658">
        <v>5.2603364962046623E-2</v>
      </c>
      <c r="BT4658">
        <v>3.2851608008197918E-4</v>
      </c>
      <c r="BU4658">
        <v>17.662891055407446</v>
      </c>
      <c r="BV4658">
        <v>0.54117024556535598</v>
      </c>
      <c r="BW4658">
        <v>14.312945656488004</v>
      </c>
      <c r="BX4658">
        <v>38.209357343785555</v>
      </c>
      <c r="BY4658">
        <v>31.41443430114991</v>
      </c>
      <c r="BZ4658">
        <v>1023.6911267933688</v>
      </c>
      <c r="CA4658">
        <v>302.09396054729308</v>
      </c>
      <c r="CB4658">
        <v>219.63159003570684</v>
      </c>
      <c r="CC4658" s="156">
        <v>0.91</v>
      </c>
      <c r="CD4658">
        <v>1290</v>
      </c>
      <c r="CE4658">
        <v>0.22725368045266281</v>
      </c>
      <c r="CF4658">
        <v>8.7842091041482977</v>
      </c>
      <c r="CG4658">
        <v>0.3060980986561278</v>
      </c>
      <c r="CH4658">
        <v>31.009628989088963</v>
      </c>
      <c r="CI4658">
        <v>5</v>
      </c>
    </row>
    <row r="4659" spans="47:87" x14ac:dyDescent="0.3">
      <c r="AU4659">
        <v>0.3</v>
      </c>
      <c r="AV4659">
        <v>20.368919651323331</v>
      </c>
      <c r="AW4659">
        <v>0.34386668952738847</v>
      </c>
      <c r="AX4659">
        <v>1.0908626549760327</v>
      </c>
      <c r="AY4659">
        <v>323.98925224179624</v>
      </c>
      <c r="AZ4659">
        <v>9.6965136340205191E-2</v>
      </c>
      <c r="BA4659">
        <v>439.03541457670764</v>
      </c>
      <c r="BB4659">
        <v>342.42093507080017</v>
      </c>
      <c r="BC4659">
        <v>1</v>
      </c>
      <c r="BD4659">
        <v>35.538074434490412</v>
      </c>
      <c r="BE4659">
        <v>100.51916913590782</v>
      </c>
      <c r="BF4659">
        <v>15.965007868106735</v>
      </c>
      <c r="BG4659">
        <v>6.5919925118480087</v>
      </c>
      <c r="BH4659">
        <v>413.03915502988963</v>
      </c>
      <c r="BI4659">
        <v>0.19999999999999998</v>
      </c>
      <c r="BJ4659">
        <v>2729.9104360234182</v>
      </c>
      <c r="BK4659">
        <v>674.4981582660879</v>
      </c>
      <c r="BL4659">
        <v>914.3423898700172</v>
      </c>
      <c r="BM4659">
        <v>941.90213944798404</v>
      </c>
      <c r="BN4659">
        <v>148.82053430300604</v>
      </c>
      <c r="BO4659">
        <v>31.27661495993997</v>
      </c>
      <c r="BP4659">
        <v>2.8145945212109148E-2</v>
      </c>
      <c r="BQ4659">
        <v>100</v>
      </c>
      <c r="BR4659">
        <v>368.62921806969729</v>
      </c>
      <c r="BS4659">
        <v>5.0631529871015456E-2</v>
      </c>
      <c r="BT4659">
        <v>3.0731832194455256E-4</v>
      </c>
      <c r="BU4659">
        <v>8.1244621516019038</v>
      </c>
      <c r="BV4659">
        <v>0.59551368516949521</v>
      </c>
      <c r="BW4659">
        <v>13.947066443009064</v>
      </c>
      <c r="BX4659">
        <v>35.58929555237787</v>
      </c>
      <c r="BY4659">
        <v>36.48224964568314</v>
      </c>
      <c r="BZ4659">
        <v>1121.3086094362452</v>
      </c>
      <c r="CA4659">
        <v>342.93509947458472</v>
      </c>
      <c r="CB4659">
        <v>218.54708621437189</v>
      </c>
      <c r="CC4659" s="156">
        <v>0.9</v>
      </c>
      <c r="CD4659">
        <v>1670</v>
      </c>
      <c r="CE4659">
        <v>0.14930110721718615</v>
      </c>
      <c r="CF4659">
        <v>4.506215055754601</v>
      </c>
      <c r="CG4659">
        <v>0.19597039968898675</v>
      </c>
      <c r="CH4659">
        <v>7.3437507136272027</v>
      </c>
      <c r="CI4659">
        <v>10</v>
      </c>
    </row>
    <row r="4660" spans="47:87" x14ac:dyDescent="0.3">
      <c r="AU4660">
        <v>0.3</v>
      </c>
      <c r="AV4660">
        <v>22.830849407191295</v>
      </c>
      <c r="AW4660">
        <v>0.34350739861813723</v>
      </c>
      <c r="AX4660">
        <v>0.60842046809757677</v>
      </c>
      <c r="AY4660">
        <v>321.17085588033098</v>
      </c>
      <c r="AZ4660">
        <v>0.10987554954456252</v>
      </c>
      <c r="BA4660">
        <v>371.10511922556429</v>
      </c>
      <c r="BB4660">
        <v>332.22800800309659</v>
      </c>
      <c r="BC4660">
        <v>1</v>
      </c>
      <c r="BD4660">
        <v>37.783036182923226</v>
      </c>
      <c r="BE4660">
        <v>93.225981579949348</v>
      </c>
      <c r="BF4660">
        <v>12.765721724088055</v>
      </c>
      <c r="BG4660">
        <v>5.6279216718156189</v>
      </c>
      <c r="BH4660">
        <v>418.18279780472528</v>
      </c>
      <c r="BI4660">
        <v>0.2</v>
      </c>
      <c r="BJ4660">
        <v>2221.259652329823</v>
      </c>
      <c r="BK4660">
        <v>683.4305676569212</v>
      </c>
      <c r="BL4660">
        <v>891.10720819040591</v>
      </c>
      <c r="BM4660">
        <v>994.82275824558485</v>
      </c>
      <c r="BN4660">
        <v>109.12390581038261</v>
      </c>
      <c r="BO4660">
        <v>30.835209057003453</v>
      </c>
      <c r="BP4660">
        <v>7.7649898552762706E-2</v>
      </c>
      <c r="BQ4660">
        <v>100</v>
      </c>
      <c r="BR4660">
        <v>356.94896088450275</v>
      </c>
      <c r="BS4660">
        <v>5.3497975610721137E-2</v>
      </c>
      <c r="BT4660">
        <v>2.8431059589249168E-4</v>
      </c>
      <c r="BU4660">
        <v>0</v>
      </c>
      <c r="BV4660">
        <v>0.57996485570691048</v>
      </c>
      <c r="BW4660">
        <v>13.638516818987261</v>
      </c>
      <c r="BX4660">
        <v>38.493699032628349</v>
      </c>
      <c r="BY4660">
        <v>31.987876962072477</v>
      </c>
      <c r="BZ4660">
        <v>1016.2583633554353</v>
      </c>
      <c r="CA4660">
        <v>216.98286623847565</v>
      </c>
      <c r="CB4660">
        <v>236.60771486557883</v>
      </c>
      <c r="CC4660" s="156">
        <v>0.96</v>
      </c>
      <c r="CD4660">
        <v>1290</v>
      </c>
      <c r="CE4660">
        <v>0.22578971300513273</v>
      </c>
      <c r="CF4660">
        <v>7.0261460009801517</v>
      </c>
      <c r="CG4660">
        <v>0.21390571652844184</v>
      </c>
      <c r="CH4660">
        <v>19.458471472028648</v>
      </c>
      <c r="CI4660">
        <v>7</v>
      </c>
    </row>
    <row r="4661" spans="47:87" x14ac:dyDescent="0.3">
      <c r="AU4661">
        <v>0.3</v>
      </c>
      <c r="AV4661">
        <v>19.198451424144842</v>
      </c>
      <c r="AW4661">
        <v>0.25908742037400151</v>
      </c>
      <c r="AX4661">
        <v>1.8636419073433188</v>
      </c>
      <c r="AY4661">
        <v>351.64277586110455</v>
      </c>
      <c r="AZ4661">
        <v>7.9750613237560386E-2</v>
      </c>
      <c r="BA4661">
        <v>447.91963695401171</v>
      </c>
      <c r="BB4661">
        <v>276.86331170073038</v>
      </c>
      <c r="BC4661">
        <v>1</v>
      </c>
      <c r="BD4661">
        <v>44.025816764977513</v>
      </c>
      <c r="BE4661">
        <v>95.494968972836446</v>
      </c>
      <c r="BF4661">
        <v>11.372053630762913</v>
      </c>
      <c r="BG4661">
        <v>5.2615664901651469</v>
      </c>
      <c r="BH4661">
        <v>387.08530485590825</v>
      </c>
      <c r="BI4661">
        <v>0.2</v>
      </c>
      <c r="BJ4661">
        <v>2535.9977554163206</v>
      </c>
      <c r="BK4661">
        <v>664.59348002901049</v>
      </c>
      <c r="BL4661">
        <v>824.78736435893256</v>
      </c>
      <c r="BM4661">
        <v>832.69331523248832</v>
      </c>
      <c r="BN4661">
        <v>181.46561693251479</v>
      </c>
      <c r="BO4661">
        <v>23.20045584496587</v>
      </c>
      <c r="BP4661">
        <v>6.5465524401166347E-2</v>
      </c>
      <c r="BQ4661">
        <v>100</v>
      </c>
      <c r="BR4661">
        <v>332.99784149582297</v>
      </c>
      <c r="BS4661">
        <v>5.498331814187063E-2</v>
      </c>
      <c r="BT4661">
        <v>3.0474256595583194E-4</v>
      </c>
      <c r="BU4661">
        <v>82.167817887317355</v>
      </c>
      <c r="BV4661">
        <v>0.54553232064703583</v>
      </c>
      <c r="BW4661">
        <v>15.69415984299699</v>
      </c>
      <c r="BX4661">
        <v>35.502688186234558</v>
      </c>
      <c r="BY4661">
        <v>35.532174692670367</v>
      </c>
      <c r="BZ4661">
        <v>929.004758762503</v>
      </c>
      <c r="CA4661">
        <v>219.31180575954659</v>
      </c>
      <c r="CB4661">
        <v>209.03083059577128</v>
      </c>
      <c r="CC4661" s="156">
        <v>0.93</v>
      </c>
      <c r="CD4661">
        <v>1740</v>
      </c>
      <c r="CE4661">
        <v>0.21805823731139307</v>
      </c>
      <c r="CF4661">
        <v>7.5035727305818289</v>
      </c>
      <c r="CG4661">
        <v>0.26213357304936807</v>
      </c>
      <c r="CH4661">
        <v>28.012195518124749</v>
      </c>
      <c r="CI4661">
        <v>6</v>
      </c>
    </row>
    <row r="4662" spans="47:87" x14ac:dyDescent="0.3">
      <c r="AU4662">
        <v>0.3</v>
      </c>
      <c r="AV4662">
        <v>21.321491406051489</v>
      </c>
      <c r="AW4662">
        <v>0.34089929986220435</v>
      </c>
      <c r="AX4662">
        <v>1.0568810281349001</v>
      </c>
      <c r="AY4662">
        <v>323.74014197689547</v>
      </c>
      <c r="AZ4662">
        <v>0.10543116371102201</v>
      </c>
      <c r="BA4662">
        <v>436.24081884969053</v>
      </c>
      <c r="BB4662">
        <v>459.65026948937907</v>
      </c>
      <c r="BC4662">
        <v>1</v>
      </c>
      <c r="BD4662">
        <v>42.346328059241849</v>
      </c>
      <c r="BE4662">
        <v>101.61435188098132</v>
      </c>
      <c r="BF4662">
        <v>8.61338391255285</v>
      </c>
      <c r="BG4662">
        <v>4.6783368271095256</v>
      </c>
      <c r="BH4662">
        <v>430.76866652555748</v>
      </c>
      <c r="BI4662">
        <v>0.2</v>
      </c>
      <c r="BJ4662">
        <v>2714.8495271648558</v>
      </c>
      <c r="BK4662">
        <v>676.12748448850323</v>
      </c>
      <c r="BL4662">
        <v>944.76608128125849</v>
      </c>
      <c r="BM4662">
        <v>804.94566658204383</v>
      </c>
      <c r="BN4662">
        <v>90.121575750186992</v>
      </c>
      <c r="BO4662">
        <v>30.710230324743318</v>
      </c>
      <c r="BP4662">
        <v>6.3834456298836065E-2</v>
      </c>
      <c r="BQ4662">
        <v>100</v>
      </c>
      <c r="BR4662">
        <v>331.9889196454364</v>
      </c>
      <c r="BS4662">
        <v>5.2960287126432914E-2</v>
      </c>
      <c r="BT4662">
        <v>3.180295863427562E-4</v>
      </c>
      <c r="BU4662">
        <v>110.97537670445656</v>
      </c>
      <c r="BV4662">
        <v>0.53890945389306066</v>
      </c>
      <c r="BW4662">
        <v>13.810351715841243</v>
      </c>
      <c r="BX4662">
        <v>36.539803785685066</v>
      </c>
      <c r="BY4662">
        <v>34.912530243065831</v>
      </c>
      <c r="BZ4662">
        <v>1116.46267843032</v>
      </c>
      <c r="CA4662">
        <v>269.30625196490092</v>
      </c>
      <c r="CB4662">
        <v>245.46627726901622</v>
      </c>
      <c r="CC4662" s="156">
        <v>0.91</v>
      </c>
      <c r="CD4662">
        <v>930</v>
      </c>
      <c r="CE4662">
        <v>0.21762884137208216</v>
      </c>
      <c r="CF4662">
        <v>9.2794042452946108</v>
      </c>
      <c r="CG4662">
        <v>0.29140105119394433</v>
      </c>
      <c r="CH4662">
        <v>30.657535353510792</v>
      </c>
      <c r="CI4662">
        <v>6</v>
      </c>
    </row>
    <row r="4663" spans="47:87" x14ac:dyDescent="0.3">
      <c r="AU4663">
        <v>0.3</v>
      </c>
      <c r="AV4663">
        <v>20.958193228192943</v>
      </c>
      <c r="AW4663">
        <v>0.35643803876853675</v>
      </c>
      <c r="AX4663">
        <v>0.4617541379220374</v>
      </c>
      <c r="AY4663">
        <v>310.62179743688569</v>
      </c>
      <c r="AZ4663">
        <v>9.9698054996775559E-2</v>
      </c>
      <c r="BA4663">
        <v>426.82487310360813</v>
      </c>
      <c r="BB4663">
        <v>502.54231863022716</v>
      </c>
      <c r="BC4663">
        <v>1</v>
      </c>
      <c r="BD4663">
        <v>51.75687064491887</v>
      </c>
      <c r="BE4663">
        <v>96.14756046433331</v>
      </c>
      <c r="BF4663">
        <v>21.555722815479509</v>
      </c>
      <c r="BG4663">
        <v>4.2992903189104599</v>
      </c>
      <c r="BH4663">
        <v>403.71983575476429</v>
      </c>
      <c r="BI4663">
        <v>0.19999999999999998</v>
      </c>
      <c r="BJ4663">
        <v>2628.9726523407053</v>
      </c>
      <c r="BK4663">
        <v>688.09474974548391</v>
      </c>
      <c r="BL4663">
        <v>886.22742344572055</v>
      </c>
      <c r="BM4663">
        <v>921.1720856978493</v>
      </c>
      <c r="BN4663">
        <v>136.8444769750042</v>
      </c>
      <c r="BO4663">
        <v>32.372961210816655</v>
      </c>
      <c r="BP4663">
        <v>3.4892821673633244E-2</v>
      </c>
      <c r="BQ4663">
        <v>100</v>
      </c>
      <c r="BR4663">
        <v>305.95893208800345</v>
      </c>
      <c r="BS4663">
        <v>5.1849276698526695E-2</v>
      </c>
      <c r="BT4663">
        <v>2.9522575175555086E-4</v>
      </c>
      <c r="BU4663">
        <v>0</v>
      </c>
      <c r="BV4663">
        <v>0.51054136463994237</v>
      </c>
      <c r="BW4663">
        <v>14.574486315187841</v>
      </c>
      <c r="BX4663">
        <v>34.609570242785153</v>
      </c>
      <c r="BY4663">
        <v>39.452103838436891</v>
      </c>
      <c r="BZ4663">
        <v>1090.1952676672422</v>
      </c>
      <c r="CA4663">
        <v>327.10347723912378</v>
      </c>
      <c r="CB4663">
        <v>222.73300157499426</v>
      </c>
      <c r="CC4663" s="156">
        <v>1.19</v>
      </c>
      <c r="CD4663">
        <v>1530</v>
      </c>
      <c r="CE4663">
        <v>6.6070456605973327E-2</v>
      </c>
      <c r="CF4663">
        <v>3.8262586597447314</v>
      </c>
      <c r="CG4663">
        <v>0.11032693683550494</v>
      </c>
      <c r="CH4663">
        <v>-7.5426411304270955</v>
      </c>
      <c r="CI4663" t="s">
        <v>479</v>
      </c>
    </row>
    <row r="4664" spans="47:87" x14ac:dyDescent="0.3">
      <c r="AU4664">
        <v>0.3</v>
      </c>
      <c r="AV4664">
        <v>18.800466764742893</v>
      </c>
      <c r="AW4664">
        <v>0.34880977974737698</v>
      </c>
      <c r="AX4664">
        <v>0.49276244282313197</v>
      </c>
      <c r="AY4664">
        <v>327.00316172387295</v>
      </c>
      <c r="AZ4664">
        <v>8.5568449508785976E-2</v>
      </c>
      <c r="BA4664">
        <v>423.6449180920456</v>
      </c>
      <c r="BB4664">
        <v>311.87559519799811</v>
      </c>
      <c r="BC4664">
        <v>1</v>
      </c>
      <c r="BD4664">
        <v>39.788315583771869</v>
      </c>
      <c r="BE4664">
        <v>106.07325449049515</v>
      </c>
      <c r="BF4664">
        <v>8.1594040845676279</v>
      </c>
      <c r="BG4664">
        <v>5.4577207801015</v>
      </c>
      <c r="BH4664">
        <v>438.54863256342088</v>
      </c>
      <c r="BI4664">
        <v>0.2</v>
      </c>
      <c r="BJ4664">
        <v>2451.8494865720245</v>
      </c>
      <c r="BK4664">
        <v>703.41912601716456</v>
      </c>
      <c r="BL4664">
        <v>948.93728578425009</v>
      </c>
      <c r="BM4664">
        <v>1058.3075149970962</v>
      </c>
      <c r="BN4664">
        <v>140.42754976188533</v>
      </c>
      <c r="BO4664">
        <v>31.490734866208545</v>
      </c>
      <c r="BP4664">
        <v>5.718696129981353E-2</v>
      </c>
      <c r="BQ4664">
        <v>100</v>
      </c>
      <c r="BR4664">
        <v>361.17928844079404</v>
      </c>
      <c r="BS4664">
        <v>5.2028395488594677E-2</v>
      </c>
      <c r="BT4664">
        <v>2.9910298920451158E-4</v>
      </c>
      <c r="BU4664">
        <v>0</v>
      </c>
      <c r="BV4664">
        <v>0.53688989443214652</v>
      </c>
      <c r="BW4664">
        <v>13.985908084966738</v>
      </c>
      <c r="BX4664">
        <v>34.991039557289426</v>
      </c>
      <c r="BY4664">
        <v>33.338298423933843</v>
      </c>
      <c r="BZ4664">
        <v>829.01801901772478</v>
      </c>
      <c r="CA4664">
        <v>187.37664692285244</v>
      </c>
      <c r="CB4664">
        <v>239.94799467332899</v>
      </c>
      <c r="CC4664" s="156">
        <v>1.07</v>
      </c>
      <c r="CD4664">
        <v>1540</v>
      </c>
      <c r="CE4664">
        <v>0.11923369229232761</v>
      </c>
      <c r="CF4664">
        <v>5.3503861956593148</v>
      </c>
      <c r="CG4664">
        <v>0.15177377434413869</v>
      </c>
      <c r="CH4664">
        <v>5.6484305949623348</v>
      </c>
      <c r="CI4664">
        <v>14</v>
      </c>
    </row>
    <row r="4665" spans="47:87" x14ac:dyDescent="0.3">
      <c r="AU4665">
        <v>0.3</v>
      </c>
      <c r="AV4665">
        <v>19.451220563741241</v>
      </c>
      <c r="AW4665">
        <v>0.30889798616791858</v>
      </c>
      <c r="AX4665">
        <v>0.84296119009947135</v>
      </c>
      <c r="AY4665">
        <v>345.58146980217339</v>
      </c>
      <c r="AZ4665">
        <v>0.10527256798114155</v>
      </c>
      <c r="BA4665">
        <v>434.59630598056003</v>
      </c>
      <c r="BB4665">
        <v>341.82318764603065</v>
      </c>
      <c r="BC4665">
        <v>1</v>
      </c>
      <c r="BD4665">
        <v>34.37888097776046</v>
      </c>
      <c r="BE4665">
        <v>89.264380596838009</v>
      </c>
      <c r="BF4665">
        <v>15.581419674341067</v>
      </c>
      <c r="BG4665">
        <v>5.6045259756205335</v>
      </c>
      <c r="BH4665">
        <v>407.55906057548538</v>
      </c>
      <c r="BI4665">
        <v>0.19999999999999996</v>
      </c>
      <c r="BJ4665">
        <v>2635.2877326256012</v>
      </c>
      <c r="BK4665">
        <v>694.91113586854442</v>
      </c>
      <c r="BL4665">
        <v>913.74948080820775</v>
      </c>
      <c r="BM4665">
        <v>914.34467869723392</v>
      </c>
      <c r="BN4665">
        <v>102.32501822768293</v>
      </c>
      <c r="BO4665">
        <v>27.959248895599874</v>
      </c>
      <c r="BP4665">
        <v>4.1791185902691014E-2</v>
      </c>
      <c r="BQ4665">
        <v>100</v>
      </c>
      <c r="BR4665">
        <v>345.60260969591678</v>
      </c>
      <c r="BS4665">
        <v>5.1222828789025565E-2</v>
      </c>
      <c r="BT4665">
        <v>3.2246814695376802E-4</v>
      </c>
      <c r="BU4665">
        <v>99.640623569463742</v>
      </c>
      <c r="BV4665">
        <v>0.54495004467299313</v>
      </c>
      <c r="BW4665">
        <v>14.678652915998034</v>
      </c>
      <c r="BX4665">
        <v>37.968500645262331</v>
      </c>
      <c r="BY4665">
        <v>37.942550580313537</v>
      </c>
      <c r="BZ4665">
        <v>957.07852150091605</v>
      </c>
      <c r="CA4665">
        <v>271.62797368753877</v>
      </c>
      <c r="CB4665">
        <v>244.37747616091232</v>
      </c>
      <c r="CC4665" s="156">
        <v>1.03</v>
      </c>
      <c r="CD4665">
        <v>1560</v>
      </c>
      <c r="CE4665">
        <v>8.9667876804772284E-2</v>
      </c>
      <c r="CF4665">
        <v>3.1249103566144729</v>
      </c>
      <c r="CG4665">
        <v>0.12420619467698152</v>
      </c>
      <c r="CH4665">
        <v>-2.7950623539519923</v>
      </c>
      <c r="CI4665" t="s">
        <v>479</v>
      </c>
    </row>
    <row r="4666" spans="47:87" x14ac:dyDescent="0.3">
      <c r="AU4666">
        <v>0.3</v>
      </c>
      <c r="AV4666">
        <v>19.627262899220931</v>
      </c>
      <c r="AW4666">
        <v>0.33624504640795111</v>
      </c>
      <c r="AX4666">
        <v>1.0026984691305492</v>
      </c>
      <c r="AY4666">
        <v>356.77860625269705</v>
      </c>
      <c r="AZ4666">
        <v>0.10466454773149006</v>
      </c>
      <c r="BA4666">
        <v>478.79795786795722</v>
      </c>
      <c r="BB4666">
        <v>314.55920764551018</v>
      </c>
      <c r="BC4666">
        <v>1</v>
      </c>
      <c r="BD4666">
        <v>39.434201054043136</v>
      </c>
      <c r="BE4666">
        <v>114.37525624105496</v>
      </c>
      <c r="BF4666">
        <v>9.1582585576446931</v>
      </c>
      <c r="BG4666">
        <v>5.6057599287220041</v>
      </c>
      <c r="BH4666">
        <v>407.81363892558102</v>
      </c>
      <c r="BI4666">
        <v>0.2</v>
      </c>
      <c r="BJ4666">
        <v>2586.5490800524321</v>
      </c>
      <c r="BK4666">
        <v>671.09187682531774</v>
      </c>
      <c r="BL4666">
        <v>928.72872153521416</v>
      </c>
      <c r="BM4666">
        <v>823.19362905006062</v>
      </c>
      <c r="BN4666">
        <v>183.37653599042525</v>
      </c>
      <c r="BO4666">
        <v>30.503426514614393</v>
      </c>
      <c r="BP4666">
        <v>3.7176613609625132E-2</v>
      </c>
      <c r="BQ4666">
        <v>100</v>
      </c>
      <c r="BR4666">
        <v>289.35015368495669</v>
      </c>
      <c r="BS4666">
        <v>5.7998732206867229E-2</v>
      </c>
      <c r="BT4666">
        <v>3.1170198706009897E-4</v>
      </c>
      <c r="BU4666">
        <v>27.291792452902165</v>
      </c>
      <c r="BV4666">
        <v>0.57604635338882693</v>
      </c>
      <c r="BW4666">
        <v>14.558937760399077</v>
      </c>
      <c r="BX4666">
        <v>35.719383403948612</v>
      </c>
      <c r="BY4666">
        <v>31.650322165450973</v>
      </c>
      <c r="BZ4666">
        <v>1088.9223975829227</v>
      </c>
      <c r="CA4666">
        <v>227.30753966474185</v>
      </c>
      <c r="CB4666">
        <v>237.42646793570196</v>
      </c>
      <c r="CC4666" s="156">
        <v>0.93</v>
      </c>
      <c r="CD4666">
        <v>1550</v>
      </c>
      <c r="CE4666">
        <v>0.17460410682677119</v>
      </c>
      <c r="CF4666">
        <v>6.7286926024273974</v>
      </c>
      <c r="CG4666">
        <v>0.22618061760033289</v>
      </c>
      <c r="CH4666">
        <v>18.632217126885038</v>
      </c>
      <c r="CI4666">
        <v>8</v>
      </c>
    </row>
    <row r="4667" spans="47:87" x14ac:dyDescent="0.3">
      <c r="AU4667">
        <v>0.3</v>
      </c>
      <c r="AV4667">
        <v>18.095906253696509</v>
      </c>
      <c r="AW4667">
        <v>0.29557180121270793</v>
      </c>
      <c r="AX4667">
        <v>0.67946665381302229</v>
      </c>
      <c r="AY4667">
        <v>316.33764680843296</v>
      </c>
      <c r="AZ4667">
        <v>0.10054145433882127</v>
      </c>
      <c r="BA4667">
        <v>458.69335815404918</v>
      </c>
      <c r="BB4667">
        <v>405.13930937347885</v>
      </c>
      <c r="BC4667">
        <v>1</v>
      </c>
      <c r="BD4667">
        <v>35.61238499444579</v>
      </c>
      <c r="BE4667">
        <v>94.967107150336759</v>
      </c>
      <c r="BF4667">
        <v>13.359548577198177</v>
      </c>
      <c r="BG4667">
        <v>4.2951381468661083</v>
      </c>
      <c r="BH4667">
        <v>405.95905809339342</v>
      </c>
      <c r="BI4667">
        <v>0.20000000000000004</v>
      </c>
      <c r="BJ4667">
        <v>2354.7090272449964</v>
      </c>
      <c r="BK4667">
        <v>679.32881703099622</v>
      </c>
      <c r="BL4667">
        <v>895.23241129062558</v>
      </c>
      <c r="BM4667">
        <v>841.57805348939587</v>
      </c>
      <c r="BN4667">
        <v>144.82623012759711</v>
      </c>
      <c r="BO4667">
        <v>26.677765645313237</v>
      </c>
      <c r="BP4667">
        <v>4.912539677098092E-2</v>
      </c>
      <c r="BQ4667">
        <v>100</v>
      </c>
      <c r="BR4667">
        <v>374.12777898560552</v>
      </c>
      <c r="BS4667">
        <v>4.9441248605018417E-2</v>
      </c>
      <c r="BT4667">
        <v>2.9912422080413675E-4</v>
      </c>
      <c r="BU4667">
        <v>0</v>
      </c>
      <c r="BV4667">
        <v>0.53496712964454129</v>
      </c>
      <c r="BW4667">
        <v>13.402579439792426</v>
      </c>
      <c r="BX4667">
        <v>36.063945345861868</v>
      </c>
      <c r="BY4667">
        <v>32.698289074692603</v>
      </c>
      <c r="BZ4667">
        <v>975.31251879631122</v>
      </c>
      <c r="CA4667">
        <v>334.86272097614733</v>
      </c>
      <c r="CB4667">
        <v>212.20151711263517</v>
      </c>
      <c r="CC4667" s="156">
        <v>0.97</v>
      </c>
      <c r="CD4667">
        <v>850</v>
      </c>
      <c r="CE4667">
        <v>0.21940314930739779</v>
      </c>
      <c r="CF4667">
        <v>6.9273850654375346</v>
      </c>
      <c r="CG4667">
        <v>0.29034415812099751</v>
      </c>
      <c r="CH4667">
        <v>20.334669818777343</v>
      </c>
      <c r="CI4667">
        <v>6</v>
      </c>
    </row>
    <row r="4668" spans="47:87" x14ac:dyDescent="0.3">
      <c r="AU4668">
        <v>0.3</v>
      </c>
      <c r="AV4668">
        <v>21.390446861405717</v>
      </c>
      <c r="AW4668">
        <v>0.33167547517360457</v>
      </c>
      <c r="AX4668">
        <v>1.3280922523370084</v>
      </c>
      <c r="AY4668">
        <v>331.9082003595534</v>
      </c>
      <c r="AZ4668">
        <v>0.11258306791716313</v>
      </c>
      <c r="BA4668">
        <v>343.46247134796772</v>
      </c>
      <c r="BB4668">
        <v>375.28770347292783</v>
      </c>
      <c r="BC4668">
        <v>1</v>
      </c>
      <c r="BD4668">
        <v>44.317797299449069</v>
      </c>
      <c r="BE4668">
        <v>102.58633628294096</v>
      </c>
      <c r="BF4668">
        <v>21.813404233887411</v>
      </c>
      <c r="BG4668">
        <v>5.0015195565430153</v>
      </c>
      <c r="BH4668">
        <v>411.86619147181267</v>
      </c>
      <c r="BI4668">
        <v>0.20000000000000004</v>
      </c>
      <c r="BJ4668">
        <v>2630.2579006920564</v>
      </c>
      <c r="BK4668">
        <v>680.86553024292402</v>
      </c>
      <c r="BL4668">
        <v>888.79714811887561</v>
      </c>
      <c r="BM4668">
        <v>849.59574657612143</v>
      </c>
      <c r="BN4668">
        <v>104.15483297228556</v>
      </c>
      <c r="BO4668">
        <v>30.16409794004764</v>
      </c>
      <c r="BP4668">
        <v>2.749938946363235E-2</v>
      </c>
      <c r="BQ4668">
        <v>100</v>
      </c>
      <c r="BR4668">
        <v>325.69652374321055</v>
      </c>
      <c r="BS4668">
        <v>5.5620504682019845E-2</v>
      </c>
      <c r="BT4668">
        <v>3.0336983328862067E-4</v>
      </c>
      <c r="BU4668">
        <v>0</v>
      </c>
      <c r="BV4668">
        <v>0.58490793644322647</v>
      </c>
      <c r="BW4668">
        <v>14.897832767005466</v>
      </c>
      <c r="BX4668">
        <v>34.307163860888956</v>
      </c>
      <c r="BY4668">
        <v>26.175999946837926</v>
      </c>
      <c r="BZ4668">
        <v>1003.5665428397594</v>
      </c>
      <c r="CA4668">
        <v>178.76922402594462</v>
      </c>
      <c r="CB4668">
        <v>245.13104901191409</v>
      </c>
      <c r="CC4668" s="156">
        <v>1.04</v>
      </c>
      <c r="CD4668">
        <v>1730</v>
      </c>
      <c r="CE4668">
        <v>7.9374145080830072E-2</v>
      </c>
      <c r="CF4668">
        <v>3.913572949414251</v>
      </c>
      <c r="CG4668">
        <v>0.11620186164624241</v>
      </c>
      <c r="CH4668">
        <v>-1.5930520074916363</v>
      </c>
      <c r="CI4668" t="s">
        <v>479</v>
      </c>
    </row>
    <row r="4669" spans="47:87" x14ac:dyDescent="0.3">
      <c r="AU4669">
        <v>0.3</v>
      </c>
      <c r="AV4669">
        <v>19.060088944504656</v>
      </c>
      <c r="AW4669">
        <v>0.2999901948344264</v>
      </c>
      <c r="AX4669">
        <v>0.83767446039091276</v>
      </c>
      <c r="AY4669">
        <v>328.81604829561206</v>
      </c>
      <c r="AZ4669">
        <v>9.2109975614438067E-2</v>
      </c>
      <c r="BA4669">
        <v>360.69911931631083</v>
      </c>
      <c r="BB4669">
        <v>311.65459590508556</v>
      </c>
      <c r="BC4669">
        <v>1</v>
      </c>
      <c r="BD4669">
        <v>27.914342487994489</v>
      </c>
      <c r="BE4669">
        <v>93.236714531902365</v>
      </c>
      <c r="BF4669">
        <v>13.375574020551817</v>
      </c>
      <c r="BG4669">
        <v>4.6465049019862326</v>
      </c>
      <c r="BH4669">
        <v>452.12500186902292</v>
      </c>
      <c r="BI4669">
        <v>0.2</v>
      </c>
      <c r="BJ4669">
        <v>2884.3167402238923</v>
      </c>
      <c r="BK4669">
        <v>648.85927908781309</v>
      </c>
      <c r="BL4669">
        <v>789.3831846204821</v>
      </c>
      <c r="BM4669">
        <v>730.51465531476003</v>
      </c>
      <c r="BN4669">
        <v>167.47669402669251</v>
      </c>
      <c r="BO4669">
        <v>27.121476584839183</v>
      </c>
      <c r="BP4669">
        <v>4.4457815060706674E-2</v>
      </c>
      <c r="BQ4669">
        <v>100</v>
      </c>
      <c r="BR4669">
        <v>385.67908719673301</v>
      </c>
      <c r="BS4669">
        <v>5.7915197100298625E-2</v>
      </c>
      <c r="BT4669">
        <v>3.0109618865064615E-4</v>
      </c>
      <c r="BU4669">
        <v>0</v>
      </c>
      <c r="BV4669">
        <v>0.58277520592791787</v>
      </c>
      <c r="BW4669">
        <v>14.608602267330165</v>
      </c>
      <c r="BX4669">
        <v>35.238568582377567</v>
      </c>
      <c r="BY4669">
        <v>32.987330328573897</v>
      </c>
      <c r="BZ4669">
        <v>1192.085295856732</v>
      </c>
      <c r="CA4669">
        <v>253.77070639486536</v>
      </c>
      <c r="CB4669">
        <v>212.68113616128778</v>
      </c>
      <c r="CC4669" s="156">
        <v>0.97</v>
      </c>
      <c r="CD4669">
        <v>2030</v>
      </c>
      <c r="CE4669">
        <v>2.5175072499616258E-2</v>
      </c>
      <c r="CF4669">
        <v>1.7933931582014018</v>
      </c>
      <c r="CG4669">
        <v>6.9883923172160148E-2</v>
      </c>
      <c r="CH4669">
        <v>-10.690195731758729</v>
      </c>
      <c r="CI4669" t="s">
        <v>479</v>
      </c>
    </row>
    <row r="4670" spans="47:87" x14ac:dyDescent="0.3">
      <c r="AU4670">
        <v>0.3</v>
      </c>
      <c r="AV4670">
        <v>18.429325624057128</v>
      </c>
      <c r="AW4670">
        <v>0.31903441769078056</v>
      </c>
      <c r="AX4670">
        <v>1.5960942087025631</v>
      </c>
      <c r="AY4670">
        <v>324.99690508726411</v>
      </c>
      <c r="AZ4670">
        <v>0.10190383309667736</v>
      </c>
      <c r="BA4670">
        <v>459.14993353627511</v>
      </c>
      <c r="BB4670">
        <v>254.96284500500803</v>
      </c>
      <c r="BC4670">
        <v>1</v>
      </c>
      <c r="BD4670">
        <v>42.894837397578598</v>
      </c>
      <c r="BE4670">
        <v>109.67722160946182</v>
      </c>
      <c r="BF4670">
        <v>10.822734593166809</v>
      </c>
      <c r="BG4670">
        <v>5.3521972051261555</v>
      </c>
      <c r="BH4670">
        <v>436.69823006021034</v>
      </c>
      <c r="BI4670">
        <v>0.19999999999999996</v>
      </c>
      <c r="BJ4670">
        <v>2618.4499929805961</v>
      </c>
      <c r="BK4670">
        <v>680.8516487740676</v>
      </c>
      <c r="BL4670">
        <v>875.95115478684897</v>
      </c>
      <c r="BM4670">
        <v>947.68520755427619</v>
      </c>
      <c r="BN4670">
        <v>196.1686473441795</v>
      </c>
      <c r="BO4670">
        <v>29.190244674058253</v>
      </c>
      <c r="BP4670">
        <v>5.1521183122825859E-3</v>
      </c>
      <c r="BQ4670">
        <v>100</v>
      </c>
      <c r="BR4670">
        <v>405.61422489210048</v>
      </c>
      <c r="BS4670">
        <v>5.1660099218976428E-2</v>
      </c>
      <c r="BT4670">
        <v>2.9906370319279199E-4</v>
      </c>
      <c r="BU4670">
        <v>8.4567840526880946</v>
      </c>
      <c r="BV4670">
        <v>0.52524218438191639</v>
      </c>
      <c r="BW4670">
        <v>15.047431282811043</v>
      </c>
      <c r="BX4670">
        <v>33.847774872128056</v>
      </c>
      <c r="BY4670">
        <v>35.569720359196268</v>
      </c>
      <c r="BZ4670">
        <v>1042.099814981297</v>
      </c>
      <c r="CA4670">
        <v>292.71166846365338</v>
      </c>
      <c r="CB4670">
        <v>225.11061878677938</v>
      </c>
      <c r="CC4670" s="156">
        <v>0.87</v>
      </c>
      <c r="CD4670">
        <v>2200</v>
      </c>
      <c r="CE4670">
        <v>0.15681017473371717</v>
      </c>
      <c r="CF4670">
        <v>4.0397535051156837</v>
      </c>
      <c r="CG4670">
        <v>0.18424011520169342</v>
      </c>
      <c r="CH4670">
        <v>11.027718943338172</v>
      </c>
      <c r="CI4670">
        <v>9</v>
      </c>
    </row>
    <row r="4671" spans="47:87" x14ac:dyDescent="0.3">
      <c r="AU4671">
        <v>0.3</v>
      </c>
      <c r="AV4671">
        <v>21.309633991034421</v>
      </c>
      <c r="AW4671">
        <v>0.32190758007251596</v>
      </c>
      <c r="AX4671">
        <v>1.2363611460256276</v>
      </c>
      <c r="AY4671">
        <v>321.9350949239477</v>
      </c>
      <c r="AZ4671">
        <v>0.10582943834195872</v>
      </c>
      <c r="BA4671">
        <v>422.91915773874797</v>
      </c>
      <c r="BB4671">
        <v>419.43750801781363</v>
      </c>
      <c r="BC4671">
        <v>1</v>
      </c>
      <c r="BD4671">
        <v>43.046858137364872</v>
      </c>
      <c r="BE4671">
        <v>118.70609635391966</v>
      </c>
      <c r="BF4671">
        <v>21.877965868221665</v>
      </c>
      <c r="BG4671">
        <v>6.4637881144304501</v>
      </c>
      <c r="BH4671">
        <v>442.16596663272367</v>
      </c>
      <c r="BI4671">
        <v>0.20000000000000004</v>
      </c>
      <c r="BJ4671">
        <v>3014.0514821645233</v>
      </c>
      <c r="BK4671">
        <v>687.23686335888669</v>
      </c>
      <c r="BL4671">
        <v>966.82373150615194</v>
      </c>
      <c r="BM4671">
        <v>978.14935638143913</v>
      </c>
      <c r="BN4671">
        <v>179.16849551441416</v>
      </c>
      <c r="BO4671">
        <v>29.194024141992525</v>
      </c>
      <c r="BP4671">
        <v>3.662443328006007E-2</v>
      </c>
      <c r="BQ4671">
        <v>100</v>
      </c>
      <c r="BR4671">
        <v>349.47808968149741</v>
      </c>
      <c r="BS4671">
        <v>5.2971207306601417E-2</v>
      </c>
      <c r="BT4671">
        <v>3.2531003488560714E-4</v>
      </c>
      <c r="BU4671">
        <v>52.112291860695024</v>
      </c>
      <c r="BV4671">
        <v>0.55852214767427166</v>
      </c>
      <c r="BW4671">
        <v>14.021173677154675</v>
      </c>
      <c r="BX4671">
        <v>34.938936371614339</v>
      </c>
      <c r="BY4671">
        <v>36.838331303846694</v>
      </c>
      <c r="BZ4671">
        <v>825.23908034786223</v>
      </c>
      <c r="CA4671">
        <v>259.51968195487098</v>
      </c>
      <c r="CB4671">
        <v>239.22267714661101</v>
      </c>
      <c r="CC4671" s="156">
        <v>1.1499999999999999</v>
      </c>
      <c r="CD4671">
        <v>1420</v>
      </c>
      <c r="CE4671">
        <v>3.6707649532934372E-2</v>
      </c>
      <c r="CF4671">
        <v>2.4907978313057457</v>
      </c>
      <c r="CG4671">
        <v>8.6010581491813592E-2</v>
      </c>
      <c r="CH4671">
        <v>-11.66356693829745</v>
      </c>
      <c r="CI4671" t="s">
        <v>479</v>
      </c>
    </row>
    <row r="4672" spans="47:87" x14ac:dyDescent="0.3">
      <c r="AU4672">
        <v>0.3</v>
      </c>
      <c r="AV4672">
        <v>19.743355068787984</v>
      </c>
      <c r="AW4672">
        <v>0.31879716439214228</v>
      </c>
      <c r="AX4672">
        <v>1.2088160933236893</v>
      </c>
      <c r="AY4672">
        <v>292.94535976558547</v>
      </c>
      <c r="AZ4672">
        <v>9.9613772072834672E-2</v>
      </c>
      <c r="BA4672">
        <v>443.73521262453988</v>
      </c>
      <c r="BB4672">
        <v>375.89729884304768</v>
      </c>
      <c r="BC4672">
        <v>1</v>
      </c>
      <c r="BD4672">
        <v>33.70468683048054</v>
      </c>
      <c r="BE4672">
        <v>91.172779695397097</v>
      </c>
      <c r="BF4672">
        <v>17.050663778829954</v>
      </c>
      <c r="BG4672">
        <v>5.3406020125742844</v>
      </c>
      <c r="BH4672">
        <v>382.51232656079321</v>
      </c>
      <c r="BI4672">
        <v>0.20000000000000007</v>
      </c>
      <c r="BJ4672">
        <v>3122.6437394888349</v>
      </c>
      <c r="BK4672">
        <v>692.64000425008135</v>
      </c>
      <c r="BL4672">
        <v>896.13589884213275</v>
      </c>
      <c r="BM4672">
        <v>1043.0455139169362</v>
      </c>
      <c r="BN4672">
        <v>190.07776093966874</v>
      </c>
      <c r="BO4672">
        <v>28.899443158425118</v>
      </c>
      <c r="BP4672">
        <v>3.7811973515440002E-2</v>
      </c>
      <c r="BQ4672">
        <v>100</v>
      </c>
      <c r="BR4672">
        <v>439.34912291923411</v>
      </c>
      <c r="BS4672">
        <v>5.3892802339276707E-2</v>
      </c>
      <c r="BT4672">
        <v>3.0123811193197444E-4</v>
      </c>
      <c r="BU4672">
        <v>0</v>
      </c>
      <c r="BV4672">
        <v>0.59523216134113099</v>
      </c>
      <c r="BW4672">
        <v>14.633189330616119</v>
      </c>
      <c r="BX4672">
        <v>34.148032217349339</v>
      </c>
      <c r="BY4672">
        <v>31.396691893990969</v>
      </c>
      <c r="BZ4672">
        <v>1181.648120486562</v>
      </c>
      <c r="CA4672">
        <v>280.75730364164679</v>
      </c>
      <c r="CB4672">
        <v>228.90889988508363</v>
      </c>
      <c r="CC4672" s="156">
        <v>0.85</v>
      </c>
      <c r="CD4672">
        <v>680</v>
      </c>
      <c r="CE4672">
        <v>0.23005609553780837</v>
      </c>
      <c r="CF4672">
        <v>7.8758969496414268</v>
      </c>
      <c r="CG4672">
        <v>0.27569688066875209</v>
      </c>
      <c r="CH4672">
        <v>32.351326202997853</v>
      </c>
      <c r="CI4672">
        <v>5</v>
      </c>
    </row>
    <row r="4673" spans="47:87" x14ac:dyDescent="0.3">
      <c r="AU4673">
        <v>0.3</v>
      </c>
      <c r="AV4673">
        <v>20.852704134021725</v>
      </c>
      <c r="AW4673">
        <v>0.30763844353002645</v>
      </c>
      <c r="AX4673">
        <v>2.0902372923388803</v>
      </c>
      <c r="AY4673">
        <v>306.07343276007919</v>
      </c>
      <c r="AZ4673">
        <v>0.10468320700006253</v>
      </c>
      <c r="BA4673">
        <v>355.00201726182348</v>
      </c>
      <c r="BB4673">
        <v>328.94608672485299</v>
      </c>
      <c r="BC4673">
        <v>1</v>
      </c>
      <c r="BD4673">
        <v>35.898545318858318</v>
      </c>
      <c r="BE4673">
        <v>87.868688438568412</v>
      </c>
      <c r="BF4673">
        <v>11.222047304094744</v>
      </c>
      <c r="BG4673">
        <v>4.0695041848189497</v>
      </c>
      <c r="BH4673">
        <v>411.96097762994384</v>
      </c>
      <c r="BI4673">
        <v>0.20000000000000007</v>
      </c>
      <c r="BJ4673">
        <v>2618.8987913753658</v>
      </c>
      <c r="BK4673">
        <v>675.7863802549814</v>
      </c>
      <c r="BL4673">
        <v>868.34397808974211</v>
      </c>
      <c r="BM4673">
        <v>844.68145455788726</v>
      </c>
      <c r="BN4673">
        <v>120.34165932889975</v>
      </c>
      <c r="BO4673">
        <v>27.89077746910845</v>
      </c>
      <c r="BP4673">
        <v>3.6096349073974354E-2</v>
      </c>
      <c r="BQ4673">
        <v>100</v>
      </c>
      <c r="BR4673">
        <v>367.11946085038267</v>
      </c>
      <c r="BS4673">
        <v>5.5815285280202312E-2</v>
      </c>
      <c r="BT4673">
        <v>3.23614444650483E-4</v>
      </c>
      <c r="BU4673">
        <v>17.878976279223487</v>
      </c>
      <c r="BV4673">
        <v>0.49697550645749733</v>
      </c>
      <c r="BW4673">
        <v>14.201997697180099</v>
      </c>
      <c r="BX4673">
        <v>34.921171167699306</v>
      </c>
      <c r="BY4673">
        <v>34.110257968203008</v>
      </c>
      <c r="BZ4673">
        <v>992.28294708858311</v>
      </c>
      <c r="CA4673">
        <v>270.60424994997146</v>
      </c>
      <c r="CB4673">
        <v>234.35591642970277</v>
      </c>
      <c r="CC4673" s="156">
        <v>1</v>
      </c>
      <c r="CD4673">
        <v>1010</v>
      </c>
      <c r="CE4673">
        <v>0.25481465348826315</v>
      </c>
      <c r="CF4673">
        <v>9.4183058505418096</v>
      </c>
      <c r="CG4673">
        <v>0.31032777840381726</v>
      </c>
      <c r="CH4673">
        <v>34.443600566191456</v>
      </c>
      <c r="CI4673">
        <v>5</v>
      </c>
    </row>
    <row r="4674" spans="47:87" x14ac:dyDescent="0.3">
      <c r="AU4674">
        <v>0.3</v>
      </c>
      <c r="AV4674">
        <v>18.271005799636782</v>
      </c>
      <c r="AW4674">
        <v>0.27030900834101773</v>
      </c>
      <c r="AX4674">
        <v>1.6897987650392277</v>
      </c>
      <c r="AY4674">
        <v>355.93253656106157</v>
      </c>
      <c r="AZ4674">
        <v>9.4498498875840165E-2</v>
      </c>
      <c r="BA4674">
        <v>431.08376986217297</v>
      </c>
      <c r="BB4674">
        <v>362.68720545320673</v>
      </c>
      <c r="BC4674">
        <v>1</v>
      </c>
      <c r="BD4674">
        <v>34.516239818302267</v>
      </c>
      <c r="BE4674">
        <v>95.000439777330556</v>
      </c>
      <c r="BF4674">
        <v>13.718016896027066</v>
      </c>
      <c r="BG4674">
        <v>3.6927946059877645</v>
      </c>
      <c r="BH4674">
        <v>404.27032624028868</v>
      </c>
      <c r="BI4674">
        <v>0.2</v>
      </c>
      <c r="BJ4674">
        <v>2992.0588718156441</v>
      </c>
      <c r="BK4674">
        <v>696.98703449825905</v>
      </c>
      <c r="BL4674">
        <v>911.60459623400766</v>
      </c>
      <c r="BM4674">
        <v>1036.0665636105289</v>
      </c>
      <c r="BN4674">
        <v>168.73840699523373</v>
      </c>
      <c r="BO4674">
        <v>24.100309428116088</v>
      </c>
      <c r="BP4674">
        <v>8.0987763198771601E-2</v>
      </c>
      <c r="BQ4674">
        <v>100</v>
      </c>
      <c r="BR4674">
        <v>282.11407857978668</v>
      </c>
      <c r="BS4674">
        <v>5.4714512642458552E-2</v>
      </c>
      <c r="BT4674">
        <v>2.8715535273133208E-4</v>
      </c>
      <c r="BU4674">
        <v>0</v>
      </c>
      <c r="BV4674">
        <v>0.52559358081451768</v>
      </c>
      <c r="BW4674">
        <v>14.504522293826696</v>
      </c>
      <c r="BX4674">
        <v>38.202923695217848</v>
      </c>
      <c r="BY4674">
        <v>34.848622834725234</v>
      </c>
      <c r="BZ4674">
        <v>1173.5220398080419</v>
      </c>
      <c r="CA4674">
        <v>276.46539935670961</v>
      </c>
      <c r="CB4674">
        <v>236.34124884445248</v>
      </c>
      <c r="CC4674" s="156">
        <v>0.88</v>
      </c>
      <c r="CD4674">
        <v>2140</v>
      </c>
      <c r="CE4674">
        <v>0.17053163227283541</v>
      </c>
      <c r="CF4674">
        <v>4.6970019496932744</v>
      </c>
      <c r="CG4674">
        <v>0.20538894314197523</v>
      </c>
      <c r="CH4674">
        <v>16.366991628441315</v>
      </c>
      <c r="CI4674">
        <v>8</v>
      </c>
    </row>
    <row r="4675" spans="47:87" x14ac:dyDescent="0.3">
      <c r="AU4675">
        <v>0.3</v>
      </c>
      <c r="AV4675">
        <v>20.569394756098955</v>
      </c>
      <c r="AW4675">
        <v>0.33909430311903249</v>
      </c>
      <c r="AX4675">
        <v>1.7203271297739855</v>
      </c>
      <c r="AY4675">
        <v>338.21838856538568</v>
      </c>
      <c r="AZ4675">
        <v>0.1008632861175492</v>
      </c>
      <c r="BA4675">
        <v>486.69604830564469</v>
      </c>
      <c r="BB4675">
        <v>359.43431661084963</v>
      </c>
      <c r="BC4675">
        <v>1</v>
      </c>
      <c r="BD4675">
        <v>41.187750969427853</v>
      </c>
      <c r="BE4675">
        <v>109.95065550015492</v>
      </c>
      <c r="BF4675">
        <v>21.306784883772533</v>
      </c>
      <c r="BG4675">
        <v>5.1846164832171748</v>
      </c>
      <c r="BH4675">
        <v>418.66440001136749</v>
      </c>
      <c r="BI4675">
        <v>0.2</v>
      </c>
      <c r="BJ4675">
        <v>3018.4886194936407</v>
      </c>
      <c r="BK4675">
        <v>712.14935094832583</v>
      </c>
      <c r="BL4675">
        <v>937.01908015652771</v>
      </c>
      <c r="BM4675">
        <v>1125.3033646444037</v>
      </c>
      <c r="BN4675">
        <v>139.30376211788749</v>
      </c>
      <c r="BO4675">
        <v>30.736677996707453</v>
      </c>
      <c r="BP4675">
        <v>4.0575531972324198E-2</v>
      </c>
      <c r="BQ4675">
        <v>100</v>
      </c>
      <c r="BR4675">
        <v>369.68391139480411</v>
      </c>
      <c r="BS4675">
        <v>5.9911403900329376E-2</v>
      </c>
      <c r="BT4675">
        <v>2.916095915692057E-4</v>
      </c>
      <c r="BU4675">
        <v>0</v>
      </c>
      <c r="BV4675">
        <v>0.48554619054193049</v>
      </c>
      <c r="BW4675">
        <v>14.597870455679658</v>
      </c>
      <c r="BX4675">
        <v>36.217469205692048</v>
      </c>
      <c r="BY4675">
        <v>40.548972546293584</v>
      </c>
      <c r="BZ4675">
        <v>993.47476706686109</v>
      </c>
      <c r="CA4675">
        <v>315.92162407311889</v>
      </c>
      <c r="CB4675">
        <v>220.43916242663406</v>
      </c>
      <c r="CC4675" s="156">
        <v>1.06</v>
      </c>
      <c r="CD4675">
        <v>1570</v>
      </c>
      <c r="CE4675">
        <v>0.14127685568371362</v>
      </c>
      <c r="CF4675">
        <v>5.855144195595523</v>
      </c>
      <c r="CG4675">
        <v>0.18222283112494236</v>
      </c>
      <c r="CH4675">
        <v>3.2242519654626887</v>
      </c>
      <c r="CI4675">
        <v>13</v>
      </c>
    </row>
    <row r="4676" spans="47:87" x14ac:dyDescent="0.3">
      <c r="AU4676">
        <v>0.3</v>
      </c>
      <c r="AV4676">
        <v>20.304887576746612</v>
      </c>
      <c r="AW4676">
        <v>0.22650644850613022</v>
      </c>
      <c r="AX4676">
        <v>0.80646331391182591</v>
      </c>
      <c r="AY4676">
        <v>362.29385583554381</v>
      </c>
      <c r="AZ4676">
        <v>0.10414989298687811</v>
      </c>
      <c r="BA4676">
        <v>404.92010833143752</v>
      </c>
      <c r="BB4676">
        <v>265.57556143497351</v>
      </c>
      <c r="BC4676">
        <v>1</v>
      </c>
      <c r="BD4676">
        <v>41.244322845160958</v>
      </c>
      <c r="BE4676">
        <v>85.596654249747473</v>
      </c>
      <c r="BF4676">
        <v>19.286722833422907</v>
      </c>
      <c r="BG4676">
        <v>4.3405896006881575</v>
      </c>
      <c r="BH4676">
        <v>395.43789446516007</v>
      </c>
      <c r="BI4676">
        <v>0.19999999999999998</v>
      </c>
      <c r="BJ4676">
        <v>2979.4100594386105</v>
      </c>
      <c r="BK4676">
        <v>671.90642207782105</v>
      </c>
      <c r="BL4676">
        <v>851.38644337652022</v>
      </c>
      <c r="BM4676">
        <v>865.03043224850899</v>
      </c>
      <c r="BN4676">
        <v>139.55098242735028</v>
      </c>
      <c r="BO4676">
        <v>20.416384438000279</v>
      </c>
      <c r="BP4676">
        <v>4.0872457648265623E-2</v>
      </c>
      <c r="BQ4676">
        <v>100</v>
      </c>
      <c r="BR4676">
        <v>344.90583788468268</v>
      </c>
      <c r="BS4676">
        <v>5.6043579237857126E-2</v>
      </c>
      <c r="BT4676">
        <v>3.0220682731064345E-4</v>
      </c>
      <c r="BU4676">
        <v>0</v>
      </c>
      <c r="BV4676">
        <v>0.55767731336984527</v>
      </c>
      <c r="BW4676">
        <v>15.374777712280673</v>
      </c>
      <c r="BX4676">
        <v>34.71159850489714</v>
      </c>
      <c r="BY4676">
        <v>37.228343774088799</v>
      </c>
      <c r="BZ4676">
        <v>1474.8889722881031</v>
      </c>
      <c r="CA4676">
        <v>430.79617711291809</v>
      </c>
      <c r="CB4676">
        <v>236.57842025332849</v>
      </c>
      <c r="CC4676" s="156">
        <v>1.19</v>
      </c>
      <c r="CD4676">
        <v>870</v>
      </c>
      <c r="CE4676">
        <v>0.1564176539223654</v>
      </c>
      <c r="CF4676">
        <v>4.7702761168698</v>
      </c>
      <c r="CG4676">
        <v>0.18996872353544433</v>
      </c>
      <c r="CH4676">
        <v>10.157796224883951</v>
      </c>
      <c r="CI4676">
        <v>10</v>
      </c>
    </row>
    <row r="4677" spans="47:87" x14ac:dyDescent="0.3">
      <c r="AU4677">
        <v>0.3</v>
      </c>
      <c r="AV4677">
        <v>21.603976091820723</v>
      </c>
      <c r="AW4677">
        <v>0.27261883053716041</v>
      </c>
      <c r="AX4677">
        <v>0.60784409027642949</v>
      </c>
      <c r="AY4677">
        <v>332.60438504624057</v>
      </c>
      <c r="AZ4677">
        <v>0.10547037823730447</v>
      </c>
      <c r="BA4677">
        <v>363.18564190737163</v>
      </c>
      <c r="BB4677">
        <v>328.15700925285284</v>
      </c>
      <c r="BC4677">
        <v>1</v>
      </c>
      <c r="BD4677">
        <v>39.593933643219117</v>
      </c>
      <c r="BE4677">
        <v>112.12364040058763</v>
      </c>
      <c r="BF4677">
        <v>12.139271539043094</v>
      </c>
      <c r="BG4677">
        <v>4.1646016796987588</v>
      </c>
      <c r="BH4677">
        <v>409.22126962044763</v>
      </c>
      <c r="BI4677">
        <v>0.2</v>
      </c>
      <c r="BJ4677">
        <v>2407.4480471395641</v>
      </c>
      <c r="BK4677">
        <v>686.47112512208332</v>
      </c>
      <c r="BL4677">
        <v>903.74797277209996</v>
      </c>
      <c r="BM4677">
        <v>935.08809956935522</v>
      </c>
      <c r="BN4677">
        <v>185.75606046034781</v>
      </c>
      <c r="BO4677">
        <v>24.844606399766644</v>
      </c>
      <c r="BP4677">
        <v>1.6304067210461164E-2</v>
      </c>
      <c r="BQ4677">
        <v>100</v>
      </c>
      <c r="BR4677">
        <v>353.65898286928899</v>
      </c>
      <c r="BS4677">
        <v>5.6519706572666209E-2</v>
      </c>
      <c r="BT4677">
        <v>2.9237944808322265E-4</v>
      </c>
      <c r="BU4677">
        <v>76.842139292883289</v>
      </c>
      <c r="BV4677">
        <v>0.55111929839515117</v>
      </c>
      <c r="BW4677">
        <v>14.222738531843337</v>
      </c>
      <c r="BX4677">
        <v>36.987198963955933</v>
      </c>
      <c r="BY4677">
        <v>31.587921214798996</v>
      </c>
      <c r="BZ4677">
        <v>1154.5734847894696</v>
      </c>
      <c r="CA4677">
        <v>313.41260107821552</v>
      </c>
      <c r="CB4677">
        <v>229.27687309306555</v>
      </c>
      <c r="CC4677" s="156">
        <v>0.8</v>
      </c>
      <c r="CD4677">
        <v>1260</v>
      </c>
      <c r="CE4677">
        <v>0.21809042130671275</v>
      </c>
      <c r="CF4677">
        <v>7.8514499133749638</v>
      </c>
      <c r="CG4677">
        <v>0.2658625091159485</v>
      </c>
      <c r="CH4677">
        <v>24.82772180599309</v>
      </c>
      <c r="CI4677">
        <v>6</v>
      </c>
    </row>
    <row r="4678" spans="47:87" x14ac:dyDescent="0.3">
      <c r="AU4678">
        <v>0.3</v>
      </c>
      <c r="AV4678">
        <v>20.244881913146386</v>
      </c>
      <c r="AW4678">
        <v>0.27550469820577028</v>
      </c>
      <c r="AX4678">
        <v>0.44632086513773161</v>
      </c>
      <c r="AY4678">
        <v>348.86765214130889</v>
      </c>
      <c r="AZ4678">
        <v>8.5125409674524102E-2</v>
      </c>
      <c r="BA4678">
        <v>473.52520753127612</v>
      </c>
      <c r="BB4678">
        <v>378.44204639895162</v>
      </c>
      <c r="BC4678">
        <v>1</v>
      </c>
      <c r="BD4678">
        <v>42.789580727340194</v>
      </c>
      <c r="BE4678">
        <v>88.597079483970944</v>
      </c>
      <c r="BF4678">
        <v>23.291076354693139</v>
      </c>
      <c r="BG4678">
        <v>4.0338603162803501</v>
      </c>
      <c r="BH4678">
        <v>438.82022692007888</v>
      </c>
      <c r="BI4678">
        <v>0.20000000000000004</v>
      </c>
      <c r="BJ4678">
        <v>2292.0313346808539</v>
      </c>
      <c r="BK4678">
        <v>691.54385989216348</v>
      </c>
      <c r="BL4678">
        <v>978.90105852804209</v>
      </c>
      <c r="BM4678">
        <v>1050.8774185788254</v>
      </c>
      <c r="BN4678">
        <v>172.28131080055505</v>
      </c>
      <c r="BO4678">
        <v>24.599540758582531</v>
      </c>
      <c r="BP4678">
        <v>7.8231329598458493E-2</v>
      </c>
      <c r="BQ4678">
        <v>100</v>
      </c>
      <c r="BR4678">
        <v>420.07921248539532</v>
      </c>
      <c r="BS4678">
        <v>5.5299603288548098E-2</v>
      </c>
      <c r="BT4678">
        <v>2.8124464653361635E-4</v>
      </c>
      <c r="BU4678">
        <v>0</v>
      </c>
      <c r="BV4678">
        <v>0.55399815854968526</v>
      </c>
      <c r="BW4678">
        <v>16.089377335775609</v>
      </c>
      <c r="BX4678">
        <v>35.602390765892977</v>
      </c>
      <c r="BY4678">
        <v>25.277804697739825</v>
      </c>
      <c r="BZ4678">
        <v>1140.445716644125</v>
      </c>
      <c r="CA4678">
        <v>323.41168294367782</v>
      </c>
      <c r="CB4678">
        <v>226.87077775328046</v>
      </c>
      <c r="CC4678" s="156">
        <v>0.85</v>
      </c>
      <c r="CD4678">
        <v>1530</v>
      </c>
      <c r="CE4678">
        <v>0.16694292947857758</v>
      </c>
      <c r="CF4678">
        <v>5.493518397369801</v>
      </c>
      <c r="CG4678">
        <v>0.19757487587153219</v>
      </c>
      <c r="CH4678">
        <v>14.15279045660416</v>
      </c>
      <c r="CI4678">
        <v>9</v>
      </c>
    </row>
    <row r="4679" spans="47:87" x14ac:dyDescent="0.3">
      <c r="AU4679">
        <v>0.3</v>
      </c>
      <c r="AV4679">
        <v>17.631450269139986</v>
      </c>
      <c r="AW4679">
        <v>0.30602307938135015</v>
      </c>
      <c r="AX4679">
        <v>1.3142859150406303</v>
      </c>
      <c r="AY4679">
        <v>311.35054759870889</v>
      </c>
      <c r="AZ4679">
        <v>0.11180147679545836</v>
      </c>
      <c r="BA4679">
        <v>418.50604887106601</v>
      </c>
      <c r="BB4679">
        <v>365.28639181828964</v>
      </c>
      <c r="BC4679">
        <v>1</v>
      </c>
      <c r="BD4679">
        <v>44.024217484623527</v>
      </c>
      <c r="BE4679">
        <v>87.308738797458645</v>
      </c>
      <c r="BF4679">
        <v>10.267919380508939</v>
      </c>
      <c r="BG4679">
        <v>6.3682524519205144</v>
      </c>
      <c r="BH4679">
        <v>396.30706786001491</v>
      </c>
      <c r="BI4679">
        <v>0.2</v>
      </c>
      <c r="BJ4679">
        <v>2995.918877564226</v>
      </c>
      <c r="BK4679">
        <v>692.4557860550367</v>
      </c>
      <c r="BL4679">
        <v>892.3479538602038</v>
      </c>
      <c r="BM4679">
        <v>943.95021273951465</v>
      </c>
      <c r="BN4679">
        <v>161.18515711909077</v>
      </c>
      <c r="BO4679">
        <v>27.588635512632433</v>
      </c>
      <c r="BP4679">
        <v>5.4761845719096036E-2</v>
      </c>
      <c r="BQ4679">
        <v>100</v>
      </c>
      <c r="BR4679">
        <v>392.15668903184945</v>
      </c>
      <c r="BS4679">
        <v>5.6286812593491435E-2</v>
      </c>
      <c r="BT4679">
        <v>3.1013382629780983E-4</v>
      </c>
      <c r="BU4679">
        <v>0</v>
      </c>
      <c r="BV4679">
        <v>0.58220193043359281</v>
      </c>
      <c r="BW4679">
        <v>14.878859392362196</v>
      </c>
      <c r="BX4679">
        <v>36.800633310686443</v>
      </c>
      <c r="BY4679">
        <v>44.115485445530851</v>
      </c>
      <c r="BZ4679">
        <v>664.89039863334142</v>
      </c>
      <c r="CA4679">
        <v>276.37065985334658</v>
      </c>
      <c r="CB4679">
        <v>236.54247633628447</v>
      </c>
      <c r="CC4679" s="156">
        <v>0.98</v>
      </c>
      <c r="CD4679">
        <v>1430</v>
      </c>
      <c r="CE4679">
        <v>0.22196481709749394</v>
      </c>
      <c r="CF4679">
        <v>6.6461900484444412</v>
      </c>
      <c r="CG4679">
        <v>0.27053538756331441</v>
      </c>
      <c r="CH4679">
        <v>27.606697223527807</v>
      </c>
      <c r="CI4679">
        <v>6</v>
      </c>
    </row>
    <row r="4680" spans="47:87" x14ac:dyDescent="0.3">
      <c r="AU4680">
        <v>0.3</v>
      </c>
      <c r="AV4680">
        <v>21.002628824313</v>
      </c>
      <c r="AW4680">
        <v>0.32550570582926658</v>
      </c>
      <c r="AX4680">
        <v>1.9436583428560492</v>
      </c>
      <c r="AY4680">
        <v>329.04612124143608</v>
      </c>
      <c r="AZ4680">
        <v>9.9468299263317364E-2</v>
      </c>
      <c r="BA4680">
        <v>322.96420789077922</v>
      </c>
      <c r="BB4680">
        <v>323.75771297309296</v>
      </c>
      <c r="BC4680">
        <v>1</v>
      </c>
      <c r="BD4680">
        <v>40.270625017701953</v>
      </c>
      <c r="BE4680">
        <v>111.45041255757604</v>
      </c>
      <c r="BF4680">
        <v>6.4578132910851087</v>
      </c>
      <c r="BG4680">
        <v>5.0117293729572907</v>
      </c>
      <c r="BH4680">
        <v>419.14472345891784</v>
      </c>
      <c r="BI4680">
        <v>0.2</v>
      </c>
      <c r="BJ4680">
        <v>2853.7104517884018</v>
      </c>
      <c r="BK4680">
        <v>679.63948603709071</v>
      </c>
      <c r="BL4680">
        <v>874.44686734267566</v>
      </c>
      <c r="BM4680">
        <v>812.72825212926375</v>
      </c>
      <c r="BN4680">
        <v>135.68170330158432</v>
      </c>
      <c r="BO4680">
        <v>29.375599897584607</v>
      </c>
      <c r="BP4680">
        <v>5.4633849488858251E-2</v>
      </c>
      <c r="BQ4680">
        <v>100</v>
      </c>
      <c r="BR4680">
        <v>282.23196164857643</v>
      </c>
      <c r="BS4680">
        <v>5.8193920792285123E-2</v>
      </c>
      <c r="BT4680">
        <v>3.0309250150233015E-4</v>
      </c>
      <c r="BU4680">
        <v>0</v>
      </c>
      <c r="BV4680">
        <v>0.53908130733514215</v>
      </c>
      <c r="BW4680">
        <v>15.42340549876222</v>
      </c>
      <c r="BX4680">
        <v>38.476737636302566</v>
      </c>
      <c r="BY4680">
        <v>37.223171689951343</v>
      </c>
      <c r="BZ4680">
        <v>1056.5414803738943</v>
      </c>
      <c r="CA4680">
        <v>339.93953013341758</v>
      </c>
      <c r="CB4680">
        <v>219.38451987477225</v>
      </c>
      <c r="CC4680" s="156">
        <v>1</v>
      </c>
      <c r="CD4680">
        <v>310</v>
      </c>
      <c r="CE4680">
        <v>0.35043438664129023</v>
      </c>
      <c r="CF4680">
        <v>7.8522828929000461</v>
      </c>
      <c r="CG4680">
        <v>0.32126611159125795</v>
      </c>
      <c r="CH4680">
        <v>40.463005823938929</v>
      </c>
      <c r="CI4680">
        <v>4</v>
      </c>
    </row>
    <row r="4681" spans="47:87" x14ac:dyDescent="0.3">
      <c r="AU4681">
        <v>0.3</v>
      </c>
      <c r="AV4681">
        <v>21.287785789116359</v>
      </c>
      <c r="AW4681">
        <v>0.3089497657012073</v>
      </c>
      <c r="AX4681">
        <v>1.7307209907270562</v>
      </c>
      <c r="AY4681">
        <v>329.39392510863337</v>
      </c>
      <c r="AZ4681">
        <v>0.10310355229848144</v>
      </c>
      <c r="BA4681">
        <v>302.12297608543412</v>
      </c>
      <c r="BB4681">
        <v>397.74727500220263</v>
      </c>
      <c r="BC4681">
        <v>1</v>
      </c>
      <c r="BD4681">
        <v>35.994704481261316</v>
      </c>
      <c r="BE4681">
        <v>81.242289112608958</v>
      </c>
      <c r="BF4681">
        <v>20.516332724743165</v>
      </c>
      <c r="BG4681">
        <v>4.6163307398749742</v>
      </c>
      <c r="BH4681">
        <v>403.40440491364774</v>
      </c>
      <c r="BI4681">
        <v>0.2</v>
      </c>
      <c r="BJ4681">
        <v>2474.2225257588921</v>
      </c>
      <c r="BK4681">
        <v>678.1555624076633</v>
      </c>
      <c r="BL4681">
        <v>908.78272972727427</v>
      </c>
      <c r="BM4681">
        <v>957.6034304181378</v>
      </c>
      <c r="BN4681">
        <v>187.25668743078003</v>
      </c>
      <c r="BO4681">
        <v>27.767202949427659</v>
      </c>
      <c r="BP4681">
        <v>6.5681140452930081E-2</v>
      </c>
      <c r="BQ4681">
        <v>100</v>
      </c>
      <c r="BR4681">
        <v>347.29484297111276</v>
      </c>
      <c r="BS4681">
        <v>5.057671243970057E-2</v>
      </c>
      <c r="BT4681">
        <v>2.9637277953938128E-4</v>
      </c>
      <c r="BU4681">
        <v>0</v>
      </c>
      <c r="BV4681">
        <v>0.55855217240780974</v>
      </c>
      <c r="BW4681">
        <v>15.425147710808396</v>
      </c>
      <c r="BX4681">
        <v>37.027245572813378</v>
      </c>
      <c r="BY4681">
        <v>33.308288310143077</v>
      </c>
      <c r="BZ4681">
        <v>1099.4433346134715</v>
      </c>
      <c r="CA4681">
        <v>346.10788069077233</v>
      </c>
      <c r="CB4681">
        <v>232.15458133423775</v>
      </c>
      <c r="CC4681" s="156">
        <v>1.07</v>
      </c>
      <c r="CD4681">
        <v>1890</v>
      </c>
      <c r="CE4681">
        <v>7.628253441895283E-2</v>
      </c>
      <c r="CF4681">
        <v>3.348279226168533</v>
      </c>
      <c r="CG4681">
        <v>0.1042479255915935</v>
      </c>
      <c r="CH4681">
        <v>-9.0009754601216336</v>
      </c>
      <c r="CI4681" t="s">
        <v>479</v>
      </c>
    </row>
    <row r="4682" spans="47:87" x14ac:dyDescent="0.3">
      <c r="AU4682">
        <v>0.3</v>
      </c>
      <c r="AV4682">
        <v>19.073804804896696</v>
      </c>
      <c r="AW4682">
        <v>0.32926442554976854</v>
      </c>
      <c r="AX4682">
        <v>1.2777389342332204</v>
      </c>
      <c r="AY4682">
        <v>328.72416751539691</v>
      </c>
      <c r="AZ4682">
        <v>7.9704428367283295E-2</v>
      </c>
      <c r="BA4682">
        <v>418.29346847813451</v>
      </c>
      <c r="BB4682">
        <v>397.62040365315244</v>
      </c>
      <c r="BC4682">
        <v>1</v>
      </c>
      <c r="BD4682">
        <v>46.295919877084579</v>
      </c>
      <c r="BE4682">
        <v>108.06876563667606</v>
      </c>
      <c r="BF4682">
        <v>23.921441900367196</v>
      </c>
      <c r="BG4682">
        <v>3.4707673609055139</v>
      </c>
      <c r="BH4682">
        <v>408.94676750185602</v>
      </c>
      <c r="BI4682">
        <v>0.20000000000000007</v>
      </c>
      <c r="BJ4682">
        <v>2272.8476222410941</v>
      </c>
      <c r="BK4682">
        <v>668.73489350256443</v>
      </c>
      <c r="BL4682">
        <v>879.73205966085561</v>
      </c>
      <c r="BM4682">
        <v>821.13761349347408</v>
      </c>
      <c r="BN4682">
        <v>129.39003858538024</v>
      </c>
      <c r="BO4682">
        <v>30.004209695849717</v>
      </c>
      <c r="BP4682">
        <v>2.0249221575654775E-2</v>
      </c>
      <c r="BQ4682">
        <v>100</v>
      </c>
      <c r="BR4682">
        <v>348.49287536774489</v>
      </c>
      <c r="BS4682">
        <v>5.6678977548666284E-2</v>
      </c>
      <c r="BT4682">
        <v>2.9381187451374717E-4</v>
      </c>
      <c r="BU4682">
        <v>0</v>
      </c>
      <c r="BV4682">
        <v>0.50960231899562181</v>
      </c>
      <c r="BW4682">
        <v>14.87978846161614</v>
      </c>
      <c r="BX4682">
        <v>34.698432438308188</v>
      </c>
      <c r="BY4682">
        <v>38.101794544839493</v>
      </c>
      <c r="BZ4682">
        <v>920.52152207836718</v>
      </c>
      <c r="CA4682">
        <v>398.45144954688948</v>
      </c>
      <c r="CB4682">
        <v>241.45713576660711</v>
      </c>
      <c r="CC4682" s="156">
        <v>1.29</v>
      </c>
      <c r="CD4682">
        <v>910</v>
      </c>
      <c r="CE4682">
        <v>0.21788754582209346</v>
      </c>
      <c r="CF4682">
        <v>5.7931911971838677</v>
      </c>
      <c r="CG4682">
        <v>0.26253542095262677</v>
      </c>
      <c r="CH4682">
        <v>25.278486734747567</v>
      </c>
      <c r="CI4682">
        <v>6</v>
      </c>
    </row>
    <row r="4683" spans="47:87" x14ac:dyDescent="0.3">
      <c r="AU4683">
        <v>0.3</v>
      </c>
      <c r="AV4683">
        <v>19.254536757842786</v>
      </c>
      <c r="AW4683">
        <v>0.23664387458077282</v>
      </c>
      <c r="AX4683">
        <v>1.0052713093447547</v>
      </c>
      <c r="AY4683">
        <v>315.77789084070008</v>
      </c>
      <c r="AZ4683">
        <v>9.5062484361995797E-2</v>
      </c>
      <c r="BA4683">
        <v>360.63074083721881</v>
      </c>
      <c r="BB4683">
        <v>321.99107389650931</v>
      </c>
      <c r="BC4683">
        <v>1</v>
      </c>
      <c r="BD4683">
        <v>36.525899516652828</v>
      </c>
      <c r="BE4683">
        <v>103.56569652812068</v>
      </c>
      <c r="BF4683">
        <v>10.381819792734367</v>
      </c>
      <c r="BG4683">
        <v>4.6704714276610906</v>
      </c>
      <c r="BH4683">
        <v>377.61328636038928</v>
      </c>
      <c r="BI4683">
        <v>0.20000000000000004</v>
      </c>
      <c r="BJ4683">
        <v>1704.2598367584344</v>
      </c>
      <c r="BK4683">
        <v>681.42272041324463</v>
      </c>
      <c r="BL4683">
        <v>886.28982252439437</v>
      </c>
      <c r="BM4683">
        <v>1035.191625610734</v>
      </c>
      <c r="BN4683">
        <v>163.21827368112923</v>
      </c>
      <c r="BO4683">
        <v>21.034596302424831</v>
      </c>
      <c r="BP4683">
        <v>7.8629882357421049E-2</v>
      </c>
      <c r="BQ4683">
        <v>100</v>
      </c>
      <c r="BR4683">
        <v>278.38740845749845</v>
      </c>
      <c r="BS4683">
        <v>5.5767424538336448E-2</v>
      </c>
      <c r="BT4683">
        <v>3.0463837547576656E-4</v>
      </c>
      <c r="BU4683">
        <v>0</v>
      </c>
      <c r="BV4683">
        <v>0.51030637112928567</v>
      </c>
      <c r="BW4683">
        <v>14.566582911883504</v>
      </c>
      <c r="BX4683">
        <v>35.755687188906982</v>
      </c>
      <c r="BY4683">
        <v>35.876239735094003</v>
      </c>
      <c r="BZ4683">
        <v>1104.2377966786044</v>
      </c>
      <c r="CA4683">
        <v>335.00586838519359</v>
      </c>
      <c r="CB4683">
        <v>226.05782266496684</v>
      </c>
      <c r="CC4683" s="156">
        <v>1.1399999999999999</v>
      </c>
      <c r="CD4683">
        <v>1260</v>
      </c>
      <c r="CE4683">
        <v>8.2147189868471138E-2</v>
      </c>
      <c r="CF4683">
        <v>3.1320296531021299</v>
      </c>
      <c r="CG4683">
        <v>0.11912353657289247</v>
      </c>
      <c r="CH4683">
        <v>-4.1175275130020061</v>
      </c>
      <c r="CI4683" t="s">
        <v>479</v>
      </c>
    </row>
    <row r="4684" spans="47:87" x14ac:dyDescent="0.3">
      <c r="AU4684">
        <v>0.3</v>
      </c>
      <c r="AV4684">
        <v>19.297500045987075</v>
      </c>
      <c r="AW4684">
        <v>0.26137963699361755</v>
      </c>
      <c r="AX4684">
        <v>0.28436094258829986</v>
      </c>
      <c r="AY4684">
        <v>298.77206816817079</v>
      </c>
      <c r="AZ4684">
        <v>9.4500153210245866E-2</v>
      </c>
      <c r="BA4684">
        <v>416.63528236649495</v>
      </c>
      <c r="BB4684">
        <v>373.83335692744805</v>
      </c>
      <c r="BC4684">
        <v>1</v>
      </c>
      <c r="BD4684">
        <v>34.828514069935366</v>
      </c>
      <c r="BE4684">
        <v>86.088797490840918</v>
      </c>
      <c r="BF4684">
        <v>12.304566418575918</v>
      </c>
      <c r="BG4684">
        <v>5.6768923732204719</v>
      </c>
      <c r="BH4684">
        <v>374.47244611871872</v>
      </c>
      <c r="BI4684">
        <v>0.20000000000000004</v>
      </c>
      <c r="BJ4684">
        <v>3185.7027892890492</v>
      </c>
      <c r="BK4684">
        <v>677.74625160349444</v>
      </c>
      <c r="BL4684">
        <v>893.0912534243954</v>
      </c>
      <c r="BM4684">
        <v>987.13914008509596</v>
      </c>
      <c r="BN4684">
        <v>130.31185879090688</v>
      </c>
      <c r="BO4684">
        <v>23.546939716599564</v>
      </c>
      <c r="BP4684">
        <v>4.8839968594019643E-2</v>
      </c>
      <c r="BQ4684">
        <v>100</v>
      </c>
      <c r="BR4684">
        <v>426.29781406579002</v>
      </c>
      <c r="BS4684">
        <v>5.4620070235446259E-2</v>
      </c>
      <c r="BT4684">
        <v>3.0394552782437E-4</v>
      </c>
      <c r="BU4684">
        <v>0</v>
      </c>
      <c r="BV4684">
        <v>0.51439850624328565</v>
      </c>
      <c r="BW4684">
        <v>13.604991318161327</v>
      </c>
      <c r="BX4684">
        <v>34.986849000499177</v>
      </c>
      <c r="BY4684">
        <v>37.972994079779674</v>
      </c>
      <c r="BZ4684">
        <v>983.82681867064923</v>
      </c>
      <c r="CA4684">
        <v>245.11022860375328</v>
      </c>
      <c r="CB4684">
        <v>244.82465207953632</v>
      </c>
      <c r="CC4684" s="156">
        <v>0.8</v>
      </c>
      <c r="CD4684">
        <v>2170</v>
      </c>
      <c r="CE4684">
        <v>0.11591375064705334</v>
      </c>
      <c r="CF4684">
        <v>4.1479060750658903</v>
      </c>
      <c r="CG4684">
        <v>0.14363122266717621</v>
      </c>
      <c r="CH4684">
        <v>3.0001645633516891</v>
      </c>
      <c r="CI4684">
        <v>16</v>
      </c>
    </row>
    <row r="4685" spans="47:87" x14ac:dyDescent="0.3">
      <c r="AU4685">
        <v>0.3</v>
      </c>
      <c r="AV4685">
        <v>20.255941701541804</v>
      </c>
      <c r="AW4685">
        <v>0.31816061954729707</v>
      </c>
      <c r="AX4685">
        <v>1.0337506980311486</v>
      </c>
      <c r="AY4685">
        <v>333.72764718188176</v>
      </c>
      <c r="AZ4685">
        <v>8.9568359632948333E-2</v>
      </c>
      <c r="BA4685">
        <v>470.11934936978582</v>
      </c>
      <c r="BB4685">
        <v>337.60284405107478</v>
      </c>
      <c r="BC4685">
        <v>1</v>
      </c>
      <c r="BD4685">
        <v>35.257781261256838</v>
      </c>
      <c r="BE4685">
        <v>88.851474787738226</v>
      </c>
      <c r="BF4685">
        <v>10.164717744892942</v>
      </c>
      <c r="BG4685">
        <v>5.4224105542794074</v>
      </c>
      <c r="BH4685">
        <v>438.59560766513164</v>
      </c>
      <c r="BI4685">
        <v>0.20000000000000004</v>
      </c>
      <c r="BJ4685">
        <v>2568.9002617806227</v>
      </c>
      <c r="BK4685">
        <v>675.94309832698275</v>
      </c>
      <c r="BL4685">
        <v>947.4298691370949</v>
      </c>
      <c r="BM4685">
        <v>1040.1238441820894</v>
      </c>
      <c r="BN4685">
        <v>168.21161833372764</v>
      </c>
      <c r="BO4685">
        <v>28.922882579359424</v>
      </c>
      <c r="BP4685">
        <v>2.7938021012261352E-2</v>
      </c>
      <c r="BQ4685">
        <v>100</v>
      </c>
      <c r="BR4685">
        <v>314.00454090787889</v>
      </c>
      <c r="BS4685">
        <v>5.2285239800368526E-2</v>
      </c>
      <c r="BT4685">
        <v>2.9511670666897285E-4</v>
      </c>
      <c r="BU4685">
        <v>61.066439959461505</v>
      </c>
      <c r="BV4685">
        <v>0.52850249525144777</v>
      </c>
      <c r="BW4685">
        <v>14.798382533606679</v>
      </c>
      <c r="BX4685">
        <v>36.881666972923185</v>
      </c>
      <c r="BY4685">
        <v>39.07198751103757</v>
      </c>
      <c r="BZ4685">
        <v>957.76325620221735</v>
      </c>
      <c r="CA4685">
        <v>292.35133516754928</v>
      </c>
      <c r="CB4685">
        <v>240.87666091199458</v>
      </c>
      <c r="CC4685" s="156">
        <v>0.92</v>
      </c>
      <c r="CD4685">
        <v>1830</v>
      </c>
      <c r="CE4685">
        <v>9.2852040729632934E-2</v>
      </c>
      <c r="CF4685">
        <v>3.3643606587470418</v>
      </c>
      <c r="CG4685">
        <v>0.12820862491123594</v>
      </c>
      <c r="CH4685">
        <v>-0.28150507436318506</v>
      </c>
      <c r="CI4685" t="s">
        <v>479</v>
      </c>
    </row>
    <row r="4686" spans="47:87" x14ac:dyDescent="0.3">
      <c r="AU4686">
        <v>0.3</v>
      </c>
      <c r="AV4686">
        <v>21.092547586646308</v>
      </c>
      <c r="AW4686">
        <v>0.37663760715653571</v>
      </c>
      <c r="AX4686">
        <v>1.961768343609561</v>
      </c>
      <c r="AY4686">
        <v>303.87566587698109</v>
      </c>
      <c r="AZ4686">
        <v>8.3481958581876264E-2</v>
      </c>
      <c r="BA4686">
        <v>471.01935332914769</v>
      </c>
      <c r="BB4686">
        <v>364.01807792100976</v>
      </c>
      <c r="BC4686">
        <v>1</v>
      </c>
      <c r="BD4686">
        <v>36.709589594434092</v>
      </c>
      <c r="BE4686">
        <v>96.840912945230841</v>
      </c>
      <c r="BF4686">
        <v>4.9029631613495885</v>
      </c>
      <c r="BG4686">
        <v>5.8747822561689214</v>
      </c>
      <c r="BH4686">
        <v>431.70962236967051</v>
      </c>
      <c r="BI4686">
        <v>0.19999999999999996</v>
      </c>
      <c r="BJ4686">
        <v>3018.2373275844911</v>
      </c>
      <c r="BK4686">
        <v>687.07023794596068</v>
      </c>
      <c r="BL4686">
        <v>943.8119899070723</v>
      </c>
      <c r="BM4686">
        <v>923.03944673051853</v>
      </c>
      <c r="BN4686">
        <v>205.10319481161028</v>
      </c>
      <c r="BO4686">
        <v>34.18466495647268</v>
      </c>
      <c r="BP4686">
        <v>3.9754194506212918E-2</v>
      </c>
      <c r="BQ4686">
        <v>100</v>
      </c>
      <c r="BR4686">
        <v>341.50104881195665</v>
      </c>
      <c r="BS4686">
        <v>5.5907193994260675E-2</v>
      </c>
      <c r="BT4686">
        <v>2.8572144632780264E-4</v>
      </c>
      <c r="BU4686">
        <v>0</v>
      </c>
      <c r="BV4686">
        <v>0.57115913385728878</v>
      </c>
      <c r="BW4686">
        <v>13.418732929190149</v>
      </c>
      <c r="BX4686">
        <v>37.799336285583401</v>
      </c>
      <c r="BY4686">
        <v>34.109436200112398</v>
      </c>
      <c r="BZ4686">
        <v>903.46327005968215</v>
      </c>
      <c r="CA4686">
        <v>233.30182530726785</v>
      </c>
      <c r="CB4686">
        <v>239.93426461632546</v>
      </c>
      <c r="CC4686" s="156">
        <v>1.1299999999999999</v>
      </c>
      <c r="CD4686">
        <v>1420</v>
      </c>
      <c r="CE4686">
        <v>0.13487177122079208</v>
      </c>
      <c r="CF4686">
        <v>4.3055906612187069</v>
      </c>
      <c r="CG4686">
        <v>0.1746909774729983</v>
      </c>
      <c r="CH4686">
        <v>5.996024854950508</v>
      </c>
      <c r="CI4686">
        <v>12</v>
      </c>
    </row>
    <row r="4687" spans="47:87" x14ac:dyDescent="0.3">
      <c r="AU4687">
        <v>0.3</v>
      </c>
      <c r="AV4687">
        <v>19.886928572432549</v>
      </c>
      <c r="AW4687">
        <v>0.32933145868567809</v>
      </c>
      <c r="AX4687">
        <v>1.913252117745651</v>
      </c>
      <c r="AY4687">
        <v>304.10819968612543</v>
      </c>
      <c r="AZ4687">
        <v>9.4557228654239808E-2</v>
      </c>
      <c r="BA4687">
        <v>515.95863770782842</v>
      </c>
      <c r="BB4687">
        <v>296.51605303187353</v>
      </c>
      <c r="BC4687">
        <v>1</v>
      </c>
      <c r="BD4687">
        <v>30.287925369625327</v>
      </c>
      <c r="BE4687">
        <v>83.204014809416066</v>
      </c>
      <c r="BF4687">
        <v>12.910863901799862</v>
      </c>
      <c r="BG4687">
        <v>3.9197886783503293</v>
      </c>
      <c r="BH4687">
        <v>460.67178707082206</v>
      </c>
      <c r="BI4687">
        <v>0.19999999999999993</v>
      </c>
      <c r="BJ4687">
        <v>2544.0766026645001</v>
      </c>
      <c r="BK4687">
        <v>697.52788222197705</v>
      </c>
      <c r="BL4687">
        <v>896.14516217555411</v>
      </c>
      <c r="BM4687">
        <v>1020.3928589322637</v>
      </c>
      <c r="BN4687">
        <v>218.39103743242239</v>
      </c>
      <c r="BO4687">
        <v>29.846206751112486</v>
      </c>
      <c r="BP4687">
        <v>4.0095272087626671E-2</v>
      </c>
      <c r="BQ4687">
        <v>100</v>
      </c>
      <c r="BR4687">
        <v>331.18882627631814</v>
      </c>
      <c r="BS4687">
        <v>5.5460592757922443E-2</v>
      </c>
      <c r="BT4687">
        <v>3.3540996392767076E-4</v>
      </c>
      <c r="BU4687">
        <v>7.0210550872046849</v>
      </c>
      <c r="BV4687">
        <v>0.58520602626393137</v>
      </c>
      <c r="BW4687">
        <v>14.919013449917003</v>
      </c>
      <c r="BX4687">
        <v>37.693716805854102</v>
      </c>
      <c r="BY4687">
        <v>35.141368472199858</v>
      </c>
      <c r="BZ4687">
        <v>1231.1358755127844</v>
      </c>
      <c r="CA4687">
        <v>299.73805490166944</v>
      </c>
      <c r="CB4687">
        <v>219.38426078547079</v>
      </c>
      <c r="CC4687" s="156">
        <v>1.1200000000000001</v>
      </c>
      <c r="CD4687">
        <v>560</v>
      </c>
      <c r="CE4687">
        <v>0.27578297949210406</v>
      </c>
      <c r="CF4687">
        <v>8.4821042116060603</v>
      </c>
      <c r="CG4687">
        <v>0.33425580065767746</v>
      </c>
      <c r="CH4687">
        <v>37.570398434142078</v>
      </c>
      <c r="CI4687">
        <v>4</v>
      </c>
    </row>
    <row r="4688" spans="47:87" x14ac:dyDescent="0.3">
      <c r="AU4688">
        <v>0.3</v>
      </c>
      <c r="AV4688">
        <v>18.960222265592837</v>
      </c>
      <c r="AW4688">
        <v>0.29795232236413344</v>
      </c>
      <c r="AX4688">
        <v>0.8171141691761008</v>
      </c>
      <c r="AY4688">
        <v>331.35599368778526</v>
      </c>
      <c r="AZ4688">
        <v>0.10137825270079311</v>
      </c>
      <c r="BA4688">
        <v>528.9281959142171</v>
      </c>
      <c r="BB4688">
        <v>242.02590150302706</v>
      </c>
      <c r="BC4688">
        <v>1</v>
      </c>
      <c r="BD4688">
        <v>38.555867546615218</v>
      </c>
      <c r="BE4688">
        <v>100.8948733096676</v>
      </c>
      <c r="BF4688">
        <v>16.594048185554019</v>
      </c>
      <c r="BG4688">
        <v>5.0911492322375631</v>
      </c>
      <c r="BH4688">
        <v>426.94528889998764</v>
      </c>
      <c r="BI4688">
        <v>0.2</v>
      </c>
      <c r="BJ4688">
        <v>2955.6310262114775</v>
      </c>
      <c r="BK4688">
        <v>691.6236422639206</v>
      </c>
      <c r="BL4688">
        <v>861.9167227628401</v>
      </c>
      <c r="BM4688">
        <v>1020.3607798966046</v>
      </c>
      <c r="BN4688">
        <v>221.86326102204279</v>
      </c>
      <c r="BO4688">
        <v>26.616927697566226</v>
      </c>
      <c r="BP4688">
        <v>8.2975399020490337E-2</v>
      </c>
      <c r="BQ4688">
        <v>100</v>
      </c>
      <c r="BR4688">
        <v>346.3847098469065</v>
      </c>
      <c r="BS4688">
        <v>4.8267293008542954E-2</v>
      </c>
      <c r="BT4688">
        <v>3.0038657043079503E-4</v>
      </c>
      <c r="BU4688">
        <v>0</v>
      </c>
      <c r="BV4688">
        <v>0.52378635153587982</v>
      </c>
      <c r="BW4688">
        <v>14.386944097061333</v>
      </c>
      <c r="BX4688">
        <v>33.940815185653427</v>
      </c>
      <c r="BY4688">
        <v>42.573531585184192</v>
      </c>
      <c r="BZ4688">
        <v>751.82043758375539</v>
      </c>
      <c r="CA4688">
        <v>345.09150905852914</v>
      </c>
      <c r="CB4688">
        <v>234.48947077089025</v>
      </c>
      <c r="CC4688" s="156">
        <v>0.76</v>
      </c>
      <c r="CD4688">
        <v>1370</v>
      </c>
      <c r="CE4688">
        <v>0.2694605201087632</v>
      </c>
      <c r="CF4688">
        <v>8.0223774025049757</v>
      </c>
      <c r="CG4688">
        <v>0.32379046787012739</v>
      </c>
      <c r="CH4688">
        <v>33.001159345225709</v>
      </c>
      <c r="CI4688">
        <v>5</v>
      </c>
    </row>
    <row r="4689" spans="47:87" x14ac:dyDescent="0.3">
      <c r="AU4689">
        <v>0.3</v>
      </c>
      <c r="AV4689">
        <v>18.719973829644605</v>
      </c>
      <c r="AW4689">
        <v>0.28952229731118007</v>
      </c>
      <c r="AX4689">
        <v>0</v>
      </c>
      <c r="AY4689">
        <v>342.61507113693648</v>
      </c>
      <c r="AZ4689">
        <v>0.10404252910860919</v>
      </c>
      <c r="BA4689">
        <v>445.39627176457958</v>
      </c>
      <c r="BB4689">
        <v>340.69079045529912</v>
      </c>
      <c r="BC4689">
        <v>1</v>
      </c>
      <c r="BD4689">
        <v>50.113185044829493</v>
      </c>
      <c r="BE4689">
        <v>94.232786400635092</v>
      </c>
      <c r="BF4689">
        <v>3.9825052334930748</v>
      </c>
      <c r="BG4689">
        <v>5.842896493584453</v>
      </c>
      <c r="BH4689">
        <v>416.00031442138908</v>
      </c>
      <c r="BI4689">
        <v>0.2</v>
      </c>
      <c r="BJ4689">
        <v>2390.5652903234604</v>
      </c>
      <c r="BK4689">
        <v>695.16376854528596</v>
      </c>
      <c r="BL4689">
        <v>904.55834297465799</v>
      </c>
      <c r="BM4689">
        <v>900.94465844741626</v>
      </c>
      <c r="BN4689">
        <v>215.67242710938919</v>
      </c>
      <c r="BO4689">
        <v>26.116379253112029</v>
      </c>
      <c r="BP4689">
        <v>4.9957939180287014E-2</v>
      </c>
      <c r="BQ4689">
        <v>100</v>
      </c>
      <c r="BR4689">
        <v>413.11848802094698</v>
      </c>
      <c r="BS4689">
        <v>6.1218753312569721E-2</v>
      </c>
      <c r="BT4689">
        <v>3.0261282255144022E-4</v>
      </c>
      <c r="BU4689">
        <v>187.5711653326498</v>
      </c>
      <c r="BV4689">
        <v>0.52683628629648604</v>
      </c>
      <c r="BW4689">
        <v>14.23293488279049</v>
      </c>
      <c r="BX4689">
        <v>35.194694184134832</v>
      </c>
      <c r="BY4689">
        <v>35.823625577830896</v>
      </c>
      <c r="BZ4689">
        <v>840.72390981597925</v>
      </c>
      <c r="CA4689">
        <v>290.6181955615819</v>
      </c>
      <c r="CB4689">
        <v>219.30281223972176</v>
      </c>
      <c r="CC4689" s="156">
        <v>0.99</v>
      </c>
      <c r="CD4689">
        <v>1160</v>
      </c>
      <c r="CE4689">
        <v>0.13091556901620827</v>
      </c>
      <c r="CF4689">
        <v>4.310822340333166</v>
      </c>
      <c r="CG4689">
        <v>0.16830068188410138</v>
      </c>
      <c r="CH4689">
        <v>7.6098446559698232</v>
      </c>
      <c r="CI4689">
        <v>11</v>
      </c>
    </row>
    <row r="4690" spans="47:87" x14ac:dyDescent="0.3">
      <c r="AU4690">
        <v>0.3</v>
      </c>
      <c r="AV4690">
        <v>19.778806578491281</v>
      </c>
      <c r="AW4690">
        <v>0.34839031241538343</v>
      </c>
      <c r="AX4690">
        <v>1.1108561729389939</v>
      </c>
      <c r="AY4690">
        <v>328.3869904162101</v>
      </c>
      <c r="AZ4690">
        <v>0.10625789114089142</v>
      </c>
      <c r="BA4690">
        <v>414.93770174677888</v>
      </c>
      <c r="BB4690">
        <v>331.17210002117889</v>
      </c>
      <c r="BC4690">
        <v>1</v>
      </c>
      <c r="BD4690">
        <v>31.707891202260285</v>
      </c>
      <c r="BE4690">
        <v>80.063619998974119</v>
      </c>
      <c r="BF4690">
        <v>12.819913938007589</v>
      </c>
      <c r="BG4690">
        <v>4.5680038683370094</v>
      </c>
      <c r="BH4690">
        <v>465.53341521025851</v>
      </c>
      <c r="BI4690">
        <v>0.2</v>
      </c>
      <c r="BJ4690">
        <v>2640.6962182269572</v>
      </c>
      <c r="BK4690">
        <v>701.09885805222723</v>
      </c>
      <c r="BL4690">
        <v>893.08725100576453</v>
      </c>
      <c r="BM4690">
        <v>871.58966888610814</v>
      </c>
      <c r="BN4690">
        <v>284.04966592749895</v>
      </c>
      <c r="BO4690">
        <v>31.419968837405811</v>
      </c>
      <c r="BP4690">
        <v>6.1009049179366344E-2</v>
      </c>
      <c r="BQ4690">
        <v>100</v>
      </c>
      <c r="BR4690">
        <v>354.87793729121705</v>
      </c>
      <c r="BS4690">
        <v>5.3791931428579853E-2</v>
      </c>
      <c r="BT4690">
        <v>3.0296903333301548E-4</v>
      </c>
      <c r="BU4690">
        <v>0</v>
      </c>
      <c r="BV4690">
        <v>0.56341153666700372</v>
      </c>
      <c r="BW4690">
        <v>16.072839981514406</v>
      </c>
      <c r="BX4690">
        <v>39.477379078898132</v>
      </c>
      <c r="BY4690">
        <v>32.845589045394945</v>
      </c>
      <c r="BZ4690">
        <v>1200.773093001422</v>
      </c>
      <c r="CA4690">
        <v>346.35152623534015</v>
      </c>
      <c r="CB4690">
        <v>231.9447414797898</v>
      </c>
      <c r="CC4690" s="156">
        <v>1.2</v>
      </c>
      <c r="CD4690">
        <v>2370</v>
      </c>
      <c r="CE4690" t="s">
        <v>479</v>
      </c>
      <c r="CF4690">
        <v>-1.3479881728215339</v>
      </c>
      <c r="CG4690">
        <v>-4.1663198668038533E-2</v>
      </c>
      <c r="CH4690">
        <v>-39.733564985641308</v>
      </c>
      <c r="CI4690" t="s">
        <v>479</v>
      </c>
    </row>
    <row r="4691" spans="47:87" x14ac:dyDescent="0.3">
      <c r="AU4691">
        <v>0.3</v>
      </c>
      <c r="AV4691">
        <v>19.973614417930502</v>
      </c>
      <c r="AW4691">
        <v>0.33561966050707925</v>
      </c>
      <c r="AX4691">
        <v>1.6742192129901881</v>
      </c>
      <c r="AY4691">
        <v>301.69706260088475</v>
      </c>
      <c r="AZ4691">
        <v>0.10065923491059289</v>
      </c>
      <c r="BA4691">
        <v>394.57002396102189</v>
      </c>
      <c r="BB4691">
        <v>316.63651747982982</v>
      </c>
      <c r="BC4691">
        <v>1</v>
      </c>
      <c r="BD4691">
        <v>38.186864984877346</v>
      </c>
      <c r="BE4691">
        <v>88.446226108610318</v>
      </c>
      <c r="BF4691">
        <v>11.57659538209508</v>
      </c>
      <c r="BG4691">
        <v>4.7083763090907373</v>
      </c>
      <c r="BH4691">
        <v>422.87343916585252</v>
      </c>
      <c r="BI4691">
        <v>0.2</v>
      </c>
      <c r="BJ4691">
        <v>2354.8721447285761</v>
      </c>
      <c r="BK4691">
        <v>680.1543526132466</v>
      </c>
      <c r="BL4691">
        <v>867.38928905379794</v>
      </c>
      <c r="BM4691">
        <v>920.17626910235686</v>
      </c>
      <c r="BN4691">
        <v>203.64087742916595</v>
      </c>
      <c r="BO4691">
        <v>30.195486690661703</v>
      </c>
      <c r="BP4691">
        <v>6.7608334099525116E-2</v>
      </c>
      <c r="BQ4691">
        <v>100</v>
      </c>
      <c r="BR4691">
        <v>337.43122883986058</v>
      </c>
      <c r="BS4691">
        <v>5.5655570003361736E-2</v>
      </c>
      <c r="BT4691">
        <v>2.9005754477768968E-4</v>
      </c>
      <c r="BU4691">
        <v>0</v>
      </c>
      <c r="BV4691">
        <v>0.5731592444180631</v>
      </c>
      <c r="BW4691">
        <v>14.813452895939486</v>
      </c>
      <c r="BX4691">
        <v>35.235180680090622</v>
      </c>
      <c r="BY4691">
        <v>36.777371999194116</v>
      </c>
      <c r="BZ4691">
        <v>1066.4115970406269</v>
      </c>
      <c r="CA4691">
        <v>163.2178810538943</v>
      </c>
      <c r="CB4691">
        <v>230.8153854724207</v>
      </c>
      <c r="CC4691" s="156">
        <v>1.26</v>
      </c>
      <c r="CD4691">
        <v>2130</v>
      </c>
      <c r="CE4691">
        <v>-1.1324677819835927E-2</v>
      </c>
      <c r="CF4691">
        <v>1.1950078981115162</v>
      </c>
      <c r="CG4691">
        <v>4.51392293682236E-2</v>
      </c>
      <c r="CH4691">
        <v>-16.832118241428411</v>
      </c>
      <c r="CI4691" t="s">
        <v>479</v>
      </c>
    </row>
    <row r="4692" spans="47:87" x14ac:dyDescent="0.3">
      <c r="AU4692">
        <v>0.3</v>
      </c>
      <c r="AV4692">
        <v>20.750209690922585</v>
      </c>
      <c r="AW4692">
        <v>0.30935550543034274</v>
      </c>
      <c r="AX4692">
        <v>1.2834540628408302</v>
      </c>
      <c r="AY4692">
        <v>342.88785409378886</v>
      </c>
      <c r="AZ4692">
        <v>9.6156092225183176E-2</v>
      </c>
      <c r="BA4692">
        <v>473.61475981648357</v>
      </c>
      <c r="BB4692">
        <v>338.94126984781587</v>
      </c>
      <c r="BC4692">
        <v>1</v>
      </c>
      <c r="BD4692">
        <v>51.075849811443966</v>
      </c>
      <c r="BE4692">
        <v>113.69512405803474</v>
      </c>
      <c r="BF4692">
        <v>17.30420463072279</v>
      </c>
      <c r="BG4692">
        <v>4.4587913499123717</v>
      </c>
      <c r="BH4692">
        <v>422.03519278392577</v>
      </c>
      <c r="BI4692">
        <v>0.2</v>
      </c>
      <c r="BJ4692">
        <v>2942.5166989474706</v>
      </c>
      <c r="BK4692">
        <v>698.41033593576776</v>
      </c>
      <c r="BL4692">
        <v>952.60055519634409</v>
      </c>
      <c r="BM4692">
        <v>980.69666636049885</v>
      </c>
      <c r="BN4692">
        <v>133.06273043224397</v>
      </c>
      <c r="BO4692">
        <v>27.795149443460495</v>
      </c>
      <c r="BP4692">
        <v>6.6835602153906021E-2</v>
      </c>
      <c r="BQ4692">
        <v>100</v>
      </c>
      <c r="BR4692">
        <v>333.38166629235093</v>
      </c>
      <c r="BS4692">
        <v>5.6581681429215734E-2</v>
      </c>
      <c r="BT4692">
        <v>3.0341931024717423E-4</v>
      </c>
      <c r="BU4692">
        <v>0</v>
      </c>
      <c r="BV4692">
        <v>0.56712277275797029</v>
      </c>
      <c r="BW4692">
        <v>14.456329529133818</v>
      </c>
      <c r="BX4692">
        <v>36.700520803529457</v>
      </c>
      <c r="BY4692">
        <v>32.671186351226105</v>
      </c>
      <c r="BZ4692">
        <v>1046.9250112762936</v>
      </c>
      <c r="CA4692">
        <v>331.22118033528329</v>
      </c>
      <c r="CB4692">
        <v>223.61660318510818</v>
      </c>
      <c r="CC4692" s="156">
        <v>1.06</v>
      </c>
      <c r="CD4692">
        <v>1960</v>
      </c>
      <c r="CE4692">
        <v>6.7064151156097207E-2</v>
      </c>
      <c r="CF4692">
        <v>3.5806241821508973</v>
      </c>
      <c r="CG4692">
        <v>0.10413532345072365</v>
      </c>
      <c r="CH4692">
        <v>-9.9620844582308994</v>
      </c>
      <c r="CI4692" t="s">
        <v>479</v>
      </c>
    </row>
    <row r="4693" spans="47:87" x14ac:dyDescent="0.3">
      <c r="AU4693">
        <v>0.3</v>
      </c>
      <c r="AV4693">
        <v>19.719338430685717</v>
      </c>
      <c r="AW4693">
        <v>0.28649723701071594</v>
      </c>
      <c r="AX4693">
        <v>1.4332902815177679</v>
      </c>
      <c r="AY4693">
        <v>359.1314951036934</v>
      </c>
      <c r="AZ4693">
        <v>0.10114374805552584</v>
      </c>
      <c r="BA4693">
        <v>399.96372913720609</v>
      </c>
      <c r="BB4693">
        <v>331.07845065674559</v>
      </c>
      <c r="BC4693">
        <v>1</v>
      </c>
      <c r="BD4693">
        <v>41.888923143353082</v>
      </c>
      <c r="BE4693">
        <v>100.1535266205512</v>
      </c>
      <c r="BF4693">
        <v>20.64008021991215</v>
      </c>
      <c r="BG4693">
        <v>4.6162786815430064</v>
      </c>
      <c r="BH4693">
        <v>430.814734466716</v>
      </c>
      <c r="BI4693">
        <v>0.19999999999999998</v>
      </c>
      <c r="BJ4693">
        <v>2364.9507695169341</v>
      </c>
      <c r="BK4693">
        <v>686.36633132246402</v>
      </c>
      <c r="BL4693">
        <v>939.43308906229242</v>
      </c>
      <c r="BM4693">
        <v>930.09930219396267</v>
      </c>
      <c r="BN4693">
        <v>177.31774814796032</v>
      </c>
      <c r="BO4693">
        <v>26.11459509737178</v>
      </c>
      <c r="BP4693">
        <v>1.6549394637669173E-2</v>
      </c>
      <c r="BQ4693">
        <v>100</v>
      </c>
      <c r="BR4693">
        <v>318.27295288391491</v>
      </c>
      <c r="BS4693">
        <v>5.3637053409527256E-2</v>
      </c>
      <c r="BT4693">
        <v>2.6681300445192512E-4</v>
      </c>
      <c r="BU4693">
        <v>9.0195257197509058</v>
      </c>
      <c r="BV4693">
        <v>0.55773526804112139</v>
      </c>
      <c r="BW4693">
        <v>14.13466409921593</v>
      </c>
      <c r="BX4693">
        <v>36.450651270091541</v>
      </c>
      <c r="BY4693">
        <v>42.016172995117266</v>
      </c>
      <c r="BZ4693">
        <v>932.34857068887459</v>
      </c>
      <c r="CA4693">
        <v>356.08633815735863</v>
      </c>
      <c r="CB4693">
        <v>217.35115288114284</v>
      </c>
      <c r="CC4693" s="156">
        <v>1.0900000000000001</v>
      </c>
      <c r="CD4693">
        <v>1360</v>
      </c>
      <c r="CE4693">
        <v>0.19184060258990954</v>
      </c>
      <c r="CF4693">
        <v>5.1048371036646589</v>
      </c>
      <c r="CG4693">
        <v>0.19043688565449976</v>
      </c>
      <c r="CH4693">
        <v>11.641650132990057</v>
      </c>
      <c r="CI4693">
        <v>8</v>
      </c>
    </row>
    <row r="4694" spans="47:87" x14ac:dyDescent="0.3">
      <c r="AU4694">
        <v>0.3</v>
      </c>
      <c r="AV4694">
        <v>19.927682280374633</v>
      </c>
      <c r="AW4694">
        <v>0.33447439630035386</v>
      </c>
      <c r="AX4694">
        <v>1.4992307242504734</v>
      </c>
      <c r="AY4694">
        <v>316.37605413131877</v>
      </c>
      <c r="AZ4694">
        <v>9.5547461722383487E-2</v>
      </c>
      <c r="BA4694">
        <v>485.9889342210223</v>
      </c>
      <c r="BB4694">
        <v>355.51417646793919</v>
      </c>
      <c r="BC4694">
        <v>1</v>
      </c>
      <c r="BD4694">
        <v>45.819305414133567</v>
      </c>
      <c r="BE4694">
        <v>100.16167466141363</v>
      </c>
      <c r="BF4694">
        <v>18.747231511351551</v>
      </c>
      <c r="BG4694">
        <v>5.2055717767886138</v>
      </c>
      <c r="BH4694">
        <v>444.04817433569167</v>
      </c>
      <c r="BI4694">
        <v>0.19999999999999998</v>
      </c>
      <c r="BJ4694">
        <v>2639.8168869489991</v>
      </c>
      <c r="BK4694">
        <v>694.5642851914472</v>
      </c>
      <c r="BL4694">
        <v>894.56466630828356</v>
      </c>
      <c r="BM4694">
        <v>817.79735851624787</v>
      </c>
      <c r="BN4694">
        <v>161.88870095594186</v>
      </c>
      <c r="BO4694">
        <v>30.258810072213201</v>
      </c>
      <c r="BP4694">
        <v>4.7213723245461137E-2</v>
      </c>
      <c r="BQ4694">
        <v>100</v>
      </c>
      <c r="BR4694">
        <v>275.04043262740072</v>
      </c>
      <c r="BS4694">
        <v>5.3350900234694666E-2</v>
      </c>
      <c r="BT4694">
        <v>2.9520759710783434E-4</v>
      </c>
      <c r="BU4694">
        <v>37.242641942323417</v>
      </c>
      <c r="BV4694">
        <v>0.55142454272090102</v>
      </c>
      <c r="BW4694">
        <v>14.580650695527785</v>
      </c>
      <c r="BX4694">
        <v>37.865852352049899</v>
      </c>
      <c r="BY4694">
        <v>31.184101482737155</v>
      </c>
      <c r="BZ4694">
        <v>928.70379314959973</v>
      </c>
      <c r="CA4694">
        <v>255.09263297370134</v>
      </c>
      <c r="CB4694">
        <v>237.22823721771752</v>
      </c>
      <c r="CC4694" s="156">
        <v>0.8</v>
      </c>
      <c r="CD4694">
        <v>1530</v>
      </c>
      <c r="CE4694">
        <v>0.22210616977726172</v>
      </c>
      <c r="CF4694">
        <v>7.0077567089924342</v>
      </c>
      <c r="CG4694">
        <v>0.26676480426425758</v>
      </c>
      <c r="CH4694">
        <v>25.809629728385822</v>
      </c>
      <c r="CI4694">
        <v>6</v>
      </c>
    </row>
    <row r="4695" spans="47:87" x14ac:dyDescent="0.3">
      <c r="AU4695">
        <v>0.3</v>
      </c>
      <c r="AV4695">
        <v>19.434838950217653</v>
      </c>
      <c r="AW4695">
        <v>0.32070177006144091</v>
      </c>
      <c r="AX4695">
        <v>1.1283457005227693</v>
      </c>
      <c r="AY4695">
        <v>303.92909081063357</v>
      </c>
      <c r="AZ4695">
        <v>0.10682756115264153</v>
      </c>
      <c r="BA4695">
        <v>374.01064518015187</v>
      </c>
      <c r="BB4695">
        <v>339.830325085254</v>
      </c>
      <c r="BC4695">
        <v>1</v>
      </c>
      <c r="BD4695">
        <v>34.574790835836389</v>
      </c>
      <c r="BE4695">
        <v>93.357788058321859</v>
      </c>
      <c r="BF4695">
        <v>19.508998312296423</v>
      </c>
      <c r="BG4695">
        <v>4.6685190516560748</v>
      </c>
      <c r="BH4695">
        <v>421.44978867489385</v>
      </c>
      <c r="BI4695">
        <v>0.20000000000000004</v>
      </c>
      <c r="BJ4695">
        <v>3042.3974000777189</v>
      </c>
      <c r="BK4695">
        <v>675.4389457186827</v>
      </c>
      <c r="BL4695">
        <v>911.95431201490442</v>
      </c>
      <c r="BM4695">
        <v>898.03572500063194</v>
      </c>
      <c r="BN4695">
        <v>199.04006722898504</v>
      </c>
      <c r="BO4695">
        <v>28.945767296643137</v>
      </c>
      <c r="BP4695">
        <v>5.3335296546105228E-2</v>
      </c>
      <c r="BQ4695">
        <v>100</v>
      </c>
      <c r="BR4695">
        <v>380.70206567095022</v>
      </c>
      <c r="BS4695">
        <v>6.0992780350827461E-2</v>
      </c>
      <c r="BT4695">
        <v>3.1443834577578642E-4</v>
      </c>
      <c r="BU4695">
        <v>42.168072259751106</v>
      </c>
      <c r="BV4695">
        <v>0.48933136871447674</v>
      </c>
      <c r="BW4695">
        <v>14.774883076858112</v>
      </c>
      <c r="BX4695">
        <v>34.771010294226798</v>
      </c>
      <c r="BY4695">
        <v>33.696386446777531</v>
      </c>
      <c r="BZ4695">
        <v>1122.7859789918605</v>
      </c>
      <c r="CA4695">
        <v>214.18571276880385</v>
      </c>
      <c r="CB4695">
        <v>225.0342618536215</v>
      </c>
      <c r="CC4695" s="156">
        <v>1.1100000000000001</v>
      </c>
      <c r="CD4695">
        <v>880</v>
      </c>
      <c r="CE4695">
        <v>8.518617986946686E-2</v>
      </c>
      <c r="CF4695">
        <v>4.1328634356925535</v>
      </c>
      <c r="CG4695">
        <v>0.12267737409365814</v>
      </c>
      <c r="CH4695">
        <v>-4.3977075846704841</v>
      </c>
      <c r="CI4695" t="s">
        <v>479</v>
      </c>
    </row>
    <row r="4696" spans="47:87" x14ac:dyDescent="0.3">
      <c r="AU4696">
        <v>0.3</v>
      </c>
      <c r="AV4696">
        <v>18.274198677118047</v>
      </c>
      <c r="AW4696">
        <v>0.32471183030518136</v>
      </c>
      <c r="AX4696">
        <v>1.1105249917606681</v>
      </c>
      <c r="AY4696">
        <v>308.24212631050921</v>
      </c>
      <c r="AZ4696">
        <v>0.11127120848326198</v>
      </c>
      <c r="BA4696">
        <v>465.0980686255121</v>
      </c>
      <c r="BB4696">
        <v>255.26374882870445</v>
      </c>
      <c r="BC4696">
        <v>1</v>
      </c>
      <c r="BD4696">
        <v>37.932938555558252</v>
      </c>
      <c r="BE4696">
        <v>101.07829851647082</v>
      </c>
      <c r="BF4696">
        <v>15.13428771406843</v>
      </c>
      <c r="BG4696">
        <v>4.1891447603940959</v>
      </c>
      <c r="BH4696">
        <v>380.99048579411334</v>
      </c>
      <c r="BI4696">
        <v>0.2</v>
      </c>
      <c r="BJ4696">
        <v>2546.0034732480522</v>
      </c>
      <c r="BK4696">
        <v>672.4213673878146</v>
      </c>
      <c r="BL4696">
        <v>835.14933957863582</v>
      </c>
      <c r="BM4696">
        <v>776.35454506370377</v>
      </c>
      <c r="BN4696">
        <v>149.56370714208887</v>
      </c>
      <c r="BO4696">
        <v>29.314969975709296</v>
      </c>
      <c r="BP4696">
        <v>5.3105636113342597E-2</v>
      </c>
      <c r="BQ4696">
        <v>100</v>
      </c>
      <c r="BR4696">
        <v>336.78435939570056</v>
      </c>
      <c r="BS4696">
        <v>5.7418403655594426E-2</v>
      </c>
      <c r="BT4696">
        <v>3.3432789137962217E-4</v>
      </c>
      <c r="BU4696">
        <v>35.391216048732652</v>
      </c>
      <c r="BV4696">
        <v>0.56066622561598678</v>
      </c>
      <c r="BW4696">
        <v>15.691920882241016</v>
      </c>
      <c r="BX4696">
        <v>35.899245387563532</v>
      </c>
      <c r="BY4696">
        <v>33.375789769415022</v>
      </c>
      <c r="BZ4696">
        <v>1042.5761316927806</v>
      </c>
      <c r="CA4696">
        <v>282.21442427823035</v>
      </c>
      <c r="CB4696">
        <v>233.50790931659517</v>
      </c>
      <c r="CC4696" s="156">
        <v>1.1499999999999999</v>
      </c>
      <c r="CD4696">
        <v>1840</v>
      </c>
      <c r="CE4696">
        <v>-3.9256418591985476E-2</v>
      </c>
      <c r="CF4696">
        <v>0.86792128793486611</v>
      </c>
      <c r="CG4696">
        <v>3.2163214027586713E-2</v>
      </c>
      <c r="CH4696">
        <v>-18.641083871084483</v>
      </c>
      <c r="CI4696" t="s">
        <v>479</v>
      </c>
    </row>
    <row r="4697" spans="47:87" x14ac:dyDescent="0.3">
      <c r="AU4697">
        <v>0.3</v>
      </c>
      <c r="AV4697">
        <v>16.831929545102756</v>
      </c>
      <c r="AW4697">
        <v>0.33676661569883548</v>
      </c>
      <c r="AX4697">
        <v>1.0596686093929417</v>
      </c>
      <c r="AY4697">
        <v>346.32379739982468</v>
      </c>
      <c r="AZ4697">
        <v>0.10119826940323934</v>
      </c>
      <c r="BA4697">
        <v>522.39444675511106</v>
      </c>
      <c r="BB4697">
        <v>400.66500657712083</v>
      </c>
      <c r="BC4697">
        <v>1</v>
      </c>
      <c r="BD4697">
        <v>37.40238022766691</v>
      </c>
      <c r="BE4697">
        <v>105.75960124492674</v>
      </c>
      <c r="BF4697">
        <v>14.627497112163221</v>
      </c>
      <c r="BG4697">
        <v>4.341147035752102</v>
      </c>
      <c r="BH4697">
        <v>403.17740269287447</v>
      </c>
      <c r="BI4697">
        <v>0.20000000000000007</v>
      </c>
      <c r="BJ4697">
        <v>2289.3612316246395</v>
      </c>
      <c r="BK4697">
        <v>700.11365898741803</v>
      </c>
      <c r="BL4697">
        <v>908.13627560261773</v>
      </c>
      <c r="BM4697">
        <v>1031.6816112214847</v>
      </c>
      <c r="BN4697">
        <v>135.30062525570776</v>
      </c>
      <c r="BO4697">
        <v>30.580244051339225</v>
      </c>
      <c r="BP4697">
        <v>3.3672011877041247E-2</v>
      </c>
      <c r="BQ4697">
        <v>100</v>
      </c>
      <c r="BR4697">
        <v>310.44944249679958</v>
      </c>
      <c r="BS4697">
        <v>5.5613327265662628E-2</v>
      </c>
      <c r="BT4697">
        <v>3.0064843923155758E-4</v>
      </c>
      <c r="BU4697">
        <v>0</v>
      </c>
      <c r="BV4697">
        <v>0.55414653071359132</v>
      </c>
      <c r="BW4697">
        <v>14.578026658376425</v>
      </c>
      <c r="BX4697">
        <v>35.910253972736982</v>
      </c>
      <c r="BY4697">
        <v>32.95989155150852</v>
      </c>
      <c r="BZ4697">
        <v>993.96383665034898</v>
      </c>
      <c r="CA4697">
        <v>278.38252066585886</v>
      </c>
      <c r="CB4697">
        <v>255.26528176654531</v>
      </c>
      <c r="CC4697" s="156">
        <v>0.96</v>
      </c>
      <c r="CD4697">
        <v>1480</v>
      </c>
      <c r="CE4697">
        <v>0.18434061115968636</v>
      </c>
      <c r="CF4697">
        <v>5.4860566731150087</v>
      </c>
      <c r="CG4697">
        <v>0.21972778560668765</v>
      </c>
      <c r="CH4697">
        <v>15.382039091975816</v>
      </c>
      <c r="CI4697">
        <v>8</v>
      </c>
    </row>
    <row r="4698" spans="47:87" x14ac:dyDescent="0.3">
      <c r="AU4698">
        <v>0.3</v>
      </c>
      <c r="AV4698">
        <v>19.574597978409749</v>
      </c>
      <c r="AW4698">
        <v>0.33321062462499351</v>
      </c>
      <c r="AX4698">
        <v>0.24758877181921196</v>
      </c>
      <c r="AY4698">
        <v>340.46072355514576</v>
      </c>
      <c r="AZ4698">
        <v>0.10079843156925354</v>
      </c>
      <c r="BA4698">
        <v>461.68410731950115</v>
      </c>
      <c r="BB4698">
        <v>381.27072495889786</v>
      </c>
      <c r="BC4698">
        <v>1</v>
      </c>
      <c r="BD4698">
        <v>51.199662244527865</v>
      </c>
      <c r="BE4698">
        <v>112.66674725774905</v>
      </c>
      <c r="BF4698">
        <v>17.608815508965321</v>
      </c>
      <c r="BG4698">
        <v>4.4661500701574655</v>
      </c>
      <c r="BH4698">
        <v>400.30710221432878</v>
      </c>
      <c r="BI4698">
        <v>0.20000000000000004</v>
      </c>
      <c r="BJ4698">
        <v>2645.2931913709558</v>
      </c>
      <c r="BK4698">
        <v>686.25277337216335</v>
      </c>
      <c r="BL4698">
        <v>867.83499497057687</v>
      </c>
      <c r="BM4698">
        <v>873.14309334934273</v>
      </c>
      <c r="BN4698">
        <v>162.5441096511023</v>
      </c>
      <c r="BO4698">
        <v>29.989320057457501</v>
      </c>
      <c r="BP4698">
        <v>6.5835922995484158E-2</v>
      </c>
      <c r="BQ4698">
        <v>100</v>
      </c>
      <c r="BR4698">
        <v>307.84613419621132</v>
      </c>
      <c r="BS4698">
        <v>5.2133493918634491E-2</v>
      </c>
      <c r="BT4698">
        <v>2.7981128263530793E-4</v>
      </c>
      <c r="BU4698">
        <v>0</v>
      </c>
      <c r="BV4698">
        <v>0.54889746288480434</v>
      </c>
      <c r="BW4698">
        <v>15.387189540282154</v>
      </c>
      <c r="BX4698">
        <v>37.657696024415017</v>
      </c>
      <c r="BY4698">
        <v>39.176089226119309</v>
      </c>
      <c r="BZ4698">
        <v>819.3039754250641</v>
      </c>
      <c r="CA4698">
        <v>265.3741225581029</v>
      </c>
      <c r="CB4698">
        <v>229.83226766338086</v>
      </c>
      <c r="CC4698" s="156">
        <v>0.92</v>
      </c>
      <c r="CD4698">
        <v>2080</v>
      </c>
      <c r="CE4698">
        <v>9.301100725394762E-2</v>
      </c>
      <c r="CF4698">
        <v>3.5345380327535731</v>
      </c>
      <c r="CG4698">
        <v>0.12466361184288947</v>
      </c>
      <c r="CH4698">
        <v>-4.7817300043977466</v>
      </c>
      <c r="CI4698" t="s">
        <v>479</v>
      </c>
    </row>
    <row r="4699" spans="47:87" x14ac:dyDescent="0.3">
      <c r="AU4699">
        <v>0.3</v>
      </c>
      <c r="AV4699">
        <v>21.576426218263478</v>
      </c>
      <c r="AW4699">
        <v>0.38020369406784682</v>
      </c>
      <c r="AX4699">
        <v>1.8607192281276053</v>
      </c>
      <c r="AY4699">
        <v>321.40497743841712</v>
      </c>
      <c r="AZ4699">
        <v>0.10720807057362321</v>
      </c>
      <c r="BA4699">
        <v>482.72204534842325</v>
      </c>
      <c r="BB4699">
        <v>331.20964211581145</v>
      </c>
      <c r="BC4699">
        <v>1</v>
      </c>
      <c r="BD4699">
        <v>34.099468281809258</v>
      </c>
      <c r="BE4699">
        <v>104.91497872666601</v>
      </c>
      <c r="BF4699">
        <v>10.443814848082042</v>
      </c>
      <c r="BG4699">
        <v>4.41895581869308</v>
      </c>
      <c r="BH4699">
        <v>413.67501732185428</v>
      </c>
      <c r="BI4699">
        <v>0.19999999999999998</v>
      </c>
      <c r="BJ4699">
        <v>2653.6408660090465</v>
      </c>
      <c r="BK4699">
        <v>675.11582135972219</v>
      </c>
      <c r="BL4699">
        <v>885.17319649912406</v>
      </c>
      <c r="BM4699">
        <v>1065.4596558090705</v>
      </c>
      <c r="BN4699">
        <v>150.15632444679525</v>
      </c>
      <c r="BO4699">
        <v>34.239470555765259</v>
      </c>
      <c r="BP4699">
        <v>7.2644117208743808E-2</v>
      </c>
      <c r="BQ4699">
        <v>100</v>
      </c>
      <c r="BR4699">
        <v>329.86382350158402</v>
      </c>
      <c r="BS4699">
        <v>5.320066779054862E-2</v>
      </c>
      <c r="BT4699">
        <v>3.2075449701894886E-4</v>
      </c>
      <c r="BU4699">
        <v>2.0895560458527629</v>
      </c>
      <c r="BV4699">
        <v>0.52763579170881991</v>
      </c>
      <c r="BW4699">
        <v>13.788906035964761</v>
      </c>
      <c r="BX4699">
        <v>34.115732497113633</v>
      </c>
      <c r="BY4699">
        <v>27.254571451023672</v>
      </c>
      <c r="BZ4699">
        <v>1152.1467191269071</v>
      </c>
      <c r="CA4699">
        <v>190.29413896539359</v>
      </c>
      <c r="CB4699">
        <v>229.63130904360423</v>
      </c>
      <c r="CC4699" s="156">
        <v>0.85</v>
      </c>
      <c r="CD4699">
        <v>1170</v>
      </c>
      <c r="CE4699">
        <v>0.29902407625225647</v>
      </c>
      <c r="CF4699">
        <v>9.06888431826847</v>
      </c>
      <c r="CG4699">
        <v>0.36870320717464339</v>
      </c>
      <c r="CH4699">
        <v>42.047827229848878</v>
      </c>
      <c r="CI4699">
        <v>4</v>
      </c>
    </row>
    <row r="4700" spans="47:87" x14ac:dyDescent="0.3">
      <c r="AU4700">
        <v>0.3</v>
      </c>
      <c r="AV4700">
        <v>20.272805058388165</v>
      </c>
      <c r="AW4700">
        <v>0.3512354387988299</v>
      </c>
      <c r="AX4700">
        <v>1.3268957035146647</v>
      </c>
      <c r="AY4700">
        <v>347.29921187056732</v>
      </c>
      <c r="AZ4700">
        <v>0.10244492949165529</v>
      </c>
      <c r="BA4700">
        <v>437.96311998216214</v>
      </c>
      <c r="BB4700">
        <v>346.64281515142983</v>
      </c>
      <c r="BC4700">
        <v>1</v>
      </c>
      <c r="BD4700">
        <v>40.700453839634342</v>
      </c>
      <c r="BE4700">
        <v>95.150084774680209</v>
      </c>
      <c r="BF4700">
        <v>16.631048691318874</v>
      </c>
      <c r="BG4700">
        <v>4.4989555931763183</v>
      </c>
      <c r="BH4700">
        <v>374.33187509067216</v>
      </c>
      <c r="BI4700">
        <v>0.20000000000000004</v>
      </c>
      <c r="BJ4700">
        <v>2269.7448681963392</v>
      </c>
      <c r="BK4700">
        <v>699.58161624477964</v>
      </c>
      <c r="BL4700">
        <v>896.6639969497819</v>
      </c>
      <c r="BM4700">
        <v>830.62069562282863</v>
      </c>
      <c r="BN4700">
        <v>195.14130518322935</v>
      </c>
      <c r="BO4700">
        <v>31.967297124382601</v>
      </c>
      <c r="BP4700">
        <v>2.6250744614557186E-2</v>
      </c>
      <c r="BQ4700">
        <v>100</v>
      </c>
      <c r="BR4700">
        <v>324.21399902980227</v>
      </c>
      <c r="BS4700">
        <v>5.8310591672870629E-2</v>
      </c>
      <c r="BT4700">
        <v>3.0753694855956907E-4</v>
      </c>
      <c r="BU4700">
        <v>0</v>
      </c>
      <c r="BV4700">
        <v>0.5497669692146937</v>
      </c>
      <c r="BW4700">
        <v>13.604056753587479</v>
      </c>
      <c r="BX4700">
        <v>36.584385447182797</v>
      </c>
      <c r="BY4700">
        <v>31.916553225389588</v>
      </c>
      <c r="BZ4700">
        <v>605.58943470644522</v>
      </c>
      <c r="CA4700">
        <v>220.17890258108952</v>
      </c>
      <c r="CB4700">
        <v>229.27086667461577</v>
      </c>
      <c r="CC4700" s="156">
        <v>0.95</v>
      </c>
      <c r="CD4700">
        <v>1870</v>
      </c>
      <c r="CE4700">
        <v>4.7996779755815622E-2</v>
      </c>
      <c r="CF4700">
        <v>2.5467846255492548</v>
      </c>
      <c r="CG4700">
        <v>7.9488876815080642E-2</v>
      </c>
      <c r="CH4700">
        <v>-10.018728082789631</v>
      </c>
      <c r="CI4700" t="s">
        <v>479</v>
      </c>
    </row>
    <row r="4701" spans="47:87" x14ac:dyDescent="0.3">
      <c r="AU4701">
        <v>0.3</v>
      </c>
      <c r="AV4701">
        <v>19.508682756373581</v>
      </c>
      <c r="AW4701">
        <v>0.2776663418685219</v>
      </c>
      <c r="AX4701">
        <v>0.53148998812594539</v>
      </c>
      <c r="AY4701">
        <v>316.66887055374104</v>
      </c>
      <c r="AZ4701">
        <v>9.9881185685179244E-2</v>
      </c>
      <c r="BA4701">
        <v>451.27737909649369</v>
      </c>
      <c r="BB4701">
        <v>390.45314470071344</v>
      </c>
      <c r="BC4701">
        <v>1</v>
      </c>
      <c r="BD4701">
        <v>42.022454614259573</v>
      </c>
      <c r="BE4701">
        <v>123.26680487629571</v>
      </c>
      <c r="BF4701">
        <v>10.71242709498487</v>
      </c>
      <c r="BG4701">
        <v>4.1188285225317056</v>
      </c>
      <c r="BH4701">
        <v>410.95817239638944</v>
      </c>
      <c r="BI4701">
        <v>0.19999999999999998</v>
      </c>
      <c r="BJ4701">
        <v>2731.7760504468756</v>
      </c>
      <c r="BK4701">
        <v>693.88755558525224</v>
      </c>
      <c r="BL4701">
        <v>890.11374846824106</v>
      </c>
      <c r="BM4701">
        <v>938.04111529950023</v>
      </c>
      <c r="BN4701">
        <v>196.0587349685066</v>
      </c>
      <c r="BO4701">
        <v>25.176172308914403</v>
      </c>
      <c r="BP4701">
        <v>3.222670306772521E-2</v>
      </c>
      <c r="BQ4701">
        <v>100</v>
      </c>
      <c r="BR4701">
        <v>340.58917081220471</v>
      </c>
      <c r="BS4701">
        <v>5.3258566316875616E-2</v>
      </c>
      <c r="BT4701">
        <v>2.9990477998472251E-4</v>
      </c>
      <c r="BU4701">
        <v>0</v>
      </c>
      <c r="BV4701">
        <v>0.55592449425542101</v>
      </c>
      <c r="BW4701">
        <v>15.47004534138515</v>
      </c>
      <c r="BX4701">
        <v>33.865216475834245</v>
      </c>
      <c r="BY4701">
        <v>38.075108635254317</v>
      </c>
      <c r="BZ4701">
        <v>906.94314007776381</v>
      </c>
      <c r="CA4701">
        <v>224.88858145330508</v>
      </c>
      <c r="CB4701">
        <v>221.81184527876971</v>
      </c>
      <c r="CC4701" s="156">
        <v>1.1299999999999999</v>
      </c>
      <c r="CD4701">
        <v>640</v>
      </c>
      <c r="CE4701">
        <v>0.21838987852962966</v>
      </c>
      <c r="CF4701">
        <v>8.0766714975501728</v>
      </c>
      <c r="CG4701">
        <v>0.26008982465267955</v>
      </c>
      <c r="CH4701">
        <v>28.014283766956481</v>
      </c>
      <c r="CI4701">
        <v>6</v>
      </c>
    </row>
    <row r="4702" spans="47:87" x14ac:dyDescent="0.3">
      <c r="AU4702">
        <v>0.3</v>
      </c>
      <c r="AV4702">
        <v>21.530738201335012</v>
      </c>
      <c r="AW4702">
        <v>0.29100935822697249</v>
      </c>
      <c r="AX4702">
        <v>1.8167515248606323</v>
      </c>
      <c r="AY4702">
        <v>343.62455409639483</v>
      </c>
      <c r="AZ4702">
        <v>0.10873530455789392</v>
      </c>
      <c r="BA4702">
        <v>485.93616572254274</v>
      </c>
      <c r="BB4702">
        <v>341.72897837516888</v>
      </c>
      <c r="BC4702">
        <v>1</v>
      </c>
      <c r="BD4702">
        <v>41.604661099710853</v>
      </c>
      <c r="BE4702">
        <v>113.43922223681612</v>
      </c>
      <c r="BF4702">
        <v>19.765951545394959</v>
      </c>
      <c r="BG4702">
        <v>3.9421092295651223</v>
      </c>
      <c r="BH4702">
        <v>422.61884720293494</v>
      </c>
      <c r="BI4702">
        <v>0.2</v>
      </c>
      <c r="BJ4702">
        <v>2229.4738907880942</v>
      </c>
      <c r="BK4702">
        <v>664.96308438774963</v>
      </c>
      <c r="BL4702">
        <v>858.40393261151712</v>
      </c>
      <c r="BM4702">
        <v>855.77782137574002</v>
      </c>
      <c r="BN4702">
        <v>170.14913786232285</v>
      </c>
      <c r="BO4702">
        <v>26.340039740824107</v>
      </c>
      <c r="BP4702">
        <v>3.9331629074130021E-2</v>
      </c>
      <c r="BQ4702">
        <v>100</v>
      </c>
      <c r="BR4702">
        <v>326.5376316240297</v>
      </c>
      <c r="BS4702">
        <v>5.6505559365193914E-2</v>
      </c>
      <c r="BT4702">
        <v>3.0981166615904552E-4</v>
      </c>
      <c r="BU4702">
        <v>53.84808486786924</v>
      </c>
      <c r="BV4702">
        <v>0.53579236034006195</v>
      </c>
      <c r="BW4702">
        <v>15.218522581829557</v>
      </c>
      <c r="BX4702">
        <v>36.665912497048396</v>
      </c>
      <c r="BY4702">
        <v>42.039468763765882</v>
      </c>
      <c r="BZ4702">
        <v>676.45052444700491</v>
      </c>
      <c r="CA4702">
        <v>228.67286371691478</v>
      </c>
      <c r="CB4702">
        <v>239.89136209163001</v>
      </c>
      <c r="CC4702" s="156">
        <v>0.95</v>
      </c>
      <c r="CD4702">
        <v>1940</v>
      </c>
      <c r="CE4702">
        <v>6.7272261911878184E-2</v>
      </c>
      <c r="CF4702">
        <v>2.6101746769550958</v>
      </c>
      <c r="CG4702">
        <v>0.10460328042083318</v>
      </c>
      <c r="CH4702">
        <v>-4.5777058834529285</v>
      </c>
      <c r="CI4702" t="s">
        <v>479</v>
      </c>
    </row>
    <row r="4703" spans="47:87" x14ac:dyDescent="0.3">
      <c r="AU4703">
        <v>0.3</v>
      </c>
      <c r="AV4703">
        <v>19.901588351125142</v>
      </c>
      <c r="AW4703">
        <v>0.3342255328286477</v>
      </c>
      <c r="AX4703">
        <v>0.92062303881998053</v>
      </c>
      <c r="AY4703">
        <v>360.72573192550703</v>
      </c>
      <c r="AZ4703">
        <v>9.9640601139004262E-2</v>
      </c>
      <c r="BA4703">
        <v>388.42610039095291</v>
      </c>
      <c r="BB4703">
        <v>341.69248087667012</v>
      </c>
      <c r="BC4703">
        <v>1</v>
      </c>
      <c r="BD4703">
        <v>36.437543683021751</v>
      </c>
      <c r="BE4703">
        <v>85.359565522695362</v>
      </c>
      <c r="BF4703">
        <v>6.960788865411053</v>
      </c>
      <c r="BG4703">
        <v>4.2147710005021297</v>
      </c>
      <c r="BH4703">
        <v>395.85609567891305</v>
      </c>
      <c r="BI4703">
        <v>0.2</v>
      </c>
      <c r="BJ4703">
        <v>2996.4364727518114</v>
      </c>
      <c r="BK4703">
        <v>698.07817987744318</v>
      </c>
      <c r="BL4703">
        <v>942.75755977245012</v>
      </c>
      <c r="BM4703">
        <v>1036.4795405554582</v>
      </c>
      <c r="BN4703">
        <v>124.81767241053629</v>
      </c>
      <c r="BO4703">
        <v>30.106456038661261</v>
      </c>
      <c r="BP4703">
        <v>6.2913715023721381E-2</v>
      </c>
      <c r="BQ4703">
        <v>100</v>
      </c>
      <c r="BR4703">
        <v>344.84258902782574</v>
      </c>
      <c r="BS4703">
        <v>5.3208242861322315E-2</v>
      </c>
      <c r="BT4703">
        <v>3.4297107757895657E-4</v>
      </c>
      <c r="BU4703">
        <v>17.798114398809034</v>
      </c>
      <c r="BV4703">
        <v>0.53784757498644553</v>
      </c>
      <c r="BW4703">
        <v>15.535738297799259</v>
      </c>
      <c r="BX4703">
        <v>38.497475771155294</v>
      </c>
      <c r="BY4703">
        <v>33.864283128431353</v>
      </c>
      <c r="BZ4703">
        <v>839.8088601143412</v>
      </c>
      <c r="CA4703">
        <v>421.47123907067203</v>
      </c>
      <c r="CB4703">
        <v>229.9077254276246</v>
      </c>
      <c r="CC4703" s="156">
        <v>1.03</v>
      </c>
      <c r="CD4703">
        <v>840</v>
      </c>
      <c r="CE4703">
        <v>0.23454808587602982</v>
      </c>
      <c r="CF4703">
        <v>8.1258269002745678</v>
      </c>
      <c r="CG4703">
        <v>0.28207742472390734</v>
      </c>
      <c r="CH4703">
        <v>27.117006112657101</v>
      </c>
      <c r="CI4703">
        <v>5</v>
      </c>
    </row>
    <row r="4704" spans="47:87" x14ac:dyDescent="0.3">
      <c r="AU4704">
        <v>0.3</v>
      </c>
      <c r="AV4704">
        <v>19.528094970023048</v>
      </c>
      <c r="AW4704">
        <v>0.31870475446969604</v>
      </c>
      <c r="AX4704">
        <v>1.4696697839491852</v>
      </c>
      <c r="AY4704">
        <v>351.3778631317744</v>
      </c>
      <c r="AZ4704">
        <v>0.1115636603640662</v>
      </c>
      <c r="BA4704">
        <v>378.32727681006276</v>
      </c>
      <c r="BB4704">
        <v>418.64607541441103</v>
      </c>
      <c r="BC4704">
        <v>1</v>
      </c>
      <c r="BD4704">
        <v>40.971301163365453</v>
      </c>
      <c r="BE4704">
        <v>106.68697594972069</v>
      </c>
      <c r="BF4704">
        <v>12.867808992432014</v>
      </c>
      <c r="BG4704">
        <v>4.6596592787057096</v>
      </c>
      <c r="BH4704">
        <v>412.78577696305689</v>
      </c>
      <c r="BI4704">
        <v>0.2</v>
      </c>
      <c r="BJ4704">
        <v>2491.8277945302348</v>
      </c>
      <c r="BK4704">
        <v>663.29561615465116</v>
      </c>
      <c r="BL4704">
        <v>924.43430914639487</v>
      </c>
      <c r="BM4704">
        <v>865.05143334376328</v>
      </c>
      <c r="BN4704">
        <v>132.26860909754146</v>
      </c>
      <c r="BO4704">
        <v>28.989895003663428</v>
      </c>
      <c r="BP4704">
        <v>2.5750573424868816E-2</v>
      </c>
      <c r="BQ4704">
        <v>100</v>
      </c>
      <c r="BR4704">
        <v>310.82335758857346</v>
      </c>
      <c r="BS4704">
        <v>5.5721240089345571E-2</v>
      </c>
      <c r="BT4704">
        <v>2.8297257702584105E-4</v>
      </c>
      <c r="BU4704">
        <v>0</v>
      </c>
      <c r="BV4704">
        <v>0.55448281565184476</v>
      </c>
      <c r="BW4704">
        <v>15.548042846968309</v>
      </c>
      <c r="BX4704">
        <v>34.387359031387696</v>
      </c>
      <c r="BY4704">
        <v>39.259148881540924</v>
      </c>
      <c r="BZ4704">
        <v>1151.0461892847777</v>
      </c>
      <c r="CA4704">
        <v>288.64476088566369</v>
      </c>
      <c r="CB4704">
        <v>236.61412471006088</v>
      </c>
      <c r="CC4704" s="156">
        <v>0.93</v>
      </c>
      <c r="CD4704">
        <v>1020</v>
      </c>
      <c r="CE4704">
        <v>0.19740755314949365</v>
      </c>
      <c r="CF4704">
        <v>6.8479663086196565</v>
      </c>
      <c r="CG4704">
        <v>0.23409457426474031</v>
      </c>
      <c r="CH4704">
        <v>22.370024080645962</v>
      </c>
      <c r="CI4704">
        <v>7</v>
      </c>
    </row>
    <row r="4705" spans="47:87" x14ac:dyDescent="0.3">
      <c r="AU4705">
        <v>0.3</v>
      </c>
      <c r="AV4705">
        <v>20.439015309151483</v>
      </c>
      <c r="AW4705">
        <v>0.34434070053302296</v>
      </c>
      <c r="AX4705">
        <v>1.3096196089228265</v>
      </c>
      <c r="AY4705">
        <v>331.47949741756236</v>
      </c>
      <c r="AZ4705">
        <v>0.11144222462934895</v>
      </c>
      <c r="BA4705">
        <v>441.6283183339491</v>
      </c>
      <c r="BB4705">
        <v>412.47249342386579</v>
      </c>
      <c r="BC4705">
        <v>1</v>
      </c>
      <c r="BD4705">
        <v>46.501224093234086</v>
      </c>
      <c r="BE4705">
        <v>116.82570605963581</v>
      </c>
      <c r="BF4705">
        <v>14.353913337239284</v>
      </c>
      <c r="BG4705">
        <v>4.9043553443967784</v>
      </c>
      <c r="BH4705">
        <v>487.11251166435397</v>
      </c>
      <c r="BI4705">
        <v>0.20000000000000004</v>
      </c>
      <c r="BJ4705">
        <v>2649.5178916782525</v>
      </c>
      <c r="BK4705">
        <v>662.27930363471944</v>
      </c>
      <c r="BL4705">
        <v>840.75780004975741</v>
      </c>
      <c r="BM4705">
        <v>837.1843777252077</v>
      </c>
      <c r="BN4705">
        <v>134.12945707973057</v>
      </c>
      <c r="BO4705">
        <v>31.369122175251345</v>
      </c>
      <c r="BP4705">
        <v>2.2121556059929062E-2</v>
      </c>
      <c r="BQ4705">
        <v>100</v>
      </c>
      <c r="BR4705">
        <v>394.72123734322986</v>
      </c>
      <c r="BS4705">
        <v>4.7505176860025998E-2</v>
      </c>
      <c r="BT4705">
        <v>2.8637638426829023E-4</v>
      </c>
      <c r="BU4705">
        <v>78.418547606888012</v>
      </c>
      <c r="BV4705">
        <v>0.54057160478095856</v>
      </c>
      <c r="BW4705">
        <v>15.264693585449322</v>
      </c>
      <c r="BX4705">
        <v>37.063654045180549</v>
      </c>
      <c r="BY4705">
        <v>30.54199475555162</v>
      </c>
      <c r="BZ4705">
        <v>1144.9244361565152</v>
      </c>
      <c r="CA4705">
        <v>335.7773340858235</v>
      </c>
      <c r="CB4705">
        <v>224.48092196712918</v>
      </c>
      <c r="CC4705" s="156">
        <v>1.19</v>
      </c>
      <c r="CD4705">
        <v>640</v>
      </c>
      <c r="CE4705">
        <v>0.27247192521472363</v>
      </c>
      <c r="CF4705">
        <v>6.1987378438682317</v>
      </c>
      <c r="CG4705">
        <v>0.33547885955818674</v>
      </c>
      <c r="CH4705">
        <v>34.532098874482713</v>
      </c>
      <c r="CI4705">
        <v>4</v>
      </c>
    </row>
    <row r="4706" spans="47:87" x14ac:dyDescent="0.3">
      <c r="AU4706">
        <v>0.3</v>
      </c>
      <c r="AV4706">
        <v>18.594109311093938</v>
      </c>
      <c r="AW4706">
        <v>0.38721995876166276</v>
      </c>
      <c r="AX4706">
        <v>1.0319733907671507</v>
      </c>
      <c r="AY4706">
        <v>319.20916349551385</v>
      </c>
      <c r="AZ4706">
        <v>9.2837597174373704E-2</v>
      </c>
      <c r="BA4706">
        <v>515.79469592378587</v>
      </c>
      <c r="BB4706">
        <v>361.78426790640634</v>
      </c>
      <c r="BC4706">
        <v>1</v>
      </c>
      <c r="BD4706">
        <v>38.110090002364984</v>
      </c>
      <c r="BE4706">
        <v>110.36388989328343</v>
      </c>
      <c r="BF4706">
        <v>12.705871861376194</v>
      </c>
      <c r="BG4706">
        <v>3.2838411808646377</v>
      </c>
      <c r="BH4706">
        <v>396.07958631189854</v>
      </c>
      <c r="BI4706">
        <v>0.2</v>
      </c>
      <c r="BJ4706">
        <v>2167.5101826215741</v>
      </c>
      <c r="BK4706">
        <v>686.74649735665798</v>
      </c>
      <c r="BL4706">
        <v>899.41278827707345</v>
      </c>
      <c r="BM4706">
        <v>1029.7400419680544</v>
      </c>
      <c r="BN4706">
        <v>155.93211201151416</v>
      </c>
      <c r="BO4706">
        <v>35.195591399107251</v>
      </c>
      <c r="BP4706">
        <v>3.4716171959379413E-2</v>
      </c>
      <c r="BQ4706">
        <v>100</v>
      </c>
      <c r="BR4706">
        <v>367.17850424671548</v>
      </c>
      <c r="BS4706">
        <v>5.509093823321911E-2</v>
      </c>
      <c r="BT4706">
        <v>2.990585368622434E-4</v>
      </c>
      <c r="BU4706">
        <v>56.314167480692873</v>
      </c>
      <c r="BV4706">
        <v>0.52051427373345294</v>
      </c>
      <c r="BW4706">
        <v>15.522840963483251</v>
      </c>
      <c r="BX4706">
        <v>38.108880315653984</v>
      </c>
      <c r="BY4706">
        <v>29.032106226943039</v>
      </c>
      <c r="BZ4706">
        <v>1037.0506100403154</v>
      </c>
      <c r="CA4706">
        <v>220.27245093086864</v>
      </c>
      <c r="CB4706">
        <v>259.95560266480891</v>
      </c>
      <c r="CC4706" s="156">
        <v>0.86</v>
      </c>
      <c r="CD4706">
        <v>1790</v>
      </c>
      <c r="CE4706">
        <v>0.13464174391022343</v>
      </c>
      <c r="CF4706">
        <v>6.2516452007520318</v>
      </c>
      <c r="CG4706">
        <v>0.17425471802452613</v>
      </c>
      <c r="CH4706">
        <v>7.9755807790030531</v>
      </c>
      <c r="CI4706">
        <v>12</v>
      </c>
    </row>
    <row r="4707" spans="47:87" x14ac:dyDescent="0.3">
      <c r="AU4707">
        <v>0.3</v>
      </c>
      <c r="AV4707">
        <v>20.832166922682738</v>
      </c>
      <c r="AW4707">
        <v>0.28968823747832628</v>
      </c>
      <c r="AX4707">
        <v>0.81144219898989123</v>
      </c>
      <c r="AY4707">
        <v>333.78010760737675</v>
      </c>
      <c r="AZ4707">
        <v>9.9336293654063768E-2</v>
      </c>
      <c r="BA4707">
        <v>475.16609954085635</v>
      </c>
      <c r="BB4707">
        <v>300.67348521665821</v>
      </c>
      <c r="BC4707">
        <v>1</v>
      </c>
      <c r="BD4707">
        <v>35.239453535259258</v>
      </c>
      <c r="BE4707">
        <v>82.015005705354611</v>
      </c>
      <c r="BF4707">
        <v>24.437968089957231</v>
      </c>
      <c r="BG4707">
        <v>4.3320374078997288</v>
      </c>
      <c r="BH4707">
        <v>425.35447648090843</v>
      </c>
      <c r="BI4707">
        <v>0.20000000000000004</v>
      </c>
      <c r="BJ4707">
        <v>2718.8740308476608</v>
      </c>
      <c r="BK4707">
        <v>697.86241499392816</v>
      </c>
      <c r="BL4707">
        <v>873.10701792744976</v>
      </c>
      <c r="BM4707">
        <v>1046.5642325983433</v>
      </c>
      <c r="BN4707">
        <v>181.43633535799137</v>
      </c>
      <c r="BO4707">
        <v>25.845935477334557</v>
      </c>
      <c r="BP4707">
        <v>8.4642800011784286E-2</v>
      </c>
      <c r="BQ4707">
        <v>100</v>
      </c>
      <c r="BR4707">
        <v>319.1336399518712</v>
      </c>
      <c r="BS4707">
        <v>5.60511698303095E-2</v>
      </c>
      <c r="BT4707">
        <v>2.8748702535098331E-4</v>
      </c>
      <c r="BU4707">
        <v>0</v>
      </c>
      <c r="BV4707">
        <v>0.56334449409535259</v>
      </c>
      <c r="BW4707">
        <v>14.461409026780528</v>
      </c>
      <c r="BX4707">
        <v>35.837125926624985</v>
      </c>
      <c r="BY4707">
        <v>37.761433207587856</v>
      </c>
      <c r="BZ4707">
        <v>971.83626508371935</v>
      </c>
      <c r="CA4707">
        <v>320.5238317577199</v>
      </c>
      <c r="CB4707">
        <v>239.48909627382935</v>
      </c>
      <c r="CC4707" s="156">
        <v>0.97</v>
      </c>
      <c r="CD4707">
        <v>1620</v>
      </c>
      <c r="CE4707">
        <v>0.1366677629573394</v>
      </c>
      <c r="CF4707">
        <v>5.1200508602395036</v>
      </c>
      <c r="CG4707">
        <v>0.17883014319339557</v>
      </c>
      <c r="CH4707">
        <v>9.2778085583531773</v>
      </c>
      <c r="CI4707">
        <v>11</v>
      </c>
    </row>
    <row r="4708" spans="47:87" x14ac:dyDescent="0.3">
      <c r="AU4708">
        <v>0.3</v>
      </c>
      <c r="AV4708">
        <v>19.387080471156548</v>
      </c>
      <c r="AW4708">
        <v>0.35461621932307263</v>
      </c>
      <c r="AX4708">
        <v>1.0039375822985384</v>
      </c>
      <c r="AY4708">
        <v>318.43302122963087</v>
      </c>
      <c r="AZ4708">
        <v>9.5773389558507518E-2</v>
      </c>
      <c r="BA4708">
        <v>492.44578820000606</v>
      </c>
      <c r="BB4708">
        <v>364.276602086894</v>
      </c>
      <c r="BC4708">
        <v>1</v>
      </c>
      <c r="BD4708">
        <v>39.305806455827678</v>
      </c>
      <c r="BE4708">
        <v>88.149137233538951</v>
      </c>
      <c r="BF4708">
        <v>20.702063200516996</v>
      </c>
      <c r="BG4708">
        <v>3.7275237526580112</v>
      </c>
      <c r="BH4708">
        <v>407.44819853080151</v>
      </c>
      <c r="BI4708">
        <v>0.19999999999999998</v>
      </c>
      <c r="BJ4708">
        <v>2878.6384680991196</v>
      </c>
      <c r="BK4708">
        <v>694.44133724355697</v>
      </c>
      <c r="BL4708">
        <v>848.01245315639289</v>
      </c>
      <c r="BM4708">
        <v>987.99452416294037</v>
      </c>
      <c r="BN4708">
        <v>144.61000426045095</v>
      </c>
      <c r="BO4708">
        <v>31.908502821775055</v>
      </c>
      <c r="BP4708">
        <v>7.1012231833751716E-2</v>
      </c>
      <c r="BQ4708">
        <v>100</v>
      </c>
      <c r="BR4708">
        <v>373.26836728128563</v>
      </c>
      <c r="BS4708">
        <v>5.6797380274022827E-2</v>
      </c>
      <c r="BT4708">
        <v>3.0150768333419892E-4</v>
      </c>
      <c r="BU4708">
        <v>0</v>
      </c>
      <c r="BV4708">
        <v>0.5677976001365963</v>
      </c>
      <c r="BW4708">
        <v>13.946936324047329</v>
      </c>
      <c r="BX4708">
        <v>35.721655471891594</v>
      </c>
      <c r="BY4708">
        <v>39.297724677538014</v>
      </c>
      <c r="BZ4708">
        <v>959.3045024009823</v>
      </c>
      <c r="CA4708">
        <v>157.10924878031383</v>
      </c>
      <c r="CB4708">
        <v>228.24755977575944</v>
      </c>
      <c r="CC4708" s="156">
        <v>0.72</v>
      </c>
      <c r="CD4708">
        <v>2450</v>
      </c>
      <c r="CE4708">
        <v>0.12694386081906539</v>
      </c>
      <c r="CF4708">
        <v>4.3373112826947526</v>
      </c>
      <c r="CG4708">
        <v>0.16524917655605567</v>
      </c>
      <c r="CH4708">
        <v>8.0549492327983998</v>
      </c>
      <c r="CI4708">
        <v>11</v>
      </c>
    </row>
    <row r="4709" spans="47:87" x14ac:dyDescent="0.3">
      <c r="AU4709">
        <v>0.3</v>
      </c>
      <c r="AV4709">
        <v>20.220567464443153</v>
      </c>
      <c r="AW4709">
        <v>0.36399987646186377</v>
      </c>
      <c r="AX4709">
        <v>1.4574185992910162</v>
      </c>
      <c r="AY4709">
        <v>342.24969505905824</v>
      </c>
      <c r="AZ4709">
        <v>0.10514201790353074</v>
      </c>
      <c r="BA4709">
        <v>386.05260188092433</v>
      </c>
      <c r="BB4709">
        <v>319.19006492345187</v>
      </c>
      <c r="BC4709">
        <v>1</v>
      </c>
      <c r="BD4709">
        <v>38.881557393810738</v>
      </c>
      <c r="BE4709">
        <v>107.6294457318355</v>
      </c>
      <c r="BF4709">
        <v>9.9181260932904021</v>
      </c>
      <c r="BG4709">
        <v>5.0833807432000579</v>
      </c>
      <c r="BH4709">
        <v>454.34145937887911</v>
      </c>
      <c r="BI4709">
        <v>0.19999999999999996</v>
      </c>
      <c r="BJ4709">
        <v>2842.847012989112</v>
      </c>
      <c r="BK4709">
        <v>690.02134753725454</v>
      </c>
      <c r="BL4709">
        <v>895.00679284720104</v>
      </c>
      <c r="BM4709">
        <v>1021.8436434771735</v>
      </c>
      <c r="BN4709">
        <v>123.45765672681718</v>
      </c>
      <c r="BO4709">
        <v>32.723244728582706</v>
      </c>
      <c r="BP4709">
        <v>7.6450314865718683E-2</v>
      </c>
      <c r="BQ4709">
        <v>100</v>
      </c>
      <c r="BR4709">
        <v>342.31318902228884</v>
      </c>
      <c r="BS4709">
        <v>5.6841188210040812E-2</v>
      </c>
      <c r="BT4709">
        <v>3.1000016183237985E-4</v>
      </c>
      <c r="BU4709">
        <v>52.110539523203727</v>
      </c>
      <c r="BV4709">
        <v>0.5398581597608314</v>
      </c>
      <c r="BW4709">
        <v>16.431483691040743</v>
      </c>
      <c r="BX4709">
        <v>37.979446630463194</v>
      </c>
      <c r="BY4709">
        <v>31.847868902449488</v>
      </c>
      <c r="BZ4709">
        <v>1106.2075767719864</v>
      </c>
      <c r="CA4709">
        <v>268.55955673012585</v>
      </c>
      <c r="CB4709">
        <v>215.62337555511581</v>
      </c>
      <c r="CC4709" s="156">
        <v>0.98</v>
      </c>
      <c r="CD4709">
        <v>1830</v>
      </c>
      <c r="CE4709">
        <v>0.13718859668355465</v>
      </c>
      <c r="CF4709">
        <v>4.4049608503024906</v>
      </c>
      <c r="CG4709">
        <v>0.16645340062064451</v>
      </c>
      <c r="CH4709">
        <v>6.1610602742964691</v>
      </c>
      <c r="CI4709">
        <v>13</v>
      </c>
    </row>
    <row r="4710" spans="47:87" x14ac:dyDescent="0.3">
      <c r="AU4710">
        <v>0.3</v>
      </c>
      <c r="AV4710">
        <v>18.297789541057394</v>
      </c>
      <c r="AW4710">
        <v>0.33249123993055202</v>
      </c>
      <c r="AX4710">
        <v>2.2911191030703839</v>
      </c>
      <c r="AY4710">
        <v>347.37228657398305</v>
      </c>
      <c r="AZ4710">
        <v>0.11012552078457312</v>
      </c>
      <c r="BA4710">
        <v>453.99876592657847</v>
      </c>
      <c r="BB4710">
        <v>407.68553532129113</v>
      </c>
      <c r="BC4710">
        <v>1</v>
      </c>
      <c r="BD4710">
        <v>34.959076145002719</v>
      </c>
      <c r="BE4710">
        <v>109.09061745798446</v>
      </c>
      <c r="BF4710">
        <v>9.8046181131358416</v>
      </c>
      <c r="BG4710">
        <v>6.9361463627340774</v>
      </c>
      <c r="BH4710">
        <v>474.4840569279055</v>
      </c>
      <c r="BI4710">
        <v>0.20000000000000004</v>
      </c>
      <c r="BJ4710">
        <v>2289.9105561906731</v>
      </c>
      <c r="BK4710">
        <v>698.13259443529466</v>
      </c>
      <c r="BL4710">
        <v>839.77362748483188</v>
      </c>
      <c r="BM4710">
        <v>1158.5945205608452</v>
      </c>
      <c r="BN4710">
        <v>164.68919469018456</v>
      </c>
      <c r="BO4710">
        <v>30.273935368993374</v>
      </c>
      <c r="BP4710">
        <v>2.3254621134518136E-2</v>
      </c>
      <c r="BQ4710">
        <v>100</v>
      </c>
      <c r="BR4710">
        <v>379.41409442240257</v>
      </c>
      <c r="BS4710">
        <v>5.1138085371199342E-2</v>
      </c>
      <c r="BT4710">
        <v>3.2332555819504451E-4</v>
      </c>
      <c r="BU4710">
        <v>54.272253181456648</v>
      </c>
      <c r="BV4710">
        <v>0.52900136541458376</v>
      </c>
      <c r="BW4710">
        <v>15.59633257426626</v>
      </c>
      <c r="BX4710">
        <v>40.120702321190521</v>
      </c>
      <c r="BY4710">
        <v>36.451640311232261</v>
      </c>
      <c r="BZ4710">
        <v>1072.7097843015504</v>
      </c>
      <c r="CA4710">
        <v>370.27786597298831</v>
      </c>
      <c r="CB4710">
        <v>232.06097389846641</v>
      </c>
      <c r="CC4710" s="156">
        <v>1.02</v>
      </c>
      <c r="CD4710">
        <v>1310</v>
      </c>
      <c r="CE4710">
        <v>0.25711350997282256</v>
      </c>
      <c r="CF4710">
        <v>8.1649551702904333</v>
      </c>
      <c r="CG4710">
        <v>0.34972368470286702</v>
      </c>
      <c r="CH4710">
        <v>31.711116604992252</v>
      </c>
      <c r="CI4710">
        <v>4</v>
      </c>
    </row>
    <row r="4711" spans="47:87" x14ac:dyDescent="0.3">
      <c r="AU4711">
        <v>0.3</v>
      </c>
      <c r="AV4711">
        <v>20.529548728374689</v>
      </c>
      <c r="AW4711">
        <v>0.30931782351870918</v>
      </c>
      <c r="AX4711">
        <v>2.0342196491997342</v>
      </c>
      <c r="AY4711">
        <v>305.70966676349087</v>
      </c>
      <c r="AZ4711">
        <v>9.6651823544051191E-2</v>
      </c>
      <c r="BA4711">
        <v>446.12275065764743</v>
      </c>
      <c r="BB4711">
        <v>377.79168825774082</v>
      </c>
      <c r="BC4711">
        <v>1</v>
      </c>
      <c r="BD4711">
        <v>40.510084093728942</v>
      </c>
      <c r="BE4711">
        <v>95.659546190758604</v>
      </c>
      <c r="BF4711">
        <v>15.611551726051946</v>
      </c>
      <c r="BG4711">
        <v>5.2876043917030877</v>
      </c>
      <c r="BH4711">
        <v>413.40745783461739</v>
      </c>
      <c r="BI4711">
        <v>0.19999999999999996</v>
      </c>
      <c r="BJ4711">
        <v>2534.1194216181138</v>
      </c>
      <c r="BK4711">
        <v>700.81814015071893</v>
      </c>
      <c r="BL4711">
        <v>848.29063768486026</v>
      </c>
      <c r="BM4711">
        <v>1064.0026122832589</v>
      </c>
      <c r="BN4711">
        <v>170.33008260586612</v>
      </c>
      <c r="BO4711">
        <v>28.189052650962825</v>
      </c>
      <c r="BP4711">
        <v>1.8616359487867842E-2</v>
      </c>
      <c r="BQ4711">
        <v>100</v>
      </c>
      <c r="BR4711">
        <v>317.66195288904891</v>
      </c>
      <c r="BS4711">
        <v>5.9825633076752115E-2</v>
      </c>
      <c r="BT4711">
        <v>3.1849776621572747E-4</v>
      </c>
      <c r="BU4711">
        <v>0</v>
      </c>
      <c r="BV4711">
        <v>0.57821724525914808</v>
      </c>
      <c r="BW4711">
        <v>15.281679399688674</v>
      </c>
      <c r="BX4711">
        <v>35.7179181714666</v>
      </c>
      <c r="BY4711">
        <v>35.595420134074466</v>
      </c>
      <c r="BZ4711">
        <v>941.61649202633839</v>
      </c>
      <c r="CA4711">
        <v>340.80628907458276</v>
      </c>
      <c r="CB4711">
        <v>234.10570108197211</v>
      </c>
      <c r="CC4711" s="156">
        <v>0.86</v>
      </c>
      <c r="CD4711">
        <v>1760</v>
      </c>
      <c r="CE4711">
        <v>0.1757475807815263</v>
      </c>
      <c r="CF4711">
        <v>5.6847526602073888</v>
      </c>
      <c r="CG4711">
        <v>0.21060150099388444</v>
      </c>
      <c r="CH4711">
        <v>19.117591166634707</v>
      </c>
      <c r="CI4711">
        <v>8</v>
      </c>
    </row>
    <row r="4712" spans="47:87" x14ac:dyDescent="0.3">
      <c r="AU4712">
        <v>0.3</v>
      </c>
      <c r="AV4712">
        <v>20.777401653351326</v>
      </c>
      <c r="AW4712">
        <v>0.24768069681416974</v>
      </c>
      <c r="AX4712">
        <v>1.6013481413162967</v>
      </c>
      <c r="AY4712">
        <v>341.45000060833792</v>
      </c>
      <c r="AZ4712">
        <v>9.9147892662358711E-2</v>
      </c>
      <c r="BA4712">
        <v>380.88023752396037</v>
      </c>
      <c r="BB4712">
        <v>298.32114427748706</v>
      </c>
      <c r="BC4712">
        <v>1</v>
      </c>
      <c r="BD4712">
        <v>42.144369353612682</v>
      </c>
      <c r="BE4712">
        <v>85.596658323289617</v>
      </c>
      <c r="BF4712">
        <v>15.105760374663387</v>
      </c>
      <c r="BG4712">
        <v>4.1534402713046195</v>
      </c>
      <c r="BH4712">
        <v>423.81262876880675</v>
      </c>
      <c r="BI4712">
        <v>0.20000000000000004</v>
      </c>
      <c r="BJ4712">
        <v>2476.0452948953844</v>
      </c>
      <c r="BK4712">
        <v>675.21765080264629</v>
      </c>
      <c r="BL4712">
        <v>910.34903962611122</v>
      </c>
      <c r="BM4712">
        <v>971.40544964430421</v>
      </c>
      <c r="BN4712">
        <v>212.31836468942893</v>
      </c>
      <c r="BO4712">
        <v>22.461115107408915</v>
      </c>
      <c r="BP4712">
        <v>2.8241558605263319E-2</v>
      </c>
      <c r="BQ4712">
        <v>100</v>
      </c>
      <c r="BR4712">
        <v>299.05044084912237</v>
      </c>
      <c r="BS4712">
        <v>5.8664648098375211E-2</v>
      </c>
      <c r="BT4712">
        <v>2.9463065115330146E-4</v>
      </c>
      <c r="BU4712">
        <v>0</v>
      </c>
      <c r="BV4712">
        <v>0.56859348278570865</v>
      </c>
      <c r="BW4712">
        <v>15.128150303520894</v>
      </c>
      <c r="BX4712">
        <v>36.597755968213974</v>
      </c>
      <c r="BY4712">
        <v>33.236003944060307</v>
      </c>
      <c r="BZ4712">
        <v>978.77377609415657</v>
      </c>
      <c r="CA4712">
        <v>239.08889266637757</v>
      </c>
      <c r="CB4712">
        <v>252.23706189501777</v>
      </c>
      <c r="CC4712" s="156">
        <v>1.1399999999999999</v>
      </c>
      <c r="CD4712">
        <v>2110</v>
      </c>
      <c r="CE4712">
        <v>3.6149800177564195E-2</v>
      </c>
      <c r="CF4712">
        <v>2.1516950468182872</v>
      </c>
      <c r="CG4712">
        <v>7.8605993807505395E-2</v>
      </c>
      <c r="CH4712">
        <v>-10.843787786260743</v>
      </c>
      <c r="CI4712" t="s">
        <v>479</v>
      </c>
    </row>
    <row r="4713" spans="47:87" x14ac:dyDescent="0.3">
      <c r="AU4713">
        <v>0.3</v>
      </c>
      <c r="AV4713">
        <v>17.40048656025127</v>
      </c>
      <c r="AW4713">
        <v>0.27122753058096771</v>
      </c>
      <c r="AX4713">
        <v>1.5930165098777846</v>
      </c>
      <c r="AY4713">
        <v>356.84894552108574</v>
      </c>
      <c r="AZ4713">
        <v>0.12175499531020499</v>
      </c>
      <c r="BA4713">
        <v>375.2433881632092</v>
      </c>
      <c r="BB4713">
        <v>293.52426167353485</v>
      </c>
      <c r="BC4713">
        <v>1</v>
      </c>
      <c r="BD4713">
        <v>39.011263930142441</v>
      </c>
      <c r="BE4713">
        <v>112.72471402585853</v>
      </c>
      <c r="BF4713">
        <v>12.640321769772822</v>
      </c>
      <c r="BG4713">
        <v>4.1652240302246364</v>
      </c>
      <c r="BH4713">
        <v>424.12712441432734</v>
      </c>
      <c r="BI4713">
        <v>0.19999999999999998</v>
      </c>
      <c r="BJ4713">
        <v>2890.2776265025082</v>
      </c>
      <c r="BK4713">
        <v>691.49748472847205</v>
      </c>
      <c r="BL4713">
        <v>870.6402743069699</v>
      </c>
      <c r="BM4713">
        <v>885.70919872860247</v>
      </c>
      <c r="BN4713">
        <v>213.37371276985112</v>
      </c>
      <c r="BO4713">
        <v>24.380699944005102</v>
      </c>
      <c r="BP4713">
        <v>5.7045862431926248E-2</v>
      </c>
      <c r="BQ4713">
        <v>100</v>
      </c>
      <c r="BR4713">
        <v>351.87735997585247</v>
      </c>
      <c r="BS4713">
        <v>4.6039461372462079E-2</v>
      </c>
      <c r="BT4713">
        <v>2.91479357162832E-4</v>
      </c>
      <c r="BU4713">
        <v>0</v>
      </c>
      <c r="BV4713">
        <v>0.55225464824480297</v>
      </c>
      <c r="BW4713">
        <v>15.562670328822248</v>
      </c>
      <c r="BX4713">
        <v>36.997826921004886</v>
      </c>
      <c r="BY4713">
        <v>29.175535352262635</v>
      </c>
      <c r="BZ4713">
        <v>949.21148438489797</v>
      </c>
      <c r="CA4713">
        <v>275.29621535990151</v>
      </c>
      <c r="CB4713">
        <v>215.67169502539363</v>
      </c>
      <c r="CC4713" s="156">
        <v>0.88</v>
      </c>
      <c r="CD4713">
        <v>1390</v>
      </c>
      <c r="CE4713">
        <v>0.1689796619159738</v>
      </c>
      <c r="CF4713">
        <v>6.1768539210492914</v>
      </c>
      <c r="CG4713">
        <v>0.22373998682768123</v>
      </c>
      <c r="CH4713">
        <v>10.71741362701631</v>
      </c>
      <c r="CI4713">
        <v>8</v>
      </c>
    </row>
    <row r="4714" spans="47:87" x14ac:dyDescent="0.3">
      <c r="AU4714">
        <v>0.3</v>
      </c>
      <c r="AV4714">
        <v>19.885726808867624</v>
      </c>
      <c r="AW4714">
        <v>0.30404903878790079</v>
      </c>
      <c r="AX4714">
        <v>0.75494920572962732</v>
      </c>
      <c r="AY4714">
        <v>321.28735712396843</v>
      </c>
      <c r="AZ4714">
        <v>9.6926316671823928E-2</v>
      </c>
      <c r="BA4714">
        <v>435.54344416456951</v>
      </c>
      <c r="BB4714">
        <v>403.90251837204323</v>
      </c>
      <c r="BC4714">
        <v>1</v>
      </c>
      <c r="BD4714">
        <v>31.985431133083615</v>
      </c>
      <c r="BE4714">
        <v>91.886364413322539</v>
      </c>
      <c r="BF4714">
        <v>12.368665640038815</v>
      </c>
      <c r="BG4714">
        <v>4.075633652179377</v>
      </c>
      <c r="BH4714">
        <v>457.8114770044653</v>
      </c>
      <c r="BI4714">
        <v>0.20000000000000004</v>
      </c>
      <c r="BJ4714">
        <v>2697.3261346109352</v>
      </c>
      <c r="BK4714">
        <v>694.05500235616125</v>
      </c>
      <c r="BL4714">
        <v>894.98178597151741</v>
      </c>
      <c r="BM4714">
        <v>978.23934838204559</v>
      </c>
      <c r="BN4714">
        <v>172.41887073143903</v>
      </c>
      <c r="BO4714">
        <v>27.393383821093678</v>
      </c>
      <c r="BP4714">
        <v>5.6575050359481384E-2</v>
      </c>
      <c r="BQ4714">
        <v>100</v>
      </c>
      <c r="BR4714">
        <v>343.48964317574854</v>
      </c>
      <c r="BS4714">
        <v>5.1393514567582815E-2</v>
      </c>
      <c r="BT4714">
        <v>3.1673070156523195E-4</v>
      </c>
      <c r="BU4714">
        <v>0</v>
      </c>
      <c r="BV4714">
        <v>0.52204370379360776</v>
      </c>
      <c r="BW4714">
        <v>15.2896173050665</v>
      </c>
      <c r="BX4714">
        <v>37.385862724260271</v>
      </c>
      <c r="BY4714">
        <v>30.945382332894727</v>
      </c>
      <c r="BZ4714">
        <v>951.66230603865915</v>
      </c>
      <c r="CA4714">
        <v>317.6904562818043</v>
      </c>
      <c r="CB4714">
        <v>246.02256002942573</v>
      </c>
      <c r="CC4714" s="156">
        <v>1.26</v>
      </c>
      <c r="CD4714">
        <v>1420</v>
      </c>
      <c r="CE4714">
        <v>3.2599115830959313E-2</v>
      </c>
      <c r="CF4714">
        <v>2.4786107895796441</v>
      </c>
      <c r="CG4714">
        <v>8.0951251540424415E-2</v>
      </c>
      <c r="CH4714">
        <v>-11.426145890034844</v>
      </c>
      <c r="CI4714" t="s">
        <v>479</v>
      </c>
    </row>
    <row r="4715" spans="47:87" x14ac:dyDescent="0.3">
      <c r="AU4715">
        <v>0.3</v>
      </c>
      <c r="AV4715">
        <v>20.460503369161902</v>
      </c>
      <c r="AW4715">
        <v>0.2733851241707303</v>
      </c>
      <c r="AX4715">
        <v>1.4008517427214382</v>
      </c>
      <c r="AY4715">
        <v>372.93207030224085</v>
      </c>
      <c r="AZ4715">
        <v>9.6206138464230317E-2</v>
      </c>
      <c r="BA4715">
        <v>379.78584291796733</v>
      </c>
      <c r="BB4715">
        <v>324.89437844687433</v>
      </c>
      <c r="BC4715">
        <v>1</v>
      </c>
      <c r="BD4715">
        <v>43.505444749491275</v>
      </c>
      <c r="BE4715">
        <v>107.15926375520849</v>
      </c>
      <c r="BF4715">
        <v>19.069261594608751</v>
      </c>
      <c r="BG4715">
        <v>3.2494690549585354</v>
      </c>
      <c r="BH4715">
        <v>407.8014542795828</v>
      </c>
      <c r="BI4715">
        <v>0.20000000000000004</v>
      </c>
      <c r="BJ4715">
        <v>2513.0447837804577</v>
      </c>
      <c r="BK4715">
        <v>683.02989818387857</v>
      </c>
      <c r="BL4715">
        <v>863.3908421957409</v>
      </c>
      <c r="BM4715">
        <v>976.07620027540884</v>
      </c>
      <c r="BN4715">
        <v>113.33996992791481</v>
      </c>
      <c r="BO4715">
        <v>24.383003512328326</v>
      </c>
      <c r="BP4715">
        <v>8.0883086592125508E-2</v>
      </c>
      <c r="BQ4715">
        <v>100</v>
      </c>
      <c r="BR4715">
        <v>342.44316513585147</v>
      </c>
      <c r="BS4715">
        <v>5.8891488264637241E-2</v>
      </c>
      <c r="BT4715">
        <v>2.9609636139809903E-4</v>
      </c>
      <c r="BU4715">
        <v>5.9146179054435812</v>
      </c>
      <c r="BV4715">
        <v>0.54761545438247028</v>
      </c>
      <c r="BW4715">
        <v>15.833688120327317</v>
      </c>
      <c r="BX4715">
        <v>34.677163215008221</v>
      </c>
      <c r="BY4715">
        <v>20.393197743262093</v>
      </c>
      <c r="BZ4715">
        <v>1140.3511641941864</v>
      </c>
      <c r="CA4715">
        <v>314.099064029945</v>
      </c>
      <c r="CB4715">
        <v>242.3031144247519</v>
      </c>
      <c r="CC4715" s="156">
        <v>1.01</v>
      </c>
      <c r="CD4715">
        <v>1590</v>
      </c>
      <c r="CE4715">
        <v>0.10949697862354579</v>
      </c>
      <c r="CF4715">
        <v>3.4935085990832975</v>
      </c>
      <c r="CG4715">
        <v>0.14067005481283357</v>
      </c>
      <c r="CH4715">
        <v>2.6275222777453466</v>
      </c>
      <c r="CI4715">
        <v>15</v>
      </c>
    </row>
    <row r="4716" spans="47:87" x14ac:dyDescent="0.3">
      <c r="AU4716">
        <v>0.3</v>
      </c>
      <c r="AV4716">
        <v>17.398247989738131</v>
      </c>
      <c r="AW4716">
        <v>0.3309406684764718</v>
      </c>
      <c r="AX4716">
        <v>1.2627976645525274</v>
      </c>
      <c r="AY4716">
        <v>316.54841952164168</v>
      </c>
      <c r="AZ4716">
        <v>0.10029757610116283</v>
      </c>
      <c r="BA4716">
        <v>446.3764633323899</v>
      </c>
      <c r="BB4716">
        <v>392.34239342616087</v>
      </c>
      <c r="BC4716">
        <v>1</v>
      </c>
      <c r="BD4716">
        <v>41.488721194406651</v>
      </c>
      <c r="BE4716">
        <v>107.3051156292027</v>
      </c>
      <c r="BF4716">
        <v>10.51473989662775</v>
      </c>
      <c r="BG4716">
        <v>2.6259653866714046</v>
      </c>
      <c r="BH4716">
        <v>403.67384808486844</v>
      </c>
      <c r="BI4716">
        <v>0.20000000000000009</v>
      </c>
      <c r="BJ4716">
        <v>2666.1823477888806</v>
      </c>
      <c r="BK4716">
        <v>690.68787647918577</v>
      </c>
      <c r="BL4716">
        <v>870.74551752678099</v>
      </c>
      <c r="BM4716">
        <v>892.06861585853903</v>
      </c>
      <c r="BN4716">
        <v>141.95330730739724</v>
      </c>
      <c r="BO4716">
        <v>29.990582295195562</v>
      </c>
      <c r="BP4716">
        <v>4.0442946841088893E-2</v>
      </c>
      <c r="BQ4716">
        <v>100</v>
      </c>
      <c r="BR4716">
        <v>414.25998541055634</v>
      </c>
      <c r="BS4716">
        <v>5.8301662252561622E-2</v>
      </c>
      <c r="BT4716">
        <v>2.9800663008464951E-4</v>
      </c>
      <c r="BU4716">
        <v>40.634909482576141</v>
      </c>
      <c r="BV4716">
        <v>0.55499386360664693</v>
      </c>
      <c r="BW4716">
        <v>15.636100650885423</v>
      </c>
      <c r="BX4716">
        <v>36.195417808414518</v>
      </c>
      <c r="BY4716">
        <v>28.259060054854892</v>
      </c>
      <c r="BZ4716">
        <v>959.78394502090896</v>
      </c>
      <c r="CA4716">
        <v>267.76324465657888</v>
      </c>
      <c r="CB4716">
        <v>213.94255160937053</v>
      </c>
      <c r="CC4716" s="156">
        <v>1.03</v>
      </c>
      <c r="CD4716">
        <v>2020</v>
      </c>
      <c r="CE4716">
        <v>9.6698793817090456E-2</v>
      </c>
      <c r="CF4716">
        <v>3.3742185515473562</v>
      </c>
      <c r="CG4716">
        <v>0.1361299293018351</v>
      </c>
      <c r="CH4716">
        <v>-2.6677970782161773</v>
      </c>
      <c r="CI4716" t="s">
        <v>479</v>
      </c>
    </row>
    <row r="4717" spans="47:87" x14ac:dyDescent="0.3">
      <c r="AU4717">
        <v>0.3</v>
      </c>
      <c r="AV4717">
        <v>19.854814775486862</v>
      </c>
      <c r="AW4717">
        <v>0.31287888413564546</v>
      </c>
      <c r="AX4717">
        <v>0.68201528229457153</v>
      </c>
      <c r="AY4717">
        <v>333.59047818484731</v>
      </c>
      <c r="AZ4717">
        <v>0.10869073823843867</v>
      </c>
      <c r="BA4717">
        <v>421.47821238658963</v>
      </c>
      <c r="BB4717">
        <v>377.50648112239514</v>
      </c>
      <c r="BC4717">
        <v>1</v>
      </c>
      <c r="BD4717">
        <v>33.080193979708234</v>
      </c>
      <c r="BE4717">
        <v>120.14002313394003</v>
      </c>
      <c r="BF4717">
        <v>11.683148029253424</v>
      </c>
      <c r="BG4717">
        <v>6.1133743043699065</v>
      </c>
      <c r="BH4717">
        <v>424.99760378802483</v>
      </c>
      <c r="BI4717">
        <v>0.2</v>
      </c>
      <c r="BJ4717">
        <v>2530.003357386629</v>
      </c>
      <c r="BK4717">
        <v>676.75058757610861</v>
      </c>
      <c r="BL4717">
        <v>838.764430161679</v>
      </c>
      <c r="BM4717">
        <v>1158.8887332273114</v>
      </c>
      <c r="BN4717">
        <v>95.661655495269315</v>
      </c>
      <c r="BO4717">
        <v>28.539805656114247</v>
      </c>
      <c r="BP4717">
        <v>1.5595654487659141E-2</v>
      </c>
      <c r="BQ4717">
        <v>100</v>
      </c>
      <c r="BR4717">
        <v>285.59289503475111</v>
      </c>
      <c r="BS4717">
        <v>5.4982010108660363E-2</v>
      </c>
      <c r="BT4717">
        <v>2.9607432078786514E-4</v>
      </c>
      <c r="BU4717">
        <v>0</v>
      </c>
      <c r="BV4717">
        <v>0.54591405446829644</v>
      </c>
      <c r="BW4717">
        <v>15.287291541181691</v>
      </c>
      <c r="BX4717">
        <v>36.399748794765614</v>
      </c>
      <c r="BY4717">
        <v>36.025802932005845</v>
      </c>
      <c r="BZ4717">
        <v>1008.6585506980507</v>
      </c>
      <c r="CA4717">
        <v>212.58749809920823</v>
      </c>
      <c r="CB4717">
        <v>238.61882395847039</v>
      </c>
      <c r="CC4717" s="156">
        <v>1.04</v>
      </c>
      <c r="CD4717">
        <v>1340</v>
      </c>
      <c r="CE4717">
        <v>7.1417617167464309E-2</v>
      </c>
      <c r="CF4717">
        <v>3.7339282640914453</v>
      </c>
      <c r="CG4717">
        <v>0.10151497452502736</v>
      </c>
      <c r="CH4717">
        <v>-7.2275035001772538</v>
      </c>
      <c r="CI4717" t="s">
        <v>479</v>
      </c>
    </row>
    <row r="4718" spans="47:87" x14ac:dyDescent="0.3">
      <c r="AU4718">
        <v>0.3</v>
      </c>
      <c r="AV4718">
        <v>21.840575313235874</v>
      </c>
      <c r="AW4718">
        <v>0.27054996247817514</v>
      </c>
      <c r="AX4718">
        <v>2.1062367519118026</v>
      </c>
      <c r="AY4718">
        <v>298.34020808997417</v>
      </c>
      <c r="AZ4718">
        <v>0.11381027203759508</v>
      </c>
      <c r="BA4718">
        <v>403.57692975831992</v>
      </c>
      <c r="BB4718">
        <v>402.39299628586969</v>
      </c>
      <c r="BC4718">
        <v>1</v>
      </c>
      <c r="BD4718">
        <v>37.294136481332416</v>
      </c>
      <c r="BE4718">
        <v>97.377354529372838</v>
      </c>
      <c r="BF4718">
        <v>9.7111521513120671</v>
      </c>
      <c r="BG4718">
        <v>5.8844147717884852</v>
      </c>
      <c r="BH4718">
        <v>397.33347658567254</v>
      </c>
      <c r="BI4718">
        <v>0.2</v>
      </c>
      <c r="BJ4718">
        <v>3050.5065535433664</v>
      </c>
      <c r="BK4718">
        <v>660.84533670131054</v>
      </c>
      <c r="BL4718">
        <v>859.33931594077455</v>
      </c>
      <c r="BM4718">
        <v>785.10744983647567</v>
      </c>
      <c r="BN4718">
        <v>165.37869619899632</v>
      </c>
      <c r="BO4718">
        <v>24.325462064264226</v>
      </c>
      <c r="BP4718">
        <v>5.6252552107241581E-2</v>
      </c>
      <c r="BQ4718">
        <v>100</v>
      </c>
      <c r="BR4718">
        <v>301.71194380517454</v>
      </c>
      <c r="BS4718">
        <v>5.6592815979258367E-2</v>
      </c>
      <c r="BT4718">
        <v>3.1730086299605121E-4</v>
      </c>
      <c r="BU4718">
        <v>15.545627274696608</v>
      </c>
      <c r="BV4718">
        <v>0.56027941975709317</v>
      </c>
      <c r="BW4718">
        <v>14.93588388269637</v>
      </c>
      <c r="BX4718">
        <v>36.739088718220614</v>
      </c>
      <c r="BY4718">
        <v>34.824479195408053</v>
      </c>
      <c r="BZ4718">
        <v>1145.4398417836755</v>
      </c>
      <c r="CA4718">
        <v>220.99544593901729</v>
      </c>
      <c r="CB4718">
        <v>230.98185527305924</v>
      </c>
      <c r="CC4718" s="156">
        <v>0.94</v>
      </c>
      <c r="CD4718">
        <v>1500</v>
      </c>
      <c r="CE4718">
        <v>0.20260588477132435</v>
      </c>
      <c r="CF4718">
        <v>8.0106771002159345</v>
      </c>
      <c r="CG4718">
        <v>0.27025579458782245</v>
      </c>
      <c r="CH4718">
        <v>26.25233229642096</v>
      </c>
      <c r="CI4718">
        <v>6</v>
      </c>
    </row>
    <row r="4719" spans="47:87" x14ac:dyDescent="0.3">
      <c r="AU4719">
        <v>0.3</v>
      </c>
      <c r="AV4719">
        <v>21.106190688358193</v>
      </c>
      <c r="AW4719">
        <v>0.30503848967518021</v>
      </c>
      <c r="AX4719">
        <v>1.7939253648888498</v>
      </c>
      <c r="AY4719">
        <v>323.03492280359421</v>
      </c>
      <c r="AZ4719">
        <v>0.11233625767880327</v>
      </c>
      <c r="BA4719">
        <v>335.270327667407</v>
      </c>
      <c r="BB4719">
        <v>298.07791915608459</v>
      </c>
      <c r="BC4719">
        <v>1</v>
      </c>
      <c r="BD4719">
        <v>49.92223017932028</v>
      </c>
      <c r="BE4719">
        <v>96.668235720301709</v>
      </c>
      <c r="BF4719">
        <v>21.327631672381393</v>
      </c>
      <c r="BG4719">
        <v>7.0759578651663126</v>
      </c>
      <c r="BH4719">
        <v>407.07090539645645</v>
      </c>
      <c r="BI4719">
        <v>0.2</v>
      </c>
      <c r="BJ4719">
        <v>2630.9554634003439</v>
      </c>
      <c r="BK4719">
        <v>684.54145454934803</v>
      </c>
      <c r="BL4719">
        <v>883.89424603130067</v>
      </c>
      <c r="BM4719">
        <v>1036.4063685120138</v>
      </c>
      <c r="BN4719">
        <v>122.11524494044886</v>
      </c>
      <c r="BO4719">
        <v>27.318719593466799</v>
      </c>
      <c r="BP4719">
        <v>7.6563159217511653E-2</v>
      </c>
      <c r="BQ4719">
        <v>100</v>
      </c>
      <c r="BR4719">
        <v>422.97159992119657</v>
      </c>
      <c r="BS4719">
        <v>5.776888320527554E-2</v>
      </c>
      <c r="BT4719">
        <v>2.9290201859052446E-4</v>
      </c>
      <c r="BU4719">
        <v>20.932259920170235</v>
      </c>
      <c r="BV4719">
        <v>0.56183844812725869</v>
      </c>
      <c r="BW4719">
        <v>16.162838332453351</v>
      </c>
      <c r="BX4719">
        <v>38.195786195816574</v>
      </c>
      <c r="BY4719">
        <v>35.081390822075917</v>
      </c>
      <c r="BZ4719">
        <v>1211.4074750700588</v>
      </c>
      <c r="CA4719">
        <v>281.15438876230786</v>
      </c>
      <c r="CB4719">
        <v>247.97535676866949</v>
      </c>
      <c r="CC4719" s="156">
        <v>0.94</v>
      </c>
      <c r="CD4719">
        <v>2580</v>
      </c>
      <c r="CE4719">
        <v>5.2467628949533163E-2</v>
      </c>
      <c r="CF4719">
        <v>2.1315467757618181</v>
      </c>
      <c r="CG4719">
        <v>8.4121419493628211E-2</v>
      </c>
      <c r="CH4719">
        <v>-8.6581154108839282</v>
      </c>
      <c r="CI4719" t="s">
        <v>479</v>
      </c>
    </row>
    <row r="4720" spans="47:87" x14ac:dyDescent="0.3">
      <c r="AU4720">
        <v>0.3</v>
      </c>
      <c r="AV4720">
        <v>19.398385000520328</v>
      </c>
      <c r="AW4720">
        <v>0.40560843505006156</v>
      </c>
      <c r="AX4720">
        <v>2.537521763653626</v>
      </c>
      <c r="AY4720">
        <v>313.46689914978339</v>
      </c>
      <c r="AZ4720">
        <v>9.7187072425204468E-2</v>
      </c>
      <c r="BA4720">
        <v>318.48100029198298</v>
      </c>
      <c r="BB4720">
        <v>430.30507572118768</v>
      </c>
      <c r="BC4720">
        <v>1</v>
      </c>
      <c r="BD4720">
        <v>41.18866624936841</v>
      </c>
      <c r="BE4720">
        <v>99.599386948380896</v>
      </c>
      <c r="BF4720">
        <v>18.054477885219963</v>
      </c>
      <c r="BG4720">
        <v>5.3053713367782285</v>
      </c>
      <c r="BH4720">
        <v>381.93713645841228</v>
      </c>
      <c r="BI4720">
        <v>0.2</v>
      </c>
      <c r="BJ4720">
        <v>2388.7112063761019</v>
      </c>
      <c r="BK4720">
        <v>684.76994485148794</v>
      </c>
      <c r="BL4720">
        <v>825.57822049239815</v>
      </c>
      <c r="BM4720">
        <v>1029.4772650694226</v>
      </c>
      <c r="BN4720">
        <v>151.99434519220986</v>
      </c>
      <c r="BO4720">
        <v>36.623387024448867</v>
      </c>
      <c r="BP4720">
        <v>6.5923092376628814E-2</v>
      </c>
      <c r="BQ4720">
        <v>100</v>
      </c>
      <c r="BR4720">
        <v>303.98785507490624</v>
      </c>
      <c r="BS4720">
        <v>5.4919767903469856E-2</v>
      </c>
      <c r="BT4720">
        <v>3.1632161531956819E-4</v>
      </c>
      <c r="BU4720">
        <v>4.1612185000267399</v>
      </c>
      <c r="BV4720">
        <v>0.53044384969698299</v>
      </c>
      <c r="BW4720">
        <v>13.513937429308317</v>
      </c>
      <c r="BX4720">
        <v>34.806233725039412</v>
      </c>
      <c r="BY4720">
        <v>34.704213570620865</v>
      </c>
      <c r="BZ4720">
        <v>1024.5243855151357</v>
      </c>
      <c r="CA4720">
        <v>284.59640512992149</v>
      </c>
      <c r="CB4720">
        <v>220.03457132398808</v>
      </c>
      <c r="CC4720" s="156">
        <v>0.75</v>
      </c>
      <c r="CD4720">
        <v>1200</v>
      </c>
      <c r="CE4720">
        <v>0.35557355962761439</v>
      </c>
      <c r="CF4720">
        <v>10.16637691275141</v>
      </c>
      <c r="CG4720">
        <v>0.44637918668923726</v>
      </c>
      <c r="CH4720">
        <v>48.602606243497682</v>
      </c>
      <c r="CI4720">
        <v>3</v>
      </c>
    </row>
    <row r="4721" spans="47:87" x14ac:dyDescent="0.3">
      <c r="AU4721">
        <v>0.3</v>
      </c>
      <c r="AV4721">
        <v>19.757959778081993</v>
      </c>
      <c r="AW4721">
        <v>0.27965877471283568</v>
      </c>
      <c r="AX4721">
        <v>1.6265931947294137</v>
      </c>
      <c r="AY4721">
        <v>328.37262680019217</v>
      </c>
      <c r="AZ4721">
        <v>0.10021638574852292</v>
      </c>
      <c r="BA4721">
        <v>449.44188490452342</v>
      </c>
      <c r="BB4721">
        <v>283.92637232926438</v>
      </c>
      <c r="BC4721">
        <v>1</v>
      </c>
      <c r="BD4721">
        <v>43.449936374436533</v>
      </c>
      <c r="BE4721">
        <v>99.235080691793868</v>
      </c>
      <c r="BF4721">
        <v>11.750453492954616</v>
      </c>
      <c r="BG4721">
        <v>4.0978595212194522</v>
      </c>
      <c r="BH4721">
        <v>393.60970807848793</v>
      </c>
      <c r="BI4721">
        <v>0.19999999999999996</v>
      </c>
      <c r="BJ4721">
        <v>2226.1489648813754</v>
      </c>
      <c r="BK4721">
        <v>694.33841549796659</v>
      </c>
      <c r="BL4721">
        <v>1002.5856935889017</v>
      </c>
      <c r="BM4721">
        <v>1061.5101489250692</v>
      </c>
      <c r="BN4721">
        <v>204.7247774051765</v>
      </c>
      <c r="BO4721">
        <v>25.461159986882318</v>
      </c>
      <c r="BP4721">
        <v>1.9799661174898842E-2</v>
      </c>
      <c r="BQ4721">
        <v>100</v>
      </c>
      <c r="BR4721">
        <v>347.64888331663821</v>
      </c>
      <c r="BS4721">
        <v>5.9052577843181603E-2</v>
      </c>
      <c r="BT4721">
        <v>2.9917326741837078E-4</v>
      </c>
      <c r="BU4721">
        <v>84.893049630723041</v>
      </c>
      <c r="BV4721">
        <v>0.58500302229621515</v>
      </c>
      <c r="BW4721">
        <v>13.996099558071249</v>
      </c>
      <c r="BX4721">
        <v>36.077106426211508</v>
      </c>
      <c r="BY4721">
        <v>37.233753255465061</v>
      </c>
      <c r="BZ4721">
        <v>1008.0135725667069</v>
      </c>
      <c r="CA4721">
        <v>209.25610783246651</v>
      </c>
      <c r="CB4721">
        <v>254.91873908663632</v>
      </c>
      <c r="CC4721" s="156">
        <v>1.02</v>
      </c>
      <c r="CD4721">
        <v>1330</v>
      </c>
      <c r="CE4721">
        <v>0.20665232338903317</v>
      </c>
      <c r="CF4721">
        <v>5.2100080741078276</v>
      </c>
      <c r="CG4721">
        <v>0.20519853201036398</v>
      </c>
      <c r="CH4721">
        <v>15.081931881281109</v>
      </c>
      <c r="CI4721">
        <v>8</v>
      </c>
    </row>
    <row r="4722" spans="47:87" x14ac:dyDescent="0.3">
      <c r="AU4722">
        <v>0.3</v>
      </c>
      <c r="AV4722">
        <v>20.226500799285343</v>
      </c>
      <c r="AW4722">
        <v>0.32739244999645678</v>
      </c>
      <c r="AX4722">
        <v>0.57613008426377132</v>
      </c>
      <c r="AY4722">
        <v>324.67353428136869</v>
      </c>
      <c r="AZ4722">
        <v>8.5066905299455958E-2</v>
      </c>
      <c r="BA4722">
        <v>433.45612885777189</v>
      </c>
      <c r="BB4722">
        <v>395.79365741335778</v>
      </c>
      <c r="BC4722">
        <v>1</v>
      </c>
      <c r="BD4722">
        <v>43.101933268802156</v>
      </c>
      <c r="BE4722">
        <v>96.184556091548529</v>
      </c>
      <c r="BF4722">
        <v>13.95976154917512</v>
      </c>
      <c r="BG4722">
        <v>4.7237227325466904</v>
      </c>
      <c r="BH4722">
        <v>406.19585446485127</v>
      </c>
      <c r="BI4722">
        <v>0.19999999999999996</v>
      </c>
      <c r="BJ4722">
        <v>2701.0937197692365</v>
      </c>
      <c r="BK4722">
        <v>685.41700632406469</v>
      </c>
      <c r="BL4722">
        <v>931.02256447410389</v>
      </c>
      <c r="BM4722">
        <v>923.22482343862634</v>
      </c>
      <c r="BN4722">
        <v>186.12769641043377</v>
      </c>
      <c r="BO4722">
        <v>29.790978490725042</v>
      </c>
      <c r="BP4722">
        <v>2.5280893229591379E-2</v>
      </c>
      <c r="BQ4722">
        <v>100</v>
      </c>
      <c r="BR4722">
        <v>313.68711891955633</v>
      </c>
      <c r="BS4722">
        <v>5.4280728735909022E-2</v>
      </c>
      <c r="BT4722">
        <v>3.1213123533238368E-4</v>
      </c>
      <c r="BU4722">
        <v>19.360102722362981</v>
      </c>
      <c r="BV4722">
        <v>0.59656866596004066</v>
      </c>
      <c r="BW4722">
        <v>16.271026013903427</v>
      </c>
      <c r="BX4722">
        <v>35.195124493744004</v>
      </c>
      <c r="BY4722">
        <v>28.40683889649452</v>
      </c>
      <c r="BZ4722">
        <v>1478.0540451904271</v>
      </c>
      <c r="CA4722">
        <v>217.20770402369084</v>
      </c>
      <c r="CB4722">
        <v>235.82042977986146</v>
      </c>
      <c r="CC4722" s="156">
        <v>0.97</v>
      </c>
      <c r="CD4722">
        <v>1900</v>
      </c>
      <c r="CE4722">
        <v>0.11526812853243573</v>
      </c>
      <c r="CF4722">
        <v>4.3198190199008559</v>
      </c>
      <c r="CG4722">
        <v>0.14494410507219888</v>
      </c>
      <c r="CH4722">
        <v>3.4316428030731614</v>
      </c>
      <c r="CI4722">
        <v>15</v>
      </c>
    </row>
    <row r="4723" spans="47:87" x14ac:dyDescent="0.3">
      <c r="AU4723">
        <v>0.3</v>
      </c>
      <c r="AV4723">
        <v>21.592712266969869</v>
      </c>
      <c r="AW4723">
        <v>0.23277787495204941</v>
      </c>
      <c r="AX4723">
        <v>1.4629127410709901</v>
      </c>
      <c r="AY4723">
        <v>333.09691742454919</v>
      </c>
      <c r="AZ4723">
        <v>0.12070814777692862</v>
      </c>
      <c r="BA4723">
        <v>422.81105799570702</v>
      </c>
      <c r="BB4723">
        <v>317.77793506323025</v>
      </c>
      <c r="BC4723">
        <v>1</v>
      </c>
      <c r="BD4723">
        <v>42.280365793361256</v>
      </c>
      <c r="BE4723">
        <v>99.828717080232082</v>
      </c>
      <c r="BF4723">
        <v>18.263287451661753</v>
      </c>
      <c r="BG4723">
        <v>4.2711132147289028</v>
      </c>
      <c r="BH4723">
        <v>422.84573935123757</v>
      </c>
      <c r="BI4723">
        <v>0.20000000000000004</v>
      </c>
      <c r="BJ4723">
        <v>2710.7622721351281</v>
      </c>
      <c r="BK4723">
        <v>689.59952430536634</v>
      </c>
      <c r="BL4723">
        <v>924.31717475548112</v>
      </c>
      <c r="BM4723">
        <v>934.68347625967544</v>
      </c>
      <c r="BN4723">
        <v>147.30216603472246</v>
      </c>
      <c r="BO4723">
        <v>21.247509662058416</v>
      </c>
      <c r="BP4723">
        <v>9.6791726809814169E-3</v>
      </c>
      <c r="BQ4723">
        <v>100</v>
      </c>
      <c r="BR4723">
        <v>309.37078779809866</v>
      </c>
      <c r="BS4723">
        <v>5.3149135698118646E-2</v>
      </c>
      <c r="BT4723">
        <v>3.1405162346030913E-4</v>
      </c>
      <c r="BU4723">
        <v>25.530752830549421</v>
      </c>
      <c r="BV4723">
        <v>0.56270263103989249</v>
      </c>
      <c r="BW4723">
        <v>15.140865928597629</v>
      </c>
      <c r="BX4723">
        <v>35.417684349681117</v>
      </c>
      <c r="BY4723">
        <v>38.199801771768961</v>
      </c>
      <c r="BZ4723">
        <v>1020.0497478691815</v>
      </c>
      <c r="CA4723">
        <v>356.74579288928004</v>
      </c>
      <c r="CB4723">
        <v>246.23942376977863</v>
      </c>
      <c r="CC4723" s="156">
        <v>0.7</v>
      </c>
      <c r="CD4723">
        <v>2890</v>
      </c>
      <c r="CE4723">
        <v>4.3850987481078185E-2</v>
      </c>
      <c r="CF4723">
        <v>2.6107646114648198</v>
      </c>
      <c r="CG4723">
        <v>8.3955565389642328E-2</v>
      </c>
      <c r="CH4723">
        <v>-7.8205770573109117</v>
      </c>
      <c r="CI4723" t="s">
        <v>479</v>
      </c>
    </row>
    <row r="4724" spans="47:87" x14ac:dyDescent="0.3">
      <c r="AU4724">
        <v>0.3</v>
      </c>
      <c r="AV4724">
        <v>23.173397335203152</v>
      </c>
      <c r="AW4724">
        <v>0.31719913447538228</v>
      </c>
      <c r="AX4724">
        <v>1.4479064951394749</v>
      </c>
      <c r="AY4724">
        <v>318.98163753720542</v>
      </c>
      <c r="AZ4724">
        <v>0.11426119887120616</v>
      </c>
      <c r="BA4724">
        <v>381.98917587773627</v>
      </c>
      <c r="BB4724">
        <v>452.4770627835818</v>
      </c>
      <c r="BC4724">
        <v>1</v>
      </c>
      <c r="BD4724">
        <v>41.263546270778278</v>
      </c>
      <c r="BE4724">
        <v>104.59937660863386</v>
      </c>
      <c r="BF4724">
        <v>12.741103447170985</v>
      </c>
      <c r="BG4724">
        <v>5.308151253209398</v>
      </c>
      <c r="BH4724">
        <v>420.65760487935518</v>
      </c>
      <c r="BI4724">
        <v>0.2</v>
      </c>
      <c r="BJ4724">
        <v>3099.4116807771993</v>
      </c>
      <c r="BK4724">
        <v>693.16824115529903</v>
      </c>
      <c r="BL4724">
        <v>885.43449817345288</v>
      </c>
      <c r="BM4724">
        <v>898.91730139151366</v>
      </c>
      <c r="BN4724">
        <v>200.34678256642704</v>
      </c>
      <c r="BO4724">
        <v>28.746203162981363</v>
      </c>
      <c r="BP4724">
        <v>3.8565322365897027E-2</v>
      </c>
      <c r="BQ4724">
        <v>100</v>
      </c>
      <c r="BR4724">
        <v>279.7428260308883</v>
      </c>
      <c r="BS4724">
        <v>5.4590444908890423E-2</v>
      </c>
      <c r="BT4724">
        <v>2.8246173048564031E-4</v>
      </c>
      <c r="BU4724">
        <v>14.806802874030838</v>
      </c>
      <c r="BV4724">
        <v>0.56645567419815734</v>
      </c>
      <c r="BW4724">
        <v>13.316519613610657</v>
      </c>
      <c r="BX4724">
        <v>34.397375224860575</v>
      </c>
      <c r="BY4724">
        <v>36.44562288057805</v>
      </c>
      <c r="BZ4724">
        <v>922.28500540268374</v>
      </c>
      <c r="CA4724">
        <v>204.95301999327737</v>
      </c>
      <c r="CB4724">
        <v>218.81344418236512</v>
      </c>
      <c r="CC4724" s="156">
        <v>0.85</v>
      </c>
      <c r="CD4724">
        <v>1070</v>
      </c>
      <c r="CE4724">
        <v>0.20545095365632693</v>
      </c>
      <c r="CF4724">
        <v>8.1061960582906849</v>
      </c>
      <c r="CG4724">
        <v>0.2695080451843283</v>
      </c>
      <c r="CH4724">
        <v>27.247887588415058</v>
      </c>
      <c r="CI4724">
        <v>6</v>
      </c>
    </row>
    <row r="4725" spans="47:87" x14ac:dyDescent="0.3">
      <c r="AU4725">
        <v>0.3</v>
      </c>
      <c r="AV4725">
        <v>20.381696380894116</v>
      </c>
      <c r="AW4725">
        <v>0.30743646402909131</v>
      </c>
      <c r="AX4725">
        <v>1.689938896339749</v>
      </c>
      <c r="AY4725">
        <v>305.30699960552005</v>
      </c>
      <c r="AZ4725">
        <v>8.8008138733969871E-2</v>
      </c>
      <c r="BA4725">
        <v>445.02879457897205</v>
      </c>
      <c r="BB4725">
        <v>369.92872477121318</v>
      </c>
      <c r="BC4725">
        <v>1</v>
      </c>
      <c r="BD4725">
        <v>39.257340374471411</v>
      </c>
      <c r="BE4725">
        <v>106.43372994127495</v>
      </c>
      <c r="BF4725">
        <v>21.497615213520177</v>
      </c>
      <c r="BG4725">
        <v>5.0850899877738067</v>
      </c>
      <c r="BH4725">
        <v>385.88935257823221</v>
      </c>
      <c r="BI4725">
        <v>0.20000000000000007</v>
      </c>
      <c r="BJ4725">
        <v>2964.7503344710331</v>
      </c>
      <c r="BK4725">
        <v>678.45570905193995</v>
      </c>
      <c r="BL4725">
        <v>847.5766596898859</v>
      </c>
      <c r="BM4725">
        <v>1015.9900950695447</v>
      </c>
      <c r="BN4725">
        <v>174.42894075101458</v>
      </c>
      <c r="BO4725">
        <v>27.67079838664668</v>
      </c>
      <c r="BP4725">
        <v>6.0624387307100014E-2</v>
      </c>
      <c r="BQ4725">
        <v>100</v>
      </c>
      <c r="BR4725">
        <v>361.99046737505086</v>
      </c>
      <c r="BS4725">
        <v>5.1995652960592699E-2</v>
      </c>
      <c r="BT4725">
        <v>2.9927329612132708E-4</v>
      </c>
      <c r="BU4725">
        <v>58.636872602257071</v>
      </c>
      <c r="BV4725">
        <v>0.54508547463324331</v>
      </c>
      <c r="BW4725">
        <v>15.07934351382146</v>
      </c>
      <c r="BX4725">
        <v>34.039419354487272</v>
      </c>
      <c r="BY4725">
        <v>31.079546401545546</v>
      </c>
      <c r="BZ4725">
        <v>736.0772358277527</v>
      </c>
      <c r="CA4725">
        <v>276.90551735524076</v>
      </c>
      <c r="CB4725">
        <v>231.27218811103268</v>
      </c>
      <c r="CC4725" s="156">
        <v>1.02</v>
      </c>
      <c r="CD4725">
        <v>720</v>
      </c>
      <c r="CE4725">
        <v>0.20670278404460762</v>
      </c>
      <c r="CF4725">
        <v>6.7725991375847432</v>
      </c>
      <c r="CG4725">
        <v>0.24813213033799625</v>
      </c>
      <c r="CH4725">
        <v>17.37701667156033</v>
      </c>
      <c r="CI4725">
        <v>7</v>
      </c>
    </row>
    <row r="4726" spans="47:87" x14ac:dyDescent="0.3">
      <c r="AU4726">
        <v>0.3</v>
      </c>
      <c r="AV4726">
        <v>18.115559205299508</v>
      </c>
      <c r="AW4726">
        <v>0.35342112486977972</v>
      </c>
      <c r="AX4726">
        <v>1.1845499505947947</v>
      </c>
      <c r="AY4726">
        <v>345.2639783609801</v>
      </c>
      <c r="AZ4726">
        <v>8.8731957857093008E-2</v>
      </c>
      <c r="BA4726">
        <v>399.8122613683654</v>
      </c>
      <c r="BB4726">
        <v>386.50451298533898</v>
      </c>
      <c r="BC4726">
        <v>1</v>
      </c>
      <c r="BD4726">
        <v>33.887307539222043</v>
      </c>
      <c r="BE4726">
        <v>106.49444079356307</v>
      </c>
      <c r="BF4726">
        <v>23.431202725974568</v>
      </c>
      <c r="BG4726">
        <v>4.496862043189104</v>
      </c>
      <c r="BH4726">
        <v>420.71806230498265</v>
      </c>
      <c r="BI4726">
        <v>0.20000000000000004</v>
      </c>
      <c r="BJ4726">
        <v>2527.1692059137608</v>
      </c>
      <c r="BK4726">
        <v>700.08432608176292</v>
      </c>
      <c r="BL4726">
        <v>925.46497973817861</v>
      </c>
      <c r="BM4726">
        <v>863.27298631175108</v>
      </c>
      <c r="BN4726">
        <v>142.31887094070726</v>
      </c>
      <c r="BO4726">
        <v>31.781416041746898</v>
      </c>
      <c r="BP4726">
        <v>7.317800565303563E-2</v>
      </c>
      <c r="BQ4726">
        <v>100</v>
      </c>
      <c r="BR4726">
        <v>321.10548580643848</v>
      </c>
      <c r="BS4726">
        <v>5.3929562772409047E-2</v>
      </c>
      <c r="BT4726">
        <v>3.4065186416324164E-4</v>
      </c>
      <c r="BU4726">
        <v>0</v>
      </c>
      <c r="BV4726">
        <v>0.58893645607915257</v>
      </c>
      <c r="BW4726">
        <v>15.395857357866346</v>
      </c>
      <c r="BX4726">
        <v>34.787515525354792</v>
      </c>
      <c r="BY4726">
        <v>32.237340665760001</v>
      </c>
      <c r="BZ4726">
        <v>1218.1514575532965</v>
      </c>
      <c r="CA4726">
        <v>280.29119245675338</v>
      </c>
      <c r="CB4726">
        <v>242.91719132748133</v>
      </c>
      <c r="CC4726" s="156">
        <v>1.1100000000000001</v>
      </c>
      <c r="CD4726">
        <v>1550</v>
      </c>
      <c r="CE4726">
        <v>0.15622297532298135</v>
      </c>
      <c r="CF4726">
        <v>5.1104705223813243</v>
      </c>
      <c r="CG4726">
        <v>0.19136625709391872</v>
      </c>
      <c r="CH4726">
        <v>12.805594321041333</v>
      </c>
      <c r="CI4726">
        <v>9</v>
      </c>
    </row>
    <row r="4727" spans="47:87" x14ac:dyDescent="0.3">
      <c r="AU4727">
        <v>0.3</v>
      </c>
      <c r="AV4727">
        <v>19.250758328618783</v>
      </c>
      <c r="AW4727">
        <v>0.30470194238025439</v>
      </c>
      <c r="AX4727">
        <v>1.5889287879659575</v>
      </c>
      <c r="AY4727">
        <v>318.64035834504506</v>
      </c>
      <c r="AZ4727">
        <v>8.0113914061011843E-2</v>
      </c>
      <c r="BA4727">
        <v>415.95022721705016</v>
      </c>
      <c r="BB4727">
        <v>351.5815984892476</v>
      </c>
      <c r="BC4727">
        <v>1</v>
      </c>
      <c r="BD4727">
        <v>37.624225693780225</v>
      </c>
      <c r="BE4727">
        <v>98.018915564718029</v>
      </c>
      <c r="BF4727">
        <v>20.701603166628257</v>
      </c>
      <c r="BG4727">
        <v>5.4758826004990926</v>
      </c>
      <c r="BH4727">
        <v>416.66810619888628</v>
      </c>
      <c r="BI4727">
        <v>0.19999999999999996</v>
      </c>
      <c r="BJ4727">
        <v>2961.0853143150212</v>
      </c>
      <c r="BK4727">
        <v>680.24617451495703</v>
      </c>
      <c r="BL4727">
        <v>839.90385932854372</v>
      </c>
      <c r="BM4727">
        <v>959.32389208886241</v>
      </c>
      <c r="BN4727">
        <v>128.40725986565892</v>
      </c>
      <c r="BO4727">
        <v>27.396560367840905</v>
      </c>
      <c r="BP4727">
        <v>6.3531572546939155E-2</v>
      </c>
      <c r="BQ4727">
        <v>100</v>
      </c>
      <c r="BR4727">
        <v>336.08492964018495</v>
      </c>
      <c r="BS4727">
        <v>5.2165742755201361E-2</v>
      </c>
      <c r="BT4727">
        <v>3.2142264226875307E-4</v>
      </c>
      <c r="BU4727">
        <v>58.288043941059264</v>
      </c>
      <c r="BV4727">
        <v>0.55352605016389467</v>
      </c>
      <c r="BW4727">
        <v>16.497627545058805</v>
      </c>
      <c r="BX4727">
        <v>35.47984971831751</v>
      </c>
      <c r="BY4727">
        <v>30.076229071421135</v>
      </c>
      <c r="BZ4727">
        <v>1331.1141329867996</v>
      </c>
      <c r="CA4727">
        <v>263.75978194648121</v>
      </c>
      <c r="CB4727">
        <v>213.86918811076328</v>
      </c>
      <c r="CC4727" s="156">
        <v>0.91</v>
      </c>
      <c r="CD4727">
        <v>1770</v>
      </c>
      <c r="CE4727">
        <v>0.10824478289488959</v>
      </c>
      <c r="CF4727">
        <v>3.9463205492700828</v>
      </c>
      <c r="CG4727">
        <v>0.13872518035589057</v>
      </c>
      <c r="CH4727">
        <v>1.1054746621057059</v>
      </c>
      <c r="CI4727">
        <v>18</v>
      </c>
    </row>
    <row r="4728" spans="47:87" x14ac:dyDescent="0.3">
      <c r="AU4728">
        <v>0.3</v>
      </c>
      <c r="AV4728">
        <v>19.793943428290973</v>
      </c>
      <c r="AW4728">
        <v>0.32564239241939952</v>
      </c>
      <c r="AX4728">
        <v>2.5825688902509869</v>
      </c>
      <c r="AY4728">
        <v>302.83460427079876</v>
      </c>
      <c r="AZ4728">
        <v>8.7623609162228583E-2</v>
      </c>
      <c r="BA4728">
        <v>380.66689051608</v>
      </c>
      <c r="BB4728">
        <v>329.49953105803093</v>
      </c>
      <c r="BC4728">
        <v>1</v>
      </c>
      <c r="BD4728">
        <v>38.168818188923282</v>
      </c>
      <c r="BE4728">
        <v>105.0551640902391</v>
      </c>
      <c r="BF4728">
        <v>10.582343419150064</v>
      </c>
      <c r="BG4728">
        <v>4.75197039893387</v>
      </c>
      <c r="BH4728">
        <v>410.74852360004263</v>
      </c>
      <c r="BI4728">
        <v>0.19999999999999998</v>
      </c>
      <c r="BJ4728">
        <v>2727.0906633132381</v>
      </c>
      <c r="BK4728">
        <v>687.76081708985885</v>
      </c>
      <c r="BL4728">
        <v>819.56906970880289</v>
      </c>
      <c r="BM4728">
        <v>975.17945424468905</v>
      </c>
      <c r="BN4728">
        <v>206.4720652984555</v>
      </c>
      <c r="BO4728">
        <v>29.668444051582785</v>
      </c>
      <c r="BP4728">
        <v>2.0676415115385479E-2</v>
      </c>
      <c r="BQ4728">
        <v>100</v>
      </c>
      <c r="BR4728">
        <v>319.87719742317017</v>
      </c>
      <c r="BS4728">
        <v>5.8333612100079001E-2</v>
      </c>
      <c r="BT4728">
        <v>2.7840852098065674E-4</v>
      </c>
      <c r="BU4728">
        <v>0</v>
      </c>
      <c r="BV4728">
        <v>0.53941072221597341</v>
      </c>
      <c r="BW4728">
        <v>14.122222950910507</v>
      </c>
      <c r="BX4728">
        <v>36.706749418882218</v>
      </c>
      <c r="BY4728">
        <v>32.575939459554419</v>
      </c>
      <c r="BZ4728">
        <v>908.7169905975569</v>
      </c>
      <c r="CA4728">
        <v>309.32679943180483</v>
      </c>
      <c r="CB4728">
        <v>234.66593664342685</v>
      </c>
      <c r="CC4728" s="156">
        <v>1.1399999999999999</v>
      </c>
      <c r="CD4728">
        <v>1550</v>
      </c>
      <c r="CE4728">
        <v>0.12398223526152763</v>
      </c>
      <c r="CF4728">
        <v>4.4619158330250599</v>
      </c>
      <c r="CG4728">
        <v>0.15548087311680447</v>
      </c>
      <c r="CH4728">
        <v>8.0058773313500584</v>
      </c>
      <c r="CI4728">
        <v>12</v>
      </c>
    </row>
    <row r="4729" spans="47:87" x14ac:dyDescent="0.3">
      <c r="AU4729">
        <v>0.3</v>
      </c>
      <c r="AV4729">
        <v>21.029912622400822</v>
      </c>
      <c r="AW4729">
        <v>0.36156266790954023</v>
      </c>
      <c r="AX4729">
        <v>0.80927665527409043</v>
      </c>
      <c r="AY4729">
        <v>323.62767821147492</v>
      </c>
      <c r="AZ4729">
        <v>0.10540769501757784</v>
      </c>
      <c r="BA4729">
        <v>382.20613533233723</v>
      </c>
      <c r="BB4729">
        <v>353.05565876821129</v>
      </c>
      <c r="BC4729">
        <v>1</v>
      </c>
      <c r="BD4729">
        <v>41.079363848612779</v>
      </c>
      <c r="BE4729">
        <v>97.653152084571417</v>
      </c>
      <c r="BF4729">
        <v>21.307727994449799</v>
      </c>
      <c r="BG4729">
        <v>3.4866553981291735</v>
      </c>
      <c r="BH4729">
        <v>428.2713096810856</v>
      </c>
      <c r="BI4729">
        <v>0.19999999999999996</v>
      </c>
      <c r="BJ4729">
        <v>2800.8295619150372</v>
      </c>
      <c r="BK4729">
        <v>677.24338460695537</v>
      </c>
      <c r="BL4729">
        <v>881.00645985169865</v>
      </c>
      <c r="BM4729">
        <v>939.12486217301944</v>
      </c>
      <c r="BN4729">
        <v>216.71007711512382</v>
      </c>
      <c r="BO4729">
        <v>32.624328960877349</v>
      </c>
      <c r="BP4729">
        <v>6.1349751917075028E-2</v>
      </c>
      <c r="BQ4729">
        <v>100</v>
      </c>
      <c r="BR4729">
        <v>415.58402275695533</v>
      </c>
      <c r="BS4729">
        <v>5.4456507357464594E-2</v>
      </c>
      <c r="BT4729">
        <v>3.3479232836718662E-4</v>
      </c>
      <c r="BU4729">
        <v>0</v>
      </c>
      <c r="BV4729">
        <v>0.53805340694598158</v>
      </c>
      <c r="BW4729">
        <v>13.509126667688587</v>
      </c>
      <c r="BX4729">
        <v>33.896557424333267</v>
      </c>
      <c r="BY4729">
        <v>30.377990862016926</v>
      </c>
      <c r="BZ4729">
        <v>896.50986872833039</v>
      </c>
      <c r="CA4729">
        <v>310.80163046184805</v>
      </c>
      <c r="CB4729">
        <v>224.59812322690306</v>
      </c>
      <c r="CC4729" s="156">
        <v>0.99</v>
      </c>
      <c r="CD4729">
        <v>1480</v>
      </c>
      <c r="CE4729">
        <v>0.12889841358445575</v>
      </c>
      <c r="CF4729">
        <v>4.9645513790733169</v>
      </c>
      <c r="CG4729">
        <v>0.16645093588055113</v>
      </c>
      <c r="CH4729">
        <v>4.9156901351647564</v>
      </c>
      <c r="CI4729">
        <v>13</v>
      </c>
    </row>
    <row r="4730" spans="47:87" x14ac:dyDescent="0.3">
      <c r="AU4730">
        <v>0.3</v>
      </c>
      <c r="AV4730">
        <v>19.618987398322261</v>
      </c>
      <c r="AW4730">
        <v>0.24796964304325969</v>
      </c>
      <c r="AX4730">
        <v>0.61539649184105483</v>
      </c>
      <c r="AY4730">
        <v>343.97549977934727</v>
      </c>
      <c r="AZ4730">
        <v>0.11080890239019654</v>
      </c>
      <c r="BA4730">
        <v>426.83432752273774</v>
      </c>
      <c r="BB4730">
        <v>295.70440510923339</v>
      </c>
      <c r="BC4730">
        <v>1</v>
      </c>
      <c r="BD4730">
        <v>42.274856231184543</v>
      </c>
      <c r="BE4730">
        <v>121.14690050709964</v>
      </c>
      <c r="BF4730">
        <v>10.519322234881839</v>
      </c>
      <c r="BG4730">
        <v>2.2056487125299054</v>
      </c>
      <c r="BH4730">
        <v>427.62599415166954</v>
      </c>
      <c r="BI4730">
        <v>0.2</v>
      </c>
      <c r="BJ4730">
        <v>2832.976268592673</v>
      </c>
      <c r="BK4730">
        <v>688.47458169472009</v>
      </c>
      <c r="BL4730">
        <v>901.15958723235963</v>
      </c>
      <c r="BM4730">
        <v>1015.1047380060505</v>
      </c>
      <c r="BN4730">
        <v>146.43280319084974</v>
      </c>
      <c r="BO4730">
        <v>22.229196856738206</v>
      </c>
      <c r="BP4730">
        <v>5.953998761898497E-2</v>
      </c>
      <c r="BQ4730">
        <v>100</v>
      </c>
      <c r="BR4730">
        <v>361.38380014286008</v>
      </c>
      <c r="BS4730">
        <v>5.3615702608849188E-2</v>
      </c>
      <c r="BT4730">
        <v>3.170250540995796E-4</v>
      </c>
      <c r="BU4730">
        <v>0</v>
      </c>
      <c r="BV4730">
        <v>0.56625321293119912</v>
      </c>
      <c r="BW4730">
        <v>15.41489434242976</v>
      </c>
      <c r="BX4730">
        <v>36.618038815412433</v>
      </c>
      <c r="BY4730">
        <v>34.164752813173898</v>
      </c>
      <c r="BZ4730">
        <v>1046.0243246450789</v>
      </c>
      <c r="CA4730">
        <v>156.31986676964814</v>
      </c>
      <c r="CB4730">
        <v>228.08435175786016</v>
      </c>
      <c r="CC4730" s="156">
        <v>0.92</v>
      </c>
      <c r="CD4730">
        <v>2170</v>
      </c>
      <c r="CE4730">
        <v>0.13871201887087925</v>
      </c>
      <c r="CF4730">
        <v>4.7273051304329519</v>
      </c>
      <c r="CG4730">
        <v>0.16921969480621568</v>
      </c>
      <c r="CH4730">
        <v>7.8961422477517713</v>
      </c>
      <c r="CI4730">
        <v>12</v>
      </c>
    </row>
    <row r="4731" spans="47:87" x14ac:dyDescent="0.3">
      <c r="AU4731">
        <v>0.3</v>
      </c>
      <c r="AV4731">
        <v>20.35656199830634</v>
      </c>
      <c r="AW4731">
        <v>0.26456766959910971</v>
      </c>
      <c r="AX4731">
        <v>1.1355854402162966</v>
      </c>
      <c r="AY4731">
        <v>319.945036313461</v>
      </c>
      <c r="AZ4731">
        <v>0.11939999146501426</v>
      </c>
      <c r="BA4731">
        <v>558.86750546705309</v>
      </c>
      <c r="BB4731">
        <v>333.84736070318075</v>
      </c>
      <c r="BC4731">
        <v>1</v>
      </c>
      <c r="BD4731">
        <v>42.872723008466522</v>
      </c>
      <c r="BE4731">
        <v>114.33330056935507</v>
      </c>
      <c r="BF4731">
        <v>22.306007355820849</v>
      </c>
      <c r="BG4731">
        <v>5.6235521689487555</v>
      </c>
      <c r="BH4731">
        <v>407.26198056504131</v>
      </c>
      <c r="BI4731">
        <v>0.19999999999999998</v>
      </c>
      <c r="BJ4731">
        <v>2910.6878175087727</v>
      </c>
      <c r="BK4731">
        <v>699.09687928239464</v>
      </c>
      <c r="BL4731">
        <v>916.84281331238697</v>
      </c>
      <c r="BM4731">
        <v>1075.2826876759607</v>
      </c>
      <c r="BN4731">
        <v>148.07339725996997</v>
      </c>
      <c r="BO4731">
        <v>23.440118538817366</v>
      </c>
      <c r="BP4731">
        <v>9.7132623040205743E-2</v>
      </c>
      <c r="BQ4731">
        <v>100</v>
      </c>
      <c r="BR4731">
        <v>301.28604035040394</v>
      </c>
      <c r="BS4731">
        <v>5.4631410891366299E-2</v>
      </c>
      <c r="BT4731">
        <v>3.2183684487297295E-4</v>
      </c>
      <c r="BU4731">
        <v>100.14001357280931</v>
      </c>
      <c r="BV4731">
        <v>0.52291232965772583</v>
      </c>
      <c r="BW4731">
        <v>14.086190210659732</v>
      </c>
      <c r="BX4731">
        <v>34.762284525605473</v>
      </c>
      <c r="BY4731">
        <v>32.533964870805555</v>
      </c>
      <c r="BZ4731">
        <v>1393.9394217473812</v>
      </c>
      <c r="CA4731">
        <v>304.9013916402248</v>
      </c>
      <c r="CB4731">
        <v>234.03638503784629</v>
      </c>
      <c r="CC4731" s="156">
        <v>1.06</v>
      </c>
      <c r="CD4731">
        <v>1030</v>
      </c>
      <c r="CE4731">
        <v>0.15438314383667895</v>
      </c>
      <c r="CF4731">
        <v>5.3807085021603802</v>
      </c>
      <c r="CG4731">
        <v>0.1999810417750689</v>
      </c>
      <c r="CH4731">
        <v>9.8293628618670343</v>
      </c>
      <c r="CI4731">
        <v>9</v>
      </c>
    </row>
    <row r="4732" spans="47:87" x14ac:dyDescent="0.3">
      <c r="AU4732">
        <v>0.3</v>
      </c>
      <c r="AV4732">
        <v>22.119080504640738</v>
      </c>
      <c r="AW4732">
        <v>0.26525446721436474</v>
      </c>
      <c r="AX4732">
        <v>1.3502592973000047</v>
      </c>
      <c r="AY4732">
        <v>332.91099456076847</v>
      </c>
      <c r="AZ4732">
        <v>0.11780137285946363</v>
      </c>
      <c r="BA4732">
        <v>453.76899460084684</v>
      </c>
      <c r="BB4732">
        <v>312.3849772108822</v>
      </c>
      <c r="BC4732">
        <v>1</v>
      </c>
      <c r="BD4732">
        <v>37.853775604339816</v>
      </c>
      <c r="BE4732">
        <v>95.641911091117777</v>
      </c>
      <c r="BF4732">
        <v>11.233709603347673</v>
      </c>
      <c r="BG4732">
        <v>4.6083085051329125</v>
      </c>
      <c r="BH4732">
        <v>435.78926381659574</v>
      </c>
      <c r="BI4732">
        <v>0.19999999999999996</v>
      </c>
      <c r="BJ4732">
        <v>2553.8504387637008</v>
      </c>
      <c r="BK4732">
        <v>686.0758299918773</v>
      </c>
      <c r="BL4732">
        <v>862.92398456017816</v>
      </c>
      <c r="BM4732">
        <v>915.87666947652963</v>
      </c>
      <c r="BN4732">
        <v>72.992654554499609</v>
      </c>
      <c r="BO4732">
        <v>24.001581260637398</v>
      </c>
      <c r="BP4732">
        <v>3.6647513044425276E-2</v>
      </c>
      <c r="BQ4732">
        <v>100</v>
      </c>
      <c r="BR4732">
        <v>348.69942822180712</v>
      </c>
      <c r="BS4732">
        <v>5.5577449934710872E-2</v>
      </c>
      <c r="BT4732">
        <v>2.9019750486314886E-4</v>
      </c>
      <c r="BU4732">
        <v>0</v>
      </c>
      <c r="BV4732">
        <v>0.56152068840724167</v>
      </c>
      <c r="BW4732">
        <v>13.430193265660971</v>
      </c>
      <c r="BX4732">
        <v>35.187064889002762</v>
      </c>
      <c r="BY4732">
        <v>32.255985623158345</v>
      </c>
      <c r="BZ4732">
        <v>850.78815541335121</v>
      </c>
      <c r="CA4732">
        <v>242.13928960202111</v>
      </c>
      <c r="CB4732">
        <v>221.32354661958232</v>
      </c>
      <c r="CC4732" s="156">
        <v>0.87</v>
      </c>
      <c r="CD4732">
        <v>2030</v>
      </c>
      <c r="CE4732">
        <v>0.14451492376610608</v>
      </c>
      <c r="CF4732">
        <v>6.1125036830301864</v>
      </c>
      <c r="CG4732">
        <v>0.1764506678439719</v>
      </c>
      <c r="CH4732">
        <v>10.346705072548888</v>
      </c>
      <c r="CI4732">
        <v>10</v>
      </c>
    </row>
    <row r="4733" spans="47:87" x14ac:dyDescent="0.3">
      <c r="AU4733">
        <v>0.3</v>
      </c>
      <c r="AV4733">
        <v>19.750122660626495</v>
      </c>
      <c r="AW4733">
        <v>0.28926072925777524</v>
      </c>
      <c r="AX4733">
        <v>1.6202862839125596</v>
      </c>
      <c r="AY4733">
        <v>290.91253190978387</v>
      </c>
      <c r="AZ4733">
        <v>0.10422028214751206</v>
      </c>
      <c r="BA4733">
        <v>487.75618453556137</v>
      </c>
      <c r="BB4733">
        <v>327.0471748148064</v>
      </c>
      <c r="BC4733">
        <v>1</v>
      </c>
      <c r="BD4733">
        <v>39.627946778443295</v>
      </c>
      <c r="BE4733">
        <v>91.604292715065483</v>
      </c>
      <c r="BF4733">
        <v>9.6574851722839181</v>
      </c>
      <c r="BG4733">
        <v>5.7403452865583695</v>
      </c>
      <c r="BH4733">
        <v>391.38200864659211</v>
      </c>
      <c r="BI4733">
        <v>0.2</v>
      </c>
      <c r="BJ4733">
        <v>2452.9030617240796</v>
      </c>
      <c r="BK4733">
        <v>710.4875615889506</v>
      </c>
      <c r="BL4733">
        <v>938.6700072096379</v>
      </c>
      <c r="BM4733">
        <v>901.9755580518954</v>
      </c>
      <c r="BN4733">
        <v>191.80422008697886</v>
      </c>
      <c r="BO4733">
        <v>26.181418432692531</v>
      </c>
      <c r="BP4733">
        <v>3.9156284661451067E-2</v>
      </c>
      <c r="BQ4733">
        <v>100</v>
      </c>
      <c r="BR4733">
        <v>363.43622843374959</v>
      </c>
      <c r="BS4733">
        <v>5.6763555583435175E-2</v>
      </c>
      <c r="BT4733">
        <v>2.9132960375406096E-4</v>
      </c>
      <c r="BU4733">
        <v>22.352731284295185</v>
      </c>
      <c r="BV4733">
        <v>0.4948519478194443</v>
      </c>
      <c r="BW4733">
        <v>15.557637549164159</v>
      </c>
      <c r="BX4733">
        <v>35.445474999370411</v>
      </c>
      <c r="BY4733">
        <v>25.896584576256494</v>
      </c>
      <c r="BZ4733">
        <v>1135.9392729847893</v>
      </c>
      <c r="CA4733">
        <v>246.83978411231601</v>
      </c>
      <c r="CB4733">
        <v>231.13395225351246</v>
      </c>
      <c r="CC4733" s="156">
        <v>0.92</v>
      </c>
      <c r="CD4733">
        <v>2150</v>
      </c>
      <c r="CE4733">
        <v>3.6632822851351721E-2</v>
      </c>
      <c r="CF4733">
        <v>2.4660501722748567</v>
      </c>
      <c r="CG4733">
        <v>8.1550600281516367E-2</v>
      </c>
      <c r="CH4733">
        <v>-11.728930263666856</v>
      </c>
      <c r="CI4733" t="s">
        <v>479</v>
      </c>
    </row>
    <row r="4734" spans="47:87" x14ac:dyDescent="0.3">
      <c r="AU4734">
        <v>0.3</v>
      </c>
      <c r="AV4734">
        <v>19.956781597439299</v>
      </c>
      <c r="AW4734">
        <v>0.30132737305041224</v>
      </c>
      <c r="AX4734">
        <v>0.51450175232076023</v>
      </c>
      <c r="AY4734">
        <v>325.74812642083566</v>
      </c>
      <c r="AZ4734">
        <v>0.10563246057716019</v>
      </c>
      <c r="BA4734">
        <v>498.67370631646492</v>
      </c>
      <c r="BB4734">
        <v>331.59282365500468</v>
      </c>
      <c r="BC4734">
        <v>1</v>
      </c>
      <c r="BD4734">
        <v>41.662931806937763</v>
      </c>
      <c r="BE4734">
        <v>114.64080742416755</v>
      </c>
      <c r="BF4734">
        <v>7.0062347256002617</v>
      </c>
      <c r="BG4734">
        <v>5.1387359381286641</v>
      </c>
      <c r="BH4734">
        <v>418.80215100992575</v>
      </c>
      <c r="BI4734">
        <v>0.20000000000000007</v>
      </c>
      <c r="BJ4734">
        <v>2706.5693990132531</v>
      </c>
      <c r="BK4734">
        <v>700.50300253317528</v>
      </c>
      <c r="BL4734">
        <v>834.08791001655175</v>
      </c>
      <c r="BM4734">
        <v>872.94508181907975</v>
      </c>
      <c r="BN4734">
        <v>142.58043640748809</v>
      </c>
      <c r="BO4734">
        <v>27.370504110797409</v>
      </c>
      <c r="BP4734">
        <v>2.9043795920951496E-2</v>
      </c>
      <c r="BQ4734">
        <v>100</v>
      </c>
      <c r="BR4734">
        <v>293.61569667958264</v>
      </c>
      <c r="BS4734">
        <v>5.4803143104479778E-2</v>
      </c>
      <c r="BT4734">
        <v>2.9706541781887092E-4</v>
      </c>
      <c r="BU4734">
        <v>91.867392098629921</v>
      </c>
      <c r="BV4734">
        <v>0.55448071337012061</v>
      </c>
      <c r="BW4734">
        <v>14.290046418451166</v>
      </c>
      <c r="BX4734">
        <v>35.294302995082326</v>
      </c>
      <c r="BY4734">
        <v>37.811730331225107</v>
      </c>
      <c r="BZ4734">
        <v>1140.0594807833183</v>
      </c>
      <c r="CA4734">
        <v>262.09196109694886</v>
      </c>
      <c r="CB4734">
        <v>231.01097193714045</v>
      </c>
      <c r="CC4734" s="156">
        <v>1.1399999999999999</v>
      </c>
      <c r="CD4734">
        <v>1020</v>
      </c>
      <c r="CE4734">
        <v>0.16840183099549066</v>
      </c>
      <c r="CF4734">
        <v>5.5469446401042557</v>
      </c>
      <c r="CG4734">
        <v>0.20558829798771092</v>
      </c>
      <c r="CH4734">
        <v>17.419996885554905</v>
      </c>
      <c r="CI4734">
        <v>8</v>
      </c>
    </row>
    <row r="4735" spans="47:87" x14ac:dyDescent="0.3">
      <c r="AU4735">
        <v>0.3</v>
      </c>
      <c r="AV4735">
        <v>19.042425898927387</v>
      </c>
      <c r="AW4735">
        <v>0.36456238552569625</v>
      </c>
      <c r="AX4735">
        <v>1.0610288296447086</v>
      </c>
      <c r="AY4735">
        <v>328.70871657641817</v>
      </c>
      <c r="AZ4735">
        <v>8.8640419954766278E-2</v>
      </c>
      <c r="BA4735">
        <v>446.70668302674113</v>
      </c>
      <c r="BB4735">
        <v>370.42849004874006</v>
      </c>
      <c r="BC4735">
        <v>1</v>
      </c>
      <c r="BD4735">
        <v>36.057172860110967</v>
      </c>
      <c r="BE4735">
        <v>96.254249968322767</v>
      </c>
      <c r="BF4735">
        <v>22.773206968150923</v>
      </c>
      <c r="BG4735">
        <v>4.3738736470137152</v>
      </c>
      <c r="BH4735">
        <v>406.32302680957804</v>
      </c>
      <c r="BI4735">
        <v>0.20000000000000007</v>
      </c>
      <c r="BJ4735">
        <v>3035.4922823515358</v>
      </c>
      <c r="BK4735">
        <v>693.38895294494102</v>
      </c>
      <c r="BL4735">
        <v>832.27624178642327</v>
      </c>
      <c r="BM4735">
        <v>890.01933837477861</v>
      </c>
      <c r="BN4735">
        <v>161.89401406751841</v>
      </c>
      <c r="BO4735">
        <v>33.007174720663564</v>
      </c>
      <c r="BP4735">
        <v>4.8332369731676761E-2</v>
      </c>
      <c r="BQ4735">
        <v>100</v>
      </c>
      <c r="BR4735">
        <v>321.4702468670024</v>
      </c>
      <c r="BS4735">
        <v>5.4157757348145659E-2</v>
      </c>
      <c r="BT4735">
        <v>3.1543821357981526E-4</v>
      </c>
      <c r="BU4735">
        <v>19.683316276952386</v>
      </c>
      <c r="BV4735">
        <v>0.54476338389559686</v>
      </c>
      <c r="BW4735">
        <v>14.642315366922308</v>
      </c>
      <c r="BX4735">
        <v>40.794970820442146</v>
      </c>
      <c r="BY4735">
        <v>34.992463916704907</v>
      </c>
      <c r="BZ4735">
        <v>908.22376410012919</v>
      </c>
      <c r="CA4735">
        <v>157.87525600023469</v>
      </c>
      <c r="CB4735">
        <v>250.74708093890115</v>
      </c>
      <c r="CC4735" s="156">
        <v>0.83</v>
      </c>
      <c r="CD4735">
        <v>2030</v>
      </c>
      <c r="CE4735">
        <v>0.17625856405507467</v>
      </c>
      <c r="CF4735">
        <v>4.8768300851730473</v>
      </c>
      <c r="CG4735">
        <v>0.18075477203006238</v>
      </c>
      <c r="CH4735">
        <v>13.929015833546455</v>
      </c>
      <c r="CI4735">
        <v>8</v>
      </c>
    </row>
    <row r="4736" spans="47:87" x14ac:dyDescent="0.3">
      <c r="AU4736">
        <v>0.3</v>
      </c>
      <c r="AV4736">
        <v>21.085894547887261</v>
      </c>
      <c r="AW4736">
        <v>0.25560846839942969</v>
      </c>
      <c r="AX4736">
        <v>1.4978811984102929</v>
      </c>
      <c r="AY4736">
        <v>310.15661710828186</v>
      </c>
      <c r="AZ4736">
        <v>9.8992802155922863E-2</v>
      </c>
      <c r="BA4736">
        <v>294.93399226031016</v>
      </c>
      <c r="BB4736">
        <v>382.73045969965875</v>
      </c>
      <c r="BC4736">
        <v>1</v>
      </c>
      <c r="BD4736">
        <v>38.566312121486526</v>
      </c>
      <c r="BE4736">
        <v>97.629095234054006</v>
      </c>
      <c r="BF4736">
        <v>7.0934112303127499</v>
      </c>
      <c r="BG4736">
        <v>3.0260446984203258</v>
      </c>
      <c r="BH4736">
        <v>453.20026803987798</v>
      </c>
      <c r="BI4736">
        <v>0.20000000000000004</v>
      </c>
      <c r="BJ4736">
        <v>2499.2166577443254</v>
      </c>
      <c r="BK4736">
        <v>659.10459717067681</v>
      </c>
      <c r="BL4736">
        <v>870.67999855308801</v>
      </c>
      <c r="BM4736">
        <v>921.39499323282234</v>
      </c>
      <c r="BN4736">
        <v>146.2390853293941</v>
      </c>
      <c r="BO4736">
        <v>23.238555893078999</v>
      </c>
      <c r="BP4736">
        <v>2.2062472669292926E-2</v>
      </c>
      <c r="BQ4736">
        <v>100</v>
      </c>
      <c r="BR4736">
        <v>307.00835633849891</v>
      </c>
      <c r="BS4736">
        <v>6.0116950551411003E-2</v>
      </c>
      <c r="BT4736">
        <v>2.9690989814887313E-4</v>
      </c>
      <c r="BU4736">
        <v>94.231926754462137</v>
      </c>
      <c r="BV4736">
        <v>0.55456254367784763</v>
      </c>
      <c r="BW4736">
        <v>16.873784691986522</v>
      </c>
      <c r="BX4736">
        <v>36.238829015287287</v>
      </c>
      <c r="BY4736">
        <v>31.906205488781858</v>
      </c>
      <c r="BZ4736">
        <v>1033.220588962077</v>
      </c>
      <c r="CA4736">
        <v>166.77123740912185</v>
      </c>
      <c r="CB4736">
        <v>258.53870832158645</v>
      </c>
      <c r="CC4736" s="156">
        <v>0.97</v>
      </c>
      <c r="CD4736">
        <v>1350</v>
      </c>
      <c r="CE4736">
        <v>0.22262516978872959</v>
      </c>
      <c r="CF4736">
        <v>6.8732895906809883</v>
      </c>
      <c r="CG4736">
        <v>0.26827943941493315</v>
      </c>
      <c r="CH4736">
        <v>26.69085220494884</v>
      </c>
      <c r="CI4736">
        <v>6</v>
      </c>
    </row>
    <row r="4737" spans="47:87" x14ac:dyDescent="0.3">
      <c r="AU4737">
        <v>0.3</v>
      </c>
      <c r="AV4737">
        <v>20.859156778175212</v>
      </c>
      <c r="AW4737">
        <v>0.30626706549320593</v>
      </c>
      <c r="AX4737">
        <v>0</v>
      </c>
      <c r="AY4737">
        <v>332.68206673565015</v>
      </c>
      <c r="AZ4737">
        <v>0.11308344953047074</v>
      </c>
      <c r="BA4737">
        <v>432.58724780986461</v>
      </c>
      <c r="BB4737">
        <v>311.92592742444731</v>
      </c>
      <c r="BC4737">
        <v>1</v>
      </c>
      <c r="BD4737">
        <v>42.938728884985913</v>
      </c>
      <c r="BE4737">
        <v>116.9515310343286</v>
      </c>
      <c r="BF4737">
        <v>25.692580555896313</v>
      </c>
      <c r="BG4737">
        <v>6.5308616478105055</v>
      </c>
      <c r="BH4737">
        <v>440.98085059992894</v>
      </c>
      <c r="BI4737">
        <v>0.2</v>
      </c>
      <c r="BJ4737">
        <v>2879.3390901482599</v>
      </c>
      <c r="BK4737">
        <v>673.5543424843064</v>
      </c>
      <c r="BL4737">
        <v>893.01793321931609</v>
      </c>
      <c r="BM4737">
        <v>1012.0249313961516</v>
      </c>
      <c r="BN4737">
        <v>132.67382387161206</v>
      </c>
      <c r="BO4737">
        <v>27.694327752069704</v>
      </c>
      <c r="BP4737">
        <v>4.4643661157614006E-2</v>
      </c>
      <c r="BQ4737">
        <v>100</v>
      </c>
      <c r="BR4737">
        <v>328.01823594614018</v>
      </c>
      <c r="BS4737">
        <v>5.3714273183776057E-2</v>
      </c>
      <c r="BT4737">
        <v>3.1881530965993063E-4</v>
      </c>
      <c r="BU4737">
        <v>24.53347416921472</v>
      </c>
      <c r="BV4737">
        <v>0.55014612457302092</v>
      </c>
      <c r="BW4737">
        <v>14.190306603607617</v>
      </c>
      <c r="BX4737">
        <v>34.413408412954503</v>
      </c>
      <c r="BY4737">
        <v>32.968006219389181</v>
      </c>
      <c r="BZ4737">
        <v>799.08127153507553</v>
      </c>
      <c r="CA4737">
        <v>338.52838947114378</v>
      </c>
      <c r="CB4737">
        <v>235.90261656859423</v>
      </c>
      <c r="CC4737" s="156">
        <v>0.83</v>
      </c>
      <c r="CD4737">
        <v>1310</v>
      </c>
      <c r="CE4737">
        <v>0.1264860409937707</v>
      </c>
      <c r="CF4737">
        <v>5.6460854608770337</v>
      </c>
      <c r="CG4737">
        <v>0.15186215912797718</v>
      </c>
      <c r="CH4737">
        <v>10.95481641240762</v>
      </c>
      <c r="CI4737">
        <v>12</v>
      </c>
    </row>
    <row r="4738" spans="47:87" x14ac:dyDescent="0.3">
      <c r="AU4738">
        <v>0.3</v>
      </c>
      <c r="AV4738">
        <v>21.218446389385985</v>
      </c>
      <c r="AW4738">
        <v>0.29576269006531569</v>
      </c>
      <c r="AX4738">
        <v>1.2847566314111876</v>
      </c>
      <c r="AY4738">
        <v>349.90458504627463</v>
      </c>
      <c r="AZ4738">
        <v>8.2234671101032608E-2</v>
      </c>
      <c r="BA4738">
        <v>374.42544496451404</v>
      </c>
      <c r="BB4738">
        <v>369.89934503968084</v>
      </c>
      <c r="BC4738">
        <v>1</v>
      </c>
      <c r="BD4738">
        <v>36.814600249041412</v>
      </c>
      <c r="BE4738">
        <v>95.757641418103901</v>
      </c>
      <c r="BF4738">
        <v>22.341849801006628</v>
      </c>
      <c r="BG4738">
        <v>5.6461691437723154</v>
      </c>
      <c r="BH4738">
        <v>401.43309578656584</v>
      </c>
      <c r="BI4738">
        <v>0.20000000000000004</v>
      </c>
      <c r="BJ4738">
        <v>2384.0614843089625</v>
      </c>
      <c r="BK4738">
        <v>693.16960757509014</v>
      </c>
      <c r="BL4738">
        <v>855.08232693793047</v>
      </c>
      <c r="BM4738">
        <v>965.83332224303308</v>
      </c>
      <c r="BN4738">
        <v>59.204543974891095</v>
      </c>
      <c r="BO4738">
        <v>26.930737867029787</v>
      </c>
      <c r="BP4738">
        <v>2.064028299765043E-2</v>
      </c>
      <c r="BQ4738">
        <v>100</v>
      </c>
      <c r="BR4738">
        <v>374.78620795166142</v>
      </c>
      <c r="BS4738">
        <v>5.164840931286125E-2</v>
      </c>
      <c r="BT4738">
        <v>2.8260190711026868E-4</v>
      </c>
      <c r="BU4738">
        <v>147.80979338625087</v>
      </c>
      <c r="BV4738">
        <v>0.56807646561582092</v>
      </c>
      <c r="BW4738">
        <v>15.251801210512779</v>
      </c>
      <c r="BX4738">
        <v>39.799823133770623</v>
      </c>
      <c r="BY4738">
        <v>33.456079792071613</v>
      </c>
      <c r="BZ4738">
        <v>745.96119779602827</v>
      </c>
      <c r="CA4738">
        <v>341.93781268857646</v>
      </c>
      <c r="CB4738">
        <v>239.61455460009554</v>
      </c>
      <c r="CC4738" s="156">
        <v>0.84</v>
      </c>
      <c r="CD4738">
        <v>1710</v>
      </c>
      <c r="CE4738">
        <v>0.20407998394302496</v>
      </c>
      <c r="CF4738">
        <v>7.0853318725380916</v>
      </c>
      <c r="CG4738">
        <v>0.27035152401823193</v>
      </c>
      <c r="CH4738">
        <v>18.842423482352281</v>
      </c>
      <c r="CI4738">
        <v>6</v>
      </c>
    </row>
    <row r="4739" spans="47:87" x14ac:dyDescent="0.3">
      <c r="AU4739">
        <v>0.3</v>
      </c>
      <c r="AV4739">
        <v>19.31618566277179</v>
      </c>
      <c r="AW4739">
        <v>0.33915928635889847</v>
      </c>
      <c r="AX4739">
        <v>2.4350192368604677</v>
      </c>
      <c r="AY4739">
        <v>316.56596617038008</v>
      </c>
      <c r="AZ4739">
        <v>0.12008506529756376</v>
      </c>
      <c r="BA4739">
        <v>435.4746580623015</v>
      </c>
      <c r="BB4739">
        <v>205.53668646377778</v>
      </c>
      <c r="BC4739">
        <v>1</v>
      </c>
      <c r="BD4739">
        <v>33.303469117179546</v>
      </c>
      <c r="BE4739">
        <v>96.999759995296486</v>
      </c>
      <c r="BF4739">
        <v>4.8073081066922443</v>
      </c>
      <c r="BG4739">
        <v>3.3111186930896501</v>
      </c>
      <c r="BH4739">
        <v>404.71796227712156</v>
      </c>
      <c r="BI4739">
        <v>0.2</v>
      </c>
      <c r="BJ4739">
        <v>2682.2284074190161</v>
      </c>
      <c r="BK4739">
        <v>678.67071949613512</v>
      </c>
      <c r="BL4739">
        <v>834.6901041944144</v>
      </c>
      <c r="BM4739">
        <v>1122.0042667633597</v>
      </c>
      <c r="BN4739">
        <v>118.96509423716979</v>
      </c>
      <c r="BO4739">
        <v>30.762808355106969</v>
      </c>
      <c r="BP4739">
        <v>3.8034103897712189E-2</v>
      </c>
      <c r="BQ4739">
        <v>100</v>
      </c>
      <c r="BR4739">
        <v>357.1368414931776</v>
      </c>
      <c r="BS4739">
        <v>5.1107571679657009E-2</v>
      </c>
      <c r="BT4739">
        <v>2.9571741999107705E-4</v>
      </c>
      <c r="BU4739">
        <v>0</v>
      </c>
      <c r="BV4739">
        <v>0.57894747960904758</v>
      </c>
      <c r="BW4739">
        <v>14.910754925783309</v>
      </c>
      <c r="BX4739">
        <v>32.875212430031226</v>
      </c>
      <c r="BY4739">
        <v>31.577554080944271</v>
      </c>
      <c r="BZ4739">
        <v>1093.7319541917366</v>
      </c>
      <c r="CA4739">
        <v>223.15621261889632</v>
      </c>
      <c r="CB4739">
        <v>219.23189163649644</v>
      </c>
      <c r="CC4739" s="156">
        <v>0.8</v>
      </c>
      <c r="CD4739">
        <v>1510</v>
      </c>
      <c r="CE4739">
        <v>0.16087844830522369</v>
      </c>
      <c r="CF4739">
        <v>6.270177117969725</v>
      </c>
      <c r="CG4739">
        <v>0.19612343631904069</v>
      </c>
      <c r="CH4739">
        <v>13.194525112199932</v>
      </c>
      <c r="CI4739">
        <v>9</v>
      </c>
    </row>
    <row r="4740" spans="47:87" x14ac:dyDescent="0.3">
      <c r="AU4740">
        <v>0.3</v>
      </c>
      <c r="AV4740">
        <v>19.616458644756538</v>
      </c>
      <c r="AW4740">
        <v>0.33202130302447547</v>
      </c>
      <c r="AX4740">
        <v>1.4036532490316751</v>
      </c>
      <c r="AY4740">
        <v>311.29806461479694</v>
      </c>
      <c r="AZ4740">
        <v>0.12077311662458552</v>
      </c>
      <c r="BA4740">
        <v>504.68806825627081</v>
      </c>
      <c r="BB4740">
        <v>387.32707549910378</v>
      </c>
      <c r="BC4740">
        <v>1</v>
      </c>
      <c r="BD4740">
        <v>50.11728886882571</v>
      </c>
      <c r="BE4740">
        <v>113.45300207799723</v>
      </c>
      <c r="BF4740">
        <v>17.174773709241155</v>
      </c>
      <c r="BG4740">
        <v>5.1473187595194254</v>
      </c>
      <c r="BH4740">
        <v>395.57229796679962</v>
      </c>
      <c r="BI4740">
        <v>0.2</v>
      </c>
      <c r="BJ4740">
        <v>3013.4222445626938</v>
      </c>
      <c r="BK4740">
        <v>688.40352254627044</v>
      </c>
      <c r="BL4740">
        <v>860.99926713314767</v>
      </c>
      <c r="BM4740">
        <v>1038.5363705086172</v>
      </c>
      <c r="BN4740">
        <v>182.96727429508834</v>
      </c>
      <c r="BO4740">
        <v>29.820170536392833</v>
      </c>
      <c r="BP4740">
        <v>7.3038839420719981E-2</v>
      </c>
      <c r="BQ4740">
        <v>100</v>
      </c>
      <c r="BR4740">
        <v>347.50738286728927</v>
      </c>
      <c r="BS4740">
        <v>6.0141325641537402E-2</v>
      </c>
      <c r="BT4740">
        <v>3.2136221158564072E-4</v>
      </c>
      <c r="BU4740">
        <v>52.476081594285283</v>
      </c>
      <c r="BV4740">
        <v>0.5387846805808747</v>
      </c>
      <c r="BW4740">
        <v>13.964160943502279</v>
      </c>
      <c r="BX4740">
        <v>34.420634940580342</v>
      </c>
      <c r="BY4740">
        <v>33.564100697278832</v>
      </c>
      <c r="BZ4740">
        <v>1021.7085573968213</v>
      </c>
      <c r="CA4740">
        <v>223.76024825668128</v>
      </c>
      <c r="CB4740">
        <v>227.67869463048018</v>
      </c>
      <c r="CC4740" s="156">
        <v>1.07</v>
      </c>
      <c r="CD4740">
        <v>1320</v>
      </c>
      <c r="CE4740">
        <v>0.13977163696084149</v>
      </c>
      <c r="CF4740">
        <v>4.410158263737487</v>
      </c>
      <c r="CG4740">
        <v>0.17378403262265374</v>
      </c>
      <c r="CH4740">
        <v>7.3562063314758399</v>
      </c>
      <c r="CI4740">
        <v>11</v>
      </c>
    </row>
    <row r="4741" spans="47:87" x14ac:dyDescent="0.3">
      <c r="AU4741">
        <v>0.3</v>
      </c>
      <c r="AV4741">
        <v>19.428393189806723</v>
      </c>
      <c r="AW4741">
        <v>0.31987527626300388</v>
      </c>
      <c r="AX4741">
        <v>1.45049396002278</v>
      </c>
      <c r="AY4741">
        <v>362.01658568581644</v>
      </c>
      <c r="AZ4741">
        <v>8.7446586474743432E-2</v>
      </c>
      <c r="BA4741">
        <v>413.2683039023384</v>
      </c>
      <c r="BB4741">
        <v>329.14291527179046</v>
      </c>
      <c r="BC4741">
        <v>1</v>
      </c>
      <c r="BD4741">
        <v>46.232288982705526</v>
      </c>
      <c r="BE4741">
        <v>93.60933776732665</v>
      </c>
      <c r="BF4741">
        <v>11.84499941818367</v>
      </c>
      <c r="BG4741">
        <v>4.1228904695822663</v>
      </c>
      <c r="BH4741">
        <v>442.86747697597411</v>
      </c>
      <c r="BI4741">
        <v>0.2</v>
      </c>
      <c r="BJ4741">
        <v>2694.7543348148624</v>
      </c>
      <c r="BK4741">
        <v>685.00507043357732</v>
      </c>
      <c r="BL4741">
        <v>932.40564020287218</v>
      </c>
      <c r="BM4741">
        <v>996.37957564098258</v>
      </c>
      <c r="BN4741">
        <v>152.35190074164322</v>
      </c>
      <c r="BO4741">
        <v>29.238830790446801</v>
      </c>
      <c r="BP4741">
        <v>8.6771161909097241E-3</v>
      </c>
      <c r="BQ4741">
        <v>100</v>
      </c>
      <c r="BR4741">
        <v>337.23142399085447</v>
      </c>
      <c r="BS4741">
        <v>5.7029863892290866E-2</v>
      </c>
      <c r="BT4741">
        <v>2.7008668588201574E-4</v>
      </c>
      <c r="BU4741">
        <v>0</v>
      </c>
      <c r="BV4741">
        <v>0.57759459275285552</v>
      </c>
      <c r="BW4741">
        <v>16.961764220029714</v>
      </c>
      <c r="BX4741">
        <v>37.058333603081223</v>
      </c>
      <c r="BY4741">
        <v>39.108772868483307</v>
      </c>
      <c r="BZ4741">
        <v>1052.4017227606498</v>
      </c>
      <c r="CA4741">
        <v>200.76050292887561</v>
      </c>
      <c r="CB4741">
        <v>239.40103985625512</v>
      </c>
      <c r="CC4741" s="156">
        <v>1.19</v>
      </c>
      <c r="CD4741">
        <v>1670</v>
      </c>
      <c r="CE4741">
        <v>2.7157254852225421E-2</v>
      </c>
      <c r="CF4741">
        <v>2.1963480791453325</v>
      </c>
      <c r="CG4741">
        <v>7.5550481890602941E-2</v>
      </c>
      <c r="CH4741">
        <v>-12.209404381486127</v>
      </c>
      <c r="CI4741" t="s">
        <v>479</v>
      </c>
    </row>
    <row r="4742" spans="47:87" x14ac:dyDescent="0.3">
      <c r="AU4742">
        <v>0.3</v>
      </c>
      <c r="AV4742">
        <v>20.438147210963855</v>
      </c>
      <c r="AW4742">
        <v>0.29220761980352949</v>
      </c>
      <c r="AX4742">
        <v>2.2782069256753292</v>
      </c>
      <c r="AY4742">
        <v>319.99277914026084</v>
      </c>
      <c r="AZ4742">
        <v>9.6181665899227706E-2</v>
      </c>
      <c r="BA4742">
        <v>469.89350342910336</v>
      </c>
      <c r="BB4742">
        <v>377.79381450329129</v>
      </c>
      <c r="BC4742">
        <v>1</v>
      </c>
      <c r="BD4742">
        <v>45.914676198540747</v>
      </c>
      <c r="BE4742">
        <v>111.3630151542181</v>
      </c>
      <c r="BF4742">
        <v>13.661579185173419</v>
      </c>
      <c r="BG4742">
        <v>4.9672636362642875</v>
      </c>
      <c r="BH4742">
        <v>423.6360390808411</v>
      </c>
      <c r="BI4742">
        <v>0.2</v>
      </c>
      <c r="BJ4742">
        <v>2338.1761515109747</v>
      </c>
      <c r="BK4742">
        <v>683.19270893963608</v>
      </c>
      <c r="BL4742">
        <v>880.13671096807616</v>
      </c>
      <c r="BM4742">
        <v>976.5163149491724</v>
      </c>
      <c r="BN4742">
        <v>169.62807653564698</v>
      </c>
      <c r="BO4742">
        <v>26.158980845652977</v>
      </c>
      <c r="BP4742">
        <v>7.4687816151970551E-2</v>
      </c>
      <c r="BQ4742">
        <v>100</v>
      </c>
      <c r="BR4742">
        <v>395.59129726876779</v>
      </c>
      <c r="BS4742">
        <v>5.6251567680804533E-2</v>
      </c>
      <c r="BT4742">
        <v>2.9063353527364479E-4</v>
      </c>
      <c r="BU4742">
        <v>0</v>
      </c>
      <c r="BV4742">
        <v>0.53798674363857124</v>
      </c>
      <c r="BW4742">
        <v>14.266987258913101</v>
      </c>
      <c r="BX4742">
        <v>35.334418618088968</v>
      </c>
      <c r="BY4742">
        <v>31.815517142060969</v>
      </c>
      <c r="BZ4742">
        <v>1127.2789396245441</v>
      </c>
      <c r="CA4742">
        <v>291.81927487815187</v>
      </c>
      <c r="CB4742">
        <v>239.02970935926353</v>
      </c>
      <c r="CC4742" s="156">
        <v>0.93</v>
      </c>
      <c r="CD4742">
        <v>1780</v>
      </c>
      <c r="CE4742">
        <v>0.16332508940484214</v>
      </c>
      <c r="CF4742">
        <v>5.5729372353816293</v>
      </c>
      <c r="CG4742">
        <v>0.19928486001096127</v>
      </c>
      <c r="CH4742">
        <v>16.673338395721505</v>
      </c>
      <c r="CI4742">
        <v>8</v>
      </c>
    </row>
    <row r="4743" spans="47:87" x14ac:dyDescent="0.3">
      <c r="AU4743">
        <v>0.3</v>
      </c>
      <c r="AV4743">
        <v>19.805382756207184</v>
      </c>
      <c r="AW4743">
        <v>0.26685817299293957</v>
      </c>
      <c r="AX4743">
        <v>1.5237986474293501</v>
      </c>
      <c r="AY4743">
        <v>353.246377766536</v>
      </c>
      <c r="AZ4743">
        <v>9.5187672402605089E-2</v>
      </c>
      <c r="BA4743">
        <v>492.99179636201279</v>
      </c>
      <c r="BB4743">
        <v>332.37665849757326</v>
      </c>
      <c r="BC4743">
        <v>1</v>
      </c>
      <c r="BD4743">
        <v>40.418996094338539</v>
      </c>
      <c r="BE4743">
        <v>115.31682304485263</v>
      </c>
      <c r="BF4743">
        <v>16.926447428067448</v>
      </c>
      <c r="BG4743">
        <v>5.7423832531200256</v>
      </c>
      <c r="BH4743">
        <v>473.27874339986107</v>
      </c>
      <c r="BI4743">
        <v>0.2</v>
      </c>
      <c r="BJ4743">
        <v>2625.2643964812428</v>
      </c>
      <c r="BK4743">
        <v>686.14930586772425</v>
      </c>
      <c r="BL4743">
        <v>896.87633347158783</v>
      </c>
      <c r="BM4743">
        <v>1005.2915906339132</v>
      </c>
      <c r="BN4743">
        <v>21.928164023603106</v>
      </c>
      <c r="BO4743">
        <v>24.035951324618953</v>
      </c>
      <c r="BP4743">
        <v>5.0420101059611581E-2</v>
      </c>
      <c r="BQ4743">
        <v>100</v>
      </c>
      <c r="BR4743">
        <v>340.80321334259708</v>
      </c>
      <c r="BS4743">
        <v>5.3345978373427055E-2</v>
      </c>
      <c r="BT4743">
        <v>3.0322886976419351E-4</v>
      </c>
      <c r="BU4743">
        <v>72.19872004948499</v>
      </c>
      <c r="BV4743">
        <v>0.6096443428488858</v>
      </c>
      <c r="BW4743">
        <v>15.161409938463599</v>
      </c>
      <c r="BX4743">
        <v>36.3523537868193</v>
      </c>
      <c r="BY4743">
        <v>32.883338137286188</v>
      </c>
      <c r="BZ4743">
        <v>984.4345297593344</v>
      </c>
      <c r="CA4743">
        <v>271.12537424601436</v>
      </c>
      <c r="CB4743">
        <v>245.30247721575694</v>
      </c>
      <c r="CC4743" s="156">
        <v>1.03</v>
      </c>
      <c r="CD4743">
        <v>1830</v>
      </c>
      <c r="CE4743">
        <v>0.11378694312696691</v>
      </c>
      <c r="CF4743">
        <v>4.8197617702514819</v>
      </c>
      <c r="CG4743">
        <v>0.15343598537860198</v>
      </c>
      <c r="CH4743">
        <v>-0.79827475688518978</v>
      </c>
      <c r="CI4743" t="s">
        <v>479</v>
      </c>
    </row>
    <row r="4744" spans="47:87" x14ac:dyDescent="0.3">
      <c r="AU4744">
        <v>0.3</v>
      </c>
      <c r="AV4744">
        <v>23.126166082249139</v>
      </c>
      <c r="AW4744">
        <v>0.32174058709145026</v>
      </c>
      <c r="AX4744">
        <v>1.4174758008519344</v>
      </c>
      <c r="AY4744">
        <v>314.63099820619442</v>
      </c>
      <c r="AZ4744">
        <v>0.11061021457178678</v>
      </c>
      <c r="BA4744">
        <v>455.50553650291357</v>
      </c>
      <c r="BB4744">
        <v>416.57062998887216</v>
      </c>
      <c r="BC4744">
        <v>1</v>
      </c>
      <c r="BD4744">
        <v>40.347133297057439</v>
      </c>
      <c r="BE4744">
        <v>100.71452026715431</v>
      </c>
      <c r="BF4744">
        <v>17.118138180382065</v>
      </c>
      <c r="BG4744">
        <v>5.1678906717508415</v>
      </c>
      <c r="BH4744">
        <v>416.59965703268739</v>
      </c>
      <c r="BI4744">
        <v>0.20000000000000004</v>
      </c>
      <c r="BJ4744">
        <v>2463.4794717625018</v>
      </c>
      <c r="BK4744">
        <v>677.07657763164673</v>
      </c>
      <c r="BL4744">
        <v>896.66087143807124</v>
      </c>
      <c r="BM4744">
        <v>1018.7328196988834</v>
      </c>
      <c r="BN4744">
        <v>156.96938132196269</v>
      </c>
      <c r="BO4744">
        <v>28.953332407041106</v>
      </c>
      <c r="BP4744">
        <v>6.395075352987209E-2</v>
      </c>
      <c r="BQ4744">
        <v>100</v>
      </c>
      <c r="BR4744">
        <v>341.31083412139509</v>
      </c>
      <c r="BS4744">
        <v>6.2839648995158162E-2</v>
      </c>
      <c r="BT4744">
        <v>2.9337050603438301E-4</v>
      </c>
      <c r="BU4744">
        <v>0</v>
      </c>
      <c r="BV4744">
        <v>0.54285513688924492</v>
      </c>
      <c r="BW4744">
        <v>14.075528361442109</v>
      </c>
      <c r="BX4744">
        <v>35.65444706236952</v>
      </c>
      <c r="BY4744">
        <v>37.344012310647713</v>
      </c>
      <c r="BZ4744">
        <v>706.2572466427323</v>
      </c>
      <c r="CA4744">
        <v>225.21593422014365</v>
      </c>
      <c r="CB4744">
        <v>238.38197579075484</v>
      </c>
      <c r="CC4744" s="156">
        <v>1</v>
      </c>
      <c r="CD4744">
        <v>1240</v>
      </c>
      <c r="CE4744">
        <v>0.14305327013873304</v>
      </c>
      <c r="CF4744">
        <v>5.1225510742870144</v>
      </c>
      <c r="CG4744">
        <v>0.18385584325572632</v>
      </c>
      <c r="CH4744">
        <v>8.934410627527031</v>
      </c>
      <c r="CI4744">
        <v>11</v>
      </c>
    </row>
    <row r="4745" spans="47:87" x14ac:dyDescent="0.3">
      <c r="AU4745">
        <v>0.3</v>
      </c>
      <c r="AV4745">
        <v>20.466655322515887</v>
      </c>
      <c r="AW4745">
        <v>0.31663420562245709</v>
      </c>
      <c r="AX4745">
        <v>1.392135057659698</v>
      </c>
      <c r="AY4745">
        <v>328.07615214705851</v>
      </c>
      <c r="AZ4745">
        <v>0.10864736291909252</v>
      </c>
      <c r="BA4745">
        <v>329.53469247828218</v>
      </c>
      <c r="BB4745">
        <v>258.57211843538556</v>
      </c>
      <c r="BC4745">
        <v>1</v>
      </c>
      <c r="BD4745">
        <v>39.575572937137181</v>
      </c>
      <c r="BE4745">
        <v>108.39411486403067</v>
      </c>
      <c r="BF4745">
        <v>20.515536771265872</v>
      </c>
      <c r="BG4745">
        <v>4.6845943234697023</v>
      </c>
      <c r="BH4745">
        <v>406.71323869654663</v>
      </c>
      <c r="BI4745">
        <v>0.19999999999999998</v>
      </c>
      <c r="BJ4745">
        <v>2826.2631879437508</v>
      </c>
      <c r="BK4745">
        <v>680.27948025027467</v>
      </c>
      <c r="BL4745">
        <v>908.46885420629633</v>
      </c>
      <c r="BM4745">
        <v>1014.7224412685556</v>
      </c>
      <c r="BN4745">
        <v>138.55237465799229</v>
      </c>
      <c r="BO4745">
        <v>28.729353145483536</v>
      </c>
      <c r="BP4745">
        <v>3.435512603980815E-2</v>
      </c>
      <c r="BQ4745">
        <v>100</v>
      </c>
      <c r="BR4745">
        <v>348.30534717123118</v>
      </c>
      <c r="BS4745">
        <v>5.2537206407822591E-2</v>
      </c>
      <c r="BT4745">
        <v>3.0715723484103292E-4</v>
      </c>
      <c r="BU4745">
        <v>25.934747310761939</v>
      </c>
      <c r="BV4745">
        <v>0.55734015004664617</v>
      </c>
      <c r="BW4745">
        <v>15.414975632841207</v>
      </c>
      <c r="BX4745">
        <v>37.036776756239263</v>
      </c>
      <c r="BY4745">
        <v>33.754751202404755</v>
      </c>
      <c r="BZ4745">
        <v>891.73482100159276</v>
      </c>
      <c r="CA4745">
        <v>410.59130684610182</v>
      </c>
      <c r="CB4745">
        <v>245.06938181927455</v>
      </c>
      <c r="CC4745" s="156">
        <v>0.86</v>
      </c>
      <c r="CD4745">
        <v>1830</v>
      </c>
      <c r="CE4745">
        <v>0.17770362469115852</v>
      </c>
      <c r="CF4745">
        <v>5.3800060462914185</v>
      </c>
      <c r="CG4745">
        <v>0.20837796621278995</v>
      </c>
      <c r="CH4745">
        <v>17.538990935901293</v>
      </c>
      <c r="CI4745">
        <v>8</v>
      </c>
    </row>
    <row r="4746" spans="47:87" x14ac:dyDescent="0.3">
      <c r="AU4746">
        <v>0.3</v>
      </c>
      <c r="AV4746">
        <v>21.488585330177404</v>
      </c>
      <c r="AW4746">
        <v>0.26184479013732198</v>
      </c>
      <c r="AX4746">
        <v>1.3891921783691594</v>
      </c>
      <c r="AY4746">
        <v>366.06785359077344</v>
      </c>
      <c r="AZ4746">
        <v>9.653916253344931E-2</v>
      </c>
      <c r="BA4746">
        <v>344.74478866741146</v>
      </c>
      <c r="BB4746">
        <v>365.93712158890446</v>
      </c>
      <c r="BC4746">
        <v>1</v>
      </c>
      <c r="BD4746">
        <v>48.472124425048349</v>
      </c>
      <c r="BE4746">
        <v>102.49227875783791</v>
      </c>
      <c r="BF4746">
        <v>14.351313087327467</v>
      </c>
      <c r="BG4746">
        <v>5.6333665721511572</v>
      </c>
      <c r="BH4746">
        <v>437.68681971512189</v>
      </c>
      <c r="BI4746">
        <v>0.19999999999999998</v>
      </c>
      <c r="BJ4746">
        <v>2819.2897947875267</v>
      </c>
      <c r="BK4746">
        <v>672.34339462864966</v>
      </c>
      <c r="BL4746">
        <v>820.65147676869185</v>
      </c>
      <c r="BM4746">
        <v>981.96348021901281</v>
      </c>
      <c r="BN4746">
        <v>194.46956970966647</v>
      </c>
      <c r="BO4746">
        <v>23.56410097133022</v>
      </c>
      <c r="BP4746">
        <v>5.1920227228356659E-2</v>
      </c>
      <c r="BQ4746">
        <v>100</v>
      </c>
      <c r="BR4746">
        <v>284.27145142227056</v>
      </c>
      <c r="BS4746">
        <v>5.5113664017572186E-2</v>
      </c>
      <c r="BT4746">
        <v>2.9924626197652156E-4</v>
      </c>
      <c r="BU4746">
        <v>0</v>
      </c>
      <c r="BV4746">
        <v>0.57927527119159983</v>
      </c>
      <c r="BW4746">
        <v>14.478996139399795</v>
      </c>
      <c r="BX4746">
        <v>35.053951058851617</v>
      </c>
      <c r="BY4746">
        <v>30.151240982534777</v>
      </c>
      <c r="BZ4746">
        <v>1113.3096614418216</v>
      </c>
      <c r="CA4746">
        <v>225.16856934698183</v>
      </c>
      <c r="CB4746">
        <v>229.27699386083302</v>
      </c>
      <c r="CC4746" s="156">
        <v>1.33</v>
      </c>
      <c r="CD4746">
        <v>260</v>
      </c>
      <c r="CE4746">
        <v>0.24426865236256057</v>
      </c>
      <c r="CF4746">
        <v>7.7637469328115083</v>
      </c>
      <c r="CG4746">
        <v>0.29650277178792606</v>
      </c>
      <c r="CH4746">
        <v>33.780633624489049</v>
      </c>
      <c r="CI4746">
        <v>5</v>
      </c>
    </row>
    <row r="4747" spans="47:87" x14ac:dyDescent="0.3">
      <c r="AU4747">
        <v>0.3</v>
      </c>
      <c r="AV4747">
        <v>20.290115925746683</v>
      </c>
      <c r="AW4747">
        <v>0.43625819938080329</v>
      </c>
      <c r="AX4747">
        <v>1.2659648603621954</v>
      </c>
      <c r="AY4747">
        <v>329.08392515035592</v>
      </c>
      <c r="AZ4747">
        <v>9.2117129360587996E-2</v>
      </c>
      <c r="BA4747">
        <v>435.21778049831613</v>
      </c>
      <c r="BB4747">
        <v>283.69841668935976</v>
      </c>
      <c r="BC4747">
        <v>1</v>
      </c>
      <c r="BD4747">
        <v>42.643734269627195</v>
      </c>
      <c r="BE4747">
        <v>96.912163017288307</v>
      </c>
      <c r="BF4747">
        <v>16.382935729337564</v>
      </c>
      <c r="BG4747">
        <v>5.0766478563111983</v>
      </c>
      <c r="BH4747">
        <v>424.01496013251517</v>
      </c>
      <c r="BI4747">
        <v>0.20000000000000004</v>
      </c>
      <c r="BJ4747">
        <v>2837.9763643588376</v>
      </c>
      <c r="BK4747">
        <v>689.23631899445922</v>
      </c>
      <c r="BL4747">
        <v>931.811886534481</v>
      </c>
      <c r="BM4747">
        <v>800.04308009266094</v>
      </c>
      <c r="BN4747">
        <v>180.22862766577069</v>
      </c>
      <c r="BO4747">
        <v>39.384481883084796</v>
      </c>
      <c r="BP4747">
        <v>7.1735108524042301E-2</v>
      </c>
      <c r="BQ4747">
        <v>100</v>
      </c>
      <c r="BR4747">
        <v>267.06544682979126</v>
      </c>
      <c r="BS4747">
        <v>5.8207755687530734E-2</v>
      </c>
      <c r="BT4747">
        <v>3.2026274614406947E-4</v>
      </c>
      <c r="BU4747">
        <v>0</v>
      </c>
      <c r="BV4747">
        <v>0.51147520250556622</v>
      </c>
      <c r="BW4747">
        <v>14.328018382127624</v>
      </c>
      <c r="BX4747">
        <v>38.241915348247801</v>
      </c>
      <c r="BY4747">
        <v>33.846373802853762</v>
      </c>
      <c r="BZ4747">
        <v>1056.680480407158</v>
      </c>
      <c r="CA4747">
        <v>333.51905900512088</v>
      </c>
      <c r="CB4747">
        <v>246.28185007394578</v>
      </c>
      <c r="CC4747" s="156">
        <v>1.02</v>
      </c>
      <c r="CD4747">
        <v>1480</v>
      </c>
      <c r="CE4747">
        <v>0.19427507791895637</v>
      </c>
      <c r="CF4747">
        <v>6.2240642531603347</v>
      </c>
      <c r="CG4747">
        <v>0.23305684401568019</v>
      </c>
      <c r="CH4747">
        <v>17.52240368883286</v>
      </c>
      <c r="CI4747">
        <v>7</v>
      </c>
    </row>
    <row r="4748" spans="47:87" x14ac:dyDescent="0.3">
      <c r="AU4748">
        <v>0.3</v>
      </c>
      <c r="AV4748">
        <v>18.844831718865475</v>
      </c>
      <c r="AW4748">
        <v>0.34886504218009029</v>
      </c>
      <c r="AX4748">
        <v>0.59328779922146713</v>
      </c>
      <c r="AY4748">
        <v>345.97762501519298</v>
      </c>
      <c r="AZ4748">
        <v>9.6422068890258603E-2</v>
      </c>
      <c r="BA4748">
        <v>450.04718110891542</v>
      </c>
      <c r="BB4748">
        <v>359.36651461664786</v>
      </c>
      <c r="BC4748">
        <v>1</v>
      </c>
      <c r="BD4748">
        <v>31.498425159017003</v>
      </c>
      <c r="BE4748">
        <v>98.521743261101662</v>
      </c>
      <c r="BF4748">
        <v>19.319697586471197</v>
      </c>
      <c r="BG4748">
        <v>2.6558175692201331</v>
      </c>
      <c r="BH4748">
        <v>434.73086751649947</v>
      </c>
      <c r="BI4748">
        <v>0.19999999999999996</v>
      </c>
      <c r="BJ4748">
        <v>2464.012324064548</v>
      </c>
      <c r="BK4748">
        <v>685.20337573010033</v>
      </c>
      <c r="BL4748">
        <v>896.03990499557096</v>
      </c>
      <c r="BM4748">
        <v>910.93791379718402</v>
      </c>
      <c r="BN4748">
        <v>198.32409129013325</v>
      </c>
      <c r="BO4748">
        <v>31.737050824902266</v>
      </c>
      <c r="BP4748">
        <v>2.7859837724473171E-2</v>
      </c>
      <c r="BQ4748">
        <v>100</v>
      </c>
      <c r="BR4748">
        <v>333.96541706531264</v>
      </c>
      <c r="BS4748">
        <v>5.5007002793137992E-2</v>
      </c>
      <c r="BT4748">
        <v>2.8929513519688717E-4</v>
      </c>
      <c r="BU4748">
        <v>24.252521194548688</v>
      </c>
      <c r="BV4748">
        <v>0.55219724344443366</v>
      </c>
      <c r="BW4748">
        <v>14.485792968234689</v>
      </c>
      <c r="BX4748">
        <v>34.579829025880088</v>
      </c>
      <c r="BY4748">
        <v>36.855012419082215</v>
      </c>
      <c r="BZ4748">
        <v>1003.1230914360434</v>
      </c>
      <c r="CA4748">
        <v>356.12077367835235</v>
      </c>
      <c r="CB4748">
        <v>218.49680155304915</v>
      </c>
      <c r="CC4748" s="156">
        <v>0.99</v>
      </c>
      <c r="CD4748">
        <v>1610</v>
      </c>
      <c r="CE4748">
        <v>0.12883349804879618</v>
      </c>
      <c r="CF4748">
        <v>3.6735981274524039</v>
      </c>
      <c r="CG4748">
        <v>0.17129337415096499</v>
      </c>
      <c r="CH4748">
        <v>5.7421345005439433</v>
      </c>
      <c r="CI4748">
        <v>12</v>
      </c>
    </row>
    <row r="4749" spans="47:87" x14ac:dyDescent="0.3">
      <c r="AU4749">
        <v>0.3</v>
      </c>
      <c r="AV4749">
        <v>19.215755757530694</v>
      </c>
      <c r="AW4749">
        <v>0.37208086569956172</v>
      </c>
      <c r="AX4749">
        <v>0.67263344515178924</v>
      </c>
      <c r="AY4749">
        <v>342.53773939423172</v>
      </c>
      <c r="AZ4749">
        <v>0.10254163160414</v>
      </c>
      <c r="BA4749">
        <v>468.92213082677898</v>
      </c>
      <c r="BB4749">
        <v>365.39329162298208</v>
      </c>
      <c r="BC4749">
        <v>1</v>
      </c>
      <c r="BD4749">
        <v>43.292457828353299</v>
      </c>
      <c r="BE4749">
        <v>95.852440438113277</v>
      </c>
      <c r="BF4749">
        <v>13.324481132105722</v>
      </c>
      <c r="BG4749">
        <v>3.8283084580026365</v>
      </c>
      <c r="BH4749">
        <v>408.9881422964549</v>
      </c>
      <c r="BI4749">
        <v>0.20000000000000004</v>
      </c>
      <c r="BJ4749">
        <v>2570.3796286143365</v>
      </c>
      <c r="BK4749">
        <v>690.57283096399385</v>
      </c>
      <c r="BL4749">
        <v>847.29356381239813</v>
      </c>
      <c r="BM4749">
        <v>1022.4531178714027</v>
      </c>
      <c r="BN4749">
        <v>208.80485518533038</v>
      </c>
      <c r="BO4749">
        <v>33.800830453332111</v>
      </c>
      <c r="BP4749">
        <v>3.5566098134829485E-2</v>
      </c>
      <c r="BQ4749">
        <v>100</v>
      </c>
      <c r="BR4749">
        <v>374.1735238560575</v>
      </c>
      <c r="BS4749">
        <v>5.1744370423589009E-2</v>
      </c>
      <c r="BT4749">
        <v>3.0216904165818236E-4</v>
      </c>
      <c r="BU4749">
        <v>0</v>
      </c>
      <c r="BV4749">
        <v>0.54673490252454704</v>
      </c>
      <c r="BW4749">
        <v>14.79049292682509</v>
      </c>
      <c r="BX4749">
        <v>34.487501364525535</v>
      </c>
      <c r="BY4749">
        <v>30.105333110612346</v>
      </c>
      <c r="BZ4749">
        <v>929.82966206966557</v>
      </c>
      <c r="CA4749">
        <v>324.78995009038078</v>
      </c>
      <c r="CB4749">
        <v>216.78590152345348</v>
      </c>
      <c r="CC4749" s="156">
        <v>0.99</v>
      </c>
      <c r="CD4749">
        <v>1260</v>
      </c>
      <c r="CE4749">
        <v>0.14853705686203278</v>
      </c>
      <c r="CF4749">
        <v>5.4765921625435343</v>
      </c>
      <c r="CG4749">
        <v>0.17811420190905097</v>
      </c>
      <c r="CH4749">
        <v>7.981154160923567</v>
      </c>
      <c r="CI4749">
        <v>11</v>
      </c>
    </row>
    <row r="4750" spans="47:87" x14ac:dyDescent="0.3">
      <c r="AU4750">
        <v>0.3</v>
      </c>
      <c r="AV4750">
        <v>19.642311472254999</v>
      </c>
      <c r="AW4750">
        <v>0.2907227423026526</v>
      </c>
      <c r="AX4750">
        <v>1.701817761645311</v>
      </c>
      <c r="AY4750">
        <v>348.84150137417259</v>
      </c>
      <c r="AZ4750">
        <v>0.1040810620552768</v>
      </c>
      <c r="BA4750">
        <v>405.51506156487528</v>
      </c>
      <c r="BB4750">
        <v>289.55020516547035</v>
      </c>
      <c r="BC4750">
        <v>1</v>
      </c>
      <c r="BD4750">
        <v>37.08575067530014</v>
      </c>
      <c r="BE4750">
        <v>107.09795605029898</v>
      </c>
      <c r="BF4750">
        <v>16.501116821858535</v>
      </c>
      <c r="BG4750">
        <v>4.7166368435431112</v>
      </c>
      <c r="BH4750">
        <v>456.68119201999667</v>
      </c>
      <c r="BI4750">
        <v>0.2</v>
      </c>
      <c r="BJ4750">
        <v>2410.8883853520661</v>
      </c>
      <c r="BK4750">
        <v>694.90979641140871</v>
      </c>
      <c r="BL4750">
        <v>898.69254170352326</v>
      </c>
      <c r="BM4750">
        <v>798.0177267866178</v>
      </c>
      <c r="BN4750">
        <v>206.01194245703567</v>
      </c>
      <c r="BO4750">
        <v>26.265124027978828</v>
      </c>
      <c r="BP4750">
        <v>4.5257582120506568E-2</v>
      </c>
      <c r="BQ4750">
        <v>100</v>
      </c>
      <c r="BR4750">
        <v>351.14496577529417</v>
      </c>
      <c r="BS4750">
        <v>5.0886107946021518E-2</v>
      </c>
      <c r="BT4750">
        <v>3.3437872449011133E-4</v>
      </c>
      <c r="BU4750">
        <v>7.9585452864600938</v>
      </c>
      <c r="BV4750">
        <v>0.57540055977290361</v>
      </c>
      <c r="BW4750">
        <v>14.809702514167496</v>
      </c>
      <c r="BX4750">
        <v>35.850811399734802</v>
      </c>
      <c r="BY4750">
        <v>30.886389597844293</v>
      </c>
      <c r="BZ4750">
        <v>1293.008135423139</v>
      </c>
      <c r="CA4750">
        <v>266.00816357929068</v>
      </c>
      <c r="CB4750">
        <v>220.77196961124775</v>
      </c>
      <c r="CC4750" s="156">
        <v>0.93</v>
      </c>
      <c r="CD4750">
        <v>2780</v>
      </c>
      <c r="CE4750">
        <v>-8.8106315221794684E-2</v>
      </c>
      <c r="CF4750">
        <v>0.61055166551425799</v>
      </c>
      <c r="CG4750">
        <v>1.9668491068684388E-2</v>
      </c>
      <c r="CH4750">
        <v>-23.922751550071322</v>
      </c>
      <c r="CI4750" t="s">
        <v>479</v>
      </c>
    </row>
    <row r="4751" spans="47:87" x14ac:dyDescent="0.3">
      <c r="AU4751">
        <v>0.3</v>
      </c>
      <c r="AV4751">
        <v>19.56928811884308</v>
      </c>
      <c r="AW4751">
        <v>0.30477338979270191</v>
      </c>
      <c r="AX4751">
        <v>0.87066044789632069</v>
      </c>
      <c r="AY4751">
        <v>339.78069698038485</v>
      </c>
      <c r="AZ4751">
        <v>8.8449723489034363E-2</v>
      </c>
      <c r="BA4751">
        <v>420.93350924782709</v>
      </c>
      <c r="BB4751">
        <v>313.36328038482884</v>
      </c>
      <c r="BC4751">
        <v>1</v>
      </c>
      <c r="BD4751">
        <v>47.005232875019161</v>
      </c>
      <c r="BE4751">
        <v>108.47902640830236</v>
      </c>
      <c r="BF4751">
        <v>16.62156093506254</v>
      </c>
      <c r="BG4751">
        <v>7.4152722365121013</v>
      </c>
      <c r="BH4751">
        <v>380.92795958844351</v>
      </c>
      <c r="BI4751">
        <v>0.19999999999999996</v>
      </c>
      <c r="BJ4751">
        <v>2798.8419225179305</v>
      </c>
      <c r="BK4751">
        <v>675.14679636495202</v>
      </c>
      <c r="BL4751">
        <v>903.84667522441646</v>
      </c>
      <c r="BM4751">
        <v>1010.0117958972726</v>
      </c>
      <c r="BN4751">
        <v>172.84464338704007</v>
      </c>
      <c r="BO4751">
        <v>27.576884012428977</v>
      </c>
      <c r="BP4751">
        <v>4.2404422128054835E-2</v>
      </c>
      <c r="BQ4751">
        <v>100</v>
      </c>
      <c r="BR4751">
        <v>362.69391931281604</v>
      </c>
      <c r="BS4751">
        <v>5.3982966482361373E-2</v>
      </c>
      <c r="BT4751">
        <v>2.8289867877888587E-4</v>
      </c>
      <c r="BU4751">
        <v>0</v>
      </c>
      <c r="BV4751">
        <v>0.51632367555174252</v>
      </c>
      <c r="BW4751">
        <v>15.444985921782072</v>
      </c>
      <c r="BX4751">
        <v>35.514700342753258</v>
      </c>
      <c r="BY4751">
        <v>32.084709036822218</v>
      </c>
      <c r="BZ4751">
        <v>1269.1997394848836</v>
      </c>
      <c r="CA4751">
        <v>274.69912272363388</v>
      </c>
      <c r="CB4751">
        <v>227.73347080161676</v>
      </c>
      <c r="CC4751" s="156">
        <v>1.06</v>
      </c>
      <c r="CD4751">
        <v>1980</v>
      </c>
      <c r="CE4751">
        <v>0.12195388375540461</v>
      </c>
      <c r="CF4751">
        <v>4.5573632285346077</v>
      </c>
      <c r="CG4751">
        <v>0.15628262714121874</v>
      </c>
      <c r="CH4751">
        <v>1.4438705558804443</v>
      </c>
      <c r="CI4751">
        <v>16</v>
      </c>
    </row>
    <row r="4752" spans="47:87" x14ac:dyDescent="0.3">
      <c r="AU4752">
        <v>0.3</v>
      </c>
      <c r="AV4752">
        <v>19.201958323173997</v>
      </c>
      <c r="AW4752">
        <v>0.34353643547503376</v>
      </c>
      <c r="AX4752">
        <v>1.1800044015559363</v>
      </c>
      <c r="AY4752">
        <v>335.42176585261018</v>
      </c>
      <c r="AZ4752">
        <v>9.9498401280249157E-2</v>
      </c>
      <c r="BA4752">
        <v>501.51473261745764</v>
      </c>
      <c r="BB4752">
        <v>351.7157042776405</v>
      </c>
      <c r="BC4752">
        <v>1</v>
      </c>
      <c r="BD4752">
        <v>32.039637505087633</v>
      </c>
      <c r="BE4752">
        <v>82.142237034470341</v>
      </c>
      <c r="BF4752">
        <v>16.353706122752826</v>
      </c>
      <c r="BG4752">
        <v>3.58244936084962</v>
      </c>
      <c r="BH4752">
        <v>455.40761966658698</v>
      </c>
      <c r="BI4752">
        <v>0.20000000000000004</v>
      </c>
      <c r="BJ4752">
        <v>2030.4971266653442</v>
      </c>
      <c r="BK4752">
        <v>696.2120049187065</v>
      </c>
      <c r="BL4752">
        <v>873.28131003581257</v>
      </c>
      <c r="BM4752">
        <v>854.40372357184538</v>
      </c>
      <c r="BN4752">
        <v>165.30230718858385</v>
      </c>
      <c r="BO4752">
        <v>31.290494219010583</v>
      </c>
      <c r="BP4752">
        <v>2.2777012252025212E-2</v>
      </c>
      <c r="BQ4752">
        <v>100</v>
      </c>
      <c r="BR4752">
        <v>300.55722322482086</v>
      </c>
      <c r="BS4752">
        <v>6.0353628925435707E-2</v>
      </c>
      <c r="BT4752">
        <v>2.9311136652349415E-4</v>
      </c>
      <c r="BU4752">
        <v>0</v>
      </c>
      <c r="BV4752">
        <v>0.51126262036982995</v>
      </c>
      <c r="BW4752">
        <v>14.565979264549323</v>
      </c>
      <c r="BX4752">
        <v>34.770613108686831</v>
      </c>
      <c r="BY4752">
        <v>37.022404497509342</v>
      </c>
      <c r="BZ4752">
        <v>1010.8819971903904</v>
      </c>
      <c r="CA4752">
        <v>266.91220152477155</v>
      </c>
      <c r="CB4752">
        <v>223.8733739773327</v>
      </c>
      <c r="CC4752" s="156">
        <v>0.9</v>
      </c>
      <c r="CD4752">
        <v>2360</v>
      </c>
      <c r="CE4752">
        <v>1.5154945346843141E-2</v>
      </c>
      <c r="CF4752">
        <v>1.4376795026201865</v>
      </c>
      <c r="CG4752">
        <v>5.7271337125309102E-2</v>
      </c>
      <c r="CH4752">
        <v>-11.824710263659979</v>
      </c>
      <c r="CI4752" t="s">
        <v>479</v>
      </c>
    </row>
    <row r="4753" spans="47:87" x14ac:dyDescent="0.3">
      <c r="AU4753">
        <v>0.3</v>
      </c>
      <c r="AV4753">
        <v>20.28429440729467</v>
      </c>
      <c r="AW4753">
        <v>0.35342846625120167</v>
      </c>
      <c r="AX4753">
        <v>2.0859304635122227</v>
      </c>
      <c r="AY4753">
        <v>310.81334507314699</v>
      </c>
      <c r="AZ4753">
        <v>0.10123913813215127</v>
      </c>
      <c r="BA4753">
        <v>452.45006171723907</v>
      </c>
      <c r="BB4753">
        <v>376.69577858232674</v>
      </c>
      <c r="BC4753">
        <v>1</v>
      </c>
      <c r="BD4753">
        <v>44.026020952458403</v>
      </c>
      <c r="BE4753">
        <v>94.775488833736489</v>
      </c>
      <c r="BF4753">
        <v>15.903096176210553</v>
      </c>
      <c r="BG4753">
        <v>3.5310237356780494</v>
      </c>
      <c r="BH4753">
        <v>407.36859648525586</v>
      </c>
      <c r="BI4753">
        <v>0.2</v>
      </c>
      <c r="BJ4753">
        <v>2783.038263823767</v>
      </c>
      <c r="BK4753">
        <v>683.52355442453711</v>
      </c>
      <c r="BL4753">
        <v>913.67690581479303</v>
      </c>
      <c r="BM4753">
        <v>789.46727406296441</v>
      </c>
      <c r="BN4753">
        <v>225.54062919705564</v>
      </c>
      <c r="BO4753">
        <v>31.589883920375097</v>
      </c>
      <c r="BP4753">
        <v>9.6440224938412436E-2</v>
      </c>
      <c r="BQ4753">
        <v>100</v>
      </c>
      <c r="BR4753">
        <v>401.96478163768995</v>
      </c>
      <c r="BS4753">
        <v>5.586016007023871E-2</v>
      </c>
      <c r="BT4753">
        <v>3.2119842020954232E-4</v>
      </c>
      <c r="BU4753">
        <v>10.685772743669315</v>
      </c>
      <c r="BV4753">
        <v>0.54128018623194385</v>
      </c>
      <c r="BW4753">
        <v>14.780284608794258</v>
      </c>
      <c r="BX4753">
        <v>35.080809570894004</v>
      </c>
      <c r="BY4753">
        <v>28.143061109330986</v>
      </c>
      <c r="BZ4753">
        <v>1092.4240489217448</v>
      </c>
      <c r="CA4753">
        <v>330.04593286361103</v>
      </c>
      <c r="CB4753">
        <v>247.33338043691381</v>
      </c>
      <c r="CC4753" s="156">
        <v>1.07</v>
      </c>
      <c r="CD4753">
        <v>1540</v>
      </c>
      <c r="CE4753">
        <v>6.2717206766780054E-2</v>
      </c>
      <c r="CF4753">
        <v>2.9994375416637364</v>
      </c>
      <c r="CG4753">
        <v>0.10356676083375574</v>
      </c>
      <c r="CH4753">
        <v>-6.363167249910691</v>
      </c>
      <c r="CI4753" t="s">
        <v>479</v>
      </c>
    </row>
    <row r="4754" spans="47:87" x14ac:dyDescent="0.3">
      <c r="AU4754">
        <v>0.3</v>
      </c>
      <c r="AV4754">
        <v>21.028809846238989</v>
      </c>
      <c r="AW4754">
        <v>0.27027728135142109</v>
      </c>
      <c r="AX4754">
        <v>0</v>
      </c>
      <c r="AY4754">
        <v>333.30533349087233</v>
      </c>
      <c r="AZ4754">
        <v>0.10608325503655504</v>
      </c>
      <c r="BA4754">
        <v>385.09942493917617</v>
      </c>
      <c r="BB4754">
        <v>430.76098093458916</v>
      </c>
      <c r="BC4754">
        <v>1</v>
      </c>
      <c r="BD4754">
        <v>39.432545013651399</v>
      </c>
      <c r="BE4754">
        <v>115.3576283581987</v>
      </c>
      <c r="BF4754">
        <v>18.224193675144331</v>
      </c>
      <c r="BG4754">
        <v>4.1084446860829962</v>
      </c>
      <c r="BH4754">
        <v>388.49719844094506</v>
      </c>
      <c r="BI4754">
        <v>0.20000000000000004</v>
      </c>
      <c r="BJ4754">
        <v>2644.0841343419197</v>
      </c>
      <c r="BK4754">
        <v>678.58719819732767</v>
      </c>
      <c r="BL4754">
        <v>868.38118249726028</v>
      </c>
      <c r="BM4754">
        <v>1082.2363021089791</v>
      </c>
      <c r="BN4754">
        <v>151.30155018629102</v>
      </c>
      <c r="BO4754">
        <v>24.29388179037732</v>
      </c>
      <c r="BP4754">
        <v>5.7089877568950911E-2</v>
      </c>
      <c r="BQ4754">
        <v>100</v>
      </c>
      <c r="BR4754">
        <v>300.48769769161675</v>
      </c>
      <c r="BS4754">
        <v>5.3415223002690179E-2</v>
      </c>
      <c r="BT4754">
        <v>3.0894611046033591E-4</v>
      </c>
      <c r="BU4754">
        <v>20.403057845506353</v>
      </c>
      <c r="BV4754">
        <v>0.56023148308645221</v>
      </c>
      <c r="BW4754">
        <v>15.551475783936411</v>
      </c>
      <c r="BX4754">
        <v>38.150935189689847</v>
      </c>
      <c r="BY4754">
        <v>32.084727076714366</v>
      </c>
      <c r="BZ4754">
        <v>1047.1001631155721</v>
      </c>
      <c r="CA4754">
        <v>332.85120090612804</v>
      </c>
      <c r="CB4754">
        <v>236.7716767076854</v>
      </c>
      <c r="CC4754" s="156">
        <v>1.01</v>
      </c>
      <c r="CD4754">
        <v>1730</v>
      </c>
      <c r="CE4754">
        <v>9.492918132856043E-2</v>
      </c>
      <c r="CF4754">
        <v>3.1107298577967377</v>
      </c>
      <c r="CG4754">
        <v>0.12430154139730487</v>
      </c>
      <c r="CH4754">
        <v>-1.6705048593741343</v>
      </c>
      <c r="CI4754" t="s">
        <v>479</v>
      </c>
    </row>
    <row r="4755" spans="47:87" x14ac:dyDescent="0.3">
      <c r="AU4755">
        <v>0.3</v>
      </c>
      <c r="AV4755">
        <v>19.693450550506363</v>
      </c>
      <c r="AW4755">
        <v>0.25644016026010036</v>
      </c>
      <c r="AX4755">
        <v>0.31843381859491116</v>
      </c>
      <c r="AY4755">
        <v>335.17960946837036</v>
      </c>
      <c r="AZ4755">
        <v>0.12397207547798111</v>
      </c>
      <c r="BA4755">
        <v>318.99670506486399</v>
      </c>
      <c r="BB4755">
        <v>360.82094026064726</v>
      </c>
      <c r="BC4755">
        <v>1</v>
      </c>
      <c r="BD4755">
        <v>40.147416540667031</v>
      </c>
      <c r="BE4755">
        <v>99.827625099118933</v>
      </c>
      <c r="BF4755">
        <v>15.289323411154051</v>
      </c>
      <c r="BG4755">
        <v>5.3748795622999719</v>
      </c>
      <c r="BH4755">
        <v>416.90963458445503</v>
      </c>
      <c r="BI4755">
        <v>0.2</v>
      </c>
      <c r="BJ4755">
        <v>2788.5290333146236</v>
      </c>
      <c r="BK4755">
        <v>672.68211010531195</v>
      </c>
      <c r="BL4755">
        <v>859.5860056618385</v>
      </c>
      <c r="BM4755">
        <v>901.23316111259885</v>
      </c>
      <c r="BN4755">
        <v>122.18294074028798</v>
      </c>
      <c r="BO4755">
        <v>22.92754906073905</v>
      </c>
      <c r="BP4755">
        <v>6.8928603662650023E-2</v>
      </c>
      <c r="BQ4755">
        <v>100</v>
      </c>
      <c r="BR4755">
        <v>375.32967796913715</v>
      </c>
      <c r="BS4755">
        <v>4.9964702070371181E-2</v>
      </c>
      <c r="BT4755">
        <v>3.2315725490021695E-4</v>
      </c>
      <c r="BU4755">
        <v>0</v>
      </c>
      <c r="BV4755">
        <v>0.56178025487076888</v>
      </c>
      <c r="BW4755">
        <v>16.097544859625604</v>
      </c>
      <c r="BX4755">
        <v>35.323273743405402</v>
      </c>
      <c r="BY4755">
        <v>30.842232010151832</v>
      </c>
      <c r="BZ4755">
        <v>1077.2983689515809</v>
      </c>
      <c r="CA4755">
        <v>237.97630914268871</v>
      </c>
      <c r="CB4755">
        <v>259.85495197910564</v>
      </c>
      <c r="CC4755" s="156">
        <v>1.06</v>
      </c>
      <c r="CD4755">
        <v>1570</v>
      </c>
      <c r="CE4755">
        <v>0.12924804050379457</v>
      </c>
      <c r="CF4755">
        <v>4.5396984500649404</v>
      </c>
      <c r="CG4755">
        <v>0.16015923832053519</v>
      </c>
      <c r="CH4755">
        <v>2.6610590391970987</v>
      </c>
      <c r="CI4755">
        <v>15</v>
      </c>
    </row>
    <row r="4756" spans="47:87" x14ac:dyDescent="0.3">
      <c r="AU4756">
        <v>0.3</v>
      </c>
      <c r="AV4756">
        <v>18.953014299579824</v>
      </c>
      <c r="AW4756">
        <v>0.25004272655758114</v>
      </c>
      <c r="AX4756">
        <v>0.5550450678341976</v>
      </c>
      <c r="AY4756">
        <v>328.79875539502751</v>
      </c>
      <c r="AZ4756">
        <v>0.10481179156773437</v>
      </c>
      <c r="BA4756">
        <v>410.21687575800121</v>
      </c>
      <c r="BB4756">
        <v>297.0903106136405</v>
      </c>
      <c r="BC4756">
        <v>1</v>
      </c>
      <c r="BD4756">
        <v>40.100835923400417</v>
      </c>
      <c r="BE4756">
        <v>82.979073174571027</v>
      </c>
      <c r="BF4756">
        <v>20.904928804145499</v>
      </c>
      <c r="BG4756">
        <v>6.639805055162979</v>
      </c>
      <c r="BH4756">
        <v>443.72865927715628</v>
      </c>
      <c r="BI4756">
        <v>0.20000000000000004</v>
      </c>
      <c r="BJ4756">
        <v>2562.3436090728155</v>
      </c>
      <c r="BK4756">
        <v>691.49605530321651</v>
      </c>
      <c r="BL4756">
        <v>889.37322689645418</v>
      </c>
      <c r="BM4756">
        <v>859.11475924438741</v>
      </c>
      <c r="BN4756">
        <v>144.43732211144288</v>
      </c>
      <c r="BO4756">
        <v>22.231687445306548</v>
      </c>
      <c r="BP4756">
        <v>8.2319864517525293E-2</v>
      </c>
      <c r="BQ4756">
        <v>100</v>
      </c>
      <c r="BR4756">
        <v>350.59045813164431</v>
      </c>
      <c r="BS4756">
        <v>6.490280939935357E-2</v>
      </c>
      <c r="BT4756">
        <v>2.9110112290484769E-4</v>
      </c>
      <c r="BU4756">
        <v>67.175827089147575</v>
      </c>
      <c r="BV4756">
        <v>0.51708185597944845</v>
      </c>
      <c r="BW4756">
        <v>14.792368569125545</v>
      </c>
      <c r="BX4756">
        <v>35.882728901610697</v>
      </c>
      <c r="BY4756">
        <v>30.491779076645244</v>
      </c>
      <c r="BZ4756">
        <v>904.11203567638302</v>
      </c>
      <c r="CA4756">
        <v>318.8141056391845</v>
      </c>
      <c r="CB4756">
        <v>229.6117116693348</v>
      </c>
      <c r="CC4756" s="156">
        <v>0.93</v>
      </c>
      <c r="CD4756">
        <v>1080</v>
      </c>
      <c r="CE4756">
        <v>0.26447416830264703</v>
      </c>
      <c r="CF4756">
        <v>6.7690774663257436</v>
      </c>
      <c r="CG4756">
        <v>0.25114325714680791</v>
      </c>
      <c r="CH4756">
        <v>26.806702488794713</v>
      </c>
      <c r="CI4756">
        <v>6</v>
      </c>
    </row>
    <row r="4757" spans="47:87" x14ac:dyDescent="0.3">
      <c r="AU4757">
        <v>0.3</v>
      </c>
      <c r="AV4757">
        <v>19.822000571526097</v>
      </c>
      <c r="AW4757">
        <v>0.25288793142153532</v>
      </c>
      <c r="AX4757">
        <v>0.83273506194090841</v>
      </c>
      <c r="AY4757">
        <v>328.71597161295654</v>
      </c>
      <c r="AZ4757">
        <v>0.11293703336475906</v>
      </c>
      <c r="BA4757">
        <v>445.28195451119308</v>
      </c>
      <c r="BB4757">
        <v>380.95141050059556</v>
      </c>
      <c r="BC4757">
        <v>1</v>
      </c>
      <c r="BD4757">
        <v>45.984337890716759</v>
      </c>
      <c r="BE4757">
        <v>94.859317012864153</v>
      </c>
      <c r="BF4757">
        <v>13.941962365433019</v>
      </c>
      <c r="BG4757">
        <v>4.1522594227601539</v>
      </c>
      <c r="BH4757">
        <v>412.86208339822525</v>
      </c>
      <c r="BI4757">
        <v>0.19999999999999998</v>
      </c>
      <c r="BJ4757">
        <v>2637.8818183148205</v>
      </c>
      <c r="BK4757">
        <v>690.99142418818474</v>
      </c>
      <c r="BL4757">
        <v>913.31567099746451</v>
      </c>
      <c r="BM4757">
        <v>911.47635419558196</v>
      </c>
      <c r="BN4757">
        <v>154.77416594581899</v>
      </c>
      <c r="BO4757">
        <v>22.657529370527854</v>
      </c>
      <c r="BP4757">
        <v>6.224614031260807E-2</v>
      </c>
      <c r="BQ4757">
        <v>100</v>
      </c>
      <c r="BR4757">
        <v>337.72043008638758</v>
      </c>
      <c r="BS4757">
        <v>5.0037939218364635E-2</v>
      </c>
      <c r="BT4757">
        <v>3.0029746471224339E-4</v>
      </c>
      <c r="BU4757">
        <v>0</v>
      </c>
      <c r="BV4757">
        <v>0.54306006900892978</v>
      </c>
      <c r="BW4757">
        <v>13.383619228348353</v>
      </c>
      <c r="BX4757">
        <v>32.532352925194381</v>
      </c>
      <c r="BY4757">
        <v>31.070675385333203</v>
      </c>
      <c r="BZ4757">
        <v>893.32223097007454</v>
      </c>
      <c r="CA4757">
        <v>201.29458762416522</v>
      </c>
      <c r="CB4757">
        <v>222.30002624130066</v>
      </c>
      <c r="CC4757" s="156">
        <v>1.06</v>
      </c>
      <c r="CD4757">
        <v>2590</v>
      </c>
      <c r="CE4757" t="s">
        <v>479</v>
      </c>
      <c r="CF4757">
        <v>-2.1467366318768786</v>
      </c>
      <c r="CG4757">
        <v>-7.2047537780356566E-2</v>
      </c>
      <c r="CH4757">
        <v>-45.297684776773309</v>
      </c>
      <c r="CI4757" t="s">
        <v>479</v>
      </c>
    </row>
    <row r="4758" spans="47:87" x14ac:dyDescent="0.3">
      <c r="AU4758">
        <v>0.3</v>
      </c>
      <c r="AV4758">
        <v>18.925431630473035</v>
      </c>
      <c r="AW4758">
        <v>0.3468965635248204</v>
      </c>
      <c r="AX4758">
        <v>1.4410748631784003</v>
      </c>
      <c r="AY4758">
        <v>357.69109081306942</v>
      </c>
      <c r="AZ4758">
        <v>0.11797853876565761</v>
      </c>
      <c r="BA4758">
        <v>351.97874524582181</v>
      </c>
      <c r="BB4758">
        <v>334.75051938186766</v>
      </c>
      <c r="BC4758">
        <v>1</v>
      </c>
      <c r="BD4758">
        <v>42.547913857450808</v>
      </c>
      <c r="BE4758">
        <v>95.136250790356286</v>
      </c>
      <c r="BF4758">
        <v>19.32010312847126</v>
      </c>
      <c r="BG4758">
        <v>4.763863939069398</v>
      </c>
      <c r="BH4758">
        <v>373.5951136549038</v>
      </c>
      <c r="BI4758">
        <v>0.19999999999999998</v>
      </c>
      <c r="BJ4758">
        <v>2708.2917493804357</v>
      </c>
      <c r="BK4758">
        <v>686.17347518604993</v>
      </c>
      <c r="BL4758">
        <v>864.70108887670563</v>
      </c>
      <c r="BM4758">
        <v>887.16274599755434</v>
      </c>
      <c r="BN4758">
        <v>154.04387601213963</v>
      </c>
      <c r="BO4758">
        <v>31.453034208894394</v>
      </c>
      <c r="BP4758">
        <v>4.0329175735069771E-2</v>
      </c>
      <c r="BQ4758">
        <v>100</v>
      </c>
      <c r="BR4758">
        <v>382.48713025100824</v>
      </c>
      <c r="BS4758">
        <v>5.3217411185873122E-2</v>
      </c>
      <c r="BT4758">
        <v>3.0681743197147956E-4</v>
      </c>
      <c r="BU4758">
        <v>64.895769389940384</v>
      </c>
      <c r="BV4758">
        <v>0.53451635060664626</v>
      </c>
      <c r="BW4758">
        <v>13.39549691774654</v>
      </c>
      <c r="BX4758">
        <v>32.534270538412606</v>
      </c>
      <c r="BY4758">
        <v>30.503686411471115</v>
      </c>
      <c r="BZ4758">
        <v>1023.9984870235866</v>
      </c>
      <c r="CA4758">
        <v>268.31831088912475</v>
      </c>
      <c r="CB4758">
        <v>254.73369080195548</v>
      </c>
      <c r="CC4758" s="156">
        <v>1.17</v>
      </c>
      <c r="CD4758">
        <v>760</v>
      </c>
      <c r="CE4758">
        <v>0.20262971417488318</v>
      </c>
      <c r="CF4758">
        <v>5.2039347492185426</v>
      </c>
      <c r="CG4758">
        <v>0.19767918617476626</v>
      </c>
      <c r="CH4758">
        <v>12.996772097801763</v>
      </c>
      <c r="CI4758">
        <v>8</v>
      </c>
    </row>
    <row r="4759" spans="47:87" x14ac:dyDescent="0.3">
      <c r="AU4759">
        <v>0.3</v>
      </c>
      <c r="AV4759">
        <v>21.08148436988521</v>
      </c>
      <c r="AW4759">
        <v>0.36087061822722744</v>
      </c>
      <c r="AX4759">
        <v>0</v>
      </c>
      <c r="AY4759">
        <v>304.80127955154114</v>
      </c>
      <c r="AZ4759">
        <v>0.11265098351667241</v>
      </c>
      <c r="BA4759">
        <v>361.47769915659666</v>
      </c>
      <c r="BB4759">
        <v>462.97208968178688</v>
      </c>
      <c r="BC4759">
        <v>1</v>
      </c>
      <c r="BD4759">
        <v>36.742577688114082</v>
      </c>
      <c r="BE4759">
        <v>105.08270333549164</v>
      </c>
      <c r="BF4759">
        <v>8.469098519457539</v>
      </c>
      <c r="BG4759">
        <v>5.9673897794304525</v>
      </c>
      <c r="BH4759">
        <v>421.49150590625572</v>
      </c>
      <c r="BI4759">
        <v>0.19999999999999998</v>
      </c>
      <c r="BJ4759">
        <v>2625.9307459675042</v>
      </c>
      <c r="BK4759">
        <v>665.97644616265291</v>
      </c>
      <c r="BL4759">
        <v>827.15666195024448</v>
      </c>
      <c r="BM4759">
        <v>950.34487173041896</v>
      </c>
      <c r="BN4759">
        <v>126.29426661489622</v>
      </c>
      <c r="BO4759">
        <v>33.043065676959976</v>
      </c>
      <c r="BP4759">
        <v>2.8076988120165408E-3</v>
      </c>
      <c r="BQ4759">
        <v>100</v>
      </c>
      <c r="BR4759">
        <v>407.89067982587585</v>
      </c>
      <c r="BS4759">
        <v>5.4741863477207824E-2</v>
      </c>
      <c r="BT4759">
        <v>3.2217382562119585E-4</v>
      </c>
      <c r="BU4759">
        <v>0</v>
      </c>
      <c r="BV4759">
        <v>0.5531666983679181</v>
      </c>
      <c r="BW4759">
        <v>14.52680306670552</v>
      </c>
      <c r="BX4759">
        <v>35.416648045547575</v>
      </c>
      <c r="BY4759">
        <v>30.205598464105265</v>
      </c>
      <c r="BZ4759">
        <v>1137.8561793621025</v>
      </c>
      <c r="CA4759">
        <v>196.6955519713174</v>
      </c>
      <c r="CB4759">
        <v>231.92930523826809</v>
      </c>
      <c r="CC4759" s="156">
        <v>0.98</v>
      </c>
      <c r="CD4759">
        <v>2400</v>
      </c>
      <c r="CE4759">
        <v>2.3745558553609269E-2</v>
      </c>
      <c r="CF4759">
        <v>1.9501841553033663</v>
      </c>
      <c r="CG4759">
        <v>6.3411797764821115E-2</v>
      </c>
      <c r="CH4759">
        <v>-14.564416512011299</v>
      </c>
      <c r="CI4759" t="s">
        <v>479</v>
      </c>
    </row>
    <row r="4760" spans="47:87" x14ac:dyDescent="0.3">
      <c r="AU4760">
        <v>0.3</v>
      </c>
      <c r="AV4760">
        <v>18.443426215646582</v>
      </c>
      <c r="AW4760">
        <v>0.3555752096880283</v>
      </c>
      <c r="AX4760">
        <v>1.6760653934588901</v>
      </c>
      <c r="AY4760">
        <v>312.2966182445852</v>
      </c>
      <c r="AZ4760">
        <v>0.10761753784304665</v>
      </c>
      <c r="BA4760">
        <v>404.39444492215949</v>
      </c>
      <c r="BB4760">
        <v>322.79234727581849</v>
      </c>
      <c r="BC4760">
        <v>1</v>
      </c>
      <c r="BD4760">
        <v>33.866424442912532</v>
      </c>
      <c r="BE4760">
        <v>97.833873872711067</v>
      </c>
      <c r="BF4760">
        <v>17.761230393334397</v>
      </c>
      <c r="BG4760">
        <v>3.9073080550718555</v>
      </c>
      <c r="BH4760">
        <v>421.13338153321178</v>
      </c>
      <c r="BI4760">
        <v>0.2</v>
      </c>
      <c r="BJ4760">
        <v>2463.6451698726582</v>
      </c>
      <c r="BK4760">
        <v>701.01255095469844</v>
      </c>
      <c r="BL4760">
        <v>911.17107061549393</v>
      </c>
      <c r="BM4760">
        <v>988.41899733095408</v>
      </c>
      <c r="BN4760">
        <v>168.48597225419334</v>
      </c>
      <c r="BO4760">
        <v>32.368807570588451</v>
      </c>
      <c r="BP4760">
        <v>2.5763621463018003E-2</v>
      </c>
      <c r="BQ4760">
        <v>100</v>
      </c>
      <c r="BR4760">
        <v>421.09555659939997</v>
      </c>
      <c r="BS4760">
        <v>5.2437837260754384E-2</v>
      </c>
      <c r="BT4760">
        <v>2.8913138504716552E-4</v>
      </c>
      <c r="BU4760">
        <v>0</v>
      </c>
      <c r="BV4760">
        <v>0.53713766600991264</v>
      </c>
      <c r="BW4760">
        <v>14.982900127069312</v>
      </c>
      <c r="BX4760">
        <v>37.309908444340472</v>
      </c>
      <c r="BY4760">
        <v>35.36943812089519</v>
      </c>
      <c r="BZ4760">
        <v>854.11028597067116</v>
      </c>
      <c r="CA4760">
        <v>254.22891980729941</v>
      </c>
      <c r="CB4760">
        <v>210.51024403455418</v>
      </c>
      <c r="CC4760" s="156">
        <v>0.99</v>
      </c>
      <c r="CD4760">
        <v>1640</v>
      </c>
      <c r="CE4760">
        <v>0.10224033393850385</v>
      </c>
      <c r="CF4760">
        <v>3.9260581070613134</v>
      </c>
      <c r="CG4760">
        <v>0.1394913210691433</v>
      </c>
      <c r="CH4760">
        <v>3.6997883698365328</v>
      </c>
      <c r="CI4760">
        <v>15</v>
      </c>
    </row>
    <row r="4761" spans="47:87" x14ac:dyDescent="0.3">
      <c r="AU4761">
        <v>0.3</v>
      </c>
      <c r="AV4761">
        <v>19.555276413330855</v>
      </c>
      <c r="AW4761">
        <v>0.31765284939016264</v>
      </c>
      <c r="AX4761">
        <v>1.5741958836875685</v>
      </c>
      <c r="AY4761">
        <v>351.81109948682115</v>
      </c>
      <c r="AZ4761">
        <v>8.6290431025078912E-2</v>
      </c>
      <c r="BA4761">
        <v>467.06096336428845</v>
      </c>
      <c r="BB4761">
        <v>326.28596205875556</v>
      </c>
      <c r="BC4761">
        <v>1</v>
      </c>
      <c r="BD4761">
        <v>40.433740630975059</v>
      </c>
      <c r="BE4761">
        <v>111.60676751324075</v>
      </c>
      <c r="BF4761">
        <v>10.069899703518196</v>
      </c>
      <c r="BG4761">
        <v>4.735377772247837</v>
      </c>
      <c r="BH4761">
        <v>403.8804724412193</v>
      </c>
      <c r="BI4761">
        <v>0.19999999999999998</v>
      </c>
      <c r="BJ4761">
        <v>2310.3641645605762</v>
      </c>
      <c r="BK4761">
        <v>691.15914463029367</v>
      </c>
      <c r="BL4761">
        <v>905.95519750159315</v>
      </c>
      <c r="BM4761">
        <v>1013.4706975054178</v>
      </c>
      <c r="BN4761">
        <v>123.94725099881147</v>
      </c>
      <c r="BO4761">
        <v>28.715582781352108</v>
      </c>
      <c r="BP4761">
        <v>4.746204766954297E-2</v>
      </c>
      <c r="BQ4761">
        <v>100</v>
      </c>
      <c r="BR4761">
        <v>371.17078022412744</v>
      </c>
      <c r="BS4761">
        <v>5.3721433434225946E-2</v>
      </c>
      <c r="BT4761">
        <v>3.2013014022845679E-4</v>
      </c>
      <c r="BU4761">
        <v>104.25517609787967</v>
      </c>
      <c r="BV4761">
        <v>0.56096885743720648</v>
      </c>
      <c r="BW4761">
        <v>14.752352911239385</v>
      </c>
      <c r="BX4761">
        <v>35.101008818974329</v>
      </c>
      <c r="BY4761">
        <v>37.155873479367138</v>
      </c>
      <c r="BZ4761">
        <v>1156.809849284243</v>
      </c>
      <c r="CA4761">
        <v>277.51189278123019</v>
      </c>
      <c r="CB4761">
        <v>223.57961635973913</v>
      </c>
      <c r="CC4761" s="156">
        <v>0.85</v>
      </c>
      <c r="CD4761">
        <v>1740</v>
      </c>
      <c r="CE4761">
        <v>0.24584159155657148</v>
      </c>
      <c r="CF4761">
        <v>8.096459053676428</v>
      </c>
      <c r="CG4761">
        <v>0.29620646592006666</v>
      </c>
      <c r="CH4761">
        <v>28.634850567181637</v>
      </c>
      <c r="CI4761">
        <v>5</v>
      </c>
    </row>
    <row r="4762" spans="47:87" x14ac:dyDescent="0.3">
      <c r="AU4762">
        <v>0.3</v>
      </c>
      <c r="AV4762">
        <v>18.697219737581079</v>
      </c>
      <c r="AW4762">
        <v>0.25175770882701426</v>
      </c>
      <c r="AX4762">
        <v>2.4311282714449383</v>
      </c>
      <c r="AY4762">
        <v>329.14421126380552</v>
      </c>
      <c r="AZ4762">
        <v>9.5087755477953034E-2</v>
      </c>
      <c r="BA4762">
        <v>406.83147946438913</v>
      </c>
      <c r="BB4762">
        <v>373.93040814219057</v>
      </c>
      <c r="BC4762">
        <v>1</v>
      </c>
      <c r="BD4762">
        <v>45.060369396112478</v>
      </c>
      <c r="BE4762">
        <v>98.42069150084987</v>
      </c>
      <c r="BF4762">
        <v>13.852644412293902</v>
      </c>
      <c r="BG4762">
        <v>5.3679743967345894</v>
      </c>
      <c r="BH4762">
        <v>426.42949999952026</v>
      </c>
      <c r="BI4762">
        <v>0.20000000000000007</v>
      </c>
      <c r="BJ4762">
        <v>2332.34276917023</v>
      </c>
      <c r="BK4762">
        <v>704.76065097520609</v>
      </c>
      <c r="BL4762">
        <v>925.83676103583593</v>
      </c>
      <c r="BM4762">
        <v>1028.2846108851691</v>
      </c>
      <c r="BN4762">
        <v>126.29246583980843</v>
      </c>
      <c r="BO4762">
        <v>22.665870781662697</v>
      </c>
      <c r="BP4762">
        <v>4.8752347115573177E-2</v>
      </c>
      <c r="BQ4762">
        <v>100</v>
      </c>
      <c r="BR4762">
        <v>338.44038605899948</v>
      </c>
      <c r="BS4762">
        <v>5.5379817527471543E-2</v>
      </c>
      <c r="BT4762">
        <v>2.9011187822971423E-4</v>
      </c>
      <c r="BU4762">
        <v>0</v>
      </c>
      <c r="BV4762">
        <v>0.53990831582251375</v>
      </c>
      <c r="BW4762">
        <v>16.129148240082344</v>
      </c>
      <c r="BX4762">
        <v>33.672321561384159</v>
      </c>
      <c r="BY4762">
        <v>32.001533776092288</v>
      </c>
      <c r="BZ4762">
        <v>742.7756252927345</v>
      </c>
      <c r="CA4762">
        <v>325.5021136121934</v>
      </c>
      <c r="CB4762">
        <v>229.85341700556086</v>
      </c>
      <c r="CC4762" s="156">
        <v>1.17</v>
      </c>
      <c r="CD4762">
        <v>1490</v>
      </c>
      <c r="CE4762">
        <v>7.5177159019733431E-2</v>
      </c>
      <c r="CF4762">
        <v>2.938929218818862</v>
      </c>
      <c r="CG4762">
        <v>0.10896144072635959</v>
      </c>
      <c r="CH4762">
        <v>-3.6042799167789377</v>
      </c>
      <c r="CI4762" t="s">
        <v>479</v>
      </c>
    </row>
    <row r="4763" spans="47:87" x14ac:dyDescent="0.3">
      <c r="AU4763">
        <v>0.3</v>
      </c>
      <c r="AV4763">
        <v>19.147993587463318</v>
      </c>
      <c r="AW4763">
        <v>0.34706179094719825</v>
      </c>
      <c r="AX4763">
        <v>2.061888295320204</v>
      </c>
      <c r="AY4763">
        <v>304.94862278324052</v>
      </c>
      <c r="AZ4763">
        <v>9.3246472347495349E-2</v>
      </c>
      <c r="BA4763">
        <v>425.59018885270291</v>
      </c>
      <c r="BB4763">
        <v>354.64840345330435</v>
      </c>
      <c r="BC4763">
        <v>1</v>
      </c>
      <c r="BD4763">
        <v>43.457522130953706</v>
      </c>
      <c r="BE4763">
        <v>96.605268238753425</v>
      </c>
      <c r="BF4763">
        <v>9.5542754549734337</v>
      </c>
      <c r="BG4763">
        <v>3.2835631717577582</v>
      </c>
      <c r="BH4763">
        <v>392.78787609428906</v>
      </c>
      <c r="BI4763">
        <v>0.2</v>
      </c>
      <c r="BJ4763">
        <v>2413.1012632378561</v>
      </c>
      <c r="BK4763">
        <v>679.86926522381987</v>
      </c>
      <c r="BL4763">
        <v>933.20498075123191</v>
      </c>
      <c r="BM4763">
        <v>891.11398401187864</v>
      </c>
      <c r="BN4763">
        <v>219.8942787071141</v>
      </c>
      <c r="BO4763">
        <v>31.528313220241159</v>
      </c>
      <c r="BP4763">
        <v>3.3151899394543806E-2</v>
      </c>
      <c r="BQ4763">
        <v>100</v>
      </c>
      <c r="BR4763">
        <v>356.45199323422514</v>
      </c>
      <c r="BS4763">
        <v>5.2888095127901096E-2</v>
      </c>
      <c r="BT4763">
        <v>2.865749094438721E-4</v>
      </c>
      <c r="BU4763">
        <v>0</v>
      </c>
      <c r="BV4763">
        <v>0.50710166976601667</v>
      </c>
      <c r="BW4763">
        <v>14.627356396204695</v>
      </c>
      <c r="BX4763">
        <v>33.719649607838321</v>
      </c>
      <c r="BY4763">
        <v>33.587602453406518</v>
      </c>
      <c r="BZ4763">
        <v>841.61975390225302</v>
      </c>
      <c r="CA4763">
        <v>284.57186074083683</v>
      </c>
      <c r="CB4763">
        <v>223.04191917503468</v>
      </c>
      <c r="CC4763" s="156">
        <v>0.98</v>
      </c>
      <c r="CD4763">
        <v>910</v>
      </c>
      <c r="CE4763">
        <v>0.17423522246321466</v>
      </c>
      <c r="CF4763">
        <v>6.575597041049428</v>
      </c>
      <c r="CG4763">
        <v>0.22521616110152834</v>
      </c>
      <c r="CH4763">
        <v>23.035790487702283</v>
      </c>
      <c r="CI4763">
        <v>7</v>
      </c>
    </row>
    <row r="4764" spans="47:87" x14ac:dyDescent="0.3">
      <c r="AU4764">
        <v>0.3</v>
      </c>
      <c r="AV4764">
        <v>20.628532510722973</v>
      </c>
      <c r="AW4764">
        <v>0.32743147595197131</v>
      </c>
      <c r="AX4764">
        <v>1.654149932429883</v>
      </c>
      <c r="AY4764">
        <v>334.54781427569486</v>
      </c>
      <c r="AZ4764">
        <v>8.6956465900367388E-2</v>
      </c>
      <c r="BA4764">
        <v>342.46923212923878</v>
      </c>
      <c r="BB4764">
        <v>303.71858277582982</v>
      </c>
      <c r="BC4764">
        <v>1</v>
      </c>
      <c r="BD4764">
        <v>43.070552360715553</v>
      </c>
      <c r="BE4764">
        <v>94.158357566905607</v>
      </c>
      <c r="BF4764">
        <v>21.994079877405738</v>
      </c>
      <c r="BG4764">
        <v>6.1157300251663171</v>
      </c>
      <c r="BH4764">
        <v>380.29362533674708</v>
      </c>
      <c r="BI4764">
        <v>0.19999999999999998</v>
      </c>
      <c r="BJ4764">
        <v>2324.3789125169224</v>
      </c>
      <c r="BK4764">
        <v>689.06315657209461</v>
      </c>
      <c r="BL4764">
        <v>963.35671372759543</v>
      </c>
      <c r="BM4764">
        <v>931.332439796426</v>
      </c>
      <c r="BN4764">
        <v>192.28096955441023</v>
      </c>
      <c r="BO4764">
        <v>29.374880678095415</v>
      </c>
      <c r="BP4764">
        <v>7.6196688641162524E-2</v>
      </c>
      <c r="BQ4764">
        <v>100</v>
      </c>
      <c r="BR4764">
        <v>379.2081082388392</v>
      </c>
      <c r="BS4764">
        <v>5.6505632785085684E-2</v>
      </c>
      <c r="BT4764">
        <v>3.0715420072309024E-4</v>
      </c>
      <c r="BU4764">
        <v>15.42818335762712</v>
      </c>
      <c r="BV4764">
        <v>0.56614105589875963</v>
      </c>
      <c r="BW4764">
        <v>15.701849294613774</v>
      </c>
      <c r="BX4764">
        <v>36.441750261559214</v>
      </c>
      <c r="BY4764">
        <v>31.740638763524171</v>
      </c>
      <c r="BZ4764">
        <v>805.8186735478364</v>
      </c>
      <c r="CA4764">
        <v>332.1214352941733</v>
      </c>
      <c r="CB4764">
        <v>239.53427934890405</v>
      </c>
      <c r="CC4764" s="156">
        <v>1.1499999999999999</v>
      </c>
      <c r="CD4764">
        <v>1840</v>
      </c>
      <c r="CE4764">
        <v>4.3078555605862157E-2</v>
      </c>
      <c r="CF4764">
        <v>2.4019502215953912</v>
      </c>
      <c r="CG4764">
        <v>7.9484462076861231E-2</v>
      </c>
      <c r="CH4764">
        <v>-10.817226370789909</v>
      </c>
      <c r="CI4764" t="s">
        <v>479</v>
      </c>
    </row>
    <row r="4765" spans="47:87" x14ac:dyDescent="0.3">
      <c r="AU4765">
        <v>0.3</v>
      </c>
      <c r="AV4765">
        <v>21.280320991397257</v>
      </c>
      <c r="AW4765">
        <v>0.33077981695778935</v>
      </c>
      <c r="AX4765">
        <v>1.2292691897968251</v>
      </c>
      <c r="AY4765">
        <v>348.82880910478843</v>
      </c>
      <c r="AZ4765">
        <v>0.10056000082521326</v>
      </c>
      <c r="BA4765">
        <v>486.92767602109376</v>
      </c>
      <c r="BB4765">
        <v>394.81384755347267</v>
      </c>
      <c r="BC4765">
        <v>1</v>
      </c>
      <c r="BD4765">
        <v>36.608740569891822</v>
      </c>
      <c r="BE4765">
        <v>118.43932530571546</v>
      </c>
      <c r="BF4765">
        <v>16.967434252606544</v>
      </c>
      <c r="BG4765">
        <v>6.0816311207294174</v>
      </c>
      <c r="BH4765">
        <v>402.84362621520336</v>
      </c>
      <c r="BI4765">
        <v>0.20000000000000004</v>
      </c>
      <c r="BJ4765">
        <v>2795.4508476259502</v>
      </c>
      <c r="BK4765">
        <v>705.46489623338755</v>
      </c>
      <c r="BL4765">
        <v>888.53436832868886</v>
      </c>
      <c r="BM4765">
        <v>972.95722728473982</v>
      </c>
      <c r="BN4765">
        <v>213.85276238943237</v>
      </c>
      <c r="BO4765">
        <v>30.112734218011489</v>
      </c>
      <c r="BP4765">
        <v>2.3830572606422851E-2</v>
      </c>
      <c r="BQ4765">
        <v>100</v>
      </c>
      <c r="BR4765">
        <v>286.79495906238463</v>
      </c>
      <c r="BS4765">
        <v>5.6034324370667243E-2</v>
      </c>
      <c r="BT4765">
        <v>3.0669228723690913E-4</v>
      </c>
      <c r="BU4765">
        <v>0</v>
      </c>
      <c r="BV4765">
        <v>0.57023155224930167</v>
      </c>
      <c r="BW4765">
        <v>15.206521949047699</v>
      </c>
      <c r="BX4765">
        <v>37.51996626188032</v>
      </c>
      <c r="BY4765">
        <v>36.379255188921888</v>
      </c>
      <c r="BZ4765">
        <v>902.70964557646039</v>
      </c>
      <c r="CA4765">
        <v>330.31909332414648</v>
      </c>
      <c r="CB4765">
        <v>243.12917581775901</v>
      </c>
      <c r="CC4765" s="156">
        <v>0.95</v>
      </c>
      <c r="CD4765">
        <v>1620</v>
      </c>
      <c r="CE4765">
        <v>0.21508219116506355</v>
      </c>
      <c r="CF4765">
        <v>5.1086418578059947</v>
      </c>
      <c r="CG4765">
        <v>0.25690269941295646</v>
      </c>
      <c r="CH4765">
        <v>19.614634585772144</v>
      </c>
      <c r="CI4765">
        <v>6</v>
      </c>
    </row>
    <row r="4766" spans="47:87" x14ac:dyDescent="0.3">
      <c r="AU4766">
        <v>0.3</v>
      </c>
      <c r="AV4766">
        <v>19.500046978801564</v>
      </c>
      <c r="AW4766">
        <v>0.28607368166908514</v>
      </c>
      <c r="AX4766">
        <v>2.7452027928051161</v>
      </c>
      <c r="AY4766">
        <v>315.16008473598623</v>
      </c>
      <c r="AZ4766">
        <v>9.8593437006761639E-2</v>
      </c>
      <c r="BA4766">
        <v>477.89209468396496</v>
      </c>
      <c r="BB4766">
        <v>408.59516024401182</v>
      </c>
      <c r="BC4766">
        <v>1</v>
      </c>
      <c r="BD4766">
        <v>35.003245272117312</v>
      </c>
      <c r="BE4766">
        <v>111.69046210157181</v>
      </c>
      <c r="BF4766">
        <v>14.109537495425732</v>
      </c>
      <c r="BG4766">
        <v>4.3209404863796816</v>
      </c>
      <c r="BH4766">
        <v>379.33217336664785</v>
      </c>
      <c r="BI4766">
        <v>0.20000000000000004</v>
      </c>
      <c r="BJ4766">
        <v>2741.2456479207754</v>
      </c>
      <c r="BK4766">
        <v>666.13795451813724</v>
      </c>
      <c r="BL4766">
        <v>886.66554931053781</v>
      </c>
      <c r="BM4766">
        <v>900.39387290157833</v>
      </c>
      <c r="BN4766">
        <v>115.06073925772738</v>
      </c>
      <c r="BO4766">
        <v>25.678713234686903</v>
      </c>
      <c r="BP4766">
        <v>6.4743443257394034E-2</v>
      </c>
      <c r="BQ4766">
        <v>100</v>
      </c>
      <c r="BR4766">
        <v>351.81634822776152</v>
      </c>
      <c r="BS4766">
        <v>5.3798181519478218E-2</v>
      </c>
      <c r="BT4766">
        <v>3.0902217560707971E-4</v>
      </c>
      <c r="BU4766">
        <v>21.416576035778796</v>
      </c>
      <c r="BV4766">
        <v>0.56964070945151035</v>
      </c>
      <c r="BW4766">
        <v>14.371823630751878</v>
      </c>
      <c r="BX4766">
        <v>34.824471307358245</v>
      </c>
      <c r="BY4766">
        <v>40.234856549445546</v>
      </c>
      <c r="BZ4766">
        <v>898.22918418152267</v>
      </c>
      <c r="CA4766">
        <v>304.12249582117136</v>
      </c>
      <c r="CB4766">
        <v>240.21729512862586</v>
      </c>
      <c r="CC4766" s="156">
        <v>0.95</v>
      </c>
      <c r="CD4766">
        <v>1960</v>
      </c>
      <c r="CE4766">
        <v>0.1497622930322644</v>
      </c>
      <c r="CF4766">
        <v>4.2224875670366302</v>
      </c>
      <c r="CG4766">
        <v>0.16092957640953787</v>
      </c>
      <c r="CH4766">
        <v>9.6669862572069469</v>
      </c>
      <c r="CI4766">
        <v>10</v>
      </c>
    </row>
    <row r="4767" spans="47:87" x14ac:dyDescent="0.3">
      <c r="AU4767">
        <v>0.3</v>
      </c>
      <c r="AV4767">
        <v>19.6943221332773</v>
      </c>
      <c r="AW4767">
        <v>0.29496128918522241</v>
      </c>
      <c r="AX4767">
        <v>1.669990162659778</v>
      </c>
      <c r="AY4767">
        <v>336.24067043405813</v>
      </c>
      <c r="AZ4767">
        <v>8.5861428121087754E-2</v>
      </c>
      <c r="BA4767">
        <v>445.07885056802314</v>
      </c>
      <c r="BB4767">
        <v>375.23583832295333</v>
      </c>
      <c r="BC4767">
        <v>1</v>
      </c>
      <c r="BD4767">
        <v>46.095780819677273</v>
      </c>
      <c r="BE4767">
        <v>101.72652575782678</v>
      </c>
      <c r="BF4767">
        <v>7.9223574012422651</v>
      </c>
      <c r="BG4767">
        <v>4.9973165549061491</v>
      </c>
      <c r="BH4767">
        <v>439.00312256913929</v>
      </c>
      <c r="BI4767">
        <v>0.20000000000000004</v>
      </c>
      <c r="BJ4767">
        <v>3263.2375928741758</v>
      </c>
      <c r="BK4767">
        <v>679.19393252173654</v>
      </c>
      <c r="BL4767">
        <v>908.22153867407621</v>
      </c>
      <c r="BM4767">
        <v>746.06337479128263</v>
      </c>
      <c r="BN4767">
        <v>168.40230579224536</v>
      </c>
      <c r="BO4767">
        <v>26.816592698857544</v>
      </c>
      <c r="BP4767">
        <v>2.5561823777014832E-2</v>
      </c>
      <c r="BQ4767">
        <v>100</v>
      </c>
      <c r="BR4767">
        <v>303.92521081132747</v>
      </c>
      <c r="BS4767">
        <v>5.8963581487807455E-2</v>
      </c>
      <c r="BT4767">
        <v>3.0962781392792515E-4</v>
      </c>
      <c r="BU4767">
        <v>32.954254603744893</v>
      </c>
      <c r="BV4767">
        <v>0.55280347588634438</v>
      </c>
      <c r="BW4767">
        <v>14.477916134464882</v>
      </c>
      <c r="BX4767">
        <v>33.310669792646578</v>
      </c>
      <c r="BY4767">
        <v>38.122459538681127</v>
      </c>
      <c r="BZ4767">
        <v>1278.2864813567803</v>
      </c>
      <c r="CA4767">
        <v>184.04965972236482</v>
      </c>
      <c r="CB4767">
        <v>239.13361558566751</v>
      </c>
      <c r="CC4767" s="156">
        <v>0.75</v>
      </c>
      <c r="CD4767">
        <v>1230</v>
      </c>
      <c r="CE4767">
        <v>0.31846954055958632</v>
      </c>
      <c r="CF4767">
        <v>8.3141226188457118</v>
      </c>
      <c r="CG4767">
        <v>0.28751094503639352</v>
      </c>
      <c r="CH4767">
        <v>39.575914405334686</v>
      </c>
      <c r="CI4767">
        <v>5</v>
      </c>
    </row>
    <row r="4768" spans="47:87" x14ac:dyDescent="0.3">
      <c r="AU4768">
        <v>0.3</v>
      </c>
      <c r="AV4768">
        <v>19.056896723328144</v>
      </c>
      <c r="AW4768">
        <v>0.29399118972189459</v>
      </c>
      <c r="AX4768">
        <v>0.67098249881003924</v>
      </c>
      <c r="AY4768">
        <v>353.26944736212027</v>
      </c>
      <c r="AZ4768">
        <v>0.10982790486873729</v>
      </c>
      <c r="BA4768">
        <v>382.22691742381011</v>
      </c>
      <c r="BB4768">
        <v>433.63929191650277</v>
      </c>
      <c r="BC4768">
        <v>1</v>
      </c>
      <c r="BD4768">
        <v>38.958053993314735</v>
      </c>
      <c r="BE4768">
        <v>94.135759155523971</v>
      </c>
      <c r="BF4768">
        <v>24.845600586498659</v>
      </c>
      <c r="BG4768">
        <v>4.6647221284192142</v>
      </c>
      <c r="BH4768">
        <v>412.7321740510551</v>
      </c>
      <c r="BI4768">
        <v>0.2</v>
      </c>
      <c r="BJ4768">
        <v>2739.4713924213775</v>
      </c>
      <c r="BK4768">
        <v>704.15286880825272</v>
      </c>
      <c r="BL4768">
        <v>974.02436957308305</v>
      </c>
      <c r="BM4768">
        <v>1168.2736011537968</v>
      </c>
      <c r="BN4768">
        <v>204.24162105406779</v>
      </c>
      <c r="BO4768">
        <v>26.324627118824072</v>
      </c>
      <c r="BP4768">
        <v>7.4354955405930234E-2</v>
      </c>
      <c r="BQ4768">
        <v>100</v>
      </c>
      <c r="BR4768">
        <v>341.28094025079116</v>
      </c>
      <c r="BS4768">
        <v>5.6307140694801527E-2</v>
      </c>
      <c r="BT4768">
        <v>2.94901202098783E-4</v>
      </c>
      <c r="BU4768">
        <v>0</v>
      </c>
      <c r="BV4768">
        <v>0.55620226162212638</v>
      </c>
      <c r="BW4768">
        <v>14.922069775953664</v>
      </c>
      <c r="BX4768">
        <v>34.496238396099486</v>
      </c>
      <c r="BY4768">
        <v>29.630891873895852</v>
      </c>
      <c r="BZ4768">
        <v>990.88293487676162</v>
      </c>
      <c r="CA4768">
        <v>300.99385732036751</v>
      </c>
      <c r="CB4768">
        <v>237.9639879876415</v>
      </c>
      <c r="CC4768" s="156">
        <v>0.86</v>
      </c>
      <c r="CD4768">
        <v>1730</v>
      </c>
      <c r="CE4768">
        <v>0.23971162987807149</v>
      </c>
      <c r="CF4768">
        <v>8.0632448463164703</v>
      </c>
      <c r="CG4768">
        <v>0.29229727960012158</v>
      </c>
      <c r="CH4768">
        <v>25.308631620864869</v>
      </c>
      <c r="CI4768">
        <v>5</v>
      </c>
    </row>
    <row r="4769" spans="47:87" x14ac:dyDescent="0.3">
      <c r="AU4769">
        <v>0.3</v>
      </c>
      <c r="AV4769">
        <v>19.557524824175058</v>
      </c>
      <c r="AW4769">
        <v>0.31865983036667389</v>
      </c>
      <c r="AX4769">
        <v>1.4772486742724178</v>
      </c>
      <c r="AY4769">
        <v>332.94206489698166</v>
      </c>
      <c r="AZ4769">
        <v>0.10509509136823181</v>
      </c>
      <c r="BA4769">
        <v>488.01752697741136</v>
      </c>
      <c r="BB4769">
        <v>433.38828445495602</v>
      </c>
      <c r="BC4769">
        <v>1</v>
      </c>
      <c r="BD4769">
        <v>42.365558053411029</v>
      </c>
      <c r="BE4769">
        <v>91.884675449390372</v>
      </c>
      <c r="BF4769">
        <v>14.306803900902349</v>
      </c>
      <c r="BG4769">
        <v>3.6807483295128232</v>
      </c>
      <c r="BH4769">
        <v>396.04381502697066</v>
      </c>
      <c r="BI4769">
        <v>0.19999999999999998</v>
      </c>
      <c r="BJ4769">
        <v>2815.6431172983434</v>
      </c>
      <c r="BK4769">
        <v>667.8820253306244</v>
      </c>
      <c r="BL4769">
        <v>940.07622952281815</v>
      </c>
      <c r="BM4769">
        <v>887.74046109676465</v>
      </c>
      <c r="BN4769">
        <v>122.13529546220092</v>
      </c>
      <c r="BO4769">
        <v>28.724868491184001</v>
      </c>
      <c r="BP4769">
        <v>5.7441793335666534E-2</v>
      </c>
      <c r="BQ4769">
        <v>100</v>
      </c>
      <c r="BR4769">
        <v>345.08158259136133</v>
      </c>
      <c r="BS4769">
        <v>5.7447117119412777E-2</v>
      </c>
      <c r="BT4769">
        <v>2.9283420421724648E-4</v>
      </c>
      <c r="BU4769">
        <v>71.251068663102316</v>
      </c>
      <c r="BV4769">
        <v>0.59861774685095515</v>
      </c>
      <c r="BW4769">
        <v>15.739736602406197</v>
      </c>
      <c r="BX4769">
        <v>35.67860798505604</v>
      </c>
      <c r="BY4769">
        <v>29.656115782907392</v>
      </c>
      <c r="BZ4769">
        <v>1108.6300388829645</v>
      </c>
      <c r="CA4769">
        <v>264.37549222796076</v>
      </c>
      <c r="CB4769">
        <v>232.37425900443586</v>
      </c>
      <c r="CC4769" s="156">
        <v>1.1100000000000001</v>
      </c>
      <c r="CD4769">
        <v>1980</v>
      </c>
      <c r="CE4769">
        <v>0.11662289764582146</v>
      </c>
      <c r="CF4769">
        <v>4.7971147711061519</v>
      </c>
      <c r="CG4769">
        <v>0.14736468247032575</v>
      </c>
      <c r="CH4769">
        <v>6.6597122925440964</v>
      </c>
      <c r="CI4769">
        <v>13</v>
      </c>
    </row>
    <row r="4770" spans="47:87" x14ac:dyDescent="0.3">
      <c r="AU4770">
        <v>0.3</v>
      </c>
      <c r="AV4770">
        <v>18.517028328516496</v>
      </c>
      <c r="AW4770">
        <v>0.28917398043300735</v>
      </c>
      <c r="AX4770">
        <v>0.89883907645064776</v>
      </c>
      <c r="AY4770">
        <v>305.86116173686628</v>
      </c>
      <c r="AZ4770">
        <v>0.1065367824529333</v>
      </c>
      <c r="BA4770">
        <v>390.18389389202224</v>
      </c>
      <c r="BB4770">
        <v>342.2575157383481</v>
      </c>
      <c r="BC4770">
        <v>1</v>
      </c>
      <c r="BD4770">
        <v>35.82889260364729</v>
      </c>
      <c r="BE4770">
        <v>107.92166381625191</v>
      </c>
      <c r="BF4770">
        <v>20.117597689641944</v>
      </c>
      <c r="BG4770">
        <v>5.2968854249669555</v>
      </c>
      <c r="BH4770">
        <v>438.59092271989391</v>
      </c>
      <c r="BI4770">
        <v>0.2</v>
      </c>
      <c r="BJ4770">
        <v>2539.2460058640672</v>
      </c>
      <c r="BK4770">
        <v>705.43139330139206</v>
      </c>
      <c r="BL4770">
        <v>909.35893630595592</v>
      </c>
      <c r="BM4770">
        <v>1007.0450221740273</v>
      </c>
      <c r="BN4770">
        <v>182.63589921378582</v>
      </c>
      <c r="BO4770">
        <v>25.901020835731888</v>
      </c>
      <c r="BP4770">
        <v>7.2204961177605248E-2</v>
      </c>
      <c r="BQ4770">
        <v>100</v>
      </c>
      <c r="BR4770">
        <v>325.11602319545898</v>
      </c>
      <c r="BS4770">
        <v>5.6419608281060671E-2</v>
      </c>
      <c r="BT4770">
        <v>2.9113363113802195E-4</v>
      </c>
      <c r="BU4770">
        <v>0</v>
      </c>
      <c r="BV4770">
        <v>0.506110389855431</v>
      </c>
      <c r="BW4770">
        <v>14.148799834245199</v>
      </c>
      <c r="BX4770">
        <v>37.543970919774317</v>
      </c>
      <c r="BY4770">
        <v>29.870103989351335</v>
      </c>
      <c r="BZ4770">
        <v>886.93315126853599</v>
      </c>
      <c r="CA4770">
        <v>369.84231498406882</v>
      </c>
      <c r="CB4770">
        <v>241.69374284577285</v>
      </c>
      <c r="CC4770" s="156">
        <v>1.01</v>
      </c>
      <c r="CD4770">
        <v>1760</v>
      </c>
      <c r="CE4770">
        <v>9.307601963542278E-2</v>
      </c>
      <c r="CF4770">
        <v>3.3971598147915794</v>
      </c>
      <c r="CG4770">
        <v>0.12278750220660001</v>
      </c>
      <c r="CH4770">
        <v>-3.243872780991826</v>
      </c>
      <c r="CI4770" t="s">
        <v>479</v>
      </c>
    </row>
    <row r="4771" spans="47:87" x14ac:dyDescent="0.3">
      <c r="AU4771">
        <v>0.3</v>
      </c>
      <c r="AV4771">
        <v>18.69432063281532</v>
      </c>
      <c r="AW4771">
        <v>0.35057060542749974</v>
      </c>
      <c r="AX4771">
        <v>1.585625804733741</v>
      </c>
      <c r="AY4771">
        <v>343.5854646562729</v>
      </c>
      <c r="AZ4771">
        <v>0.10213351513069639</v>
      </c>
      <c r="BA4771">
        <v>374.07246055982768</v>
      </c>
      <c r="BB4771">
        <v>336.78803676473979</v>
      </c>
      <c r="BC4771">
        <v>1</v>
      </c>
      <c r="BD4771">
        <v>46.753558694571922</v>
      </c>
      <c r="BE4771">
        <v>110.30977176508767</v>
      </c>
      <c r="BF4771">
        <v>9.7684347931601252</v>
      </c>
      <c r="BG4771">
        <v>4.6984539957615077</v>
      </c>
      <c r="BH4771">
        <v>413.39282454986449</v>
      </c>
      <c r="BI4771">
        <v>0.20000000000000007</v>
      </c>
      <c r="BJ4771">
        <v>2856.5363068775955</v>
      </c>
      <c r="BK4771">
        <v>677.45851720019391</v>
      </c>
      <c r="BL4771">
        <v>793.03809624341011</v>
      </c>
      <c r="BM4771">
        <v>840.1661422252123</v>
      </c>
      <c r="BN4771">
        <v>168.52237675517515</v>
      </c>
      <c r="BO4771">
        <v>31.531382517272302</v>
      </c>
      <c r="BP4771">
        <v>7.1754853974607263E-2</v>
      </c>
      <c r="BQ4771">
        <v>100</v>
      </c>
      <c r="BR4771">
        <v>405.7407702612486</v>
      </c>
      <c r="BS4771">
        <v>5.1482899226984374E-2</v>
      </c>
      <c r="BT4771">
        <v>3.0841301407564105E-4</v>
      </c>
      <c r="BU4771">
        <v>30.632088590732614</v>
      </c>
      <c r="BV4771">
        <v>0.59683913387143173</v>
      </c>
      <c r="BW4771">
        <v>15.933196949848464</v>
      </c>
      <c r="BX4771">
        <v>36.811913783190072</v>
      </c>
      <c r="BY4771">
        <v>31.418675218268348</v>
      </c>
      <c r="BZ4771">
        <v>1145.9010251763984</v>
      </c>
      <c r="CA4771">
        <v>264.77355945362683</v>
      </c>
      <c r="CB4771">
        <v>236.60895318716425</v>
      </c>
      <c r="CC4771" s="156">
        <v>0.94</v>
      </c>
      <c r="CD4771">
        <v>2230</v>
      </c>
      <c r="CE4771">
        <v>8.2022508316939691E-2</v>
      </c>
      <c r="CF4771">
        <v>3.8142204299528277</v>
      </c>
      <c r="CG4771">
        <v>0.10883032077231881</v>
      </c>
      <c r="CH4771">
        <v>-4.436637059863406</v>
      </c>
      <c r="CI4771" t="s">
        <v>479</v>
      </c>
    </row>
    <row r="4772" spans="47:87" x14ac:dyDescent="0.3">
      <c r="AU4772">
        <v>0.3</v>
      </c>
      <c r="AV4772">
        <v>20.088778963652533</v>
      </c>
      <c r="AW4772">
        <v>0.35197124220018255</v>
      </c>
      <c r="AX4772">
        <v>1.5361914603281859</v>
      </c>
      <c r="AY4772">
        <v>333.34777257301084</v>
      </c>
      <c r="AZ4772">
        <v>8.3648159569649022E-2</v>
      </c>
      <c r="BA4772">
        <v>388.51857233818555</v>
      </c>
      <c r="BB4772">
        <v>342.61060928791437</v>
      </c>
      <c r="BC4772">
        <v>1</v>
      </c>
      <c r="BD4772">
        <v>39.127597261975239</v>
      </c>
      <c r="BE4772">
        <v>80.34206531215645</v>
      </c>
      <c r="BF4772">
        <v>20.482134860270186</v>
      </c>
      <c r="BG4772">
        <v>5.9765756039129592</v>
      </c>
      <c r="BH4772">
        <v>380.6850006387179</v>
      </c>
      <c r="BI4772">
        <v>0.19999999999999996</v>
      </c>
      <c r="BJ4772">
        <v>2706.0558613293902</v>
      </c>
      <c r="BK4772">
        <v>690.90370379898673</v>
      </c>
      <c r="BL4772">
        <v>883.11449246368909</v>
      </c>
      <c r="BM4772">
        <v>1161.5614816794309</v>
      </c>
      <c r="BN4772">
        <v>87.248903643279988</v>
      </c>
      <c r="BO4772">
        <v>31.967779422571251</v>
      </c>
      <c r="BP4772">
        <v>3.4465686325077655E-2</v>
      </c>
      <c r="BQ4772">
        <v>100</v>
      </c>
      <c r="BR4772">
        <v>294.90363366855195</v>
      </c>
      <c r="BS4772">
        <v>5.7661464282480451E-2</v>
      </c>
      <c r="BT4772">
        <v>3.0456127284881392E-4</v>
      </c>
      <c r="BU4772">
        <v>99.348246716804312</v>
      </c>
      <c r="BV4772">
        <v>0.57674722645989485</v>
      </c>
      <c r="BW4772">
        <v>14.975464774686532</v>
      </c>
      <c r="BX4772">
        <v>35.514967352730935</v>
      </c>
      <c r="BY4772">
        <v>34.169074859494259</v>
      </c>
      <c r="BZ4772">
        <v>875.30499816865586</v>
      </c>
      <c r="CA4772">
        <v>272.83969959000723</v>
      </c>
      <c r="CB4772">
        <v>238.32236958922593</v>
      </c>
      <c r="CC4772" s="156">
        <v>1.03</v>
      </c>
      <c r="CD4772">
        <v>1060</v>
      </c>
      <c r="CE4772">
        <v>0.18967199897058751</v>
      </c>
      <c r="CF4772">
        <v>8.1103468498628981</v>
      </c>
      <c r="CG4772">
        <v>0.24714176743616353</v>
      </c>
      <c r="CH4772">
        <v>24.998354251069095</v>
      </c>
      <c r="CI4772">
        <v>7</v>
      </c>
    </row>
    <row r="4773" spans="47:87" x14ac:dyDescent="0.3">
      <c r="AU4773">
        <v>0.3</v>
      </c>
      <c r="AV4773">
        <v>19.468881300692004</v>
      </c>
      <c r="AW4773">
        <v>0.25506114103461996</v>
      </c>
      <c r="AX4773">
        <v>1.5447462451192193</v>
      </c>
      <c r="AY4773">
        <v>323.51061290943358</v>
      </c>
      <c r="AZ4773">
        <v>9.643687564985845E-2</v>
      </c>
      <c r="BA4773">
        <v>411.37724716188438</v>
      </c>
      <c r="BB4773">
        <v>392.47297103475654</v>
      </c>
      <c r="BC4773">
        <v>1</v>
      </c>
      <c r="BD4773">
        <v>32.348648454759669</v>
      </c>
      <c r="BE4773">
        <v>111.23751397805675</v>
      </c>
      <c r="BF4773">
        <v>12.923101668755711</v>
      </c>
      <c r="BG4773">
        <v>4.4282614553637103</v>
      </c>
      <c r="BH4773">
        <v>436.29282627772307</v>
      </c>
      <c r="BI4773">
        <v>0.19999999999999998</v>
      </c>
      <c r="BJ4773">
        <v>2659.8995756224149</v>
      </c>
      <c r="BK4773">
        <v>676.91732901493981</v>
      </c>
      <c r="BL4773">
        <v>887.49833787365264</v>
      </c>
      <c r="BM4773">
        <v>858.29604499544132</v>
      </c>
      <c r="BN4773">
        <v>155.42868620370919</v>
      </c>
      <c r="BO4773">
        <v>23.137340899440215</v>
      </c>
      <c r="BP4773">
        <v>2.8270354142228574E-2</v>
      </c>
      <c r="BQ4773">
        <v>100</v>
      </c>
      <c r="BR4773">
        <v>358.68458261741807</v>
      </c>
      <c r="BS4773">
        <v>5.5291034619500051E-2</v>
      </c>
      <c r="BT4773">
        <v>3.3068089362410394E-4</v>
      </c>
      <c r="BU4773">
        <v>11.025570668057879</v>
      </c>
      <c r="BV4773">
        <v>0.55321411853913727</v>
      </c>
      <c r="BW4773">
        <v>14.126369540845666</v>
      </c>
      <c r="BX4773">
        <v>38.118688319370875</v>
      </c>
      <c r="BY4773">
        <v>33.516796428034745</v>
      </c>
      <c r="BZ4773">
        <v>1063.6196419693708</v>
      </c>
      <c r="CA4773">
        <v>314.25703080902946</v>
      </c>
      <c r="CB4773">
        <v>229.53511014569287</v>
      </c>
      <c r="CC4773" s="156">
        <v>1.05</v>
      </c>
      <c r="CD4773">
        <v>1880</v>
      </c>
      <c r="CE4773">
        <v>2.4321150672272696E-2</v>
      </c>
      <c r="CF4773">
        <v>1.8266180476899705</v>
      </c>
      <c r="CG4773">
        <v>6.216239313018055E-2</v>
      </c>
      <c r="CH4773">
        <v>-13.376925265750822</v>
      </c>
      <c r="CI4773" t="s">
        <v>479</v>
      </c>
    </row>
    <row r="4774" spans="47:87" x14ac:dyDescent="0.3">
      <c r="AU4774">
        <v>0.3</v>
      </c>
      <c r="AV4774">
        <v>18.718364416037417</v>
      </c>
      <c r="AW4774">
        <v>0.35389477424197557</v>
      </c>
      <c r="AX4774">
        <v>0.53458684643829302</v>
      </c>
      <c r="AY4774">
        <v>345.25467596498305</v>
      </c>
      <c r="AZ4774">
        <v>0.10423033377741843</v>
      </c>
      <c r="BA4774">
        <v>479.56557845556063</v>
      </c>
      <c r="BB4774">
        <v>370.32604363502668</v>
      </c>
      <c r="BC4774">
        <v>1</v>
      </c>
      <c r="BD4774">
        <v>47.791510761967679</v>
      </c>
      <c r="BE4774">
        <v>102.81508134665738</v>
      </c>
      <c r="BF4774">
        <v>16.768337581922825</v>
      </c>
      <c r="BG4774">
        <v>2.7441070850050968</v>
      </c>
      <c r="BH4774">
        <v>398.28464982059069</v>
      </c>
      <c r="BI4774">
        <v>0.19999999999999998</v>
      </c>
      <c r="BJ4774">
        <v>2808.7926563234123</v>
      </c>
      <c r="BK4774">
        <v>699.48599503208652</v>
      </c>
      <c r="BL4774">
        <v>933.27733250383415</v>
      </c>
      <c r="BM4774">
        <v>1150.48907669351</v>
      </c>
      <c r="BN4774">
        <v>173.54660804528623</v>
      </c>
      <c r="BO4774">
        <v>32.098868081134775</v>
      </c>
      <c r="BP4774">
        <v>3.9848923738941805E-2</v>
      </c>
      <c r="BQ4774">
        <v>100</v>
      </c>
      <c r="BR4774">
        <v>345.86250801766931</v>
      </c>
      <c r="BS4774">
        <v>5.5668565823733106E-2</v>
      </c>
      <c r="BT4774">
        <v>2.8998961261987122E-4</v>
      </c>
      <c r="BU4774">
        <v>0</v>
      </c>
      <c r="BV4774">
        <v>0.57084926204189956</v>
      </c>
      <c r="BW4774">
        <v>14.745754087775316</v>
      </c>
      <c r="BX4774">
        <v>35.297888119397754</v>
      </c>
      <c r="BY4774">
        <v>36.625725763250891</v>
      </c>
      <c r="BZ4774">
        <v>1044.464276188754</v>
      </c>
      <c r="CA4774">
        <v>334.64114649524095</v>
      </c>
      <c r="CB4774">
        <v>221.07231483808678</v>
      </c>
      <c r="CC4774" s="156">
        <v>1.04</v>
      </c>
      <c r="CD4774">
        <v>1160</v>
      </c>
      <c r="CE4774">
        <v>0.14304560151816625</v>
      </c>
      <c r="CF4774">
        <v>5.0868113663606671</v>
      </c>
      <c r="CG4774">
        <v>0.18322086416042196</v>
      </c>
      <c r="CH4774">
        <v>14.899240167204232</v>
      </c>
      <c r="CI4774">
        <v>9</v>
      </c>
    </row>
    <row r="4775" spans="47:87" x14ac:dyDescent="0.3">
      <c r="AU4775">
        <v>0.3</v>
      </c>
      <c r="AV4775">
        <v>19.241450328493059</v>
      </c>
      <c r="AW4775">
        <v>0.27706853855090791</v>
      </c>
      <c r="AX4775">
        <v>0.30419371245345428</v>
      </c>
      <c r="AY4775">
        <v>338.99664979569332</v>
      </c>
      <c r="AZ4775">
        <v>9.903576387512425E-2</v>
      </c>
      <c r="BA4775">
        <v>466.73882867878166</v>
      </c>
      <c r="BB4775">
        <v>311.93950509674272</v>
      </c>
      <c r="BC4775">
        <v>1</v>
      </c>
      <c r="BD4775">
        <v>40.172414604882398</v>
      </c>
      <c r="BE4775">
        <v>108.31858999362848</v>
      </c>
      <c r="BF4775">
        <v>10.133424052124335</v>
      </c>
      <c r="BG4775">
        <v>7.0457610770444967</v>
      </c>
      <c r="BH4775">
        <v>409.96677888258074</v>
      </c>
      <c r="BI4775">
        <v>0.19999999999999993</v>
      </c>
      <c r="BJ4775">
        <v>2566.8180664024944</v>
      </c>
      <c r="BK4775">
        <v>663.28131328675818</v>
      </c>
      <c r="BL4775">
        <v>811.30569557636261</v>
      </c>
      <c r="BM4775">
        <v>926.89445469179907</v>
      </c>
      <c r="BN4775">
        <v>130.58899375810384</v>
      </c>
      <c r="BO4775">
        <v>24.8265807688643</v>
      </c>
      <c r="BP4775">
        <v>6.8003997905072139E-2</v>
      </c>
      <c r="BQ4775">
        <v>100</v>
      </c>
      <c r="BR4775">
        <v>417.74425597101686</v>
      </c>
      <c r="BS4775">
        <v>5.7399504644514432E-2</v>
      </c>
      <c r="BT4775">
        <v>3.1941603499257529E-4</v>
      </c>
      <c r="BU4775">
        <v>0</v>
      </c>
      <c r="BV4775">
        <v>0.51998536009505036</v>
      </c>
      <c r="BW4775">
        <v>14.36615055580201</v>
      </c>
      <c r="BX4775">
        <v>33.738092781485939</v>
      </c>
      <c r="BY4775">
        <v>33.642547904507026</v>
      </c>
      <c r="BZ4775">
        <v>1292.2174768941832</v>
      </c>
      <c r="CA4775">
        <v>370.13206376393219</v>
      </c>
      <c r="CB4775">
        <v>231.61041603749683</v>
      </c>
      <c r="CC4775" s="156">
        <v>0.89</v>
      </c>
      <c r="CD4775">
        <v>1530</v>
      </c>
      <c r="CE4775">
        <v>0.18514404796050754</v>
      </c>
      <c r="CF4775">
        <v>5.8784184597156406</v>
      </c>
      <c r="CG4775">
        <v>0.22479950400762139</v>
      </c>
      <c r="CH4775">
        <v>20.366348847972674</v>
      </c>
      <c r="CI4775">
        <v>7</v>
      </c>
    </row>
    <row r="4776" spans="47:87" x14ac:dyDescent="0.3">
      <c r="AU4776">
        <v>0.3</v>
      </c>
      <c r="AV4776">
        <v>20.389227036530638</v>
      </c>
      <c r="AW4776">
        <v>0.32247669561216252</v>
      </c>
      <c r="AX4776">
        <v>1.0321359173932301</v>
      </c>
      <c r="AY4776">
        <v>347.01212833840611</v>
      </c>
      <c r="AZ4776">
        <v>9.8588358777825957E-2</v>
      </c>
      <c r="BA4776">
        <v>436.88454219846034</v>
      </c>
      <c r="BB4776">
        <v>332.65363472226915</v>
      </c>
      <c r="BC4776">
        <v>1</v>
      </c>
      <c r="BD4776">
        <v>38.815921770181106</v>
      </c>
      <c r="BE4776">
        <v>89.757595420177765</v>
      </c>
      <c r="BF4776">
        <v>10.296077446761508</v>
      </c>
      <c r="BG4776">
        <v>4.1073832758221958</v>
      </c>
      <c r="BH4776">
        <v>438.05814206124006</v>
      </c>
      <c r="BI4776">
        <v>0.2</v>
      </c>
      <c r="BJ4776">
        <v>2739.5555717841166</v>
      </c>
      <c r="BK4776">
        <v>697.27809535723782</v>
      </c>
      <c r="BL4776">
        <v>823.07075599455186</v>
      </c>
      <c r="BM4776">
        <v>928.29260493239633</v>
      </c>
      <c r="BN4776">
        <v>144.97628586612703</v>
      </c>
      <c r="BO4776">
        <v>29.280800499035376</v>
      </c>
      <c r="BP4776">
        <v>3.2458429184022218E-2</v>
      </c>
      <c r="BQ4776">
        <v>100</v>
      </c>
      <c r="BR4776">
        <v>353.15243607056965</v>
      </c>
      <c r="BS4776">
        <v>5.3615857368873691E-2</v>
      </c>
      <c r="BT4776">
        <v>3.0131302852503329E-4</v>
      </c>
      <c r="BU4776">
        <v>67.356797870273809</v>
      </c>
      <c r="BV4776">
        <v>0.52653438486678605</v>
      </c>
      <c r="BW4776">
        <v>12.999078997320238</v>
      </c>
      <c r="BX4776">
        <v>36.572639958738698</v>
      </c>
      <c r="BY4776">
        <v>38.390491287329645</v>
      </c>
      <c r="BZ4776">
        <v>828.61471687732751</v>
      </c>
      <c r="CA4776">
        <v>281.42624512934509</v>
      </c>
      <c r="CB4776">
        <v>215.46378727582783</v>
      </c>
      <c r="CC4776" s="156">
        <v>1.1000000000000001</v>
      </c>
      <c r="CD4776">
        <v>2250</v>
      </c>
      <c r="CE4776">
        <v>2.602738593560594E-2</v>
      </c>
      <c r="CF4776">
        <v>2.1362748521303918</v>
      </c>
      <c r="CG4776">
        <v>6.8079730793216636E-2</v>
      </c>
      <c r="CH4776">
        <v>-14.181658829937271</v>
      </c>
      <c r="CI4776" t="s">
        <v>479</v>
      </c>
    </row>
    <row r="4777" spans="47:87" x14ac:dyDescent="0.3">
      <c r="AU4777">
        <v>0.3</v>
      </c>
      <c r="AV4777">
        <v>20.003775152267952</v>
      </c>
      <c r="AW4777">
        <v>0.3451073071786146</v>
      </c>
      <c r="AX4777">
        <v>0.66659703950104932</v>
      </c>
      <c r="AY4777">
        <v>323.56909679327981</v>
      </c>
      <c r="AZ4777">
        <v>9.0632280963751352E-2</v>
      </c>
      <c r="BA4777">
        <v>525.72411465633945</v>
      </c>
      <c r="BB4777">
        <v>366.44224115775233</v>
      </c>
      <c r="BC4777">
        <v>1</v>
      </c>
      <c r="BD4777">
        <v>41.598335470258803</v>
      </c>
      <c r="BE4777">
        <v>105.6471601092007</v>
      </c>
      <c r="BF4777">
        <v>13.596851676244194</v>
      </c>
      <c r="BG4777">
        <v>6.1976321001785344</v>
      </c>
      <c r="BH4777">
        <v>447.04391768537175</v>
      </c>
      <c r="BI4777">
        <v>0.20000000000000004</v>
      </c>
      <c r="BJ4777">
        <v>2405.1732975360878</v>
      </c>
      <c r="BK4777">
        <v>667.42981085611927</v>
      </c>
      <c r="BL4777">
        <v>914.83560403967977</v>
      </c>
      <c r="BM4777">
        <v>857.60008089554879</v>
      </c>
      <c r="BN4777">
        <v>166.7165250376452</v>
      </c>
      <c r="BO4777">
        <v>31.237583597918217</v>
      </c>
      <c r="BP4777">
        <v>4.6708751745033542E-2</v>
      </c>
      <c r="BQ4777">
        <v>100</v>
      </c>
      <c r="BR4777">
        <v>341.58490000099738</v>
      </c>
      <c r="BS4777">
        <v>4.9243927959913184E-2</v>
      </c>
      <c r="BT4777">
        <v>3.0744957452302383E-4</v>
      </c>
      <c r="BU4777">
        <v>0</v>
      </c>
      <c r="BV4777">
        <v>0.57234259779532581</v>
      </c>
      <c r="BW4777">
        <v>16.253316922438927</v>
      </c>
      <c r="BX4777">
        <v>36.572786860192465</v>
      </c>
      <c r="BY4777">
        <v>18.768026267497952</v>
      </c>
      <c r="BZ4777">
        <v>1110.3337569995226</v>
      </c>
      <c r="CA4777">
        <v>365.79865318812256</v>
      </c>
      <c r="CB4777">
        <v>244.13910569641217</v>
      </c>
      <c r="CC4777" s="156">
        <v>0.84</v>
      </c>
      <c r="CD4777">
        <v>2140</v>
      </c>
      <c r="CE4777">
        <v>0.17363634484514212</v>
      </c>
      <c r="CF4777">
        <v>5.9170345226821937</v>
      </c>
      <c r="CG4777">
        <v>0.20728525015661903</v>
      </c>
      <c r="CH4777">
        <v>17.32861592743291</v>
      </c>
      <c r="CI4777">
        <v>8</v>
      </c>
    </row>
    <row r="4778" spans="47:87" x14ac:dyDescent="0.3">
      <c r="AU4778">
        <v>0.3</v>
      </c>
      <c r="AV4778">
        <v>21.532441617221764</v>
      </c>
      <c r="AW4778">
        <v>0.34424502013241343</v>
      </c>
      <c r="AX4778">
        <v>0.82678831797021379</v>
      </c>
      <c r="AY4778">
        <v>344.96609737943356</v>
      </c>
      <c r="AZ4778">
        <v>0.10477578843296693</v>
      </c>
      <c r="BA4778">
        <v>491.40086599558674</v>
      </c>
      <c r="BB4778">
        <v>365.23473679121338</v>
      </c>
      <c r="BC4778">
        <v>1</v>
      </c>
      <c r="BD4778">
        <v>39.497460893191715</v>
      </c>
      <c r="BE4778">
        <v>109.57876983447805</v>
      </c>
      <c r="BF4778">
        <v>19.80545140522247</v>
      </c>
      <c r="BG4778">
        <v>5.228649682409368</v>
      </c>
      <c r="BH4778">
        <v>423.7155702913829</v>
      </c>
      <c r="BI4778">
        <v>0.2</v>
      </c>
      <c r="BJ4778">
        <v>2525.257190126159</v>
      </c>
      <c r="BK4778">
        <v>670.06380349533663</v>
      </c>
      <c r="BL4778">
        <v>878.22394277603883</v>
      </c>
      <c r="BM4778">
        <v>944.00590467127495</v>
      </c>
      <c r="BN4778">
        <v>120.02432731432178</v>
      </c>
      <c r="BO4778">
        <v>31.390718992549463</v>
      </c>
      <c r="BP4778">
        <v>1.8469284713261903E-2</v>
      </c>
      <c r="BQ4778">
        <v>100</v>
      </c>
      <c r="BR4778">
        <v>306.29788759226085</v>
      </c>
      <c r="BS4778">
        <v>5.6259570231295575E-2</v>
      </c>
      <c r="BT4778">
        <v>3.2106670888952819E-4</v>
      </c>
      <c r="BU4778">
        <v>0</v>
      </c>
      <c r="BV4778">
        <v>0.58642299310317114</v>
      </c>
      <c r="BW4778">
        <v>15.130048427933385</v>
      </c>
      <c r="BX4778">
        <v>35.380005736568997</v>
      </c>
      <c r="BY4778">
        <v>37.340136627655909</v>
      </c>
      <c r="BZ4778">
        <v>950.2760798927203</v>
      </c>
      <c r="CA4778">
        <v>292.84713336426023</v>
      </c>
      <c r="CB4778">
        <v>232.56052752712259</v>
      </c>
      <c r="CC4778" s="156">
        <v>0.92</v>
      </c>
      <c r="CD4778">
        <v>2680</v>
      </c>
      <c r="CE4778">
        <v>-1.1890533491069832E-2</v>
      </c>
      <c r="CF4778">
        <v>1.8603017302178557</v>
      </c>
      <c r="CG4778">
        <v>5.1603908070106654E-2</v>
      </c>
      <c r="CH4778">
        <v>-22.625810670761808</v>
      </c>
      <c r="CI4778" t="s">
        <v>479</v>
      </c>
    </row>
    <row r="4779" spans="47:87" x14ac:dyDescent="0.3">
      <c r="AU4779">
        <v>0.3</v>
      </c>
      <c r="AV4779">
        <v>19.746492910711982</v>
      </c>
      <c r="AW4779">
        <v>0.40714218149799303</v>
      </c>
      <c r="AX4779">
        <v>1.6903881790443911</v>
      </c>
      <c r="AY4779">
        <v>333.92902968276695</v>
      </c>
      <c r="AZ4779">
        <v>0.10177863232551383</v>
      </c>
      <c r="BA4779">
        <v>400.26827027846775</v>
      </c>
      <c r="BB4779">
        <v>318.89455756925531</v>
      </c>
      <c r="BC4779">
        <v>1</v>
      </c>
      <c r="BD4779">
        <v>45.39731689374382</v>
      </c>
      <c r="BE4779">
        <v>97.33798886838045</v>
      </c>
      <c r="BF4779">
        <v>16.630605865311988</v>
      </c>
      <c r="BG4779">
        <v>4.1077618810470833</v>
      </c>
      <c r="BH4779">
        <v>405.89898535920997</v>
      </c>
      <c r="BI4779">
        <v>0.2</v>
      </c>
      <c r="BJ4779">
        <v>2617.8081596253478</v>
      </c>
      <c r="BK4779">
        <v>684.20285567649091</v>
      </c>
      <c r="BL4779">
        <v>835.35007966334422</v>
      </c>
      <c r="BM4779">
        <v>790.81885424209099</v>
      </c>
      <c r="BN4779">
        <v>187.91244983798083</v>
      </c>
      <c r="BO4779">
        <v>36.897137080753559</v>
      </c>
      <c r="BP4779">
        <v>4.9738352534568132E-2</v>
      </c>
      <c r="BQ4779">
        <v>100</v>
      </c>
      <c r="BR4779">
        <v>332.9407610326258</v>
      </c>
      <c r="BS4779">
        <v>5.5224145465341774E-2</v>
      </c>
      <c r="BT4779">
        <v>3.3838141583995797E-4</v>
      </c>
      <c r="BU4779">
        <v>0</v>
      </c>
      <c r="BV4779">
        <v>0.52360749763586589</v>
      </c>
      <c r="BW4779">
        <v>15.21901737304432</v>
      </c>
      <c r="BX4779">
        <v>35.660633513864823</v>
      </c>
      <c r="BY4779">
        <v>37.527853811250836</v>
      </c>
      <c r="BZ4779">
        <v>1240.2346427727973</v>
      </c>
      <c r="CA4779">
        <v>293.6679945386947</v>
      </c>
      <c r="CB4779">
        <v>228.63831802389487</v>
      </c>
      <c r="CC4779" s="156">
        <v>1.04</v>
      </c>
      <c r="CD4779">
        <v>1500</v>
      </c>
      <c r="CE4779">
        <v>0.13461781942760909</v>
      </c>
      <c r="CF4779">
        <v>4.5457604024014566</v>
      </c>
      <c r="CG4779">
        <v>0.16552055230617063</v>
      </c>
      <c r="CH4779">
        <v>6.3160702198698901</v>
      </c>
      <c r="CI4779">
        <v>12</v>
      </c>
    </row>
    <row r="4780" spans="47:87" x14ac:dyDescent="0.3">
      <c r="AU4780">
        <v>0.3</v>
      </c>
      <c r="AV4780">
        <v>21.755459041540743</v>
      </c>
      <c r="AW4780">
        <v>0.32545995674337413</v>
      </c>
      <c r="AX4780">
        <v>0.73861024179783952</v>
      </c>
      <c r="AY4780">
        <v>350.98205427664698</v>
      </c>
      <c r="AZ4780">
        <v>9.6799062803414271E-2</v>
      </c>
      <c r="BA4780">
        <v>348.78995919132331</v>
      </c>
      <c r="BB4780">
        <v>375.08735925465743</v>
      </c>
      <c r="BC4780">
        <v>1</v>
      </c>
      <c r="BD4780">
        <v>36.48048153481578</v>
      </c>
      <c r="BE4780">
        <v>130.94589472184606</v>
      </c>
      <c r="BF4780">
        <v>22.336944223414033</v>
      </c>
      <c r="BG4780">
        <v>5.3614898754141329</v>
      </c>
      <c r="BH4780">
        <v>428.00132847260124</v>
      </c>
      <c r="BI4780">
        <v>0.20000000000000007</v>
      </c>
      <c r="BJ4780">
        <v>3022.6328867224447</v>
      </c>
      <c r="BK4780">
        <v>686.28487335785178</v>
      </c>
      <c r="BL4780">
        <v>906.38430017827613</v>
      </c>
      <c r="BM4780">
        <v>992.9112481489575</v>
      </c>
      <c r="BN4780">
        <v>198.43122337534368</v>
      </c>
      <c r="BO4780">
        <v>29.430322063486116</v>
      </c>
      <c r="BP4780">
        <v>4.7497858488580021E-2</v>
      </c>
      <c r="BQ4780">
        <v>100</v>
      </c>
      <c r="BR4780">
        <v>402.40257391753471</v>
      </c>
      <c r="BS4780">
        <v>5.5250621771291857E-2</v>
      </c>
      <c r="BT4780">
        <v>3.1777906561519602E-4</v>
      </c>
      <c r="BU4780">
        <v>9.7333541068989717</v>
      </c>
      <c r="BV4780">
        <v>0.50772762673413618</v>
      </c>
      <c r="BW4780">
        <v>15.610866335257025</v>
      </c>
      <c r="BX4780">
        <v>34.037188645308149</v>
      </c>
      <c r="BY4780">
        <v>28.497690411200935</v>
      </c>
      <c r="BZ4780">
        <v>1239.1260116390556</v>
      </c>
      <c r="CA4780">
        <v>263.47443089804761</v>
      </c>
      <c r="CB4780">
        <v>236.53933830566513</v>
      </c>
      <c r="CC4780" s="156">
        <v>0.98</v>
      </c>
      <c r="CD4780">
        <v>1790</v>
      </c>
      <c r="CE4780">
        <v>0.10095257962519844</v>
      </c>
      <c r="CF4780">
        <v>3.2294680248726149</v>
      </c>
      <c r="CG4780">
        <v>0.13392578313144693</v>
      </c>
      <c r="CH4780">
        <v>-2.2785530555795823</v>
      </c>
      <c r="CI4780" t="s">
        <v>479</v>
      </c>
    </row>
    <row r="4781" spans="47:87" x14ac:dyDescent="0.3">
      <c r="AU4781">
        <v>0.3</v>
      </c>
      <c r="AV4781">
        <v>20.16986099298758</v>
      </c>
      <c r="AW4781">
        <v>0.27957674476902483</v>
      </c>
      <c r="AX4781">
        <v>1.2595205679707993</v>
      </c>
      <c r="AY4781">
        <v>342.19330320194985</v>
      </c>
      <c r="AZ4781">
        <v>0.11244133154667053</v>
      </c>
      <c r="BA4781">
        <v>475.92298682410114</v>
      </c>
      <c r="BB4781">
        <v>364.31873545872872</v>
      </c>
      <c r="BC4781">
        <v>1</v>
      </c>
      <c r="BD4781">
        <v>40.036933938459271</v>
      </c>
      <c r="BE4781">
        <v>93.661304686599479</v>
      </c>
      <c r="BF4781">
        <v>10.296905599509296</v>
      </c>
      <c r="BG4781">
        <v>3.1587732994015347</v>
      </c>
      <c r="BH4781">
        <v>411.79094879559193</v>
      </c>
      <c r="BI4781">
        <v>0.20000000000000004</v>
      </c>
      <c r="BJ4781">
        <v>2026.7127290715621</v>
      </c>
      <c r="BK4781">
        <v>701.25516662246548</v>
      </c>
      <c r="BL4781">
        <v>857.34590744898355</v>
      </c>
      <c r="BM4781">
        <v>968.50673308890669</v>
      </c>
      <c r="BN4781">
        <v>143.65682744458343</v>
      </c>
      <c r="BO4781">
        <v>24.915364683890076</v>
      </c>
      <c r="BP4781">
        <v>8.5057155464337356E-2</v>
      </c>
      <c r="BQ4781">
        <v>100</v>
      </c>
      <c r="BR4781">
        <v>336.05877967923936</v>
      </c>
      <c r="BS4781">
        <v>5.5426065764317585E-2</v>
      </c>
      <c r="BT4781">
        <v>2.9697975356320967E-4</v>
      </c>
      <c r="BU4781">
        <v>0</v>
      </c>
      <c r="BV4781">
        <v>0.57865663618846386</v>
      </c>
      <c r="BW4781">
        <v>15.037689925422796</v>
      </c>
      <c r="BX4781">
        <v>34.040713029457351</v>
      </c>
      <c r="BY4781">
        <v>32.258451107255127</v>
      </c>
      <c r="BZ4781">
        <v>1084.7066204859843</v>
      </c>
      <c r="CA4781">
        <v>334.30422027839995</v>
      </c>
      <c r="CB4781">
        <v>224.04058109398815</v>
      </c>
      <c r="CC4781" s="156">
        <v>0.84</v>
      </c>
      <c r="CD4781">
        <v>2680</v>
      </c>
      <c r="CE4781">
        <v>4.1296606300116556E-2</v>
      </c>
      <c r="CF4781">
        <v>2.2540252646788521</v>
      </c>
      <c r="CG4781">
        <v>8.0734167505495946E-2</v>
      </c>
      <c r="CH4781">
        <v>-10.039200282781671</v>
      </c>
      <c r="CI4781" t="s">
        <v>479</v>
      </c>
    </row>
    <row r="4782" spans="47:87" x14ac:dyDescent="0.3">
      <c r="AU4782">
        <v>0.3</v>
      </c>
      <c r="AV4782">
        <v>19.583194866747249</v>
      </c>
      <c r="AW4782">
        <v>0.24993203938672798</v>
      </c>
      <c r="AX4782">
        <v>1.0349612470726068</v>
      </c>
      <c r="AY4782">
        <v>337.78570321805063</v>
      </c>
      <c r="AZ4782">
        <v>9.6624287922573424E-2</v>
      </c>
      <c r="BA4782">
        <v>400.96078552312309</v>
      </c>
      <c r="BB4782">
        <v>348.85346448859042</v>
      </c>
      <c r="BC4782">
        <v>1</v>
      </c>
      <c r="BD4782">
        <v>52.267092391677728</v>
      </c>
      <c r="BE4782">
        <v>91.438763559023087</v>
      </c>
      <c r="BF4782">
        <v>4.3267073274384105</v>
      </c>
      <c r="BG4782">
        <v>5.2864458449843976</v>
      </c>
      <c r="BH4782">
        <v>452.10746353422064</v>
      </c>
      <c r="BI4782">
        <v>0.20000000000000004</v>
      </c>
      <c r="BJ4782">
        <v>2556.6537757995156</v>
      </c>
      <c r="BK4782">
        <v>687.14439540647425</v>
      </c>
      <c r="BL4782">
        <v>871.426994321047</v>
      </c>
      <c r="BM4782">
        <v>1090.6528058850458</v>
      </c>
      <c r="BN4782">
        <v>78.280820223076432</v>
      </c>
      <c r="BO4782">
        <v>22.379050492186604</v>
      </c>
      <c r="BP4782">
        <v>6.3247114809918542E-2</v>
      </c>
      <c r="BQ4782">
        <v>100</v>
      </c>
      <c r="BR4782">
        <v>365.68125289729102</v>
      </c>
      <c r="BS4782">
        <v>5.2284501427140952E-2</v>
      </c>
      <c r="BT4782">
        <v>2.9276875813480309E-4</v>
      </c>
      <c r="BU4782">
        <v>0</v>
      </c>
      <c r="BV4782">
        <v>0.59806260735383709</v>
      </c>
      <c r="BW4782">
        <v>14.315617621368798</v>
      </c>
      <c r="BX4782">
        <v>33.574892855012919</v>
      </c>
      <c r="BY4782">
        <v>35.746285120311008</v>
      </c>
      <c r="BZ4782">
        <v>917.62643192719861</v>
      </c>
      <c r="CA4782">
        <v>220.48676958511888</v>
      </c>
      <c r="CB4782">
        <v>256.10594846306168</v>
      </c>
      <c r="CC4782" s="156">
        <v>0.83</v>
      </c>
      <c r="CD4782">
        <v>1110</v>
      </c>
      <c r="CE4782">
        <v>0.21463789005193235</v>
      </c>
      <c r="CF4782">
        <v>8.3611797911232202</v>
      </c>
      <c r="CG4782">
        <v>0.26102454133730552</v>
      </c>
      <c r="CH4782">
        <v>24.225803641608231</v>
      </c>
      <c r="CI4782">
        <v>6</v>
      </c>
    </row>
    <row r="4783" spans="47:87" x14ac:dyDescent="0.3">
      <c r="AU4783">
        <v>0.3</v>
      </c>
      <c r="AV4783">
        <v>19.605902003889426</v>
      </c>
      <c r="AW4783">
        <v>0.26151103580558727</v>
      </c>
      <c r="AX4783">
        <v>2.1105299548666663</v>
      </c>
      <c r="AY4783">
        <v>357.97651222467448</v>
      </c>
      <c r="AZ4783">
        <v>0.10654737141701164</v>
      </c>
      <c r="BA4783">
        <v>450.99685226516897</v>
      </c>
      <c r="BB4783">
        <v>328.80647648927737</v>
      </c>
      <c r="BC4783">
        <v>1</v>
      </c>
      <c r="BD4783">
        <v>36.479744350366772</v>
      </c>
      <c r="BE4783">
        <v>80.766136272945047</v>
      </c>
      <c r="BF4783">
        <v>15.655957881359445</v>
      </c>
      <c r="BG4783">
        <v>5.0631318351680195</v>
      </c>
      <c r="BH4783">
        <v>424.98035061459296</v>
      </c>
      <c r="BI4783">
        <v>0.19999999999999998</v>
      </c>
      <c r="BJ4783">
        <v>2272.8165460953801</v>
      </c>
      <c r="BK4783">
        <v>684.51128054699598</v>
      </c>
      <c r="BL4783">
        <v>942.45310212272443</v>
      </c>
      <c r="BM4783">
        <v>857.57978302213621</v>
      </c>
      <c r="BN4783">
        <v>218.58427297531108</v>
      </c>
      <c r="BO4783">
        <v>23.395728390458302</v>
      </c>
      <c r="BP4783">
        <v>6.8591268437644251E-2</v>
      </c>
      <c r="BQ4783">
        <v>100</v>
      </c>
      <c r="BR4783">
        <v>398.21582628442013</v>
      </c>
      <c r="BS4783">
        <v>5.515434271690061E-2</v>
      </c>
      <c r="BT4783">
        <v>2.9362596808489582E-4</v>
      </c>
      <c r="BU4783">
        <v>27.678907897474929</v>
      </c>
      <c r="BV4783">
        <v>0.58619464313233971</v>
      </c>
      <c r="BW4783">
        <v>14.283811953143664</v>
      </c>
      <c r="BX4783">
        <v>35.831130616442586</v>
      </c>
      <c r="BY4783">
        <v>33.636809680034162</v>
      </c>
      <c r="BZ4783">
        <v>1133.7192804648935</v>
      </c>
      <c r="CA4783">
        <v>367.63721459422732</v>
      </c>
      <c r="CB4783">
        <v>236.45824450548955</v>
      </c>
      <c r="CC4783" s="156">
        <v>1.02</v>
      </c>
      <c r="CD4783">
        <v>1300</v>
      </c>
      <c r="CE4783">
        <v>0.15191484703829006</v>
      </c>
      <c r="CF4783">
        <v>5.580679716548012</v>
      </c>
      <c r="CG4783">
        <v>0.18499999697443875</v>
      </c>
      <c r="CH4783">
        <v>11.905402149315346</v>
      </c>
      <c r="CI4783">
        <v>10</v>
      </c>
    </row>
    <row r="4784" spans="47:87" x14ac:dyDescent="0.3">
      <c r="AU4784">
        <v>0.3</v>
      </c>
      <c r="AV4784">
        <v>19.093310098284046</v>
      </c>
      <c r="AW4784">
        <v>0.30595693861722018</v>
      </c>
      <c r="AX4784">
        <v>1.2916428320283035</v>
      </c>
      <c r="AY4784">
        <v>308.05366392219935</v>
      </c>
      <c r="AZ4784">
        <v>8.6791489559809365E-2</v>
      </c>
      <c r="BA4784">
        <v>327.63543222829583</v>
      </c>
      <c r="BB4784">
        <v>269.21986397998683</v>
      </c>
      <c r="BC4784">
        <v>1</v>
      </c>
      <c r="BD4784">
        <v>47.856720429412462</v>
      </c>
      <c r="BE4784">
        <v>98.200357328435743</v>
      </c>
      <c r="BF4784">
        <v>5.4585510453165726</v>
      </c>
      <c r="BG4784">
        <v>4.6904502426002983</v>
      </c>
      <c r="BH4784">
        <v>417.052713507075</v>
      </c>
      <c r="BI4784">
        <v>0.2</v>
      </c>
      <c r="BJ4784">
        <v>2242.3382001383184</v>
      </c>
      <c r="BK4784">
        <v>681.02825442082644</v>
      </c>
      <c r="BL4784">
        <v>860.52706224658368</v>
      </c>
      <c r="BM4784">
        <v>920.46006364923198</v>
      </c>
      <c r="BN4784">
        <v>153.14533002439444</v>
      </c>
      <c r="BO4784">
        <v>27.376958952024307</v>
      </c>
      <c r="BP4784">
        <v>7.9833420137636724E-2</v>
      </c>
      <c r="BQ4784">
        <v>100</v>
      </c>
      <c r="BR4784">
        <v>382.04927453055501</v>
      </c>
      <c r="BS4784">
        <v>5.2114495660752311E-2</v>
      </c>
      <c r="BT4784">
        <v>3.0026690661445293E-4</v>
      </c>
      <c r="BU4784">
        <v>82.678130677679775</v>
      </c>
      <c r="BV4784">
        <v>0.54588573137037799</v>
      </c>
      <c r="BW4784">
        <v>14.90319384711241</v>
      </c>
      <c r="BX4784">
        <v>36.970464615350615</v>
      </c>
      <c r="BY4784">
        <v>32.670890470806619</v>
      </c>
      <c r="BZ4784">
        <v>986.10758533267119</v>
      </c>
      <c r="CA4784">
        <v>257.26405334195471</v>
      </c>
      <c r="CB4784">
        <v>234.04390052660216</v>
      </c>
      <c r="CC4784" s="156">
        <v>1.27</v>
      </c>
      <c r="CD4784">
        <v>1120</v>
      </c>
      <c r="CE4784">
        <v>0.10955827532739693</v>
      </c>
      <c r="CF4784">
        <v>4.2302452233486498</v>
      </c>
      <c r="CG4784">
        <v>0.12179723724237605</v>
      </c>
      <c r="CH4784">
        <v>0.57111881460572533</v>
      </c>
      <c r="CI4784">
        <v>20</v>
      </c>
    </row>
    <row r="4785" spans="47:87" x14ac:dyDescent="0.3">
      <c r="AU4785">
        <v>0.3</v>
      </c>
      <c r="AV4785">
        <v>22.44824322645022</v>
      </c>
      <c r="AW4785">
        <v>0.28455339143118547</v>
      </c>
      <c r="AX4785">
        <v>2.0380845504759177</v>
      </c>
      <c r="AY4785">
        <v>350.34671208200285</v>
      </c>
      <c r="AZ4785">
        <v>8.8222724121707827E-2</v>
      </c>
      <c r="BA4785">
        <v>510.47993920153806</v>
      </c>
      <c r="BB4785">
        <v>372.36358758416196</v>
      </c>
      <c r="BC4785">
        <v>1</v>
      </c>
      <c r="BD4785">
        <v>42.172488247593108</v>
      </c>
      <c r="BE4785">
        <v>97.371364255096196</v>
      </c>
      <c r="BF4785">
        <v>3.2337393330871231</v>
      </c>
      <c r="BG4785">
        <v>6.0582783140310106</v>
      </c>
      <c r="BH4785">
        <v>432.46462431126162</v>
      </c>
      <c r="BI4785">
        <v>0.2</v>
      </c>
      <c r="BJ4785">
        <v>2748.0644228190849</v>
      </c>
      <c r="BK4785">
        <v>675.85773029127358</v>
      </c>
      <c r="BL4785">
        <v>824.60103091639076</v>
      </c>
      <c r="BM4785">
        <v>920.67624860109026</v>
      </c>
      <c r="BN4785">
        <v>177.53769176248528</v>
      </c>
      <c r="BO4785">
        <v>25.861060725911955</v>
      </c>
      <c r="BP4785">
        <v>2.5761144460215744E-2</v>
      </c>
      <c r="BQ4785">
        <v>100</v>
      </c>
      <c r="BR4785">
        <v>407.29672492774279</v>
      </c>
      <c r="BS4785">
        <v>5.4027990363739703E-2</v>
      </c>
      <c r="BT4785">
        <v>3.1506709918124962E-4</v>
      </c>
      <c r="BU4785">
        <v>56.393737501150596</v>
      </c>
      <c r="BV4785">
        <v>0.55590919444214071</v>
      </c>
      <c r="BW4785">
        <v>15.077271059017511</v>
      </c>
      <c r="BX4785">
        <v>38.861382985411865</v>
      </c>
      <c r="BY4785">
        <v>30.601185991021197</v>
      </c>
      <c r="BZ4785">
        <v>960.12826733035695</v>
      </c>
      <c r="CA4785">
        <v>303.11597275461787</v>
      </c>
      <c r="CB4785">
        <v>228.16816867703699</v>
      </c>
      <c r="CC4785" s="156">
        <v>0.92</v>
      </c>
      <c r="CD4785">
        <v>1180</v>
      </c>
      <c r="CE4785">
        <v>0.21353675705634534</v>
      </c>
      <c r="CF4785">
        <v>6.0764035747605227</v>
      </c>
      <c r="CG4785">
        <v>0.28251211215285438</v>
      </c>
      <c r="CH4785">
        <v>23.507230901030802</v>
      </c>
      <c r="CI4785">
        <v>6</v>
      </c>
    </row>
    <row r="4786" spans="47:87" x14ac:dyDescent="0.3">
      <c r="AU4786">
        <v>0.3</v>
      </c>
      <c r="AV4786">
        <v>19.30789979217333</v>
      </c>
      <c r="AW4786">
        <v>0.27804562379233261</v>
      </c>
      <c r="AX4786">
        <v>0.88063436031390308</v>
      </c>
      <c r="AY4786">
        <v>348.13853558353151</v>
      </c>
      <c r="AZ4786">
        <v>9.4297328714124523E-2</v>
      </c>
      <c r="BA4786">
        <v>383.28217156886564</v>
      </c>
      <c r="BB4786">
        <v>344.78800727012703</v>
      </c>
      <c r="BC4786">
        <v>1</v>
      </c>
      <c r="BD4786">
        <v>40.085765029794061</v>
      </c>
      <c r="BE4786">
        <v>85.114987820401623</v>
      </c>
      <c r="BF4786">
        <v>20.802099450654936</v>
      </c>
      <c r="BG4786">
        <v>4.4597852588258728</v>
      </c>
      <c r="BH4786">
        <v>411.6952812758239</v>
      </c>
      <c r="BI4786">
        <v>0.2</v>
      </c>
      <c r="BJ4786">
        <v>3262.2402654741359</v>
      </c>
      <c r="BK4786">
        <v>669.55715515001657</v>
      </c>
      <c r="BL4786">
        <v>900.15626880884975</v>
      </c>
      <c r="BM4786">
        <v>841.09397592929042</v>
      </c>
      <c r="BN4786">
        <v>194.66450745968473</v>
      </c>
      <c r="BO4786">
        <v>25.043090910727869</v>
      </c>
      <c r="BP4786">
        <v>5.262010801027503E-2</v>
      </c>
      <c r="BQ4786">
        <v>100</v>
      </c>
      <c r="BR4786">
        <v>429.61791940700937</v>
      </c>
      <c r="BS4786">
        <v>5.733571473778435E-2</v>
      </c>
      <c r="BT4786">
        <v>3.0665258533127382E-4</v>
      </c>
      <c r="BU4786">
        <v>0</v>
      </c>
      <c r="BV4786">
        <v>0.55903506693804927</v>
      </c>
      <c r="BW4786">
        <v>15.138606935499698</v>
      </c>
      <c r="BX4786">
        <v>36.560327016444155</v>
      </c>
      <c r="BY4786">
        <v>35.763430195951308</v>
      </c>
      <c r="BZ4786">
        <v>1008.6904647841982</v>
      </c>
      <c r="CA4786">
        <v>318.49384780414698</v>
      </c>
      <c r="CB4786">
        <v>241.6968969936666</v>
      </c>
      <c r="CC4786" s="156">
        <v>1.1399999999999999</v>
      </c>
      <c r="CD4786">
        <v>1520</v>
      </c>
      <c r="CE4786">
        <v>0.11953750550538755</v>
      </c>
      <c r="CF4786">
        <v>4.4329727642354451</v>
      </c>
      <c r="CG4786">
        <v>0.16009737531412011</v>
      </c>
      <c r="CH4786">
        <v>4.6700351421087936</v>
      </c>
      <c r="CI4786">
        <v>14</v>
      </c>
    </row>
    <row r="4787" spans="47:87" x14ac:dyDescent="0.3">
      <c r="AU4787">
        <v>0.3</v>
      </c>
      <c r="AV4787">
        <v>19.265736276376373</v>
      </c>
      <c r="AW4787">
        <v>0.21842151645580787</v>
      </c>
      <c r="AX4787">
        <v>0.65811759793720248</v>
      </c>
      <c r="AY4787">
        <v>311.50632601515167</v>
      </c>
      <c r="AZ4787">
        <v>9.0626049417351667E-2</v>
      </c>
      <c r="BA4787">
        <v>447.15122984891497</v>
      </c>
      <c r="BB4787">
        <v>456.24557722549224</v>
      </c>
      <c r="BC4787">
        <v>1</v>
      </c>
      <c r="BD4787">
        <v>33.11560426821687</v>
      </c>
      <c r="BE4787">
        <v>79.809393442933015</v>
      </c>
      <c r="BF4787">
        <v>12.932532883014463</v>
      </c>
      <c r="BG4787">
        <v>4.0790530326282992</v>
      </c>
      <c r="BH4787">
        <v>429.4880377398494</v>
      </c>
      <c r="BI4787">
        <v>0.20000000000000007</v>
      </c>
      <c r="BJ4787">
        <v>2256.5053152519213</v>
      </c>
      <c r="BK4787">
        <v>681.25685435659398</v>
      </c>
      <c r="BL4787">
        <v>857.99685798603093</v>
      </c>
      <c r="BM4787">
        <v>879.0019293869517</v>
      </c>
      <c r="BN4787">
        <v>181.95410312891471</v>
      </c>
      <c r="BO4787">
        <v>19.556658582884221</v>
      </c>
      <c r="BP4787">
        <v>5.5355086590149399E-2</v>
      </c>
      <c r="BQ4787">
        <v>100</v>
      </c>
      <c r="BR4787">
        <v>359.34696320093906</v>
      </c>
      <c r="BS4787">
        <v>5.4883717398144946E-2</v>
      </c>
      <c r="BT4787">
        <v>3.1125993696509376E-4</v>
      </c>
      <c r="BU4787">
        <v>0</v>
      </c>
      <c r="BV4787">
        <v>0.53701496883850863</v>
      </c>
      <c r="BW4787">
        <v>14.780623282270177</v>
      </c>
      <c r="BX4787">
        <v>35.488293763071248</v>
      </c>
      <c r="BY4787">
        <v>38.30556215411201</v>
      </c>
      <c r="BZ4787">
        <v>1211.011900334614</v>
      </c>
      <c r="CA4787">
        <v>279.82402475650508</v>
      </c>
      <c r="CB4787">
        <v>233.37299799704579</v>
      </c>
      <c r="CC4787" s="156">
        <v>1.26</v>
      </c>
      <c r="CD4787">
        <v>380</v>
      </c>
      <c r="CE4787">
        <v>0.14567071110271801</v>
      </c>
      <c r="CF4787">
        <v>5.0356006289637847</v>
      </c>
      <c r="CG4787">
        <v>0.15416226665061952</v>
      </c>
      <c r="CH4787">
        <v>10.548002518519045</v>
      </c>
      <c r="CI4787">
        <v>10</v>
      </c>
    </row>
    <row r="4788" spans="47:87" x14ac:dyDescent="0.3">
      <c r="AU4788">
        <v>0.3</v>
      </c>
      <c r="AV4788">
        <v>20.987592393945722</v>
      </c>
      <c r="AW4788">
        <v>0.29866218772658865</v>
      </c>
      <c r="AX4788">
        <v>1.182645248237417</v>
      </c>
      <c r="AY4788">
        <v>322.84595099176869</v>
      </c>
      <c r="AZ4788">
        <v>9.5526365398704724E-2</v>
      </c>
      <c r="BA4788">
        <v>479.4020398974576</v>
      </c>
      <c r="BB4788">
        <v>355.00816236770709</v>
      </c>
      <c r="BC4788">
        <v>1</v>
      </c>
      <c r="BD4788">
        <v>44.272000872307977</v>
      </c>
      <c r="BE4788">
        <v>102.41291388388609</v>
      </c>
      <c r="BF4788">
        <v>22.33215965847457</v>
      </c>
      <c r="BG4788">
        <v>4.8993299200432707</v>
      </c>
      <c r="BH4788">
        <v>401.69338201202362</v>
      </c>
      <c r="BI4788">
        <v>0.19999999999999998</v>
      </c>
      <c r="BJ4788">
        <v>1992.0088505178605</v>
      </c>
      <c r="BK4788">
        <v>701.05839359283209</v>
      </c>
      <c r="BL4788">
        <v>890.16490325198004</v>
      </c>
      <c r="BM4788">
        <v>926.06586771173409</v>
      </c>
      <c r="BN4788">
        <v>169.28243507861174</v>
      </c>
      <c r="BO4788">
        <v>26.876683500964393</v>
      </c>
      <c r="BP4788">
        <v>5.9377785633669473E-2</v>
      </c>
      <c r="BQ4788">
        <v>100</v>
      </c>
      <c r="BR4788">
        <v>379.32860498015532</v>
      </c>
      <c r="BS4788">
        <v>5.3465472124257105E-2</v>
      </c>
      <c r="BT4788">
        <v>3.162444956999278E-4</v>
      </c>
      <c r="BU4788">
        <v>0</v>
      </c>
      <c r="BV4788">
        <v>0.58060455829208624</v>
      </c>
      <c r="BW4788">
        <v>15.35657220105451</v>
      </c>
      <c r="BX4788">
        <v>35.498316394412136</v>
      </c>
      <c r="BY4788">
        <v>21.280269467603134</v>
      </c>
      <c r="BZ4788">
        <v>802.63507316295579</v>
      </c>
      <c r="CA4788">
        <v>206.38021275777447</v>
      </c>
      <c r="CB4788">
        <v>232.32107939268462</v>
      </c>
      <c r="CC4788" s="156">
        <v>1.26</v>
      </c>
      <c r="CD4788">
        <v>1260</v>
      </c>
      <c r="CE4788">
        <v>0.12913240953028837</v>
      </c>
      <c r="CF4788">
        <v>3.4967770540036298</v>
      </c>
      <c r="CG4788">
        <v>0.17066078597097667</v>
      </c>
      <c r="CH4788">
        <v>4.2378584251247693</v>
      </c>
      <c r="CI4788">
        <v>12</v>
      </c>
    </row>
    <row r="4789" spans="47:87" x14ac:dyDescent="0.3">
      <c r="AU4789">
        <v>0.3</v>
      </c>
      <c r="AV4789">
        <v>20.168833129892324</v>
      </c>
      <c r="AW4789">
        <v>0.38914524284076302</v>
      </c>
      <c r="AX4789">
        <v>0.11900825563081169</v>
      </c>
      <c r="AY4789">
        <v>331.9924844599006</v>
      </c>
      <c r="AZ4789">
        <v>0.10473867987695308</v>
      </c>
      <c r="BA4789">
        <v>368.46976558615415</v>
      </c>
      <c r="BB4789">
        <v>359.36157691162089</v>
      </c>
      <c r="BC4789">
        <v>1</v>
      </c>
      <c r="BD4789">
        <v>35.876449565430391</v>
      </c>
      <c r="BE4789">
        <v>91.771929954889828</v>
      </c>
      <c r="BF4789">
        <v>13.671741746013769</v>
      </c>
      <c r="BG4789">
        <v>4.8160969187199809</v>
      </c>
      <c r="BH4789">
        <v>408.48808606267971</v>
      </c>
      <c r="BI4789">
        <v>0.2</v>
      </c>
      <c r="BJ4789">
        <v>2673.0175814217264</v>
      </c>
      <c r="BK4789">
        <v>676.43260370700489</v>
      </c>
      <c r="BL4789">
        <v>838.73300524833087</v>
      </c>
      <c r="BM4789">
        <v>902.66472688523959</v>
      </c>
      <c r="BN4789">
        <v>142.40598019141132</v>
      </c>
      <c r="BO4789">
        <v>34.785159138850489</v>
      </c>
      <c r="BP4789">
        <v>0.10587136224247234</v>
      </c>
      <c r="BQ4789">
        <v>100</v>
      </c>
      <c r="BR4789">
        <v>279.92101888556158</v>
      </c>
      <c r="BS4789">
        <v>5.4793042450778401E-2</v>
      </c>
      <c r="BT4789">
        <v>3.1115950673204942E-4</v>
      </c>
      <c r="BU4789">
        <v>41.367888481400868</v>
      </c>
      <c r="BV4789">
        <v>0.53326499299915164</v>
      </c>
      <c r="BW4789">
        <v>15.200498072473229</v>
      </c>
      <c r="BX4789">
        <v>35.485703987412016</v>
      </c>
      <c r="BY4789">
        <v>32.222693910518743</v>
      </c>
      <c r="BZ4789">
        <v>1234.6826843506376</v>
      </c>
      <c r="CA4789">
        <v>313.13611906065387</v>
      </c>
      <c r="CB4789">
        <v>231.34160495218808</v>
      </c>
      <c r="CC4789" s="156">
        <v>1.0900000000000001</v>
      </c>
      <c r="CD4789">
        <v>1690</v>
      </c>
      <c r="CE4789">
        <v>3.9180344043655779E-2</v>
      </c>
      <c r="CF4789">
        <v>1.6027309843783701</v>
      </c>
      <c r="CG4789">
        <v>7.7963620095280517E-2</v>
      </c>
      <c r="CH4789">
        <v>-6.740671655642462</v>
      </c>
      <c r="CI4789" t="s">
        <v>479</v>
      </c>
    </row>
    <row r="4790" spans="47:87" x14ac:dyDescent="0.3">
      <c r="AU4790">
        <v>0.3</v>
      </c>
      <c r="AV4790">
        <v>19.296584975959973</v>
      </c>
      <c r="AW4790">
        <v>0.26906695322333135</v>
      </c>
      <c r="AX4790">
        <v>0.36132434558142712</v>
      </c>
      <c r="AY4790">
        <v>332.92933198321123</v>
      </c>
      <c r="AZ4790">
        <v>9.7138137449407497E-2</v>
      </c>
      <c r="BA4790">
        <v>440.85270254214242</v>
      </c>
      <c r="BB4790">
        <v>313.93484662861249</v>
      </c>
      <c r="BC4790">
        <v>1</v>
      </c>
      <c r="BD4790">
        <v>32.275564583009967</v>
      </c>
      <c r="BE4790">
        <v>98.513631721029839</v>
      </c>
      <c r="BF4790">
        <v>17.612915765763802</v>
      </c>
      <c r="BG4790">
        <v>4.4222370241981022</v>
      </c>
      <c r="BH4790">
        <v>414.57811153740607</v>
      </c>
      <c r="BI4790">
        <v>0.20000000000000004</v>
      </c>
      <c r="BJ4790">
        <v>2445.6728758866107</v>
      </c>
      <c r="BK4790">
        <v>669.46111234144564</v>
      </c>
      <c r="BL4790">
        <v>874.98669989602217</v>
      </c>
      <c r="BM4790">
        <v>920.64242702561444</v>
      </c>
      <c r="BN4790">
        <v>155.65919590934845</v>
      </c>
      <c r="BO4790">
        <v>24.364551493150429</v>
      </c>
      <c r="BP4790">
        <v>3.509891824340499E-2</v>
      </c>
      <c r="BQ4790">
        <v>100</v>
      </c>
      <c r="BR4790">
        <v>325.46925970108464</v>
      </c>
      <c r="BS4790">
        <v>5.3543666087852784E-2</v>
      </c>
      <c r="BT4790">
        <v>3.0008625746937668E-4</v>
      </c>
      <c r="BU4790">
        <v>0</v>
      </c>
      <c r="BV4790">
        <v>0.57045763227287749</v>
      </c>
      <c r="BW4790">
        <v>14.746689075847243</v>
      </c>
      <c r="BX4790">
        <v>32.552295106083406</v>
      </c>
      <c r="BY4790">
        <v>28.080318531443169</v>
      </c>
      <c r="BZ4790">
        <v>775.96837691878693</v>
      </c>
      <c r="CA4790">
        <v>385.01590045249867</v>
      </c>
      <c r="CB4790">
        <v>238.19501911346191</v>
      </c>
      <c r="CC4790" s="156">
        <v>1.1000000000000001</v>
      </c>
      <c r="CD4790">
        <v>2020</v>
      </c>
      <c r="CE4790">
        <v>8.5039940522339208E-2</v>
      </c>
      <c r="CF4790">
        <v>3.3937849275950476</v>
      </c>
      <c r="CG4790">
        <v>0.11829616710719069</v>
      </c>
      <c r="CH4790">
        <v>-4.6238103042987939</v>
      </c>
      <c r="CI4790" t="s">
        <v>479</v>
      </c>
    </row>
    <row r="4791" spans="47:87" x14ac:dyDescent="0.3">
      <c r="AU4791">
        <v>0.3</v>
      </c>
      <c r="AV4791">
        <v>19.201940357517458</v>
      </c>
      <c r="AW4791">
        <v>0.37106530604080529</v>
      </c>
      <c r="AX4791">
        <v>2.3425415644578722</v>
      </c>
      <c r="AY4791">
        <v>313.42443262241568</v>
      </c>
      <c r="AZ4791">
        <v>0.10913526267191261</v>
      </c>
      <c r="BA4791">
        <v>414.99740732102686</v>
      </c>
      <c r="BB4791">
        <v>270.25218382600406</v>
      </c>
      <c r="BC4791">
        <v>1</v>
      </c>
      <c r="BD4791">
        <v>40.720319460951579</v>
      </c>
      <c r="BE4791">
        <v>94.800118454503917</v>
      </c>
      <c r="BF4791">
        <v>24.459676972794171</v>
      </c>
      <c r="BG4791">
        <v>6.7806953916885133</v>
      </c>
      <c r="BH4791">
        <v>378.42693592694604</v>
      </c>
      <c r="BI4791">
        <v>0.2</v>
      </c>
      <c r="BJ4791">
        <v>3010.3150014618823</v>
      </c>
      <c r="BK4791">
        <v>682.1656070232649</v>
      </c>
      <c r="BL4791">
        <v>868.44809800054384</v>
      </c>
      <c r="BM4791">
        <v>894.85373020188092</v>
      </c>
      <c r="BN4791">
        <v>186.92417959426922</v>
      </c>
      <c r="BO4791">
        <v>33.77442648874738</v>
      </c>
      <c r="BP4791">
        <v>2.7444890743891451E-2</v>
      </c>
      <c r="BQ4791">
        <v>100</v>
      </c>
      <c r="BR4791">
        <v>257.39427025466705</v>
      </c>
      <c r="BS4791">
        <v>5.6900347821249982E-2</v>
      </c>
      <c r="BT4791">
        <v>3.1563011342071153E-4</v>
      </c>
      <c r="BU4791">
        <v>47.914421983327358</v>
      </c>
      <c r="BV4791">
        <v>0.51350204420470236</v>
      </c>
      <c r="BW4791">
        <v>14.377278491793877</v>
      </c>
      <c r="BX4791">
        <v>33.790037390671884</v>
      </c>
      <c r="BY4791">
        <v>26.066571162770312</v>
      </c>
      <c r="BZ4791">
        <v>1057.685801239327</v>
      </c>
      <c r="CA4791">
        <v>270.02817826275418</v>
      </c>
      <c r="CB4791">
        <v>234.10899761295701</v>
      </c>
      <c r="CC4791" s="156">
        <v>0.76</v>
      </c>
      <c r="CD4791">
        <v>2730</v>
      </c>
      <c r="CE4791">
        <v>4.7244110019582841E-2</v>
      </c>
      <c r="CF4791">
        <v>2.5690944868711165</v>
      </c>
      <c r="CG4791">
        <v>9.174991891459254E-2</v>
      </c>
      <c r="CH4791">
        <v>-6.7473247051634448</v>
      </c>
      <c r="CI4791" t="s">
        <v>479</v>
      </c>
    </row>
    <row r="4792" spans="47:87" x14ac:dyDescent="0.3">
      <c r="AU4792">
        <v>0.3</v>
      </c>
      <c r="AV4792">
        <v>19.159321572378481</v>
      </c>
      <c r="AW4792">
        <v>0.26339969522369189</v>
      </c>
      <c r="AX4792">
        <v>1.4663830181725008</v>
      </c>
      <c r="AY4792">
        <v>291.59395242584748</v>
      </c>
      <c r="AZ4792">
        <v>0.10219662154680363</v>
      </c>
      <c r="BA4792">
        <v>488.06690238411585</v>
      </c>
      <c r="BB4792">
        <v>327.79863537586317</v>
      </c>
      <c r="BC4792">
        <v>1</v>
      </c>
      <c r="BD4792">
        <v>40.056409984461041</v>
      </c>
      <c r="BE4792">
        <v>102.9678297021926</v>
      </c>
      <c r="BF4792">
        <v>18.977977849593394</v>
      </c>
      <c r="BG4792">
        <v>6.1226691998717584</v>
      </c>
      <c r="BH4792">
        <v>421.82615925120962</v>
      </c>
      <c r="BI4792">
        <v>0.2</v>
      </c>
      <c r="BJ4792">
        <v>2686.9910013949084</v>
      </c>
      <c r="BK4792">
        <v>669.13308654417938</v>
      </c>
      <c r="BL4792">
        <v>853.7772515698847</v>
      </c>
      <c r="BM4792">
        <v>816.60263324705943</v>
      </c>
      <c r="BN4792">
        <v>216.61160722567936</v>
      </c>
      <c r="BO4792">
        <v>23.757286228778799</v>
      </c>
      <c r="BP4792">
        <v>4.5741660019299885E-2</v>
      </c>
      <c r="BQ4792">
        <v>100</v>
      </c>
      <c r="BR4792">
        <v>353.33975566280145</v>
      </c>
      <c r="BS4792">
        <v>5.2545316706995755E-2</v>
      </c>
      <c r="BT4792">
        <v>3.0434409781669811E-4</v>
      </c>
      <c r="BU4792">
        <v>62.524223206624043</v>
      </c>
      <c r="BV4792">
        <v>0.55705850469185614</v>
      </c>
      <c r="BW4792">
        <v>15.30803234808147</v>
      </c>
      <c r="BX4792">
        <v>34.549736551922891</v>
      </c>
      <c r="BY4792">
        <v>33.31855830659368</v>
      </c>
      <c r="BZ4792">
        <v>1158.2422118112065</v>
      </c>
      <c r="CA4792">
        <v>363.6106036731685</v>
      </c>
      <c r="CB4792">
        <v>244.30732374956546</v>
      </c>
      <c r="CC4792" s="156">
        <v>0.94</v>
      </c>
      <c r="CD4792">
        <v>1460</v>
      </c>
      <c r="CE4792">
        <v>0.15443286369041065</v>
      </c>
      <c r="CF4792">
        <v>6.3507473011199114</v>
      </c>
      <c r="CG4792">
        <v>0.18962851602479494</v>
      </c>
      <c r="CH4792">
        <v>11.588232569683315</v>
      </c>
      <c r="CI4792">
        <v>9</v>
      </c>
    </row>
    <row r="4793" spans="47:87" x14ac:dyDescent="0.3">
      <c r="AU4793">
        <v>0.3</v>
      </c>
      <c r="AV4793">
        <v>20.22606087808979</v>
      </c>
      <c r="AW4793">
        <v>0.29163018310313432</v>
      </c>
      <c r="AX4793">
        <v>1.1470205067969466</v>
      </c>
      <c r="AY4793">
        <v>310.23389558123603</v>
      </c>
      <c r="AZ4793">
        <v>9.1153927829038486E-2</v>
      </c>
      <c r="BA4793">
        <v>403.74547259114644</v>
      </c>
      <c r="BB4793">
        <v>271.44214909893509</v>
      </c>
      <c r="BC4793">
        <v>1</v>
      </c>
      <c r="BD4793">
        <v>34.306096273728244</v>
      </c>
      <c r="BE4793">
        <v>99.933274324616164</v>
      </c>
      <c r="BF4793">
        <v>13.888765650669242</v>
      </c>
      <c r="BG4793">
        <v>3.8089066262315074</v>
      </c>
      <c r="BH4793">
        <v>469.80817397909374</v>
      </c>
      <c r="BI4793">
        <v>0.2</v>
      </c>
      <c r="BJ4793">
        <v>2938.3463791160252</v>
      </c>
      <c r="BK4793">
        <v>692.32936505888711</v>
      </c>
      <c r="BL4793">
        <v>887.35062584128639</v>
      </c>
      <c r="BM4793">
        <v>983.93340270295255</v>
      </c>
      <c r="BN4793">
        <v>128.41429465532042</v>
      </c>
      <c r="BO4793">
        <v>26.237541634163325</v>
      </c>
      <c r="BP4793">
        <v>5.8758153163094969E-2</v>
      </c>
      <c r="BQ4793">
        <v>100</v>
      </c>
      <c r="BR4793">
        <v>356.11174907138559</v>
      </c>
      <c r="BS4793">
        <v>5.5575108107357593E-2</v>
      </c>
      <c r="BT4793">
        <v>2.9580710641317155E-4</v>
      </c>
      <c r="BU4793">
        <v>0</v>
      </c>
      <c r="BV4793">
        <v>0.51808907267538695</v>
      </c>
      <c r="BW4793">
        <v>14.843178723782772</v>
      </c>
      <c r="BX4793">
        <v>38.844506027440545</v>
      </c>
      <c r="BY4793">
        <v>31.861400553802877</v>
      </c>
      <c r="BZ4793">
        <v>1179.7198318836408</v>
      </c>
      <c r="CA4793">
        <v>269.92893834307625</v>
      </c>
      <c r="CB4793">
        <v>253.75194314084487</v>
      </c>
      <c r="CC4793" s="156">
        <v>0.93</v>
      </c>
      <c r="CD4793">
        <v>1610</v>
      </c>
      <c r="CE4793">
        <v>0.17465466366495463</v>
      </c>
      <c r="CF4793">
        <v>6.9590116600667606</v>
      </c>
      <c r="CG4793">
        <v>0.2263651203141695</v>
      </c>
      <c r="CH4793">
        <v>18.043159114533175</v>
      </c>
      <c r="CI4793">
        <v>8</v>
      </c>
    </row>
    <row r="4794" spans="47:87" x14ac:dyDescent="0.3">
      <c r="AU4794">
        <v>0.3</v>
      </c>
      <c r="AV4794">
        <v>20.335403944677072</v>
      </c>
      <c r="AW4794">
        <v>0.27400224252526217</v>
      </c>
      <c r="AX4794">
        <v>0.97981341956067902</v>
      </c>
      <c r="AY4794">
        <v>325.76611709813051</v>
      </c>
      <c r="AZ4794">
        <v>0.10785612955754888</v>
      </c>
      <c r="BA4794">
        <v>427.52886714831095</v>
      </c>
      <c r="BB4794">
        <v>305.5221546931391</v>
      </c>
      <c r="BC4794">
        <v>1</v>
      </c>
      <c r="BD4794">
        <v>48.413586838067914</v>
      </c>
      <c r="BE4794">
        <v>98.360995000262903</v>
      </c>
      <c r="BF4794">
        <v>6.6450586438047212</v>
      </c>
      <c r="BG4794">
        <v>4.7471865736484355</v>
      </c>
      <c r="BH4794">
        <v>412.84726626244174</v>
      </c>
      <c r="BI4794">
        <v>0.19999999999999998</v>
      </c>
      <c r="BJ4794">
        <v>2459.3213159614997</v>
      </c>
      <c r="BK4794">
        <v>681.47141625792733</v>
      </c>
      <c r="BL4794">
        <v>876.99008911869339</v>
      </c>
      <c r="BM4794">
        <v>929.33270344167806</v>
      </c>
      <c r="BN4794">
        <v>164.55650956686031</v>
      </c>
      <c r="BO4794">
        <v>24.819234235103234</v>
      </c>
      <c r="BP4794">
        <v>3.4754991820552507E-2</v>
      </c>
      <c r="BQ4794">
        <v>100</v>
      </c>
      <c r="BR4794">
        <v>321.98468144969917</v>
      </c>
      <c r="BS4794">
        <v>5.9314851962233052E-2</v>
      </c>
      <c r="BT4794">
        <v>2.949174767909243E-4</v>
      </c>
      <c r="BU4794">
        <v>2.5003553438133137</v>
      </c>
      <c r="BV4794">
        <v>0.54995023471299764</v>
      </c>
      <c r="BW4794">
        <v>15.020914521619012</v>
      </c>
      <c r="BX4794">
        <v>34.530887203520074</v>
      </c>
      <c r="BY4794">
        <v>38.54195707297702</v>
      </c>
      <c r="BZ4794">
        <v>1086.4809967257647</v>
      </c>
      <c r="CA4794">
        <v>318.33374585659925</v>
      </c>
      <c r="CB4794">
        <v>227.93035515015006</v>
      </c>
      <c r="CC4794" s="156">
        <v>1.08</v>
      </c>
      <c r="CD4794">
        <v>1640</v>
      </c>
      <c r="CE4794">
        <v>5.6850641634502042E-2</v>
      </c>
      <c r="CF4794">
        <v>2.6569389948039897</v>
      </c>
      <c r="CG4794">
        <v>9.1308525165103627E-2</v>
      </c>
      <c r="CH4794">
        <v>-9.7316495328616242</v>
      </c>
      <c r="CI4794" t="s">
        <v>479</v>
      </c>
    </row>
    <row r="4795" spans="47:87" x14ac:dyDescent="0.3">
      <c r="AU4795">
        <v>0.3</v>
      </c>
      <c r="AV4795">
        <v>19.803502460091593</v>
      </c>
      <c r="AW4795">
        <v>0.26941859920890754</v>
      </c>
      <c r="AX4795">
        <v>1.3255303654914496</v>
      </c>
      <c r="AY4795">
        <v>312.54368522604864</v>
      </c>
      <c r="AZ4795">
        <v>0.10594397836656251</v>
      </c>
      <c r="BA4795">
        <v>481.73279979293125</v>
      </c>
      <c r="BB4795">
        <v>339.69335578927542</v>
      </c>
      <c r="BC4795">
        <v>1</v>
      </c>
      <c r="BD4795">
        <v>43.558077501826638</v>
      </c>
      <c r="BE4795">
        <v>103.84012669517732</v>
      </c>
      <c r="BF4795">
        <v>18.297617392171162</v>
      </c>
      <c r="BG4795">
        <v>6.7240789887688202</v>
      </c>
      <c r="BH4795">
        <v>420.64367060340351</v>
      </c>
      <c r="BI4795">
        <v>0.19999999999999998</v>
      </c>
      <c r="BJ4795">
        <v>2821.7620835394318</v>
      </c>
      <c r="BK4795">
        <v>690.37602266932095</v>
      </c>
      <c r="BL4795">
        <v>908.38830256773156</v>
      </c>
      <c r="BM4795">
        <v>960.61325575429078</v>
      </c>
      <c r="BN4795">
        <v>220.84739648275053</v>
      </c>
      <c r="BO4795">
        <v>24.271577380129582</v>
      </c>
      <c r="BP4795">
        <v>5.0248390790930568E-2</v>
      </c>
      <c r="BQ4795">
        <v>100</v>
      </c>
      <c r="BR4795">
        <v>305.77750517761626</v>
      </c>
      <c r="BS4795">
        <v>5.8843984798645825E-2</v>
      </c>
      <c r="BT4795">
        <v>2.9497591351817202E-4</v>
      </c>
      <c r="BU4795">
        <v>148.04841198078975</v>
      </c>
      <c r="BV4795">
        <v>0.49204198812317895</v>
      </c>
      <c r="BW4795">
        <v>14.477494013479626</v>
      </c>
      <c r="BX4795">
        <v>33.347277135370398</v>
      </c>
      <c r="BY4795">
        <v>34.340316831663031</v>
      </c>
      <c r="BZ4795">
        <v>1121.9163183080457</v>
      </c>
      <c r="CA4795">
        <v>315.93798905369715</v>
      </c>
      <c r="CB4795">
        <v>226.61404728595318</v>
      </c>
      <c r="CC4795" s="156">
        <v>0.79</v>
      </c>
      <c r="CD4795">
        <v>1450</v>
      </c>
      <c r="CE4795">
        <v>0.24748864269651172</v>
      </c>
      <c r="CF4795">
        <v>8.3054740674409135</v>
      </c>
      <c r="CG4795">
        <v>0.29681804893090979</v>
      </c>
      <c r="CH4795">
        <v>30.265051214055575</v>
      </c>
      <c r="CI4795">
        <v>5</v>
      </c>
    </row>
    <row r="4796" spans="47:87" x14ac:dyDescent="0.3">
      <c r="AU4796">
        <v>0.3</v>
      </c>
      <c r="AV4796">
        <v>22.156456975047636</v>
      </c>
      <c r="AW4796">
        <v>0.38698703570169002</v>
      </c>
      <c r="AX4796">
        <v>0.17394481223042274</v>
      </c>
      <c r="AY4796">
        <v>338.35444931322399</v>
      </c>
      <c r="AZ4796">
        <v>0.10831518741456556</v>
      </c>
      <c r="BA4796">
        <v>488.93033724613895</v>
      </c>
      <c r="BB4796">
        <v>418.88740709686402</v>
      </c>
      <c r="BC4796">
        <v>1</v>
      </c>
      <c r="BD4796">
        <v>30.268200748253953</v>
      </c>
      <c r="BE4796">
        <v>102.90044114813767</v>
      </c>
      <c r="BF4796">
        <v>16.728668495392419</v>
      </c>
      <c r="BG4796">
        <v>3.5300827784849029</v>
      </c>
      <c r="BH4796">
        <v>426.8464010886135</v>
      </c>
      <c r="BI4796">
        <v>0.19999999999999998</v>
      </c>
      <c r="BJ4796">
        <v>2203.3111549336186</v>
      </c>
      <c r="BK4796">
        <v>698.17825856703053</v>
      </c>
      <c r="BL4796">
        <v>891.63501725638537</v>
      </c>
      <c r="BM4796">
        <v>1078.163446262088</v>
      </c>
      <c r="BN4796">
        <v>109.66118119627217</v>
      </c>
      <c r="BO4796">
        <v>35.001290546622307</v>
      </c>
      <c r="BP4796">
        <v>5.5628168721506832E-2</v>
      </c>
      <c r="BQ4796">
        <v>100</v>
      </c>
      <c r="BR4796">
        <v>371.11048516606422</v>
      </c>
      <c r="BS4796">
        <v>5.632425052096561E-2</v>
      </c>
      <c r="BT4796">
        <v>3.0824564925782341E-4</v>
      </c>
      <c r="BU4796">
        <v>28.291898862206786</v>
      </c>
      <c r="BV4796">
        <v>0.57490445637706877</v>
      </c>
      <c r="BW4796">
        <v>14.6302000262187</v>
      </c>
      <c r="BX4796">
        <v>35.455246713728123</v>
      </c>
      <c r="BY4796">
        <v>36.23330891906366</v>
      </c>
      <c r="BZ4796">
        <v>1061.5076427180384</v>
      </c>
      <c r="CA4796">
        <v>284.03166281048414</v>
      </c>
      <c r="CB4796">
        <v>220.78599682069901</v>
      </c>
      <c r="CC4796" s="156">
        <v>0.73</v>
      </c>
      <c r="CD4796">
        <v>1880</v>
      </c>
      <c r="CE4796">
        <v>0.14968710683347419</v>
      </c>
      <c r="CF4796">
        <v>5.4654737845974726</v>
      </c>
      <c r="CG4796">
        <v>0.17576974446837904</v>
      </c>
      <c r="CH4796">
        <v>10.872370544416308</v>
      </c>
      <c r="CI4796">
        <v>11</v>
      </c>
    </row>
    <row r="4797" spans="47:87" x14ac:dyDescent="0.3">
      <c r="AU4797">
        <v>0.3</v>
      </c>
      <c r="AV4797">
        <v>19.928007791757992</v>
      </c>
      <c r="AW4797">
        <v>0.26725214299709976</v>
      </c>
      <c r="AX4797">
        <v>0.74592528176169404</v>
      </c>
      <c r="AY4797">
        <v>355.64571402218144</v>
      </c>
      <c r="AZ4797">
        <v>9.9061159295578294E-2</v>
      </c>
      <c r="BA4797">
        <v>552.71058599253661</v>
      </c>
      <c r="BB4797">
        <v>376.79585113337691</v>
      </c>
      <c r="BC4797">
        <v>1</v>
      </c>
      <c r="BD4797">
        <v>40.904626150058775</v>
      </c>
      <c r="BE4797">
        <v>111.62654476672944</v>
      </c>
      <c r="BF4797">
        <v>10.174662554913619</v>
      </c>
      <c r="BG4797">
        <v>5.7261414828359252</v>
      </c>
      <c r="BH4797">
        <v>442.97505054943042</v>
      </c>
      <c r="BI4797">
        <v>0.20000000000000004</v>
      </c>
      <c r="BJ4797">
        <v>2870.6690651669423</v>
      </c>
      <c r="BK4797">
        <v>695.02500009359039</v>
      </c>
      <c r="BL4797">
        <v>910.44226684029627</v>
      </c>
      <c r="BM4797">
        <v>1048.7163230798753</v>
      </c>
      <c r="BN4797">
        <v>80.329830366345135</v>
      </c>
      <c r="BO4797">
        <v>23.681463060322155</v>
      </c>
      <c r="BP4797">
        <v>9.7797345572657277E-2</v>
      </c>
      <c r="BQ4797">
        <v>100</v>
      </c>
      <c r="BR4797">
        <v>284.26861541720405</v>
      </c>
      <c r="BS4797">
        <v>5.7874640552038885E-2</v>
      </c>
      <c r="BT4797">
        <v>2.8996543057109255E-4</v>
      </c>
      <c r="BU4797">
        <v>16.356527092896759</v>
      </c>
      <c r="BV4797">
        <v>0.55893523540626389</v>
      </c>
      <c r="BW4797">
        <v>13.56370698088425</v>
      </c>
      <c r="BX4797">
        <v>35.841240830263487</v>
      </c>
      <c r="BY4797">
        <v>36.668450811534392</v>
      </c>
      <c r="BZ4797">
        <v>744.5435573831744</v>
      </c>
      <c r="CA4797">
        <v>312.8545354725909</v>
      </c>
      <c r="CB4797">
        <v>232.95706235493236</v>
      </c>
      <c r="CC4797" s="156">
        <v>1.28</v>
      </c>
      <c r="CD4797">
        <v>1350</v>
      </c>
      <c r="CE4797">
        <v>6.3408943533025619E-2</v>
      </c>
      <c r="CF4797">
        <v>2.9875428473410413</v>
      </c>
      <c r="CG4797">
        <v>0.10036837067318587</v>
      </c>
      <c r="CH4797">
        <v>-5.6547734919969059</v>
      </c>
      <c r="CI4797" t="s">
        <v>479</v>
      </c>
    </row>
    <row r="4798" spans="47:87" x14ac:dyDescent="0.3">
      <c r="AU4798">
        <v>0.3</v>
      </c>
      <c r="AV4798">
        <v>19.825649058066631</v>
      </c>
      <c r="AW4798">
        <v>0.25108881791621279</v>
      </c>
      <c r="AX4798">
        <v>1.0402302737199762</v>
      </c>
      <c r="AY4798">
        <v>337.94437799203695</v>
      </c>
      <c r="AZ4798">
        <v>0.10834253628537442</v>
      </c>
      <c r="BA4798">
        <v>402.77917083701897</v>
      </c>
      <c r="BB4798">
        <v>384.79467557480706</v>
      </c>
      <c r="BC4798">
        <v>1</v>
      </c>
      <c r="BD4798">
        <v>40.052808429550602</v>
      </c>
      <c r="BE4798">
        <v>106.61177667210575</v>
      </c>
      <c r="BF4798">
        <v>19.70689752041071</v>
      </c>
      <c r="BG4798">
        <v>6.7293299461482237</v>
      </c>
      <c r="BH4798">
        <v>433.07125065307605</v>
      </c>
      <c r="BI4798">
        <v>0.20000000000000004</v>
      </c>
      <c r="BJ4798">
        <v>2515.4032934572974</v>
      </c>
      <c r="BK4798">
        <v>702.68952420961978</v>
      </c>
      <c r="BL4798">
        <v>887.73316156560861</v>
      </c>
      <c r="BM4798">
        <v>780.76152541752072</v>
      </c>
      <c r="BN4798">
        <v>114.03240434511649</v>
      </c>
      <c r="BO4798">
        <v>22.636632258701393</v>
      </c>
      <c r="BP4798">
        <v>4.4797775198660204E-2</v>
      </c>
      <c r="BQ4798">
        <v>100</v>
      </c>
      <c r="BR4798">
        <v>379.25233318582235</v>
      </c>
      <c r="BS4798">
        <v>5.4173831740362756E-2</v>
      </c>
      <c r="BT4798">
        <v>3.0986645260885844E-4</v>
      </c>
      <c r="BU4798">
        <v>0</v>
      </c>
      <c r="BV4798">
        <v>0.5811724487836063</v>
      </c>
      <c r="BW4798">
        <v>13.971923789614268</v>
      </c>
      <c r="BX4798">
        <v>34.527529816264604</v>
      </c>
      <c r="BY4798">
        <v>34.852340054800578</v>
      </c>
      <c r="BZ4798">
        <v>1061.3063627900208</v>
      </c>
      <c r="CA4798">
        <v>342.34444177322109</v>
      </c>
      <c r="CB4798">
        <v>234.24066540819135</v>
      </c>
      <c r="CC4798" s="156">
        <v>1.01</v>
      </c>
      <c r="CD4798">
        <v>1390</v>
      </c>
      <c r="CE4798">
        <v>0.18108990670954261</v>
      </c>
      <c r="CF4798">
        <v>6.3257041049127203</v>
      </c>
      <c r="CG4798">
        <v>0.23376736970808779</v>
      </c>
      <c r="CH4798">
        <v>16.579642136999784</v>
      </c>
      <c r="CI4798">
        <v>8</v>
      </c>
    </row>
    <row r="4799" spans="47:87" x14ac:dyDescent="0.3">
      <c r="AU4799">
        <v>0.3</v>
      </c>
      <c r="AV4799">
        <v>21.810147675848214</v>
      </c>
      <c r="AW4799">
        <v>0.36103807825178014</v>
      </c>
      <c r="AX4799">
        <v>1.1865665128073664</v>
      </c>
      <c r="AY4799">
        <v>353.64497134303502</v>
      </c>
      <c r="AZ4799">
        <v>0.10581236480895828</v>
      </c>
      <c r="BA4799">
        <v>412.05565639190564</v>
      </c>
      <c r="BB4799">
        <v>321.35780636985839</v>
      </c>
      <c r="BC4799">
        <v>1</v>
      </c>
      <c r="BD4799">
        <v>43.146411882487286</v>
      </c>
      <c r="BE4799">
        <v>82.244667341225366</v>
      </c>
      <c r="BF4799">
        <v>20.340166205876372</v>
      </c>
      <c r="BG4799">
        <v>5.0559082479597883</v>
      </c>
      <c r="BH4799">
        <v>420.82994766033352</v>
      </c>
      <c r="BI4799">
        <v>0.20000000000000004</v>
      </c>
      <c r="BJ4799">
        <v>3028.897634393225</v>
      </c>
      <c r="BK4799">
        <v>678.18420545666368</v>
      </c>
      <c r="BL4799">
        <v>827.53438069654123</v>
      </c>
      <c r="BM4799">
        <v>930.34940538522221</v>
      </c>
      <c r="BN4799">
        <v>74.578689303132265</v>
      </c>
      <c r="BO4799">
        <v>32.587648225540477</v>
      </c>
      <c r="BP4799">
        <v>5.9965263604595302E-2</v>
      </c>
      <c r="BQ4799">
        <v>100</v>
      </c>
      <c r="BR4799">
        <v>409.07773604387535</v>
      </c>
      <c r="BS4799">
        <v>5.7370434071746662E-2</v>
      </c>
      <c r="BT4799">
        <v>2.9559574923738075E-4</v>
      </c>
      <c r="BU4799">
        <v>0</v>
      </c>
      <c r="BV4799">
        <v>0.52744553837491548</v>
      </c>
      <c r="BW4799">
        <v>15.075101289525204</v>
      </c>
      <c r="BX4799">
        <v>35.108083668232304</v>
      </c>
      <c r="BY4799">
        <v>36.502976568674278</v>
      </c>
      <c r="BZ4799">
        <v>1069.2373814304069</v>
      </c>
      <c r="CA4799">
        <v>257.71850819975026</v>
      </c>
      <c r="CB4799">
        <v>257.70519525152895</v>
      </c>
      <c r="CC4799" s="156">
        <v>0.98</v>
      </c>
      <c r="CD4799">
        <v>1450</v>
      </c>
      <c r="CE4799">
        <v>0.21364574710815565</v>
      </c>
      <c r="CF4799">
        <v>7.2208493877610005</v>
      </c>
      <c r="CG4799">
        <v>0.25751285007803731</v>
      </c>
      <c r="CH4799">
        <v>25.76223006848458</v>
      </c>
      <c r="CI4799">
        <v>6</v>
      </c>
    </row>
    <row r="4800" spans="47:87" x14ac:dyDescent="0.3">
      <c r="AU4800">
        <v>0.3</v>
      </c>
      <c r="AV4800">
        <v>19.45654442680868</v>
      </c>
      <c r="AW4800">
        <v>0.34244558326058439</v>
      </c>
      <c r="AX4800">
        <v>1.1416744653001003</v>
      </c>
      <c r="AY4800">
        <v>339.48165835767179</v>
      </c>
      <c r="AZ4800">
        <v>9.7940389916134407E-2</v>
      </c>
      <c r="BA4800">
        <v>383.51480781762666</v>
      </c>
      <c r="BB4800">
        <v>378.20030539558581</v>
      </c>
      <c r="BC4800">
        <v>1</v>
      </c>
      <c r="BD4800">
        <v>29.032507496484286</v>
      </c>
      <c r="BE4800">
        <v>64.586491546545929</v>
      </c>
      <c r="BF4800">
        <v>15.676762069980656</v>
      </c>
      <c r="BG4800">
        <v>7.3963532645678756</v>
      </c>
      <c r="BH4800">
        <v>386.32806803134758</v>
      </c>
      <c r="BI4800">
        <v>0.2</v>
      </c>
      <c r="BJ4800">
        <v>2662.8597172540071</v>
      </c>
      <c r="BK4800">
        <v>672.90572978616285</v>
      </c>
      <c r="BL4800">
        <v>918.19498060527906</v>
      </c>
      <c r="BM4800">
        <v>1147.876570344657</v>
      </c>
      <c r="BN4800">
        <v>126.03756596778183</v>
      </c>
      <c r="BO4800">
        <v>31.137029666085709</v>
      </c>
      <c r="BP4800">
        <v>2.9276148242703491E-2</v>
      </c>
      <c r="BQ4800">
        <v>100</v>
      </c>
      <c r="BR4800">
        <v>322.55094092070073</v>
      </c>
      <c r="BS4800">
        <v>5.3979331871069236E-2</v>
      </c>
      <c r="BT4800">
        <v>3.2026042340556934E-4</v>
      </c>
      <c r="BU4800">
        <v>9.3228490615598325</v>
      </c>
      <c r="BV4800">
        <v>0.556231817516461</v>
      </c>
      <c r="BW4800">
        <v>14.844718179846931</v>
      </c>
      <c r="BX4800">
        <v>36.91875929949002</v>
      </c>
      <c r="BY4800">
        <v>30.643725955459747</v>
      </c>
      <c r="BZ4800">
        <v>883.911842477135</v>
      </c>
      <c r="CA4800">
        <v>407.8773662529693</v>
      </c>
      <c r="CB4800">
        <v>247.79566130546237</v>
      </c>
      <c r="CC4800" s="156">
        <v>1.03</v>
      </c>
      <c r="CD4800">
        <v>1850</v>
      </c>
      <c r="CE4800">
        <v>0.10682007720622755</v>
      </c>
      <c r="CF4800">
        <v>3.1675985760274283</v>
      </c>
      <c r="CG4800">
        <v>0.12322620596518372</v>
      </c>
      <c r="CH4800">
        <v>3.8722063432199181</v>
      </c>
      <c r="CI4800">
        <v>15</v>
      </c>
    </row>
    <row r="4801" spans="47:87" x14ac:dyDescent="0.3">
      <c r="AU4801">
        <v>0.3</v>
      </c>
      <c r="AV4801">
        <v>19.507402932906267</v>
      </c>
      <c r="AW4801">
        <v>0.37898536443874792</v>
      </c>
      <c r="AX4801">
        <v>1.1309701389674989</v>
      </c>
      <c r="AY4801">
        <v>310.68009099656001</v>
      </c>
      <c r="AZ4801">
        <v>9.4662511395139981E-2</v>
      </c>
      <c r="BA4801">
        <v>389.5854598846978</v>
      </c>
      <c r="BB4801">
        <v>401.60231669538382</v>
      </c>
      <c r="BC4801">
        <v>1</v>
      </c>
      <c r="BD4801">
        <v>47.354323251307861</v>
      </c>
      <c r="BE4801">
        <v>99.460406747058599</v>
      </c>
      <c r="BF4801">
        <v>16.840744191155803</v>
      </c>
      <c r="BG4801">
        <v>4.109122926207605</v>
      </c>
      <c r="BH4801">
        <v>424.05283345971418</v>
      </c>
      <c r="BI4801">
        <v>0.19999999999999998</v>
      </c>
      <c r="BJ4801">
        <v>2076.4504632179846</v>
      </c>
      <c r="BK4801">
        <v>704.47155253833625</v>
      </c>
      <c r="BL4801">
        <v>974.95394786672477</v>
      </c>
      <c r="BM4801">
        <v>975.90491246850399</v>
      </c>
      <c r="BN4801">
        <v>156.38561326558658</v>
      </c>
      <c r="BO4801">
        <v>34.324262711920433</v>
      </c>
      <c r="BP4801">
        <v>4.8867978194014075E-2</v>
      </c>
      <c r="BQ4801">
        <v>100</v>
      </c>
      <c r="BR4801">
        <v>311.45068127634102</v>
      </c>
      <c r="BS4801">
        <v>5.4153374190160426E-2</v>
      </c>
      <c r="BT4801">
        <v>3.1298282158785423E-4</v>
      </c>
      <c r="BU4801">
        <v>4.9152919476771331</v>
      </c>
      <c r="BV4801">
        <v>0.56197598126520509</v>
      </c>
      <c r="BW4801">
        <v>15.182310566465688</v>
      </c>
      <c r="BX4801">
        <v>35.10745596865992</v>
      </c>
      <c r="BY4801">
        <v>37.012512813189907</v>
      </c>
      <c r="BZ4801">
        <v>998.7981675669896</v>
      </c>
      <c r="CA4801">
        <v>361.93465004112034</v>
      </c>
      <c r="CB4801">
        <v>221.13799561126396</v>
      </c>
      <c r="CC4801" s="156">
        <v>0.83</v>
      </c>
      <c r="CD4801">
        <v>1090</v>
      </c>
      <c r="CE4801">
        <v>0.22446187066154888</v>
      </c>
      <c r="CF4801">
        <v>8.0074004201758058</v>
      </c>
      <c r="CG4801">
        <v>0.29768292791197976</v>
      </c>
      <c r="CH4801">
        <v>27.582278287375402</v>
      </c>
      <c r="CI4801">
        <v>5</v>
      </c>
    </row>
    <row r="4802" spans="47:87" x14ac:dyDescent="0.3">
      <c r="AU4802">
        <v>0.3</v>
      </c>
      <c r="AV4802">
        <v>19.766777846833534</v>
      </c>
      <c r="AW4802">
        <v>0.32377066472547295</v>
      </c>
      <c r="AX4802">
        <v>1.4196048882874468</v>
      </c>
      <c r="AY4802">
        <v>342.46674231160091</v>
      </c>
      <c r="AZ4802">
        <v>8.7961785801925527E-2</v>
      </c>
      <c r="BA4802">
        <v>384.78290018829011</v>
      </c>
      <c r="BB4802">
        <v>404.61705418744185</v>
      </c>
      <c r="BC4802">
        <v>1</v>
      </c>
      <c r="BD4802">
        <v>40.594835458749017</v>
      </c>
      <c r="BE4802">
        <v>82.997607116537736</v>
      </c>
      <c r="BF4802">
        <v>15.040888195354961</v>
      </c>
      <c r="BG4802">
        <v>7.1814090526307854</v>
      </c>
      <c r="BH4802">
        <v>447.20557048946216</v>
      </c>
      <c r="BI4802">
        <v>0.19999999999999998</v>
      </c>
      <c r="BJ4802">
        <v>3059.9684395730042</v>
      </c>
      <c r="BK4802">
        <v>694.10204604087812</v>
      </c>
      <c r="BL4802">
        <v>921.13319770712621</v>
      </c>
      <c r="BM4802">
        <v>1029.4742716245269</v>
      </c>
      <c r="BN4802">
        <v>170.47652009857802</v>
      </c>
      <c r="BO4802">
        <v>29.30920462185053</v>
      </c>
      <c r="BP4802">
        <v>4.3452455638292642E-2</v>
      </c>
      <c r="BQ4802">
        <v>100</v>
      </c>
      <c r="BR4802">
        <v>310.53989784363358</v>
      </c>
      <c r="BS4802">
        <v>5.4024924011841419E-2</v>
      </c>
      <c r="BT4802">
        <v>3.0925103117701564E-4</v>
      </c>
      <c r="BU4802">
        <v>0</v>
      </c>
      <c r="BV4802">
        <v>0.55965982909333112</v>
      </c>
      <c r="BW4802">
        <v>15.409928554636883</v>
      </c>
      <c r="BX4802">
        <v>35.704271942902629</v>
      </c>
      <c r="BY4802">
        <v>39.147624476825349</v>
      </c>
      <c r="BZ4802">
        <v>1202.9579687448565</v>
      </c>
      <c r="CA4802">
        <v>380.52435550427998</v>
      </c>
      <c r="CB4802">
        <v>238.2487408622022</v>
      </c>
      <c r="CC4802" s="156">
        <v>1.27</v>
      </c>
      <c r="CD4802">
        <v>610</v>
      </c>
      <c r="CE4802">
        <v>5.4385986141739506E-2</v>
      </c>
      <c r="CF4802">
        <v>2.8090645910225156</v>
      </c>
      <c r="CG4802">
        <v>9.4264992867212349E-2</v>
      </c>
      <c r="CH4802">
        <v>-9.6656889436435076</v>
      </c>
      <c r="CI4802" t="s">
        <v>479</v>
      </c>
    </row>
    <row r="4803" spans="47:87" x14ac:dyDescent="0.3">
      <c r="AU4803">
        <v>0.3</v>
      </c>
      <c r="AV4803">
        <v>20.752666474958193</v>
      </c>
      <c r="AW4803">
        <v>0.28387480647828611</v>
      </c>
      <c r="AX4803">
        <v>1.1961680249095914</v>
      </c>
      <c r="AY4803">
        <v>286.16879413599156</v>
      </c>
      <c r="AZ4803">
        <v>9.9544037367990112E-2</v>
      </c>
      <c r="BA4803">
        <v>418.2919222752717</v>
      </c>
      <c r="BB4803">
        <v>370.31337237760908</v>
      </c>
      <c r="BC4803">
        <v>1</v>
      </c>
      <c r="BD4803">
        <v>36.844501378772222</v>
      </c>
      <c r="BE4803">
        <v>80.098727868303854</v>
      </c>
      <c r="BF4803">
        <v>25.000655392370788</v>
      </c>
      <c r="BG4803">
        <v>4.0575777536594604</v>
      </c>
      <c r="BH4803">
        <v>364.30444496933893</v>
      </c>
      <c r="BI4803">
        <v>0.19999999999999998</v>
      </c>
      <c r="BJ4803">
        <v>2622.942827209311</v>
      </c>
      <c r="BK4803">
        <v>698.57814872403128</v>
      </c>
      <c r="BL4803">
        <v>883.31340401765522</v>
      </c>
      <c r="BM4803">
        <v>947.70829680715713</v>
      </c>
      <c r="BN4803">
        <v>180.56381679981348</v>
      </c>
      <c r="BO4803">
        <v>25.665033915748925</v>
      </c>
      <c r="BP4803">
        <v>4.1946922341257596E-2</v>
      </c>
      <c r="BQ4803">
        <v>100</v>
      </c>
      <c r="BR4803">
        <v>415.36185275856491</v>
      </c>
      <c r="BS4803">
        <v>5.1415216885714383E-2</v>
      </c>
      <c r="BT4803">
        <v>2.9285599181043387E-4</v>
      </c>
      <c r="BU4803">
        <v>30.878934994690955</v>
      </c>
      <c r="BV4803">
        <v>0.53714302493485244</v>
      </c>
      <c r="BW4803">
        <v>15.539341482878301</v>
      </c>
      <c r="BX4803">
        <v>37.542778316083734</v>
      </c>
      <c r="BY4803">
        <v>28.288660235796716</v>
      </c>
      <c r="BZ4803">
        <v>1155.3604177256229</v>
      </c>
      <c r="CA4803">
        <v>209.16527781603907</v>
      </c>
      <c r="CB4803">
        <v>227.77531067662818</v>
      </c>
      <c r="CC4803" s="156">
        <v>1.01</v>
      </c>
      <c r="CD4803">
        <v>1300</v>
      </c>
      <c r="CE4803">
        <v>0.18401109672210314</v>
      </c>
      <c r="CF4803">
        <v>6.520258032496864</v>
      </c>
      <c r="CG4803">
        <v>0.24231237353693835</v>
      </c>
      <c r="CH4803">
        <v>13.662294474106494</v>
      </c>
      <c r="CI4803">
        <v>8</v>
      </c>
    </row>
    <row r="4804" spans="47:87" x14ac:dyDescent="0.3">
      <c r="AU4804">
        <v>0.3</v>
      </c>
      <c r="AV4804">
        <v>20.095258091441199</v>
      </c>
      <c r="AW4804">
        <v>0.33739740155565734</v>
      </c>
      <c r="AX4804">
        <v>1.6967184713743508</v>
      </c>
      <c r="AY4804">
        <v>314.7686295457882</v>
      </c>
      <c r="AZ4804">
        <v>0.11881595912871194</v>
      </c>
      <c r="BA4804">
        <v>449.60148780774654</v>
      </c>
      <c r="BB4804">
        <v>358.86123388924756</v>
      </c>
      <c r="BC4804">
        <v>1</v>
      </c>
      <c r="BD4804">
        <v>38.859325219116066</v>
      </c>
      <c r="BE4804">
        <v>99.352280799106467</v>
      </c>
      <c r="BF4804">
        <v>16.855249061986594</v>
      </c>
      <c r="BG4804">
        <v>4.8088165567947998</v>
      </c>
      <c r="BH4804">
        <v>405.61039705522847</v>
      </c>
      <c r="BI4804">
        <v>0.19999999999999996</v>
      </c>
      <c r="BJ4804">
        <v>2847.1904206726349</v>
      </c>
      <c r="BK4804">
        <v>682.76953351050668</v>
      </c>
      <c r="BL4804">
        <v>879.54136242443576</v>
      </c>
      <c r="BM4804">
        <v>927.60980417272538</v>
      </c>
      <c r="BN4804">
        <v>207.52046000025371</v>
      </c>
      <c r="BO4804">
        <v>30.383793010304554</v>
      </c>
      <c r="BP4804">
        <v>6.4439103350238419E-2</v>
      </c>
      <c r="BQ4804">
        <v>100</v>
      </c>
      <c r="BR4804">
        <v>357.18966368699193</v>
      </c>
      <c r="BS4804">
        <v>5.6847985663758357E-2</v>
      </c>
      <c r="BT4804">
        <v>2.8077424635326447E-4</v>
      </c>
      <c r="BU4804">
        <v>0</v>
      </c>
      <c r="BV4804">
        <v>0.55760030727823306</v>
      </c>
      <c r="BW4804">
        <v>14.395221499343231</v>
      </c>
      <c r="BX4804">
        <v>35.579909685991723</v>
      </c>
      <c r="BY4804">
        <v>38.50194507571404</v>
      </c>
      <c r="BZ4804">
        <v>929.57827906333284</v>
      </c>
      <c r="CA4804">
        <v>192.71464703882754</v>
      </c>
      <c r="CB4804">
        <v>229.21638237209854</v>
      </c>
      <c r="CC4804" s="156">
        <v>1.05</v>
      </c>
      <c r="CD4804">
        <v>2180</v>
      </c>
      <c r="CE4804">
        <v>0.11585232759443098</v>
      </c>
      <c r="CF4804">
        <v>3.9841874111108244</v>
      </c>
      <c r="CG4804">
        <v>0.1295434751307093</v>
      </c>
      <c r="CH4804">
        <v>3.2459644168683579</v>
      </c>
      <c r="CI4804">
        <v>15</v>
      </c>
    </row>
    <row r="4805" spans="47:87" x14ac:dyDescent="0.3">
      <c r="AU4805">
        <v>0.3</v>
      </c>
      <c r="AV4805">
        <v>22.514552843019949</v>
      </c>
      <c r="AW4805">
        <v>0.34131805248347813</v>
      </c>
      <c r="AX4805">
        <v>1.5663820863758422</v>
      </c>
      <c r="AY4805">
        <v>319.09753725406557</v>
      </c>
      <c r="AZ4805">
        <v>9.7324646621922098E-2</v>
      </c>
      <c r="BA4805">
        <v>429.71673522635115</v>
      </c>
      <c r="BB4805">
        <v>350.93459644221986</v>
      </c>
      <c r="BC4805">
        <v>1</v>
      </c>
      <c r="BD4805">
        <v>46.467932698398997</v>
      </c>
      <c r="BE4805">
        <v>97.905235050279089</v>
      </c>
      <c r="BF4805">
        <v>12.464071186270123</v>
      </c>
      <c r="BG4805">
        <v>5.3401946074502389</v>
      </c>
      <c r="BH4805">
        <v>372.73361962643389</v>
      </c>
      <c r="BI4805">
        <v>0.2</v>
      </c>
      <c r="BJ4805">
        <v>2597.0355859401657</v>
      </c>
      <c r="BK4805">
        <v>655.45294822942935</v>
      </c>
      <c r="BL4805">
        <v>806.59621504280278</v>
      </c>
      <c r="BM4805">
        <v>680.69692375886916</v>
      </c>
      <c r="BN4805">
        <v>128.782196333776</v>
      </c>
      <c r="BO4805">
        <v>30.621230072925318</v>
      </c>
      <c r="BP4805">
        <v>7.93300395843618E-2</v>
      </c>
      <c r="BQ4805">
        <v>100</v>
      </c>
      <c r="BR4805">
        <v>343.68400391924035</v>
      </c>
      <c r="BS4805">
        <v>5.6541975082760466E-2</v>
      </c>
      <c r="BT4805">
        <v>2.9653863231571612E-4</v>
      </c>
      <c r="BU4805">
        <v>54.594234880421261</v>
      </c>
      <c r="BV4805">
        <v>0.58486983879288701</v>
      </c>
      <c r="BW4805">
        <v>16.495954787921523</v>
      </c>
      <c r="BX4805">
        <v>37.952352417660599</v>
      </c>
      <c r="BY4805">
        <v>36.496924708183364</v>
      </c>
      <c r="BZ4805">
        <v>1084.2225002405332</v>
      </c>
      <c r="CA4805">
        <v>347.42070313514193</v>
      </c>
      <c r="CB4805">
        <v>219.91498411100449</v>
      </c>
      <c r="CC4805" s="156">
        <v>1.24</v>
      </c>
      <c r="CD4805">
        <v>1010</v>
      </c>
      <c r="CE4805">
        <v>9.3860715352556134E-2</v>
      </c>
      <c r="CF4805">
        <v>3.896786504605509</v>
      </c>
      <c r="CG4805">
        <v>0.12379172462513466</v>
      </c>
      <c r="CH4805">
        <v>2.0134146818721634E-2</v>
      </c>
      <c r="CI4805">
        <v>20</v>
      </c>
    </row>
    <row r="4806" spans="47:87" x14ac:dyDescent="0.3">
      <c r="AU4806">
        <v>0.3</v>
      </c>
      <c r="AV4806">
        <v>17.682482054662373</v>
      </c>
      <c r="AW4806">
        <v>0.30751077767016094</v>
      </c>
      <c r="AX4806">
        <v>1.4900152324308773</v>
      </c>
      <c r="AY4806">
        <v>334.13523683116165</v>
      </c>
      <c r="AZ4806">
        <v>0.10575640543895139</v>
      </c>
      <c r="BA4806">
        <v>434.81637377670006</v>
      </c>
      <c r="BB4806">
        <v>331.60456866800894</v>
      </c>
      <c r="BC4806">
        <v>1</v>
      </c>
      <c r="BD4806">
        <v>40.254270114727845</v>
      </c>
      <c r="BE4806">
        <v>86.422194967200937</v>
      </c>
      <c r="BF4806">
        <v>14.857903261463161</v>
      </c>
      <c r="BG4806">
        <v>4.0481162140795606</v>
      </c>
      <c r="BH4806">
        <v>427.92297328947063</v>
      </c>
      <c r="BI4806">
        <v>0.2</v>
      </c>
      <c r="BJ4806">
        <v>2409.7341591657082</v>
      </c>
      <c r="BK4806">
        <v>684.12643678336281</v>
      </c>
      <c r="BL4806">
        <v>985.47020246016621</v>
      </c>
      <c r="BM4806">
        <v>921.63576504776665</v>
      </c>
      <c r="BN4806">
        <v>149.55379773586216</v>
      </c>
      <c r="BO4806">
        <v>27.749075847581828</v>
      </c>
      <c r="BP4806">
        <v>5.1866125602586952E-2</v>
      </c>
      <c r="BQ4806">
        <v>100</v>
      </c>
      <c r="BR4806">
        <v>368.05710842453396</v>
      </c>
      <c r="BS4806">
        <v>5.9734561847348065E-2</v>
      </c>
      <c r="BT4806">
        <v>2.7304743176196738E-4</v>
      </c>
      <c r="BU4806">
        <v>24.369934065797363</v>
      </c>
      <c r="BV4806">
        <v>0.55378051907790504</v>
      </c>
      <c r="BW4806">
        <v>14.658773418215208</v>
      </c>
      <c r="BX4806">
        <v>35.332886924581508</v>
      </c>
      <c r="BY4806">
        <v>26.00378985544236</v>
      </c>
      <c r="BZ4806">
        <v>884.05167139312243</v>
      </c>
      <c r="CA4806">
        <v>367.73625790985079</v>
      </c>
      <c r="CB4806">
        <v>230.25079160933589</v>
      </c>
      <c r="CC4806" s="156">
        <v>1.08</v>
      </c>
      <c r="CD4806">
        <v>990</v>
      </c>
      <c r="CE4806">
        <v>0.14308713282205465</v>
      </c>
      <c r="CF4806">
        <v>4.927215832131183</v>
      </c>
      <c r="CG4806">
        <v>0.19017322010090595</v>
      </c>
      <c r="CH4806">
        <v>4.3371929947811214</v>
      </c>
      <c r="CI4806">
        <v>12</v>
      </c>
    </row>
    <row r="4807" spans="47:87" x14ac:dyDescent="0.3">
      <c r="AU4807">
        <v>0.3</v>
      </c>
      <c r="AV4807">
        <v>19.743999918854652</v>
      </c>
      <c r="AW4807">
        <v>0.30357125085159914</v>
      </c>
      <c r="AX4807">
        <v>1.4264137382401254</v>
      </c>
      <c r="AY4807">
        <v>324.78687695303569</v>
      </c>
      <c r="AZ4807">
        <v>0.11765594956399364</v>
      </c>
      <c r="BA4807">
        <v>338.03332172859268</v>
      </c>
      <c r="BB4807">
        <v>403.00469674269993</v>
      </c>
      <c r="BC4807">
        <v>1</v>
      </c>
      <c r="BD4807">
        <v>40.544836646908962</v>
      </c>
      <c r="BE4807">
        <v>111.71517786030645</v>
      </c>
      <c r="BF4807">
        <v>16.146912807970356</v>
      </c>
      <c r="BG4807">
        <v>6.3298294067774954</v>
      </c>
      <c r="BH4807">
        <v>415.63380291680983</v>
      </c>
      <c r="BI4807">
        <v>0.19999999999999996</v>
      </c>
      <c r="BJ4807">
        <v>2700.9324454297298</v>
      </c>
      <c r="BK4807">
        <v>686.14334608758543</v>
      </c>
      <c r="BL4807">
        <v>883.22076300642925</v>
      </c>
      <c r="BM4807">
        <v>1032.0843039708327</v>
      </c>
      <c r="BN4807">
        <v>130.34156198501731</v>
      </c>
      <c r="BO4807">
        <v>27.421272848297722</v>
      </c>
      <c r="BP4807">
        <v>4.7777206064333243E-2</v>
      </c>
      <c r="BQ4807">
        <v>100</v>
      </c>
      <c r="BR4807">
        <v>391.87482145796457</v>
      </c>
      <c r="BS4807">
        <v>5.212526599960017E-2</v>
      </c>
      <c r="BT4807">
        <v>3.1768456979336325E-4</v>
      </c>
      <c r="BU4807">
        <v>3.6016442943246481</v>
      </c>
      <c r="BV4807">
        <v>0.47268866558459344</v>
      </c>
      <c r="BW4807">
        <v>14.938048623318315</v>
      </c>
      <c r="BX4807">
        <v>35.859563067355637</v>
      </c>
      <c r="BY4807">
        <v>29.792723681865329</v>
      </c>
      <c r="BZ4807">
        <v>962.35548550983401</v>
      </c>
      <c r="CA4807">
        <v>264.91685498199189</v>
      </c>
      <c r="CB4807">
        <v>247.63714343913352</v>
      </c>
      <c r="CC4807" s="156">
        <v>1.02</v>
      </c>
      <c r="CD4807">
        <v>1640</v>
      </c>
      <c r="CE4807">
        <v>0.15873103350721607</v>
      </c>
      <c r="CF4807">
        <v>6.0765329539544632</v>
      </c>
      <c r="CG4807">
        <v>0.20714071339030149</v>
      </c>
      <c r="CH4807">
        <v>19.191251708799172</v>
      </c>
      <c r="CI4807">
        <v>8</v>
      </c>
    </row>
    <row r="4808" spans="47:87" x14ac:dyDescent="0.3">
      <c r="AU4808">
        <v>0.3</v>
      </c>
      <c r="AV4808">
        <v>19.207722124276145</v>
      </c>
      <c r="AW4808">
        <v>0.33232900823032219</v>
      </c>
      <c r="AX4808">
        <v>1.5229806556650147</v>
      </c>
      <c r="AY4808">
        <v>313.78857425615388</v>
      </c>
      <c r="AZ4808">
        <v>0.10756107656531234</v>
      </c>
      <c r="BA4808">
        <v>451.55821776614755</v>
      </c>
      <c r="BB4808">
        <v>513.75724990135848</v>
      </c>
      <c r="BC4808">
        <v>1</v>
      </c>
      <c r="BD4808">
        <v>31.588734641324805</v>
      </c>
      <c r="BE4808">
        <v>81.857478546863604</v>
      </c>
      <c r="BF4808">
        <v>18.780926652541826</v>
      </c>
      <c r="BG4808">
        <v>4.0566573769501488</v>
      </c>
      <c r="BH4808">
        <v>429.80537628045113</v>
      </c>
      <c r="BI4808">
        <v>0.20000000000000004</v>
      </c>
      <c r="BJ4808">
        <v>2543.5276140618948</v>
      </c>
      <c r="BK4808">
        <v>711.86014017579407</v>
      </c>
      <c r="BL4808">
        <v>939.79385834437585</v>
      </c>
      <c r="BM4808">
        <v>1055.1020779676455</v>
      </c>
      <c r="BN4808">
        <v>188.56589604382518</v>
      </c>
      <c r="BO4808">
        <v>30.038190012105655</v>
      </c>
      <c r="BP4808">
        <v>5.0069322057103724E-2</v>
      </c>
      <c r="BQ4808">
        <v>100</v>
      </c>
      <c r="BR4808">
        <v>346.60024565604317</v>
      </c>
      <c r="BS4808">
        <v>5.4319766382604433E-2</v>
      </c>
      <c r="BT4808">
        <v>3.1865248942289034E-4</v>
      </c>
      <c r="BU4808">
        <v>48.137040673193745</v>
      </c>
      <c r="BV4808">
        <v>0.53100403123637863</v>
      </c>
      <c r="BW4808">
        <v>16.373030980290373</v>
      </c>
      <c r="BX4808">
        <v>34.801409389969777</v>
      </c>
      <c r="BY4808">
        <v>34.274390262101925</v>
      </c>
      <c r="BZ4808">
        <v>1050.3725160998843</v>
      </c>
      <c r="CA4808">
        <v>345.77841154567346</v>
      </c>
      <c r="CB4808">
        <v>228.38339937104203</v>
      </c>
      <c r="CC4808" s="156">
        <v>0.97</v>
      </c>
      <c r="CD4808">
        <v>1460</v>
      </c>
      <c r="CE4808">
        <v>0.16594289556559905</v>
      </c>
      <c r="CF4808">
        <v>6.0277470793081216</v>
      </c>
      <c r="CG4808">
        <v>0.20176237419329313</v>
      </c>
      <c r="CH4808">
        <v>16.748441385972434</v>
      </c>
      <c r="CI4808">
        <v>9</v>
      </c>
    </row>
    <row r="4809" spans="47:87" x14ac:dyDescent="0.3">
      <c r="AU4809">
        <v>0.3</v>
      </c>
      <c r="AV4809">
        <v>19.618007063292229</v>
      </c>
      <c r="AW4809">
        <v>0.30535277050524756</v>
      </c>
      <c r="AX4809">
        <v>1.3415951632211249</v>
      </c>
      <c r="AY4809">
        <v>355.13039422486509</v>
      </c>
      <c r="AZ4809">
        <v>9.9763099811594591E-2</v>
      </c>
      <c r="BA4809">
        <v>398.5906094111358</v>
      </c>
      <c r="BB4809">
        <v>408.434333783044</v>
      </c>
      <c r="BC4809">
        <v>1</v>
      </c>
      <c r="BD4809">
        <v>47.589643651922572</v>
      </c>
      <c r="BE4809">
        <v>97.357198147454142</v>
      </c>
      <c r="BF4809">
        <v>17.362544524824308</v>
      </c>
      <c r="BG4809">
        <v>4.9723091356675919</v>
      </c>
      <c r="BH4809">
        <v>411.57812224108261</v>
      </c>
      <c r="BI4809">
        <v>0.20000000000000004</v>
      </c>
      <c r="BJ4809">
        <v>2867.2467109553763</v>
      </c>
      <c r="BK4809">
        <v>693.05219039905876</v>
      </c>
      <c r="BL4809">
        <v>899.84749874053409</v>
      </c>
      <c r="BM4809">
        <v>853.80089067225481</v>
      </c>
      <c r="BN4809">
        <v>220.45024604580058</v>
      </c>
      <c r="BO4809">
        <v>27.578065561512314</v>
      </c>
      <c r="BP4809">
        <v>4.864893937111095E-2</v>
      </c>
      <c r="BQ4809">
        <v>100</v>
      </c>
      <c r="BR4809">
        <v>319.24742408186944</v>
      </c>
      <c r="BS4809">
        <v>5.4486615055487513E-2</v>
      </c>
      <c r="BT4809">
        <v>3.0919816846212457E-4</v>
      </c>
      <c r="BU4809">
        <v>0</v>
      </c>
      <c r="BV4809">
        <v>0.5171511918882703</v>
      </c>
      <c r="BW4809">
        <v>15.173372181496317</v>
      </c>
      <c r="BX4809">
        <v>35.825313365616424</v>
      </c>
      <c r="BY4809">
        <v>35.733621994530147</v>
      </c>
      <c r="BZ4809">
        <v>1083.8748529560919</v>
      </c>
      <c r="CA4809">
        <v>346.56559862528684</v>
      </c>
      <c r="CB4809">
        <v>260.84810555034335</v>
      </c>
      <c r="CC4809" s="156">
        <v>0.88</v>
      </c>
      <c r="CD4809">
        <v>1140</v>
      </c>
      <c r="CE4809">
        <v>0.27944947541055676</v>
      </c>
      <c r="CF4809">
        <v>10.856709928149129</v>
      </c>
      <c r="CG4809">
        <v>0.34128555841686842</v>
      </c>
      <c r="CH4809">
        <v>50.19975910257277</v>
      </c>
      <c r="CI4809">
        <v>4</v>
      </c>
    </row>
    <row r="4810" spans="47:87" x14ac:dyDescent="0.3">
      <c r="AU4810">
        <v>0.3</v>
      </c>
      <c r="AV4810">
        <v>18.283787985812516</v>
      </c>
      <c r="AW4810">
        <v>0.27426343695450184</v>
      </c>
      <c r="AX4810">
        <v>1.0300589727877043</v>
      </c>
      <c r="AY4810">
        <v>319.24037124946466</v>
      </c>
      <c r="AZ4810">
        <v>0.10409252706518618</v>
      </c>
      <c r="BA4810">
        <v>378.33809373501418</v>
      </c>
      <c r="BB4810">
        <v>451.87936899014113</v>
      </c>
      <c r="BC4810">
        <v>1</v>
      </c>
      <c r="BD4810">
        <v>29.98257357668189</v>
      </c>
      <c r="BE4810">
        <v>77.743310815838953</v>
      </c>
      <c r="BF4810">
        <v>5.9754201047107474</v>
      </c>
      <c r="BG4810">
        <v>5.1296930316081149</v>
      </c>
      <c r="BH4810">
        <v>410.42230387782843</v>
      </c>
      <c r="BI4810">
        <v>0.20000000000000007</v>
      </c>
      <c r="BJ4810">
        <v>2734.2011719974689</v>
      </c>
      <c r="BK4810">
        <v>672.81193113711481</v>
      </c>
      <c r="BL4810">
        <v>880.82870770325258</v>
      </c>
      <c r="BM4810">
        <v>964.99346930334832</v>
      </c>
      <c r="BN4810">
        <v>208.01010416040776</v>
      </c>
      <c r="BO4810">
        <v>24.565731690434479</v>
      </c>
      <c r="BP4810">
        <v>6.8438801551714334E-2</v>
      </c>
      <c r="BQ4810">
        <v>100</v>
      </c>
      <c r="BR4810">
        <v>381.03869853470809</v>
      </c>
      <c r="BS4810">
        <v>5.7605909615516371E-2</v>
      </c>
      <c r="BT4810">
        <v>3.4093493554001144E-4</v>
      </c>
      <c r="BU4810">
        <v>14.662146669651571</v>
      </c>
      <c r="BV4810">
        <v>0.53974810743808666</v>
      </c>
      <c r="BW4810">
        <v>14.766019523528312</v>
      </c>
      <c r="BX4810">
        <v>33.025287067132908</v>
      </c>
      <c r="BY4810">
        <v>29.816180301544218</v>
      </c>
      <c r="BZ4810">
        <v>1073.5038006360846</v>
      </c>
      <c r="CA4810">
        <v>372.9309955818174</v>
      </c>
      <c r="CB4810">
        <v>245.10992420493542</v>
      </c>
      <c r="CC4810" s="156">
        <v>0.8</v>
      </c>
      <c r="CD4810">
        <v>1650</v>
      </c>
      <c r="CE4810">
        <v>0.16515928999153817</v>
      </c>
      <c r="CF4810">
        <v>6.3358645801669775</v>
      </c>
      <c r="CG4810">
        <v>0.19688879583679594</v>
      </c>
      <c r="CH4810">
        <v>10.015209234919713</v>
      </c>
      <c r="CI4810">
        <v>10</v>
      </c>
    </row>
    <row r="4811" spans="47:87" x14ac:dyDescent="0.3">
      <c r="AU4811">
        <v>0.3</v>
      </c>
      <c r="AV4811">
        <v>20.184692348492806</v>
      </c>
      <c r="AW4811">
        <v>0.37250977834326837</v>
      </c>
      <c r="AX4811">
        <v>0.64739282223435557</v>
      </c>
      <c r="AY4811">
        <v>353.20730748046572</v>
      </c>
      <c r="AZ4811">
        <v>0.10111725171184978</v>
      </c>
      <c r="BA4811">
        <v>308.79491550957908</v>
      </c>
      <c r="BB4811">
        <v>369.66572183122696</v>
      </c>
      <c r="BC4811">
        <v>1</v>
      </c>
      <c r="BD4811">
        <v>36.361260531020008</v>
      </c>
      <c r="BE4811">
        <v>97.781354836928841</v>
      </c>
      <c r="BF4811">
        <v>13.929774819836844</v>
      </c>
      <c r="BG4811">
        <v>5.0294106049705283</v>
      </c>
      <c r="BH4811">
        <v>412.78600359313901</v>
      </c>
      <c r="BI4811">
        <v>0.2</v>
      </c>
      <c r="BJ4811">
        <v>2605.6503437768024</v>
      </c>
      <c r="BK4811">
        <v>678.65141491321856</v>
      </c>
      <c r="BL4811">
        <v>879.32694004595578</v>
      </c>
      <c r="BM4811">
        <v>810.73875670887082</v>
      </c>
      <c r="BN4811">
        <v>68.671368038720956</v>
      </c>
      <c r="BO4811">
        <v>33.8007418817973</v>
      </c>
      <c r="BP4811">
        <v>4.0353329470468768E-2</v>
      </c>
      <c r="BQ4811">
        <v>100</v>
      </c>
      <c r="BR4811">
        <v>348.43432112445106</v>
      </c>
      <c r="BS4811">
        <v>5.5693445675854818E-2</v>
      </c>
      <c r="BT4811">
        <v>2.9847601639703504E-4</v>
      </c>
      <c r="BU4811">
        <v>0</v>
      </c>
      <c r="BV4811">
        <v>0.52625296528238608</v>
      </c>
      <c r="BW4811">
        <v>15.489996732167967</v>
      </c>
      <c r="BX4811">
        <v>35.567225818578905</v>
      </c>
      <c r="BY4811">
        <v>33.906344053668455</v>
      </c>
      <c r="BZ4811">
        <v>862.86991361573212</v>
      </c>
      <c r="CA4811">
        <v>280.71569176446019</v>
      </c>
      <c r="CB4811">
        <v>257.84042808564573</v>
      </c>
      <c r="CC4811" s="156">
        <v>1.1299999999999999</v>
      </c>
      <c r="CD4811">
        <v>840</v>
      </c>
      <c r="CE4811">
        <v>0.20364223295279515</v>
      </c>
      <c r="CF4811">
        <v>7.1530866531358166</v>
      </c>
      <c r="CG4811">
        <v>0.2462567300729141</v>
      </c>
      <c r="CH4811">
        <v>24.715181839402458</v>
      </c>
      <c r="CI4811">
        <v>7</v>
      </c>
    </row>
    <row r="4812" spans="47:87" x14ac:dyDescent="0.3">
      <c r="AU4812">
        <v>0.3</v>
      </c>
      <c r="AV4812">
        <v>19.760112095939228</v>
      </c>
      <c r="AW4812">
        <v>0.28861337459129804</v>
      </c>
      <c r="AX4812">
        <v>0.83665384910409935</v>
      </c>
      <c r="AY4812">
        <v>346.23336357705938</v>
      </c>
      <c r="AZ4812">
        <v>9.5041226372650611E-2</v>
      </c>
      <c r="BA4812">
        <v>310.23382964961587</v>
      </c>
      <c r="BB4812">
        <v>362.73757448909083</v>
      </c>
      <c r="BC4812">
        <v>1</v>
      </c>
      <c r="BD4812">
        <v>41.821631906640306</v>
      </c>
      <c r="BE4812">
        <v>83.166491738448642</v>
      </c>
      <c r="BF4812">
        <v>6.4717598033861723</v>
      </c>
      <c r="BG4812">
        <v>3.8615554509687899</v>
      </c>
      <c r="BH4812">
        <v>404.32557434956908</v>
      </c>
      <c r="BI4812">
        <v>0.20000000000000004</v>
      </c>
      <c r="BJ4812">
        <v>2547.0837126681904</v>
      </c>
      <c r="BK4812">
        <v>681.19524590757317</v>
      </c>
      <c r="BL4812">
        <v>853.16870882380374</v>
      </c>
      <c r="BM4812">
        <v>1079.5943589876074</v>
      </c>
      <c r="BN4812">
        <v>168.00600965081637</v>
      </c>
      <c r="BO4812">
        <v>25.888172046050869</v>
      </c>
      <c r="BP4812">
        <v>6.7585857549582629E-2</v>
      </c>
      <c r="BQ4812">
        <v>100</v>
      </c>
      <c r="BR4812">
        <v>351.98063300094282</v>
      </c>
      <c r="BS4812">
        <v>5.7836816628760161E-2</v>
      </c>
      <c r="BT4812">
        <v>3.2600361288628675E-4</v>
      </c>
      <c r="BU4812">
        <v>42.520324472741024</v>
      </c>
      <c r="BV4812">
        <v>0.55795004054751229</v>
      </c>
      <c r="BW4812">
        <v>13.779878431461057</v>
      </c>
      <c r="BX4812">
        <v>34.180721748488487</v>
      </c>
      <c r="BY4812">
        <v>34.21491964856741</v>
      </c>
      <c r="BZ4812">
        <v>996.48603236304893</v>
      </c>
      <c r="CA4812">
        <v>230.68873293462207</v>
      </c>
      <c r="CB4812">
        <v>260.59319904462541</v>
      </c>
      <c r="CC4812" s="156">
        <v>1.1599999999999999</v>
      </c>
      <c r="CD4812">
        <v>610</v>
      </c>
      <c r="CE4812">
        <v>0.21589069047223242</v>
      </c>
      <c r="CF4812">
        <v>6.9864571764907666</v>
      </c>
      <c r="CG4812">
        <v>0.25787491541438229</v>
      </c>
      <c r="CH4812">
        <v>25.422565321429826</v>
      </c>
      <c r="CI4812">
        <v>6</v>
      </c>
    </row>
    <row r="4813" spans="47:87" x14ac:dyDescent="0.3">
      <c r="AU4813">
        <v>0.3</v>
      </c>
      <c r="AV4813">
        <v>20.533062742605271</v>
      </c>
      <c r="AW4813">
        <v>0.2687412036914289</v>
      </c>
      <c r="AX4813">
        <v>1.7122967263905178</v>
      </c>
      <c r="AY4813">
        <v>315.63561744040254</v>
      </c>
      <c r="AZ4813">
        <v>0.10908469293492119</v>
      </c>
      <c r="BA4813">
        <v>411.17162936638005</v>
      </c>
      <c r="BB4813">
        <v>373.26465645408268</v>
      </c>
      <c r="BC4813">
        <v>1</v>
      </c>
      <c r="BD4813">
        <v>46.060632979734166</v>
      </c>
      <c r="BE4813">
        <v>101.17883547087072</v>
      </c>
      <c r="BF4813">
        <v>9.5776805718680773</v>
      </c>
      <c r="BG4813">
        <v>4.8827235481332787</v>
      </c>
      <c r="BH4813">
        <v>418.91001249734063</v>
      </c>
      <c r="BI4813">
        <v>0.20000000000000004</v>
      </c>
      <c r="BJ4813">
        <v>3098.121411863201</v>
      </c>
      <c r="BK4813">
        <v>670.4029076525062</v>
      </c>
      <c r="BL4813">
        <v>882.93990214509722</v>
      </c>
      <c r="BM4813">
        <v>902.93947956578427</v>
      </c>
      <c r="BN4813">
        <v>107.97354214207391</v>
      </c>
      <c r="BO4813">
        <v>24.179786432047756</v>
      </c>
      <c r="BP4813">
        <v>5.383869659757945E-2</v>
      </c>
      <c r="BQ4813">
        <v>100</v>
      </c>
      <c r="BR4813">
        <v>349.59010218227576</v>
      </c>
      <c r="BS4813">
        <v>5.3205535650609648E-2</v>
      </c>
      <c r="BT4813">
        <v>3.267968970074873E-4</v>
      </c>
      <c r="BU4813">
        <v>59.707093329498115</v>
      </c>
      <c r="BV4813">
        <v>0.56457461682935806</v>
      </c>
      <c r="BW4813">
        <v>15.821006480957978</v>
      </c>
      <c r="BX4813">
        <v>36.096924818774774</v>
      </c>
      <c r="BY4813">
        <v>32.716243451494471</v>
      </c>
      <c r="BZ4813">
        <v>981.12269076357484</v>
      </c>
      <c r="CA4813">
        <v>328.09955016034525</v>
      </c>
      <c r="CB4813">
        <v>229.76437349209206</v>
      </c>
      <c r="CC4813" s="156">
        <v>1.25</v>
      </c>
      <c r="CD4813">
        <v>580</v>
      </c>
      <c r="CE4813">
        <v>0.22155920031591037</v>
      </c>
      <c r="CF4813">
        <v>6.2482949275786153</v>
      </c>
      <c r="CG4813">
        <v>0.26668048174114817</v>
      </c>
      <c r="CH4813">
        <v>22.787456462632498</v>
      </c>
      <c r="CI4813">
        <v>6</v>
      </c>
    </row>
    <row r="4814" spans="47:87" x14ac:dyDescent="0.3">
      <c r="AU4814">
        <v>0.3</v>
      </c>
      <c r="AV4814">
        <v>21.001025460197827</v>
      </c>
      <c r="AW4814">
        <v>0.300787772120924</v>
      </c>
      <c r="AX4814">
        <v>1.817383202032905</v>
      </c>
      <c r="AY4814">
        <v>331.78777362477007</v>
      </c>
      <c r="AZ4814">
        <v>9.1311903451366444E-2</v>
      </c>
      <c r="BA4814">
        <v>468.8775986443606</v>
      </c>
      <c r="BB4814">
        <v>332.96362984693741</v>
      </c>
      <c r="BC4814">
        <v>1</v>
      </c>
      <c r="BD4814">
        <v>46.943904770784549</v>
      </c>
      <c r="BE4814">
        <v>96.630524610547027</v>
      </c>
      <c r="BF4814">
        <v>16.642619168250008</v>
      </c>
      <c r="BG4814">
        <v>4.5131356064532042</v>
      </c>
      <c r="BH4814">
        <v>413.80542648383056</v>
      </c>
      <c r="BI4814">
        <v>0.20000000000000004</v>
      </c>
      <c r="BJ4814">
        <v>3010.7219674961593</v>
      </c>
      <c r="BK4814">
        <v>678.73485509521902</v>
      </c>
      <c r="BL4814">
        <v>729.77378855115967</v>
      </c>
      <c r="BM4814">
        <v>1056.0819970749023</v>
      </c>
      <c r="BN4814">
        <v>211.62463848131421</v>
      </c>
      <c r="BO4814">
        <v>27.073842841562154</v>
      </c>
      <c r="BP4814">
        <v>5.9110934572246462E-2</v>
      </c>
      <c r="BQ4814">
        <v>100</v>
      </c>
      <c r="BR4814">
        <v>323.43513257608117</v>
      </c>
      <c r="BS4814">
        <v>4.9490984344214749E-2</v>
      </c>
      <c r="BT4814">
        <v>3.1697567104125364E-4</v>
      </c>
      <c r="BU4814">
        <v>0</v>
      </c>
      <c r="BV4814">
        <v>0.55287979527969489</v>
      </c>
      <c r="BW4814">
        <v>13.881382865826087</v>
      </c>
      <c r="BX4814">
        <v>34.340507343100001</v>
      </c>
      <c r="BY4814">
        <v>32.241474820344706</v>
      </c>
      <c r="BZ4814">
        <v>1157.0505778636023</v>
      </c>
      <c r="CA4814">
        <v>316.44982845831908</v>
      </c>
      <c r="CB4814">
        <v>235.23441949218969</v>
      </c>
      <c r="CC4814" s="156">
        <v>1.01</v>
      </c>
      <c r="CD4814">
        <v>1690</v>
      </c>
      <c r="CE4814">
        <v>0.12764025772084819</v>
      </c>
      <c r="CF4814">
        <v>4.3514056484927153</v>
      </c>
      <c r="CG4814">
        <v>0.17000899477676465</v>
      </c>
      <c r="CH4814">
        <v>7.8587771063951468</v>
      </c>
      <c r="CI4814">
        <v>11</v>
      </c>
    </row>
    <row r="4815" spans="47:87" x14ac:dyDescent="0.3">
      <c r="AU4815">
        <v>0.3</v>
      </c>
      <c r="AV4815">
        <v>19.753121391107495</v>
      </c>
      <c r="AW4815">
        <v>0.26926915894090453</v>
      </c>
      <c r="AX4815">
        <v>1.7493475610007345</v>
      </c>
      <c r="AY4815">
        <v>358.15818790722847</v>
      </c>
      <c r="AZ4815">
        <v>0.11725403858295896</v>
      </c>
      <c r="BA4815">
        <v>490.81786995503347</v>
      </c>
      <c r="BB4815">
        <v>262.90230572357905</v>
      </c>
      <c r="BC4815">
        <v>1</v>
      </c>
      <c r="BD4815">
        <v>37.158114243102588</v>
      </c>
      <c r="BE4815">
        <v>83.107449471457969</v>
      </c>
      <c r="BF4815">
        <v>11.762007589741868</v>
      </c>
      <c r="BG4815">
        <v>4.9772172877486627</v>
      </c>
      <c r="BH4815">
        <v>433.11024899143735</v>
      </c>
      <c r="BI4815">
        <v>0.20000000000000004</v>
      </c>
      <c r="BJ4815">
        <v>2527.997458860234</v>
      </c>
      <c r="BK4815">
        <v>694.35491480644998</v>
      </c>
      <c r="BL4815">
        <v>870.4367872484172</v>
      </c>
      <c r="BM4815">
        <v>876.12497567747391</v>
      </c>
      <c r="BN4815">
        <v>161.40961373804652</v>
      </c>
      <c r="BO4815">
        <v>23.91169221388893</v>
      </c>
      <c r="BP4815">
        <v>9.2201624687852674E-2</v>
      </c>
      <c r="BQ4815">
        <v>100</v>
      </c>
      <c r="BR4815">
        <v>346.23001156303474</v>
      </c>
      <c r="BS4815">
        <v>5.7502710021982414E-2</v>
      </c>
      <c r="BT4815">
        <v>3.0272968425925175E-4</v>
      </c>
      <c r="BU4815">
        <v>57.130761705315521</v>
      </c>
      <c r="BV4815">
        <v>0.56593008509954146</v>
      </c>
      <c r="BW4815">
        <v>15.824270799957405</v>
      </c>
      <c r="BX4815">
        <v>34.366537846821259</v>
      </c>
      <c r="BY4815">
        <v>32.236266256095945</v>
      </c>
      <c r="BZ4815">
        <v>1020.0177164156875</v>
      </c>
      <c r="CA4815">
        <v>267.30814131790441</v>
      </c>
      <c r="CB4815">
        <v>227.75821630270735</v>
      </c>
      <c r="CC4815" s="156">
        <v>0.91</v>
      </c>
      <c r="CD4815">
        <v>1550</v>
      </c>
      <c r="CE4815">
        <v>0.13738916354367992</v>
      </c>
      <c r="CF4815">
        <v>5.4345482736619299</v>
      </c>
      <c r="CG4815">
        <v>0.17950287563987105</v>
      </c>
      <c r="CH4815">
        <v>10.985401053064985</v>
      </c>
      <c r="CI4815">
        <v>11</v>
      </c>
    </row>
    <row r="4816" spans="47:87" x14ac:dyDescent="0.3">
      <c r="AU4816">
        <v>0.3</v>
      </c>
      <c r="AV4816">
        <v>20.583087625436558</v>
      </c>
      <c r="AW4816">
        <v>0.28362600743968958</v>
      </c>
      <c r="AX4816">
        <v>1.7893341022907825</v>
      </c>
      <c r="AY4816">
        <v>334.66424705783447</v>
      </c>
      <c r="AZ4816">
        <v>9.1931854944258054E-2</v>
      </c>
      <c r="BA4816">
        <v>421.60240018175841</v>
      </c>
      <c r="BB4816">
        <v>358.49784774966582</v>
      </c>
      <c r="BC4816">
        <v>1</v>
      </c>
      <c r="BD4816">
        <v>27.211760687607402</v>
      </c>
      <c r="BE4816">
        <v>86.17411365583483</v>
      </c>
      <c r="BF4816">
        <v>19.787823921737587</v>
      </c>
      <c r="BG4816">
        <v>4.5221715161056135</v>
      </c>
      <c r="BH4816">
        <v>372.01876071349875</v>
      </c>
      <c r="BI4816">
        <v>0.2</v>
      </c>
      <c r="BJ4816">
        <v>2444.4859584845422</v>
      </c>
      <c r="BK4816">
        <v>687.54056458140724</v>
      </c>
      <c r="BL4816">
        <v>871.96320142968602</v>
      </c>
      <c r="BM4816">
        <v>1115.6085279512156</v>
      </c>
      <c r="BN4816">
        <v>165.12191427681384</v>
      </c>
      <c r="BO4816">
        <v>25.550146971929923</v>
      </c>
      <c r="BP4816">
        <v>5.3158031055705331E-2</v>
      </c>
      <c r="BQ4816">
        <v>100</v>
      </c>
      <c r="BR4816">
        <v>311.38801534101566</v>
      </c>
      <c r="BS4816">
        <v>5.3191941550430798E-2</v>
      </c>
      <c r="BT4816">
        <v>2.9889999770764343E-4</v>
      </c>
      <c r="BU4816">
        <v>0</v>
      </c>
      <c r="BV4816">
        <v>0.58599643805372537</v>
      </c>
      <c r="BW4816">
        <v>15.017722179010365</v>
      </c>
      <c r="BX4816">
        <v>33.764103130198023</v>
      </c>
      <c r="BY4816">
        <v>23.964667140423529</v>
      </c>
      <c r="BZ4816">
        <v>852.86023650555126</v>
      </c>
      <c r="CA4816">
        <v>299.71072450219862</v>
      </c>
      <c r="CB4816">
        <v>239.91560900383291</v>
      </c>
      <c r="CC4816" s="156">
        <v>0.82</v>
      </c>
      <c r="CD4816">
        <v>1920</v>
      </c>
      <c r="CE4816">
        <v>0.27967103198570276</v>
      </c>
      <c r="CF4816">
        <v>6.7767672377827557</v>
      </c>
      <c r="CG4816">
        <v>0.33812964359800279</v>
      </c>
      <c r="CH4816">
        <v>36.663999947042782</v>
      </c>
      <c r="CI4816">
        <v>4</v>
      </c>
    </row>
    <row r="4817" spans="47:87" x14ac:dyDescent="0.3">
      <c r="AU4817">
        <v>0.3</v>
      </c>
      <c r="AV4817">
        <v>20.399576824100073</v>
      </c>
      <c r="AW4817">
        <v>0.33095483922528884</v>
      </c>
      <c r="AX4817">
        <v>2.0108734488995008</v>
      </c>
      <c r="AY4817">
        <v>312.2526787579975</v>
      </c>
      <c r="AZ4817">
        <v>8.6471951907901773E-2</v>
      </c>
      <c r="BA4817">
        <v>457.0884665465652</v>
      </c>
      <c r="BB4817">
        <v>348.48072034032481</v>
      </c>
      <c r="BC4817">
        <v>1</v>
      </c>
      <c r="BD4817">
        <v>44.937051946322761</v>
      </c>
      <c r="BE4817">
        <v>99.087211097111535</v>
      </c>
      <c r="BF4817">
        <v>20.778576119490197</v>
      </c>
      <c r="BG4817">
        <v>4.6138719490856692</v>
      </c>
      <c r="BH4817">
        <v>449.31399506896093</v>
      </c>
      <c r="BI4817">
        <v>0.19999999999999998</v>
      </c>
      <c r="BJ4817">
        <v>2317.7652619000933</v>
      </c>
      <c r="BK4817">
        <v>687.39935306783082</v>
      </c>
      <c r="BL4817">
        <v>923.32133558256021</v>
      </c>
      <c r="BM4817">
        <v>892.0666778666515</v>
      </c>
      <c r="BN4817">
        <v>148.14326195463357</v>
      </c>
      <c r="BO4817">
        <v>29.738118473981839</v>
      </c>
      <c r="BP4817">
        <v>7.1302607808295324E-2</v>
      </c>
      <c r="BQ4817">
        <v>100</v>
      </c>
      <c r="BR4817">
        <v>343.82898862423139</v>
      </c>
      <c r="BS4817">
        <v>5.5032674880961981E-2</v>
      </c>
      <c r="BT4817">
        <v>2.8987514756315574E-4</v>
      </c>
      <c r="BU4817">
        <v>0</v>
      </c>
      <c r="BV4817">
        <v>0.58388898050348148</v>
      </c>
      <c r="BW4817">
        <v>14.670957468888476</v>
      </c>
      <c r="BX4817">
        <v>36.392222474773995</v>
      </c>
      <c r="BY4817">
        <v>31.661734524829541</v>
      </c>
      <c r="BZ4817">
        <v>812.55416450942403</v>
      </c>
      <c r="CA4817">
        <v>253.5491595165077</v>
      </c>
      <c r="CB4817">
        <v>242.72322277066854</v>
      </c>
      <c r="CC4817" s="156">
        <v>1.05</v>
      </c>
      <c r="CD4817">
        <v>390</v>
      </c>
      <c r="CE4817">
        <v>0.22320332643101048</v>
      </c>
      <c r="CF4817">
        <v>8.6970716698035222</v>
      </c>
      <c r="CG4817">
        <v>0.2991383690685695</v>
      </c>
      <c r="CH4817">
        <v>27.541272517167052</v>
      </c>
      <c r="CI4817">
        <v>6</v>
      </c>
    </row>
    <row r="4818" spans="47:87" x14ac:dyDescent="0.3">
      <c r="AU4818">
        <v>0.3</v>
      </c>
      <c r="AV4818">
        <v>19.113597898042642</v>
      </c>
      <c r="AW4818">
        <v>0.37338820077173718</v>
      </c>
      <c r="AX4818">
        <v>1.7698168877356553</v>
      </c>
      <c r="AY4818">
        <v>301.13268553509369</v>
      </c>
      <c r="AZ4818">
        <v>9.7768888441467083E-2</v>
      </c>
      <c r="BA4818">
        <v>492.53707017404992</v>
      </c>
      <c r="BB4818">
        <v>318.64463080967522</v>
      </c>
      <c r="BC4818">
        <v>1</v>
      </c>
      <c r="BD4818">
        <v>38.17439904964268</v>
      </c>
      <c r="BE4818">
        <v>94.689319575035555</v>
      </c>
      <c r="BF4818">
        <v>19.699049002254178</v>
      </c>
      <c r="BG4818">
        <v>2.9039802435006767</v>
      </c>
      <c r="BH4818">
        <v>448.09156593578831</v>
      </c>
      <c r="BI4818">
        <v>0.19999999999999996</v>
      </c>
      <c r="BJ4818">
        <v>3018.1072359852951</v>
      </c>
      <c r="BK4818">
        <v>686.16927783651863</v>
      </c>
      <c r="BL4818">
        <v>892.88963396040594</v>
      </c>
      <c r="BM4818">
        <v>1028.8730462902342</v>
      </c>
      <c r="BN4818">
        <v>210.77048108052014</v>
      </c>
      <c r="BO4818">
        <v>33.809218799689049</v>
      </c>
      <c r="BP4818">
        <v>4.9109141271363073E-2</v>
      </c>
      <c r="BQ4818">
        <v>100</v>
      </c>
      <c r="BR4818">
        <v>304.41340938615724</v>
      </c>
      <c r="BS4818">
        <v>6.0618454323813999E-2</v>
      </c>
      <c r="BT4818">
        <v>2.7818774432517251E-4</v>
      </c>
      <c r="BU4818">
        <v>38.388037780552715</v>
      </c>
      <c r="BV4818">
        <v>0.55647317610799152</v>
      </c>
      <c r="BW4818">
        <v>16.475333203634758</v>
      </c>
      <c r="BX4818">
        <v>33.537217804458486</v>
      </c>
      <c r="BY4818">
        <v>38.836370507754616</v>
      </c>
      <c r="BZ4818">
        <v>1098.6617641366215</v>
      </c>
      <c r="CA4818">
        <v>248.77903786588547</v>
      </c>
      <c r="CB4818">
        <v>236.00942887094763</v>
      </c>
      <c r="CC4818" s="156">
        <v>1</v>
      </c>
      <c r="CD4818">
        <v>2410</v>
      </c>
      <c r="CE4818">
        <v>-6.217790011306068E-3</v>
      </c>
      <c r="CF4818">
        <v>1.5469491443436603</v>
      </c>
      <c r="CG4818">
        <v>4.7305677805318538E-2</v>
      </c>
      <c r="CH4818">
        <v>-19.818412697936729</v>
      </c>
      <c r="CI4818" t="s">
        <v>479</v>
      </c>
    </row>
    <row r="4819" spans="47:87" x14ac:dyDescent="0.3">
      <c r="AU4819">
        <v>0.3</v>
      </c>
      <c r="AV4819">
        <v>19.875604479546791</v>
      </c>
      <c r="AW4819">
        <v>0.25811510748758509</v>
      </c>
      <c r="AX4819">
        <v>0.93794955807134595</v>
      </c>
      <c r="AY4819">
        <v>324.24687796158463</v>
      </c>
      <c r="AZ4819">
        <v>8.2018055566575529E-2</v>
      </c>
      <c r="BA4819">
        <v>448.92182666125325</v>
      </c>
      <c r="BB4819">
        <v>327.58196163773431</v>
      </c>
      <c r="BC4819">
        <v>1</v>
      </c>
      <c r="BD4819">
        <v>49.329491027438891</v>
      </c>
      <c r="BE4819">
        <v>105.74836178283061</v>
      </c>
      <c r="BF4819">
        <v>16.402271075799966</v>
      </c>
      <c r="BG4819">
        <v>5.4495083805166322</v>
      </c>
      <c r="BH4819">
        <v>439.79917576173563</v>
      </c>
      <c r="BI4819">
        <v>0.20000000000000004</v>
      </c>
      <c r="BJ4819">
        <v>2341.4021919665925</v>
      </c>
      <c r="BK4819">
        <v>693.60331421732462</v>
      </c>
      <c r="BL4819">
        <v>942.1510068974377</v>
      </c>
      <c r="BM4819">
        <v>919.42929699808235</v>
      </c>
      <c r="BN4819">
        <v>175.28860282021958</v>
      </c>
      <c r="BO4819">
        <v>23.310227529364806</v>
      </c>
      <c r="BP4819">
        <v>4.1322119350211545E-2</v>
      </c>
      <c r="BQ4819">
        <v>100</v>
      </c>
      <c r="BR4819">
        <v>425.21208249474796</v>
      </c>
      <c r="BS4819">
        <v>5.7196155914726911E-2</v>
      </c>
      <c r="BT4819">
        <v>3.0464761423166993E-4</v>
      </c>
      <c r="BU4819">
        <v>0.64625271461213263</v>
      </c>
      <c r="BV4819">
        <v>0.54513677097404201</v>
      </c>
      <c r="BW4819">
        <v>15.65778246415813</v>
      </c>
      <c r="BX4819">
        <v>36.189197634787874</v>
      </c>
      <c r="BY4819">
        <v>30.869070573611936</v>
      </c>
      <c r="BZ4819">
        <v>1157.2832774321464</v>
      </c>
      <c r="CA4819">
        <v>461.50781700613561</v>
      </c>
      <c r="CB4819">
        <v>230.89707411866982</v>
      </c>
      <c r="CC4819" s="156">
        <v>0.77</v>
      </c>
      <c r="CD4819">
        <v>1830</v>
      </c>
      <c r="CE4819">
        <v>0.16888945579183723</v>
      </c>
      <c r="CF4819">
        <v>6.3478823938382716</v>
      </c>
      <c r="CG4819">
        <v>0.21973976156795375</v>
      </c>
      <c r="CH4819">
        <v>14.348573973226623</v>
      </c>
      <c r="CI4819">
        <v>8</v>
      </c>
    </row>
    <row r="4820" spans="47:87" x14ac:dyDescent="0.3">
      <c r="AU4820">
        <v>0.3</v>
      </c>
      <c r="AV4820">
        <v>19.220986311485301</v>
      </c>
      <c r="AW4820">
        <v>0.26595184019889417</v>
      </c>
      <c r="AX4820">
        <v>1.5115301172504827</v>
      </c>
      <c r="AY4820">
        <v>320.60449131224021</v>
      </c>
      <c r="AZ4820">
        <v>9.5985443283669813E-2</v>
      </c>
      <c r="BA4820">
        <v>367.38799905300766</v>
      </c>
      <c r="BB4820">
        <v>470.93961437729149</v>
      </c>
      <c r="BC4820">
        <v>1</v>
      </c>
      <c r="BD4820">
        <v>44.742049141815826</v>
      </c>
      <c r="BE4820">
        <v>102.07736509965764</v>
      </c>
      <c r="BF4820">
        <v>17.298484554816078</v>
      </c>
      <c r="BG4820">
        <v>5.0732986820896153</v>
      </c>
      <c r="BH4820">
        <v>423.13683744768639</v>
      </c>
      <c r="BI4820">
        <v>0.20000000000000004</v>
      </c>
      <c r="BJ4820">
        <v>2806.7964609033884</v>
      </c>
      <c r="BK4820">
        <v>670.95868637660715</v>
      </c>
      <c r="BL4820">
        <v>889.03175170946565</v>
      </c>
      <c r="BM4820">
        <v>982.26817380018053</v>
      </c>
      <c r="BN4820">
        <v>197.00108911637454</v>
      </c>
      <c r="BO4820">
        <v>24.08673310664641</v>
      </c>
      <c r="BP4820">
        <v>3.4175610223827521E-2</v>
      </c>
      <c r="BQ4820">
        <v>100</v>
      </c>
      <c r="BR4820">
        <v>307.08377453294008</v>
      </c>
      <c r="BS4820">
        <v>5.3552204914892189E-2</v>
      </c>
      <c r="BT4820">
        <v>2.9582416058497488E-4</v>
      </c>
      <c r="BU4820">
        <v>111.60527516177422</v>
      </c>
      <c r="BV4820">
        <v>0.5165265663062969</v>
      </c>
      <c r="BW4820">
        <v>15.643322833324238</v>
      </c>
      <c r="BX4820">
        <v>36.264272740548755</v>
      </c>
      <c r="BY4820">
        <v>26.814779996606408</v>
      </c>
      <c r="BZ4820">
        <v>869.42367193453185</v>
      </c>
      <c r="CA4820">
        <v>309.83247467159913</v>
      </c>
      <c r="CB4820">
        <v>237.86343822355371</v>
      </c>
      <c r="CC4820" s="156">
        <v>1.04</v>
      </c>
      <c r="CD4820">
        <v>1370</v>
      </c>
      <c r="CE4820">
        <v>0.15017046812896706</v>
      </c>
      <c r="CF4820">
        <v>5.7745040166066817</v>
      </c>
      <c r="CG4820">
        <v>0.18471820547478729</v>
      </c>
      <c r="CH4820">
        <v>16.017941647673286</v>
      </c>
      <c r="CI4820">
        <v>9</v>
      </c>
    </row>
    <row r="4821" spans="47:87" x14ac:dyDescent="0.3">
      <c r="AU4821">
        <v>0.3</v>
      </c>
      <c r="AV4821">
        <v>22.509177663149458</v>
      </c>
      <c r="AW4821">
        <v>0.27027499241817643</v>
      </c>
      <c r="AX4821">
        <v>0.295618525973187</v>
      </c>
      <c r="AY4821">
        <v>288.46669284198919</v>
      </c>
      <c r="AZ4821">
        <v>8.1336861516925638E-2</v>
      </c>
      <c r="BA4821">
        <v>491.57728617654249</v>
      </c>
      <c r="BB4821">
        <v>255.5311450366257</v>
      </c>
      <c r="BC4821">
        <v>1</v>
      </c>
      <c r="BD4821">
        <v>43.463822937372619</v>
      </c>
      <c r="BE4821">
        <v>109.55003763839308</v>
      </c>
      <c r="BF4821">
        <v>7.7291996227900848</v>
      </c>
      <c r="BG4821">
        <v>4.4901615950877458</v>
      </c>
      <c r="BH4821">
        <v>438.29786873120008</v>
      </c>
      <c r="BI4821">
        <v>0.19999999999999996</v>
      </c>
      <c r="BJ4821">
        <v>2672.6967569992189</v>
      </c>
      <c r="BK4821">
        <v>679.68787830380393</v>
      </c>
      <c r="BL4821">
        <v>893.69330957037505</v>
      </c>
      <c r="BM4821">
        <v>884.20971791373074</v>
      </c>
      <c r="BN4821">
        <v>247.6492608625401</v>
      </c>
      <c r="BO4821">
        <v>24.22231270204238</v>
      </c>
      <c r="BP4821">
        <v>6.5869006948780826E-2</v>
      </c>
      <c r="BQ4821">
        <v>100</v>
      </c>
      <c r="BR4821">
        <v>331.01554257715179</v>
      </c>
      <c r="BS4821">
        <v>5.6306199627699983E-2</v>
      </c>
      <c r="BT4821">
        <v>2.6930396625207166E-4</v>
      </c>
      <c r="BU4821">
        <v>26.275129689535401</v>
      </c>
      <c r="BV4821">
        <v>0.51045598691165972</v>
      </c>
      <c r="BW4821">
        <v>15.583104049247385</v>
      </c>
      <c r="BX4821">
        <v>32.742406748592053</v>
      </c>
      <c r="BY4821">
        <v>40.298355814453132</v>
      </c>
      <c r="BZ4821">
        <v>746.4378556555148</v>
      </c>
      <c r="CA4821">
        <v>201.21840322197625</v>
      </c>
      <c r="CB4821">
        <v>243.13327519414673</v>
      </c>
      <c r="CC4821" s="156">
        <v>1.26</v>
      </c>
      <c r="CD4821">
        <v>1550</v>
      </c>
      <c r="CE4821">
        <v>-4.6187657683006811E-2</v>
      </c>
      <c r="CF4821">
        <v>0.98412366351838543</v>
      </c>
      <c r="CG4821">
        <v>3.1068421529262636E-2</v>
      </c>
      <c r="CH4821">
        <v>-23.375395184156613</v>
      </c>
      <c r="CI4821" t="s">
        <v>479</v>
      </c>
    </row>
    <row r="4822" spans="47:87" x14ac:dyDescent="0.3">
      <c r="AU4822">
        <v>0.3</v>
      </c>
      <c r="AV4822">
        <v>20.668761184016187</v>
      </c>
      <c r="AW4822">
        <v>0.30953918967203559</v>
      </c>
      <c r="AX4822">
        <v>2.0699200322689482</v>
      </c>
      <c r="AY4822">
        <v>356.56488397484543</v>
      </c>
      <c r="AZ4822">
        <v>0.10200055859701644</v>
      </c>
      <c r="BA4822">
        <v>372.44067260628333</v>
      </c>
      <c r="BB4822">
        <v>339.56841843533238</v>
      </c>
      <c r="BC4822">
        <v>1</v>
      </c>
      <c r="BD4822">
        <v>43.077587747555071</v>
      </c>
      <c r="BE4822">
        <v>102.15351365815728</v>
      </c>
      <c r="BF4822">
        <v>16.647713193243437</v>
      </c>
      <c r="BG4822">
        <v>4.7854710507416796</v>
      </c>
      <c r="BH4822">
        <v>422.25533565171287</v>
      </c>
      <c r="BI4822">
        <v>0.19999999999999998</v>
      </c>
      <c r="BJ4822">
        <v>2570.4913617763764</v>
      </c>
      <c r="BK4822">
        <v>679.56116246398551</v>
      </c>
      <c r="BL4822">
        <v>863.02317748297537</v>
      </c>
      <c r="BM4822">
        <v>957.88225677731577</v>
      </c>
      <c r="BN4822">
        <v>77.500046363843182</v>
      </c>
      <c r="BO4822">
        <v>28.169922569128602</v>
      </c>
      <c r="BP4822">
        <v>2.3373346100907515E-2</v>
      </c>
      <c r="BQ4822">
        <v>100</v>
      </c>
      <c r="BR4822">
        <v>299.11796548593014</v>
      </c>
      <c r="BS4822">
        <v>5.4454926720816851E-2</v>
      </c>
      <c r="BT4822">
        <v>2.8856426944056204E-4</v>
      </c>
      <c r="BU4822">
        <v>0</v>
      </c>
      <c r="BV4822">
        <v>0.57977195393256087</v>
      </c>
      <c r="BW4822">
        <v>15.054900715167021</v>
      </c>
      <c r="BX4822">
        <v>37.952513157029976</v>
      </c>
      <c r="BY4822">
        <v>27.967638099913643</v>
      </c>
      <c r="BZ4822">
        <v>1209.8846832303286</v>
      </c>
      <c r="CA4822">
        <v>275.71408024871437</v>
      </c>
      <c r="CB4822">
        <v>209.1737671098893</v>
      </c>
      <c r="CC4822" s="156">
        <v>0.9</v>
      </c>
      <c r="CD4822">
        <v>1460</v>
      </c>
      <c r="CE4822">
        <v>0.11550422926717463</v>
      </c>
      <c r="CF4822">
        <v>4.666726950127833</v>
      </c>
      <c r="CG4822">
        <v>0.14104130004485249</v>
      </c>
      <c r="CH4822">
        <v>1.0753196053726983</v>
      </c>
      <c r="CI4822">
        <v>19</v>
      </c>
    </row>
    <row r="4823" spans="47:87" x14ac:dyDescent="0.3">
      <c r="AU4823">
        <v>0.3</v>
      </c>
      <c r="AV4823">
        <v>19.98844501832297</v>
      </c>
      <c r="AW4823">
        <v>0.28194607921751608</v>
      </c>
      <c r="AX4823">
        <v>0.71547179175080156</v>
      </c>
      <c r="AY4823">
        <v>331.80622236742937</v>
      </c>
      <c r="AZ4823">
        <v>9.5374269652133317E-2</v>
      </c>
      <c r="BA4823">
        <v>360.17406831753641</v>
      </c>
      <c r="BB4823">
        <v>394.04716578001307</v>
      </c>
      <c r="BC4823">
        <v>1</v>
      </c>
      <c r="BD4823">
        <v>34.216774773432029</v>
      </c>
      <c r="BE4823">
        <v>85.281938523843564</v>
      </c>
      <c r="BF4823">
        <v>7.3142328522454818</v>
      </c>
      <c r="BG4823">
        <v>5.2699028901651594</v>
      </c>
      <c r="BH4823">
        <v>424.03443702406895</v>
      </c>
      <c r="BI4823">
        <v>0.2</v>
      </c>
      <c r="BJ4823">
        <v>2615.9489115329529</v>
      </c>
      <c r="BK4823">
        <v>683.66532396080868</v>
      </c>
      <c r="BL4823">
        <v>915.39585294943561</v>
      </c>
      <c r="BM4823">
        <v>810.66434686894547</v>
      </c>
      <c r="BN4823">
        <v>131.3853742362941</v>
      </c>
      <c r="BO4823">
        <v>25.411513136498741</v>
      </c>
      <c r="BP4823">
        <v>5.1282668851582197E-2</v>
      </c>
      <c r="BQ4823">
        <v>100</v>
      </c>
      <c r="BR4823">
        <v>363.4008501001212</v>
      </c>
      <c r="BS4823">
        <v>5.0866075333196467E-2</v>
      </c>
      <c r="BT4823">
        <v>3.1599445143761591E-4</v>
      </c>
      <c r="BU4823">
        <v>40.48978923091618</v>
      </c>
      <c r="BV4823">
        <v>0.56278783002904298</v>
      </c>
      <c r="BW4823">
        <v>15.303072238232293</v>
      </c>
      <c r="BX4823">
        <v>36.064819626106853</v>
      </c>
      <c r="BY4823">
        <v>34.507128234738033</v>
      </c>
      <c r="BZ4823">
        <v>910.74005342835289</v>
      </c>
      <c r="CA4823">
        <v>192.347298002782</v>
      </c>
      <c r="CB4823">
        <v>241.1284607128654</v>
      </c>
      <c r="CC4823" s="156">
        <v>0.82</v>
      </c>
      <c r="CD4823">
        <v>1370</v>
      </c>
      <c r="CE4823">
        <v>0.27477589728420626</v>
      </c>
      <c r="CF4823">
        <v>8.3793667970817136</v>
      </c>
      <c r="CG4823">
        <v>0.33126179848157788</v>
      </c>
      <c r="CH4823">
        <v>30.643844209094901</v>
      </c>
      <c r="CI4823">
        <v>5</v>
      </c>
    </row>
    <row r="4824" spans="47:87" x14ac:dyDescent="0.3">
      <c r="AU4824">
        <v>0.3</v>
      </c>
      <c r="AV4824">
        <v>20.82446450484014</v>
      </c>
      <c r="AW4824">
        <v>0.33641559729367088</v>
      </c>
      <c r="AX4824">
        <v>1.5706080706879635</v>
      </c>
      <c r="AY4824">
        <v>287.83761819303584</v>
      </c>
      <c r="AZ4824">
        <v>8.0016007663247471E-2</v>
      </c>
      <c r="BA4824">
        <v>448.25220437082334</v>
      </c>
      <c r="BB4824">
        <v>384.61452372082516</v>
      </c>
      <c r="BC4824">
        <v>1</v>
      </c>
      <c r="BD4824">
        <v>38.787150633880941</v>
      </c>
      <c r="BE4824">
        <v>94.484609949487066</v>
      </c>
      <c r="BF4824">
        <v>14.179852953811464</v>
      </c>
      <c r="BG4824">
        <v>4.462575598336449</v>
      </c>
      <c r="BH4824">
        <v>419.86823191128019</v>
      </c>
      <c r="BI4824">
        <v>0.19999999999999998</v>
      </c>
      <c r="BJ4824">
        <v>2673.5064821842393</v>
      </c>
      <c r="BK4824">
        <v>690.66008442141617</v>
      </c>
      <c r="BL4824">
        <v>921.51463022451765</v>
      </c>
      <c r="BM4824">
        <v>970.84162083204933</v>
      </c>
      <c r="BN4824">
        <v>175.55578397840011</v>
      </c>
      <c r="BO4824">
        <v>30.305978561982585</v>
      </c>
      <c r="BP4824">
        <v>6.3151922503777977E-2</v>
      </c>
      <c r="BQ4824">
        <v>100</v>
      </c>
      <c r="BR4824">
        <v>265.957012059683</v>
      </c>
      <c r="BS4824">
        <v>5.6541672300878337E-2</v>
      </c>
      <c r="BT4824">
        <v>3.1049007270151431E-4</v>
      </c>
      <c r="BU4824">
        <v>41.87052837660908</v>
      </c>
      <c r="BV4824">
        <v>0.55997583665439588</v>
      </c>
      <c r="BW4824">
        <v>15.069146454063219</v>
      </c>
      <c r="BX4824">
        <v>34.124280678347674</v>
      </c>
      <c r="BY4824">
        <v>35.621575916331686</v>
      </c>
      <c r="BZ4824">
        <v>910.54113578645058</v>
      </c>
      <c r="CA4824">
        <v>345.40472769215069</v>
      </c>
      <c r="CB4824">
        <v>247.9880216981359</v>
      </c>
      <c r="CC4824" s="156">
        <v>1.1100000000000001</v>
      </c>
      <c r="CD4824">
        <v>720</v>
      </c>
      <c r="CE4824">
        <v>0.25050225834343043</v>
      </c>
      <c r="CF4824">
        <v>7.0346623792611762</v>
      </c>
      <c r="CG4824">
        <v>0.30341820556164961</v>
      </c>
      <c r="CH4824">
        <v>23.395051222313921</v>
      </c>
      <c r="CI4824">
        <v>5</v>
      </c>
    </row>
    <row r="4825" spans="47:87" x14ac:dyDescent="0.3">
      <c r="AU4825">
        <v>0.3</v>
      </c>
      <c r="AV4825">
        <v>19.903354966188605</v>
      </c>
      <c r="AW4825">
        <v>0.31404736577895848</v>
      </c>
      <c r="AX4825">
        <v>1.2220438812850465</v>
      </c>
      <c r="AY4825">
        <v>342.87649338285991</v>
      </c>
      <c r="AZ4825">
        <v>9.1507661607629021E-2</v>
      </c>
      <c r="BA4825">
        <v>387.30887514686884</v>
      </c>
      <c r="BB4825">
        <v>308.47639345017228</v>
      </c>
      <c r="BC4825">
        <v>1</v>
      </c>
      <c r="BD4825">
        <v>38.473109868525185</v>
      </c>
      <c r="BE4825">
        <v>109.70762607094811</v>
      </c>
      <c r="BF4825">
        <v>12.385538035376753</v>
      </c>
      <c r="BG4825">
        <v>5.1983767884892869</v>
      </c>
      <c r="BH4825">
        <v>408.23659756767256</v>
      </c>
      <c r="BI4825">
        <v>0.19999999999999998</v>
      </c>
      <c r="BJ4825">
        <v>2858.5197673290627</v>
      </c>
      <c r="BK4825">
        <v>676.79602539064183</v>
      </c>
      <c r="BL4825">
        <v>879.3095383856504</v>
      </c>
      <c r="BM4825">
        <v>815.89891288101262</v>
      </c>
      <c r="BN4825">
        <v>120.82794435539225</v>
      </c>
      <c r="BO4825">
        <v>28.547637448652498</v>
      </c>
      <c r="BP4825">
        <v>2.7722392059115235E-2</v>
      </c>
      <c r="BQ4825">
        <v>100</v>
      </c>
      <c r="BR4825">
        <v>340.22226162116584</v>
      </c>
      <c r="BS4825">
        <v>5.968277733301499E-2</v>
      </c>
      <c r="BT4825">
        <v>3.0058057295514454E-4</v>
      </c>
      <c r="BU4825">
        <v>50.967442039974543</v>
      </c>
      <c r="BV4825">
        <v>0.53925971807571904</v>
      </c>
      <c r="BW4825">
        <v>14.152056873516949</v>
      </c>
      <c r="BX4825">
        <v>36.765015025602629</v>
      </c>
      <c r="BY4825">
        <v>36.084615534316029</v>
      </c>
      <c r="BZ4825">
        <v>899.43526085653502</v>
      </c>
      <c r="CA4825">
        <v>277.48999584762322</v>
      </c>
      <c r="CB4825">
        <v>235.50039135885035</v>
      </c>
      <c r="CC4825" s="156">
        <v>1</v>
      </c>
      <c r="CD4825">
        <v>940</v>
      </c>
      <c r="CE4825">
        <v>0.14701924467690652</v>
      </c>
      <c r="CF4825">
        <v>5.7370675290550075</v>
      </c>
      <c r="CG4825">
        <v>0.19089614725036799</v>
      </c>
      <c r="CH4825">
        <v>6.6743762839336176</v>
      </c>
      <c r="CI4825">
        <v>12</v>
      </c>
    </row>
    <row r="4826" spans="47:87" x14ac:dyDescent="0.3">
      <c r="AU4826">
        <v>0.3</v>
      </c>
      <c r="AV4826">
        <v>21.112075799178115</v>
      </c>
      <c r="AW4826">
        <v>0.28393778839880995</v>
      </c>
      <c r="AX4826">
        <v>1.6777780716968429</v>
      </c>
      <c r="AY4826">
        <v>332.56246757269258</v>
      </c>
      <c r="AZ4826">
        <v>0.10557193869533293</v>
      </c>
      <c r="BA4826">
        <v>444.57638904497526</v>
      </c>
      <c r="BB4826">
        <v>267.51544938283297</v>
      </c>
      <c r="BC4826">
        <v>1</v>
      </c>
      <c r="BD4826">
        <v>49.125955238069608</v>
      </c>
      <c r="BE4826">
        <v>85.445219305336806</v>
      </c>
      <c r="BF4826">
        <v>19.144406184252976</v>
      </c>
      <c r="BG4826">
        <v>3.9469938905212265</v>
      </c>
      <c r="BH4826">
        <v>401.11039287672094</v>
      </c>
      <c r="BI4826">
        <v>0.20000000000000004</v>
      </c>
      <c r="BJ4826">
        <v>2724.8412757627125</v>
      </c>
      <c r="BK4826">
        <v>695.80923342024334</v>
      </c>
      <c r="BL4826">
        <v>911.68842636772365</v>
      </c>
      <c r="BM4826">
        <v>934.05813978618369</v>
      </c>
      <c r="BN4826">
        <v>152.40090591537526</v>
      </c>
      <c r="BO4826">
        <v>25.687647810238072</v>
      </c>
      <c r="BP4826">
        <v>3.9873974210970178E-2</v>
      </c>
      <c r="BQ4826">
        <v>100</v>
      </c>
      <c r="BR4826">
        <v>267.775389493658</v>
      </c>
      <c r="BS4826">
        <v>5.4683623566777764E-2</v>
      </c>
      <c r="BT4826">
        <v>2.829745051316003E-4</v>
      </c>
      <c r="BU4826">
        <v>41.973060307594885</v>
      </c>
      <c r="BV4826">
        <v>0.54427414445184041</v>
      </c>
      <c r="BW4826">
        <v>15.134756642780335</v>
      </c>
      <c r="BX4826">
        <v>36.031772082407876</v>
      </c>
      <c r="BY4826">
        <v>34.172072286398702</v>
      </c>
      <c r="BZ4826">
        <v>878.45491660925222</v>
      </c>
      <c r="CA4826">
        <v>339.58157752696604</v>
      </c>
      <c r="CB4826">
        <v>236.92695521654852</v>
      </c>
      <c r="CC4826" s="156">
        <v>0.99</v>
      </c>
      <c r="CD4826">
        <v>1860</v>
      </c>
      <c r="CE4826">
        <v>0.21864121503713063</v>
      </c>
      <c r="CF4826">
        <v>5.2058497089648377</v>
      </c>
      <c r="CG4826">
        <v>0.21376122892493432</v>
      </c>
      <c r="CH4826">
        <v>12.771717093220937</v>
      </c>
      <c r="CI4826">
        <v>7</v>
      </c>
    </row>
    <row r="4827" spans="47:87" x14ac:dyDescent="0.3">
      <c r="AU4827">
        <v>0.3</v>
      </c>
      <c r="AV4827">
        <v>19.432006951656863</v>
      </c>
      <c r="AW4827">
        <v>0.35054098423504182</v>
      </c>
      <c r="AX4827">
        <v>1.1955287237941061</v>
      </c>
      <c r="AY4827">
        <v>298.16714012392617</v>
      </c>
      <c r="AZ4827">
        <v>0.10075902043013348</v>
      </c>
      <c r="BA4827">
        <v>449.185990501628</v>
      </c>
      <c r="BB4827">
        <v>352.66405935816169</v>
      </c>
      <c r="BC4827">
        <v>1</v>
      </c>
      <c r="BD4827">
        <v>35.987577291877571</v>
      </c>
      <c r="BE4827">
        <v>104.81210968485912</v>
      </c>
      <c r="BF4827">
        <v>8.021600299433743</v>
      </c>
      <c r="BG4827">
        <v>7.0062076795104833</v>
      </c>
      <c r="BH4827">
        <v>409.7269863516043</v>
      </c>
      <c r="BI4827">
        <v>0.2</v>
      </c>
      <c r="BJ4827">
        <v>2904.0157106201341</v>
      </c>
      <c r="BK4827">
        <v>675.53405737882417</v>
      </c>
      <c r="BL4827">
        <v>842.5538632578116</v>
      </c>
      <c r="BM4827">
        <v>921.61472659397907</v>
      </c>
      <c r="BN4827">
        <v>207.89477864177132</v>
      </c>
      <c r="BO4827">
        <v>31.714152258754471</v>
      </c>
      <c r="BP4827">
        <v>4.9254113066486117E-2</v>
      </c>
      <c r="BQ4827">
        <v>100</v>
      </c>
      <c r="BR4827">
        <v>349.67157598696951</v>
      </c>
      <c r="BS4827">
        <v>5.8905921520333818E-2</v>
      </c>
      <c r="BT4827">
        <v>2.9605428417622272E-4</v>
      </c>
      <c r="BU4827">
        <v>82.487304122200612</v>
      </c>
      <c r="BV4827">
        <v>0.51568853736906695</v>
      </c>
      <c r="BW4827">
        <v>13.800004994781339</v>
      </c>
      <c r="BX4827">
        <v>35.485012681660301</v>
      </c>
      <c r="BY4827">
        <v>35.349856226475758</v>
      </c>
      <c r="BZ4827">
        <v>1400.5123271427615</v>
      </c>
      <c r="CA4827">
        <v>292.77706211801222</v>
      </c>
      <c r="CB4827">
        <v>231.11149473482737</v>
      </c>
      <c r="CC4827" s="156">
        <v>0.89</v>
      </c>
      <c r="CD4827">
        <v>1900</v>
      </c>
      <c r="CE4827">
        <v>0.13218776119018227</v>
      </c>
      <c r="CF4827">
        <v>5.1965053666608716</v>
      </c>
      <c r="CG4827">
        <v>0.16524833514985038</v>
      </c>
      <c r="CH4827">
        <v>7.8477902345607422</v>
      </c>
      <c r="CI4827">
        <v>11</v>
      </c>
    </row>
    <row r="4828" spans="47:87" x14ac:dyDescent="0.3">
      <c r="AU4828">
        <v>0.3</v>
      </c>
      <c r="AV4828">
        <v>18.912160935487872</v>
      </c>
      <c r="AW4828">
        <v>0.32841000834503986</v>
      </c>
      <c r="AX4828">
        <v>1.3408947546313104</v>
      </c>
      <c r="AY4828">
        <v>358.78466691161969</v>
      </c>
      <c r="AZ4828">
        <v>9.9200380136148153E-2</v>
      </c>
      <c r="BA4828">
        <v>414.59388025254174</v>
      </c>
      <c r="BB4828">
        <v>293.65240039935094</v>
      </c>
      <c r="BC4828">
        <v>1</v>
      </c>
      <c r="BD4828">
        <v>44.797714517298132</v>
      </c>
      <c r="BE4828">
        <v>94.595161630744215</v>
      </c>
      <c r="BF4828">
        <v>7.2285739909619666</v>
      </c>
      <c r="BG4828">
        <v>5.4027234354999019</v>
      </c>
      <c r="BH4828">
        <v>443.46689779383274</v>
      </c>
      <c r="BI4828">
        <v>0.19999999999999996</v>
      </c>
      <c r="BJ4828">
        <v>2471.9047024596921</v>
      </c>
      <c r="BK4828">
        <v>681.77957428226159</v>
      </c>
      <c r="BL4828">
        <v>931.22051124075074</v>
      </c>
      <c r="BM4828">
        <v>1038.6649674357145</v>
      </c>
      <c r="BN4828">
        <v>125.3628976978282</v>
      </c>
      <c r="BO4828">
        <v>29.735115470201773</v>
      </c>
      <c r="BP4828">
        <v>4.3306341607971345E-2</v>
      </c>
      <c r="BQ4828">
        <v>100</v>
      </c>
      <c r="BR4828">
        <v>345.05521144138692</v>
      </c>
      <c r="BS4828">
        <v>5.5740516200091267E-2</v>
      </c>
      <c r="BT4828">
        <v>3.0069576063602901E-4</v>
      </c>
      <c r="BU4828">
        <v>34.166341858531197</v>
      </c>
      <c r="BV4828">
        <v>0.53199313790930103</v>
      </c>
      <c r="BW4828">
        <v>16.010150894780089</v>
      </c>
      <c r="BX4828">
        <v>37.358741612577461</v>
      </c>
      <c r="BY4828">
        <v>35.269283347200869</v>
      </c>
      <c r="BZ4828">
        <v>1003.9866542560287</v>
      </c>
      <c r="CA4828">
        <v>248.00170445754949</v>
      </c>
      <c r="CB4828">
        <v>235.4832020981176</v>
      </c>
      <c r="CC4828" s="156">
        <v>1.1200000000000001</v>
      </c>
      <c r="CD4828">
        <v>1280</v>
      </c>
      <c r="CE4828">
        <v>0.15237815915339104</v>
      </c>
      <c r="CF4828">
        <v>5.1600550102951335</v>
      </c>
      <c r="CG4828">
        <v>0.18883284639806847</v>
      </c>
      <c r="CH4828">
        <v>8.7039105508140775</v>
      </c>
      <c r="CI4828">
        <v>10</v>
      </c>
    </row>
    <row r="4829" spans="47:87" x14ac:dyDescent="0.3">
      <c r="AU4829">
        <v>0.3</v>
      </c>
      <c r="AV4829">
        <v>20.471827971694829</v>
      </c>
      <c r="AW4829">
        <v>0.28750967660964538</v>
      </c>
      <c r="AX4829">
        <v>1.1110540250851233</v>
      </c>
      <c r="AY4829">
        <v>321.53318450355511</v>
      </c>
      <c r="AZ4829">
        <v>8.8532633422926416E-2</v>
      </c>
      <c r="BA4829">
        <v>383.21698738123979</v>
      </c>
      <c r="BB4829">
        <v>377.91294772046518</v>
      </c>
      <c r="BC4829">
        <v>1</v>
      </c>
      <c r="BD4829">
        <v>51.258455541829704</v>
      </c>
      <c r="BE4829">
        <v>112.97376311034247</v>
      </c>
      <c r="BF4829">
        <v>10.493691372303644</v>
      </c>
      <c r="BG4829">
        <v>4.2426401493689623</v>
      </c>
      <c r="BH4829">
        <v>376.70297842901624</v>
      </c>
      <c r="BI4829">
        <v>0.20000000000000004</v>
      </c>
      <c r="BJ4829">
        <v>2967.4370018996328</v>
      </c>
      <c r="BK4829">
        <v>675.92017337286086</v>
      </c>
      <c r="BL4829">
        <v>906.63833437022788</v>
      </c>
      <c r="BM4829">
        <v>860.99808796528293</v>
      </c>
      <c r="BN4829">
        <v>156.03205834197388</v>
      </c>
      <c r="BO4829">
        <v>26.072164209919428</v>
      </c>
      <c r="BP4829">
        <v>3.3017810121080599E-2</v>
      </c>
      <c r="BQ4829">
        <v>100</v>
      </c>
      <c r="BR4829">
        <v>350.72065351126662</v>
      </c>
      <c r="BS4829">
        <v>5.3698768492787881E-2</v>
      </c>
      <c r="BT4829">
        <v>2.9928794030934425E-4</v>
      </c>
      <c r="BU4829">
        <v>0</v>
      </c>
      <c r="BV4829">
        <v>0.54381241619717602</v>
      </c>
      <c r="BW4829">
        <v>12.640872613781312</v>
      </c>
      <c r="BX4829">
        <v>33.892205287790141</v>
      </c>
      <c r="BY4829">
        <v>25.978945183447149</v>
      </c>
      <c r="BZ4829">
        <v>1112.1738644133943</v>
      </c>
      <c r="CA4829">
        <v>289.82281334245079</v>
      </c>
      <c r="CB4829">
        <v>228.17994236033297</v>
      </c>
      <c r="CC4829" s="156">
        <v>0.78</v>
      </c>
      <c r="CD4829">
        <v>2160</v>
      </c>
      <c r="CE4829">
        <v>0.14263783462473478</v>
      </c>
      <c r="CF4829">
        <v>5.3778453809123015</v>
      </c>
      <c r="CG4829">
        <v>0.17536761478685717</v>
      </c>
      <c r="CH4829">
        <v>8.3314065517722238</v>
      </c>
      <c r="CI4829">
        <v>11</v>
      </c>
    </row>
    <row r="4830" spans="47:87" x14ac:dyDescent="0.3">
      <c r="AU4830">
        <v>0.3</v>
      </c>
      <c r="AV4830">
        <v>20.804628475086798</v>
      </c>
      <c r="AW4830">
        <v>0.28922746895489571</v>
      </c>
      <c r="AX4830">
        <v>1.0815073789550875</v>
      </c>
      <c r="AY4830">
        <v>358.77793982775125</v>
      </c>
      <c r="AZ4830">
        <v>9.0133516108335671E-2</v>
      </c>
      <c r="BA4830">
        <v>510.00142930880304</v>
      </c>
      <c r="BB4830">
        <v>383.09769322132325</v>
      </c>
      <c r="BC4830">
        <v>1</v>
      </c>
      <c r="BD4830">
        <v>43.318068345364352</v>
      </c>
      <c r="BE4830">
        <v>102.36458049511822</v>
      </c>
      <c r="BF4830">
        <v>16.572794033671471</v>
      </c>
      <c r="BG4830">
        <v>5.4245085672795801</v>
      </c>
      <c r="BH4830">
        <v>428.45894807734339</v>
      </c>
      <c r="BI4830">
        <v>0.2</v>
      </c>
      <c r="BJ4830">
        <v>2764.1069530878399</v>
      </c>
      <c r="BK4830">
        <v>713.81542680039547</v>
      </c>
      <c r="BL4830">
        <v>975.27400152240511</v>
      </c>
      <c r="BM4830">
        <v>1094.2599284352468</v>
      </c>
      <c r="BN4830">
        <v>172.31056108636261</v>
      </c>
      <c r="BO4830">
        <v>26.138972794816269</v>
      </c>
      <c r="BP4830">
        <v>4.4005316992664821E-2</v>
      </c>
      <c r="BQ4830">
        <v>100</v>
      </c>
      <c r="BR4830">
        <v>287.65025770209587</v>
      </c>
      <c r="BS4830">
        <v>5.4850503857846011E-2</v>
      </c>
      <c r="BT4830">
        <v>3.2071653645135672E-4</v>
      </c>
      <c r="BU4830">
        <v>23.31151539950362</v>
      </c>
      <c r="BV4830">
        <v>0.56005418772325311</v>
      </c>
      <c r="BW4830">
        <v>14.150576348345236</v>
      </c>
      <c r="BX4830">
        <v>33.878759227521634</v>
      </c>
      <c r="BY4830">
        <v>33.55116681104434</v>
      </c>
      <c r="BZ4830">
        <v>1057.3011665918912</v>
      </c>
      <c r="CA4830">
        <v>272.88078436173544</v>
      </c>
      <c r="CB4830">
        <v>222.00177562014858</v>
      </c>
      <c r="CC4830" s="156">
        <v>1.1299999999999999</v>
      </c>
      <c r="CD4830">
        <v>1590</v>
      </c>
      <c r="CE4830">
        <v>0.15760285331471602</v>
      </c>
      <c r="CF4830">
        <v>4.5921813280591248</v>
      </c>
      <c r="CG4830">
        <v>0.20665444339076319</v>
      </c>
      <c r="CH4830">
        <v>9.4662097001113192</v>
      </c>
      <c r="CI4830">
        <v>9</v>
      </c>
    </row>
    <row r="4831" spans="47:87" x14ac:dyDescent="0.3">
      <c r="AU4831">
        <v>0.3</v>
      </c>
      <c r="AV4831">
        <v>20.265032980265584</v>
      </c>
      <c r="AW4831">
        <v>0.2891817829390167</v>
      </c>
      <c r="AX4831">
        <v>1.8568008477224385</v>
      </c>
      <c r="AY4831">
        <v>331.79874567066395</v>
      </c>
      <c r="AZ4831">
        <v>7.9201501416510459E-2</v>
      </c>
      <c r="BA4831">
        <v>336.89433018571043</v>
      </c>
      <c r="BB4831">
        <v>338.41974821431671</v>
      </c>
      <c r="BC4831">
        <v>1</v>
      </c>
      <c r="BD4831">
        <v>44.374742464145797</v>
      </c>
      <c r="BE4831">
        <v>108.21927708577532</v>
      </c>
      <c r="BF4831">
        <v>12.435787800649189</v>
      </c>
      <c r="BG4831">
        <v>4.3315758854541455</v>
      </c>
      <c r="BH4831">
        <v>414.27157187023141</v>
      </c>
      <c r="BI4831">
        <v>0.19999999999999998</v>
      </c>
      <c r="BJ4831">
        <v>2707.901626975965</v>
      </c>
      <c r="BK4831">
        <v>691.27642109467081</v>
      </c>
      <c r="BL4831">
        <v>916.5557026088419</v>
      </c>
      <c r="BM4831">
        <v>997.5339667708555</v>
      </c>
      <c r="BN4831">
        <v>176.61536897562164</v>
      </c>
      <c r="BO4831">
        <v>25.846835840183058</v>
      </c>
      <c r="BP4831">
        <v>7.8999417165898353E-2</v>
      </c>
      <c r="BQ4831">
        <v>100</v>
      </c>
      <c r="BR4831">
        <v>305.22011050306423</v>
      </c>
      <c r="BS4831">
        <v>5.2717949079608188E-2</v>
      </c>
      <c r="BT4831">
        <v>3.127426805374489E-4</v>
      </c>
      <c r="BU4831">
        <v>0</v>
      </c>
      <c r="BV4831">
        <v>0.56503786504454578</v>
      </c>
      <c r="BW4831">
        <v>14.72446758592568</v>
      </c>
      <c r="BX4831">
        <v>36.837120183801801</v>
      </c>
      <c r="BY4831">
        <v>37.63250249811081</v>
      </c>
      <c r="BZ4831">
        <v>979.98731646715373</v>
      </c>
      <c r="CA4831">
        <v>209.21713409497988</v>
      </c>
      <c r="CB4831">
        <v>243.80837245170628</v>
      </c>
      <c r="CC4831" s="156">
        <v>0.92</v>
      </c>
      <c r="CD4831">
        <v>1640</v>
      </c>
      <c r="CE4831">
        <v>0.14401662122012526</v>
      </c>
      <c r="CF4831">
        <v>4.3442836979077013</v>
      </c>
      <c r="CG4831">
        <v>0.201435426163282</v>
      </c>
      <c r="CH4831">
        <v>5.6915588705302671</v>
      </c>
      <c r="CI4831">
        <v>11</v>
      </c>
    </row>
    <row r="4832" spans="47:87" x14ac:dyDescent="0.3">
      <c r="AU4832">
        <v>0.3</v>
      </c>
      <c r="AV4832">
        <v>20.86641353377302</v>
      </c>
      <c r="AW4832">
        <v>0.25339078693438805</v>
      </c>
      <c r="AX4832">
        <v>1.1715889907368591</v>
      </c>
      <c r="AY4832">
        <v>300.76552177232657</v>
      </c>
      <c r="AZ4832">
        <v>0.10184977934366478</v>
      </c>
      <c r="BA4832">
        <v>416.16123373496777</v>
      </c>
      <c r="BB4832">
        <v>364.47833678548307</v>
      </c>
      <c r="BC4832">
        <v>1</v>
      </c>
      <c r="BD4832">
        <v>41.061589440784886</v>
      </c>
      <c r="BE4832">
        <v>105.33261812230303</v>
      </c>
      <c r="BF4832">
        <v>17.731645408880521</v>
      </c>
      <c r="BG4832">
        <v>6.3127569535253381</v>
      </c>
      <c r="BH4832">
        <v>397.55255329808915</v>
      </c>
      <c r="BI4832">
        <v>0.2</v>
      </c>
      <c r="BJ4832">
        <v>3009.6563817600372</v>
      </c>
      <c r="BK4832">
        <v>695.51410693292621</v>
      </c>
      <c r="BL4832">
        <v>967.49986769800739</v>
      </c>
      <c r="BM4832">
        <v>971.22364162006795</v>
      </c>
      <c r="BN4832">
        <v>242.05787165676531</v>
      </c>
      <c r="BO4832">
        <v>22.62093076170963</v>
      </c>
      <c r="BP4832">
        <v>7.233279885622991E-2</v>
      </c>
      <c r="BQ4832">
        <v>100</v>
      </c>
      <c r="BR4832">
        <v>326.68253208762815</v>
      </c>
      <c r="BS4832">
        <v>5.2716233574461556E-2</v>
      </c>
      <c r="BT4832">
        <v>3.0718668149940594E-4</v>
      </c>
      <c r="BU4832">
        <v>0</v>
      </c>
      <c r="BV4832">
        <v>0.59260337902648252</v>
      </c>
      <c r="BW4832">
        <v>15.770351750529425</v>
      </c>
      <c r="BX4832">
        <v>32.578231876743907</v>
      </c>
      <c r="BY4832">
        <v>38.725477053204074</v>
      </c>
      <c r="BZ4832">
        <v>1052.2586679798326</v>
      </c>
      <c r="CA4832">
        <v>288.71693030048374</v>
      </c>
      <c r="CB4832">
        <v>214.84494672530485</v>
      </c>
      <c r="CC4832" s="156">
        <v>0.95</v>
      </c>
      <c r="CD4832">
        <v>1270</v>
      </c>
      <c r="CE4832">
        <v>0.16254839653112274</v>
      </c>
      <c r="CF4832">
        <v>5.8904779792092414</v>
      </c>
      <c r="CG4832">
        <v>0.19434909629242761</v>
      </c>
      <c r="CH4832">
        <v>16.639208597582442</v>
      </c>
      <c r="CI4832">
        <v>9</v>
      </c>
    </row>
    <row r="4833" spans="47:87" x14ac:dyDescent="0.3">
      <c r="AU4833">
        <v>0.3</v>
      </c>
      <c r="AV4833">
        <v>19.316747708628125</v>
      </c>
      <c r="AW4833">
        <v>0.33510883768958488</v>
      </c>
      <c r="AX4833">
        <v>0.79735171587187048</v>
      </c>
      <c r="AY4833">
        <v>344.73548549346935</v>
      </c>
      <c r="AZ4833">
        <v>0.10081136701495945</v>
      </c>
      <c r="BA4833">
        <v>468.589074849795</v>
      </c>
      <c r="BB4833">
        <v>317.04134797388861</v>
      </c>
      <c r="BC4833">
        <v>1</v>
      </c>
      <c r="BD4833">
        <v>40.753202634323294</v>
      </c>
      <c r="BE4833">
        <v>101.89970965617351</v>
      </c>
      <c r="BF4833">
        <v>9.0043634529812397</v>
      </c>
      <c r="BG4833">
        <v>5.6149458756676953</v>
      </c>
      <c r="BH4833">
        <v>415.71966311205222</v>
      </c>
      <c r="BI4833">
        <v>0.2</v>
      </c>
      <c r="BJ4833">
        <v>2931.222427936731</v>
      </c>
      <c r="BK4833">
        <v>698.1428131166814</v>
      </c>
      <c r="BL4833">
        <v>905.63601552280215</v>
      </c>
      <c r="BM4833">
        <v>842.19961858210729</v>
      </c>
      <c r="BN4833">
        <v>184.86487017439418</v>
      </c>
      <c r="BO4833">
        <v>30.499640195776806</v>
      </c>
      <c r="BP4833">
        <v>2.501995534659935E-2</v>
      </c>
      <c r="BQ4833">
        <v>100</v>
      </c>
      <c r="BR4833">
        <v>387.33271629454441</v>
      </c>
      <c r="BS4833">
        <v>5.6451633787166916E-2</v>
      </c>
      <c r="BT4833">
        <v>2.9943256177312203E-4</v>
      </c>
      <c r="BU4833">
        <v>9.7514816846643395</v>
      </c>
      <c r="BV4833">
        <v>0.59137176661852786</v>
      </c>
      <c r="BW4833">
        <v>15.052444924495404</v>
      </c>
      <c r="BX4833">
        <v>34.223277056606413</v>
      </c>
      <c r="BY4833">
        <v>37.800453668173979</v>
      </c>
      <c r="BZ4833">
        <v>949.51318600335139</v>
      </c>
      <c r="CA4833">
        <v>370.71779221053725</v>
      </c>
      <c r="CB4833">
        <v>233.4248035778885</v>
      </c>
      <c r="CC4833" s="156">
        <v>0.85</v>
      </c>
      <c r="CD4833">
        <v>2320</v>
      </c>
      <c r="CE4833">
        <v>0.13961733984793256</v>
      </c>
      <c r="CF4833">
        <v>4.6393640720739944</v>
      </c>
      <c r="CG4833">
        <v>0.17101739335235758</v>
      </c>
      <c r="CH4833">
        <v>12.604709591714181</v>
      </c>
      <c r="CI4833">
        <v>10</v>
      </c>
    </row>
    <row r="4834" spans="47:87" x14ac:dyDescent="0.3">
      <c r="AU4834">
        <v>0.3</v>
      </c>
      <c r="AV4834">
        <v>19.810493700283864</v>
      </c>
      <c r="AW4834">
        <v>0.34496744231406401</v>
      </c>
      <c r="AX4834">
        <v>1.6560782397365688</v>
      </c>
      <c r="AY4834">
        <v>308.4630421127668</v>
      </c>
      <c r="AZ4834">
        <v>9.001468856663683E-2</v>
      </c>
      <c r="BA4834">
        <v>511.93484221902065</v>
      </c>
      <c r="BB4834">
        <v>448.78303515040159</v>
      </c>
      <c r="BC4834">
        <v>1</v>
      </c>
      <c r="BD4834">
        <v>27.204844665056271</v>
      </c>
      <c r="BE4834">
        <v>83.174706737993617</v>
      </c>
      <c r="BF4834">
        <v>11.703593025971196</v>
      </c>
      <c r="BG4834">
        <v>4.7206240479985917</v>
      </c>
      <c r="BH4834">
        <v>428.66429332737357</v>
      </c>
      <c r="BI4834">
        <v>0.20000000000000007</v>
      </c>
      <c r="BJ4834">
        <v>2382.2020088565564</v>
      </c>
      <c r="BK4834">
        <v>678.15153023801975</v>
      </c>
      <c r="BL4834">
        <v>770.86670825800138</v>
      </c>
      <c r="BM4834">
        <v>776.45983288966079</v>
      </c>
      <c r="BN4834">
        <v>218.6026703335244</v>
      </c>
      <c r="BO4834">
        <v>31.303670959138557</v>
      </c>
      <c r="BP4834">
        <v>3.7137123749500983E-2</v>
      </c>
      <c r="BQ4834">
        <v>100</v>
      </c>
      <c r="BR4834">
        <v>378.97433666589711</v>
      </c>
      <c r="BS4834">
        <v>6.0359802459920342E-2</v>
      </c>
      <c r="BT4834">
        <v>3.2150847260184104E-4</v>
      </c>
      <c r="BU4834">
        <v>0</v>
      </c>
      <c r="BV4834">
        <v>0.53847186026434823</v>
      </c>
      <c r="BW4834">
        <v>14.626405593039946</v>
      </c>
      <c r="BX4834">
        <v>37.057448623614441</v>
      </c>
      <c r="BY4834">
        <v>30.506262154228203</v>
      </c>
      <c r="BZ4834">
        <v>862.17159026726586</v>
      </c>
      <c r="CA4834">
        <v>242.40791935537567</v>
      </c>
      <c r="CB4834">
        <v>251.23194225586136</v>
      </c>
      <c r="CC4834" s="156">
        <v>0.94</v>
      </c>
      <c r="CD4834">
        <v>1220</v>
      </c>
      <c r="CE4834">
        <v>0.17590423202540784</v>
      </c>
      <c r="CF4834">
        <v>6.1555203162543766</v>
      </c>
      <c r="CG4834">
        <v>0.2098226090346465</v>
      </c>
      <c r="CH4834">
        <v>22.416656654687539</v>
      </c>
      <c r="CI4834">
        <v>8</v>
      </c>
    </row>
    <row r="4835" spans="47:87" x14ac:dyDescent="0.3">
      <c r="AU4835">
        <v>0.3</v>
      </c>
      <c r="AV4835">
        <v>21.717908367904531</v>
      </c>
      <c r="AW4835">
        <v>0.37437832310701391</v>
      </c>
      <c r="AX4835">
        <v>1.2135003601440735</v>
      </c>
      <c r="AY4835">
        <v>355.80576897973231</v>
      </c>
      <c r="AZ4835">
        <v>0.10345151273307569</v>
      </c>
      <c r="BA4835">
        <v>517.07488513934391</v>
      </c>
      <c r="BB4835">
        <v>276.32941994639464</v>
      </c>
      <c r="BC4835">
        <v>1</v>
      </c>
      <c r="BD4835">
        <v>37.742527828722821</v>
      </c>
      <c r="BE4835">
        <v>99.229833220148222</v>
      </c>
      <c r="BF4835">
        <v>16.98367681802813</v>
      </c>
      <c r="BG4835">
        <v>6.5402969922253176</v>
      </c>
      <c r="BH4835">
        <v>397.92358597110047</v>
      </c>
      <c r="BI4835">
        <v>0.20000000000000004</v>
      </c>
      <c r="BJ4835">
        <v>2696.4772082082168</v>
      </c>
      <c r="BK4835">
        <v>683.67132345639891</v>
      </c>
      <c r="BL4835">
        <v>895.05231632652033</v>
      </c>
      <c r="BM4835">
        <v>967.69456261170706</v>
      </c>
      <c r="BN4835">
        <v>217.68815835858868</v>
      </c>
      <c r="BO4835">
        <v>34.048786004880988</v>
      </c>
      <c r="BP4835">
        <v>3.1021812607856487E-2</v>
      </c>
      <c r="BQ4835">
        <v>100</v>
      </c>
      <c r="BR4835">
        <v>364.82380337095947</v>
      </c>
      <c r="BS4835">
        <v>6.2646084024820317E-2</v>
      </c>
      <c r="BT4835">
        <v>3.2462754043555722E-4</v>
      </c>
      <c r="BU4835">
        <v>0</v>
      </c>
      <c r="BV4835">
        <v>0.54130613225158164</v>
      </c>
      <c r="BW4835">
        <v>14.803095599391254</v>
      </c>
      <c r="BX4835">
        <v>35.469568841089519</v>
      </c>
      <c r="BY4835">
        <v>27.853430147324762</v>
      </c>
      <c r="BZ4835">
        <v>1007.3358878191113</v>
      </c>
      <c r="CA4835">
        <v>323.25188186121329</v>
      </c>
      <c r="CB4835">
        <v>231.56156060969911</v>
      </c>
      <c r="CC4835" s="156">
        <v>1.1599999999999999</v>
      </c>
      <c r="CD4835">
        <v>1740</v>
      </c>
      <c r="CE4835">
        <v>9.0688614565425985E-2</v>
      </c>
      <c r="CF4835">
        <v>2.9057568133653078</v>
      </c>
      <c r="CG4835">
        <v>0.11838371243508615</v>
      </c>
      <c r="CH4835">
        <v>-2.2644558447695973</v>
      </c>
      <c r="CI4835" t="s">
        <v>479</v>
      </c>
    </row>
    <row r="4836" spans="47:87" x14ac:dyDescent="0.3">
      <c r="AU4836">
        <v>0.3</v>
      </c>
      <c r="AV4836">
        <v>19.802841712122401</v>
      </c>
      <c r="AW4836">
        <v>0.28597695370942722</v>
      </c>
      <c r="AX4836">
        <v>1.3011841397283723</v>
      </c>
      <c r="AY4836">
        <v>304.80011176668091</v>
      </c>
      <c r="AZ4836">
        <v>9.3392339732465357E-2</v>
      </c>
      <c r="BA4836">
        <v>411.02998894130889</v>
      </c>
      <c r="BB4836">
        <v>418.06563052435115</v>
      </c>
      <c r="BC4836">
        <v>1</v>
      </c>
      <c r="BD4836">
        <v>40.951276250907952</v>
      </c>
      <c r="BE4836">
        <v>98.490419335365971</v>
      </c>
      <c r="BF4836">
        <v>27.608641737854732</v>
      </c>
      <c r="BG4836">
        <v>4.5994465460847067</v>
      </c>
      <c r="BH4836">
        <v>404.0847910998263</v>
      </c>
      <c r="BI4836">
        <v>0.2</v>
      </c>
      <c r="BJ4836">
        <v>2986.8178126708312</v>
      </c>
      <c r="BK4836">
        <v>697.53002169216722</v>
      </c>
      <c r="BL4836">
        <v>962.14188383940973</v>
      </c>
      <c r="BM4836">
        <v>1022.8466519762368</v>
      </c>
      <c r="BN4836">
        <v>188.21202932150669</v>
      </c>
      <c r="BO4836">
        <v>26.029834102967801</v>
      </c>
      <c r="BP4836">
        <v>2.1086630082547232E-2</v>
      </c>
      <c r="BQ4836">
        <v>100</v>
      </c>
      <c r="BR4836">
        <v>365.55803817207902</v>
      </c>
      <c r="BS4836">
        <v>5.447785006022314E-2</v>
      </c>
      <c r="BT4836">
        <v>3.0345144855535431E-4</v>
      </c>
      <c r="BU4836">
        <v>54.351668018565654</v>
      </c>
      <c r="BV4836">
        <v>0.54649317877845249</v>
      </c>
      <c r="BW4836">
        <v>14.13927999422395</v>
      </c>
      <c r="BX4836">
        <v>37.723182097635494</v>
      </c>
      <c r="BY4836">
        <v>30.785516489564223</v>
      </c>
      <c r="BZ4836">
        <v>993.65322600792342</v>
      </c>
      <c r="CA4836">
        <v>332.00882216907382</v>
      </c>
      <c r="CB4836">
        <v>220.21259086184855</v>
      </c>
      <c r="CC4836" s="156">
        <v>1.0900000000000001</v>
      </c>
      <c r="CD4836">
        <v>1950</v>
      </c>
      <c r="CE4836">
        <v>2.3455296847563645E-2</v>
      </c>
      <c r="CF4836">
        <v>1.6344464142087212</v>
      </c>
      <c r="CG4836">
        <v>7.0585677404886318E-2</v>
      </c>
      <c r="CH4836">
        <v>-8.3715661649051842</v>
      </c>
      <c r="CI4836" t="s">
        <v>479</v>
      </c>
    </row>
    <row r="4837" spans="47:87" x14ac:dyDescent="0.3">
      <c r="AU4837">
        <v>0.3</v>
      </c>
      <c r="AV4837">
        <v>21.044776237613451</v>
      </c>
      <c r="AW4837">
        <v>0.24759176578418646</v>
      </c>
      <c r="AX4837">
        <v>1.8709695191144129</v>
      </c>
      <c r="AY4837">
        <v>307.32875981469908</v>
      </c>
      <c r="AZ4837">
        <v>9.2046507644853309E-2</v>
      </c>
      <c r="BA4837">
        <v>441.80560977463995</v>
      </c>
      <c r="BB4837">
        <v>293.46848150471351</v>
      </c>
      <c r="BC4837">
        <v>1</v>
      </c>
      <c r="BD4837">
        <v>49.553121207087059</v>
      </c>
      <c r="BE4837">
        <v>96.530244675855968</v>
      </c>
      <c r="BF4837">
        <v>18.609128270430379</v>
      </c>
      <c r="BG4837">
        <v>5.5573495215750777</v>
      </c>
      <c r="BH4837">
        <v>445.61309989610601</v>
      </c>
      <c r="BI4837">
        <v>0.19999999999999996</v>
      </c>
      <c r="BJ4837">
        <v>2922.7405145075618</v>
      </c>
      <c r="BK4837">
        <v>676.53515922864881</v>
      </c>
      <c r="BL4837">
        <v>908.87811959472117</v>
      </c>
      <c r="BM4837">
        <v>835.76857692627038</v>
      </c>
      <c r="BN4837">
        <v>234.78022471950075</v>
      </c>
      <c r="BO4837">
        <v>22.483936910711325</v>
      </c>
      <c r="BP4837">
        <v>2.4517807390796648E-2</v>
      </c>
      <c r="BQ4837">
        <v>100</v>
      </c>
      <c r="BR4837">
        <v>296.18856449292986</v>
      </c>
      <c r="BS4837">
        <v>5.5825276997499694E-2</v>
      </c>
      <c r="BT4837">
        <v>3.0514719551629469E-4</v>
      </c>
      <c r="BU4837">
        <v>0</v>
      </c>
      <c r="BV4837">
        <v>0.53691116223137969</v>
      </c>
      <c r="BW4837">
        <v>14.57461260196637</v>
      </c>
      <c r="BX4837">
        <v>36.505242560602504</v>
      </c>
      <c r="BY4837">
        <v>26.366664717008252</v>
      </c>
      <c r="BZ4837">
        <v>1113.4332394887042</v>
      </c>
      <c r="CA4837">
        <v>290.15794390078281</v>
      </c>
      <c r="CB4837">
        <v>229.74037021023449</v>
      </c>
      <c r="CC4837" s="156">
        <v>0.95</v>
      </c>
      <c r="CD4837">
        <v>1050</v>
      </c>
      <c r="CE4837">
        <v>0.19980862660671339</v>
      </c>
      <c r="CF4837">
        <v>5.7133654356363515</v>
      </c>
      <c r="CG4837">
        <v>0.2640456600964648</v>
      </c>
      <c r="CH4837">
        <v>27.08476778321614</v>
      </c>
      <c r="CI4837">
        <v>6</v>
      </c>
    </row>
    <row r="4838" spans="47:87" x14ac:dyDescent="0.3">
      <c r="AU4838">
        <v>0.3</v>
      </c>
      <c r="AV4838">
        <v>19.08944060473047</v>
      </c>
      <c r="AW4838">
        <v>0.31145001056624161</v>
      </c>
      <c r="AX4838">
        <v>1.5184692684043948</v>
      </c>
      <c r="AY4838">
        <v>339.93575420860054</v>
      </c>
      <c r="AZ4838">
        <v>0.10611499228580358</v>
      </c>
      <c r="BA4838">
        <v>451.2778216324873</v>
      </c>
      <c r="BB4838">
        <v>362.21626930831201</v>
      </c>
      <c r="BC4838">
        <v>1</v>
      </c>
      <c r="BD4838">
        <v>39.192516777720712</v>
      </c>
      <c r="BE4838">
        <v>100.81962349724694</v>
      </c>
      <c r="BF4838">
        <v>10.056322028066813</v>
      </c>
      <c r="BG4838">
        <v>6.6980715677123417</v>
      </c>
      <c r="BH4838">
        <v>445.05176034939177</v>
      </c>
      <c r="BI4838">
        <v>0.19999999999999998</v>
      </c>
      <c r="BJ4838">
        <v>2806.5668516643586</v>
      </c>
      <c r="BK4838">
        <v>683.11482060824608</v>
      </c>
      <c r="BL4838">
        <v>897.94901214979313</v>
      </c>
      <c r="BM4838">
        <v>777.96213409174459</v>
      </c>
      <c r="BN4838">
        <v>117.96105157887891</v>
      </c>
      <c r="BO4838">
        <v>27.898193119834168</v>
      </c>
      <c r="BP4838">
        <v>7.7574733982806898E-2</v>
      </c>
      <c r="BQ4838">
        <v>100</v>
      </c>
      <c r="BR4838">
        <v>293.69298886857064</v>
      </c>
      <c r="BS4838">
        <v>5.4290643664907282E-2</v>
      </c>
      <c r="BT4838">
        <v>2.6896655588750794E-4</v>
      </c>
      <c r="BU4838">
        <v>0</v>
      </c>
      <c r="BV4838">
        <v>0.56416783228619771</v>
      </c>
      <c r="BW4838">
        <v>15.013741780898117</v>
      </c>
      <c r="BX4838">
        <v>37.233589282268206</v>
      </c>
      <c r="BY4838">
        <v>36.654323314241971</v>
      </c>
      <c r="BZ4838">
        <v>1219.3064627854455</v>
      </c>
      <c r="CA4838">
        <v>319.25061567824923</v>
      </c>
      <c r="CB4838">
        <v>229.2492423598874</v>
      </c>
      <c r="CC4838" s="156">
        <v>1</v>
      </c>
      <c r="CD4838">
        <v>1510</v>
      </c>
      <c r="CE4838">
        <v>0.10434166872559825</v>
      </c>
      <c r="CF4838">
        <v>4.0734210890384315</v>
      </c>
      <c r="CG4838">
        <v>0.14354624466443602</v>
      </c>
      <c r="CH4838">
        <v>1.8768985460725496</v>
      </c>
      <c r="CI4838">
        <v>16</v>
      </c>
    </row>
    <row r="4839" spans="47:87" x14ac:dyDescent="0.3">
      <c r="AU4839">
        <v>0.3</v>
      </c>
      <c r="AV4839">
        <v>20.04248759046008</v>
      </c>
      <c r="AW4839">
        <v>0.26120503462390771</v>
      </c>
      <c r="AX4839">
        <v>2.3482694412514724</v>
      </c>
      <c r="AY4839">
        <v>318.92384814826437</v>
      </c>
      <c r="AZ4839">
        <v>9.1982822783702095E-2</v>
      </c>
      <c r="BA4839">
        <v>418.70754618269643</v>
      </c>
      <c r="BB4839">
        <v>304.05571724218214</v>
      </c>
      <c r="BC4839">
        <v>1</v>
      </c>
      <c r="BD4839">
        <v>34.900217811785161</v>
      </c>
      <c r="BE4839">
        <v>96.567096838837585</v>
      </c>
      <c r="BF4839">
        <v>16.151829446985126</v>
      </c>
      <c r="BG4839">
        <v>4.5134559159082723</v>
      </c>
      <c r="BH4839">
        <v>471.12624987026265</v>
      </c>
      <c r="BI4839">
        <v>0.19999999999999998</v>
      </c>
      <c r="BJ4839">
        <v>2847.8337112462955</v>
      </c>
      <c r="BK4839">
        <v>695.85858373392955</v>
      </c>
      <c r="BL4839">
        <v>938.41232032178823</v>
      </c>
      <c r="BM4839">
        <v>992.66015001836456</v>
      </c>
      <c r="BN4839">
        <v>82.378520961953527</v>
      </c>
      <c r="BO4839">
        <v>23.722140714268971</v>
      </c>
      <c r="BP4839">
        <v>2.5650984383665032E-2</v>
      </c>
      <c r="BQ4839">
        <v>100</v>
      </c>
      <c r="BR4839">
        <v>354.05903281366488</v>
      </c>
      <c r="BS4839">
        <v>5.3087449724960212E-2</v>
      </c>
      <c r="BT4839">
        <v>2.9501564433944858E-4</v>
      </c>
      <c r="BU4839">
        <v>0</v>
      </c>
      <c r="BV4839">
        <v>0.52049318134925548</v>
      </c>
      <c r="BW4839">
        <v>13.442231899291256</v>
      </c>
      <c r="BX4839">
        <v>37.931670737890542</v>
      </c>
      <c r="BY4839">
        <v>27.954433072435023</v>
      </c>
      <c r="BZ4839">
        <v>1126.1606022903734</v>
      </c>
      <c r="CA4839">
        <v>358.35156854094691</v>
      </c>
      <c r="CB4839">
        <v>213.85210320890016</v>
      </c>
      <c r="CC4839" s="156">
        <v>0.95</v>
      </c>
      <c r="CD4839">
        <v>1600</v>
      </c>
      <c r="CE4839">
        <v>7.9348168891095083E-2</v>
      </c>
      <c r="CF4839">
        <v>2.4674859947902146</v>
      </c>
      <c r="CG4839">
        <v>0.11199642608278462</v>
      </c>
      <c r="CH4839">
        <v>-5.2881960922274116</v>
      </c>
      <c r="CI4839" t="s">
        <v>479</v>
      </c>
    </row>
    <row r="4840" spans="47:87" x14ac:dyDescent="0.3">
      <c r="AU4840">
        <v>0.3</v>
      </c>
      <c r="AV4840">
        <v>19.809696790284264</v>
      </c>
      <c r="AW4840">
        <v>0.34264311861057067</v>
      </c>
      <c r="AX4840">
        <v>1.1577817985643164</v>
      </c>
      <c r="AY4840">
        <v>342.8113151855697</v>
      </c>
      <c r="AZ4840">
        <v>0.10463122459604517</v>
      </c>
      <c r="BA4840">
        <v>448.58823391769278</v>
      </c>
      <c r="BB4840">
        <v>337.27988777463332</v>
      </c>
      <c r="BC4840">
        <v>1</v>
      </c>
      <c r="BD4840">
        <v>39.44335506260488</v>
      </c>
      <c r="BE4840">
        <v>100.51041875128924</v>
      </c>
      <c r="BF4840">
        <v>13.023271951624835</v>
      </c>
      <c r="BG4840">
        <v>5.5958323968400405</v>
      </c>
      <c r="BH4840">
        <v>399.62964689749299</v>
      </c>
      <c r="BI4840">
        <v>0.19999999999999996</v>
      </c>
      <c r="BJ4840">
        <v>2626.861212114658</v>
      </c>
      <c r="BK4840">
        <v>686.8075930865748</v>
      </c>
      <c r="BL4840">
        <v>841.7939266813836</v>
      </c>
      <c r="BM4840">
        <v>910.92003775143735</v>
      </c>
      <c r="BN4840">
        <v>123.55798292407452</v>
      </c>
      <c r="BO4840">
        <v>31.178097717435008</v>
      </c>
      <c r="BP4840">
        <v>2.6456934375127517E-2</v>
      </c>
      <c r="BQ4840">
        <v>100</v>
      </c>
      <c r="BR4840">
        <v>339.97593349470418</v>
      </c>
      <c r="BS4840">
        <v>5.0573860943685621E-2</v>
      </c>
      <c r="BT4840">
        <v>2.7140465531480128E-4</v>
      </c>
      <c r="BU4840">
        <v>20.186481229288713</v>
      </c>
      <c r="BV4840">
        <v>0.56044226481699844</v>
      </c>
      <c r="BW4840">
        <v>14.769451266691567</v>
      </c>
      <c r="BX4840">
        <v>39.186820171890503</v>
      </c>
      <c r="BY4840">
        <v>37.97826897306313</v>
      </c>
      <c r="BZ4840">
        <v>1072.7868007927259</v>
      </c>
      <c r="CA4840">
        <v>189.51433338079175</v>
      </c>
      <c r="CB4840">
        <v>240.24414493703949</v>
      </c>
      <c r="CC4840" s="156">
        <v>0.91</v>
      </c>
      <c r="CD4840">
        <v>1860</v>
      </c>
      <c r="CE4840">
        <v>0.11135291677984438</v>
      </c>
      <c r="CF4840">
        <v>4.4005305836878339</v>
      </c>
      <c r="CG4840">
        <v>0.14161250830576463</v>
      </c>
      <c r="CH4840">
        <v>1.829236110383242</v>
      </c>
      <c r="CI4840">
        <v>17</v>
      </c>
    </row>
    <row r="4841" spans="47:87" x14ac:dyDescent="0.3">
      <c r="AU4841">
        <v>0.3</v>
      </c>
      <c r="AV4841">
        <v>19.36813868358378</v>
      </c>
      <c r="AW4841">
        <v>0.26338548191354361</v>
      </c>
      <c r="AX4841">
        <v>1.1145622224690004</v>
      </c>
      <c r="AY4841">
        <v>347.44841073262859</v>
      </c>
      <c r="AZ4841">
        <v>0.10060391597904587</v>
      </c>
      <c r="BA4841">
        <v>316.15551693156982</v>
      </c>
      <c r="BB4841">
        <v>344.01103797840619</v>
      </c>
      <c r="BC4841">
        <v>1</v>
      </c>
      <c r="BD4841">
        <v>36.346133452183246</v>
      </c>
      <c r="BE4841">
        <v>80.810358932380282</v>
      </c>
      <c r="BF4841">
        <v>20.586493446291239</v>
      </c>
      <c r="BG4841">
        <v>5.3294387430873185</v>
      </c>
      <c r="BH4841">
        <v>439.5800605588235</v>
      </c>
      <c r="BI4841">
        <v>0.20000000000000004</v>
      </c>
      <c r="BJ4841">
        <v>2732.7829359151669</v>
      </c>
      <c r="BK4841">
        <v>683.81578866941572</v>
      </c>
      <c r="BL4841">
        <v>825.20052515642271</v>
      </c>
      <c r="BM4841">
        <v>893.23616255469199</v>
      </c>
      <c r="BN4841">
        <v>95.530162933599428</v>
      </c>
      <c r="BO4841">
        <v>23.732787179370987</v>
      </c>
      <c r="BP4841">
        <v>4.8564149464742266E-2</v>
      </c>
      <c r="BQ4841">
        <v>100</v>
      </c>
      <c r="BR4841">
        <v>361.93039537289332</v>
      </c>
      <c r="BS4841">
        <v>5.30760361074381E-2</v>
      </c>
      <c r="BT4841">
        <v>2.8363918268022893E-4</v>
      </c>
      <c r="BU4841">
        <v>0</v>
      </c>
      <c r="BV4841">
        <v>0.59266017176563468</v>
      </c>
      <c r="BW4841">
        <v>15.173207178226912</v>
      </c>
      <c r="BX4841">
        <v>36.204643321283179</v>
      </c>
      <c r="BY4841">
        <v>40.959824581222293</v>
      </c>
      <c r="BZ4841">
        <v>877.04559316840096</v>
      </c>
      <c r="CA4841">
        <v>259.00098314181878</v>
      </c>
      <c r="CB4841">
        <v>219.99289278153518</v>
      </c>
      <c r="CC4841" s="156">
        <v>0.96</v>
      </c>
      <c r="CD4841">
        <v>1460</v>
      </c>
      <c r="CE4841">
        <v>0.16546070231866716</v>
      </c>
      <c r="CF4841">
        <v>6.0559181979153998</v>
      </c>
      <c r="CG4841">
        <v>0.20283470162795908</v>
      </c>
      <c r="CH4841">
        <v>18.534890450688206</v>
      </c>
      <c r="CI4841">
        <v>8</v>
      </c>
    </row>
    <row r="4842" spans="47:87" x14ac:dyDescent="0.3">
      <c r="AU4842">
        <v>0.3</v>
      </c>
      <c r="AV4842">
        <v>19.956753279132581</v>
      </c>
      <c r="AW4842">
        <v>0.25830556329387772</v>
      </c>
      <c r="AX4842">
        <v>1.0093552047375387</v>
      </c>
      <c r="AY4842">
        <v>329.7564314197125</v>
      </c>
      <c r="AZ4842">
        <v>9.7487982130464751E-2</v>
      </c>
      <c r="BA4842">
        <v>415.5226527463447</v>
      </c>
      <c r="BB4842">
        <v>349.50807056289227</v>
      </c>
      <c r="BC4842">
        <v>1</v>
      </c>
      <c r="BD4842">
        <v>34.894385848838731</v>
      </c>
      <c r="BE4842">
        <v>79.636552476689843</v>
      </c>
      <c r="BF4842">
        <v>12.507442911083185</v>
      </c>
      <c r="BG4842">
        <v>3.6059133347799155</v>
      </c>
      <c r="BH4842">
        <v>421.48488138720575</v>
      </c>
      <c r="BI4842">
        <v>0.2</v>
      </c>
      <c r="BJ4842">
        <v>2549.5175932887346</v>
      </c>
      <c r="BK4842">
        <v>697.24201424868659</v>
      </c>
      <c r="BL4842">
        <v>949.82240953956068</v>
      </c>
      <c r="BM4842">
        <v>1081.4389811178419</v>
      </c>
      <c r="BN4842">
        <v>185.21695009923684</v>
      </c>
      <c r="BO4842">
        <v>23.306240554133058</v>
      </c>
      <c r="BP4842">
        <v>4.3848732120107467E-2</v>
      </c>
      <c r="BQ4842">
        <v>100</v>
      </c>
      <c r="BR4842">
        <v>360.68580106922997</v>
      </c>
      <c r="BS4842">
        <v>5.404342462982778E-2</v>
      </c>
      <c r="BT4842">
        <v>3.1398085808444974E-4</v>
      </c>
      <c r="BU4842">
        <v>0</v>
      </c>
      <c r="BV4842">
        <v>0.55861197365845816</v>
      </c>
      <c r="BW4842">
        <v>14.655780035077763</v>
      </c>
      <c r="BX4842">
        <v>34.896810220813208</v>
      </c>
      <c r="BY4842">
        <v>40.796552270116052</v>
      </c>
      <c r="BZ4842">
        <v>1143.7182081860815</v>
      </c>
      <c r="CA4842">
        <v>313.59727315556864</v>
      </c>
      <c r="CB4842">
        <v>232.20870587825229</v>
      </c>
      <c r="CC4842" s="156">
        <v>0.95</v>
      </c>
      <c r="CD4842">
        <v>940</v>
      </c>
      <c r="CE4842">
        <v>0.22779193990489666</v>
      </c>
      <c r="CF4842">
        <v>7.7774858271397846</v>
      </c>
      <c r="CG4842">
        <v>0.27653785423647043</v>
      </c>
      <c r="CH4842">
        <v>32.379264808046436</v>
      </c>
      <c r="CI4842">
        <v>5</v>
      </c>
    </row>
    <row r="4843" spans="47:87" x14ac:dyDescent="0.3">
      <c r="AU4843">
        <v>0.3</v>
      </c>
      <c r="AV4843">
        <v>19.591590248665089</v>
      </c>
      <c r="AW4843">
        <v>0.32734550556004227</v>
      </c>
      <c r="AX4843">
        <v>1.3497681433414557</v>
      </c>
      <c r="AY4843">
        <v>324.57070189181565</v>
      </c>
      <c r="AZ4843">
        <v>9.1274816535976133E-2</v>
      </c>
      <c r="BA4843">
        <v>431.36569286323015</v>
      </c>
      <c r="BB4843">
        <v>305.43194112417228</v>
      </c>
      <c r="BC4843">
        <v>1</v>
      </c>
      <c r="BD4843">
        <v>36.181658646789572</v>
      </c>
      <c r="BE4843">
        <v>92.162445899361273</v>
      </c>
      <c r="BF4843">
        <v>17.991928323512035</v>
      </c>
      <c r="BG4843">
        <v>6.106715559540179</v>
      </c>
      <c r="BH4843">
        <v>374.12741801999294</v>
      </c>
      <c r="BI4843">
        <v>0.20000000000000007</v>
      </c>
      <c r="BJ4843">
        <v>2298.1956777210794</v>
      </c>
      <c r="BK4843">
        <v>687.76676762732825</v>
      </c>
      <c r="BL4843">
        <v>926.87352918567456</v>
      </c>
      <c r="BM4843">
        <v>920.653422165135</v>
      </c>
      <c r="BN4843">
        <v>85.267518828486985</v>
      </c>
      <c r="BO4843">
        <v>29.873051411655346</v>
      </c>
      <c r="BP4843">
        <v>1.4769675657389163E-2</v>
      </c>
      <c r="BQ4843">
        <v>100</v>
      </c>
      <c r="BR4843">
        <v>343.67864394857827</v>
      </c>
      <c r="BS4843">
        <v>5.9554642961204274E-2</v>
      </c>
      <c r="BT4843">
        <v>2.9976710316336771E-4</v>
      </c>
      <c r="BU4843">
        <v>53.557818197520874</v>
      </c>
      <c r="BV4843">
        <v>0.55751580768502584</v>
      </c>
      <c r="BW4843">
        <v>14.559504448380814</v>
      </c>
      <c r="BX4843">
        <v>36.183627377628682</v>
      </c>
      <c r="BY4843">
        <v>31.546925708982208</v>
      </c>
      <c r="BZ4843">
        <v>1104.371567569126</v>
      </c>
      <c r="CA4843">
        <v>235.31247008310513</v>
      </c>
      <c r="CB4843">
        <v>217.04180797820962</v>
      </c>
      <c r="CC4843" s="156">
        <v>0.76</v>
      </c>
      <c r="CD4843">
        <v>1680</v>
      </c>
      <c r="CE4843">
        <v>0.18069332527297433</v>
      </c>
      <c r="CF4843">
        <v>5.6303161634985255</v>
      </c>
      <c r="CG4843">
        <v>0.18008206448619127</v>
      </c>
      <c r="CH4843">
        <v>15.094573314470715</v>
      </c>
      <c r="CI4843">
        <v>9</v>
      </c>
    </row>
    <row r="4844" spans="47:87" x14ac:dyDescent="0.3">
      <c r="AU4844">
        <v>0.3</v>
      </c>
      <c r="AV4844">
        <v>20.752350531191876</v>
      </c>
      <c r="AW4844">
        <v>0.35441050935547724</v>
      </c>
      <c r="AX4844">
        <v>1.2329922569761986</v>
      </c>
      <c r="AY4844">
        <v>366.89181836058287</v>
      </c>
      <c r="AZ4844">
        <v>0.11101170110059841</v>
      </c>
      <c r="BA4844">
        <v>471.03534961074791</v>
      </c>
      <c r="BB4844">
        <v>391.64139970622438</v>
      </c>
      <c r="BC4844">
        <v>1</v>
      </c>
      <c r="BD4844">
        <v>47.211050310289309</v>
      </c>
      <c r="BE4844">
        <v>100.55048394053854</v>
      </c>
      <c r="BF4844">
        <v>18.561029214691061</v>
      </c>
      <c r="BG4844">
        <v>5.3998014363550757</v>
      </c>
      <c r="BH4844">
        <v>463.51455216791629</v>
      </c>
      <c r="BI4844">
        <v>0.20000000000000004</v>
      </c>
      <c r="BJ4844">
        <v>2418.8167508895772</v>
      </c>
      <c r="BK4844">
        <v>671.93920244620517</v>
      </c>
      <c r="BL4844">
        <v>914.99393302531462</v>
      </c>
      <c r="BM4844">
        <v>798.69476094910658</v>
      </c>
      <c r="BN4844">
        <v>132.64355994880358</v>
      </c>
      <c r="BO4844">
        <v>32.271783287365423</v>
      </c>
      <c r="BP4844">
        <v>2.4568830994735044E-2</v>
      </c>
      <c r="BQ4844">
        <v>100</v>
      </c>
      <c r="BR4844">
        <v>325.38029070046446</v>
      </c>
      <c r="BS4844">
        <v>5.1168672924309662E-2</v>
      </c>
      <c r="BT4844">
        <v>3.216084391363792E-4</v>
      </c>
      <c r="BU4844">
        <v>74.072842889497622</v>
      </c>
      <c r="BV4844">
        <v>0.52521861534620973</v>
      </c>
      <c r="BW4844">
        <v>14.485844863257183</v>
      </c>
      <c r="BX4844">
        <v>35.248363980963546</v>
      </c>
      <c r="BY4844">
        <v>24.968045621704256</v>
      </c>
      <c r="BZ4844">
        <v>1060.4369383818323</v>
      </c>
      <c r="CA4844">
        <v>287.18162067517233</v>
      </c>
      <c r="CB4844">
        <v>245.78626592934208</v>
      </c>
      <c r="CC4844" s="156">
        <v>0.87</v>
      </c>
      <c r="CD4844">
        <v>710</v>
      </c>
      <c r="CE4844">
        <v>0.3480146333509393</v>
      </c>
      <c r="CF4844">
        <v>11.655510497898625</v>
      </c>
      <c r="CG4844">
        <v>0.4326578762333636</v>
      </c>
      <c r="CH4844">
        <v>57.370183251181992</v>
      </c>
      <c r="CI4844">
        <v>3</v>
      </c>
    </row>
    <row r="4845" spans="47:87" x14ac:dyDescent="0.3">
      <c r="AU4845">
        <v>0.3</v>
      </c>
      <c r="AV4845">
        <v>20.285488686006737</v>
      </c>
      <c r="AW4845">
        <v>0.21709135284514605</v>
      </c>
      <c r="AX4845">
        <v>1.1505771061110968</v>
      </c>
      <c r="AY4845">
        <v>334.93617113196609</v>
      </c>
      <c r="AZ4845">
        <v>0.11700930965325297</v>
      </c>
      <c r="BA4845">
        <v>388.10666294700587</v>
      </c>
      <c r="BB4845">
        <v>327.40027140976548</v>
      </c>
      <c r="BC4845">
        <v>1</v>
      </c>
      <c r="BD4845">
        <v>43.552370189599799</v>
      </c>
      <c r="BE4845">
        <v>103.62193626282469</v>
      </c>
      <c r="BF4845">
        <v>11.935074550296447</v>
      </c>
      <c r="BG4845">
        <v>5.9734181324515907</v>
      </c>
      <c r="BH4845">
        <v>403.96895578153703</v>
      </c>
      <c r="BI4845">
        <v>0.19999999999999996</v>
      </c>
      <c r="BJ4845">
        <v>2466.3766620387241</v>
      </c>
      <c r="BK4845">
        <v>696.71623202833496</v>
      </c>
      <c r="BL4845">
        <v>875.79209673030766</v>
      </c>
      <c r="BM4845">
        <v>931.52421691223708</v>
      </c>
      <c r="BN4845">
        <v>136.85625380027858</v>
      </c>
      <c r="BO4845">
        <v>19.497992534078371</v>
      </c>
      <c r="BP4845">
        <v>4.7554205712118665E-2</v>
      </c>
      <c r="BQ4845">
        <v>100</v>
      </c>
      <c r="BR4845">
        <v>380.80132589813076</v>
      </c>
      <c r="BS4845">
        <v>5.5769156141461655E-2</v>
      </c>
      <c r="BT4845">
        <v>3.0571776109363901E-4</v>
      </c>
      <c r="BU4845">
        <v>0</v>
      </c>
      <c r="BV4845">
        <v>0.5483029862218477</v>
      </c>
      <c r="BW4845">
        <v>13.448001380653047</v>
      </c>
      <c r="BX4845">
        <v>36.343859561885374</v>
      </c>
      <c r="BY4845">
        <v>35.854074716021898</v>
      </c>
      <c r="BZ4845">
        <v>1162.9867828354068</v>
      </c>
      <c r="CA4845">
        <v>371.03737495134015</v>
      </c>
      <c r="CB4845">
        <v>221.16823933690182</v>
      </c>
      <c r="CC4845" s="156">
        <v>1.05</v>
      </c>
      <c r="CD4845">
        <v>1000</v>
      </c>
      <c r="CE4845">
        <v>0.18462076108242198</v>
      </c>
      <c r="CF4845">
        <v>6.7822959386165227</v>
      </c>
      <c r="CG4845">
        <v>0.21904667666787395</v>
      </c>
      <c r="CH4845">
        <v>27.037093591275948</v>
      </c>
      <c r="CI4845">
        <v>7</v>
      </c>
    </row>
    <row r="4846" spans="47:87" x14ac:dyDescent="0.3">
      <c r="AU4846">
        <v>0.3</v>
      </c>
      <c r="AV4846">
        <v>19.170383617135855</v>
      </c>
      <c r="AW4846">
        <v>0.31553648144412294</v>
      </c>
      <c r="AX4846">
        <v>0.78068537755136802</v>
      </c>
      <c r="AY4846">
        <v>337.09840903628645</v>
      </c>
      <c r="AZ4846">
        <v>0.10805529481299191</v>
      </c>
      <c r="BA4846">
        <v>482.70973975598281</v>
      </c>
      <c r="BB4846">
        <v>323.92061713559593</v>
      </c>
      <c r="BC4846">
        <v>1</v>
      </c>
      <c r="BD4846">
        <v>33.167328686957219</v>
      </c>
      <c r="BE4846">
        <v>101.0016000986015</v>
      </c>
      <c r="BF4846">
        <v>27.010352497147391</v>
      </c>
      <c r="BG4846">
        <v>5.455726346896868</v>
      </c>
      <c r="BH4846">
        <v>408.84053331122163</v>
      </c>
      <c r="BI4846">
        <v>0.19999999999999993</v>
      </c>
      <c r="BJ4846">
        <v>2643.4094283050367</v>
      </c>
      <c r="BK4846">
        <v>686.12449156831201</v>
      </c>
      <c r="BL4846">
        <v>824.05261597207675</v>
      </c>
      <c r="BM4846">
        <v>775.37549537713539</v>
      </c>
      <c r="BN4846">
        <v>124.24922086155664</v>
      </c>
      <c r="BO4846">
        <v>28.326452514545284</v>
      </c>
      <c r="BP4846">
        <v>7.1040739461079486E-2</v>
      </c>
      <c r="BQ4846">
        <v>100</v>
      </c>
      <c r="BR4846">
        <v>329.53377520085064</v>
      </c>
      <c r="BS4846">
        <v>5.2504777065565424E-2</v>
      </c>
      <c r="BT4846">
        <v>2.9594212295330443E-4</v>
      </c>
      <c r="BU4846">
        <v>0</v>
      </c>
      <c r="BV4846">
        <v>0.53285291259592571</v>
      </c>
      <c r="BW4846">
        <v>14.156555694522051</v>
      </c>
      <c r="BX4846">
        <v>34.459381993559234</v>
      </c>
      <c r="BY4846">
        <v>29.008101270527234</v>
      </c>
      <c r="BZ4846">
        <v>1024.5236219329497</v>
      </c>
      <c r="CA4846">
        <v>315.64536030900115</v>
      </c>
      <c r="CB4846">
        <v>229.61971102701861</v>
      </c>
      <c r="CC4846" s="156">
        <v>0.83</v>
      </c>
      <c r="CD4846">
        <v>2440</v>
      </c>
      <c r="CE4846">
        <v>0.18593306768660089</v>
      </c>
      <c r="CF4846">
        <v>6.6446571379465489</v>
      </c>
      <c r="CG4846">
        <v>0.22261908574209083</v>
      </c>
      <c r="CH4846">
        <v>21.082911833018983</v>
      </c>
      <c r="CI4846">
        <v>7</v>
      </c>
    </row>
    <row r="4847" spans="47:87" x14ac:dyDescent="0.3">
      <c r="AU4847">
        <v>0.3</v>
      </c>
      <c r="AV4847">
        <v>18.643098837469591</v>
      </c>
      <c r="AW4847">
        <v>0.33676521298950673</v>
      </c>
      <c r="AX4847">
        <v>2.182863490884515</v>
      </c>
      <c r="AY4847">
        <v>344.18587637264329</v>
      </c>
      <c r="AZ4847">
        <v>9.5246940363875959E-2</v>
      </c>
      <c r="BA4847">
        <v>431.07955135434179</v>
      </c>
      <c r="BB4847">
        <v>303.86557232854653</v>
      </c>
      <c r="BC4847">
        <v>1</v>
      </c>
      <c r="BD4847">
        <v>39.812913713166324</v>
      </c>
      <c r="BE4847">
        <v>110.74898411294112</v>
      </c>
      <c r="BF4847">
        <v>21.243028883206669</v>
      </c>
      <c r="BG4847">
        <v>3.6034768847231993</v>
      </c>
      <c r="BH4847">
        <v>379.69524606442741</v>
      </c>
      <c r="BI4847">
        <v>0.20000000000000004</v>
      </c>
      <c r="BJ4847">
        <v>2336.0792899887897</v>
      </c>
      <c r="BK4847">
        <v>678.88947103720329</v>
      </c>
      <c r="BL4847">
        <v>834.10176722974415</v>
      </c>
      <c r="BM4847">
        <v>903.60781194486049</v>
      </c>
      <c r="BN4847">
        <v>218.48724838392926</v>
      </c>
      <c r="BO4847">
        <v>30.632394496082192</v>
      </c>
      <c r="BP4847">
        <v>2.7357150826182574E-2</v>
      </c>
      <c r="BQ4847">
        <v>100</v>
      </c>
      <c r="BR4847">
        <v>329.5622396935085</v>
      </c>
      <c r="BS4847">
        <v>5.5787526558849485E-2</v>
      </c>
      <c r="BT4847">
        <v>2.9199055627529314E-4</v>
      </c>
      <c r="BU4847">
        <v>11.506004932157722</v>
      </c>
      <c r="BV4847">
        <v>0.5294825024761346</v>
      </c>
      <c r="BW4847">
        <v>13.929277074035081</v>
      </c>
      <c r="BX4847">
        <v>36.254785168485093</v>
      </c>
      <c r="BY4847">
        <v>32.080963607816173</v>
      </c>
      <c r="BZ4847">
        <v>1105.4361243588664</v>
      </c>
      <c r="CA4847">
        <v>127.66796143347224</v>
      </c>
      <c r="CB4847">
        <v>225.89355294467902</v>
      </c>
      <c r="CC4847" s="156">
        <v>1.06</v>
      </c>
      <c r="CD4847">
        <v>1650</v>
      </c>
      <c r="CE4847">
        <v>0.10606590752958556</v>
      </c>
      <c r="CF4847">
        <v>4.9132112514511181</v>
      </c>
      <c r="CG4847">
        <v>0.13855179017946373</v>
      </c>
      <c r="CH4847">
        <v>0.24867551013229697</v>
      </c>
      <c r="CI4847">
        <v>22</v>
      </c>
    </row>
    <row r="4848" spans="47:87" x14ac:dyDescent="0.3">
      <c r="AU4848">
        <v>0.3</v>
      </c>
      <c r="AV4848">
        <v>20.56481365503857</v>
      </c>
      <c r="AW4848">
        <v>0.27688120325921206</v>
      </c>
      <c r="AX4848">
        <v>0.13272711092945516</v>
      </c>
      <c r="AY4848">
        <v>336.72915618896872</v>
      </c>
      <c r="AZ4848">
        <v>0.11185448593119146</v>
      </c>
      <c r="BA4848">
        <v>474.44815368686409</v>
      </c>
      <c r="BB4848">
        <v>380.89129627645127</v>
      </c>
      <c r="BC4848">
        <v>1</v>
      </c>
      <c r="BD4848">
        <v>40.425759023015729</v>
      </c>
      <c r="BE4848">
        <v>113.40534094991699</v>
      </c>
      <c r="BF4848">
        <v>14.435928231235211</v>
      </c>
      <c r="BG4848">
        <v>5.0466313237498275</v>
      </c>
      <c r="BH4848">
        <v>433.16496913308754</v>
      </c>
      <c r="BI4848">
        <v>0.20000000000000004</v>
      </c>
      <c r="BJ4848">
        <v>2489.3870243849146</v>
      </c>
      <c r="BK4848">
        <v>682.93044980638388</v>
      </c>
      <c r="BL4848">
        <v>842.87206646141021</v>
      </c>
      <c r="BM4848">
        <v>940.58219932029454</v>
      </c>
      <c r="BN4848">
        <v>181.51129465005442</v>
      </c>
      <c r="BO4848">
        <v>24.578415598771485</v>
      </c>
      <c r="BP4848">
        <v>9.597195553905491E-2</v>
      </c>
      <c r="BQ4848">
        <v>100</v>
      </c>
      <c r="BR4848">
        <v>361.60607837909822</v>
      </c>
      <c r="BS4848">
        <v>5.1815316993631934E-2</v>
      </c>
      <c r="BT4848">
        <v>3.2738074276750099E-4</v>
      </c>
      <c r="BU4848">
        <v>11.239767537429096</v>
      </c>
      <c r="BV4848">
        <v>0.55351570028958352</v>
      </c>
      <c r="BW4848">
        <v>15.444210420894022</v>
      </c>
      <c r="BX4848">
        <v>35.270058832048392</v>
      </c>
      <c r="BY4848">
        <v>34.300794683692743</v>
      </c>
      <c r="BZ4848">
        <v>1007.2480546516001</v>
      </c>
      <c r="CA4848">
        <v>300.96991989269975</v>
      </c>
      <c r="CB4848">
        <v>230.95007764295261</v>
      </c>
      <c r="CC4848" s="156">
        <v>1.01</v>
      </c>
      <c r="CD4848">
        <v>570</v>
      </c>
      <c r="CE4848">
        <v>0.22067525502981589</v>
      </c>
      <c r="CF4848">
        <v>7.689761410579079</v>
      </c>
      <c r="CG4848">
        <v>0.2621005893555558</v>
      </c>
      <c r="CH4848">
        <v>25.59487283936646</v>
      </c>
      <c r="CI4848">
        <v>6</v>
      </c>
    </row>
    <row r="4849" spans="47:87" x14ac:dyDescent="0.3">
      <c r="AU4849">
        <v>0.3</v>
      </c>
      <c r="AV4849">
        <v>23.657945484407062</v>
      </c>
      <c r="AW4849">
        <v>0.30923802435093883</v>
      </c>
      <c r="AX4849">
        <v>0.89308147796800008</v>
      </c>
      <c r="AY4849">
        <v>349.93186357382848</v>
      </c>
      <c r="AZ4849">
        <v>0.10361750569020442</v>
      </c>
      <c r="BA4849">
        <v>381.87816788092687</v>
      </c>
      <c r="BB4849">
        <v>353.574383756896</v>
      </c>
      <c r="BC4849">
        <v>1</v>
      </c>
      <c r="BD4849">
        <v>35.698602044583303</v>
      </c>
      <c r="BE4849">
        <v>115.72053274810243</v>
      </c>
      <c r="BF4849">
        <v>16.064375491363801</v>
      </c>
      <c r="BG4849">
        <v>4.7156246000392894</v>
      </c>
      <c r="BH4849">
        <v>404.20493079173394</v>
      </c>
      <c r="BI4849">
        <v>0.19999999999999998</v>
      </c>
      <c r="BJ4849">
        <v>2788.6551309015431</v>
      </c>
      <c r="BK4849">
        <v>684.53356882767946</v>
      </c>
      <c r="BL4849">
        <v>946.17410665966167</v>
      </c>
      <c r="BM4849">
        <v>1054.8026886028038</v>
      </c>
      <c r="BN4849">
        <v>123.80615326279496</v>
      </c>
      <c r="BO4849">
        <v>27.946550504711446</v>
      </c>
      <c r="BP4849">
        <v>4.7121366373236113E-2</v>
      </c>
      <c r="BQ4849">
        <v>100</v>
      </c>
      <c r="BR4849">
        <v>361.45688315813038</v>
      </c>
      <c r="BS4849">
        <v>5.5987230701349672E-2</v>
      </c>
      <c r="BT4849">
        <v>3.0138803847170643E-4</v>
      </c>
      <c r="BU4849">
        <v>0</v>
      </c>
      <c r="BV4849">
        <v>0.56706545207433434</v>
      </c>
      <c r="BW4849">
        <v>14.34238360159517</v>
      </c>
      <c r="BX4849">
        <v>36.455482252403264</v>
      </c>
      <c r="BY4849">
        <v>31.069932921985266</v>
      </c>
      <c r="BZ4849">
        <v>1168.8290998404329</v>
      </c>
      <c r="CA4849">
        <v>238.38905195399349</v>
      </c>
      <c r="CB4849">
        <v>234.74094870613169</v>
      </c>
      <c r="CC4849" s="156">
        <v>0.67</v>
      </c>
      <c r="CD4849">
        <v>2370</v>
      </c>
      <c r="CE4849">
        <v>0.22735494071767182</v>
      </c>
      <c r="CF4849">
        <v>6.3320420740385632</v>
      </c>
      <c r="CG4849">
        <v>0.21769027635137944</v>
      </c>
      <c r="CH4849">
        <v>25.996694056106726</v>
      </c>
      <c r="CI4849">
        <v>6</v>
      </c>
    </row>
    <row r="4850" spans="47:87" x14ac:dyDescent="0.3">
      <c r="AU4850">
        <v>0.3</v>
      </c>
      <c r="AV4850">
        <v>18.292441575567615</v>
      </c>
      <c r="AW4850">
        <v>0.29978690017017179</v>
      </c>
      <c r="AX4850">
        <v>2.4233939798621247</v>
      </c>
      <c r="AY4850">
        <v>344.46993625412949</v>
      </c>
      <c r="AZ4850">
        <v>9.9071455342494549E-2</v>
      </c>
      <c r="BA4850">
        <v>412.67094245246335</v>
      </c>
      <c r="BB4850">
        <v>313.83368912505762</v>
      </c>
      <c r="BC4850">
        <v>1</v>
      </c>
      <c r="BD4850">
        <v>35.672766587106779</v>
      </c>
      <c r="BE4850">
        <v>99.948341213615436</v>
      </c>
      <c r="BF4850">
        <v>15.708684332461269</v>
      </c>
      <c r="BG4850">
        <v>5.5867083129689066</v>
      </c>
      <c r="BH4850">
        <v>433.21648931041733</v>
      </c>
      <c r="BI4850">
        <v>0.2</v>
      </c>
      <c r="BJ4850">
        <v>2545.7123316237908</v>
      </c>
      <c r="BK4850">
        <v>680.47291281923742</v>
      </c>
      <c r="BL4850">
        <v>833.32747073194537</v>
      </c>
      <c r="BM4850">
        <v>928.62988711940022</v>
      </c>
      <c r="BN4850">
        <v>154.64634532061297</v>
      </c>
      <c r="BO4850">
        <v>27.022027722096517</v>
      </c>
      <c r="BP4850">
        <v>5.4230890457150814E-2</v>
      </c>
      <c r="BQ4850">
        <v>100</v>
      </c>
      <c r="BR4850">
        <v>281.9020350255638</v>
      </c>
      <c r="BS4850">
        <v>5.4453804997451283E-2</v>
      </c>
      <c r="BT4850">
        <v>3.0256092632706231E-4</v>
      </c>
      <c r="BU4850">
        <v>25.454917760533828</v>
      </c>
      <c r="BV4850">
        <v>0.55497640792802339</v>
      </c>
      <c r="BW4850">
        <v>15.238745548441491</v>
      </c>
      <c r="BX4850">
        <v>37.129739122462574</v>
      </c>
      <c r="BY4850">
        <v>33.285225538015546</v>
      </c>
      <c r="BZ4850">
        <v>1140.668911667877</v>
      </c>
      <c r="CA4850">
        <v>311.24799461463886</v>
      </c>
      <c r="CB4850">
        <v>215.34395234243402</v>
      </c>
      <c r="CC4850" s="156">
        <v>0.91</v>
      </c>
      <c r="CD4850">
        <v>1200</v>
      </c>
      <c r="CE4850">
        <v>0.23617416554740367</v>
      </c>
      <c r="CF4850">
        <v>8.1565788391320542</v>
      </c>
      <c r="CG4850">
        <v>0.28154618426260802</v>
      </c>
      <c r="CH4850">
        <v>35.350903508781947</v>
      </c>
      <c r="CI4850">
        <v>5</v>
      </c>
    </row>
    <row r="4851" spans="47:87" x14ac:dyDescent="0.3">
      <c r="AU4851">
        <v>0.3</v>
      </c>
      <c r="AV4851">
        <v>19.184364663008051</v>
      </c>
      <c r="AW4851">
        <v>0.31862476521833299</v>
      </c>
      <c r="AX4851">
        <v>1.4844974544982263</v>
      </c>
      <c r="AY4851">
        <v>325.14658543197453</v>
      </c>
      <c r="AZ4851">
        <v>0.10798943662072208</v>
      </c>
      <c r="BA4851">
        <v>445.24178189765217</v>
      </c>
      <c r="BB4851">
        <v>339.07595602456371</v>
      </c>
      <c r="BC4851">
        <v>1</v>
      </c>
      <c r="BD4851">
        <v>54.907146659846916</v>
      </c>
      <c r="BE4851">
        <v>85.187474232537582</v>
      </c>
      <c r="BF4851">
        <v>20.202000149543565</v>
      </c>
      <c r="BG4851">
        <v>5.2200911409792141</v>
      </c>
      <c r="BH4851">
        <v>413.368386338775</v>
      </c>
      <c r="BI4851">
        <v>0.20000000000000004</v>
      </c>
      <c r="BJ4851">
        <v>2754.3724670223551</v>
      </c>
      <c r="BK4851">
        <v>675.54922967942866</v>
      </c>
      <c r="BL4851">
        <v>879.62721357855162</v>
      </c>
      <c r="BM4851">
        <v>893.42735849011967</v>
      </c>
      <c r="BN4851">
        <v>179.73672142819566</v>
      </c>
      <c r="BO4851">
        <v>29.052774071038598</v>
      </c>
      <c r="BP4851">
        <v>1.7248427509974882E-2</v>
      </c>
      <c r="BQ4851">
        <v>100</v>
      </c>
      <c r="BR4851">
        <v>315.67123899485904</v>
      </c>
      <c r="BS4851">
        <v>4.9679620121413554E-2</v>
      </c>
      <c r="BT4851">
        <v>3.0406828332957188E-4</v>
      </c>
      <c r="BU4851">
        <v>13.524808150700972</v>
      </c>
      <c r="BV4851">
        <v>0.56186087506230808</v>
      </c>
      <c r="BW4851">
        <v>14.102780554684571</v>
      </c>
      <c r="BX4851">
        <v>33.16294365978866</v>
      </c>
      <c r="BY4851">
        <v>32.557005085108194</v>
      </c>
      <c r="BZ4851">
        <v>924.96048837906119</v>
      </c>
      <c r="CA4851">
        <v>259.59089989331545</v>
      </c>
      <c r="CB4851">
        <v>229.80546267007549</v>
      </c>
      <c r="CC4851" s="156">
        <v>0.91</v>
      </c>
      <c r="CD4851">
        <v>1700</v>
      </c>
      <c r="CE4851">
        <v>0.23998500231861808</v>
      </c>
      <c r="CF4851">
        <v>6.7546622612042597</v>
      </c>
      <c r="CG4851">
        <v>0.29212900974140105</v>
      </c>
      <c r="CH4851">
        <v>29.486028148076734</v>
      </c>
      <c r="CI4851">
        <v>5</v>
      </c>
    </row>
    <row r="4852" spans="47:87" x14ac:dyDescent="0.3">
      <c r="AU4852">
        <v>0.3</v>
      </c>
      <c r="AV4852">
        <v>19.42504100864145</v>
      </c>
      <c r="AW4852">
        <v>0.31467911370319723</v>
      </c>
      <c r="AX4852">
        <v>2.5091826590491713</v>
      </c>
      <c r="AY4852">
        <v>309.7540427485331</v>
      </c>
      <c r="AZ4852">
        <v>0.10486573493401335</v>
      </c>
      <c r="BA4852">
        <v>397.57644962031799</v>
      </c>
      <c r="BB4852">
        <v>303.09050972945249</v>
      </c>
      <c r="BC4852">
        <v>1</v>
      </c>
      <c r="BD4852">
        <v>35.044563371588069</v>
      </c>
      <c r="BE4852">
        <v>108.70887056939732</v>
      </c>
      <c r="BF4852">
        <v>5.7416741144833807</v>
      </c>
      <c r="BG4852">
        <v>4.8207126290829336</v>
      </c>
      <c r="BH4852">
        <v>410.40004409218085</v>
      </c>
      <c r="BI4852">
        <v>0.2</v>
      </c>
      <c r="BJ4852">
        <v>2515.896982812345</v>
      </c>
      <c r="BK4852">
        <v>671.80288799598384</v>
      </c>
      <c r="BL4852">
        <v>920.36159658448412</v>
      </c>
      <c r="BM4852">
        <v>951.210475428834</v>
      </c>
      <c r="BN4852">
        <v>228.76444813413852</v>
      </c>
      <c r="BO4852">
        <v>28.372978793044457</v>
      </c>
      <c r="BP4852">
        <v>5.5876478576307023E-2</v>
      </c>
      <c r="BQ4852">
        <v>100</v>
      </c>
      <c r="BR4852">
        <v>298.54307423228158</v>
      </c>
      <c r="BS4852">
        <v>5.4788283058811331E-2</v>
      </c>
      <c r="BT4852">
        <v>3.0876335864700097E-4</v>
      </c>
      <c r="BU4852">
        <v>0</v>
      </c>
      <c r="BV4852">
        <v>0.56174390549158693</v>
      </c>
      <c r="BW4852">
        <v>16.343198550018887</v>
      </c>
      <c r="BX4852">
        <v>38.582239690626388</v>
      </c>
      <c r="BY4852">
        <v>33.165093857413169</v>
      </c>
      <c r="BZ4852">
        <v>927.42764796102415</v>
      </c>
      <c r="CA4852">
        <v>214.95135970945131</v>
      </c>
      <c r="CB4852">
        <v>223.07685472842593</v>
      </c>
      <c r="CC4852" s="156">
        <v>1.17</v>
      </c>
      <c r="CD4852">
        <v>1360</v>
      </c>
      <c r="CE4852">
        <v>0.12050366156261849</v>
      </c>
      <c r="CF4852">
        <v>4.1989127968433708</v>
      </c>
      <c r="CG4852">
        <v>0.14978555195412066</v>
      </c>
      <c r="CH4852">
        <v>2.1978868886041165</v>
      </c>
      <c r="CI4852">
        <v>16</v>
      </c>
    </row>
    <row r="4853" spans="47:87" x14ac:dyDescent="0.3">
      <c r="AU4853">
        <v>0.3</v>
      </c>
      <c r="AV4853">
        <v>17.527170709153388</v>
      </c>
      <c r="AW4853">
        <v>0.2733768381459839</v>
      </c>
      <c r="AX4853">
        <v>6.1421486296978689E-2</v>
      </c>
      <c r="AY4853">
        <v>290.46559615873167</v>
      </c>
      <c r="AZ4853">
        <v>0.10657821182844134</v>
      </c>
      <c r="BA4853">
        <v>458.60822075830515</v>
      </c>
      <c r="BB4853">
        <v>311.07988084718812</v>
      </c>
      <c r="BC4853">
        <v>1</v>
      </c>
      <c r="BD4853">
        <v>39.282020687892654</v>
      </c>
      <c r="BE4853">
        <v>94.690276260289821</v>
      </c>
      <c r="BF4853">
        <v>3.1281378968315652</v>
      </c>
      <c r="BG4853">
        <v>5.082737098052803</v>
      </c>
      <c r="BH4853">
        <v>385.3641721154728</v>
      </c>
      <c r="BI4853">
        <v>0.2</v>
      </c>
      <c r="BJ4853">
        <v>2586.6571035965353</v>
      </c>
      <c r="BK4853">
        <v>697.19508130553595</v>
      </c>
      <c r="BL4853">
        <v>895.26464780122001</v>
      </c>
      <c r="BM4853">
        <v>991.15274686730356</v>
      </c>
      <c r="BN4853">
        <v>146.46173832866162</v>
      </c>
      <c r="BO4853">
        <v>24.606640365395041</v>
      </c>
      <c r="BP4853">
        <v>5.3603606407579288E-2</v>
      </c>
      <c r="BQ4853">
        <v>100</v>
      </c>
      <c r="BR4853">
        <v>326.73948400133594</v>
      </c>
      <c r="BS4853">
        <v>5.6736447745193319E-2</v>
      </c>
      <c r="BT4853">
        <v>2.8806097052521388E-4</v>
      </c>
      <c r="BU4853">
        <v>42.248697688015532</v>
      </c>
      <c r="BV4853">
        <v>0.52897877458560449</v>
      </c>
      <c r="BW4853">
        <v>14.809069885383549</v>
      </c>
      <c r="BX4853">
        <v>37.380749013238059</v>
      </c>
      <c r="BY4853">
        <v>32.460302999406643</v>
      </c>
      <c r="BZ4853">
        <v>1289.2694577025859</v>
      </c>
      <c r="CA4853">
        <v>292.76423753144758</v>
      </c>
      <c r="CB4853">
        <v>227.01679531861245</v>
      </c>
      <c r="CC4853" s="156">
        <v>0.83</v>
      </c>
      <c r="CD4853">
        <v>1820</v>
      </c>
      <c r="CE4853">
        <v>0.23415767668030441</v>
      </c>
      <c r="CF4853">
        <v>6.8200864271417192</v>
      </c>
      <c r="CG4853">
        <v>0.22716704606119842</v>
      </c>
      <c r="CH4853">
        <v>26.451393619738553</v>
      </c>
      <c r="CI4853">
        <v>6</v>
      </c>
    </row>
    <row r="4854" spans="47:87" x14ac:dyDescent="0.3">
      <c r="AU4854">
        <v>0.3</v>
      </c>
      <c r="AV4854">
        <v>17.963809312106676</v>
      </c>
      <c r="AW4854">
        <v>0.31160863961500379</v>
      </c>
      <c r="AX4854">
        <v>1.1169268603128109</v>
      </c>
      <c r="AY4854">
        <v>349.08808992424912</v>
      </c>
      <c r="AZ4854">
        <v>8.6766512539951185E-2</v>
      </c>
      <c r="BA4854">
        <v>409.76298011832608</v>
      </c>
      <c r="BB4854">
        <v>296.84685865410518</v>
      </c>
      <c r="BC4854">
        <v>1</v>
      </c>
      <c r="BD4854">
        <v>45.619489026056058</v>
      </c>
      <c r="BE4854">
        <v>98.438151160543356</v>
      </c>
      <c r="BF4854">
        <v>12.404437825712309</v>
      </c>
      <c r="BG4854">
        <v>5.2168725892822456</v>
      </c>
      <c r="BH4854">
        <v>440.68983043902898</v>
      </c>
      <c r="BI4854">
        <v>0.19999999999999996</v>
      </c>
      <c r="BJ4854">
        <v>2551.5395859206133</v>
      </c>
      <c r="BK4854">
        <v>682.1440694907526</v>
      </c>
      <c r="BL4854">
        <v>957.41813878598919</v>
      </c>
      <c r="BM4854">
        <v>912.35664840832658</v>
      </c>
      <c r="BN4854">
        <v>192.04949579846166</v>
      </c>
      <c r="BO4854">
        <v>28.17970867855627</v>
      </c>
      <c r="BP4854">
        <v>4.5272378139680332E-2</v>
      </c>
      <c r="BQ4854">
        <v>100</v>
      </c>
      <c r="BR4854">
        <v>283.2524681069886</v>
      </c>
      <c r="BS4854">
        <v>5.1474085991362238E-2</v>
      </c>
      <c r="BT4854">
        <v>3.083317536514427E-4</v>
      </c>
      <c r="BU4854">
        <v>0</v>
      </c>
      <c r="BV4854">
        <v>0.5545628732347283</v>
      </c>
      <c r="BW4854">
        <v>15.027440025358944</v>
      </c>
      <c r="BX4854">
        <v>32.846626614119593</v>
      </c>
      <c r="BY4854">
        <v>32.937284447697486</v>
      </c>
      <c r="BZ4854">
        <v>1037.9667928569986</v>
      </c>
      <c r="CA4854">
        <v>319.01912119810436</v>
      </c>
      <c r="CB4854">
        <v>243.87651139728212</v>
      </c>
      <c r="CC4854" s="156">
        <v>0.97</v>
      </c>
      <c r="CD4854">
        <v>1810</v>
      </c>
      <c r="CE4854">
        <v>0.13462304108388157</v>
      </c>
      <c r="CF4854">
        <v>4.6636424206081806</v>
      </c>
      <c r="CG4854">
        <v>0.16124871039260325</v>
      </c>
      <c r="CH4854">
        <v>11.404834410518934</v>
      </c>
      <c r="CI4854">
        <v>11</v>
      </c>
    </row>
    <row r="4855" spans="47:87" x14ac:dyDescent="0.3">
      <c r="AU4855">
        <v>0.3</v>
      </c>
      <c r="AV4855">
        <v>20.808208222907812</v>
      </c>
      <c r="AW4855">
        <v>0.29336800250176842</v>
      </c>
      <c r="AX4855">
        <v>1.6770584411033034</v>
      </c>
      <c r="AY4855">
        <v>338.30871614969578</v>
      </c>
      <c r="AZ4855">
        <v>0.11476809593718941</v>
      </c>
      <c r="BA4855">
        <v>431.57862033137059</v>
      </c>
      <c r="BB4855">
        <v>374.10292854727425</v>
      </c>
      <c r="BC4855">
        <v>1</v>
      </c>
      <c r="BD4855">
        <v>39.507265592037974</v>
      </c>
      <c r="BE4855">
        <v>96.097914974456486</v>
      </c>
      <c r="BF4855">
        <v>17.657550554275964</v>
      </c>
      <c r="BG4855">
        <v>3.8457183558895562</v>
      </c>
      <c r="BH4855">
        <v>433.54173220773237</v>
      </c>
      <c r="BI4855">
        <v>0.2</v>
      </c>
      <c r="BJ4855">
        <v>2111.5206966405199</v>
      </c>
      <c r="BK4855">
        <v>681.92715821491993</v>
      </c>
      <c r="BL4855">
        <v>848.13370107532955</v>
      </c>
      <c r="BM4855">
        <v>950.1065057322503</v>
      </c>
      <c r="BN4855">
        <v>198.16607080736591</v>
      </c>
      <c r="BO4855">
        <v>26.636729614904603</v>
      </c>
      <c r="BP4855">
        <v>2.9529267907345946E-2</v>
      </c>
      <c r="BQ4855">
        <v>100</v>
      </c>
      <c r="BR4855">
        <v>285.43382686219354</v>
      </c>
      <c r="BS4855">
        <v>5.3993451534639088E-2</v>
      </c>
      <c r="BT4855">
        <v>3.2003065197119324E-4</v>
      </c>
      <c r="BU4855">
        <v>0</v>
      </c>
      <c r="BV4855">
        <v>0.55190063727412497</v>
      </c>
      <c r="BW4855">
        <v>16.108175476063067</v>
      </c>
      <c r="BX4855">
        <v>38.692513195802277</v>
      </c>
      <c r="BY4855">
        <v>36.407894033398918</v>
      </c>
      <c r="BZ4855">
        <v>975.28939276308051</v>
      </c>
      <c r="CA4855">
        <v>392.52102406042383</v>
      </c>
      <c r="CB4855">
        <v>252.99275843037509</v>
      </c>
      <c r="CC4855" s="156">
        <v>1.18</v>
      </c>
      <c r="CD4855">
        <v>1200</v>
      </c>
      <c r="CE4855">
        <v>0.15875145739426277</v>
      </c>
      <c r="CF4855">
        <v>5.7861758759672099</v>
      </c>
      <c r="CG4855">
        <v>0.21128588001396401</v>
      </c>
      <c r="CH4855">
        <v>16.173828658215701</v>
      </c>
      <c r="CI4855">
        <v>8</v>
      </c>
    </row>
    <row r="4856" spans="47:87" x14ac:dyDescent="0.3">
      <c r="AU4856">
        <v>0.3</v>
      </c>
      <c r="AV4856">
        <v>20.422078748630963</v>
      </c>
      <c r="AW4856">
        <v>0.30676354303805375</v>
      </c>
      <c r="AX4856">
        <v>1.0149350940273945</v>
      </c>
      <c r="AY4856">
        <v>307.32486731815021</v>
      </c>
      <c r="AZ4856">
        <v>9.7179888526070679E-2</v>
      </c>
      <c r="BA4856">
        <v>445.53611178280636</v>
      </c>
      <c r="BB4856">
        <v>357.98469293464251</v>
      </c>
      <c r="BC4856">
        <v>1</v>
      </c>
      <c r="BD4856">
        <v>42.344121565225805</v>
      </c>
      <c r="BE4856">
        <v>115.72035486513806</v>
      </c>
      <c r="BF4856">
        <v>13.489497795900698</v>
      </c>
      <c r="BG4856">
        <v>4.3659545167407137</v>
      </c>
      <c r="BH4856">
        <v>346.64761026415727</v>
      </c>
      <c r="BI4856">
        <v>0.2</v>
      </c>
      <c r="BJ4856">
        <v>2610.8839214915133</v>
      </c>
      <c r="BK4856">
        <v>684.57934173255194</v>
      </c>
      <c r="BL4856">
        <v>871.45066391145622</v>
      </c>
      <c r="BM4856">
        <v>965.31730618519555</v>
      </c>
      <c r="BN4856">
        <v>174.25795562836322</v>
      </c>
      <c r="BO4856">
        <v>27.571328597430806</v>
      </c>
      <c r="BP4856">
        <v>6.516696212565494E-2</v>
      </c>
      <c r="BQ4856">
        <v>100</v>
      </c>
      <c r="BR4856">
        <v>337.54706867775309</v>
      </c>
      <c r="BS4856">
        <v>5.630722546544685E-2</v>
      </c>
      <c r="BT4856">
        <v>3.3356295463872438E-4</v>
      </c>
      <c r="BU4856">
        <v>0</v>
      </c>
      <c r="BV4856">
        <v>0.5784823761227218</v>
      </c>
      <c r="BW4856">
        <v>14.543071327082233</v>
      </c>
      <c r="BX4856">
        <v>35.285393879606303</v>
      </c>
      <c r="BY4856">
        <v>35.839107287022628</v>
      </c>
      <c r="BZ4856">
        <v>1059.9229240308161</v>
      </c>
      <c r="CA4856">
        <v>291.30959735598969</v>
      </c>
      <c r="CB4856">
        <v>232.04118489851112</v>
      </c>
      <c r="CC4856" s="156">
        <v>1.21</v>
      </c>
      <c r="CD4856">
        <v>960</v>
      </c>
      <c r="CE4856">
        <v>0.21388303023429378</v>
      </c>
      <c r="CF4856">
        <v>7.7474312917598205</v>
      </c>
      <c r="CG4856">
        <v>0.2559972206813303</v>
      </c>
      <c r="CH4856">
        <v>32.10010477641476</v>
      </c>
      <c r="CI4856">
        <v>6</v>
      </c>
    </row>
    <row r="4857" spans="47:87" x14ac:dyDescent="0.3">
      <c r="AU4857">
        <v>0.3</v>
      </c>
      <c r="AV4857">
        <v>21.482713409861493</v>
      </c>
      <c r="AW4857">
        <v>0.38431880362782117</v>
      </c>
      <c r="AX4857">
        <v>2.7720664925128196</v>
      </c>
      <c r="AY4857">
        <v>312.08977819197406</v>
      </c>
      <c r="AZ4857">
        <v>0.1143808338247502</v>
      </c>
      <c r="BA4857">
        <v>449.55722884733188</v>
      </c>
      <c r="BB4857">
        <v>378.68584596205432</v>
      </c>
      <c r="BC4857">
        <v>1</v>
      </c>
      <c r="BD4857">
        <v>42.706397951497458</v>
      </c>
      <c r="BE4857">
        <v>101.59198052992835</v>
      </c>
      <c r="BF4857">
        <v>17.264597421944504</v>
      </c>
      <c r="BG4857">
        <v>6.122170592473136</v>
      </c>
      <c r="BH4857">
        <v>386.34426649240498</v>
      </c>
      <c r="BI4857">
        <v>0.19999999999999998</v>
      </c>
      <c r="BJ4857">
        <v>2319.0174274584829</v>
      </c>
      <c r="BK4857">
        <v>686.14593870956674</v>
      </c>
      <c r="BL4857">
        <v>882.93462954313702</v>
      </c>
      <c r="BM4857">
        <v>873.48212447201024</v>
      </c>
      <c r="BN4857">
        <v>145.58592482654413</v>
      </c>
      <c r="BO4857">
        <v>34.716552249662335</v>
      </c>
      <c r="BP4857">
        <v>6.0478899385403379E-2</v>
      </c>
      <c r="BQ4857">
        <v>100</v>
      </c>
      <c r="BR4857">
        <v>323.37190626962985</v>
      </c>
      <c r="BS4857">
        <v>5.466252560759801E-2</v>
      </c>
      <c r="BT4857">
        <v>2.9796689292956946E-4</v>
      </c>
      <c r="BU4857">
        <v>0</v>
      </c>
      <c r="BV4857">
        <v>0.5694092574653945</v>
      </c>
      <c r="BW4857">
        <v>14.679995251780461</v>
      </c>
      <c r="BX4857">
        <v>36.294709416249262</v>
      </c>
      <c r="BY4857">
        <v>38.180393224125794</v>
      </c>
      <c r="BZ4857">
        <v>1036.2765143334645</v>
      </c>
      <c r="CA4857">
        <v>286.96033174154201</v>
      </c>
      <c r="CB4857">
        <v>215.63921088392669</v>
      </c>
      <c r="CC4857" s="156">
        <v>1.03</v>
      </c>
      <c r="CD4857">
        <v>1160</v>
      </c>
      <c r="CE4857">
        <v>0.11417123358208481</v>
      </c>
      <c r="CF4857">
        <v>5.1066947139812884</v>
      </c>
      <c r="CG4857">
        <v>0.14885203736950145</v>
      </c>
      <c r="CH4857">
        <v>6.1531162575606606</v>
      </c>
      <c r="CI4857">
        <v>13</v>
      </c>
    </row>
    <row r="4858" spans="47:87" x14ac:dyDescent="0.3">
      <c r="AU4858">
        <v>0.3</v>
      </c>
      <c r="AV4858">
        <v>17.898821062228912</v>
      </c>
      <c r="AW4858">
        <v>0.37868491640698732</v>
      </c>
      <c r="AX4858">
        <v>1.8114016183729229</v>
      </c>
      <c r="AY4858">
        <v>327.04886121127447</v>
      </c>
      <c r="AZ4858">
        <v>9.8927213014071314E-2</v>
      </c>
      <c r="BA4858">
        <v>396.65608170458415</v>
      </c>
      <c r="BB4858">
        <v>388.15191439866771</v>
      </c>
      <c r="BC4858">
        <v>1</v>
      </c>
      <c r="BD4858">
        <v>39.875560372177354</v>
      </c>
      <c r="BE4858">
        <v>99.020840254906403</v>
      </c>
      <c r="BF4858">
        <v>12.850462444271317</v>
      </c>
      <c r="BG4858">
        <v>6.1252253704974198</v>
      </c>
      <c r="BH4858">
        <v>396.79609190251887</v>
      </c>
      <c r="BI4858">
        <v>0.20000000000000004</v>
      </c>
      <c r="BJ4858">
        <v>2565.2907352956568</v>
      </c>
      <c r="BK4858">
        <v>703.09646550274283</v>
      </c>
      <c r="BL4858">
        <v>878.75238815983994</v>
      </c>
      <c r="BM4858">
        <v>951.45427448158159</v>
      </c>
      <c r="BN4858">
        <v>174.50772799569401</v>
      </c>
      <c r="BO4858">
        <v>34.323527801738017</v>
      </c>
      <c r="BP4858">
        <v>4.5595431853481624E-2</v>
      </c>
      <c r="BQ4858">
        <v>100</v>
      </c>
      <c r="BR4858">
        <v>293.66789196640809</v>
      </c>
      <c r="BS4858">
        <v>5.2680957338772434E-2</v>
      </c>
      <c r="BT4858">
        <v>3.3275399725406901E-4</v>
      </c>
      <c r="BU4858">
        <v>0</v>
      </c>
      <c r="BV4858">
        <v>0.56084136228312376</v>
      </c>
      <c r="BW4858">
        <v>15.982519520244125</v>
      </c>
      <c r="BX4858">
        <v>36.605899636195659</v>
      </c>
      <c r="BY4858">
        <v>36.037415045003129</v>
      </c>
      <c r="BZ4858">
        <v>985.248156884178</v>
      </c>
      <c r="CA4858">
        <v>248.68164470788116</v>
      </c>
      <c r="CB4858">
        <v>237.66669479503992</v>
      </c>
      <c r="CC4858" s="156">
        <v>1.1299999999999999</v>
      </c>
      <c r="CD4858">
        <v>1150</v>
      </c>
      <c r="CE4858">
        <v>0.11287365294647311</v>
      </c>
      <c r="CF4858">
        <v>3.7501733012253258</v>
      </c>
      <c r="CG4858">
        <v>0.14244144893516841</v>
      </c>
      <c r="CH4858">
        <v>-1.6005588902682626</v>
      </c>
      <c r="CI4858" t="s">
        <v>479</v>
      </c>
    </row>
    <row r="4859" spans="47:87" x14ac:dyDescent="0.3">
      <c r="AU4859">
        <v>0.3</v>
      </c>
      <c r="AV4859">
        <v>20.432311459182952</v>
      </c>
      <c r="AW4859">
        <v>0.34760218358838452</v>
      </c>
      <c r="AX4859">
        <v>1.8667128078449915</v>
      </c>
      <c r="AY4859">
        <v>315.44243586996481</v>
      </c>
      <c r="AZ4859">
        <v>9.3101033845068806E-2</v>
      </c>
      <c r="BA4859">
        <v>486.40930813193717</v>
      </c>
      <c r="BB4859">
        <v>415.1398967885213</v>
      </c>
      <c r="BC4859">
        <v>1</v>
      </c>
      <c r="BD4859">
        <v>39.617790057773547</v>
      </c>
      <c r="BE4859">
        <v>95.000165999262862</v>
      </c>
      <c r="BF4859">
        <v>25.39966405773681</v>
      </c>
      <c r="BG4859">
        <v>5.1698398818422611</v>
      </c>
      <c r="BH4859">
        <v>411.75879854872841</v>
      </c>
      <c r="BI4859">
        <v>0.2</v>
      </c>
      <c r="BJ4859">
        <v>2861.9668872113989</v>
      </c>
      <c r="BK4859">
        <v>693.97209341514485</v>
      </c>
      <c r="BL4859">
        <v>962.3125427541197</v>
      </c>
      <c r="BM4859">
        <v>827.59316778384255</v>
      </c>
      <c r="BN4859">
        <v>92.43400272371575</v>
      </c>
      <c r="BO4859">
        <v>31.40960299600787</v>
      </c>
      <c r="BP4859">
        <v>5.3566628619399856E-2</v>
      </c>
      <c r="BQ4859">
        <v>100</v>
      </c>
      <c r="BR4859">
        <v>326.42871329339158</v>
      </c>
      <c r="BS4859">
        <v>5.5393461302523608E-2</v>
      </c>
      <c r="BT4859">
        <v>2.9018266374403439E-4</v>
      </c>
      <c r="BU4859">
        <v>0</v>
      </c>
      <c r="BV4859">
        <v>0.4984712462228485</v>
      </c>
      <c r="BW4859">
        <v>14.904116111847667</v>
      </c>
      <c r="BX4859">
        <v>35.406277292090543</v>
      </c>
      <c r="BY4859">
        <v>28.555803835879605</v>
      </c>
      <c r="BZ4859">
        <v>1017.727014056283</v>
      </c>
      <c r="CA4859">
        <v>349.70864170014386</v>
      </c>
      <c r="CB4859">
        <v>242.24358174284697</v>
      </c>
      <c r="CC4859" s="156">
        <v>1.23</v>
      </c>
      <c r="CD4859">
        <v>2430</v>
      </c>
      <c r="CE4859" t="s">
        <v>479</v>
      </c>
      <c r="CF4859">
        <v>-0.82883277524150678</v>
      </c>
      <c r="CG4859">
        <v>-2.5995619213454696E-2</v>
      </c>
      <c r="CH4859">
        <v>-36.954803939413708</v>
      </c>
      <c r="CI4859" t="s">
        <v>479</v>
      </c>
    </row>
    <row r="4860" spans="47:87" x14ac:dyDescent="0.3">
      <c r="AU4860">
        <v>0.3</v>
      </c>
      <c r="AV4860">
        <v>18.661763603596242</v>
      </c>
      <c r="AW4860">
        <v>0.30860057949533432</v>
      </c>
      <c r="AX4860">
        <v>1.3124838499640501</v>
      </c>
      <c r="AY4860">
        <v>341.50976102061503</v>
      </c>
      <c r="AZ4860">
        <v>8.7156608552462378E-2</v>
      </c>
      <c r="BA4860">
        <v>353.86924286943986</v>
      </c>
      <c r="BB4860">
        <v>405.63082738476965</v>
      </c>
      <c r="BC4860">
        <v>1</v>
      </c>
      <c r="BD4860">
        <v>33.798510084710742</v>
      </c>
      <c r="BE4860">
        <v>94.301681212339716</v>
      </c>
      <c r="BF4860">
        <v>17.380645147647979</v>
      </c>
      <c r="BG4860">
        <v>6.3909751066943237</v>
      </c>
      <c r="BH4860">
        <v>392.33980141945045</v>
      </c>
      <c r="BI4860">
        <v>0.2</v>
      </c>
      <c r="BJ4860">
        <v>2720.9494636485711</v>
      </c>
      <c r="BK4860">
        <v>692.04122272888026</v>
      </c>
      <c r="BL4860">
        <v>803.78550160051145</v>
      </c>
      <c r="BM4860">
        <v>953.57246796550248</v>
      </c>
      <c r="BN4860">
        <v>154.41192507001259</v>
      </c>
      <c r="BO4860">
        <v>27.87107506290555</v>
      </c>
      <c r="BP4860">
        <v>4.9271270987243349E-2</v>
      </c>
      <c r="BQ4860">
        <v>100</v>
      </c>
      <c r="BR4860">
        <v>435.77696553760336</v>
      </c>
      <c r="BS4860">
        <v>5.6210777106094838E-2</v>
      </c>
      <c r="BT4860">
        <v>2.6306387633039639E-4</v>
      </c>
      <c r="BU4860">
        <v>0</v>
      </c>
      <c r="BV4860">
        <v>0.47929328136831573</v>
      </c>
      <c r="BW4860">
        <v>15.224758157397021</v>
      </c>
      <c r="BX4860">
        <v>34.287800642407724</v>
      </c>
      <c r="BY4860">
        <v>35.811481573014454</v>
      </c>
      <c r="BZ4860">
        <v>1149.0057920295581</v>
      </c>
      <c r="CA4860">
        <v>332.52075105755625</v>
      </c>
      <c r="CB4860">
        <v>229.65451031786165</v>
      </c>
      <c r="CC4860" s="156">
        <v>0.96</v>
      </c>
      <c r="CD4860">
        <v>1910</v>
      </c>
      <c r="CE4860">
        <v>0.11268254328767946</v>
      </c>
      <c r="CF4860">
        <v>3.7017148157450888</v>
      </c>
      <c r="CG4860">
        <v>0.14667017508507865</v>
      </c>
      <c r="CH4860">
        <v>0.29928159744605859</v>
      </c>
      <c r="CI4860">
        <v>19</v>
      </c>
    </row>
    <row r="4861" spans="47:87" x14ac:dyDescent="0.3">
      <c r="AU4861">
        <v>0.3</v>
      </c>
      <c r="AV4861">
        <v>19.771036352409361</v>
      </c>
      <c r="AW4861">
        <v>0.28108035127570991</v>
      </c>
      <c r="AX4861">
        <v>1.315429554695126</v>
      </c>
      <c r="AY4861">
        <v>336.75176204657805</v>
      </c>
      <c r="AZ4861">
        <v>9.9252327968673018E-2</v>
      </c>
      <c r="BA4861">
        <v>452.45869885261106</v>
      </c>
      <c r="BB4861">
        <v>245.44508231287529</v>
      </c>
      <c r="BC4861">
        <v>1</v>
      </c>
      <c r="BD4861">
        <v>37.34041504399422</v>
      </c>
      <c r="BE4861">
        <v>97.572381605681358</v>
      </c>
      <c r="BF4861">
        <v>6.4610258743828179</v>
      </c>
      <c r="BG4861">
        <v>4.5976197774796645</v>
      </c>
      <c r="BH4861">
        <v>435.28153841826025</v>
      </c>
      <c r="BI4861">
        <v>0.19999999999999998</v>
      </c>
      <c r="BJ4861">
        <v>2625.3764571238066</v>
      </c>
      <c r="BK4861">
        <v>699.6793470548098</v>
      </c>
      <c r="BL4861">
        <v>949.8592388152166</v>
      </c>
      <c r="BM4861">
        <v>1015.3418172485193</v>
      </c>
      <c r="BN4861">
        <v>182.93169996515635</v>
      </c>
      <c r="BO4861">
        <v>25.372352601100065</v>
      </c>
      <c r="BP4861">
        <v>4.6388725108094678E-2</v>
      </c>
      <c r="BQ4861">
        <v>100</v>
      </c>
      <c r="BR4861">
        <v>314.34274795309443</v>
      </c>
      <c r="BS4861">
        <v>5.5597540591604058E-2</v>
      </c>
      <c r="BT4861">
        <v>2.9736901542653322E-4</v>
      </c>
      <c r="BU4861">
        <v>41.627394711885074</v>
      </c>
      <c r="BV4861">
        <v>0.57860164893254939</v>
      </c>
      <c r="BW4861">
        <v>14.93880747354563</v>
      </c>
      <c r="BX4861">
        <v>35.559015132305078</v>
      </c>
      <c r="BY4861">
        <v>38.076124301304517</v>
      </c>
      <c r="BZ4861">
        <v>1103.5791781142289</v>
      </c>
      <c r="CA4861">
        <v>353.35369692506367</v>
      </c>
      <c r="CB4861">
        <v>240.51339132216313</v>
      </c>
      <c r="CC4861" s="156">
        <v>1.1299999999999999</v>
      </c>
      <c r="CD4861">
        <v>920</v>
      </c>
      <c r="CE4861">
        <v>0.14780103830619828</v>
      </c>
      <c r="CF4861">
        <v>4.9862311047145385</v>
      </c>
      <c r="CG4861">
        <v>0.18204400454602918</v>
      </c>
      <c r="CH4861">
        <v>7.4473014639871051</v>
      </c>
      <c r="CI4861">
        <v>11</v>
      </c>
    </row>
    <row r="4862" spans="47:87" x14ac:dyDescent="0.3">
      <c r="AU4862">
        <v>0.3</v>
      </c>
      <c r="AV4862">
        <v>19.561857465598223</v>
      </c>
      <c r="AW4862">
        <v>0.36129589141258561</v>
      </c>
      <c r="AX4862">
        <v>6.728191629758945E-2</v>
      </c>
      <c r="AY4862">
        <v>319.775011401028</v>
      </c>
      <c r="AZ4862">
        <v>0.10191065397649976</v>
      </c>
      <c r="BA4862">
        <v>489.9570162186223</v>
      </c>
      <c r="BB4862">
        <v>473.74962042622548</v>
      </c>
      <c r="BC4862">
        <v>1</v>
      </c>
      <c r="BD4862">
        <v>47.126354375062114</v>
      </c>
      <c r="BE4862">
        <v>87.777811039133752</v>
      </c>
      <c r="BF4862">
        <v>7.4409667774288994</v>
      </c>
      <c r="BG4862">
        <v>4.5104074158852745</v>
      </c>
      <c r="BH4862">
        <v>433.70871046932689</v>
      </c>
      <c r="BI4862">
        <v>0.19999999999999998</v>
      </c>
      <c r="BJ4862">
        <v>2332.5369721220936</v>
      </c>
      <c r="BK4862">
        <v>700.71868543342771</v>
      </c>
      <c r="BL4862">
        <v>887.04406969944102</v>
      </c>
      <c r="BM4862">
        <v>1058.8087619608118</v>
      </c>
      <c r="BN4862">
        <v>163.5027037644345</v>
      </c>
      <c r="BO4862">
        <v>32.818426406115833</v>
      </c>
      <c r="BP4862">
        <v>3.4847561414839009E-2</v>
      </c>
      <c r="BQ4862">
        <v>100</v>
      </c>
      <c r="BR4862">
        <v>365.89106657814563</v>
      </c>
      <c r="BS4862">
        <v>5.8490391349010885E-2</v>
      </c>
      <c r="BT4862">
        <v>2.6259709596217955E-4</v>
      </c>
      <c r="BU4862">
        <v>1.1759925884524263</v>
      </c>
      <c r="BV4862">
        <v>0.52576189722545574</v>
      </c>
      <c r="BW4862">
        <v>15.11366806942209</v>
      </c>
      <c r="BX4862">
        <v>36.855650432571096</v>
      </c>
      <c r="BY4862">
        <v>32.961870086042609</v>
      </c>
      <c r="BZ4862">
        <v>976.35104134294443</v>
      </c>
      <c r="CA4862">
        <v>319.60672370967444</v>
      </c>
      <c r="CB4862">
        <v>232.54855970333753</v>
      </c>
      <c r="CC4862" s="156">
        <v>0.8</v>
      </c>
      <c r="CD4862">
        <v>2480</v>
      </c>
      <c r="CE4862">
        <v>0.15678715653187281</v>
      </c>
      <c r="CF4862">
        <v>4.829319030110959</v>
      </c>
      <c r="CG4862">
        <v>0.18849327627559673</v>
      </c>
      <c r="CH4862">
        <v>8.0278306069114169</v>
      </c>
      <c r="CI4862">
        <v>10</v>
      </c>
    </row>
    <row r="4863" spans="47:87" x14ac:dyDescent="0.3">
      <c r="AU4863">
        <v>0.3</v>
      </c>
      <c r="AV4863">
        <v>22.546899354324339</v>
      </c>
      <c r="AW4863">
        <v>0.33314937960844693</v>
      </c>
      <c r="AX4863">
        <v>1.3826408169211115</v>
      </c>
      <c r="AY4863">
        <v>351.74789113778439</v>
      </c>
      <c r="AZ4863">
        <v>0.10837009156071246</v>
      </c>
      <c r="BA4863">
        <v>357.38361108026811</v>
      </c>
      <c r="BB4863">
        <v>357.94836971114415</v>
      </c>
      <c r="BC4863">
        <v>1</v>
      </c>
      <c r="BD4863">
        <v>33.662073281351745</v>
      </c>
      <c r="BE4863">
        <v>110.90999970336246</v>
      </c>
      <c r="BF4863">
        <v>12.784289185983063</v>
      </c>
      <c r="BG4863">
        <v>3.8882574690471321</v>
      </c>
      <c r="BH4863">
        <v>468.83795236941694</v>
      </c>
      <c r="BI4863">
        <v>0.19999999999999998</v>
      </c>
      <c r="BJ4863">
        <v>2809.3898997616971</v>
      </c>
      <c r="BK4863">
        <v>709.96493637382446</v>
      </c>
      <c r="BL4863">
        <v>870.05440519271792</v>
      </c>
      <c r="BM4863">
        <v>1021.2668461296324</v>
      </c>
      <c r="BN4863">
        <v>143.90472798568598</v>
      </c>
      <c r="BO4863">
        <v>30.045442790003509</v>
      </c>
      <c r="BP4863">
        <v>5.8307963127651907E-2</v>
      </c>
      <c r="BQ4863">
        <v>100</v>
      </c>
      <c r="BR4863">
        <v>339.45650905348538</v>
      </c>
      <c r="BS4863">
        <v>6.0376937279887848E-2</v>
      </c>
      <c r="BT4863">
        <v>2.9716105954341528E-4</v>
      </c>
      <c r="BU4863">
        <v>87.210258584435508</v>
      </c>
      <c r="BV4863">
        <v>0.56759330059728841</v>
      </c>
      <c r="BW4863">
        <v>16.487455402906555</v>
      </c>
      <c r="BX4863">
        <v>35.292507151826555</v>
      </c>
      <c r="BY4863">
        <v>31.415809662423605</v>
      </c>
      <c r="BZ4863">
        <v>1039.3866045809261</v>
      </c>
      <c r="CA4863">
        <v>291.15220669234276</v>
      </c>
      <c r="CB4863">
        <v>225.6672523159863</v>
      </c>
      <c r="CC4863" s="156">
        <v>1</v>
      </c>
      <c r="CD4863">
        <v>1910</v>
      </c>
      <c r="CE4863">
        <v>5.1647129276026549E-2</v>
      </c>
      <c r="CF4863">
        <v>2.6179244508398023</v>
      </c>
      <c r="CG4863">
        <v>8.909679153327478E-2</v>
      </c>
      <c r="CH4863">
        <v>-12.046209140792664</v>
      </c>
      <c r="CI4863" t="s">
        <v>479</v>
      </c>
    </row>
    <row r="4864" spans="47:87" x14ac:dyDescent="0.3">
      <c r="AU4864">
        <v>0.3</v>
      </c>
      <c r="AV4864">
        <v>21.544155393449955</v>
      </c>
      <c r="AW4864">
        <v>0.27778057069213974</v>
      </c>
      <c r="AX4864">
        <v>0.87945067751481998</v>
      </c>
      <c r="AY4864">
        <v>316.13097659787047</v>
      </c>
      <c r="AZ4864">
        <v>0.11650642850033528</v>
      </c>
      <c r="BA4864">
        <v>374.49556361793026</v>
      </c>
      <c r="BB4864">
        <v>361.62056998786028</v>
      </c>
      <c r="BC4864">
        <v>1</v>
      </c>
      <c r="BD4864">
        <v>44.695556441629797</v>
      </c>
      <c r="BE4864">
        <v>104.70192059021072</v>
      </c>
      <c r="BF4864">
        <v>18.447653365333679</v>
      </c>
      <c r="BG4864">
        <v>5.6003436105883946</v>
      </c>
      <c r="BH4864">
        <v>424.94706324887295</v>
      </c>
      <c r="BI4864">
        <v>0.2</v>
      </c>
      <c r="BJ4864">
        <v>2167.1712449898282</v>
      </c>
      <c r="BK4864">
        <v>687.59035028549772</v>
      </c>
      <c r="BL4864">
        <v>901.68022422654315</v>
      </c>
      <c r="BM4864">
        <v>948.78023383427035</v>
      </c>
      <c r="BN4864">
        <v>151.18073936663006</v>
      </c>
      <c r="BO4864">
        <v>25.014599372909512</v>
      </c>
      <c r="BP4864">
        <v>5.3022171583309338E-2</v>
      </c>
      <c r="BQ4864">
        <v>100</v>
      </c>
      <c r="BR4864">
        <v>334.69699583388922</v>
      </c>
      <c r="BS4864">
        <v>5.5607589643513658E-2</v>
      </c>
      <c r="BT4864">
        <v>2.9150822343220557E-4</v>
      </c>
      <c r="BU4864">
        <v>33.031746613892821</v>
      </c>
      <c r="BV4864">
        <v>0.55859118110224459</v>
      </c>
      <c r="BW4864">
        <v>14.360916562806834</v>
      </c>
      <c r="BX4864">
        <v>33.525407428284225</v>
      </c>
      <c r="BY4864">
        <v>39.058636770662353</v>
      </c>
      <c r="BZ4864">
        <v>874.1017888128647</v>
      </c>
      <c r="CA4864">
        <v>383.32654739824648</v>
      </c>
      <c r="CB4864">
        <v>225.02889530992809</v>
      </c>
      <c r="CC4864" s="156">
        <v>0.62</v>
      </c>
      <c r="CD4864">
        <v>2190</v>
      </c>
      <c r="CE4864">
        <v>0.20849597946592469</v>
      </c>
      <c r="CF4864">
        <v>7.7373665698609422</v>
      </c>
      <c r="CG4864">
        <v>0.2768382718747624</v>
      </c>
      <c r="CH4864">
        <v>19.296181414636834</v>
      </c>
      <c r="CI4864">
        <v>6</v>
      </c>
    </row>
    <row r="4865" spans="47:87" x14ac:dyDescent="0.3">
      <c r="AU4865">
        <v>0.3</v>
      </c>
      <c r="AV4865">
        <v>19.446895936528328</v>
      </c>
      <c r="AW4865">
        <v>0.36958320383886761</v>
      </c>
      <c r="AX4865">
        <v>0</v>
      </c>
      <c r="AY4865">
        <v>349.62718486785411</v>
      </c>
      <c r="AZ4865">
        <v>0.11139304257961008</v>
      </c>
      <c r="BA4865">
        <v>461.29947916370924</v>
      </c>
      <c r="BB4865">
        <v>405.9594606738188</v>
      </c>
      <c r="BC4865">
        <v>1</v>
      </c>
      <c r="BD4865">
        <v>33.961077608287447</v>
      </c>
      <c r="BE4865">
        <v>93.0099253803794</v>
      </c>
      <c r="BF4865">
        <v>18.370368247921558</v>
      </c>
      <c r="BG4865">
        <v>4.3009119662740964</v>
      </c>
      <c r="BH4865">
        <v>390.97656524063922</v>
      </c>
      <c r="BI4865">
        <v>0.20000000000000004</v>
      </c>
      <c r="BJ4865">
        <v>2695.0512209696535</v>
      </c>
      <c r="BK4865">
        <v>676.10981231320136</v>
      </c>
      <c r="BL4865">
        <v>855.78866236029103</v>
      </c>
      <c r="BM4865">
        <v>883.15061736945665</v>
      </c>
      <c r="BN4865">
        <v>163.31213803449387</v>
      </c>
      <c r="BO4865">
        <v>33.519721538038844</v>
      </c>
      <c r="BP4865">
        <v>4.1859670516581966E-2</v>
      </c>
      <c r="BQ4865">
        <v>100</v>
      </c>
      <c r="BR4865">
        <v>331.59948247315526</v>
      </c>
      <c r="BS4865">
        <v>5.0042969041745371E-2</v>
      </c>
      <c r="BT4865">
        <v>2.7531723219143781E-4</v>
      </c>
      <c r="BU4865">
        <v>15.267331371899708</v>
      </c>
      <c r="BV4865">
        <v>0.50971250589859118</v>
      </c>
      <c r="BW4865">
        <v>13.896511672970774</v>
      </c>
      <c r="BX4865">
        <v>33.500819828374645</v>
      </c>
      <c r="BY4865">
        <v>39.111005225407318</v>
      </c>
      <c r="BZ4865">
        <v>666.24881271404752</v>
      </c>
      <c r="CA4865">
        <v>330.54340322173141</v>
      </c>
      <c r="CB4865">
        <v>238.6821868304219</v>
      </c>
      <c r="CC4865" s="156">
        <v>0.86</v>
      </c>
      <c r="CD4865">
        <v>2160</v>
      </c>
      <c r="CE4865">
        <v>0.15304507957300206</v>
      </c>
      <c r="CF4865">
        <v>5.0563067322873909</v>
      </c>
      <c r="CG4865">
        <v>0.19719204794943579</v>
      </c>
      <c r="CH4865">
        <v>9.5173100923451877</v>
      </c>
      <c r="CI4865">
        <v>10</v>
      </c>
    </row>
    <row r="4866" spans="47:87" x14ac:dyDescent="0.3">
      <c r="AU4866">
        <v>0.3</v>
      </c>
      <c r="AV4866">
        <v>20.139935164622489</v>
      </c>
      <c r="AW4866">
        <v>0.29607068599748365</v>
      </c>
      <c r="AX4866">
        <v>1.3262337606041967</v>
      </c>
      <c r="AY4866">
        <v>275.94939040550429</v>
      </c>
      <c r="AZ4866">
        <v>9.3930908062453952E-2</v>
      </c>
      <c r="BA4866">
        <v>486.71821967747223</v>
      </c>
      <c r="BB4866">
        <v>400.90468864618003</v>
      </c>
      <c r="BC4866">
        <v>1</v>
      </c>
      <c r="BD4866">
        <v>32.475267664722182</v>
      </c>
      <c r="BE4866">
        <v>85.460447784479754</v>
      </c>
      <c r="BF4866">
        <v>17.282487289604422</v>
      </c>
      <c r="BG4866">
        <v>5.2997074989128459</v>
      </c>
      <c r="BH4866">
        <v>413.54974998157388</v>
      </c>
      <c r="BI4866">
        <v>0.20000000000000004</v>
      </c>
      <c r="BJ4866">
        <v>2446.3624656797379</v>
      </c>
      <c r="BK4866">
        <v>685.51271907906835</v>
      </c>
      <c r="BL4866">
        <v>958.48012039710136</v>
      </c>
      <c r="BM4866">
        <v>838.99313438943784</v>
      </c>
      <c r="BN4866">
        <v>85.753230372589584</v>
      </c>
      <c r="BO4866">
        <v>26.559353978482601</v>
      </c>
      <c r="BP4866">
        <v>6.9073701112961877E-2</v>
      </c>
      <c r="BQ4866">
        <v>100</v>
      </c>
      <c r="BR4866">
        <v>352.71204517696611</v>
      </c>
      <c r="BS4866">
        <v>5.3122055000093725E-2</v>
      </c>
      <c r="BT4866">
        <v>3.1149151044894473E-4</v>
      </c>
      <c r="BU4866">
        <v>0</v>
      </c>
      <c r="BV4866">
        <v>0.58045143752905359</v>
      </c>
      <c r="BW4866">
        <v>14.218598389477478</v>
      </c>
      <c r="BX4866">
        <v>36.497647691693565</v>
      </c>
      <c r="BY4866">
        <v>29.273508679999765</v>
      </c>
      <c r="BZ4866">
        <v>987.17309658483748</v>
      </c>
      <c r="CA4866">
        <v>306.94360065442748</v>
      </c>
      <c r="CB4866">
        <v>227.18264747265636</v>
      </c>
      <c r="CC4866" s="156">
        <v>0.67</v>
      </c>
      <c r="CD4866">
        <v>2210</v>
      </c>
      <c r="CE4866">
        <v>0.1318771328306596</v>
      </c>
      <c r="CF4866">
        <v>4.3000656504864967</v>
      </c>
      <c r="CG4866">
        <v>0.16383305100035395</v>
      </c>
      <c r="CH4866">
        <v>1.5460890339778841</v>
      </c>
      <c r="CI4866">
        <v>16</v>
      </c>
    </row>
    <row r="4867" spans="47:87" x14ac:dyDescent="0.3">
      <c r="AU4867">
        <v>0.3</v>
      </c>
      <c r="AV4867">
        <v>19.967519923772233</v>
      </c>
      <c r="AW4867">
        <v>0.33732517574407778</v>
      </c>
      <c r="AX4867">
        <v>1.5957290502022889</v>
      </c>
      <c r="AY4867">
        <v>309.25474759102894</v>
      </c>
      <c r="AZ4867">
        <v>0.11543596846174986</v>
      </c>
      <c r="BA4867">
        <v>468.02945315010487</v>
      </c>
      <c r="BB4867">
        <v>389.46308612703575</v>
      </c>
      <c r="BC4867">
        <v>1</v>
      </c>
      <c r="BD4867">
        <v>39.778982063824245</v>
      </c>
      <c r="BE4867">
        <v>97.812034030121453</v>
      </c>
      <c r="BF4867">
        <v>22.848958038911242</v>
      </c>
      <c r="BG4867">
        <v>7.4662475805290249</v>
      </c>
      <c r="BH4867">
        <v>370.82060714626601</v>
      </c>
      <c r="BI4867">
        <v>0.19999999999999998</v>
      </c>
      <c r="BJ4867">
        <v>2514.9148617157657</v>
      </c>
      <c r="BK4867">
        <v>691.53962407491747</v>
      </c>
      <c r="BL4867">
        <v>847.57342792750637</v>
      </c>
      <c r="BM4867">
        <v>934.65370199144434</v>
      </c>
      <c r="BN4867">
        <v>199.82774934395948</v>
      </c>
      <c r="BO4867">
        <v>30.552550338339277</v>
      </c>
      <c r="BP4867">
        <v>4.3174648954694909E-2</v>
      </c>
      <c r="BQ4867">
        <v>100</v>
      </c>
      <c r="BR4867">
        <v>362.28461035882134</v>
      </c>
      <c r="BS4867">
        <v>5.8430927985786321E-2</v>
      </c>
      <c r="BT4867">
        <v>3.0303791163359607E-4</v>
      </c>
      <c r="BU4867">
        <v>0</v>
      </c>
      <c r="BV4867">
        <v>0.57042134663242394</v>
      </c>
      <c r="BW4867">
        <v>14.253212284911285</v>
      </c>
      <c r="BX4867">
        <v>33.873596631682481</v>
      </c>
      <c r="BY4867">
        <v>33.147570840946742</v>
      </c>
      <c r="BZ4867">
        <v>1110.9975222212022</v>
      </c>
      <c r="CA4867">
        <v>301.97461983713561</v>
      </c>
      <c r="CB4867">
        <v>219.47089836726482</v>
      </c>
      <c r="CC4867" s="156">
        <v>0.92</v>
      </c>
      <c r="CD4867">
        <v>1290</v>
      </c>
      <c r="CE4867">
        <v>0.20522208296207678</v>
      </c>
      <c r="CF4867">
        <v>7.5929440881411328</v>
      </c>
      <c r="CG4867">
        <v>0.27132899243130509</v>
      </c>
      <c r="CH4867">
        <v>23.150256360349427</v>
      </c>
      <c r="CI4867">
        <v>6</v>
      </c>
    </row>
    <row r="4868" spans="47:87" x14ac:dyDescent="0.3">
      <c r="AU4868">
        <v>0.3</v>
      </c>
      <c r="AV4868">
        <v>20.588190729235272</v>
      </c>
      <c r="AW4868">
        <v>0.3437932338359676</v>
      </c>
      <c r="AX4868">
        <v>2.0136630240946163</v>
      </c>
      <c r="AY4868">
        <v>352.41131909841766</v>
      </c>
      <c r="AZ4868">
        <v>9.109491688441676E-2</v>
      </c>
      <c r="BA4868">
        <v>364.8719506913003</v>
      </c>
      <c r="BB4868">
        <v>436.78906419892985</v>
      </c>
      <c r="BC4868">
        <v>1</v>
      </c>
      <c r="BD4868">
        <v>27.977623611960638</v>
      </c>
      <c r="BE4868">
        <v>96.722958731277828</v>
      </c>
      <c r="BF4868">
        <v>18.422191328982478</v>
      </c>
      <c r="BG4868">
        <v>5.5354810932713567</v>
      </c>
      <c r="BH4868">
        <v>401.86497418701168</v>
      </c>
      <c r="BI4868">
        <v>0.20000000000000004</v>
      </c>
      <c r="BJ4868">
        <v>2700.7373018805151</v>
      </c>
      <c r="BK4868">
        <v>682.19763182501856</v>
      </c>
      <c r="BL4868">
        <v>855.59643710331761</v>
      </c>
      <c r="BM4868">
        <v>848.499053843718</v>
      </c>
      <c r="BN4868">
        <v>223.38103176692391</v>
      </c>
      <c r="BO4868">
        <v>31.093129096905333</v>
      </c>
      <c r="BP4868">
        <v>4.9622513573521571E-2</v>
      </c>
      <c r="BQ4868">
        <v>100</v>
      </c>
      <c r="BR4868">
        <v>333.49902135462446</v>
      </c>
      <c r="BS4868">
        <v>4.7563757597006047E-2</v>
      </c>
      <c r="BT4868">
        <v>3.0406984483884929E-4</v>
      </c>
      <c r="BU4868">
        <v>0</v>
      </c>
      <c r="BV4868">
        <v>0.50238215816627296</v>
      </c>
      <c r="BW4868">
        <v>15.019519247496781</v>
      </c>
      <c r="BX4868">
        <v>37.653792986031384</v>
      </c>
      <c r="BY4868">
        <v>34.36746929562829</v>
      </c>
      <c r="BZ4868">
        <v>812.80543678654749</v>
      </c>
      <c r="CA4868">
        <v>266.20690770462011</v>
      </c>
      <c r="CB4868">
        <v>247.95002413111268</v>
      </c>
      <c r="CC4868" s="156">
        <v>0.8</v>
      </c>
      <c r="CD4868">
        <v>1420</v>
      </c>
      <c r="CE4868">
        <v>0.30130888704594594</v>
      </c>
      <c r="CF4868">
        <v>11.00028033725205</v>
      </c>
      <c r="CG4868">
        <v>0.36995281562442167</v>
      </c>
      <c r="CH4868">
        <v>43.267787371057146</v>
      </c>
      <c r="CI4868">
        <v>4</v>
      </c>
    </row>
    <row r="4869" spans="47:87" x14ac:dyDescent="0.3">
      <c r="AU4869">
        <v>0.3</v>
      </c>
      <c r="AV4869">
        <v>19.036360482191519</v>
      </c>
      <c r="AW4869">
        <v>0.35745414998366448</v>
      </c>
      <c r="AX4869">
        <v>1.217570492040652</v>
      </c>
      <c r="AY4869">
        <v>331.03199256500699</v>
      </c>
      <c r="AZ4869">
        <v>0.10352681010326853</v>
      </c>
      <c r="BA4869">
        <v>355.33561790380639</v>
      </c>
      <c r="BB4869">
        <v>320.3706187852784</v>
      </c>
      <c r="BC4869">
        <v>1</v>
      </c>
      <c r="BD4869">
        <v>36.226291780580326</v>
      </c>
      <c r="BE4869">
        <v>100.74845345334066</v>
      </c>
      <c r="BF4869">
        <v>16.175643212159059</v>
      </c>
      <c r="BG4869">
        <v>4.0312819635070225</v>
      </c>
      <c r="BH4869">
        <v>419.45928460154062</v>
      </c>
      <c r="BI4869">
        <v>0.19999999999999998</v>
      </c>
      <c r="BJ4869">
        <v>2579.8284415154226</v>
      </c>
      <c r="BK4869">
        <v>676.55306110201798</v>
      </c>
      <c r="BL4869">
        <v>848.97514147572815</v>
      </c>
      <c r="BM4869">
        <v>895.93341478836589</v>
      </c>
      <c r="BN4869">
        <v>195.07642971943457</v>
      </c>
      <c r="BO4869">
        <v>32.672985233907269</v>
      </c>
      <c r="BP4869">
        <v>9.7674155675180965E-3</v>
      </c>
      <c r="BQ4869">
        <v>100</v>
      </c>
      <c r="BR4869">
        <v>350.42393425737248</v>
      </c>
      <c r="BS4869">
        <v>5.6807888458287013E-2</v>
      </c>
      <c r="BT4869">
        <v>3.1974959221685089E-4</v>
      </c>
      <c r="BU4869">
        <v>18.898660335505713</v>
      </c>
      <c r="BV4869">
        <v>0.5809048011247655</v>
      </c>
      <c r="BW4869">
        <v>14.902267638057234</v>
      </c>
      <c r="BX4869">
        <v>33.810410089084684</v>
      </c>
      <c r="BY4869">
        <v>38.865731647525024</v>
      </c>
      <c r="BZ4869">
        <v>1147.742951520047</v>
      </c>
      <c r="CA4869">
        <v>346.38485135076417</v>
      </c>
      <c r="CB4869">
        <v>225.73953025112098</v>
      </c>
      <c r="CC4869" s="156">
        <v>0.95</v>
      </c>
      <c r="CD4869">
        <v>1530</v>
      </c>
      <c r="CE4869">
        <v>0.21278400578322554</v>
      </c>
      <c r="CF4869">
        <v>6.5324373764558219</v>
      </c>
      <c r="CG4869">
        <v>0.25852980835888906</v>
      </c>
      <c r="CH4869">
        <v>17.075812609126515</v>
      </c>
      <c r="CI4869">
        <v>7</v>
      </c>
    </row>
    <row r="4870" spans="47:87" x14ac:dyDescent="0.3">
      <c r="AU4870">
        <v>0.3</v>
      </c>
      <c r="AV4870">
        <v>20.154984067251114</v>
      </c>
      <c r="AW4870">
        <v>0.29045912673717061</v>
      </c>
      <c r="AX4870">
        <v>1.532017694584892</v>
      </c>
      <c r="AY4870">
        <v>339.96751816655348</v>
      </c>
      <c r="AZ4870">
        <v>0.10617134915349546</v>
      </c>
      <c r="BA4870">
        <v>382.30733314476788</v>
      </c>
      <c r="BB4870">
        <v>436.70099673744073</v>
      </c>
      <c r="BC4870">
        <v>1</v>
      </c>
      <c r="BD4870">
        <v>28.924985153683068</v>
      </c>
      <c r="BE4870">
        <v>91.730869953691169</v>
      </c>
      <c r="BF4870">
        <v>8.7200085668988372</v>
      </c>
      <c r="BG4870">
        <v>5.4526867642054331</v>
      </c>
      <c r="BH4870">
        <v>364.38246130782943</v>
      </c>
      <c r="BI4870">
        <v>0.2</v>
      </c>
      <c r="BJ4870">
        <v>2763.969249767265</v>
      </c>
      <c r="BK4870">
        <v>675.9908523071955</v>
      </c>
      <c r="BL4870">
        <v>922.72155246718398</v>
      </c>
      <c r="BM4870">
        <v>934.3727449058332</v>
      </c>
      <c r="BN4870">
        <v>227.68636721750727</v>
      </c>
      <c r="BO4870">
        <v>25.870418020659855</v>
      </c>
      <c r="BP4870">
        <v>9.0211217532408003E-2</v>
      </c>
      <c r="BQ4870">
        <v>100</v>
      </c>
      <c r="BR4870">
        <v>311.33092240525571</v>
      </c>
      <c r="BS4870">
        <v>5.3652705708333089E-2</v>
      </c>
      <c r="BT4870">
        <v>3.2356274543608482E-4</v>
      </c>
      <c r="BU4870">
        <v>0</v>
      </c>
      <c r="BV4870">
        <v>0.54993179943061321</v>
      </c>
      <c r="BW4870">
        <v>14.69269953152995</v>
      </c>
      <c r="BX4870">
        <v>34.701980743640384</v>
      </c>
      <c r="BY4870">
        <v>35.50253402397108</v>
      </c>
      <c r="BZ4870">
        <v>740.04179661717217</v>
      </c>
      <c r="CA4870">
        <v>261.33508416545442</v>
      </c>
      <c r="CB4870">
        <v>236.67347475605959</v>
      </c>
      <c r="CC4870" s="156">
        <v>1.08</v>
      </c>
      <c r="CD4870">
        <v>1720</v>
      </c>
      <c r="CE4870">
        <v>0.11995385333287922</v>
      </c>
      <c r="CF4870">
        <v>4.8544300368301903</v>
      </c>
      <c r="CG4870">
        <v>0.15032430337362007</v>
      </c>
      <c r="CH4870">
        <v>6.3788044255992791</v>
      </c>
      <c r="CI4870">
        <v>13</v>
      </c>
    </row>
    <row r="4871" spans="47:87" x14ac:dyDescent="0.3">
      <c r="AU4871">
        <v>0.3</v>
      </c>
      <c r="AV4871">
        <v>19.629989553488201</v>
      </c>
      <c r="AW4871">
        <v>0.29905044951112125</v>
      </c>
      <c r="AX4871">
        <v>1.211321610863757</v>
      </c>
      <c r="AY4871">
        <v>356.17448514785679</v>
      </c>
      <c r="AZ4871">
        <v>9.829053253127526E-2</v>
      </c>
      <c r="BA4871">
        <v>434.92705047068546</v>
      </c>
      <c r="BB4871">
        <v>289.57043453866237</v>
      </c>
      <c r="BC4871">
        <v>1</v>
      </c>
      <c r="BD4871">
        <v>45.739007401290408</v>
      </c>
      <c r="BE4871">
        <v>120.48143310914168</v>
      </c>
      <c r="BF4871">
        <v>11.229782659829226</v>
      </c>
      <c r="BG4871">
        <v>5.2220710988699244</v>
      </c>
      <c r="BH4871">
        <v>407.17801362440809</v>
      </c>
      <c r="BI4871">
        <v>0.19999999999999998</v>
      </c>
      <c r="BJ4871">
        <v>2439.7785206414824</v>
      </c>
      <c r="BK4871">
        <v>677.87475067759146</v>
      </c>
      <c r="BL4871">
        <v>886.48567163998041</v>
      </c>
      <c r="BM4871">
        <v>927.18975184030865</v>
      </c>
      <c r="BN4871">
        <v>94.2800610667435</v>
      </c>
      <c r="BO4871">
        <v>27.098252988870641</v>
      </c>
      <c r="BP4871">
        <v>3.6795760038617502E-2</v>
      </c>
      <c r="BQ4871">
        <v>100</v>
      </c>
      <c r="BR4871">
        <v>344.38333806098632</v>
      </c>
      <c r="BS4871">
        <v>5.8064552520010096E-2</v>
      </c>
      <c r="BT4871">
        <v>2.9564810835130018E-4</v>
      </c>
      <c r="BU4871">
        <v>0</v>
      </c>
      <c r="BV4871">
        <v>0.57022389591020073</v>
      </c>
      <c r="BW4871">
        <v>15.229740161101157</v>
      </c>
      <c r="BX4871">
        <v>34.615853560587929</v>
      </c>
      <c r="BY4871">
        <v>36.163437452786908</v>
      </c>
      <c r="BZ4871">
        <v>820.51280493970808</v>
      </c>
      <c r="CA4871">
        <v>297.74705873678818</v>
      </c>
      <c r="CB4871">
        <v>236.35295100762912</v>
      </c>
      <c r="CC4871" s="156">
        <v>0.93</v>
      </c>
      <c r="CD4871">
        <v>2020</v>
      </c>
      <c r="CE4871">
        <v>0.15260614233196046</v>
      </c>
      <c r="CF4871">
        <v>4.7193080893375301</v>
      </c>
      <c r="CG4871">
        <v>0.1662621080216474</v>
      </c>
      <c r="CH4871">
        <v>11.641171133575002</v>
      </c>
      <c r="CI4871">
        <v>9</v>
      </c>
    </row>
    <row r="4872" spans="47:87" x14ac:dyDescent="0.3">
      <c r="AU4872">
        <v>0.3</v>
      </c>
      <c r="AV4872">
        <v>19.224101609423169</v>
      </c>
      <c r="AW4872">
        <v>0.2642303055328763</v>
      </c>
      <c r="AX4872">
        <v>0.42679563165356293</v>
      </c>
      <c r="AY4872">
        <v>321.81556513611446</v>
      </c>
      <c r="AZ4872">
        <v>0.11263993365796435</v>
      </c>
      <c r="BA4872">
        <v>476.34402132138706</v>
      </c>
      <c r="BB4872">
        <v>340.36327456793452</v>
      </c>
      <c r="BC4872">
        <v>1</v>
      </c>
      <c r="BD4872">
        <v>43.268453452802042</v>
      </c>
      <c r="BE4872">
        <v>109.32547221368692</v>
      </c>
      <c r="BF4872">
        <v>6.2238570298217271</v>
      </c>
      <c r="BG4872">
        <v>2.9821317334682935</v>
      </c>
      <c r="BH4872">
        <v>384.05270364901025</v>
      </c>
      <c r="BI4872">
        <v>0.2</v>
      </c>
      <c r="BJ4872">
        <v>2632.7378490714273</v>
      </c>
      <c r="BK4872">
        <v>689.43737553121355</v>
      </c>
      <c r="BL4872">
        <v>865.94443551675272</v>
      </c>
      <c r="BM4872">
        <v>980.40517539766518</v>
      </c>
      <c r="BN4872">
        <v>145.25372187202498</v>
      </c>
      <c r="BO4872">
        <v>24.144403435788789</v>
      </c>
      <c r="BP4872">
        <v>7.9531157231568055E-3</v>
      </c>
      <c r="BQ4872">
        <v>100</v>
      </c>
      <c r="BR4872">
        <v>336.76059399384286</v>
      </c>
      <c r="BS4872">
        <v>5.3979925535194907E-2</v>
      </c>
      <c r="BT4872">
        <v>3.0759361575995582E-4</v>
      </c>
      <c r="BU4872">
        <v>0</v>
      </c>
      <c r="BV4872">
        <v>0.57560220437882559</v>
      </c>
      <c r="BW4872">
        <v>14.859832623468304</v>
      </c>
      <c r="BX4872">
        <v>37.405489366979388</v>
      </c>
      <c r="BY4872">
        <v>27.027632775555215</v>
      </c>
      <c r="BZ4872">
        <v>1047.2874667698723</v>
      </c>
      <c r="CA4872">
        <v>185.81174227474676</v>
      </c>
      <c r="CB4872">
        <v>242.85096029678934</v>
      </c>
      <c r="CC4872" s="156">
        <v>1.02</v>
      </c>
      <c r="CD4872">
        <v>1060</v>
      </c>
      <c r="CE4872">
        <v>0.21547445186940917</v>
      </c>
      <c r="CF4872">
        <v>6.3464389553473044</v>
      </c>
      <c r="CG4872">
        <v>0.25637591470798859</v>
      </c>
      <c r="CH4872">
        <v>20.690274552739837</v>
      </c>
      <c r="CI4872">
        <v>6</v>
      </c>
    </row>
    <row r="4873" spans="47:87" x14ac:dyDescent="0.3">
      <c r="AU4873">
        <v>0.3</v>
      </c>
      <c r="AV4873">
        <v>22.52916181962269</v>
      </c>
      <c r="AW4873">
        <v>0.37357366889298438</v>
      </c>
      <c r="AX4873">
        <v>0.6890255926165838</v>
      </c>
      <c r="AY4873">
        <v>319.36216620691295</v>
      </c>
      <c r="AZ4873">
        <v>8.4188412709797572E-2</v>
      </c>
      <c r="BA4873">
        <v>475.30178185450899</v>
      </c>
      <c r="BB4873">
        <v>316.86741755011525</v>
      </c>
      <c r="BC4873">
        <v>1</v>
      </c>
      <c r="BD4873">
        <v>33.371714481552345</v>
      </c>
      <c r="BE4873">
        <v>97.336264787462625</v>
      </c>
      <c r="BF4873">
        <v>24.059626017348837</v>
      </c>
      <c r="BG4873">
        <v>4.4966026581431935</v>
      </c>
      <c r="BH4873">
        <v>405.7707831905015</v>
      </c>
      <c r="BI4873">
        <v>0.19999999999999996</v>
      </c>
      <c r="BJ4873">
        <v>2917.1089683443647</v>
      </c>
      <c r="BK4873">
        <v>695.63078624856587</v>
      </c>
      <c r="BL4873">
        <v>899.36898368431173</v>
      </c>
      <c r="BM4873">
        <v>997.30660290960498</v>
      </c>
      <c r="BN4873">
        <v>132.09919473127974</v>
      </c>
      <c r="BO4873">
        <v>33.768630401318475</v>
      </c>
      <c r="BP4873">
        <v>5.6162643332492053E-2</v>
      </c>
      <c r="BQ4873">
        <v>100</v>
      </c>
      <c r="BR4873">
        <v>299.4944634473992</v>
      </c>
      <c r="BS4873">
        <v>5.7040187417520941E-2</v>
      </c>
      <c r="BT4873">
        <v>3.1620397857082543E-4</v>
      </c>
      <c r="BU4873">
        <v>0</v>
      </c>
      <c r="BV4873">
        <v>0.56553410880250665</v>
      </c>
      <c r="BW4873">
        <v>14.854364896997035</v>
      </c>
      <c r="BX4873">
        <v>37.741565606680844</v>
      </c>
      <c r="BY4873">
        <v>31.00755712872671</v>
      </c>
      <c r="BZ4873">
        <v>1102.0615139155843</v>
      </c>
      <c r="CA4873">
        <v>271.03642946922218</v>
      </c>
      <c r="CB4873">
        <v>238.21299661881204</v>
      </c>
      <c r="CC4873" s="156">
        <v>1.19</v>
      </c>
      <c r="CD4873">
        <v>460</v>
      </c>
      <c r="CE4873">
        <v>0.17188328205622172</v>
      </c>
      <c r="CF4873">
        <v>4.9790147935302365</v>
      </c>
      <c r="CG4873">
        <v>0.20438454593565253</v>
      </c>
      <c r="CH4873">
        <v>10.634392489245522</v>
      </c>
      <c r="CI4873">
        <v>9</v>
      </c>
    </row>
    <row r="4874" spans="47:87" x14ac:dyDescent="0.3">
      <c r="AU4874">
        <v>0.3</v>
      </c>
      <c r="AV4874">
        <v>18.130257948993723</v>
      </c>
      <c r="AW4874">
        <v>0.33417904390392933</v>
      </c>
      <c r="AX4874">
        <v>1.2377813644089686</v>
      </c>
      <c r="AY4874">
        <v>380.51608954526387</v>
      </c>
      <c r="AZ4874">
        <v>9.0455981605422189E-2</v>
      </c>
      <c r="BA4874">
        <v>409.06899953032246</v>
      </c>
      <c r="BB4874">
        <v>380.64019610493017</v>
      </c>
      <c r="BC4874">
        <v>1</v>
      </c>
      <c r="BD4874">
        <v>50.586089366377834</v>
      </c>
      <c r="BE4874">
        <v>87.797289456995259</v>
      </c>
      <c r="BF4874">
        <v>16.61308976470329</v>
      </c>
      <c r="BG4874">
        <v>4.586821631772855</v>
      </c>
      <c r="BH4874">
        <v>426.56672868467109</v>
      </c>
      <c r="BI4874">
        <v>0.20000000000000004</v>
      </c>
      <c r="BJ4874">
        <v>2572.8058949176011</v>
      </c>
      <c r="BK4874">
        <v>678.61362643556072</v>
      </c>
      <c r="BL4874">
        <v>889.64579747790708</v>
      </c>
      <c r="BM4874">
        <v>1120.5036245386057</v>
      </c>
      <c r="BN4874">
        <v>127.7326483239321</v>
      </c>
      <c r="BO4874">
        <v>30.376403420247033</v>
      </c>
      <c r="BP4874">
        <v>2.9684819370812278E-2</v>
      </c>
      <c r="BQ4874">
        <v>100</v>
      </c>
      <c r="BR4874">
        <v>338.1023294514377</v>
      </c>
      <c r="BS4874">
        <v>5.7208859467067684E-2</v>
      </c>
      <c r="BT4874">
        <v>2.873351112337981E-4</v>
      </c>
      <c r="BU4874">
        <v>56.905448083046785</v>
      </c>
      <c r="BV4874">
        <v>0.58153449882578623</v>
      </c>
      <c r="BW4874">
        <v>14.597493136809149</v>
      </c>
      <c r="BX4874">
        <v>37.025556088075682</v>
      </c>
      <c r="BY4874">
        <v>33.362034848564754</v>
      </c>
      <c r="BZ4874">
        <v>917.39236713803314</v>
      </c>
      <c r="CA4874">
        <v>398.52964152516296</v>
      </c>
      <c r="CB4874">
        <v>214.56069434894215</v>
      </c>
      <c r="CC4874" s="156">
        <v>0.81</v>
      </c>
      <c r="CD4874">
        <v>1600</v>
      </c>
      <c r="CE4874">
        <v>0.18913523431202961</v>
      </c>
      <c r="CF4874">
        <v>6.7169207933660484</v>
      </c>
      <c r="CG4874">
        <v>0.22625685595723047</v>
      </c>
      <c r="CH4874">
        <v>14.324209692093941</v>
      </c>
      <c r="CI4874">
        <v>8</v>
      </c>
    </row>
    <row r="4875" spans="47:87" x14ac:dyDescent="0.3">
      <c r="AU4875">
        <v>0.3</v>
      </c>
      <c r="AV4875">
        <v>21.279017044298467</v>
      </c>
      <c r="AW4875">
        <v>0.29983983538534753</v>
      </c>
      <c r="AX4875">
        <v>1.0146014603819107</v>
      </c>
      <c r="AY4875">
        <v>325.01187993068095</v>
      </c>
      <c r="AZ4875">
        <v>9.7979461707644488E-2</v>
      </c>
      <c r="BA4875">
        <v>395.99020612848159</v>
      </c>
      <c r="BB4875">
        <v>402.45533522335239</v>
      </c>
      <c r="BC4875">
        <v>1</v>
      </c>
      <c r="BD4875">
        <v>37.456156242423127</v>
      </c>
      <c r="BE4875">
        <v>99.719921409491164</v>
      </c>
      <c r="BF4875">
        <v>29.673907030431568</v>
      </c>
      <c r="BG4875">
        <v>3.665611121688142</v>
      </c>
      <c r="BH4875">
        <v>335.85908953204643</v>
      </c>
      <c r="BI4875">
        <v>0.19999999999999998</v>
      </c>
      <c r="BJ4875">
        <v>2587.0792037064157</v>
      </c>
      <c r="BK4875">
        <v>678.06409125359164</v>
      </c>
      <c r="BL4875">
        <v>846.8546004777802</v>
      </c>
      <c r="BM4875">
        <v>1006.717715336506</v>
      </c>
      <c r="BN4875">
        <v>150.92588827379723</v>
      </c>
      <c r="BO4875">
        <v>26.966264754120388</v>
      </c>
      <c r="BP4875">
        <v>6.1591341514472403E-2</v>
      </c>
      <c r="BQ4875">
        <v>100</v>
      </c>
      <c r="BR4875">
        <v>369.10343362968598</v>
      </c>
      <c r="BS4875">
        <v>5.5821588292952903E-2</v>
      </c>
      <c r="BT4875">
        <v>3.2061032034021446E-4</v>
      </c>
      <c r="BU4875">
        <v>16.731210998513035</v>
      </c>
      <c r="BV4875">
        <v>0.55483430627600172</v>
      </c>
      <c r="BW4875">
        <v>14.481006525011859</v>
      </c>
      <c r="BX4875">
        <v>37.080299542158691</v>
      </c>
      <c r="BY4875">
        <v>37.476269348760084</v>
      </c>
      <c r="BZ4875">
        <v>1059.1747045433849</v>
      </c>
      <c r="CA4875">
        <v>298.05127896064846</v>
      </c>
      <c r="CB4875">
        <v>237.18988400968999</v>
      </c>
      <c r="CC4875" s="156">
        <v>1.03</v>
      </c>
      <c r="CD4875">
        <v>2110</v>
      </c>
      <c r="CE4875">
        <v>0.11386349679731156</v>
      </c>
      <c r="CF4875">
        <v>4.4375568609855121</v>
      </c>
      <c r="CG4875">
        <v>0.1506284850422577</v>
      </c>
      <c r="CH4875">
        <v>-0.2067483830686449</v>
      </c>
      <c r="CI4875" t="s">
        <v>479</v>
      </c>
    </row>
    <row r="4876" spans="47:87" x14ac:dyDescent="0.3">
      <c r="AU4876">
        <v>0.3</v>
      </c>
      <c r="AV4876">
        <v>20.15019742763274</v>
      </c>
      <c r="AW4876">
        <v>0.33133398926125945</v>
      </c>
      <c r="AX4876">
        <v>0.85649780690299016</v>
      </c>
      <c r="AY4876">
        <v>333.00082687520489</v>
      </c>
      <c r="AZ4876">
        <v>8.6389635030680229E-2</v>
      </c>
      <c r="BA4876">
        <v>497.55956843523353</v>
      </c>
      <c r="BB4876">
        <v>299.57103930791129</v>
      </c>
      <c r="BC4876">
        <v>1</v>
      </c>
      <c r="BD4876">
        <v>29.992633185181646</v>
      </c>
      <c r="BE4876">
        <v>87.853622211943346</v>
      </c>
      <c r="BF4876">
        <v>18.770036356602894</v>
      </c>
      <c r="BG4876">
        <v>3.7566222056926613</v>
      </c>
      <c r="BH4876">
        <v>349.02058665196847</v>
      </c>
      <c r="BI4876">
        <v>0.2</v>
      </c>
      <c r="BJ4876">
        <v>2409.46102368531</v>
      </c>
      <c r="BK4876">
        <v>690.16412400896422</v>
      </c>
      <c r="BL4876">
        <v>831.24233676331494</v>
      </c>
      <c r="BM4876">
        <v>792.05356950400369</v>
      </c>
      <c r="BN4876">
        <v>152.29463157871515</v>
      </c>
      <c r="BO4876">
        <v>29.946412498540116</v>
      </c>
      <c r="BP4876">
        <v>5.0243971312770599E-2</v>
      </c>
      <c r="BQ4876">
        <v>100</v>
      </c>
      <c r="BR4876">
        <v>420.92587400569789</v>
      </c>
      <c r="BS4876">
        <v>5.3816481729218282E-2</v>
      </c>
      <c r="BT4876">
        <v>3.0099922565945747E-4</v>
      </c>
      <c r="BU4876">
        <v>0</v>
      </c>
      <c r="BV4876">
        <v>0.58383199196713409</v>
      </c>
      <c r="BW4876">
        <v>14.901802945553808</v>
      </c>
      <c r="BX4876">
        <v>37.825540022537979</v>
      </c>
      <c r="BY4876">
        <v>34.420987423774477</v>
      </c>
      <c r="BZ4876">
        <v>713.60127076569506</v>
      </c>
      <c r="CA4876">
        <v>391.1649571873009</v>
      </c>
      <c r="CB4876">
        <v>238.1324010853653</v>
      </c>
      <c r="CC4876" s="156">
        <v>0.81</v>
      </c>
      <c r="CD4876">
        <v>1890</v>
      </c>
      <c r="CE4876">
        <v>0.15550839204075628</v>
      </c>
      <c r="CF4876">
        <v>5.4826194635310994</v>
      </c>
      <c r="CG4876">
        <v>0.18663546306563319</v>
      </c>
      <c r="CH4876">
        <v>13.459041206104482</v>
      </c>
      <c r="CI4876">
        <v>10</v>
      </c>
    </row>
    <row r="4877" spans="47:87" x14ac:dyDescent="0.3">
      <c r="AU4877">
        <v>0.3</v>
      </c>
      <c r="AV4877">
        <v>20.154241353092885</v>
      </c>
      <c r="AW4877">
        <v>0.25549895704883779</v>
      </c>
      <c r="AX4877">
        <v>2.0516636606016081</v>
      </c>
      <c r="AY4877">
        <v>308.9841545110454</v>
      </c>
      <c r="AZ4877">
        <v>9.6324921029503047E-2</v>
      </c>
      <c r="BA4877">
        <v>463.21436174226938</v>
      </c>
      <c r="BB4877">
        <v>304.19283263052489</v>
      </c>
      <c r="BC4877">
        <v>1</v>
      </c>
      <c r="BD4877">
        <v>39.465564957087111</v>
      </c>
      <c r="BE4877">
        <v>100.11905896060654</v>
      </c>
      <c r="BF4877">
        <v>11.591369474340711</v>
      </c>
      <c r="BG4877">
        <v>5.6477967127059259</v>
      </c>
      <c r="BH4877">
        <v>396.52356755488199</v>
      </c>
      <c r="BI4877">
        <v>0.2</v>
      </c>
      <c r="BJ4877">
        <v>2327.5177839704133</v>
      </c>
      <c r="BK4877">
        <v>686.98782383489879</v>
      </c>
      <c r="BL4877">
        <v>937.29496750889268</v>
      </c>
      <c r="BM4877">
        <v>841.42340489342826</v>
      </c>
      <c r="BN4877">
        <v>182.9393584393768</v>
      </c>
      <c r="BO4877">
        <v>23.075358352073255</v>
      </c>
      <c r="BP4877">
        <v>4.0660688119222826E-2</v>
      </c>
      <c r="BQ4877">
        <v>100</v>
      </c>
      <c r="BR4877">
        <v>337.25311106409413</v>
      </c>
      <c r="BS4877">
        <v>5.9447774271719267E-2</v>
      </c>
      <c r="BT4877">
        <v>2.9196897045505917E-4</v>
      </c>
      <c r="BU4877">
        <v>184.58104576025784</v>
      </c>
      <c r="BV4877">
        <v>0.53334264333175674</v>
      </c>
      <c r="BW4877">
        <v>15.672855436802793</v>
      </c>
      <c r="BX4877">
        <v>34.701578264211676</v>
      </c>
      <c r="BY4877">
        <v>37.191138675764805</v>
      </c>
      <c r="BZ4877">
        <v>988.91337139684811</v>
      </c>
      <c r="CA4877">
        <v>301.2498150193033</v>
      </c>
      <c r="CB4877">
        <v>221.49079728453748</v>
      </c>
      <c r="CC4877" s="156">
        <v>0.85</v>
      </c>
      <c r="CD4877">
        <v>2150</v>
      </c>
      <c r="CE4877">
        <v>0.18311348127088878</v>
      </c>
      <c r="CF4877">
        <v>7.5790343371644529</v>
      </c>
      <c r="CG4877">
        <v>0.21815721458758403</v>
      </c>
      <c r="CH4877">
        <v>14.933544143971112</v>
      </c>
      <c r="CI4877">
        <v>8</v>
      </c>
    </row>
    <row r="4878" spans="47:87" x14ac:dyDescent="0.3">
      <c r="AU4878">
        <v>0.3</v>
      </c>
      <c r="AV4878">
        <v>19.184412167367761</v>
      </c>
      <c r="AW4878">
        <v>0.37322606504246403</v>
      </c>
      <c r="AX4878">
        <v>0.73616989976572733</v>
      </c>
      <c r="AY4878">
        <v>326.35286181712996</v>
      </c>
      <c r="AZ4878">
        <v>0.10046139092397371</v>
      </c>
      <c r="BA4878">
        <v>413.51611845301676</v>
      </c>
      <c r="BB4878">
        <v>326.30846838702519</v>
      </c>
      <c r="BC4878">
        <v>1</v>
      </c>
      <c r="BD4878">
        <v>45.25309387909207</v>
      </c>
      <c r="BE4878">
        <v>102.71343013119946</v>
      </c>
      <c r="BF4878">
        <v>11.789078258281727</v>
      </c>
      <c r="BG4878">
        <v>6.5025197472692415</v>
      </c>
      <c r="BH4878">
        <v>420.30446901102061</v>
      </c>
      <c r="BI4878">
        <v>0.20000000000000004</v>
      </c>
      <c r="BJ4878">
        <v>2487.6231994446362</v>
      </c>
      <c r="BK4878">
        <v>684.01119942931962</v>
      </c>
      <c r="BL4878">
        <v>869.98861994935055</v>
      </c>
      <c r="BM4878">
        <v>875.12877202504308</v>
      </c>
      <c r="BN4878">
        <v>164.16391103834493</v>
      </c>
      <c r="BO4878">
        <v>33.79484861988864</v>
      </c>
      <c r="BP4878">
        <v>4.9036836826685262E-2</v>
      </c>
      <c r="BQ4878">
        <v>100</v>
      </c>
      <c r="BR4878">
        <v>422.23781520698611</v>
      </c>
      <c r="BS4878">
        <v>5.5607532483835986E-2</v>
      </c>
      <c r="BT4878">
        <v>3.0901549428798998E-4</v>
      </c>
      <c r="BU4878">
        <v>27.209866190566455</v>
      </c>
      <c r="BV4878">
        <v>0.59456833219347782</v>
      </c>
      <c r="BW4878">
        <v>14.217958954642079</v>
      </c>
      <c r="BX4878">
        <v>36.317193606203404</v>
      </c>
      <c r="BY4878">
        <v>26.283879932115759</v>
      </c>
      <c r="BZ4878">
        <v>1120.2635986471946</v>
      </c>
      <c r="CA4878">
        <v>386.66168299435151</v>
      </c>
      <c r="CB4878">
        <v>231.42027903922528</v>
      </c>
      <c r="CC4878" s="156">
        <v>0.9</v>
      </c>
      <c r="CD4878">
        <v>1500</v>
      </c>
      <c r="CE4878">
        <v>0.20385687942346142</v>
      </c>
      <c r="CF4878">
        <v>5.1352512413483069</v>
      </c>
      <c r="CG4878">
        <v>0.20311121109765087</v>
      </c>
      <c r="CH4878">
        <v>15.611291336592332</v>
      </c>
      <c r="CI4878">
        <v>7</v>
      </c>
    </row>
    <row r="4879" spans="47:87" x14ac:dyDescent="0.3">
      <c r="AU4879">
        <v>0.3</v>
      </c>
      <c r="AV4879">
        <v>21.676479891162607</v>
      </c>
      <c r="AW4879">
        <v>0.4139166217849346</v>
      </c>
      <c r="AX4879">
        <v>2.1617109284274338</v>
      </c>
      <c r="AY4879">
        <v>321.62305792514769</v>
      </c>
      <c r="AZ4879">
        <v>9.8442880225333831E-2</v>
      </c>
      <c r="BA4879">
        <v>406.60784174746618</v>
      </c>
      <c r="BB4879">
        <v>414.3411741719018</v>
      </c>
      <c r="BC4879">
        <v>1</v>
      </c>
      <c r="BD4879">
        <v>35.393782926583562</v>
      </c>
      <c r="BE4879">
        <v>99.937361461607267</v>
      </c>
      <c r="BF4879">
        <v>11.046677651099156</v>
      </c>
      <c r="BG4879">
        <v>6.1604422484003845</v>
      </c>
      <c r="BH4879">
        <v>419.98210598274596</v>
      </c>
      <c r="BI4879">
        <v>0.19999999999999998</v>
      </c>
      <c r="BJ4879">
        <v>2600.9649746758278</v>
      </c>
      <c r="BK4879">
        <v>680.17010081426781</v>
      </c>
      <c r="BL4879">
        <v>951.60528717847728</v>
      </c>
      <c r="BM4879">
        <v>1007.6808284049932</v>
      </c>
      <c r="BN4879">
        <v>205.89057449992038</v>
      </c>
      <c r="BO4879">
        <v>37.608681116935401</v>
      </c>
      <c r="BP4879">
        <v>3.8745669745980753E-2</v>
      </c>
      <c r="BQ4879">
        <v>100</v>
      </c>
      <c r="BR4879">
        <v>294.61394697146278</v>
      </c>
      <c r="BS4879">
        <v>5.0297984359122069E-2</v>
      </c>
      <c r="BT4879">
        <v>3.0978559156569641E-4</v>
      </c>
      <c r="BU4879">
        <v>84.45307690815018</v>
      </c>
      <c r="BV4879">
        <v>0.52698767439397054</v>
      </c>
      <c r="BW4879">
        <v>14.410112762065536</v>
      </c>
      <c r="BX4879">
        <v>37.835712322327005</v>
      </c>
      <c r="BY4879">
        <v>34.807619329767377</v>
      </c>
      <c r="BZ4879">
        <v>992.48602943009951</v>
      </c>
      <c r="CA4879">
        <v>350.0643046400204</v>
      </c>
      <c r="CB4879">
        <v>247.68833877832384</v>
      </c>
      <c r="CC4879" s="156">
        <v>1.02</v>
      </c>
      <c r="CD4879">
        <v>1320</v>
      </c>
      <c r="CE4879">
        <v>0.16572065657278556</v>
      </c>
      <c r="CF4879">
        <v>5.7218682409203634</v>
      </c>
      <c r="CG4879">
        <v>0.21533127104661656</v>
      </c>
      <c r="CH4879">
        <v>10.67589367757623</v>
      </c>
      <c r="CI4879">
        <v>9</v>
      </c>
    </row>
    <row r="4880" spans="47:87" x14ac:dyDescent="0.3">
      <c r="AU4880">
        <v>0.3</v>
      </c>
      <c r="AV4880">
        <v>18.938180283567565</v>
      </c>
      <c r="AW4880">
        <v>0.28108229754898173</v>
      </c>
      <c r="AX4880">
        <v>1.2263616021709196</v>
      </c>
      <c r="AY4880">
        <v>356.69080890160257</v>
      </c>
      <c r="AZ4880">
        <v>0.10889098282070375</v>
      </c>
      <c r="BA4880">
        <v>389.01137336918134</v>
      </c>
      <c r="BB4880">
        <v>372.04005381631237</v>
      </c>
      <c r="BC4880">
        <v>1</v>
      </c>
      <c r="BD4880">
        <v>44.52419189651755</v>
      </c>
      <c r="BE4880">
        <v>125.80691101959742</v>
      </c>
      <c r="BF4880">
        <v>8.9018043595104306</v>
      </c>
      <c r="BG4880">
        <v>5.4036287835530068</v>
      </c>
      <c r="BH4880">
        <v>429.28780702037272</v>
      </c>
      <c r="BI4880">
        <v>0.20000000000000004</v>
      </c>
      <c r="BJ4880">
        <v>2662.3342846107166</v>
      </c>
      <c r="BK4880">
        <v>687.63007440496494</v>
      </c>
      <c r="BL4880">
        <v>904.28598473517241</v>
      </c>
      <c r="BM4880">
        <v>895.53133365764018</v>
      </c>
      <c r="BN4880">
        <v>164.19361041575547</v>
      </c>
      <c r="BO4880">
        <v>25.279805281432701</v>
      </c>
      <c r="BP4880">
        <v>5.7593655419523972E-2</v>
      </c>
      <c r="BQ4880">
        <v>100</v>
      </c>
      <c r="BR4880">
        <v>255.51352740145137</v>
      </c>
      <c r="BS4880">
        <v>5.2682795361210462E-2</v>
      </c>
      <c r="BT4880">
        <v>2.7441639203501115E-4</v>
      </c>
      <c r="BU4880">
        <v>7.549481632979707</v>
      </c>
      <c r="BV4880">
        <v>0.56027136477094597</v>
      </c>
      <c r="BW4880">
        <v>15.459242526884227</v>
      </c>
      <c r="BX4880">
        <v>37.088882549044257</v>
      </c>
      <c r="BY4880">
        <v>34.116386788786123</v>
      </c>
      <c r="BZ4880">
        <v>827.81330010029603</v>
      </c>
      <c r="CA4880">
        <v>306.61917047617993</v>
      </c>
      <c r="CB4880">
        <v>245.45202898786496</v>
      </c>
      <c r="CC4880" s="156">
        <v>0.88</v>
      </c>
      <c r="CD4880">
        <v>1170</v>
      </c>
      <c r="CE4880">
        <v>0.24814273357204919</v>
      </c>
      <c r="CF4880">
        <v>9.0110219592067331</v>
      </c>
      <c r="CG4880">
        <v>0.30327027660802264</v>
      </c>
      <c r="CH4880">
        <v>27.136776280396617</v>
      </c>
      <c r="CI4880">
        <v>5</v>
      </c>
    </row>
    <row r="4881" spans="47:87" x14ac:dyDescent="0.3">
      <c r="AU4881">
        <v>0.3</v>
      </c>
      <c r="AV4881">
        <v>19.4919580059689</v>
      </c>
      <c r="AW4881">
        <v>0.26531704753969815</v>
      </c>
      <c r="AX4881">
        <v>0.95823081602328297</v>
      </c>
      <c r="AY4881">
        <v>329.43090388252364</v>
      </c>
      <c r="AZ4881">
        <v>8.6730345272223841E-2</v>
      </c>
      <c r="BA4881">
        <v>461.03118037804001</v>
      </c>
      <c r="BB4881">
        <v>301.04010286929747</v>
      </c>
      <c r="BC4881">
        <v>1</v>
      </c>
      <c r="BD4881">
        <v>36.850773375211929</v>
      </c>
      <c r="BE4881">
        <v>98.163180503693368</v>
      </c>
      <c r="BF4881">
        <v>16.848953125211317</v>
      </c>
      <c r="BG4881">
        <v>6.1853527184118473</v>
      </c>
      <c r="BH4881">
        <v>426.82629493978754</v>
      </c>
      <c r="BI4881">
        <v>0.2</v>
      </c>
      <c r="BJ4881">
        <v>2746.0747616710901</v>
      </c>
      <c r="BK4881">
        <v>671.64819380982101</v>
      </c>
      <c r="BL4881">
        <v>892.96495566716612</v>
      </c>
      <c r="BM4881">
        <v>1045.0014768116964</v>
      </c>
      <c r="BN4881">
        <v>159.33693743517719</v>
      </c>
      <c r="BO4881">
        <v>24.170853482826548</v>
      </c>
      <c r="BP4881">
        <v>1.6954034151061614E-2</v>
      </c>
      <c r="BQ4881">
        <v>100</v>
      </c>
      <c r="BR4881">
        <v>264.38898893877905</v>
      </c>
      <c r="BS4881">
        <v>5.21573069183736E-2</v>
      </c>
      <c r="BT4881">
        <v>3.1803863248275533E-4</v>
      </c>
      <c r="BU4881">
        <v>26.346603712104422</v>
      </c>
      <c r="BV4881">
        <v>0.53921327222780768</v>
      </c>
      <c r="BW4881">
        <v>14.376559964801752</v>
      </c>
      <c r="BX4881">
        <v>31.794219866022324</v>
      </c>
      <c r="BY4881">
        <v>36.237893461746324</v>
      </c>
      <c r="BZ4881">
        <v>1123.2439553175302</v>
      </c>
      <c r="CA4881">
        <v>281.27862267801299</v>
      </c>
      <c r="CB4881">
        <v>231.34645818037748</v>
      </c>
      <c r="CC4881" s="156">
        <v>0.99</v>
      </c>
      <c r="CD4881">
        <v>1130</v>
      </c>
      <c r="CE4881">
        <v>0.30758036779678433</v>
      </c>
      <c r="CF4881">
        <v>7.3763258884055141</v>
      </c>
      <c r="CG4881">
        <v>0.2765381150079847</v>
      </c>
      <c r="CH4881">
        <v>31.289024483829266</v>
      </c>
      <c r="CI4881">
        <v>5</v>
      </c>
    </row>
    <row r="4882" spans="47:87" x14ac:dyDescent="0.3">
      <c r="AU4882">
        <v>0.3</v>
      </c>
      <c r="AV4882">
        <v>19.038703282967006</v>
      </c>
      <c r="AW4882">
        <v>0.23553716109910311</v>
      </c>
      <c r="AX4882">
        <v>1.4687192888776079</v>
      </c>
      <c r="AY4882">
        <v>325.87469363255525</v>
      </c>
      <c r="AZ4882">
        <v>8.7431461251945036E-2</v>
      </c>
      <c r="BA4882">
        <v>439.96522939306692</v>
      </c>
      <c r="BB4882">
        <v>377.64449384774781</v>
      </c>
      <c r="BC4882">
        <v>1</v>
      </c>
      <c r="BD4882">
        <v>39.320919103053598</v>
      </c>
      <c r="BE4882">
        <v>108.9306689614926</v>
      </c>
      <c r="BF4882">
        <v>13.092723074762631</v>
      </c>
      <c r="BG4882">
        <v>6.2841763014701471</v>
      </c>
      <c r="BH4882">
        <v>420.89693554173198</v>
      </c>
      <c r="BI4882">
        <v>0.20000000000000004</v>
      </c>
      <c r="BJ4882">
        <v>2593.98488021819</v>
      </c>
      <c r="BK4882">
        <v>687.35356542589727</v>
      </c>
      <c r="BL4882">
        <v>873.66706763435661</v>
      </c>
      <c r="BM4882">
        <v>943.62755309023692</v>
      </c>
      <c r="BN4882">
        <v>259.44131035020172</v>
      </c>
      <c r="BO4882">
        <v>20.933039687708469</v>
      </c>
      <c r="BP4882">
        <v>7.8683393312799152E-2</v>
      </c>
      <c r="BQ4882">
        <v>100</v>
      </c>
      <c r="BR4882">
        <v>401.56105260278656</v>
      </c>
      <c r="BS4882">
        <v>5.2290818534372611E-2</v>
      </c>
      <c r="BT4882">
        <v>3.0236853375580341E-4</v>
      </c>
      <c r="BU4882">
        <v>0</v>
      </c>
      <c r="BV4882">
        <v>0.56915794075913095</v>
      </c>
      <c r="BW4882">
        <v>14.983952017644189</v>
      </c>
      <c r="BX4882">
        <v>35.321266172072207</v>
      </c>
      <c r="BY4882">
        <v>23.808359854432517</v>
      </c>
      <c r="BZ4882">
        <v>1116.6076260589205</v>
      </c>
      <c r="CA4882">
        <v>153.79025535193645</v>
      </c>
      <c r="CB4882">
        <v>249.26248443224182</v>
      </c>
      <c r="CC4882" s="156">
        <v>0.9</v>
      </c>
      <c r="CD4882">
        <v>1490</v>
      </c>
      <c r="CE4882">
        <v>0.10032724777249924</v>
      </c>
      <c r="CF4882">
        <v>4.8878276766913986</v>
      </c>
      <c r="CG4882">
        <v>0.13902844149587321</v>
      </c>
      <c r="CH4882">
        <v>-1.9882075094050331</v>
      </c>
      <c r="CI4882" t="s">
        <v>479</v>
      </c>
    </row>
    <row r="4883" spans="47:87" x14ac:dyDescent="0.3">
      <c r="AU4883">
        <v>0.3</v>
      </c>
      <c r="AV4883">
        <v>21.06619873489943</v>
      </c>
      <c r="AW4883">
        <v>0.29548201324441259</v>
      </c>
      <c r="AX4883">
        <v>0.7980552018957352</v>
      </c>
      <c r="AY4883">
        <v>319.36245239718687</v>
      </c>
      <c r="AZ4883">
        <v>9.2025523353527733E-2</v>
      </c>
      <c r="BA4883">
        <v>419.10875250625787</v>
      </c>
      <c r="BB4883">
        <v>377.72535547881353</v>
      </c>
      <c r="BC4883">
        <v>1</v>
      </c>
      <c r="BD4883">
        <v>41.893667787029734</v>
      </c>
      <c r="BE4883">
        <v>101.11920191067584</v>
      </c>
      <c r="BF4883">
        <v>15.207829973990036</v>
      </c>
      <c r="BG4883">
        <v>5.3964092830844113</v>
      </c>
      <c r="BH4883">
        <v>402.33112033516943</v>
      </c>
      <c r="BI4883">
        <v>0.20000000000000004</v>
      </c>
      <c r="BJ4883">
        <v>2704.6521693899272</v>
      </c>
      <c r="BK4883">
        <v>672.30946507160309</v>
      </c>
      <c r="BL4883">
        <v>874.82169486761745</v>
      </c>
      <c r="BM4883">
        <v>913.11883774773582</v>
      </c>
      <c r="BN4883">
        <v>238.3073810968389</v>
      </c>
      <c r="BO4883">
        <v>26.416086939109292</v>
      </c>
      <c r="BP4883">
        <v>7.992142395573891E-2</v>
      </c>
      <c r="BQ4883">
        <v>100</v>
      </c>
      <c r="BR4883">
        <v>347.9537583824839</v>
      </c>
      <c r="BS4883">
        <v>5.2625194289399206E-2</v>
      </c>
      <c r="BT4883">
        <v>2.8847288974859507E-4</v>
      </c>
      <c r="BU4883">
        <v>9.7757212830684637</v>
      </c>
      <c r="BV4883">
        <v>0.52469182961478666</v>
      </c>
      <c r="BW4883">
        <v>14.373370377038178</v>
      </c>
      <c r="BX4883">
        <v>36.340477293988542</v>
      </c>
      <c r="BY4883">
        <v>32.913053623937166</v>
      </c>
      <c r="BZ4883">
        <v>893.41732914996385</v>
      </c>
      <c r="CA4883">
        <v>255.42370184430362</v>
      </c>
      <c r="CB4883">
        <v>235.94998963623246</v>
      </c>
      <c r="CC4883" s="156">
        <v>0.9</v>
      </c>
      <c r="CD4883">
        <v>1450</v>
      </c>
      <c r="CE4883">
        <v>0.1883643740508254</v>
      </c>
      <c r="CF4883">
        <v>6.731697487193939</v>
      </c>
      <c r="CG4883">
        <v>0.22527708537896268</v>
      </c>
      <c r="CH4883">
        <v>16.682946318971712</v>
      </c>
      <c r="CI4883">
        <v>7</v>
      </c>
    </row>
    <row r="4884" spans="47:87" x14ac:dyDescent="0.3">
      <c r="AU4884">
        <v>0.3</v>
      </c>
      <c r="AV4884">
        <v>19.525112676997537</v>
      </c>
      <c r="AW4884">
        <v>0.29381641543691944</v>
      </c>
      <c r="AX4884">
        <v>1.3791558829761084</v>
      </c>
      <c r="AY4884">
        <v>316.76143289942127</v>
      </c>
      <c r="AZ4884">
        <v>0.10586635325130604</v>
      </c>
      <c r="BA4884">
        <v>392.22196910288295</v>
      </c>
      <c r="BB4884">
        <v>371.45175878763933</v>
      </c>
      <c r="BC4884">
        <v>1</v>
      </c>
      <c r="BD4884">
        <v>40.396598364492341</v>
      </c>
      <c r="BE4884">
        <v>94.56433299806595</v>
      </c>
      <c r="BF4884">
        <v>15.097524083799575</v>
      </c>
      <c r="BG4884">
        <v>7.0202819146769899</v>
      </c>
      <c r="BH4884">
        <v>432.5097182233045</v>
      </c>
      <c r="BI4884">
        <v>0.20000000000000004</v>
      </c>
      <c r="BJ4884">
        <v>2061.9307544504286</v>
      </c>
      <c r="BK4884">
        <v>685.02944296273461</v>
      </c>
      <c r="BL4884">
        <v>870.10785840367794</v>
      </c>
      <c r="BM4884">
        <v>952.99389898368042</v>
      </c>
      <c r="BN4884">
        <v>131.29186911513784</v>
      </c>
      <c r="BO4884">
        <v>26.409356708355183</v>
      </c>
      <c r="BP4884">
        <v>6.214923521152424E-2</v>
      </c>
      <c r="BQ4884">
        <v>100</v>
      </c>
      <c r="BR4884">
        <v>415.04362585336639</v>
      </c>
      <c r="BS4884">
        <v>5.4107848805392406E-2</v>
      </c>
      <c r="BT4884">
        <v>3.0197020541765482E-4</v>
      </c>
      <c r="BU4884">
        <v>0</v>
      </c>
      <c r="BV4884">
        <v>0.59759178153556236</v>
      </c>
      <c r="BW4884">
        <v>16.003944272110385</v>
      </c>
      <c r="BX4884">
        <v>37.95672563387231</v>
      </c>
      <c r="BY4884">
        <v>29.541701749549809</v>
      </c>
      <c r="BZ4884">
        <v>865.59122069294403</v>
      </c>
      <c r="CA4884">
        <v>345.61208989085998</v>
      </c>
      <c r="CB4884">
        <v>222.96298758714642</v>
      </c>
      <c r="CC4884" s="156">
        <v>0.73</v>
      </c>
      <c r="CD4884">
        <v>2730</v>
      </c>
      <c r="CE4884">
        <v>0.11097989128147545</v>
      </c>
      <c r="CF4884">
        <v>4.3077720126688019</v>
      </c>
      <c r="CG4884">
        <v>0.14161702582836713</v>
      </c>
      <c r="CH4884">
        <v>0.3195405931666857</v>
      </c>
      <c r="CI4884">
        <v>19</v>
      </c>
    </row>
    <row r="4885" spans="47:87" x14ac:dyDescent="0.3">
      <c r="AU4885">
        <v>0.3</v>
      </c>
      <c r="AV4885">
        <v>20.592639833321861</v>
      </c>
      <c r="AW4885">
        <v>0.30930445463789963</v>
      </c>
      <c r="AX4885">
        <v>0.76891834936314618</v>
      </c>
      <c r="AY4885">
        <v>328.40975972682509</v>
      </c>
      <c r="AZ4885">
        <v>0.10059926516643601</v>
      </c>
      <c r="BA4885">
        <v>426.09015295846638</v>
      </c>
      <c r="BB4885">
        <v>314.43104948407188</v>
      </c>
      <c r="BC4885">
        <v>1</v>
      </c>
      <c r="BD4885">
        <v>47.394461537668313</v>
      </c>
      <c r="BE4885">
        <v>111.26007567512126</v>
      </c>
      <c r="BF4885">
        <v>18.84303435556232</v>
      </c>
      <c r="BG4885">
        <v>6.7402961010551135</v>
      </c>
      <c r="BH4885">
        <v>417.55975469952108</v>
      </c>
      <c r="BI4885">
        <v>0.2</v>
      </c>
      <c r="BJ4885">
        <v>2455.739915057065</v>
      </c>
      <c r="BK4885">
        <v>704.37783908457834</v>
      </c>
      <c r="BL4885">
        <v>879.7802685717752</v>
      </c>
      <c r="BM4885">
        <v>1029.1085735363297</v>
      </c>
      <c r="BN4885">
        <v>135.42854386779254</v>
      </c>
      <c r="BO4885">
        <v>27.797991962714658</v>
      </c>
      <c r="BP4885">
        <v>6.5901423397919004E-2</v>
      </c>
      <c r="BQ4885">
        <v>100</v>
      </c>
      <c r="BR4885">
        <v>338.43916869152991</v>
      </c>
      <c r="BS4885">
        <v>5.7580660130440116E-2</v>
      </c>
      <c r="BT4885">
        <v>2.9812158459374092E-4</v>
      </c>
      <c r="BU4885">
        <v>82.25563195073866</v>
      </c>
      <c r="BV4885">
        <v>0.55150152564344934</v>
      </c>
      <c r="BW4885">
        <v>15.510699756319534</v>
      </c>
      <c r="BX4885">
        <v>35.084535483482696</v>
      </c>
      <c r="BY4885">
        <v>30.555265797172396</v>
      </c>
      <c r="BZ4885">
        <v>715.80983896044495</v>
      </c>
      <c r="CA4885">
        <v>321.45388039852861</v>
      </c>
      <c r="CB4885">
        <v>247.06506969432905</v>
      </c>
      <c r="CC4885" s="156">
        <v>1.2</v>
      </c>
      <c r="CD4885">
        <v>810</v>
      </c>
      <c r="CE4885">
        <v>0.1457032281753059</v>
      </c>
      <c r="CF4885">
        <v>6.9603519039461403</v>
      </c>
      <c r="CG4885">
        <v>0.19041516200772074</v>
      </c>
      <c r="CH4885">
        <v>13.541585644452534</v>
      </c>
      <c r="CI4885">
        <v>10</v>
      </c>
    </row>
    <row r="4886" spans="47:87" x14ac:dyDescent="0.3">
      <c r="AU4886">
        <v>0.3</v>
      </c>
      <c r="AV4886">
        <v>18.818819959737535</v>
      </c>
      <c r="AW4886">
        <v>0.4077413537889561</v>
      </c>
      <c r="AX4886">
        <v>1.2809062479337721</v>
      </c>
      <c r="AY4886">
        <v>328.40101360130933</v>
      </c>
      <c r="AZ4886">
        <v>0.10024455873121295</v>
      </c>
      <c r="BA4886">
        <v>445.6668853264934</v>
      </c>
      <c r="BB4886">
        <v>373.11237149113322</v>
      </c>
      <c r="BC4886">
        <v>1</v>
      </c>
      <c r="BD4886">
        <v>32.785590656141004</v>
      </c>
      <c r="BE4886">
        <v>108.52164079714218</v>
      </c>
      <c r="BF4886">
        <v>12.835615297646177</v>
      </c>
      <c r="BG4886">
        <v>4.9938367716373628</v>
      </c>
      <c r="BH4886">
        <v>404.29226449143971</v>
      </c>
      <c r="BI4886">
        <v>0.2</v>
      </c>
      <c r="BJ4886">
        <v>2723.4838478183533</v>
      </c>
      <c r="BK4886">
        <v>689.68385638207349</v>
      </c>
      <c r="BL4886">
        <v>830.6957333508102</v>
      </c>
      <c r="BM4886">
        <v>729.31544300666224</v>
      </c>
      <c r="BN4886">
        <v>147.05718075043512</v>
      </c>
      <c r="BO4886">
        <v>37.103109321918538</v>
      </c>
      <c r="BP4886">
        <v>3.1415175754398478E-2</v>
      </c>
      <c r="BQ4886">
        <v>100</v>
      </c>
      <c r="BR4886">
        <v>265.69281403962771</v>
      </c>
      <c r="BS4886">
        <v>5.8205889799074477E-2</v>
      </c>
      <c r="BT4886">
        <v>2.9156018839474279E-4</v>
      </c>
      <c r="BU4886">
        <v>120.72016490859596</v>
      </c>
      <c r="BV4886">
        <v>0.55193290875901024</v>
      </c>
      <c r="BW4886">
        <v>15.052882526774079</v>
      </c>
      <c r="BX4886">
        <v>38.072080453787564</v>
      </c>
      <c r="BY4886">
        <v>31.588893655261266</v>
      </c>
      <c r="BZ4886">
        <v>1099.4629788149678</v>
      </c>
      <c r="CA4886">
        <v>336.20245535629738</v>
      </c>
      <c r="CB4886">
        <v>256.43501839978899</v>
      </c>
      <c r="CC4886" s="156">
        <v>0.81</v>
      </c>
      <c r="CD4886">
        <v>2630</v>
      </c>
      <c r="CE4886">
        <v>5.6991011310647099E-2</v>
      </c>
      <c r="CF4886">
        <v>2.9679376465818388</v>
      </c>
      <c r="CG4886">
        <v>9.6203795396267791E-2</v>
      </c>
      <c r="CH4886">
        <v>-9.2539343846872697</v>
      </c>
      <c r="CI4886" t="s">
        <v>479</v>
      </c>
    </row>
    <row r="4887" spans="47:87" x14ac:dyDescent="0.3">
      <c r="AU4887">
        <v>0.3</v>
      </c>
      <c r="AV4887">
        <v>19.586751183273286</v>
      </c>
      <c r="AW4887">
        <v>0.33798723979427042</v>
      </c>
      <c r="AX4887">
        <v>1.1005945337419625</v>
      </c>
      <c r="AY4887">
        <v>327.03877639362634</v>
      </c>
      <c r="AZ4887">
        <v>0.11394184060967799</v>
      </c>
      <c r="BA4887">
        <v>586.19521865824458</v>
      </c>
      <c r="BB4887">
        <v>271.79967960458549</v>
      </c>
      <c r="BC4887">
        <v>1</v>
      </c>
      <c r="BD4887">
        <v>34.202454758934948</v>
      </c>
      <c r="BE4887">
        <v>83.727472355758763</v>
      </c>
      <c r="BF4887">
        <v>9.9891273780517089</v>
      </c>
      <c r="BG4887">
        <v>3.377704619064966</v>
      </c>
      <c r="BH4887">
        <v>400.62924099563804</v>
      </c>
      <c r="BI4887">
        <v>0.19999999999999998</v>
      </c>
      <c r="BJ4887">
        <v>2606.3497583594976</v>
      </c>
      <c r="BK4887">
        <v>693.5355544945877</v>
      </c>
      <c r="BL4887">
        <v>920.40710262859648</v>
      </c>
      <c r="BM4887">
        <v>912.57255763279477</v>
      </c>
      <c r="BN4887">
        <v>182.56626370940882</v>
      </c>
      <c r="BO4887">
        <v>30.671936862254878</v>
      </c>
      <c r="BP4887">
        <v>3.6057304949737322E-2</v>
      </c>
      <c r="BQ4887">
        <v>100</v>
      </c>
      <c r="BR4887">
        <v>341.84955155982436</v>
      </c>
      <c r="BS4887">
        <v>4.8740598357522175E-2</v>
      </c>
      <c r="BT4887">
        <v>3.0202421844857593E-4</v>
      </c>
      <c r="BU4887">
        <v>0</v>
      </c>
      <c r="BV4887">
        <v>0.5328715485314065</v>
      </c>
      <c r="BW4887">
        <v>15.19380527087659</v>
      </c>
      <c r="BX4887">
        <v>34.867889559920741</v>
      </c>
      <c r="BY4887">
        <v>35.791163484356375</v>
      </c>
      <c r="BZ4887">
        <v>1186.7614082478813</v>
      </c>
      <c r="CA4887">
        <v>364.56209270529007</v>
      </c>
      <c r="CB4887">
        <v>207.17673641989751</v>
      </c>
      <c r="CC4887" s="156">
        <v>0.88</v>
      </c>
      <c r="CD4887">
        <v>2630</v>
      </c>
      <c r="CE4887">
        <v>3.6897764435650737E-2</v>
      </c>
      <c r="CF4887">
        <v>2.0738776333368252</v>
      </c>
      <c r="CG4887">
        <v>8.0476530016792114E-2</v>
      </c>
      <c r="CH4887">
        <v>-10.242653855977085</v>
      </c>
      <c r="CI4887" t="s">
        <v>479</v>
      </c>
    </row>
    <row r="4888" spans="47:87" x14ac:dyDescent="0.3">
      <c r="AU4888">
        <v>0.3</v>
      </c>
      <c r="AV4888">
        <v>19.575260212097088</v>
      </c>
      <c r="AW4888">
        <v>0.30317675808491024</v>
      </c>
      <c r="AX4888">
        <v>0.95215313246663913</v>
      </c>
      <c r="AY4888">
        <v>333.63875712824427</v>
      </c>
      <c r="AZ4888">
        <v>9.9532311244402843E-2</v>
      </c>
      <c r="BA4888">
        <v>438.48449906760692</v>
      </c>
      <c r="BB4888">
        <v>404.16244249652942</v>
      </c>
      <c r="BC4888">
        <v>1</v>
      </c>
      <c r="BD4888">
        <v>34.766655379956845</v>
      </c>
      <c r="BE4888">
        <v>85.738175658676994</v>
      </c>
      <c r="BF4888">
        <v>21.907149260033886</v>
      </c>
      <c r="BG4888">
        <v>5.6735985839062542</v>
      </c>
      <c r="BH4888">
        <v>452.51447308507159</v>
      </c>
      <c r="BI4888">
        <v>0.19999999999999998</v>
      </c>
      <c r="BJ4888">
        <v>2635.2963727191518</v>
      </c>
      <c r="BK4888">
        <v>704.74145392497712</v>
      </c>
      <c r="BL4888">
        <v>911.1765103098403</v>
      </c>
      <c r="BM4888">
        <v>998.93379611419232</v>
      </c>
      <c r="BN4888">
        <v>227.19300529726036</v>
      </c>
      <c r="BO4888">
        <v>27.409849897042321</v>
      </c>
      <c r="BP4888">
        <v>4.4864454564243594E-2</v>
      </c>
      <c r="BQ4888">
        <v>100</v>
      </c>
      <c r="BR4888">
        <v>372.45335608091062</v>
      </c>
      <c r="BS4888">
        <v>5.3265026720233838E-2</v>
      </c>
      <c r="BT4888">
        <v>2.9695139952382288E-4</v>
      </c>
      <c r="BU4888">
        <v>123.65986820566914</v>
      </c>
      <c r="BV4888">
        <v>0.6089281998232916</v>
      </c>
      <c r="BW4888">
        <v>15.067023981156085</v>
      </c>
      <c r="BX4888">
        <v>37.977331783582365</v>
      </c>
      <c r="BY4888">
        <v>29.805015754648277</v>
      </c>
      <c r="BZ4888">
        <v>945.9850311122035</v>
      </c>
      <c r="CA4888">
        <v>187.34043033560496</v>
      </c>
      <c r="CB4888">
        <v>230.10356690798727</v>
      </c>
      <c r="CC4888" s="156">
        <v>1.1100000000000001</v>
      </c>
      <c r="CD4888">
        <v>1640</v>
      </c>
      <c r="CE4888">
        <v>0.1640122581442276</v>
      </c>
      <c r="CF4888">
        <v>4.4155282217699412</v>
      </c>
      <c r="CG4888">
        <v>0.19644436348612881</v>
      </c>
      <c r="CH4888">
        <v>12.607985837998786</v>
      </c>
      <c r="CI4888">
        <v>9</v>
      </c>
    </row>
    <row r="4889" spans="47:87" x14ac:dyDescent="0.3">
      <c r="AU4889">
        <v>0.3</v>
      </c>
      <c r="AV4889">
        <v>21.442031119905398</v>
      </c>
      <c r="AW4889">
        <v>0.33485235541245073</v>
      </c>
      <c r="AX4889">
        <v>1.2641112222251434</v>
      </c>
      <c r="AY4889">
        <v>334.32486840578173</v>
      </c>
      <c r="AZ4889">
        <v>8.9489351903089334E-2</v>
      </c>
      <c r="BA4889">
        <v>503.80859898547169</v>
      </c>
      <c r="BB4889">
        <v>368.68508535568145</v>
      </c>
      <c r="BC4889">
        <v>1</v>
      </c>
      <c r="BD4889">
        <v>37.402667892472039</v>
      </c>
      <c r="BE4889">
        <v>110.3265756470272</v>
      </c>
      <c r="BF4889">
        <v>8.5120050155466842</v>
      </c>
      <c r="BG4889">
        <v>6.0516789021321369</v>
      </c>
      <c r="BH4889">
        <v>378.22324982852916</v>
      </c>
      <c r="BI4889">
        <v>0.20000000000000004</v>
      </c>
      <c r="BJ4889">
        <v>2318.3545317397188</v>
      </c>
      <c r="BK4889">
        <v>681.39313469058106</v>
      </c>
      <c r="BL4889">
        <v>871.65241586569141</v>
      </c>
      <c r="BM4889">
        <v>1053.548089179566</v>
      </c>
      <c r="BN4889">
        <v>122.45529144819349</v>
      </c>
      <c r="BO4889">
        <v>30.364132209538763</v>
      </c>
      <c r="BP4889">
        <v>3.866587070648906E-2</v>
      </c>
      <c r="BQ4889">
        <v>100</v>
      </c>
      <c r="BR4889">
        <v>353.91891405516992</v>
      </c>
      <c r="BS4889">
        <v>5.4807763060427062E-2</v>
      </c>
      <c r="BT4889">
        <v>3.0185354567782062E-4</v>
      </c>
      <c r="BU4889">
        <v>0</v>
      </c>
      <c r="BV4889">
        <v>0.55895997310845524</v>
      </c>
      <c r="BW4889">
        <v>14.406621882326816</v>
      </c>
      <c r="BX4889">
        <v>35.293161400791931</v>
      </c>
      <c r="BY4889">
        <v>34.617934764269023</v>
      </c>
      <c r="BZ4889">
        <v>1022.4891380358564</v>
      </c>
      <c r="CA4889">
        <v>262.20955589645001</v>
      </c>
      <c r="CB4889">
        <v>208.27954476065213</v>
      </c>
      <c r="CC4889" s="156">
        <v>0.95</v>
      </c>
      <c r="CD4889">
        <v>2020</v>
      </c>
      <c r="CE4889">
        <v>0.16039476039608136</v>
      </c>
      <c r="CF4889">
        <v>5.3227139056946715</v>
      </c>
      <c r="CG4889">
        <v>0.21237208273592387</v>
      </c>
      <c r="CH4889">
        <v>11.516937687440137</v>
      </c>
      <c r="CI4889">
        <v>9</v>
      </c>
    </row>
    <row r="4890" spans="47:87" x14ac:dyDescent="0.3">
      <c r="AU4890">
        <v>0.3</v>
      </c>
      <c r="AV4890">
        <v>20.819376124046837</v>
      </c>
      <c r="AW4890">
        <v>0.30082462289786532</v>
      </c>
      <c r="AX4890">
        <v>1.4587989646545172</v>
      </c>
      <c r="AY4890">
        <v>320.81740485844927</v>
      </c>
      <c r="AZ4890">
        <v>8.258090567182437E-2</v>
      </c>
      <c r="BA4890">
        <v>379.87973994009525</v>
      </c>
      <c r="BB4890">
        <v>370.24044956777539</v>
      </c>
      <c r="BC4890">
        <v>1</v>
      </c>
      <c r="BD4890">
        <v>40.010672108391908</v>
      </c>
      <c r="BE4890">
        <v>92.012635196303805</v>
      </c>
      <c r="BF4890">
        <v>19.127338389824263</v>
      </c>
      <c r="BG4890">
        <v>4.8658056940992251</v>
      </c>
      <c r="BH4890">
        <v>443.31361226531203</v>
      </c>
      <c r="BI4890">
        <v>0.20000000000000004</v>
      </c>
      <c r="BJ4890">
        <v>2540.2693372344384</v>
      </c>
      <c r="BK4890">
        <v>674.55130236705099</v>
      </c>
      <c r="BL4890">
        <v>810.07019298811167</v>
      </c>
      <c r="BM4890">
        <v>877.85839606392642</v>
      </c>
      <c r="BN4890">
        <v>127.01802894756841</v>
      </c>
      <c r="BO4890">
        <v>27.183527223797128</v>
      </c>
      <c r="BP4890">
        <v>4.625354753356388E-2</v>
      </c>
      <c r="BQ4890">
        <v>100</v>
      </c>
      <c r="BR4890">
        <v>331.20636713818152</v>
      </c>
      <c r="BS4890">
        <v>5.6618273225482275E-2</v>
      </c>
      <c r="BT4890">
        <v>2.948779349796694E-4</v>
      </c>
      <c r="BU4890">
        <v>6.7795131151865728</v>
      </c>
      <c r="BV4890">
        <v>0.51129566360045997</v>
      </c>
      <c r="BW4890">
        <v>14.148215855655801</v>
      </c>
      <c r="BX4890">
        <v>36.801312590186576</v>
      </c>
      <c r="BY4890">
        <v>35.274840687514939</v>
      </c>
      <c r="BZ4890">
        <v>1065.9764016994557</v>
      </c>
      <c r="CA4890">
        <v>229.43946723726279</v>
      </c>
      <c r="CB4890">
        <v>232.84012868751455</v>
      </c>
      <c r="CC4890" s="156">
        <v>1.26</v>
      </c>
      <c r="CD4890">
        <v>120</v>
      </c>
      <c r="CE4890">
        <v>0.3546092358715911</v>
      </c>
      <c r="CF4890">
        <v>8.1319307425835206</v>
      </c>
      <c r="CG4890">
        <v>0.31429299017299295</v>
      </c>
      <c r="CH4890">
        <v>49.86938405607394</v>
      </c>
      <c r="CI4890">
        <v>4</v>
      </c>
    </row>
    <row r="4891" spans="47:87" x14ac:dyDescent="0.3">
      <c r="AU4891">
        <v>0.3</v>
      </c>
      <c r="AV4891">
        <v>18.898363086101359</v>
      </c>
      <c r="AW4891">
        <v>0.2979444910953441</v>
      </c>
      <c r="AX4891">
        <v>1.01295259059236</v>
      </c>
      <c r="AY4891">
        <v>385.72256470768133</v>
      </c>
      <c r="AZ4891">
        <v>9.2888303137181327E-2</v>
      </c>
      <c r="BA4891">
        <v>455.55455510503026</v>
      </c>
      <c r="BB4891">
        <v>360.76435613807183</v>
      </c>
      <c r="BC4891">
        <v>1</v>
      </c>
      <c r="BD4891">
        <v>38.749022708577129</v>
      </c>
      <c r="BE4891">
        <v>92.690748354436494</v>
      </c>
      <c r="BF4891">
        <v>10.154764176711327</v>
      </c>
      <c r="BG4891">
        <v>4.6379265481427758</v>
      </c>
      <c r="BH4891">
        <v>423.54763936387457</v>
      </c>
      <c r="BI4891">
        <v>0.19999999999999998</v>
      </c>
      <c r="BJ4891">
        <v>2606.5362440335139</v>
      </c>
      <c r="BK4891">
        <v>690.19596083636486</v>
      </c>
      <c r="BL4891">
        <v>924.53481970332075</v>
      </c>
      <c r="BM4891">
        <v>1030.1328632475756</v>
      </c>
      <c r="BN4891">
        <v>162.4586934809445</v>
      </c>
      <c r="BO4891">
        <v>26.476081333457103</v>
      </c>
      <c r="BP4891">
        <v>0.10002038538039119</v>
      </c>
      <c r="BQ4891">
        <v>100</v>
      </c>
      <c r="BR4891">
        <v>357.42712150537312</v>
      </c>
      <c r="BS4891">
        <v>5.7524344155666506E-2</v>
      </c>
      <c r="BT4891">
        <v>3.0903290670368999E-4</v>
      </c>
      <c r="BU4891">
        <v>0</v>
      </c>
      <c r="BV4891">
        <v>0.56354600332671145</v>
      </c>
      <c r="BW4891">
        <v>15.033884435087806</v>
      </c>
      <c r="BX4891">
        <v>35.296502109608944</v>
      </c>
      <c r="BY4891">
        <v>32.955485308246011</v>
      </c>
      <c r="BZ4891">
        <v>1067.591547525743</v>
      </c>
      <c r="CA4891">
        <v>365.69519693469675</v>
      </c>
      <c r="CB4891">
        <v>253.63028533388888</v>
      </c>
      <c r="CC4891" s="156">
        <v>0.82</v>
      </c>
      <c r="CD4891">
        <v>1900</v>
      </c>
      <c r="CE4891">
        <v>0.1215332238922846</v>
      </c>
      <c r="CF4891">
        <v>4.4865678848569042</v>
      </c>
      <c r="CG4891">
        <v>0.16130612623666665</v>
      </c>
      <c r="CH4891">
        <v>5.4113076161150264</v>
      </c>
      <c r="CI4891">
        <v>13</v>
      </c>
    </row>
    <row r="4892" spans="47:87" x14ac:dyDescent="0.3">
      <c r="AU4892">
        <v>0.3</v>
      </c>
      <c r="AV4892">
        <v>18.925700167185564</v>
      </c>
      <c r="AW4892">
        <v>0.3609291268831194</v>
      </c>
      <c r="AX4892">
        <v>0.97414855650529908</v>
      </c>
      <c r="AY4892">
        <v>361.01253271210476</v>
      </c>
      <c r="AZ4892">
        <v>8.9723150905772112E-2</v>
      </c>
      <c r="BA4892">
        <v>375.37648314898354</v>
      </c>
      <c r="BB4892">
        <v>370.00901936910009</v>
      </c>
      <c r="BC4892">
        <v>1</v>
      </c>
      <c r="BD4892">
        <v>36.579953773334488</v>
      </c>
      <c r="BE4892">
        <v>103.38258967024569</v>
      </c>
      <c r="BF4892">
        <v>10.270806653659754</v>
      </c>
      <c r="BG4892">
        <v>4.1063914500600553</v>
      </c>
      <c r="BH4892">
        <v>365.1877446195881</v>
      </c>
      <c r="BI4892">
        <v>0.19999999999999998</v>
      </c>
      <c r="BJ4892">
        <v>2174.7212671231669</v>
      </c>
      <c r="BK4892">
        <v>671.06915638198507</v>
      </c>
      <c r="BL4892">
        <v>865.55772582802388</v>
      </c>
      <c r="BM4892">
        <v>980.29728176112792</v>
      </c>
      <c r="BN4892">
        <v>108.16763858368144</v>
      </c>
      <c r="BO4892">
        <v>32.519802136609897</v>
      </c>
      <c r="BP4892">
        <v>6.7064512110404664E-2</v>
      </c>
      <c r="BQ4892">
        <v>100</v>
      </c>
      <c r="BR4892">
        <v>342.67315021119668</v>
      </c>
      <c r="BS4892">
        <v>5.460992313599701E-2</v>
      </c>
      <c r="BT4892">
        <v>2.880406842647449E-4</v>
      </c>
      <c r="BU4892">
        <v>11.816211928274713</v>
      </c>
      <c r="BV4892">
        <v>0.504769435424687</v>
      </c>
      <c r="BW4892">
        <v>14.610674278726652</v>
      </c>
      <c r="BX4892">
        <v>38.771012690702179</v>
      </c>
      <c r="BY4892">
        <v>31.481954002574714</v>
      </c>
      <c r="BZ4892">
        <v>1227.8198110973437</v>
      </c>
      <c r="CA4892">
        <v>344.47312830495969</v>
      </c>
      <c r="CB4892">
        <v>203.38497744897575</v>
      </c>
      <c r="CC4892" s="156">
        <v>0.89</v>
      </c>
      <c r="CD4892">
        <v>2100</v>
      </c>
      <c r="CE4892">
        <v>0.12495018207381392</v>
      </c>
      <c r="CF4892">
        <v>3.8421320290000733</v>
      </c>
      <c r="CG4892">
        <v>0.13756153859013079</v>
      </c>
      <c r="CH4892">
        <v>5.6339097018396691</v>
      </c>
      <c r="CI4892">
        <v>13</v>
      </c>
    </row>
    <row r="4893" spans="47:87" x14ac:dyDescent="0.3">
      <c r="AU4893">
        <v>0.3</v>
      </c>
      <c r="AV4893">
        <v>18.346726296814047</v>
      </c>
      <c r="AW4893">
        <v>0.33508287896958339</v>
      </c>
      <c r="AX4893">
        <v>2.0093548188663917</v>
      </c>
      <c r="AY4893">
        <v>308.51841805416603</v>
      </c>
      <c r="AZ4893">
        <v>0.11163197548431958</v>
      </c>
      <c r="BA4893">
        <v>380.97855140205837</v>
      </c>
      <c r="BB4893">
        <v>319.43062771162261</v>
      </c>
      <c r="BC4893">
        <v>1</v>
      </c>
      <c r="BD4893">
        <v>50.249921826761394</v>
      </c>
      <c r="BE4893">
        <v>97.896533180398976</v>
      </c>
      <c r="BF4893">
        <v>16.002878605129418</v>
      </c>
      <c r="BG4893">
        <v>5.8535991859271848</v>
      </c>
      <c r="BH4893">
        <v>449.61076914175374</v>
      </c>
      <c r="BI4893">
        <v>0.2</v>
      </c>
      <c r="BJ4893">
        <v>2446.9330505312869</v>
      </c>
      <c r="BK4893">
        <v>687.51985191271592</v>
      </c>
      <c r="BL4893">
        <v>908.95628095673192</v>
      </c>
      <c r="BM4893">
        <v>886.60318070653216</v>
      </c>
      <c r="BN4893">
        <v>187.45753707416424</v>
      </c>
      <c r="BO4893">
        <v>30.46737871445157</v>
      </c>
      <c r="BP4893">
        <v>2.859351432099274E-2</v>
      </c>
      <c r="BQ4893">
        <v>100</v>
      </c>
      <c r="BR4893">
        <v>339.66261725368378</v>
      </c>
      <c r="BS4893">
        <v>5.5664824062789907E-2</v>
      </c>
      <c r="BT4893">
        <v>2.8895059172424101E-4</v>
      </c>
      <c r="BU4893">
        <v>25.444750515631451</v>
      </c>
      <c r="BV4893">
        <v>0.50567625480269418</v>
      </c>
      <c r="BW4893">
        <v>16.237572534857872</v>
      </c>
      <c r="BX4893">
        <v>37.020402197772199</v>
      </c>
      <c r="BY4893">
        <v>32.425581126346621</v>
      </c>
      <c r="BZ4893">
        <v>1023.0624247919</v>
      </c>
      <c r="CA4893">
        <v>200.06211345475771</v>
      </c>
      <c r="CB4893">
        <v>231.3730488975267</v>
      </c>
      <c r="CC4893" s="156">
        <v>1.0900000000000001</v>
      </c>
      <c r="CD4893">
        <v>1480</v>
      </c>
      <c r="CE4893">
        <v>8.2725256323791241E-2</v>
      </c>
      <c r="CF4893">
        <v>3.0476301492318134</v>
      </c>
      <c r="CG4893">
        <v>0.11674897495999081</v>
      </c>
      <c r="CH4893">
        <v>-2.7961337968664708</v>
      </c>
      <c r="CI4893" t="s">
        <v>479</v>
      </c>
    </row>
    <row r="4894" spans="47:87" x14ac:dyDescent="0.3">
      <c r="AU4894">
        <v>0.3</v>
      </c>
      <c r="AV4894">
        <v>19.727453982010427</v>
      </c>
      <c r="AW4894">
        <v>0.28358830716833278</v>
      </c>
      <c r="AX4894">
        <v>1.5952080066317018</v>
      </c>
      <c r="AY4894">
        <v>316.8564891400224</v>
      </c>
      <c r="AZ4894">
        <v>0.10546134729323453</v>
      </c>
      <c r="BA4894">
        <v>374.21575273401794</v>
      </c>
      <c r="BB4894">
        <v>412.75233818435885</v>
      </c>
      <c r="BC4894">
        <v>1</v>
      </c>
      <c r="BD4894">
        <v>37.335624524436525</v>
      </c>
      <c r="BE4894">
        <v>99.396566712224782</v>
      </c>
      <c r="BF4894">
        <v>26.329778444199967</v>
      </c>
      <c r="BG4894">
        <v>4.1301395843305793</v>
      </c>
      <c r="BH4894">
        <v>478.19350148951509</v>
      </c>
      <c r="BI4894">
        <v>0.19999999999999998</v>
      </c>
      <c r="BJ4894">
        <v>2561.0459222830086</v>
      </c>
      <c r="BK4894">
        <v>688.90171855505309</v>
      </c>
      <c r="BL4894">
        <v>854.30012739626784</v>
      </c>
      <c r="BM4894">
        <v>876.7490667241251</v>
      </c>
      <c r="BN4894">
        <v>226.03233149020735</v>
      </c>
      <c r="BO4894">
        <v>25.63251113941627</v>
      </c>
      <c r="BP4894">
        <v>4.2678735573097475E-2</v>
      </c>
      <c r="BQ4894">
        <v>100</v>
      </c>
      <c r="BR4894">
        <v>353.25186079863226</v>
      </c>
      <c r="BS4894">
        <v>5.5002502477502234E-2</v>
      </c>
      <c r="BT4894">
        <v>3.1144635915603103E-4</v>
      </c>
      <c r="BU4894">
        <v>0</v>
      </c>
      <c r="BV4894">
        <v>0.55576884186118958</v>
      </c>
      <c r="BW4894">
        <v>14.71071523432331</v>
      </c>
      <c r="BX4894">
        <v>34.782784292598635</v>
      </c>
      <c r="BY4894">
        <v>26.883122005568037</v>
      </c>
      <c r="BZ4894">
        <v>984.39930454216369</v>
      </c>
      <c r="CA4894">
        <v>479.1694352968434</v>
      </c>
      <c r="CB4894">
        <v>240.34168127119318</v>
      </c>
      <c r="CC4894" s="156">
        <v>1.03</v>
      </c>
      <c r="CD4894">
        <v>2010</v>
      </c>
      <c r="CE4894">
        <v>0.14783452961251653</v>
      </c>
      <c r="CF4894">
        <v>4.5210728484026514</v>
      </c>
      <c r="CG4894">
        <v>0.1870500537586961</v>
      </c>
      <c r="CH4894">
        <v>8.4642720106605793</v>
      </c>
      <c r="CI4894">
        <v>10</v>
      </c>
    </row>
    <row r="4895" spans="47:87" x14ac:dyDescent="0.3">
      <c r="AU4895">
        <v>0.3</v>
      </c>
      <c r="AV4895">
        <v>19.201259234886528</v>
      </c>
      <c r="AW4895">
        <v>0.35277045141300351</v>
      </c>
      <c r="AX4895">
        <v>1.0296980574450223</v>
      </c>
      <c r="AY4895">
        <v>358.10373641174226</v>
      </c>
      <c r="AZ4895">
        <v>0.11121343775545618</v>
      </c>
      <c r="BA4895">
        <v>470.83763232485654</v>
      </c>
      <c r="BB4895">
        <v>315.79966625119783</v>
      </c>
      <c r="BC4895">
        <v>1</v>
      </c>
      <c r="BD4895">
        <v>46.27201825996768</v>
      </c>
      <c r="BE4895">
        <v>112.79261140142998</v>
      </c>
      <c r="BF4895">
        <v>12.921601428114897</v>
      </c>
      <c r="BG4895">
        <v>4.7097475946454157</v>
      </c>
      <c r="BH4895">
        <v>351.44920327051841</v>
      </c>
      <c r="BI4895">
        <v>0.19999999999999998</v>
      </c>
      <c r="BJ4895">
        <v>2639.155088611612</v>
      </c>
      <c r="BK4895">
        <v>666.4394860040054</v>
      </c>
      <c r="BL4895">
        <v>855.55282278986306</v>
      </c>
      <c r="BM4895">
        <v>853.52485933318849</v>
      </c>
      <c r="BN4895">
        <v>273.18412501569884</v>
      </c>
      <c r="BO4895">
        <v>31.708277336573133</v>
      </c>
      <c r="BP4895">
        <v>7.470826083204736E-2</v>
      </c>
      <c r="BQ4895">
        <v>100</v>
      </c>
      <c r="BR4895">
        <v>342.77217201073853</v>
      </c>
      <c r="BS4895">
        <v>5.6273739656243299E-2</v>
      </c>
      <c r="BT4895">
        <v>3.0155914776330416E-4</v>
      </c>
      <c r="BU4895">
        <v>23.666270260880072</v>
      </c>
      <c r="BV4895">
        <v>0.54868241200288537</v>
      </c>
      <c r="BW4895">
        <v>15.917900749468942</v>
      </c>
      <c r="BX4895">
        <v>37.355847127699548</v>
      </c>
      <c r="BY4895">
        <v>33.758296056812547</v>
      </c>
      <c r="BZ4895">
        <v>895.9927483043308</v>
      </c>
      <c r="CA4895">
        <v>299.86271844265167</v>
      </c>
      <c r="CB4895">
        <v>235.88239856915422</v>
      </c>
      <c r="CC4895" s="156">
        <v>0.97</v>
      </c>
      <c r="CD4895">
        <v>1850</v>
      </c>
      <c r="CE4895">
        <v>0.12508130258587213</v>
      </c>
      <c r="CF4895">
        <v>3.738946195448567</v>
      </c>
      <c r="CG4895">
        <v>0.13797663955926232</v>
      </c>
      <c r="CH4895">
        <v>1.9721437583239179</v>
      </c>
      <c r="CI4895">
        <v>15</v>
      </c>
    </row>
    <row r="4896" spans="47:87" x14ac:dyDescent="0.3">
      <c r="AU4896">
        <v>0.3</v>
      </c>
      <c r="AV4896">
        <v>19.100511020994016</v>
      </c>
      <c r="AW4896">
        <v>0.3584824690936812</v>
      </c>
      <c r="AX4896">
        <v>0.93406825258521198</v>
      </c>
      <c r="AY4896">
        <v>315.04444315748924</v>
      </c>
      <c r="AZ4896">
        <v>9.8517476864079634E-2</v>
      </c>
      <c r="BA4896">
        <v>441.74507341910163</v>
      </c>
      <c r="BB4896">
        <v>384.89671223041677</v>
      </c>
      <c r="BC4896">
        <v>1</v>
      </c>
      <c r="BD4896">
        <v>37.24546050094861</v>
      </c>
      <c r="BE4896">
        <v>101.56632516078074</v>
      </c>
      <c r="BF4896">
        <v>3.8684458588326809</v>
      </c>
      <c r="BG4896">
        <v>4.1195188274583581</v>
      </c>
      <c r="BH4896">
        <v>458.48792875555159</v>
      </c>
      <c r="BI4896">
        <v>0.2</v>
      </c>
      <c r="BJ4896">
        <v>2906.3273180389788</v>
      </c>
      <c r="BK4896">
        <v>697.48553693703525</v>
      </c>
      <c r="BL4896">
        <v>911.11191779190108</v>
      </c>
      <c r="BM4896">
        <v>982.00891902853732</v>
      </c>
      <c r="BN4896">
        <v>87.310799901569453</v>
      </c>
      <c r="BO4896">
        <v>32.490904696774592</v>
      </c>
      <c r="BP4896">
        <v>4.3321173650236196E-2</v>
      </c>
      <c r="BQ4896">
        <v>100</v>
      </c>
      <c r="BR4896">
        <v>392.57758005012778</v>
      </c>
      <c r="BS4896">
        <v>5.7123020914591753E-2</v>
      </c>
      <c r="BT4896">
        <v>2.9813546434300528E-4</v>
      </c>
      <c r="BU4896">
        <v>42.156764285759408</v>
      </c>
      <c r="BV4896">
        <v>0.53326111146133215</v>
      </c>
      <c r="BW4896">
        <v>14.982420064986512</v>
      </c>
      <c r="BX4896">
        <v>33.592307903319131</v>
      </c>
      <c r="BY4896">
        <v>30.479376051562546</v>
      </c>
      <c r="BZ4896">
        <v>836.12509391351591</v>
      </c>
      <c r="CA4896">
        <v>309.47468316932208</v>
      </c>
      <c r="CB4896">
        <v>228.92066017047409</v>
      </c>
      <c r="CC4896" s="156">
        <v>0.85</v>
      </c>
      <c r="CD4896">
        <v>850</v>
      </c>
      <c r="CE4896">
        <v>0.25388883260241069</v>
      </c>
      <c r="CF4896">
        <v>9.1403273105406448</v>
      </c>
      <c r="CG4896">
        <v>0.34634036095224024</v>
      </c>
      <c r="CH4896">
        <v>29.094755972240641</v>
      </c>
      <c r="CI4896">
        <v>5</v>
      </c>
    </row>
    <row r="4897" spans="47:87" x14ac:dyDescent="0.3">
      <c r="AU4897">
        <v>0.3</v>
      </c>
      <c r="AV4897">
        <v>19.052849582667601</v>
      </c>
      <c r="AW4897">
        <v>0.30806025463794628</v>
      </c>
      <c r="AX4897">
        <v>1.0462462343053778</v>
      </c>
      <c r="AY4897">
        <v>340.21468432217051</v>
      </c>
      <c r="AZ4897">
        <v>0.10495337478338343</v>
      </c>
      <c r="BA4897">
        <v>422.80950186410399</v>
      </c>
      <c r="BB4897">
        <v>323.00117516096316</v>
      </c>
      <c r="BC4897">
        <v>1</v>
      </c>
      <c r="BD4897">
        <v>35.132826869989145</v>
      </c>
      <c r="BE4897">
        <v>108.37838498056512</v>
      </c>
      <c r="BF4897">
        <v>13.152084935318088</v>
      </c>
      <c r="BG4897">
        <v>3.1911542503025365</v>
      </c>
      <c r="BH4897">
        <v>406.8953968176981</v>
      </c>
      <c r="BI4897">
        <v>0.20000000000000007</v>
      </c>
      <c r="BJ4897">
        <v>2600.6937645268818</v>
      </c>
      <c r="BK4897">
        <v>666.05494229852673</v>
      </c>
      <c r="BL4897">
        <v>829.02456210968194</v>
      </c>
      <c r="BM4897">
        <v>957.93064345647269</v>
      </c>
      <c r="BN4897">
        <v>108.966770544285</v>
      </c>
      <c r="BO4897">
        <v>28.035489129090003</v>
      </c>
      <c r="BP4897">
        <v>2.322574049422493E-2</v>
      </c>
      <c r="BQ4897">
        <v>100</v>
      </c>
      <c r="BR4897">
        <v>377.80207534782124</v>
      </c>
      <c r="BS4897">
        <v>5.498168077165539E-2</v>
      </c>
      <c r="BT4897">
        <v>2.9904471179436753E-4</v>
      </c>
      <c r="BU4897">
        <v>0</v>
      </c>
      <c r="BV4897">
        <v>0.56589761525589388</v>
      </c>
      <c r="BW4897">
        <v>14.639425440880558</v>
      </c>
      <c r="BX4897">
        <v>37.519774517976956</v>
      </c>
      <c r="BY4897">
        <v>29.782810508238594</v>
      </c>
      <c r="BZ4897">
        <v>1059.3729356925096</v>
      </c>
      <c r="CA4897">
        <v>360.35938222344828</v>
      </c>
      <c r="CB4897">
        <v>232.62406543190869</v>
      </c>
      <c r="CC4897" s="156">
        <v>0.85</v>
      </c>
      <c r="CD4897">
        <v>1890</v>
      </c>
      <c r="CE4897">
        <v>0.16328917872919213</v>
      </c>
      <c r="CF4897">
        <v>4.9755972271956921</v>
      </c>
      <c r="CG4897">
        <v>0.20018574285081062</v>
      </c>
      <c r="CH4897">
        <v>12.916018321732206</v>
      </c>
      <c r="CI4897">
        <v>9</v>
      </c>
    </row>
    <row r="4898" spans="47:87" x14ac:dyDescent="0.3">
      <c r="AU4898">
        <v>0.3</v>
      </c>
      <c r="AV4898">
        <v>20.381124041559875</v>
      </c>
      <c r="AW4898">
        <v>0.28654811108287692</v>
      </c>
      <c r="AX4898">
        <v>1.3333505013783222</v>
      </c>
      <c r="AY4898">
        <v>342.19985544002316</v>
      </c>
      <c r="AZ4898">
        <v>8.3662299430025344E-2</v>
      </c>
      <c r="BA4898">
        <v>465.65892711893724</v>
      </c>
      <c r="BB4898">
        <v>268.49268996046061</v>
      </c>
      <c r="BC4898">
        <v>1</v>
      </c>
      <c r="BD4898">
        <v>41.721585015781471</v>
      </c>
      <c r="BE4898">
        <v>94.169232892752262</v>
      </c>
      <c r="BF4898">
        <v>15.638897208966588</v>
      </c>
      <c r="BG4898">
        <v>4.3604771942146412</v>
      </c>
      <c r="BH4898">
        <v>394.04952007416784</v>
      </c>
      <c r="BI4898">
        <v>0.20000000000000007</v>
      </c>
      <c r="BJ4898">
        <v>2887.9218072863428</v>
      </c>
      <c r="BK4898">
        <v>683.16542763454277</v>
      </c>
      <c r="BL4898">
        <v>874.4505096892683</v>
      </c>
      <c r="BM4898">
        <v>965.14556735042174</v>
      </c>
      <c r="BN4898">
        <v>199.89673930171742</v>
      </c>
      <c r="BO4898">
        <v>25.805350794011908</v>
      </c>
      <c r="BP4898">
        <v>5.4724917819692229E-2</v>
      </c>
      <c r="BQ4898">
        <v>100</v>
      </c>
      <c r="BR4898">
        <v>325.76938710445353</v>
      </c>
      <c r="BS4898">
        <v>5.8679098065243476E-2</v>
      </c>
      <c r="BT4898">
        <v>3.1260331432877671E-4</v>
      </c>
      <c r="BU4898">
        <v>0</v>
      </c>
      <c r="BV4898">
        <v>0.55912075121564164</v>
      </c>
      <c r="BW4898">
        <v>14.263879446929701</v>
      </c>
      <c r="BX4898">
        <v>35.146853679225657</v>
      </c>
      <c r="BY4898">
        <v>35.228831255201662</v>
      </c>
      <c r="BZ4898">
        <v>1051.1716737749628</v>
      </c>
      <c r="CA4898">
        <v>292.1149176261639</v>
      </c>
      <c r="CB4898">
        <v>261.39072192493455</v>
      </c>
      <c r="CC4898" s="156">
        <v>0.83</v>
      </c>
      <c r="CD4898">
        <v>890</v>
      </c>
      <c r="CE4898">
        <v>0.19895507926673472</v>
      </c>
      <c r="CF4898">
        <v>8.9621087312061611</v>
      </c>
      <c r="CG4898">
        <v>0.28756233375976786</v>
      </c>
      <c r="CH4898">
        <v>26.893141218536591</v>
      </c>
      <c r="CI4898">
        <v>6</v>
      </c>
    </row>
    <row r="4899" spans="47:87" x14ac:dyDescent="0.3">
      <c r="AU4899">
        <v>0.3</v>
      </c>
      <c r="AV4899">
        <v>18.884579148791669</v>
      </c>
      <c r="AW4899">
        <v>0.28920767568328887</v>
      </c>
      <c r="AX4899">
        <v>1.6921055763577564</v>
      </c>
      <c r="AY4899">
        <v>315.48088105027927</v>
      </c>
      <c r="AZ4899">
        <v>0.11023888893477687</v>
      </c>
      <c r="BA4899">
        <v>385.2202304562324</v>
      </c>
      <c r="BB4899">
        <v>333.17586522623787</v>
      </c>
      <c r="BC4899">
        <v>1</v>
      </c>
      <c r="BD4899">
        <v>44.446323612144539</v>
      </c>
      <c r="BE4899">
        <v>94.367675766719714</v>
      </c>
      <c r="BF4899">
        <v>13.913207870758317</v>
      </c>
      <c r="BG4899">
        <v>3.4743632699215361</v>
      </c>
      <c r="BH4899">
        <v>440.81946863268666</v>
      </c>
      <c r="BI4899">
        <v>0.20000000000000007</v>
      </c>
      <c r="BJ4899">
        <v>2763.5821591121967</v>
      </c>
      <c r="BK4899">
        <v>685.50022407376287</v>
      </c>
      <c r="BL4899">
        <v>929.29646037200246</v>
      </c>
      <c r="BM4899">
        <v>1104.1671772681182</v>
      </c>
      <c r="BN4899">
        <v>158.21195156312612</v>
      </c>
      <c r="BO4899">
        <v>26.164545333363368</v>
      </c>
      <c r="BP4899">
        <v>4.0584561635963357E-2</v>
      </c>
      <c r="BQ4899">
        <v>100</v>
      </c>
      <c r="BR4899">
        <v>290.11809242332055</v>
      </c>
      <c r="BS4899">
        <v>5.598865605290012E-2</v>
      </c>
      <c r="BT4899">
        <v>3.1720732539566567E-4</v>
      </c>
      <c r="BU4899">
        <v>0</v>
      </c>
      <c r="BV4899">
        <v>0.57264730150160092</v>
      </c>
      <c r="BW4899">
        <v>15.585734112443459</v>
      </c>
      <c r="BX4899">
        <v>35.885076231701014</v>
      </c>
      <c r="BY4899">
        <v>33.049399329859739</v>
      </c>
      <c r="BZ4899">
        <v>1041.3492032117583</v>
      </c>
      <c r="CA4899">
        <v>369.91496322806063</v>
      </c>
      <c r="CB4899">
        <v>232.04116397927334</v>
      </c>
      <c r="CC4899" s="156">
        <v>1.1299999999999999</v>
      </c>
      <c r="CD4899">
        <v>2040</v>
      </c>
      <c r="CE4899">
        <v>0.10071733533670058</v>
      </c>
      <c r="CF4899">
        <v>3.569509308935519</v>
      </c>
      <c r="CG4899">
        <v>0.13348530936975508</v>
      </c>
      <c r="CH4899">
        <v>1.8549447770033887</v>
      </c>
      <c r="CI4899">
        <v>16</v>
      </c>
    </row>
    <row r="4900" spans="47:87" x14ac:dyDescent="0.3">
      <c r="AU4900">
        <v>0.3</v>
      </c>
      <c r="AV4900">
        <v>22.204168675661411</v>
      </c>
      <c r="AW4900">
        <v>0.30735703899247713</v>
      </c>
      <c r="AX4900">
        <v>0.6243990312924852</v>
      </c>
      <c r="AY4900">
        <v>315.53473170386582</v>
      </c>
      <c r="AZ4900">
        <v>0.11341972165600513</v>
      </c>
      <c r="BA4900">
        <v>323.29781810642106</v>
      </c>
      <c r="BB4900">
        <v>328.40327878619439</v>
      </c>
      <c r="BC4900">
        <v>1</v>
      </c>
      <c r="BD4900">
        <v>38.063659991175996</v>
      </c>
      <c r="BE4900">
        <v>122.27959529487947</v>
      </c>
      <c r="BF4900">
        <v>13.387371104748203</v>
      </c>
      <c r="BG4900">
        <v>5.055490527810437</v>
      </c>
      <c r="BH4900">
        <v>407.70804469104979</v>
      </c>
      <c r="BI4900">
        <v>0.19999999999999993</v>
      </c>
      <c r="BJ4900">
        <v>2165.8343844260621</v>
      </c>
      <c r="BK4900">
        <v>680.95286390563103</v>
      </c>
      <c r="BL4900">
        <v>907.19022799158631</v>
      </c>
      <c r="BM4900">
        <v>921.18774323509399</v>
      </c>
      <c r="BN4900">
        <v>91.118707399878261</v>
      </c>
      <c r="BO4900">
        <v>27.554852793556499</v>
      </c>
      <c r="BP4900">
        <v>7.368714829650877E-2</v>
      </c>
      <c r="BQ4900">
        <v>100</v>
      </c>
      <c r="BR4900">
        <v>364.54827145791654</v>
      </c>
      <c r="BS4900">
        <v>5.1234154388974752E-2</v>
      </c>
      <c r="BT4900">
        <v>2.9440433913743933E-4</v>
      </c>
      <c r="BU4900">
        <v>0</v>
      </c>
      <c r="BV4900">
        <v>0.52995681884747126</v>
      </c>
      <c r="BW4900">
        <v>15.53819245582225</v>
      </c>
      <c r="BX4900">
        <v>36.675080912196577</v>
      </c>
      <c r="BY4900">
        <v>31.339717029881086</v>
      </c>
      <c r="BZ4900">
        <v>833.46724276511372</v>
      </c>
      <c r="CA4900">
        <v>344.61089025178887</v>
      </c>
      <c r="CB4900">
        <v>228.67561325131592</v>
      </c>
      <c r="CC4900" s="156">
        <v>1.04</v>
      </c>
      <c r="CD4900">
        <v>1750</v>
      </c>
      <c r="CE4900">
        <v>0.10111300572943871</v>
      </c>
      <c r="CF4900">
        <v>3.5494160711637068</v>
      </c>
      <c r="CG4900">
        <v>0.1312346866983358</v>
      </c>
      <c r="CH4900">
        <v>0.38335584188804411</v>
      </c>
      <c r="CI4900">
        <v>19</v>
      </c>
    </row>
    <row r="4901" spans="47:87" x14ac:dyDescent="0.3">
      <c r="AU4901">
        <v>0.3</v>
      </c>
      <c r="AV4901">
        <v>20.953319166487081</v>
      </c>
      <c r="AW4901">
        <v>0.32189044067782296</v>
      </c>
      <c r="AX4901">
        <v>1.2106068933546401</v>
      </c>
      <c r="AY4901">
        <v>369.16243509152486</v>
      </c>
      <c r="AZ4901">
        <v>8.6243732839417969E-2</v>
      </c>
      <c r="BA4901">
        <v>390.837309022608</v>
      </c>
      <c r="BB4901">
        <v>376.27704262809726</v>
      </c>
      <c r="BC4901">
        <v>1</v>
      </c>
      <c r="BD4901">
        <v>41.596298802969713</v>
      </c>
      <c r="BE4901">
        <v>93.762167826702395</v>
      </c>
      <c r="BF4901">
        <v>16.151584021284918</v>
      </c>
      <c r="BG4901">
        <v>4.0315473130501678</v>
      </c>
      <c r="BH4901">
        <v>387.23225892536198</v>
      </c>
      <c r="BI4901">
        <v>0.20000000000000004</v>
      </c>
      <c r="BJ4901">
        <v>2602.8680498587782</v>
      </c>
      <c r="BK4901">
        <v>699.91996346997871</v>
      </c>
      <c r="BL4901">
        <v>947.33604123023042</v>
      </c>
      <c r="BM4901">
        <v>1141.0423722357821</v>
      </c>
      <c r="BN4901">
        <v>152.47966066365217</v>
      </c>
      <c r="BO4901">
        <v>29.179502969841803</v>
      </c>
      <c r="BP4901">
        <v>3.8290952461447952E-2</v>
      </c>
      <c r="BQ4901">
        <v>100</v>
      </c>
      <c r="BR4901">
        <v>359.18501441093815</v>
      </c>
      <c r="BS4901">
        <v>5.8789709953056803E-2</v>
      </c>
      <c r="BT4901">
        <v>2.9180959783403968E-4</v>
      </c>
      <c r="BU4901">
        <v>38.485845296190391</v>
      </c>
      <c r="BV4901">
        <v>0.61124637263825454</v>
      </c>
      <c r="BW4901">
        <v>14.669348316778621</v>
      </c>
      <c r="BX4901">
        <v>35.973384484048061</v>
      </c>
      <c r="BY4901">
        <v>30.249106532008351</v>
      </c>
      <c r="BZ4901">
        <v>909.07633079992297</v>
      </c>
      <c r="CA4901">
        <v>215.47925861618211</v>
      </c>
      <c r="CB4901">
        <v>220.12084812322573</v>
      </c>
      <c r="CC4901" s="156">
        <v>0.99</v>
      </c>
      <c r="CD4901">
        <v>1880</v>
      </c>
      <c r="CE4901">
        <v>0.17244213074294445</v>
      </c>
      <c r="CF4901">
        <v>6.2460792941192977</v>
      </c>
      <c r="CG4901">
        <v>0.20927524924366875</v>
      </c>
      <c r="CH4901">
        <v>15.749859822471079</v>
      </c>
      <c r="CI4901">
        <v>8</v>
      </c>
    </row>
    <row r="4902" spans="47:87" x14ac:dyDescent="0.3">
      <c r="AU4902">
        <v>0.3</v>
      </c>
      <c r="AV4902">
        <v>20.427041055222382</v>
      </c>
      <c r="AW4902">
        <v>0.29571069333125199</v>
      </c>
      <c r="AX4902">
        <v>1.4942260828851346</v>
      </c>
      <c r="AY4902">
        <v>317.6205170525987</v>
      </c>
      <c r="AZ4902">
        <v>0.11754103092084885</v>
      </c>
      <c r="BA4902">
        <v>448.79725815676539</v>
      </c>
      <c r="BB4902">
        <v>415.63675642118608</v>
      </c>
      <c r="BC4902">
        <v>1</v>
      </c>
      <c r="BD4902">
        <v>43.45782993334339</v>
      </c>
      <c r="BE4902">
        <v>110.91791226822647</v>
      </c>
      <c r="BF4902">
        <v>17.491773951776683</v>
      </c>
      <c r="BG4902">
        <v>6.2431623433067118</v>
      </c>
      <c r="BH4902">
        <v>397.22643547532584</v>
      </c>
      <c r="BI4902">
        <v>0.2</v>
      </c>
      <c r="BJ4902">
        <v>2378.4869419517895</v>
      </c>
      <c r="BK4902">
        <v>676.61840082137007</v>
      </c>
      <c r="BL4902">
        <v>895.58919386903926</v>
      </c>
      <c r="BM4902">
        <v>680.39709544467405</v>
      </c>
      <c r="BN4902">
        <v>168.25340882544128</v>
      </c>
      <c r="BO4902">
        <v>26.49913476143897</v>
      </c>
      <c r="BP4902">
        <v>7.2263188367381853E-2</v>
      </c>
      <c r="BQ4902">
        <v>100</v>
      </c>
      <c r="BR4902">
        <v>358.65002573886471</v>
      </c>
      <c r="BS4902">
        <v>4.984534479858127E-2</v>
      </c>
      <c r="BT4902">
        <v>2.9244064379230602E-4</v>
      </c>
      <c r="BU4902">
        <v>19.243126965522823</v>
      </c>
      <c r="BV4902">
        <v>0.54454746410159649</v>
      </c>
      <c r="BW4902">
        <v>14.808087657927</v>
      </c>
      <c r="BX4902">
        <v>36.567926380670968</v>
      </c>
      <c r="BY4902">
        <v>34.594791537642685</v>
      </c>
      <c r="BZ4902">
        <v>1093.0867580503532</v>
      </c>
      <c r="CA4902">
        <v>282.09073632336617</v>
      </c>
      <c r="CB4902">
        <v>226.40798858201518</v>
      </c>
      <c r="CC4902" s="156">
        <v>1.07</v>
      </c>
      <c r="CD4902">
        <v>1530</v>
      </c>
      <c r="CE4902">
        <v>0.25817103221727078</v>
      </c>
      <c r="CF4902">
        <v>5.9727877078057308</v>
      </c>
      <c r="CG4902">
        <v>0.31873912295000156</v>
      </c>
      <c r="CH4902">
        <v>22.995924827699348</v>
      </c>
      <c r="CI4902">
        <v>5</v>
      </c>
    </row>
    <row r="4903" spans="47:87" x14ac:dyDescent="0.3">
      <c r="AU4903">
        <v>0.3</v>
      </c>
      <c r="AV4903">
        <v>20.376187729578948</v>
      </c>
      <c r="AW4903">
        <v>0.33015382181726644</v>
      </c>
      <c r="AX4903">
        <v>2.1868927202780815</v>
      </c>
      <c r="AY4903">
        <v>295.99547087073341</v>
      </c>
      <c r="AZ4903">
        <v>8.8452681226524416E-2</v>
      </c>
      <c r="BA4903">
        <v>399.72220422324438</v>
      </c>
      <c r="BB4903">
        <v>324.5380471797564</v>
      </c>
      <c r="BC4903">
        <v>1</v>
      </c>
      <c r="BD4903">
        <v>31.124482323197249</v>
      </c>
      <c r="BE4903">
        <v>89.40323753517896</v>
      </c>
      <c r="BF4903">
        <v>8.3376895172267869</v>
      </c>
      <c r="BG4903">
        <v>4.5524822370474922</v>
      </c>
      <c r="BH4903">
        <v>416.73545562491927</v>
      </c>
      <c r="BI4903">
        <v>0.19999999999999998</v>
      </c>
      <c r="BJ4903">
        <v>3051.3528983146985</v>
      </c>
      <c r="BK4903">
        <v>691.54922850675962</v>
      </c>
      <c r="BL4903">
        <v>842.65699991256326</v>
      </c>
      <c r="BM4903">
        <v>792.32930735164916</v>
      </c>
      <c r="BN4903">
        <v>220.0338610190401</v>
      </c>
      <c r="BO4903">
        <v>29.938128656605404</v>
      </c>
      <c r="BP4903">
        <v>3.8115520460983779E-2</v>
      </c>
      <c r="BQ4903">
        <v>100</v>
      </c>
      <c r="BR4903">
        <v>386.51711281172601</v>
      </c>
      <c r="BS4903">
        <v>5.6090892948326684E-2</v>
      </c>
      <c r="BT4903">
        <v>2.9552330524130322E-4</v>
      </c>
      <c r="BU4903">
        <v>0</v>
      </c>
      <c r="BV4903">
        <v>0.49165311617186253</v>
      </c>
      <c r="BW4903">
        <v>14.529091067082927</v>
      </c>
      <c r="BX4903">
        <v>35.900597935827385</v>
      </c>
      <c r="BY4903">
        <v>37.161403398255906</v>
      </c>
      <c r="BZ4903">
        <v>877.98225045851973</v>
      </c>
      <c r="CA4903">
        <v>248.74701481327773</v>
      </c>
      <c r="CB4903">
        <v>230.98657202895382</v>
      </c>
      <c r="CC4903" s="156">
        <v>1.1000000000000001</v>
      </c>
      <c r="CD4903">
        <v>1350</v>
      </c>
      <c r="CE4903">
        <v>0.11717575282617987</v>
      </c>
      <c r="CF4903">
        <v>4.5514758025119892</v>
      </c>
      <c r="CG4903">
        <v>0.1560058358902697</v>
      </c>
      <c r="CH4903">
        <v>4.977417790023873</v>
      </c>
      <c r="CI4903">
        <v>14</v>
      </c>
    </row>
    <row r="4904" spans="47:87" x14ac:dyDescent="0.3">
      <c r="AU4904">
        <v>0.3</v>
      </c>
      <c r="AV4904">
        <v>19.446330975248067</v>
      </c>
      <c r="AW4904">
        <v>0.34752737859431065</v>
      </c>
      <c r="AX4904">
        <v>0.90942298887675732</v>
      </c>
      <c r="AY4904">
        <v>350.55693987794382</v>
      </c>
      <c r="AZ4904">
        <v>0.10488889422769113</v>
      </c>
      <c r="BA4904">
        <v>484.60726745128756</v>
      </c>
      <c r="BB4904">
        <v>353.49051721085539</v>
      </c>
      <c r="BC4904">
        <v>1</v>
      </c>
      <c r="BD4904">
        <v>41.21457614597535</v>
      </c>
      <c r="BE4904">
        <v>87.305074538967403</v>
      </c>
      <c r="BF4904">
        <v>17.721729095838949</v>
      </c>
      <c r="BG4904">
        <v>3.6192583808201233</v>
      </c>
      <c r="BH4904">
        <v>414.27612910879577</v>
      </c>
      <c r="BI4904">
        <v>0.19999999999999996</v>
      </c>
      <c r="BJ4904">
        <v>2768.6339607772566</v>
      </c>
      <c r="BK4904">
        <v>674.51318468341367</v>
      </c>
      <c r="BL4904">
        <v>925.5592867542241</v>
      </c>
      <c r="BM4904">
        <v>940.02975991424296</v>
      </c>
      <c r="BN4904">
        <v>154.9389153695754</v>
      </c>
      <c r="BO4904">
        <v>31.348202422094154</v>
      </c>
      <c r="BP4904">
        <v>6.0128170992397326E-2</v>
      </c>
      <c r="BQ4904">
        <v>100</v>
      </c>
      <c r="BR4904">
        <v>351.28797029361198</v>
      </c>
      <c r="BS4904">
        <v>5.4819243018490574E-2</v>
      </c>
      <c r="BT4904">
        <v>3.055052458573858E-4</v>
      </c>
      <c r="BU4904">
        <v>35.489943042299188</v>
      </c>
      <c r="BV4904">
        <v>0.56045528176802273</v>
      </c>
      <c r="BW4904">
        <v>14.343471467250559</v>
      </c>
      <c r="BX4904">
        <v>36.022072228748527</v>
      </c>
      <c r="BY4904">
        <v>32.747849046481051</v>
      </c>
      <c r="BZ4904">
        <v>1005.7719157540459</v>
      </c>
      <c r="CA4904">
        <v>275.76134099523273</v>
      </c>
      <c r="CB4904">
        <v>231.37294850798037</v>
      </c>
      <c r="CC4904" s="156">
        <v>1.01</v>
      </c>
      <c r="CD4904">
        <v>2780</v>
      </c>
      <c r="CE4904">
        <v>-4.6256083957634031E-2</v>
      </c>
      <c r="CF4904">
        <v>0.9192567166246377</v>
      </c>
      <c r="CG4904">
        <v>3.5788525033748041E-2</v>
      </c>
      <c r="CH4904">
        <v>-17.577551496261648</v>
      </c>
      <c r="CI4904" t="s">
        <v>479</v>
      </c>
    </row>
    <row r="4905" spans="47:87" x14ac:dyDescent="0.3">
      <c r="AU4905">
        <v>0.3</v>
      </c>
      <c r="AV4905">
        <v>19.995801246732121</v>
      </c>
      <c r="AW4905">
        <v>0.26210399414416252</v>
      </c>
      <c r="AX4905">
        <v>2.3368892223464686</v>
      </c>
      <c r="AY4905">
        <v>334.06486299010993</v>
      </c>
      <c r="AZ4905">
        <v>0.10980077085697108</v>
      </c>
      <c r="BA4905">
        <v>440.66347429510023</v>
      </c>
      <c r="BB4905">
        <v>378.50276785089352</v>
      </c>
      <c r="BC4905">
        <v>1</v>
      </c>
      <c r="BD4905">
        <v>41.772565213411895</v>
      </c>
      <c r="BE4905">
        <v>107.9788620209879</v>
      </c>
      <c r="BF4905">
        <v>18.685893246347888</v>
      </c>
      <c r="BG4905">
        <v>6.1587645867142733</v>
      </c>
      <c r="BH4905">
        <v>409.53652493244851</v>
      </c>
      <c r="BI4905">
        <v>0.2</v>
      </c>
      <c r="BJ4905">
        <v>2731.2979042009006</v>
      </c>
      <c r="BK4905">
        <v>699.4270235337035</v>
      </c>
      <c r="BL4905">
        <v>943.97753804219815</v>
      </c>
      <c r="BM4905">
        <v>1105.3747979727211</v>
      </c>
      <c r="BN4905">
        <v>158.00117645356968</v>
      </c>
      <c r="BO4905">
        <v>23.708130859341562</v>
      </c>
      <c r="BP4905">
        <v>3.7261082571662718E-2</v>
      </c>
      <c r="BQ4905">
        <v>100</v>
      </c>
      <c r="BR4905">
        <v>359.77004774810945</v>
      </c>
      <c r="BS4905">
        <v>5.4861456956453752E-2</v>
      </c>
      <c r="BT4905">
        <v>3.2894396379568497E-4</v>
      </c>
      <c r="BU4905">
        <v>0</v>
      </c>
      <c r="BV4905">
        <v>0.52212889220933711</v>
      </c>
      <c r="BW4905">
        <v>13.702715137453769</v>
      </c>
      <c r="BX4905">
        <v>36.627196383195226</v>
      </c>
      <c r="BY4905">
        <v>28.962402570340906</v>
      </c>
      <c r="BZ4905">
        <v>941.3431394412886</v>
      </c>
      <c r="CA4905">
        <v>280.26033183999004</v>
      </c>
      <c r="CB4905">
        <v>227.6657733749191</v>
      </c>
      <c r="CC4905" s="156">
        <v>1.1399999999999999</v>
      </c>
      <c r="CD4905">
        <v>1180</v>
      </c>
      <c r="CE4905">
        <v>0.18287759039125762</v>
      </c>
      <c r="CF4905">
        <v>6.2553247510712016</v>
      </c>
      <c r="CG4905">
        <v>0.24096133360783756</v>
      </c>
      <c r="CH4905">
        <v>16.319476770823162</v>
      </c>
      <c r="CI4905">
        <v>7</v>
      </c>
    </row>
    <row r="4906" spans="47:87" x14ac:dyDescent="0.3">
      <c r="AU4906">
        <v>0.3</v>
      </c>
      <c r="AV4906">
        <v>19.309204070569947</v>
      </c>
      <c r="AW4906">
        <v>0.33606573917708049</v>
      </c>
      <c r="AX4906">
        <v>1.3077024372677328</v>
      </c>
      <c r="AY4906">
        <v>338.38266886067527</v>
      </c>
      <c r="AZ4906">
        <v>8.7163428174785895E-2</v>
      </c>
      <c r="BA4906">
        <v>403.7459988745843</v>
      </c>
      <c r="BB4906">
        <v>442.81470230939777</v>
      </c>
      <c r="BC4906">
        <v>1</v>
      </c>
      <c r="BD4906">
        <v>43.483424092384581</v>
      </c>
      <c r="BE4906">
        <v>102.08188773992281</v>
      </c>
      <c r="BF4906">
        <v>6.3091501501115035</v>
      </c>
      <c r="BG4906">
        <v>4.0044605913777112</v>
      </c>
      <c r="BH4906">
        <v>420.63123000574285</v>
      </c>
      <c r="BI4906">
        <v>0.20000000000000007</v>
      </c>
      <c r="BJ4906">
        <v>2492.6601329112796</v>
      </c>
      <c r="BK4906">
        <v>670.24519534528508</v>
      </c>
      <c r="BL4906">
        <v>889.6258105673046</v>
      </c>
      <c r="BM4906">
        <v>900.05839416067238</v>
      </c>
      <c r="BN4906">
        <v>74.051546497572161</v>
      </c>
      <c r="BO4906">
        <v>30.483792403612249</v>
      </c>
      <c r="BP4906">
        <v>3.7650110612959163E-2</v>
      </c>
      <c r="BQ4906">
        <v>100</v>
      </c>
      <c r="BR4906">
        <v>372.98058238845135</v>
      </c>
      <c r="BS4906">
        <v>5.287815686634386E-2</v>
      </c>
      <c r="BT4906">
        <v>2.8889124696462409E-4</v>
      </c>
      <c r="BU4906">
        <v>40.279755018181838</v>
      </c>
      <c r="BV4906">
        <v>0.60445960254642295</v>
      </c>
      <c r="BW4906">
        <v>14.985243612935461</v>
      </c>
      <c r="BX4906">
        <v>35.303747852236391</v>
      </c>
      <c r="BY4906">
        <v>28.889905849576575</v>
      </c>
      <c r="BZ4906">
        <v>868.16422457880367</v>
      </c>
      <c r="CA4906">
        <v>389.47413355428853</v>
      </c>
      <c r="CB4906">
        <v>234.06602182164659</v>
      </c>
      <c r="CC4906" s="156">
        <v>0.71</v>
      </c>
      <c r="CD4906">
        <v>1510</v>
      </c>
      <c r="CE4906">
        <v>0.23512621113726562</v>
      </c>
      <c r="CF4906">
        <v>9.2235962951163746</v>
      </c>
      <c r="CG4906">
        <v>0.28625488984298236</v>
      </c>
      <c r="CH4906">
        <v>45.350508555612464</v>
      </c>
      <c r="CI4906">
        <v>5</v>
      </c>
    </row>
    <row r="4907" spans="47:87" x14ac:dyDescent="0.3">
      <c r="AU4907">
        <v>0.3</v>
      </c>
      <c r="AV4907">
        <v>20.575872953804435</v>
      </c>
      <c r="AW4907">
        <v>0.31384545621850202</v>
      </c>
      <c r="AX4907">
        <v>1.5388722561025729</v>
      </c>
      <c r="AY4907">
        <v>312.2149288571884</v>
      </c>
      <c r="AZ4907">
        <v>8.9472679298656418E-2</v>
      </c>
      <c r="BA4907">
        <v>440.95136263122447</v>
      </c>
      <c r="BB4907">
        <v>366.54024201573702</v>
      </c>
      <c r="BC4907">
        <v>1</v>
      </c>
      <c r="BD4907">
        <v>46.924263101528453</v>
      </c>
      <c r="BE4907">
        <v>96.371135216701461</v>
      </c>
      <c r="BF4907">
        <v>9.3084369643909959</v>
      </c>
      <c r="BG4907">
        <v>5.1473640744299765</v>
      </c>
      <c r="BH4907">
        <v>409.60839020123564</v>
      </c>
      <c r="BI4907">
        <v>0.2</v>
      </c>
      <c r="BJ4907">
        <v>2928.6786845805896</v>
      </c>
      <c r="BK4907">
        <v>685.35192077629131</v>
      </c>
      <c r="BL4907">
        <v>921.11211768860653</v>
      </c>
      <c r="BM4907">
        <v>786.35572504795732</v>
      </c>
      <c r="BN4907">
        <v>148.96946886345046</v>
      </c>
      <c r="BO4907">
        <v>28.505706399536319</v>
      </c>
      <c r="BP4907">
        <v>3.0575087778640393E-2</v>
      </c>
      <c r="BQ4907">
        <v>100</v>
      </c>
      <c r="BR4907">
        <v>326.32271151349693</v>
      </c>
      <c r="BS4907">
        <v>5.3576886427226446E-2</v>
      </c>
      <c r="BT4907">
        <v>3.0246267932611639E-4</v>
      </c>
      <c r="BU4907">
        <v>69.660258283813448</v>
      </c>
      <c r="BV4907">
        <v>0.55141155443868495</v>
      </c>
      <c r="BW4907">
        <v>15.05970516280488</v>
      </c>
      <c r="BX4907">
        <v>37.948712724848669</v>
      </c>
      <c r="BY4907">
        <v>38.36394689245887</v>
      </c>
      <c r="BZ4907">
        <v>927.4940075502293</v>
      </c>
      <c r="CA4907">
        <v>239.51822052552592</v>
      </c>
      <c r="CB4907">
        <v>254.64026017991523</v>
      </c>
      <c r="CC4907" s="156">
        <v>0.95</v>
      </c>
      <c r="CD4907">
        <v>1680</v>
      </c>
      <c r="CE4907">
        <v>0.14588950914477117</v>
      </c>
      <c r="CF4907">
        <v>4.8421441042989652</v>
      </c>
      <c r="CG4907">
        <v>0.1757126260090334</v>
      </c>
      <c r="CH4907">
        <v>7.0727506639783426</v>
      </c>
      <c r="CI4907">
        <v>11</v>
      </c>
    </row>
    <row r="4908" spans="47:87" x14ac:dyDescent="0.3">
      <c r="AU4908">
        <v>0.3</v>
      </c>
      <c r="AV4908">
        <v>18.959398531425986</v>
      </c>
      <c r="AW4908">
        <v>0.32457931520995092</v>
      </c>
      <c r="AX4908">
        <v>0.20228463039975053</v>
      </c>
      <c r="AY4908">
        <v>309.95767699812058</v>
      </c>
      <c r="AZ4908">
        <v>8.2970786155000129E-2</v>
      </c>
      <c r="BA4908">
        <v>484.66385040795274</v>
      </c>
      <c r="BB4908">
        <v>290.74203536505598</v>
      </c>
      <c r="BC4908">
        <v>1</v>
      </c>
      <c r="BD4908">
        <v>47.043553198052535</v>
      </c>
      <c r="BE4908">
        <v>95.140185041318574</v>
      </c>
      <c r="BF4908">
        <v>21.896486264664613</v>
      </c>
      <c r="BG4908">
        <v>4.8505079906827477</v>
      </c>
      <c r="BH4908">
        <v>380.22368880731852</v>
      </c>
      <c r="BI4908">
        <v>0.2</v>
      </c>
      <c r="BJ4908">
        <v>2680.5453257599534</v>
      </c>
      <c r="BK4908">
        <v>702.11011576527949</v>
      </c>
      <c r="BL4908">
        <v>848.00394809995726</v>
      </c>
      <c r="BM4908">
        <v>925.70579928182747</v>
      </c>
      <c r="BN4908">
        <v>276.99169296513998</v>
      </c>
      <c r="BO4908">
        <v>29.32507572106951</v>
      </c>
      <c r="BP4908">
        <v>5.0543125519315946E-2</v>
      </c>
      <c r="BQ4908">
        <v>100</v>
      </c>
      <c r="BR4908">
        <v>297.22937622404061</v>
      </c>
      <c r="BS4908">
        <v>5.4713773980522802E-2</v>
      </c>
      <c r="BT4908">
        <v>3.1558323978871772E-4</v>
      </c>
      <c r="BU4908">
        <v>36.475375244006507</v>
      </c>
      <c r="BV4908">
        <v>0.61662951883494221</v>
      </c>
      <c r="BW4908">
        <v>15.539777431974684</v>
      </c>
      <c r="BX4908">
        <v>33.844370003044794</v>
      </c>
      <c r="BY4908">
        <v>37.700887361580548</v>
      </c>
      <c r="BZ4908">
        <v>827.14203845111899</v>
      </c>
      <c r="CA4908">
        <v>315.23899871344054</v>
      </c>
      <c r="CB4908">
        <v>236.26768278952977</v>
      </c>
      <c r="CC4908" s="156">
        <v>1.05</v>
      </c>
      <c r="CD4908">
        <v>2000</v>
      </c>
      <c r="CE4908">
        <v>-2.0835189587847802E-3</v>
      </c>
      <c r="CF4908">
        <v>1.5941763478699731</v>
      </c>
      <c r="CG4908">
        <v>5.5400601418900124E-2</v>
      </c>
      <c r="CH4908">
        <v>-15.72494751910398</v>
      </c>
      <c r="CI4908" t="s">
        <v>479</v>
      </c>
    </row>
    <row r="4909" spans="47:87" x14ac:dyDescent="0.3">
      <c r="AU4909">
        <v>0.3</v>
      </c>
      <c r="AV4909">
        <v>20.053652989680025</v>
      </c>
      <c r="AW4909">
        <v>0.25296606668419541</v>
      </c>
      <c r="AX4909">
        <v>0.56169475969878746</v>
      </c>
      <c r="AY4909">
        <v>317.51765000004099</v>
      </c>
      <c r="AZ4909">
        <v>0.1005597547459465</v>
      </c>
      <c r="BA4909">
        <v>437.49544784566393</v>
      </c>
      <c r="BB4909">
        <v>327.37577708746466</v>
      </c>
      <c r="BC4909">
        <v>1</v>
      </c>
      <c r="BD4909">
        <v>34.466231170567404</v>
      </c>
      <c r="BE4909">
        <v>76.357807994160765</v>
      </c>
      <c r="BF4909">
        <v>17.801989743942478</v>
      </c>
      <c r="BG4909">
        <v>6.5533503731938865</v>
      </c>
      <c r="BH4909">
        <v>467.59293250842364</v>
      </c>
      <c r="BI4909">
        <v>0.19999999999999998</v>
      </c>
      <c r="BJ4909">
        <v>2263.9904882494939</v>
      </c>
      <c r="BK4909">
        <v>698.51152595213398</v>
      </c>
      <c r="BL4909">
        <v>886.95362966400558</v>
      </c>
      <c r="BM4909">
        <v>942.19534574837473</v>
      </c>
      <c r="BN4909">
        <v>98.45432317160008</v>
      </c>
      <c r="BO4909">
        <v>22.836880552107349</v>
      </c>
      <c r="BP4909">
        <v>4.1411887778034805E-2</v>
      </c>
      <c r="BQ4909">
        <v>100</v>
      </c>
      <c r="BR4909">
        <v>317.95504449711802</v>
      </c>
      <c r="BS4909">
        <v>5.4532318876685346E-2</v>
      </c>
      <c r="BT4909">
        <v>3.0804356742543588E-4</v>
      </c>
      <c r="BU4909">
        <v>25.332217592197427</v>
      </c>
      <c r="BV4909">
        <v>0.5539160126746826</v>
      </c>
      <c r="BW4909">
        <v>15.54894215118899</v>
      </c>
      <c r="BX4909">
        <v>35.01302524084057</v>
      </c>
      <c r="BY4909">
        <v>35.433111413673416</v>
      </c>
      <c r="BZ4909">
        <v>1185.6686097458739</v>
      </c>
      <c r="CA4909">
        <v>125.95826738008657</v>
      </c>
      <c r="CB4909">
        <v>240.79063477461187</v>
      </c>
      <c r="CC4909" s="156">
        <v>0.98</v>
      </c>
      <c r="CD4909">
        <v>1480</v>
      </c>
      <c r="CE4909">
        <v>0.22806695331789184</v>
      </c>
      <c r="CF4909">
        <v>5.8095243164573791</v>
      </c>
      <c r="CG4909">
        <v>0.27551480445713072</v>
      </c>
      <c r="CH4909">
        <v>19.284267110972575</v>
      </c>
      <c r="CI4909">
        <v>6</v>
      </c>
    </row>
    <row r="4910" spans="47:87" x14ac:dyDescent="0.3">
      <c r="AU4910">
        <v>0.3</v>
      </c>
      <c r="AV4910">
        <v>19.85007326888805</v>
      </c>
      <c r="AW4910">
        <v>0.27924773849541024</v>
      </c>
      <c r="AX4910">
        <v>1.6902008295466768</v>
      </c>
      <c r="AY4910">
        <v>325.31760929794672</v>
      </c>
      <c r="AZ4910">
        <v>9.5820193368668038E-2</v>
      </c>
      <c r="BA4910">
        <v>431.31078806500102</v>
      </c>
      <c r="BB4910">
        <v>356.2226082939942</v>
      </c>
      <c r="BC4910">
        <v>1</v>
      </c>
      <c r="BD4910">
        <v>32.635223555628109</v>
      </c>
      <c r="BE4910">
        <v>100.58954042317016</v>
      </c>
      <c r="BF4910">
        <v>20.286288173544115</v>
      </c>
      <c r="BG4910">
        <v>5.8526644245837955</v>
      </c>
      <c r="BH4910">
        <v>415.80910224110801</v>
      </c>
      <c r="BI4910">
        <v>0.20000000000000007</v>
      </c>
      <c r="BJ4910">
        <v>2481.7619854035838</v>
      </c>
      <c r="BK4910">
        <v>674.85954804246126</v>
      </c>
      <c r="BL4910">
        <v>923.15036642152438</v>
      </c>
      <c r="BM4910">
        <v>930.72983190834168</v>
      </c>
      <c r="BN4910">
        <v>190.35450181021483</v>
      </c>
      <c r="BO4910">
        <v>24.960312714949936</v>
      </c>
      <c r="BP4910">
        <v>7.6025048290806835E-2</v>
      </c>
      <c r="BQ4910">
        <v>100</v>
      </c>
      <c r="BR4910">
        <v>329.36942254940379</v>
      </c>
      <c r="BS4910">
        <v>5.7354227710805276E-2</v>
      </c>
      <c r="BT4910">
        <v>2.8992699594883922E-4</v>
      </c>
      <c r="BU4910">
        <v>0</v>
      </c>
      <c r="BV4910">
        <v>0.55164912551933776</v>
      </c>
      <c r="BW4910">
        <v>15.274311432744684</v>
      </c>
      <c r="BX4910">
        <v>35.245529103883072</v>
      </c>
      <c r="BY4910">
        <v>29.711941678678254</v>
      </c>
      <c r="BZ4910">
        <v>922.86227093709556</v>
      </c>
      <c r="CA4910">
        <v>188.03290896873364</v>
      </c>
      <c r="CB4910">
        <v>231.35952879448504</v>
      </c>
      <c r="CC4910" s="156">
        <v>0.89</v>
      </c>
      <c r="CD4910">
        <v>1530</v>
      </c>
      <c r="CE4910">
        <v>0.13187585699143289</v>
      </c>
      <c r="CF4910">
        <v>5.2402961863534578</v>
      </c>
      <c r="CG4910">
        <v>0.16828092050152574</v>
      </c>
      <c r="CH4910">
        <v>2.2906932997405929</v>
      </c>
      <c r="CI4910">
        <v>16</v>
      </c>
    </row>
    <row r="4911" spans="47:87" x14ac:dyDescent="0.3">
      <c r="AU4911">
        <v>0.3</v>
      </c>
      <c r="AV4911">
        <v>19.229832251127654</v>
      </c>
      <c r="AW4911">
        <v>0.34208985078283216</v>
      </c>
      <c r="AX4911">
        <v>0.92576301763140734</v>
      </c>
      <c r="AY4911">
        <v>315.57446646110679</v>
      </c>
      <c r="AZ4911">
        <v>9.3353735897551637E-2</v>
      </c>
      <c r="BA4911">
        <v>442.81883638091983</v>
      </c>
      <c r="BB4911">
        <v>401.00385622058417</v>
      </c>
      <c r="BC4911">
        <v>1</v>
      </c>
      <c r="BD4911">
        <v>41.911140557208753</v>
      </c>
      <c r="BE4911">
        <v>83.274690651687251</v>
      </c>
      <c r="BF4911">
        <v>6.3972503687246638</v>
      </c>
      <c r="BG4911">
        <v>3.9806194694001702</v>
      </c>
      <c r="BH4911">
        <v>393.25793010051223</v>
      </c>
      <c r="BI4911">
        <v>0.20000000000000004</v>
      </c>
      <c r="BJ4911">
        <v>2520.275699544658</v>
      </c>
      <c r="BK4911">
        <v>666.5623606766228</v>
      </c>
      <c r="BL4911">
        <v>816.35554285446563</v>
      </c>
      <c r="BM4911">
        <v>950.11587869106506</v>
      </c>
      <c r="BN4911">
        <v>183.19970078887451</v>
      </c>
      <c r="BO4911">
        <v>30.845434268859126</v>
      </c>
      <c r="BP4911">
        <v>6.0725976477587498E-2</v>
      </c>
      <c r="BQ4911">
        <v>100</v>
      </c>
      <c r="BR4911">
        <v>320.50879296834592</v>
      </c>
      <c r="BS4911">
        <v>5.697605641742351E-2</v>
      </c>
      <c r="BT4911">
        <v>2.9657340170126926E-4</v>
      </c>
      <c r="BU4911">
        <v>0</v>
      </c>
      <c r="BV4911">
        <v>0.54783148580009977</v>
      </c>
      <c r="BW4911">
        <v>13.734804815390653</v>
      </c>
      <c r="BX4911">
        <v>38.332150767163064</v>
      </c>
      <c r="BY4911">
        <v>31.347808178139623</v>
      </c>
      <c r="BZ4911">
        <v>1108.6496718048097</v>
      </c>
      <c r="CA4911">
        <v>340.55165771422151</v>
      </c>
      <c r="CB4911">
        <v>209.92088691861548</v>
      </c>
      <c r="CC4911" s="156">
        <v>0.87</v>
      </c>
      <c r="CD4911">
        <v>2140</v>
      </c>
      <c r="CE4911">
        <v>0.13649070596943669</v>
      </c>
      <c r="CF4911">
        <v>4.163251763309388</v>
      </c>
      <c r="CG4911">
        <v>0.18129934353302857</v>
      </c>
      <c r="CH4911">
        <v>6.698202385090295</v>
      </c>
      <c r="CI4911">
        <v>11</v>
      </c>
    </row>
    <row r="4912" spans="47:87" x14ac:dyDescent="0.3">
      <c r="AU4912">
        <v>0.3</v>
      </c>
      <c r="AV4912">
        <v>20.071675806949674</v>
      </c>
      <c r="AW4912">
        <v>0.24918055463235633</v>
      </c>
      <c r="AX4912">
        <v>1.0546104202814965</v>
      </c>
      <c r="AY4912">
        <v>299.08887864366062</v>
      </c>
      <c r="AZ4912">
        <v>0.109070141059762</v>
      </c>
      <c r="BA4912">
        <v>388.38962128083432</v>
      </c>
      <c r="BB4912">
        <v>328.8289647510972</v>
      </c>
      <c r="BC4912">
        <v>1</v>
      </c>
      <c r="BD4912">
        <v>42.379836845171681</v>
      </c>
      <c r="BE4912">
        <v>76.421025469288907</v>
      </c>
      <c r="BF4912">
        <v>20.538464500643308</v>
      </c>
      <c r="BG4912">
        <v>4.7156886014582975</v>
      </c>
      <c r="BH4912">
        <v>407.48251522761473</v>
      </c>
      <c r="BI4912">
        <v>0.2</v>
      </c>
      <c r="BJ4912">
        <v>2613.1642411599878</v>
      </c>
      <c r="BK4912">
        <v>678.40270174766624</v>
      </c>
      <c r="BL4912">
        <v>838.71651749060879</v>
      </c>
      <c r="BM4912">
        <v>1019.1126338868709</v>
      </c>
      <c r="BN4912">
        <v>95.006580941905241</v>
      </c>
      <c r="BO4912">
        <v>22.420805069392451</v>
      </c>
      <c r="BP4912">
        <v>4.9763423352707586E-2</v>
      </c>
      <c r="BQ4912">
        <v>100</v>
      </c>
      <c r="BR4912">
        <v>324.28692459072437</v>
      </c>
      <c r="BS4912">
        <v>5.4304304636114444E-2</v>
      </c>
      <c r="BT4912">
        <v>2.8969400015627913E-4</v>
      </c>
      <c r="BU4912">
        <v>47.226256091186343</v>
      </c>
      <c r="BV4912">
        <v>0.53397620210621266</v>
      </c>
      <c r="BW4912">
        <v>14.543056069275728</v>
      </c>
      <c r="BX4912">
        <v>36.852526882518106</v>
      </c>
      <c r="BY4912">
        <v>29.660054754165422</v>
      </c>
      <c r="BZ4912">
        <v>863.51630308977803</v>
      </c>
      <c r="CA4912">
        <v>280.31921137656565</v>
      </c>
      <c r="CB4912">
        <v>249.19638442778711</v>
      </c>
      <c r="CC4912" s="156">
        <v>1.01</v>
      </c>
      <c r="CD4912">
        <v>1740</v>
      </c>
      <c r="CE4912">
        <v>5.2486175537890034E-2</v>
      </c>
      <c r="CF4912">
        <v>2.5157313650379112</v>
      </c>
      <c r="CG4912">
        <v>9.2156732645447409E-2</v>
      </c>
      <c r="CH4912">
        <v>-8.5520570273031868</v>
      </c>
      <c r="CI4912" t="s">
        <v>479</v>
      </c>
    </row>
    <row r="4913" spans="47:87" x14ac:dyDescent="0.3">
      <c r="AU4913">
        <v>0.3</v>
      </c>
      <c r="AV4913">
        <v>19.811260153173517</v>
      </c>
      <c r="AW4913">
        <v>0.33818772377592143</v>
      </c>
      <c r="AX4913">
        <v>1.7570435960900941</v>
      </c>
      <c r="AY4913">
        <v>330.64847890694233</v>
      </c>
      <c r="AZ4913">
        <v>9.6393483095031138E-2</v>
      </c>
      <c r="BA4913">
        <v>464.82177990978312</v>
      </c>
      <c r="BB4913">
        <v>429.16454919745405</v>
      </c>
      <c r="BC4913">
        <v>1</v>
      </c>
      <c r="BD4913">
        <v>42.797365692813216</v>
      </c>
      <c r="BE4913">
        <v>91.549014853833981</v>
      </c>
      <c r="BF4913">
        <v>13.61577033478407</v>
      </c>
      <c r="BG4913">
        <v>4.2000238499129745</v>
      </c>
      <c r="BH4913">
        <v>419.29663494133126</v>
      </c>
      <c r="BI4913">
        <v>0.20000000000000004</v>
      </c>
      <c r="BJ4913">
        <v>2865.6409570871251</v>
      </c>
      <c r="BK4913">
        <v>689.99145728257417</v>
      </c>
      <c r="BL4913">
        <v>901.44247795840988</v>
      </c>
      <c r="BM4913">
        <v>934.47696486598079</v>
      </c>
      <c r="BN4913">
        <v>94.104929398149267</v>
      </c>
      <c r="BO4913">
        <v>30.792822156757275</v>
      </c>
      <c r="BP4913">
        <v>2.3703171595291388E-2</v>
      </c>
      <c r="BQ4913">
        <v>100</v>
      </c>
      <c r="BR4913">
        <v>373.6851485438242</v>
      </c>
      <c r="BS4913">
        <v>5.6216343411307518E-2</v>
      </c>
      <c r="BT4913">
        <v>3.0384037806404626E-4</v>
      </c>
      <c r="BU4913">
        <v>35.006756739360213</v>
      </c>
      <c r="BV4913">
        <v>0.49992295060279196</v>
      </c>
      <c r="BW4913">
        <v>15.626288697843037</v>
      </c>
      <c r="BX4913">
        <v>38.729529122739073</v>
      </c>
      <c r="BY4913">
        <v>28.916751435771076</v>
      </c>
      <c r="BZ4913">
        <v>1133.6131353920837</v>
      </c>
      <c r="CA4913">
        <v>209.99965875581205</v>
      </c>
      <c r="CB4913">
        <v>245.7967951914903</v>
      </c>
      <c r="CC4913" s="156">
        <v>1.07</v>
      </c>
      <c r="CD4913">
        <v>2090</v>
      </c>
      <c r="CE4913">
        <v>6.3293185669795138E-2</v>
      </c>
      <c r="CF4913">
        <v>3.0030293015306304</v>
      </c>
      <c r="CG4913">
        <v>0.10136746681222462</v>
      </c>
      <c r="CH4913">
        <v>-7.1323663183352037</v>
      </c>
      <c r="CI4913" t="s">
        <v>479</v>
      </c>
    </row>
    <row r="4914" spans="47:87" x14ac:dyDescent="0.3">
      <c r="AU4914">
        <v>0.3</v>
      </c>
      <c r="AV4914">
        <v>18.863697900569242</v>
      </c>
      <c r="AW4914">
        <v>0.29365759713947148</v>
      </c>
      <c r="AX4914">
        <v>0.25735641734045533</v>
      </c>
      <c r="AY4914">
        <v>304.5011239223436</v>
      </c>
      <c r="AZ4914">
        <v>0.10864712561991263</v>
      </c>
      <c r="BA4914">
        <v>417.17694868472068</v>
      </c>
      <c r="BB4914">
        <v>449.96752359869845</v>
      </c>
      <c r="BC4914">
        <v>1</v>
      </c>
      <c r="BD4914">
        <v>41.913700669093423</v>
      </c>
      <c r="BE4914">
        <v>118.11722640595565</v>
      </c>
      <c r="BF4914">
        <v>11.354392542964193</v>
      </c>
      <c r="BG4914">
        <v>4.821139651143965</v>
      </c>
      <c r="BH4914">
        <v>427.36725910446557</v>
      </c>
      <c r="BI4914">
        <v>0.2</v>
      </c>
      <c r="BJ4914">
        <v>2583.1463026937486</v>
      </c>
      <c r="BK4914">
        <v>706.61000229696378</v>
      </c>
      <c r="BL4914">
        <v>928.50225437378629</v>
      </c>
      <c r="BM4914">
        <v>1019.6507690787406</v>
      </c>
      <c r="BN4914">
        <v>149.47407779904387</v>
      </c>
      <c r="BO4914">
        <v>26.702841121584544</v>
      </c>
      <c r="BP4914">
        <v>2.4757071182123887E-2</v>
      </c>
      <c r="BQ4914">
        <v>100</v>
      </c>
      <c r="BR4914">
        <v>333.1790613974631</v>
      </c>
      <c r="BS4914">
        <v>5.8236708983520645E-2</v>
      </c>
      <c r="BT4914">
        <v>2.9445993165070223E-4</v>
      </c>
      <c r="BU4914">
        <v>39.040243326275274</v>
      </c>
      <c r="BV4914">
        <v>0.53053901674336901</v>
      </c>
      <c r="BW4914">
        <v>14.456894244343577</v>
      </c>
      <c r="BX4914">
        <v>35.080562026957956</v>
      </c>
      <c r="BY4914">
        <v>41.292549693664753</v>
      </c>
      <c r="BZ4914">
        <v>1129.5974611671252</v>
      </c>
      <c r="CA4914">
        <v>379.03050618849295</v>
      </c>
      <c r="CB4914">
        <v>218.70781379075956</v>
      </c>
      <c r="CC4914" s="156">
        <v>1.03</v>
      </c>
      <c r="CD4914">
        <v>1550</v>
      </c>
      <c r="CE4914">
        <v>0.14873526812038285</v>
      </c>
      <c r="CF4914">
        <v>5.6373250561250128</v>
      </c>
      <c r="CG4914">
        <v>0.18973701344597363</v>
      </c>
      <c r="CH4914">
        <v>10.799963804600695</v>
      </c>
      <c r="CI4914">
        <v>10</v>
      </c>
    </row>
    <row r="4915" spans="47:87" x14ac:dyDescent="0.3">
      <c r="AU4915">
        <v>0.3</v>
      </c>
      <c r="AV4915">
        <v>19.006253848400426</v>
      </c>
      <c r="AW4915">
        <v>0.253872449782096</v>
      </c>
      <c r="AX4915">
        <v>0.61053342705626656</v>
      </c>
      <c r="AY4915">
        <v>333.0213408712761</v>
      </c>
      <c r="AZ4915">
        <v>9.2844753861404269E-2</v>
      </c>
      <c r="BA4915">
        <v>441.61364427759855</v>
      </c>
      <c r="BB4915">
        <v>334.24945329288443</v>
      </c>
      <c r="BC4915">
        <v>1</v>
      </c>
      <c r="BD4915">
        <v>43.052691421157085</v>
      </c>
      <c r="BE4915">
        <v>101.20947356806676</v>
      </c>
      <c r="BF4915">
        <v>15.929271344465365</v>
      </c>
      <c r="BG4915">
        <v>4.7661560017423819</v>
      </c>
      <c r="BH4915">
        <v>411.81749392525739</v>
      </c>
      <c r="BI4915">
        <v>0.20000000000000007</v>
      </c>
      <c r="BJ4915">
        <v>2822.9906234655027</v>
      </c>
      <c r="BK4915">
        <v>689.45736435383185</v>
      </c>
      <c r="BL4915">
        <v>765.88745355129106</v>
      </c>
      <c r="BM4915">
        <v>851.74470332608109</v>
      </c>
      <c r="BN4915">
        <v>105.19116025735065</v>
      </c>
      <c r="BO4915">
        <v>22.95407439381745</v>
      </c>
      <c r="BP4915">
        <v>3.7307667318661308E-2</v>
      </c>
      <c r="BQ4915">
        <v>100</v>
      </c>
      <c r="BR4915">
        <v>247.52144371355411</v>
      </c>
      <c r="BS4915">
        <v>5.2130680023142598E-2</v>
      </c>
      <c r="BT4915">
        <v>2.9207554847832481E-4</v>
      </c>
      <c r="BU4915">
        <v>0</v>
      </c>
      <c r="BV4915">
        <v>0.58213730302373756</v>
      </c>
      <c r="BW4915">
        <v>15.361143005798853</v>
      </c>
      <c r="BX4915">
        <v>36.444348444634727</v>
      </c>
      <c r="BY4915">
        <v>31.21322743622714</v>
      </c>
      <c r="BZ4915">
        <v>926.54829603262851</v>
      </c>
      <c r="CA4915">
        <v>227.88472022221634</v>
      </c>
      <c r="CB4915">
        <v>207.67154170371228</v>
      </c>
      <c r="CC4915" s="156">
        <v>0.8</v>
      </c>
      <c r="CD4915">
        <v>2090</v>
      </c>
      <c r="CE4915">
        <v>0.15572521393790839</v>
      </c>
      <c r="CF4915">
        <v>5.8778447425195628</v>
      </c>
      <c r="CG4915">
        <v>0.19979494927121752</v>
      </c>
      <c r="CH4915">
        <v>14.347663854885802</v>
      </c>
      <c r="CI4915">
        <v>9</v>
      </c>
    </row>
    <row r="4916" spans="47:87" x14ac:dyDescent="0.3">
      <c r="AU4916">
        <v>0.3</v>
      </c>
      <c r="AV4916">
        <v>19.380686411775699</v>
      </c>
      <c r="AW4916">
        <v>0.30173873721892491</v>
      </c>
      <c r="AX4916">
        <v>0.3398695233502364</v>
      </c>
      <c r="AY4916">
        <v>304.39083983330374</v>
      </c>
      <c r="AZ4916">
        <v>9.8966641613448758E-2</v>
      </c>
      <c r="BA4916">
        <v>404.30385135519424</v>
      </c>
      <c r="BB4916">
        <v>297.26921602326155</v>
      </c>
      <c r="BC4916">
        <v>1</v>
      </c>
      <c r="BD4916">
        <v>44.929125610394422</v>
      </c>
      <c r="BE4916">
        <v>89.875051614894474</v>
      </c>
      <c r="BF4916">
        <v>14.248751640338527</v>
      </c>
      <c r="BG4916">
        <v>5.4999982451005947</v>
      </c>
      <c r="BH4916">
        <v>414.83690147470355</v>
      </c>
      <c r="BI4916">
        <v>0.20000000000000004</v>
      </c>
      <c r="BJ4916">
        <v>2591.3515840592413</v>
      </c>
      <c r="BK4916">
        <v>678.48014143802527</v>
      </c>
      <c r="BL4916">
        <v>874.08908109232812</v>
      </c>
      <c r="BM4916">
        <v>984.3889854772832</v>
      </c>
      <c r="BN4916">
        <v>167.00824714376347</v>
      </c>
      <c r="BO4916">
        <v>27.104617386456464</v>
      </c>
      <c r="BP4916">
        <v>6.5914346534789586E-2</v>
      </c>
      <c r="BQ4916">
        <v>100</v>
      </c>
      <c r="BR4916">
        <v>332.25945555091806</v>
      </c>
      <c r="BS4916">
        <v>5.5369026323469232E-2</v>
      </c>
      <c r="BT4916">
        <v>3.1496885896712811E-4</v>
      </c>
      <c r="BU4916">
        <v>0</v>
      </c>
      <c r="BV4916">
        <v>0.51692478411369835</v>
      </c>
      <c r="BW4916">
        <v>16.184184552813953</v>
      </c>
      <c r="BX4916">
        <v>34.947220543445823</v>
      </c>
      <c r="BY4916">
        <v>37.558366570979814</v>
      </c>
      <c r="BZ4916">
        <v>965.64164789674373</v>
      </c>
      <c r="CA4916">
        <v>464.59986750320741</v>
      </c>
      <c r="CB4916">
        <v>208.31588713607408</v>
      </c>
      <c r="CC4916" s="156">
        <v>0.83</v>
      </c>
      <c r="CD4916">
        <v>2930</v>
      </c>
      <c r="CE4916">
        <v>-3.2321968913177068E-3</v>
      </c>
      <c r="CF4916">
        <v>1.1709313468317484</v>
      </c>
      <c r="CG4916">
        <v>4.8614469221893108E-2</v>
      </c>
      <c r="CH4916">
        <v>-13.88719224457274</v>
      </c>
      <c r="CI4916" t="s">
        <v>479</v>
      </c>
    </row>
    <row r="4917" spans="47:87" x14ac:dyDescent="0.3">
      <c r="AU4917">
        <v>0.3</v>
      </c>
      <c r="AV4917">
        <v>21.479656669991087</v>
      </c>
      <c r="AW4917">
        <v>0.32542344439472659</v>
      </c>
      <c r="AX4917">
        <v>1.1464607076313396</v>
      </c>
      <c r="AY4917">
        <v>331.60312508670864</v>
      </c>
      <c r="AZ4917">
        <v>0.10210798568649547</v>
      </c>
      <c r="BA4917">
        <v>401.12214174610233</v>
      </c>
      <c r="BB4917">
        <v>314.30415220857037</v>
      </c>
      <c r="BC4917">
        <v>1</v>
      </c>
      <c r="BD4917">
        <v>37.851300990005953</v>
      </c>
      <c r="BE4917">
        <v>90.546089938577836</v>
      </c>
      <c r="BF4917">
        <v>5.9332629581494301</v>
      </c>
      <c r="BG4917">
        <v>4.4933395508131255</v>
      </c>
      <c r="BH4917">
        <v>411.88378360300004</v>
      </c>
      <c r="BI4917">
        <v>0.20000000000000004</v>
      </c>
      <c r="BJ4917">
        <v>2456.8827483690902</v>
      </c>
      <c r="BK4917">
        <v>700.34956471747478</v>
      </c>
      <c r="BL4917">
        <v>859.88375656189169</v>
      </c>
      <c r="BM4917">
        <v>1105.2576130514597</v>
      </c>
      <c r="BN4917">
        <v>226.94488237794434</v>
      </c>
      <c r="BO4917">
        <v>29.41018146674708</v>
      </c>
      <c r="BP4917">
        <v>4.9510011908279951E-2</v>
      </c>
      <c r="BQ4917">
        <v>100</v>
      </c>
      <c r="BR4917">
        <v>331.49115435193528</v>
      </c>
      <c r="BS4917">
        <v>5.6489948262016976E-2</v>
      </c>
      <c r="BT4917">
        <v>2.9993570978796151E-4</v>
      </c>
      <c r="BU4917">
        <v>106.70496866600935</v>
      </c>
      <c r="BV4917">
        <v>0.52298079038973388</v>
      </c>
      <c r="BW4917">
        <v>15.119889404143635</v>
      </c>
      <c r="BX4917">
        <v>31.798966990184987</v>
      </c>
      <c r="BY4917">
        <v>35.36696803079343</v>
      </c>
      <c r="BZ4917">
        <v>1137.0728885720143</v>
      </c>
      <c r="CA4917">
        <v>286.84378020029811</v>
      </c>
      <c r="CB4917">
        <v>217.06873316340108</v>
      </c>
      <c r="CC4917" s="156">
        <v>1.24</v>
      </c>
      <c r="CD4917">
        <v>1940</v>
      </c>
      <c r="CE4917" t="s">
        <v>479</v>
      </c>
      <c r="CF4917">
        <v>-0.14786163020903587</v>
      </c>
      <c r="CG4917">
        <v>-5.4197532867349711E-3</v>
      </c>
      <c r="CH4917">
        <v>-25.697375670435932</v>
      </c>
      <c r="CI4917" t="s">
        <v>479</v>
      </c>
    </row>
    <row r="4918" spans="47:87" x14ac:dyDescent="0.3">
      <c r="AU4918">
        <v>0.3</v>
      </c>
      <c r="AV4918">
        <v>18.225315861679203</v>
      </c>
      <c r="AW4918">
        <v>0.26155411063247541</v>
      </c>
      <c r="AX4918">
        <v>1.0538304123820177</v>
      </c>
      <c r="AY4918">
        <v>332.64537093719639</v>
      </c>
      <c r="AZ4918">
        <v>0.10234037080350336</v>
      </c>
      <c r="BA4918">
        <v>471.17108263945721</v>
      </c>
      <c r="BB4918">
        <v>250.21612174592042</v>
      </c>
      <c r="BC4918">
        <v>1</v>
      </c>
      <c r="BD4918">
        <v>42.239924074150025</v>
      </c>
      <c r="BE4918">
        <v>98.554495023828949</v>
      </c>
      <c r="BF4918">
        <v>21.075667402640736</v>
      </c>
      <c r="BG4918">
        <v>4.650505923054312</v>
      </c>
      <c r="BH4918">
        <v>413.63150235512927</v>
      </c>
      <c r="BI4918">
        <v>0.20000000000000004</v>
      </c>
      <c r="BJ4918">
        <v>2420.4880376032702</v>
      </c>
      <c r="BK4918">
        <v>694.12818215424215</v>
      </c>
      <c r="BL4918">
        <v>982.5245356540936</v>
      </c>
      <c r="BM4918">
        <v>783.10714708471414</v>
      </c>
      <c r="BN4918">
        <v>173.52835830967004</v>
      </c>
      <c r="BO4918">
        <v>23.643309279273588</v>
      </c>
      <c r="BP4918">
        <v>3.9048217863783964E-2</v>
      </c>
      <c r="BQ4918">
        <v>100</v>
      </c>
      <c r="BR4918">
        <v>390.37288953917545</v>
      </c>
      <c r="BS4918">
        <v>5.7598548621537224E-2</v>
      </c>
      <c r="BT4918">
        <v>3.0582541682405858E-4</v>
      </c>
      <c r="BU4918">
        <v>13.883976183222941</v>
      </c>
      <c r="BV4918">
        <v>0.50339560209019985</v>
      </c>
      <c r="BW4918">
        <v>15.566245801235713</v>
      </c>
      <c r="BX4918">
        <v>34.84260194347727</v>
      </c>
      <c r="BY4918">
        <v>32.37050531575867</v>
      </c>
      <c r="BZ4918">
        <v>794.19951548937115</v>
      </c>
      <c r="CA4918">
        <v>357.14310278342941</v>
      </c>
      <c r="CB4918">
        <v>241.81729188464107</v>
      </c>
      <c r="CC4918" s="156">
        <v>1.32</v>
      </c>
      <c r="CD4918">
        <v>1010</v>
      </c>
      <c r="CE4918">
        <v>0.16364679322370912</v>
      </c>
      <c r="CF4918">
        <v>4.1706123774545638</v>
      </c>
      <c r="CG4918">
        <v>0.16863164520929003</v>
      </c>
      <c r="CH4918">
        <v>9.5607204049083965</v>
      </c>
      <c r="CI4918">
        <v>9</v>
      </c>
    </row>
    <row r="4919" spans="47:87" x14ac:dyDescent="0.3">
      <c r="AU4919">
        <v>0.3</v>
      </c>
      <c r="AV4919">
        <v>22.262936038260005</v>
      </c>
      <c r="AW4919">
        <v>0.33349593607257771</v>
      </c>
      <c r="AX4919">
        <v>0.81490445001020895</v>
      </c>
      <c r="AY4919">
        <v>370.45018696457231</v>
      </c>
      <c r="AZ4919">
        <v>0.10386768056882587</v>
      </c>
      <c r="BA4919">
        <v>385.31592445601967</v>
      </c>
      <c r="BB4919">
        <v>380.78575682516845</v>
      </c>
      <c r="BC4919">
        <v>1</v>
      </c>
      <c r="BD4919">
        <v>30.021042060968703</v>
      </c>
      <c r="BE4919">
        <v>106.65095749062759</v>
      </c>
      <c r="BF4919">
        <v>15.222666578021542</v>
      </c>
      <c r="BG4919">
        <v>4.0629209037942609</v>
      </c>
      <c r="BH4919">
        <v>406.39940520991684</v>
      </c>
      <c r="BI4919">
        <v>0.20000000000000004</v>
      </c>
      <c r="BJ4919">
        <v>2808.5844089376965</v>
      </c>
      <c r="BK4919">
        <v>674.72961308812546</v>
      </c>
      <c r="BL4919">
        <v>894.37079990757775</v>
      </c>
      <c r="BM4919">
        <v>940.90492176408577</v>
      </c>
      <c r="BN4919">
        <v>172.60515651152278</v>
      </c>
      <c r="BO4919">
        <v>30.239693766036211</v>
      </c>
      <c r="BP4919">
        <v>3.8612373433319282E-2</v>
      </c>
      <c r="BQ4919">
        <v>100</v>
      </c>
      <c r="BR4919">
        <v>282.63716299283504</v>
      </c>
      <c r="BS4919">
        <v>5.1001739493116413E-2</v>
      </c>
      <c r="BT4919">
        <v>2.8655224799938175E-4</v>
      </c>
      <c r="BU4919">
        <v>0</v>
      </c>
      <c r="BV4919">
        <v>0.53157810426598373</v>
      </c>
      <c r="BW4919">
        <v>13.701629228372109</v>
      </c>
      <c r="BX4919">
        <v>36.504831600091016</v>
      </c>
      <c r="BY4919">
        <v>37.191063890493979</v>
      </c>
      <c r="BZ4919">
        <v>1158.5110833784115</v>
      </c>
      <c r="CA4919">
        <v>346.61097395181787</v>
      </c>
      <c r="CB4919">
        <v>241.91575773621486</v>
      </c>
      <c r="CC4919" s="156">
        <v>0.76</v>
      </c>
      <c r="CD4919">
        <v>2240</v>
      </c>
      <c r="CE4919">
        <v>7.5957880919208076E-2</v>
      </c>
      <c r="CF4919">
        <v>3.6998320986698321</v>
      </c>
      <c r="CG4919">
        <v>0.11449885686485281</v>
      </c>
      <c r="CH4919">
        <v>-5.6963738459353994</v>
      </c>
      <c r="CI4919" t="s">
        <v>479</v>
      </c>
    </row>
    <row r="4920" spans="47:87" x14ac:dyDescent="0.3">
      <c r="AU4920">
        <v>0.3</v>
      </c>
      <c r="AV4920">
        <v>19.77983354869059</v>
      </c>
      <c r="AW4920">
        <v>0.40007350134000041</v>
      </c>
      <c r="AX4920">
        <v>0.84302620181010512</v>
      </c>
      <c r="AY4920">
        <v>334.01722636752669</v>
      </c>
      <c r="AZ4920">
        <v>0.10536611181992499</v>
      </c>
      <c r="BA4920">
        <v>347.3603596470461</v>
      </c>
      <c r="BB4920">
        <v>368.5689191924186</v>
      </c>
      <c r="BC4920">
        <v>1</v>
      </c>
      <c r="BD4920">
        <v>34.756376979449229</v>
      </c>
      <c r="BE4920">
        <v>106.47164263325266</v>
      </c>
      <c r="BF4920">
        <v>19.686453384764409</v>
      </c>
      <c r="BG4920">
        <v>5.0633562020705147</v>
      </c>
      <c r="BH4920">
        <v>409.20461281705252</v>
      </c>
      <c r="BI4920">
        <v>0.2</v>
      </c>
      <c r="BJ4920">
        <v>2450.362726999444</v>
      </c>
      <c r="BK4920">
        <v>696.26409781859707</v>
      </c>
      <c r="BL4920">
        <v>920.51603119381264</v>
      </c>
      <c r="BM4920">
        <v>967.82582138067789</v>
      </c>
      <c r="BN4920">
        <v>90.488747618082968</v>
      </c>
      <c r="BO4920">
        <v>36.164386783090478</v>
      </c>
      <c r="BP4920">
        <v>6.0031077094489259E-2</v>
      </c>
      <c r="BQ4920">
        <v>100</v>
      </c>
      <c r="BR4920">
        <v>338.15544021625544</v>
      </c>
      <c r="BS4920">
        <v>5.3836510574369306E-2</v>
      </c>
      <c r="BT4920">
        <v>2.8252918003246404E-4</v>
      </c>
      <c r="BU4920">
        <v>0</v>
      </c>
      <c r="BV4920">
        <v>0.52242514350369118</v>
      </c>
      <c r="BW4920">
        <v>13.687083608961533</v>
      </c>
      <c r="BX4920">
        <v>37.596317548141208</v>
      </c>
      <c r="BY4920">
        <v>36.385487428444037</v>
      </c>
      <c r="BZ4920">
        <v>1012.6596778886088</v>
      </c>
      <c r="CA4920">
        <v>257.65463803082224</v>
      </c>
      <c r="CB4920">
        <v>238.33735275609519</v>
      </c>
      <c r="CC4920" s="156">
        <v>1.05</v>
      </c>
      <c r="CD4920">
        <v>1080</v>
      </c>
      <c r="CE4920">
        <v>0.17894980218949508</v>
      </c>
      <c r="CF4920">
        <v>4.9214372484145938</v>
      </c>
      <c r="CG4920">
        <v>0.18061667301936074</v>
      </c>
      <c r="CH4920">
        <v>10.796580699373633</v>
      </c>
      <c r="CI4920">
        <v>9</v>
      </c>
    </row>
    <row r="4921" spans="47:87" x14ac:dyDescent="0.3">
      <c r="AU4921">
        <v>0.3</v>
      </c>
      <c r="AV4921">
        <v>18.878833081262357</v>
      </c>
      <c r="AW4921">
        <v>0.32692693680809592</v>
      </c>
      <c r="AX4921">
        <v>0.39648990155055436</v>
      </c>
      <c r="AY4921">
        <v>344.30094454633695</v>
      </c>
      <c r="AZ4921">
        <v>9.4068704321781244E-2</v>
      </c>
      <c r="BA4921">
        <v>480.37610322191546</v>
      </c>
      <c r="BB4921">
        <v>320.24794469260786</v>
      </c>
      <c r="BC4921">
        <v>1</v>
      </c>
      <c r="BD4921">
        <v>27.18639593460955</v>
      </c>
      <c r="BE4921">
        <v>92.546153884945966</v>
      </c>
      <c r="BF4921">
        <v>16.004220060399259</v>
      </c>
      <c r="BG4921">
        <v>4.0948737304672536</v>
      </c>
      <c r="BH4921">
        <v>422.46326745636549</v>
      </c>
      <c r="BI4921">
        <v>0.2</v>
      </c>
      <c r="BJ4921">
        <v>3034.2515788775477</v>
      </c>
      <c r="BK4921">
        <v>674.13928891546084</v>
      </c>
      <c r="BL4921">
        <v>972.75604907626894</v>
      </c>
      <c r="BM4921">
        <v>946.60562777729376</v>
      </c>
      <c r="BN4921">
        <v>226.24685284114685</v>
      </c>
      <c r="BO4921">
        <v>29.623404140390235</v>
      </c>
      <c r="BP4921">
        <v>4.0394780645075852E-2</v>
      </c>
      <c r="BQ4921">
        <v>100</v>
      </c>
      <c r="BR4921">
        <v>440.53142654026277</v>
      </c>
      <c r="BS4921">
        <v>5.5970084999135909E-2</v>
      </c>
      <c r="BT4921">
        <v>3.2120746744045191E-4</v>
      </c>
      <c r="BU4921">
        <v>62.527605175427716</v>
      </c>
      <c r="BV4921">
        <v>0.51539784209030903</v>
      </c>
      <c r="BW4921">
        <v>15.186351265096432</v>
      </c>
      <c r="BX4921">
        <v>34.301735844567624</v>
      </c>
      <c r="BY4921">
        <v>33.101261173559536</v>
      </c>
      <c r="BZ4921">
        <v>797.22483660053831</v>
      </c>
      <c r="CA4921">
        <v>255.42701146693716</v>
      </c>
      <c r="CB4921">
        <v>246.30044190743746</v>
      </c>
      <c r="CC4921" s="156">
        <v>1.08</v>
      </c>
      <c r="CD4921">
        <v>2040</v>
      </c>
      <c r="CE4921">
        <v>5.1472804659455473E-2</v>
      </c>
      <c r="CF4921">
        <v>2.5516526605493133</v>
      </c>
      <c r="CG4921">
        <v>8.4930267844440882E-2</v>
      </c>
      <c r="CH4921">
        <v>-5.8046396295113496</v>
      </c>
      <c r="CI4921" t="s">
        <v>479</v>
      </c>
    </row>
    <row r="4922" spans="47:87" x14ac:dyDescent="0.3">
      <c r="AU4922">
        <v>0.3</v>
      </c>
      <c r="AV4922">
        <v>19.227346563602755</v>
      </c>
      <c r="AW4922">
        <v>0.30809821186726988</v>
      </c>
      <c r="AX4922">
        <v>0.84012720134844976</v>
      </c>
      <c r="AY4922">
        <v>339.94236030339709</v>
      </c>
      <c r="AZ4922">
        <v>0.12492448035043295</v>
      </c>
      <c r="BA4922">
        <v>406.00853661269423</v>
      </c>
      <c r="BB4922">
        <v>362.86028430605734</v>
      </c>
      <c r="BC4922">
        <v>1</v>
      </c>
      <c r="BD4922">
        <v>36.830262724892954</v>
      </c>
      <c r="BE4922">
        <v>112.33070381156534</v>
      </c>
      <c r="BF4922">
        <v>13.165040310941928</v>
      </c>
      <c r="BG4922">
        <v>5.7818914082793249</v>
      </c>
      <c r="BH4922">
        <v>377.34553615890644</v>
      </c>
      <c r="BI4922">
        <v>0.20000000000000004</v>
      </c>
      <c r="BJ4922">
        <v>2410.5415378332614</v>
      </c>
      <c r="BK4922">
        <v>693.36210602103245</v>
      </c>
      <c r="BL4922">
        <v>864.14537828489176</v>
      </c>
      <c r="BM4922">
        <v>772.73156195843501</v>
      </c>
      <c r="BN4922">
        <v>104.19791794684434</v>
      </c>
      <c r="BO4922">
        <v>27.951035217650986</v>
      </c>
      <c r="BP4922">
        <v>3.3798885192498143E-2</v>
      </c>
      <c r="BQ4922">
        <v>100</v>
      </c>
      <c r="BR4922">
        <v>368.95154069186731</v>
      </c>
      <c r="BS4922">
        <v>5.5948236303955207E-2</v>
      </c>
      <c r="BT4922">
        <v>2.8850238480134188E-4</v>
      </c>
      <c r="BU4922">
        <v>43.900259125896852</v>
      </c>
      <c r="BV4922">
        <v>0.56684260233400385</v>
      </c>
      <c r="BW4922">
        <v>14.384542782513583</v>
      </c>
      <c r="BX4922">
        <v>36.101772822458287</v>
      </c>
      <c r="BY4922">
        <v>34.428018781664299</v>
      </c>
      <c r="BZ4922">
        <v>1185.7366365403252</v>
      </c>
      <c r="CA4922">
        <v>210.04069315593284</v>
      </c>
      <c r="CB4922">
        <v>248.10813696717281</v>
      </c>
      <c r="CC4922" s="156">
        <v>1.17</v>
      </c>
      <c r="CD4922">
        <v>1430</v>
      </c>
      <c r="CE4922">
        <v>0.10458393466940774</v>
      </c>
      <c r="CF4922">
        <v>4.1032662938887334</v>
      </c>
      <c r="CG4922">
        <v>0.13466366911503738</v>
      </c>
      <c r="CH4922">
        <v>-0.22681062085230305</v>
      </c>
      <c r="CI4922" t="s">
        <v>479</v>
      </c>
    </row>
    <row r="4923" spans="47:87" x14ac:dyDescent="0.3">
      <c r="AU4923">
        <v>0.3</v>
      </c>
      <c r="AV4923">
        <v>22.578467008140837</v>
      </c>
      <c r="AW4923">
        <v>0.30167773623070987</v>
      </c>
      <c r="AX4923">
        <v>1.4036289290325508</v>
      </c>
      <c r="AY4923">
        <v>318.53098192890684</v>
      </c>
      <c r="AZ4923">
        <v>9.5596585612951132E-2</v>
      </c>
      <c r="BA4923">
        <v>402.06427889489191</v>
      </c>
      <c r="BB4923">
        <v>398.12473561720878</v>
      </c>
      <c r="BC4923">
        <v>1</v>
      </c>
      <c r="BD4923">
        <v>45.149906149141181</v>
      </c>
      <c r="BE4923">
        <v>103.59908133200167</v>
      </c>
      <c r="BF4923">
        <v>19.658447215028573</v>
      </c>
      <c r="BG4923">
        <v>6.2939069981289455</v>
      </c>
      <c r="BH4923">
        <v>416.92611186817089</v>
      </c>
      <c r="BI4923">
        <v>0.20000000000000004</v>
      </c>
      <c r="BJ4923">
        <v>2147.9177160840436</v>
      </c>
      <c r="BK4923">
        <v>689.70380740748294</v>
      </c>
      <c r="BL4923">
        <v>930.15605655911577</v>
      </c>
      <c r="BM4923">
        <v>964.26121502964554</v>
      </c>
      <c r="BN4923">
        <v>202.23066497428212</v>
      </c>
      <c r="BO4923">
        <v>27.416449391279528</v>
      </c>
      <c r="BP4923">
        <v>2.7413405606077169E-2</v>
      </c>
      <c r="BQ4923">
        <v>100</v>
      </c>
      <c r="BR4923">
        <v>376.14689062946837</v>
      </c>
      <c r="BS4923">
        <v>5.7770647984072485E-2</v>
      </c>
      <c r="BT4923">
        <v>3.178716064624361E-4</v>
      </c>
      <c r="BU4923">
        <v>12.886808507252237</v>
      </c>
      <c r="BV4923">
        <v>0.52063976297676162</v>
      </c>
      <c r="BW4923">
        <v>15.614186891055565</v>
      </c>
      <c r="BX4923">
        <v>36.575225588981681</v>
      </c>
      <c r="BY4923">
        <v>31.795812510589197</v>
      </c>
      <c r="BZ4923">
        <v>1089.8069359374485</v>
      </c>
      <c r="CA4923">
        <v>248.38052571004576</v>
      </c>
      <c r="CB4923">
        <v>246.27013346278312</v>
      </c>
      <c r="CC4923" s="156">
        <v>0.94</v>
      </c>
      <c r="CD4923">
        <v>990</v>
      </c>
      <c r="CE4923">
        <v>0.2278670066347499</v>
      </c>
      <c r="CF4923">
        <v>8.1718185864923711</v>
      </c>
      <c r="CG4923">
        <v>0.27395946093280177</v>
      </c>
      <c r="CH4923">
        <v>31.493594733517916</v>
      </c>
      <c r="CI4923">
        <v>6</v>
      </c>
    </row>
    <row r="4924" spans="47:87" x14ac:dyDescent="0.3">
      <c r="AU4924">
        <v>0.3</v>
      </c>
      <c r="AV4924">
        <v>18.32581953425554</v>
      </c>
      <c r="AW4924">
        <v>0.31478229652388617</v>
      </c>
      <c r="AX4924">
        <v>1.2667638909959515</v>
      </c>
      <c r="AY4924">
        <v>321.43857564700215</v>
      </c>
      <c r="AZ4924">
        <v>9.8883162225628846E-2</v>
      </c>
      <c r="BA4924">
        <v>462.9901112590444</v>
      </c>
      <c r="BB4924">
        <v>344.67240728003878</v>
      </c>
      <c r="BC4924">
        <v>1</v>
      </c>
      <c r="BD4924">
        <v>44.497997638678697</v>
      </c>
      <c r="BE4924">
        <v>98.293267116646433</v>
      </c>
      <c r="BF4924">
        <v>14.85310073615423</v>
      </c>
      <c r="BG4924">
        <v>4.7915180211358033</v>
      </c>
      <c r="BH4924">
        <v>391.32778814624953</v>
      </c>
      <c r="BI4924">
        <v>0.2</v>
      </c>
      <c r="BJ4924">
        <v>2523.0616099145809</v>
      </c>
      <c r="BK4924">
        <v>681.38589840074633</v>
      </c>
      <c r="BL4924">
        <v>909.02949414868476</v>
      </c>
      <c r="BM4924">
        <v>950.99826848217685</v>
      </c>
      <c r="BN4924">
        <v>130.30339210694783</v>
      </c>
      <c r="BO4924">
        <v>28.369279704248502</v>
      </c>
      <c r="BP4924">
        <v>5.7501783731345388E-2</v>
      </c>
      <c r="BQ4924">
        <v>100</v>
      </c>
      <c r="BR4924">
        <v>376.6704344788555</v>
      </c>
      <c r="BS4924">
        <v>5.6232014074813125E-2</v>
      </c>
      <c r="BT4924">
        <v>3.1293065193948992E-4</v>
      </c>
      <c r="BU4924">
        <v>26.205929871545347</v>
      </c>
      <c r="BV4924">
        <v>0.57639192093841618</v>
      </c>
      <c r="BW4924">
        <v>14.827249995718601</v>
      </c>
      <c r="BX4924">
        <v>34.641071763200948</v>
      </c>
      <c r="BY4924">
        <v>36.858089645668038</v>
      </c>
      <c r="BZ4924">
        <v>1302.5827406025087</v>
      </c>
      <c r="CA4924">
        <v>251.85958331996974</v>
      </c>
      <c r="CB4924">
        <v>218.73250719872377</v>
      </c>
      <c r="CC4924" s="156">
        <v>1.1100000000000001</v>
      </c>
      <c r="CD4924">
        <v>880</v>
      </c>
      <c r="CE4924">
        <v>0.17649541105020106</v>
      </c>
      <c r="CF4924">
        <v>5.3402397622816054</v>
      </c>
      <c r="CG4924">
        <v>0.20877080927480088</v>
      </c>
      <c r="CH4924">
        <v>13.046943657563553</v>
      </c>
      <c r="CI4924">
        <v>9</v>
      </c>
    </row>
    <row r="4925" spans="47:87" x14ac:dyDescent="0.3">
      <c r="AU4925">
        <v>0.3</v>
      </c>
      <c r="AV4925">
        <v>19.546582620243605</v>
      </c>
      <c r="AW4925">
        <v>0.29400300935698392</v>
      </c>
      <c r="AX4925">
        <v>1.6475566942057132</v>
      </c>
      <c r="AY4925">
        <v>287.3584777826465</v>
      </c>
      <c r="AZ4925">
        <v>8.6301124620272895E-2</v>
      </c>
      <c r="BA4925">
        <v>462.50798346556149</v>
      </c>
      <c r="BB4925">
        <v>373.28514096550123</v>
      </c>
      <c r="BC4925">
        <v>1</v>
      </c>
      <c r="BD4925">
        <v>41.367992605217758</v>
      </c>
      <c r="BE4925">
        <v>106.96741203016428</v>
      </c>
      <c r="BF4925">
        <v>16.414298687837569</v>
      </c>
      <c r="BG4925">
        <v>6.5687682151612039</v>
      </c>
      <c r="BH4925">
        <v>408.21137833371569</v>
      </c>
      <c r="BI4925">
        <v>0.2</v>
      </c>
      <c r="BJ4925">
        <v>2788.7657289739095</v>
      </c>
      <c r="BK4925">
        <v>666.8316301165853</v>
      </c>
      <c r="BL4925">
        <v>932.08465147265304</v>
      </c>
      <c r="BM4925">
        <v>741.18767698196734</v>
      </c>
      <c r="BN4925">
        <v>183.1900292848787</v>
      </c>
      <c r="BO4925">
        <v>26.547268126042194</v>
      </c>
      <c r="BP4925">
        <v>4.7584412045895114E-2</v>
      </c>
      <c r="BQ4925">
        <v>100</v>
      </c>
      <c r="BR4925">
        <v>326.62119186008653</v>
      </c>
      <c r="BS4925">
        <v>5.3542542540275184E-2</v>
      </c>
      <c r="BT4925">
        <v>3.1303658513417006E-4</v>
      </c>
      <c r="BU4925">
        <v>18.307063669898703</v>
      </c>
      <c r="BV4925">
        <v>0.54489292077956342</v>
      </c>
      <c r="BW4925">
        <v>14.968123170170564</v>
      </c>
      <c r="BX4925">
        <v>37.299246337285645</v>
      </c>
      <c r="BY4925">
        <v>36.764599982197268</v>
      </c>
      <c r="BZ4925">
        <v>1173.3488041752169</v>
      </c>
      <c r="CA4925">
        <v>339.05218203865934</v>
      </c>
      <c r="CB4925">
        <v>233.84329158107323</v>
      </c>
      <c r="CC4925" s="156">
        <v>0.91</v>
      </c>
      <c r="CD4925">
        <v>1440</v>
      </c>
      <c r="CE4925">
        <v>0.27034333450942016</v>
      </c>
      <c r="CF4925">
        <v>8.3616398974813517</v>
      </c>
      <c r="CG4925">
        <v>0.33298290991866436</v>
      </c>
      <c r="CH4925">
        <v>44.15376236960315</v>
      </c>
      <c r="CI4925">
        <v>4</v>
      </c>
    </row>
    <row r="4926" spans="47:87" x14ac:dyDescent="0.3">
      <c r="AU4926">
        <v>0.3</v>
      </c>
      <c r="AV4926">
        <v>18.889833665382859</v>
      </c>
      <c r="AW4926">
        <v>0.33686539279911987</v>
      </c>
      <c r="AX4926">
        <v>0.28012046659163292</v>
      </c>
      <c r="AY4926">
        <v>323.21301508189669</v>
      </c>
      <c r="AZ4926">
        <v>9.0286004682916449E-2</v>
      </c>
      <c r="BA4926">
        <v>515.93774369828179</v>
      </c>
      <c r="BB4926">
        <v>373.51113879416096</v>
      </c>
      <c r="BC4926">
        <v>1</v>
      </c>
      <c r="BD4926">
        <v>43.603353680148125</v>
      </c>
      <c r="BE4926">
        <v>107.95983017892171</v>
      </c>
      <c r="BF4926">
        <v>10.457980208753932</v>
      </c>
      <c r="BG4926">
        <v>7.0281471702619323</v>
      </c>
      <c r="BH4926">
        <v>419.08822236768106</v>
      </c>
      <c r="BI4926">
        <v>0.19999999999999996</v>
      </c>
      <c r="BJ4926">
        <v>3140.1000095377985</v>
      </c>
      <c r="BK4926">
        <v>706.88174786718434</v>
      </c>
      <c r="BL4926">
        <v>859.67591731696905</v>
      </c>
      <c r="BM4926">
        <v>922.32809591553394</v>
      </c>
      <c r="BN4926">
        <v>154.77813408265249</v>
      </c>
      <c r="BO4926">
        <v>30.443610162020423</v>
      </c>
      <c r="BP4926">
        <v>5.1403096105096135E-2</v>
      </c>
      <c r="BQ4926">
        <v>100</v>
      </c>
      <c r="BR4926">
        <v>396.52600395275954</v>
      </c>
      <c r="BS4926">
        <v>5.7883300237490116E-2</v>
      </c>
      <c r="BT4926">
        <v>2.8807332518008177E-4</v>
      </c>
      <c r="BU4926">
        <v>36.729635327739935</v>
      </c>
      <c r="BV4926">
        <v>0.51879002823923692</v>
      </c>
      <c r="BW4926">
        <v>14.037187116247905</v>
      </c>
      <c r="BX4926">
        <v>34.024316160432356</v>
      </c>
      <c r="BY4926">
        <v>30.234480654613975</v>
      </c>
      <c r="BZ4926">
        <v>964.06103953572972</v>
      </c>
      <c r="CA4926">
        <v>261.9771192793898</v>
      </c>
      <c r="CB4926">
        <v>228.77489614246349</v>
      </c>
      <c r="CC4926" s="156">
        <v>1.1000000000000001</v>
      </c>
      <c r="CD4926">
        <v>1630</v>
      </c>
      <c r="CE4926">
        <v>0.14382840953085974</v>
      </c>
      <c r="CF4926">
        <v>5.9278312405127451</v>
      </c>
      <c r="CG4926">
        <v>0.20122550042447768</v>
      </c>
      <c r="CH4926">
        <v>7.4270790313150528</v>
      </c>
      <c r="CI4926">
        <v>11</v>
      </c>
    </row>
    <row r="4927" spans="47:87" x14ac:dyDescent="0.3">
      <c r="AU4927">
        <v>0.3</v>
      </c>
      <c r="AV4927">
        <v>21.733064974838769</v>
      </c>
      <c r="AW4927">
        <v>0.37468789822371734</v>
      </c>
      <c r="AX4927">
        <v>1.6358312967662778</v>
      </c>
      <c r="AY4927">
        <v>344.06022349308603</v>
      </c>
      <c r="AZ4927">
        <v>0.11304039921808995</v>
      </c>
      <c r="BA4927">
        <v>466.22274636257583</v>
      </c>
      <c r="BB4927">
        <v>455.82994129332371</v>
      </c>
      <c r="BC4927">
        <v>1</v>
      </c>
      <c r="BD4927">
        <v>42.108186562871559</v>
      </c>
      <c r="BE4927">
        <v>106.81658618552407</v>
      </c>
      <c r="BF4927">
        <v>8.0776185193847141</v>
      </c>
      <c r="BG4927">
        <v>3.9063656258625787</v>
      </c>
      <c r="BH4927">
        <v>410.59411974937359</v>
      </c>
      <c r="BI4927">
        <v>0.2</v>
      </c>
      <c r="BJ4927">
        <v>2216.2284837203706</v>
      </c>
      <c r="BK4927">
        <v>700.58623485944781</v>
      </c>
      <c r="BL4927">
        <v>959.31045650287501</v>
      </c>
      <c r="BM4927">
        <v>1041.1688460698156</v>
      </c>
      <c r="BN4927">
        <v>135.47210795042616</v>
      </c>
      <c r="BO4927">
        <v>33.547295528670269</v>
      </c>
      <c r="BP4927">
        <v>9.5270678541544529E-2</v>
      </c>
      <c r="BQ4927">
        <v>100</v>
      </c>
      <c r="BR4927">
        <v>332.27796312207732</v>
      </c>
      <c r="BS4927">
        <v>5.621880568223913E-2</v>
      </c>
      <c r="BT4927">
        <v>3.2614614728818759E-4</v>
      </c>
      <c r="BU4927">
        <v>33.179390994888678</v>
      </c>
      <c r="BV4927">
        <v>0.5568642877015223</v>
      </c>
      <c r="BW4927">
        <v>13.793482893137163</v>
      </c>
      <c r="BX4927">
        <v>36.597693378860725</v>
      </c>
      <c r="BY4927">
        <v>30.16537104015223</v>
      </c>
      <c r="BZ4927">
        <v>1343.1431807901633</v>
      </c>
      <c r="CA4927">
        <v>223.69276774207458</v>
      </c>
      <c r="CB4927">
        <v>237.72444883587508</v>
      </c>
      <c r="CC4927" s="156">
        <v>1</v>
      </c>
      <c r="CD4927">
        <v>620</v>
      </c>
      <c r="CE4927">
        <v>0.26722909367987824</v>
      </c>
      <c r="CF4927">
        <v>8.7905182136572275</v>
      </c>
      <c r="CG4927">
        <v>0.36820849838474107</v>
      </c>
      <c r="CH4927">
        <v>28.58354093754479</v>
      </c>
      <c r="CI4927">
        <v>4</v>
      </c>
    </row>
    <row r="4928" spans="47:87" x14ac:dyDescent="0.3">
      <c r="AU4928">
        <v>0.3</v>
      </c>
      <c r="AV4928">
        <v>21.328264604261047</v>
      </c>
      <c r="AW4928">
        <v>0.23917249108446317</v>
      </c>
      <c r="AX4928">
        <v>1.3660327171087894</v>
      </c>
      <c r="AY4928">
        <v>322.74756868942444</v>
      </c>
      <c r="AZ4928">
        <v>9.6640790793833392E-2</v>
      </c>
      <c r="BA4928">
        <v>468.17123926536038</v>
      </c>
      <c r="BB4928">
        <v>353.67831941778098</v>
      </c>
      <c r="BC4928">
        <v>1</v>
      </c>
      <c r="BD4928">
        <v>41.633996671450234</v>
      </c>
      <c r="BE4928">
        <v>99.986687918780888</v>
      </c>
      <c r="BF4928">
        <v>10.29469894373841</v>
      </c>
      <c r="BG4928">
        <v>3.2855803167506807</v>
      </c>
      <c r="BH4928">
        <v>426.31037095137953</v>
      </c>
      <c r="BI4928">
        <v>0.20000000000000004</v>
      </c>
      <c r="BJ4928">
        <v>2458.5134957722489</v>
      </c>
      <c r="BK4928">
        <v>699.44416152432814</v>
      </c>
      <c r="BL4928">
        <v>884.50155443158383</v>
      </c>
      <c r="BM4928">
        <v>1027.7716374816027</v>
      </c>
      <c r="BN4928">
        <v>170.13348564026882</v>
      </c>
      <c r="BO4928">
        <v>21.567254720618227</v>
      </c>
      <c r="BP4928">
        <v>4.2105878122314741E-2</v>
      </c>
      <c r="BQ4928">
        <v>100</v>
      </c>
      <c r="BR4928">
        <v>319.34911313710131</v>
      </c>
      <c r="BS4928">
        <v>5.2999289761333043E-2</v>
      </c>
      <c r="BT4928">
        <v>2.9179046170434435E-4</v>
      </c>
      <c r="BU4928">
        <v>0</v>
      </c>
      <c r="BV4928">
        <v>0.53729866883116317</v>
      </c>
      <c r="BW4928">
        <v>14.469376555641682</v>
      </c>
      <c r="BX4928">
        <v>34.634874477356988</v>
      </c>
      <c r="BY4928">
        <v>37.092466082437639</v>
      </c>
      <c r="BZ4928">
        <v>857.66621949504076</v>
      </c>
      <c r="CA4928">
        <v>281.18489629226264</v>
      </c>
      <c r="CB4928">
        <v>219.3430762394101</v>
      </c>
      <c r="CC4928" s="156">
        <v>0.84</v>
      </c>
      <c r="CD4928">
        <v>2630</v>
      </c>
      <c r="CE4928">
        <v>0.10847560728317718</v>
      </c>
      <c r="CF4928">
        <v>4.9536444877700285</v>
      </c>
      <c r="CG4928">
        <v>0.14612790470863962</v>
      </c>
      <c r="CH4928">
        <v>1.9793282658227838</v>
      </c>
      <c r="CI4928">
        <v>17</v>
      </c>
    </row>
    <row r="4929" spans="47:87" x14ac:dyDescent="0.3">
      <c r="AU4929">
        <v>0.3</v>
      </c>
      <c r="AV4929">
        <v>20.245714627387965</v>
      </c>
      <c r="AW4929">
        <v>0.34800670184095833</v>
      </c>
      <c r="AX4929">
        <v>1.7495506107986931</v>
      </c>
      <c r="AY4929">
        <v>335.43731030470394</v>
      </c>
      <c r="AZ4929">
        <v>6.6483753360931541E-2</v>
      </c>
      <c r="BA4929">
        <v>361.33779033712574</v>
      </c>
      <c r="BB4929">
        <v>259.81193453193595</v>
      </c>
      <c r="BC4929">
        <v>1</v>
      </c>
      <c r="BD4929">
        <v>40.347649723849671</v>
      </c>
      <c r="BE4929">
        <v>146.37010371161875</v>
      </c>
      <c r="BF4929">
        <v>17.264668114547966</v>
      </c>
      <c r="BG4929">
        <v>3.5354281591980308</v>
      </c>
      <c r="BH4929">
        <v>410.74196686821227</v>
      </c>
      <c r="BI4929">
        <v>0.2</v>
      </c>
      <c r="BJ4929">
        <v>2195.6845923472424</v>
      </c>
      <c r="BK4929">
        <v>703.77155373872233</v>
      </c>
      <c r="BL4929">
        <v>859.94151718383443</v>
      </c>
      <c r="BM4929">
        <v>946.86543896641535</v>
      </c>
      <c r="BN4929">
        <v>114.56765761575561</v>
      </c>
      <c r="BO4929">
        <v>31.348820854443787</v>
      </c>
      <c r="BP4929">
        <v>6.5569661056687809E-2</v>
      </c>
      <c r="BQ4929">
        <v>100</v>
      </c>
      <c r="BR4929">
        <v>354.29081729026927</v>
      </c>
      <c r="BS4929">
        <v>5.419844815680077E-2</v>
      </c>
      <c r="BT4929">
        <v>2.9202217929355392E-4</v>
      </c>
      <c r="BU4929">
        <v>44.420467832683826</v>
      </c>
      <c r="BV4929">
        <v>0.56613486526518275</v>
      </c>
      <c r="BW4929">
        <v>13.640761339801923</v>
      </c>
      <c r="BX4929">
        <v>36.378784494923273</v>
      </c>
      <c r="BY4929">
        <v>39.305958272721718</v>
      </c>
      <c r="BZ4929">
        <v>1065.3222494532863</v>
      </c>
      <c r="CA4929">
        <v>239.10553755209952</v>
      </c>
      <c r="CB4929">
        <v>233.62050140935088</v>
      </c>
      <c r="CC4929" s="156">
        <v>1.2</v>
      </c>
      <c r="CD4929">
        <v>930</v>
      </c>
      <c r="CE4929">
        <v>0.13934424783752219</v>
      </c>
      <c r="CF4929">
        <v>5.8333168847510972</v>
      </c>
      <c r="CG4929">
        <v>0.16886482348953999</v>
      </c>
      <c r="CH4929">
        <v>12.429601370415851</v>
      </c>
      <c r="CI4929">
        <v>11</v>
      </c>
    </row>
    <row r="4930" spans="47:87" x14ac:dyDescent="0.3">
      <c r="AU4930">
        <v>0.3</v>
      </c>
      <c r="AV4930">
        <v>21.509785308524169</v>
      </c>
      <c r="AW4930">
        <v>0.26961676336520624</v>
      </c>
      <c r="AX4930">
        <v>1.6925361504119274</v>
      </c>
      <c r="AY4930">
        <v>318.50277368037956</v>
      </c>
      <c r="AZ4930">
        <v>0.10919354555558607</v>
      </c>
      <c r="BA4930">
        <v>387.00404180075293</v>
      </c>
      <c r="BB4930">
        <v>309.5782948786852</v>
      </c>
      <c r="BC4930">
        <v>1</v>
      </c>
      <c r="BD4930">
        <v>38.063528023262684</v>
      </c>
      <c r="BE4930">
        <v>108.47375554249578</v>
      </c>
      <c r="BF4930">
        <v>16.045504019967854</v>
      </c>
      <c r="BG4930">
        <v>4.161755269927939</v>
      </c>
      <c r="BH4930">
        <v>404.60720146593428</v>
      </c>
      <c r="BI4930">
        <v>0.19999999999999998</v>
      </c>
      <c r="BJ4930">
        <v>2690.5824697915373</v>
      </c>
      <c r="BK4930">
        <v>704.33328660341022</v>
      </c>
      <c r="BL4930">
        <v>914.4785811827802</v>
      </c>
      <c r="BM4930">
        <v>941.71539730684924</v>
      </c>
      <c r="BN4930">
        <v>119.72973755444571</v>
      </c>
      <c r="BO4930">
        <v>24.322485868733953</v>
      </c>
      <c r="BP4930">
        <v>4.6258792152094358E-2</v>
      </c>
      <c r="BQ4930">
        <v>100</v>
      </c>
      <c r="BR4930">
        <v>366.27030019663408</v>
      </c>
      <c r="BS4930">
        <v>5.4422356278342458E-2</v>
      </c>
      <c r="BT4930">
        <v>3.1023630825609744E-4</v>
      </c>
      <c r="BU4930">
        <v>0</v>
      </c>
      <c r="BV4930">
        <v>0.55553080418101886</v>
      </c>
      <c r="BW4930">
        <v>14.166661786808277</v>
      </c>
      <c r="BX4930">
        <v>33.717807320499389</v>
      </c>
      <c r="BY4930">
        <v>36.744568427535569</v>
      </c>
      <c r="BZ4930">
        <v>1325.9139360044855</v>
      </c>
      <c r="CA4930">
        <v>236.43565658117782</v>
      </c>
      <c r="CB4930">
        <v>238.7333432116896</v>
      </c>
      <c r="CC4930" s="156">
        <v>1.1499999999999999</v>
      </c>
      <c r="CD4930">
        <v>1470</v>
      </c>
      <c r="CE4930">
        <v>0.13030648898840869</v>
      </c>
      <c r="CF4930">
        <v>4.7501056115960054</v>
      </c>
      <c r="CG4930">
        <v>0.17449063616236388</v>
      </c>
      <c r="CH4930">
        <v>3.5508654046760961</v>
      </c>
      <c r="CI4930">
        <v>13</v>
      </c>
    </row>
    <row r="4931" spans="47:87" x14ac:dyDescent="0.3">
      <c r="AU4931">
        <v>0.3</v>
      </c>
      <c r="AV4931">
        <v>19.000324546652916</v>
      </c>
      <c r="AW4931">
        <v>0.36886158394815705</v>
      </c>
      <c r="AX4931">
        <v>1.1876479965267697</v>
      </c>
      <c r="AY4931">
        <v>321.55229000034655</v>
      </c>
      <c r="AZ4931">
        <v>9.8283249988388291E-2</v>
      </c>
      <c r="BA4931">
        <v>428.2903237329437</v>
      </c>
      <c r="BB4931">
        <v>371.26454887210252</v>
      </c>
      <c r="BC4931">
        <v>1</v>
      </c>
      <c r="BD4931">
        <v>40.576821284677109</v>
      </c>
      <c r="BE4931">
        <v>103.10388838039211</v>
      </c>
      <c r="BF4931">
        <v>15.123216772699491</v>
      </c>
      <c r="BG4931">
        <v>5.4594761932419171</v>
      </c>
      <c r="BH4931">
        <v>431.38497673600472</v>
      </c>
      <c r="BI4931">
        <v>0.20000000000000004</v>
      </c>
      <c r="BJ4931">
        <v>2682.1358517653052</v>
      </c>
      <c r="BK4931">
        <v>688.23413392121722</v>
      </c>
      <c r="BL4931">
        <v>895.7449087527915</v>
      </c>
      <c r="BM4931">
        <v>965.26198199754742</v>
      </c>
      <c r="BN4931">
        <v>145.54669302940306</v>
      </c>
      <c r="BO4931">
        <v>33.48488207824419</v>
      </c>
      <c r="BP4931">
        <v>3.8126338412967122E-2</v>
      </c>
      <c r="BQ4931">
        <v>100</v>
      </c>
      <c r="BR4931">
        <v>345.9746585806767</v>
      </c>
      <c r="BS4931">
        <v>5.5536433542233157E-2</v>
      </c>
      <c r="BT4931">
        <v>2.9208116965476964E-4</v>
      </c>
      <c r="BU4931">
        <v>0</v>
      </c>
      <c r="BV4931">
        <v>0.58718227705344828</v>
      </c>
      <c r="BW4931">
        <v>14.950867974638104</v>
      </c>
      <c r="BX4931">
        <v>34.689462341141834</v>
      </c>
      <c r="BY4931">
        <v>32.893590052503811</v>
      </c>
      <c r="BZ4931">
        <v>958.48843578802609</v>
      </c>
      <c r="CA4931">
        <v>253.786774096301</v>
      </c>
      <c r="CB4931">
        <v>244.30828832757274</v>
      </c>
      <c r="CC4931" s="156">
        <v>0.92</v>
      </c>
      <c r="CD4931">
        <v>2990</v>
      </c>
      <c r="CE4931">
        <v>1.0469684303053617E-2</v>
      </c>
      <c r="CF4931">
        <v>1.9081205910784995</v>
      </c>
      <c r="CG4931">
        <v>6.2327422341042667E-2</v>
      </c>
      <c r="CH4931">
        <v>-16.091238916011665</v>
      </c>
      <c r="CI4931" t="s">
        <v>479</v>
      </c>
    </row>
    <row r="4932" spans="47:87" x14ac:dyDescent="0.3">
      <c r="AU4932">
        <v>0.3</v>
      </c>
      <c r="AV4932">
        <v>20.15380149920308</v>
      </c>
      <c r="AW4932">
        <v>0.31251782206728534</v>
      </c>
      <c r="AX4932">
        <v>0.87392658905072218</v>
      </c>
      <c r="AY4932">
        <v>319.455418305747</v>
      </c>
      <c r="AZ4932">
        <v>0.10070058326279867</v>
      </c>
      <c r="BA4932">
        <v>385.06696502992446</v>
      </c>
      <c r="BB4932">
        <v>412.75112817708862</v>
      </c>
      <c r="BC4932">
        <v>1</v>
      </c>
      <c r="BD4932">
        <v>40.493295265963269</v>
      </c>
      <c r="BE4932">
        <v>73.203940499646478</v>
      </c>
      <c r="BF4932">
        <v>16.394931902567635</v>
      </c>
      <c r="BG4932">
        <v>5.2992587812032452</v>
      </c>
      <c r="BH4932">
        <v>397.61153023903483</v>
      </c>
      <c r="BI4932">
        <v>0.19999999999999998</v>
      </c>
      <c r="BJ4932">
        <v>2305.2762580133112</v>
      </c>
      <c r="BK4932">
        <v>673.18036461379904</v>
      </c>
      <c r="BL4932">
        <v>882.74690689839542</v>
      </c>
      <c r="BM4932">
        <v>914.76295754252078</v>
      </c>
      <c r="BN4932">
        <v>105.27706252613274</v>
      </c>
      <c r="BO4932">
        <v>28.371747570430834</v>
      </c>
      <c r="BP4932">
        <v>3.2012217820957978E-2</v>
      </c>
      <c r="BQ4932">
        <v>100</v>
      </c>
      <c r="BR4932">
        <v>316.69702859201408</v>
      </c>
      <c r="BS4932">
        <v>5.5432617545027818E-2</v>
      </c>
      <c r="BT4932">
        <v>3.3546952721824922E-4</v>
      </c>
      <c r="BU4932">
        <v>106.20007629879218</v>
      </c>
      <c r="BV4932">
        <v>0.58496836967300014</v>
      </c>
      <c r="BW4932">
        <v>16.059083878029639</v>
      </c>
      <c r="BX4932">
        <v>37.850884423367148</v>
      </c>
      <c r="BY4932">
        <v>26.375998367182063</v>
      </c>
      <c r="BZ4932">
        <v>1019.81988308111</v>
      </c>
      <c r="CA4932">
        <v>267.05557141176706</v>
      </c>
      <c r="CB4932">
        <v>242.35380985802146</v>
      </c>
      <c r="CC4932" s="156">
        <v>0.83</v>
      </c>
      <c r="CD4932">
        <v>2130</v>
      </c>
      <c r="CE4932">
        <v>0.26354487730097054</v>
      </c>
      <c r="CF4932">
        <v>6.7677985582748468</v>
      </c>
      <c r="CG4932">
        <v>0.24837792183786286</v>
      </c>
      <c r="CH4932">
        <v>26.809723725083167</v>
      </c>
      <c r="CI4932">
        <v>6</v>
      </c>
    </row>
    <row r="4933" spans="47:87" x14ac:dyDescent="0.3">
      <c r="AU4933">
        <v>0.3</v>
      </c>
      <c r="AV4933">
        <v>21.730936244368888</v>
      </c>
      <c r="AW4933">
        <v>0.27708215019453847</v>
      </c>
      <c r="AX4933">
        <v>1.4043362272564748</v>
      </c>
      <c r="AY4933">
        <v>311.50871213286518</v>
      </c>
      <c r="AZ4933">
        <v>9.491527178082608E-2</v>
      </c>
      <c r="BA4933">
        <v>415.05785827906635</v>
      </c>
      <c r="BB4933">
        <v>396.81049982793064</v>
      </c>
      <c r="BC4933">
        <v>1</v>
      </c>
      <c r="BD4933">
        <v>41.76271961653238</v>
      </c>
      <c r="BE4933">
        <v>112.74695802930695</v>
      </c>
      <c r="BF4933">
        <v>24.347215164548764</v>
      </c>
      <c r="BG4933">
        <v>5.6737684420590853</v>
      </c>
      <c r="BH4933">
        <v>453.01058481146708</v>
      </c>
      <c r="BI4933">
        <v>0.20000000000000004</v>
      </c>
      <c r="BJ4933">
        <v>2549.9949610889894</v>
      </c>
      <c r="BK4933">
        <v>685.50666813774706</v>
      </c>
      <c r="BL4933">
        <v>943.76663636447483</v>
      </c>
      <c r="BM4933">
        <v>966.18019676547306</v>
      </c>
      <c r="BN4933">
        <v>152.23937348170057</v>
      </c>
      <c r="BO4933">
        <v>25.022387482593693</v>
      </c>
      <c r="BP4933">
        <v>4.4415380429102001E-2</v>
      </c>
      <c r="BQ4933">
        <v>100</v>
      </c>
      <c r="BR4933">
        <v>370.85869878589847</v>
      </c>
      <c r="BS4933">
        <v>5.3597009678384287E-2</v>
      </c>
      <c r="BT4933">
        <v>3.0195540915008005E-4</v>
      </c>
      <c r="BU4933">
        <v>79.977225425415099</v>
      </c>
      <c r="BV4933">
        <v>0.57580358075903859</v>
      </c>
      <c r="BW4933">
        <v>14.058319693251869</v>
      </c>
      <c r="BX4933">
        <v>35.809771904245601</v>
      </c>
      <c r="BY4933">
        <v>32.524950627108197</v>
      </c>
      <c r="BZ4933">
        <v>843.08113659842013</v>
      </c>
      <c r="CA4933">
        <v>278.88213024010179</v>
      </c>
      <c r="CB4933">
        <v>217.65430129283203</v>
      </c>
      <c r="CC4933" s="156">
        <v>1.1599999999999999</v>
      </c>
      <c r="CD4933">
        <v>1620</v>
      </c>
      <c r="CE4933">
        <v>0.163014963899621</v>
      </c>
      <c r="CF4933">
        <v>5.3375989290635548</v>
      </c>
      <c r="CG4933">
        <v>0.20010824142236952</v>
      </c>
      <c r="CH4933">
        <v>14.516176537525228</v>
      </c>
      <c r="CI4933">
        <v>9</v>
      </c>
    </row>
    <row r="4934" spans="47:87" x14ac:dyDescent="0.3">
      <c r="AU4934">
        <v>0.3</v>
      </c>
      <c r="AV4934">
        <v>19.563264895789505</v>
      </c>
      <c r="AW4934">
        <v>0.31974344896021484</v>
      </c>
      <c r="AX4934">
        <v>0.94029104221063675</v>
      </c>
      <c r="AY4934">
        <v>336.34543941023151</v>
      </c>
      <c r="AZ4934">
        <v>0.111724609820285</v>
      </c>
      <c r="BA4934">
        <v>423.51194865845116</v>
      </c>
      <c r="BB4934">
        <v>400.6612208556665</v>
      </c>
      <c r="BC4934">
        <v>1</v>
      </c>
      <c r="BD4934">
        <v>32.676869109421133</v>
      </c>
      <c r="BE4934">
        <v>109.74280611059571</v>
      </c>
      <c r="BF4934">
        <v>11.487001517600266</v>
      </c>
      <c r="BG4934">
        <v>5.7628799829497126</v>
      </c>
      <c r="BH4934">
        <v>413.23079039890632</v>
      </c>
      <c r="BI4934">
        <v>0.19999999999999998</v>
      </c>
      <c r="BJ4934">
        <v>2477.0506376239277</v>
      </c>
      <c r="BK4934">
        <v>666.90851206071977</v>
      </c>
      <c r="BL4934">
        <v>925.79833031353462</v>
      </c>
      <c r="BM4934">
        <v>867.49496942452902</v>
      </c>
      <c r="BN4934">
        <v>226.86805711672869</v>
      </c>
      <c r="BO4934">
        <v>29.209964461620718</v>
      </c>
      <c r="BP4934">
        <v>1.0596107661330276E-2</v>
      </c>
      <c r="BQ4934">
        <v>100</v>
      </c>
      <c r="BR4934">
        <v>454.50071029037605</v>
      </c>
      <c r="BS4934">
        <v>5.1992155745812001E-2</v>
      </c>
      <c r="BT4934">
        <v>3.0332532189618165E-4</v>
      </c>
      <c r="BU4934">
        <v>31.853000716633275</v>
      </c>
      <c r="BV4934">
        <v>0.57384205555831713</v>
      </c>
      <c r="BW4934">
        <v>14.296521108792582</v>
      </c>
      <c r="BX4934">
        <v>35.825544436620511</v>
      </c>
      <c r="BY4934">
        <v>35.28940501873263</v>
      </c>
      <c r="BZ4934">
        <v>1059.9505928677484</v>
      </c>
      <c r="CA4934">
        <v>459.30388907863414</v>
      </c>
      <c r="CB4934">
        <v>216.70164866730832</v>
      </c>
      <c r="CC4934" s="156">
        <v>0.89</v>
      </c>
      <c r="CD4934">
        <v>1300</v>
      </c>
      <c r="CE4934">
        <v>0.19719196117244042</v>
      </c>
      <c r="CF4934">
        <v>8.5617209711079987</v>
      </c>
      <c r="CG4934">
        <v>0.25900094091724352</v>
      </c>
      <c r="CH4934">
        <v>25.831031672736252</v>
      </c>
      <c r="CI4934">
        <v>6</v>
      </c>
    </row>
    <row r="4935" spans="47:87" x14ac:dyDescent="0.3">
      <c r="AU4935">
        <v>0.3</v>
      </c>
      <c r="AV4935">
        <v>20.064271228588993</v>
      </c>
      <c r="AW4935">
        <v>0.24911855911826827</v>
      </c>
      <c r="AX4935">
        <v>1.3470469184173901</v>
      </c>
      <c r="AY4935">
        <v>359.13909297315513</v>
      </c>
      <c r="AZ4935">
        <v>9.1710482487553091E-2</v>
      </c>
      <c r="BA4935">
        <v>486.40045876948972</v>
      </c>
      <c r="BB4935">
        <v>312.60744103194111</v>
      </c>
      <c r="BC4935">
        <v>1</v>
      </c>
      <c r="BD4935">
        <v>44.286492893155902</v>
      </c>
      <c r="BE4935">
        <v>107.70848037631804</v>
      </c>
      <c r="BF4935">
        <v>22.540215330231476</v>
      </c>
      <c r="BG4935">
        <v>4.8839619095326654</v>
      </c>
      <c r="BH4935">
        <v>422.95046032936972</v>
      </c>
      <c r="BI4935">
        <v>0.19999999999999998</v>
      </c>
      <c r="BJ4935">
        <v>2709.1407228369167</v>
      </c>
      <c r="BK4935">
        <v>702.92424644453115</v>
      </c>
      <c r="BL4935">
        <v>894.94905670205117</v>
      </c>
      <c r="BM4935">
        <v>1082.0554964854125</v>
      </c>
      <c r="BN4935">
        <v>156.20783637156171</v>
      </c>
      <c r="BO4935">
        <v>22.407294435189549</v>
      </c>
      <c r="BP4935">
        <v>5.0797709690451283E-2</v>
      </c>
      <c r="BQ4935">
        <v>100</v>
      </c>
      <c r="BR4935">
        <v>331.46839522210843</v>
      </c>
      <c r="BS4935">
        <v>5.7921760671142922E-2</v>
      </c>
      <c r="BT4935">
        <v>3.1056155046716138E-4</v>
      </c>
      <c r="BU4935">
        <v>0</v>
      </c>
      <c r="BV4935">
        <v>0.54040646298664274</v>
      </c>
      <c r="BW4935">
        <v>14.161985925665441</v>
      </c>
      <c r="BX4935">
        <v>34.38842944640821</v>
      </c>
      <c r="BY4935">
        <v>38.292524958835209</v>
      </c>
      <c r="BZ4935">
        <v>740.59077009703572</v>
      </c>
      <c r="CA4935">
        <v>206.14631286311499</v>
      </c>
      <c r="CB4935">
        <v>242.408467486457</v>
      </c>
      <c r="CC4935" s="156">
        <v>0.95</v>
      </c>
      <c r="CD4935">
        <v>1660</v>
      </c>
      <c r="CE4935">
        <v>2.5489415618307865E-2</v>
      </c>
      <c r="CF4935">
        <v>2.579104774101566</v>
      </c>
      <c r="CG4935">
        <v>7.2250574989704885E-2</v>
      </c>
      <c r="CH4935">
        <v>-16.341626899814994</v>
      </c>
      <c r="CI4935" t="s">
        <v>479</v>
      </c>
    </row>
    <row r="4936" spans="47:87" x14ac:dyDescent="0.3">
      <c r="AU4936">
        <v>0.3</v>
      </c>
      <c r="AV4936">
        <v>21.124529790019579</v>
      </c>
      <c r="AW4936">
        <v>0.33904931651128867</v>
      </c>
      <c r="AX4936">
        <v>0.88508123805113748</v>
      </c>
      <c r="AY4936">
        <v>314.53662202572781</v>
      </c>
      <c r="AZ4936">
        <v>9.4849172351789551E-2</v>
      </c>
      <c r="BA4936">
        <v>508.63982617789804</v>
      </c>
      <c r="BB4936">
        <v>326.87325338081456</v>
      </c>
      <c r="BC4936">
        <v>1</v>
      </c>
      <c r="BD4936">
        <v>37.719092396842754</v>
      </c>
      <c r="BE4936">
        <v>110.10173862614693</v>
      </c>
      <c r="BF4936">
        <v>23.807426027761409</v>
      </c>
      <c r="BG4936">
        <v>5.2546541946312795</v>
      </c>
      <c r="BH4936">
        <v>425.48680371343568</v>
      </c>
      <c r="BI4936">
        <v>0.2</v>
      </c>
      <c r="BJ4936">
        <v>2980.7249577959956</v>
      </c>
      <c r="BK4936">
        <v>695.54716562933004</v>
      </c>
      <c r="BL4936">
        <v>886.10858520548925</v>
      </c>
      <c r="BM4936">
        <v>887.85890101809377</v>
      </c>
      <c r="BN4936">
        <v>209.99433734088225</v>
      </c>
      <c r="BO4936">
        <v>30.346650747673191</v>
      </c>
      <c r="BP4936">
        <v>8.7431946215461839E-2</v>
      </c>
      <c r="BQ4936">
        <v>100</v>
      </c>
      <c r="BR4936">
        <v>303.33981412170914</v>
      </c>
      <c r="BS4936">
        <v>5.5978373810696529E-2</v>
      </c>
      <c r="BT4936">
        <v>3.0164037697177947E-4</v>
      </c>
      <c r="BU4936">
        <v>0</v>
      </c>
      <c r="BV4936">
        <v>0.50265100873808766</v>
      </c>
      <c r="BW4936">
        <v>15.16186528977399</v>
      </c>
      <c r="BX4936">
        <v>36.859103659370376</v>
      </c>
      <c r="BY4936">
        <v>36.105555238601802</v>
      </c>
      <c r="BZ4936">
        <v>937.53826488440279</v>
      </c>
      <c r="CA4936">
        <v>213.68640136979315</v>
      </c>
      <c r="CB4936">
        <v>250.81848510470391</v>
      </c>
      <c r="CC4936" s="156">
        <v>0.92</v>
      </c>
      <c r="CD4936">
        <v>2400</v>
      </c>
      <c r="CE4936">
        <v>9.084681826070784E-2</v>
      </c>
      <c r="CF4936">
        <v>4.1382331599569131</v>
      </c>
      <c r="CG4936">
        <v>0.12326838592571658</v>
      </c>
      <c r="CH4936">
        <v>0.588684469393705</v>
      </c>
      <c r="CI4936">
        <v>19</v>
      </c>
    </row>
    <row r="4937" spans="47:87" x14ac:dyDescent="0.3">
      <c r="AU4937">
        <v>0.3</v>
      </c>
      <c r="AV4937">
        <v>17.627874054014878</v>
      </c>
      <c r="AW4937">
        <v>0.28298399603793983</v>
      </c>
      <c r="AX4937">
        <v>0.28600264532421843</v>
      </c>
      <c r="AY4937">
        <v>298.49622629339814</v>
      </c>
      <c r="AZ4937">
        <v>0.10424141136668763</v>
      </c>
      <c r="BA4937">
        <v>469.03056101060531</v>
      </c>
      <c r="BB4937">
        <v>380.95325747854525</v>
      </c>
      <c r="BC4937">
        <v>1</v>
      </c>
      <c r="BD4937">
        <v>36.863937421527169</v>
      </c>
      <c r="BE4937">
        <v>99.921371584398926</v>
      </c>
      <c r="BF4937">
        <v>24.503925132663568</v>
      </c>
      <c r="BG4937">
        <v>6.2995183086416411</v>
      </c>
      <c r="BH4937">
        <v>398.63795731999676</v>
      </c>
      <c r="BI4937">
        <v>0.2</v>
      </c>
      <c r="BJ4937">
        <v>2427.2247642523239</v>
      </c>
      <c r="BK4937">
        <v>690.56578191854169</v>
      </c>
      <c r="BL4937">
        <v>897.92051343159915</v>
      </c>
      <c r="BM4937">
        <v>926.33500702018614</v>
      </c>
      <c r="BN4937">
        <v>158.7819531980696</v>
      </c>
      <c r="BO4937">
        <v>25.65292861216599</v>
      </c>
      <c r="BP4937">
        <v>3.3487089983470796E-2</v>
      </c>
      <c r="BQ4937">
        <v>100</v>
      </c>
      <c r="BR4937">
        <v>359.71160815913777</v>
      </c>
      <c r="BS4937">
        <v>5.1742279011869105E-2</v>
      </c>
      <c r="BT4937">
        <v>2.9924402932344287E-4</v>
      </c>
      <c r="BU4937">
        <v>0</v>
      </c>
      <c r="BV4937">
        <v>0.56398293749228401</v>
      </c>
      <c r="BW4937">
        <v>15.325011444246943</v>
      </c>
      <c r="BX4937">
        <v>36.564743303306159</v>
      </c>
      <c r="BY4937">
        <v>34.537129486530539</v>
      </c>
      <c r="BZ4937">
        <v>994.1164347310829</v>
      </c>
      <c r="CA4937">
        <v>262.96050899123543</v>
      </c>
      <c r="CB4937">
        <v>236.41446969479065</v>
      </c>
      <c r="CC4937" s="156">
        <v>0.77</v>
      </c>
      <c r="CD4937">
        <v>1760</v>
      </c>
      <c r="CE4937">
        <v>0.24834369667115341</v>
      </c>
      <c r="CF4937">
        <v>7.0666334139860956</v>
      </c>
      <c r="CG4937">
        <v>0.29572310369197419</v>
      </c>
      <c r="CH4937">
        <v>31.745886749060048</v>
      </c>
      <c r="CI4937">
        <v>5</v>
      </c>
    </row>
    <row r="4938" spans="47:87" x14ac:dyDescent="0.3">
      <c r="AU4938">
        <v>0.3</v>
      </c>
      <c r="AV4938">
        <v>18.698725706029926</v>
      </c>
      <c r="AW4938">
        <v>0.32122164600630809</v>
      </c>
      <c r="AX4938">
        <v>1.4832342375219085</v>
      </c>
      <c r="AY4938">
        <v>315.02575896093043</v>
      </c>
      <c r="AZ4938">
        <v>9.6475306134851072E-2</v>
      </c>
      <c r="BA4938">
        <v>472.71129323827489</v>
      </c>
      <c r="BB4938">
        <v>335.4212761782814</v>
      </c>
      <c r="BC4938">
        <v>1</v>
      </c>
      <c r="BD4938">
        <v>36.429066509818348</v>
      </c>
      <c r="BE4938">
        <v>93.226647825167817</v>
      </c>
      <c r="BF4938">
        <v>6.9304467868183117</v>
      </c>
      <c r="BG4938">
        <v>3.7289516098033868</v>
      </c>
      <c r="BH4938">
        <v>435.07981370983856</v>
      </c>
      <c r="BI4938">
        <v>0.2</v>
      </c>
      <c r="BJ4938">
        <v>2666.1216999967901</v>
      </c>
      <c r="BK4938">
        <v>707.91793869394792</v>
      </c>
      <c r="BL4938">
        <v>888.53167304455962</v>
      </c>
      <c r="BM4938">
        <v>958.96422440549293</v>
      </c>
      <c r="BN4938">
        <v>230.02846429816299</v>
      </c>
      <c r="BO4938">
        <v>28.868852154961768</v>
      </c>
      <c r="BP4938">
        <v>6.8499828811746682E-2</v>
      </c>
      <c r="BQ4938">
        <v>100</v>
      </c>
      <c r="BR4938">
        <v>358.92340407578592</v>
      </c>
      <c r="BS4938">
        <v>5.3725011169638098E-2</v>
      </c>
      <c r="BT4938">
        <v>2.6225249699062127E-4</v>
      </c>
      <c r="BU4938">
        <v>0</v>
      </c>
      <c r="BV4938">
        <v>0.52303115578951742</v>
      </c>
      <c r="BW4938">
        <v>14.669154089563047</v>
      </c>
      <c r="BX4938">
        <v>35.517675297391378</v>
      </c>
      <c r="BY4938">
        <v>29.769618597479774</v>
      </c>
      <c r="BZ4938">
        <v>1057.3092713730978</v>
      </c>
      <c r="CA4938">
        <v>164.18529666332552</v>
      </c>
      <c r="CB4938">
        <v>224.8294276174729</v>
      </c>
      <c r="CC4938" s="156">
        <v>1.1000000000000001</v>
      </c>
      <c r="CD4938">
        <v>1060</v>
      </c>
      <c r="CE4938">
        <v>0.16271799433079392</v>
      </c>
      <c r="CF4938">
        <v>7.0750322926993716</v>
      </c>
      <c r="CG4938">
        <v>0.2120092857373545</v>
      </c>
      <c r="CH4938">
        <v>12.541053537924213</v>
      </c>
      <c r="CI4938">
        <v>9</v>
      </c>
    </row>
    <row r="4939" spans="47:87" x14ac:dyDescent="0.3">
      <c r="AU4939">
        <v>0.3</v>
      </c>
      <c r="AV4939">
        <v>20.017854127616435</v>
      </c>
      <c r="AW4939">
        <v>0.2756114874722525</v>
      </c>
      <c r="AX4939">
        <v>1.1520398387929007</v>
      </c>
      <c r="AY4939">
        <v>298.0423416581437</v>
      </c>
      <c r="AZ4939">
        <v>0.10490302992961738</v>
      </c>
      <c r="BA4939">
        <v>456.59164147602218</v>
      </c>
      <c r="BB4939">
        <v>372.07162951670665</v>
      </c>
      <c r="BC4939">
        <v>1</v>
      </c>
      <c r="BD4939">
        <v>41.380227225109543</v>
      </c>
      <c r="BE4939">
        <v>95.238639159215822</v>
      </c>
      <c r="BF4939">
        <v>17.857496004677223</v>
      </c>
      <c r="BG4939">
        <v>4.121805040562867</v>
      </c>
      <c r="BH4939">
        <v>423.8909515953498</v>
      </c>
      <c r="BI4939">
        <v>0.20000000000000004</v>
      </c>
      <c r="BJ4939">
        <v>2323.4899435840339</v>
      </c>
      <c r="BK4939">
        <v>683.7587997771509</v>
      </c>
      <c r="BL4939">
        <v>887.37817119626004</v>
      </c>
      <c r="BM4939">
        <v>870.59212647847653</v>
      </c>
      <c r="BN4939">
        <v>137.56656855497292</v>
      </c>
      <c r="BO4939">
        <v>24.890879903957458</v>
      </c>
      <c r="BP4939">
        <v>4.397058606725876E-2</v>
      </c>
      <c r="BQ4939">
        <v>100</v>
      </c>
      <c r="BR4939">
        <v>416.56379112798987</v>
      </c>
      <c r="BS4939">
        <v>5.6054546772085857E-2</v>
      </c>
      <c r="BT4939">
        <v>2.9620657802542416E-4</v>
      </c>
      <c r="BU4939">
        <v>0.90769969207430501</v>
      </c>
      <c r="BV4939">
        <v>0.55119008654921997</v>
      </c>
      <c r="BW4939">
        <v>15.90530254961851</v>
      </c>
      <c r="BX4939">
        <v>36.250504772455947</v>
      </c>
      <c r="BY4939">
        <v>34.74149278297547</v>
      </c>
      <c r="BZ4939">
        <v>907.44029357380987</v>
      </c>
      <c r="CA4939">
        <v>387.61752179917767</v>
      </c>
      <c r="CB4939">
        <v>223.12041410488328</v>
      </c>
      <c r="CC4939" s="156">
        <v>0.88</v>
      </c>
      <c r="CD4939">
        <v>1650</v>
      </c>
      <c r="CE4939">
        <v>0.18792636951033637</v>
      </c>
      <c r="CF4939">
        <v>5.7839854917647946</v>
      </c>
      <c r="CG4939">
        <v>0.22374755868159912</v>
      </c>
      <c r="CH4939">
        <v>13.546986830349224</v>
      </c>
      <c r="CI4939">
        <v>8</v>
      </c>
    </row>
    <row r="4940" spans="47:87" x14ac:dyDescent="0.3">
      <c r="AU4940">
        <v>0.3</v>
      </c>
      <c r="AV4940">
        <v>20.529320520063585</v>
      </c>
      <c r="AW4940">
        <v>0.36203099287888946</v>
      </c>
      <c r="AX4940">
        <v>1.4486086950693546</v>
      </c>
      <c r="AY4940">
        <v>309.97101756646839</v>
      </c>
      <c r="AZ4940">
        <v>0.10001974942186793</v>
      </c>
      <c r="BA4940">
        <v>425.24665102866015</v>
      </c>
      <c r="BB4940">
        <v>331.64828466330101</v>
      </c>
      <c r="BC4940">
        <v>1</v>
      </c>
      <c r="BD4940">
        <v>48.443552089450066</v>
      </c>
      <c r="BE4940">
        <v>77.565158202738672</v>
      </c>
      <c r="BF4940">
        <v>12.678358459514325</v>
      </c>
      <c r="BG4940">
        <v>6.4705103960611545</v>
      </c>
      <c r="BH4940">
        <v>427.63568560995401</v>
      </c>
      <c r="BI4940">
        <v>0.20000000000000004</v>
      </c>
      <c r="BJ4940">
        <v>2697.6142969989974</v>
      </c>
      <c r="BK4940">
        <v>654.45192619050385</v>
      </c>
      <c r="BL4940">
        <v>908.66635188926659</v>
      </c>
      <c r="BM4940">
        <v>796.36547111978246</v>
      </c>
      <c r="BN4940">
        <v>197.96750481736507</v>
      </c>
      <c r="BO4940">
        <v>32.672965598333768</v>
      </c>
      <c r="BP4940">
        <v>6.0681976199122439E-2</v>
      </c>
      <c r="BQ4940">
        <v>100</v>
      </c>
      <c r="BR4940">
        <v>356.35077462102493</v>
      </c>
      <c r="BS4940">
        <v>5.8243319330671839E-2</v>
      </c>
      <c r="BT4940">
        <v>3.0124448015260625E-4</v>
      </c>
      <c r="BU4940">
        <v>0</v>
      </c>
      <c r="BV4940">
        <v>0.52591028585911992</v>
      </c>
      <c r="BW4940">
        <v>14.944539622434883</v>
      </c>
      <c r="BX4940">
        <v>38.861692847778457</v>
      </c>
      <c r="BY4940">
        <v>32.758468059227674</v>
      </c>
      <c r="BZ4940">
        <v>1049.5245977344891</v>
      </c>
      <c r="CA4940">
        <v>367.39020344308756</v>
      </c>
      <c r="CB4940">
        <v>234.23641584343147</v>
      </c>
      <c r="CC4940" s="156">
        <v>1.1100000000000001</v>
      </c>
      <c r="CD4940">
        <v>1050</v>
      </c>
      <c r="CE4940">
        <v>0.24522058157322713</v>
      </c>
      <c r="CF4940">
        <v>5.4310846840325553</v>
      </c>
      <c r="CG4940">
        <v>0.29271642112830226</v>
      </c>
      <c r="CH4940">
        <v>16.079754928635211</v>
      </c>
      <c r="CI4940">
        <v>6</v>
      </c>
    </row>
    <row r="4941" spans="47:87" x14ac:dyDescent="0.3">
      <c r="AU4941">
        <v>0.3</v>
      </c>
      <c r="AV4941">
        <v>20.589022392855533</v>
      </c>
      <c r="AW4941">
        <v>0.36765516515876207</v>
      </c>
      <c r="AX4941">
        <v>1.2251446400832724</v>
      </c>
      <c r="AY4941">
        <v>297.04440289827681</v>
      </c>
      <c r="AZ4941">
        <v>9.3100628659750592E-2</v>
      </c>
      <c r="BA4941">
        <v>357.4162080504862</v>
      </c>
      <c r="BB4941">
        <v>381.02115519937735</v>
      </c>
      <c r="BC4941">
        <v>1</v>
      </c>
      <c r="BD4941">
        <v>36.854761412540022</v>
      </c>
      <c r="BE4941">
        <v>86.203891251504132</v>
      </c>
      <c r="BF4941">
        <v>25.126996162267798</v>
      </c>
      <c r="BG4941">
        <v>3.6231413545893587</v>
      </c>
      <c r="BH4941">
        <v>375.84036801303864</v>
      </c>
      <c r="BI4941">
        <v>0.2</v>
      </c>
      <c r="BJ4941">
        <v>2752.8072316869498</v>
      </c>
      <c r="BK4941">
        <v>693.60602719380154</v>
      </c>
      <c r="BL4941">
        <v>882.87967276579923</v>
      </c>
      <c r="BM4941">
        <v>1003.2390805733958</v>
      </c>
      <c r="BN4941">
        <v>151.80091059903305</v>
      </c>
      <c r="BO4941">
        <v>33.40932125955586</v>
      </c>
      <c r="BP4941">
        <v>3.3904794173939733E-2</v>
      </c>
      <c r="BQ4941">
        <v>100</v>
      </c>
      <c r="BR4941">
        <v>345.28005049111522</v>
      </c>
      <c r="BS4941">
        <v>5.5016224189462386E-2</v>
      </c>
      <c r="BT4941">
        <v>3.1665190095231556E-4</v>
      </c>
      <c r="BU4941">
        <v>49.450958472465338</v>
      </c>
      <c r="BV4941">
        <v>0.56577548553035084</v>
      </c>
      <c r="BW4941">
        <v>15.599195367568971</v>
      </c>
      <c r="BX4941">
        <v>36.297415453544758</v>
      </c>
      <c r="BY4941">
        <v>36.069950397097045</v>
      </c>
      <c r="BZ4941">
        <v>900.55924025722254</v>
      </c>
      <c r="CA4941">
        <v>353.13171737360062</v>
      </c>
      <c r="CB4941">
        <v>224.87138443176215</v>
      </c>
      <c r="CC4941" s="156">
        <v>1.04</v>
      </c>
      <c r="CD4941">
        <v>1580</v>
      </c>
      <c r="CE4941">
        <v>0.10482706552040177</v>
      </c>
      <c r="CF4941">
        <v>3.9094809397255741</v>
      </c>
      <c r="CG4941">
        <v>0.1385868550947893</v>
      </c>
      <c r="CH4941">
        <v>7.9151324694129466</v>
      </c>
      <c r="CI4941">
        <v>12</v>
      </c>
    </row>
    <row r="4942" spans="47:87" x14ac:dyDescent="0.3">
      <c r="AU4942">
        <v>0.3</v>
      </c>
      <c r="AV4942">
        <v>19.792819617121012</v>
      </c>
      <c r="AW4942">
        <v>0.39009259338994295</v>
      </c>
      <c r="AX4942">
        <v>0.68797734094870033</v>
      </c>
      <c r="AY4942">
        <v>345.83234575674265</v>
      </c>
      <c r="AZ4942">
        <v>9.6337618443259387E-2</v>
      </c>
      <c r="BA4942">
        <v>414.26810012549299</v>
      </c>
      <c r="BB4942">
        <v>330.75629806936735</v>
      </c>
      <c r="BC4942">
        <v>1</v>
      </c>
      <c r="BD4942">
        <v>41.629440953935642</v>
      </c>
      <c r="BE4942">
        <v>111.35652867515222</v>
      </c>
      <c r="BF4942">
        <v>12.246831492601581</v>
      </c>
      <c r="BG4942">
        <v>5.9778113003697761</v>
      </c>
      <c r="BH4942">
        <v>428.00493348080522</v>
      </c>
      <c r="BI4942">
        <v>0.20000000000000004</v>
      </c>
      <c r="BJ4942">
        <v>2857.2071268384407</v>
      </c>
      <c r="BK4942">
        <v>690.56977970434673</v>
      </c>
      <c r="BL4942">
        <v>964.39369701699445</v>
      </c>
      <c r="BM4942">
        <v>1014.8088367537928</v>
      </c>
      <c r="BN4942">
        <v>137.04287650809152</v>
      </c>
      <c r="BO4942">
        <v>35.04578365820575</v>
      </c>
      <c r="BP4942">
        <v>8.4821576832367074E-2</v>
      </c>
      <c r="BQ4942">
        <v>100</v>
      </c>
      <c r="BR4942">
        <v>367.90794376873652</v>
      </c>
      <c r="BS4942">
        <v>5.4050793844573321E-2</v>
      </c>
      <c r="BT4942">
        <v>3.0597289443051951E-4</v>
      </c>
      <c r="BU4942">
        <v>91.964487216849321</v>
      </c>
      <c r="BV4942">
        <v>0.52699210591288792</v>
      </c>
      <c r="BW4942">
        <v>14.735200857292327</v>
      </c>
      <c r="BX4942">
        <v>35.408110411097979</v>
      </c>
      <c r="BY4942">
        <v>34.239721145335736</v>
      </c>
      <c r="BZ4942">
        <v>821.52752960450891</v>
      </c>
      <c r="CA4942">
        <v>218.5971945290363</v>
      </c>
      <c r="CB4942">
        <v>232.02267695233624</v>
      </c>
      <c r="CC4942" s="156">
        <v>0.85</v>
      </c>
      <c r="CD4942">
        <v>1230</v>
      </c>
      <c r="CE4942">
        <v>0.2134292835807583</v>
      </c>
      <c r="CF4942">
        <v>8.4610249046909942</v>
      </c>
      <c r="CG4942">
        <v>0.29103743677948746</v>
      </c>
      <c r="CH4942">
        <v>26.418985614613533</v>
      </c>
      <c r="CI4942">
        <v>6</v>
      </c>
    </row>
    <row r="4943" spans="47:87" x14ac:dyDescent="0.3">
      <c r="AU4943">
        <v>0.3</v>
      </c>
      <c r="AV4943">
        <v>20.683348920672909</v>
      </c>
      <c r="AW4943">
        <v>0.3050318622339101</v>
      </c>
      <c r="AX4943">
        <v>0.82475715180759812</v>
      </c>
      <c r="AY4943">
        <v>328.3136118688513</v>
      </c>
      <c r="AZ4943">
        <v>0.10567967664799446</v>
      </c>
      <c r="BA4943">
        <v>394.40542930120341</v>
      </c>
      <c r="BB4943">
        <v>332.02594106024725</v>
      </c>
      <c r="BC4943">
        <v>1</v>
      </c>
      <c r="BD4943">
        <v>31.356884633472362</v>
      </c>
      <c r="BE4943">
        <v>110.48590288972174</v>
      </c>
      <c r="BF4943">
        <v>12.471701130194575</v>
      </c>
      <c r="BG4943">
        <v>3.7720950580445836</v>
      </c>
      <c r="BH4943">
        <v>395.19185955610675</v>
      </c>
      <c r="BI4943">
        <v>0.2</v>
      </c>
      <c r="BJ4943">
        <v>2794.3073502278112</v>
      </c>
      <c r="BK4943">
        <v>680.79627706041333</v>
      </c>
      <c r="BL4943">
        <v>918.61976974940535</v>
      </c>
      <c r="BM4943">
        <v>1008.6752091781063</v>
      </c>
      <c r="BN4943">
        <v>156.52419325346091</v>
      </c>
      <c r="BO4943">
        <v>27.507258881499581</v>
      </c>
      <c r="BP4943">
        <v>5.3643647236700107E-2</v>
      </c>
      <c r="BQ4943">
        <v>100</v>
      </c>
      <c r="BR4943">
        <v>320.51382334982685</v>
      </c>
      <c r="BS4943">
        <v>5.971842613811415E-2</v>
      </c>
      <c r="BT4943">
        <v>2.9628193117462831E-4</v>
      </c>
      <c r="BU4943">
        <v>0</v>
      </c>
      <c r="BV4943">
        <v>0.57305547382648192</v>
      </c>
      <c r="BW4943">
        <v>15.484678842072038</v>
      </c>
      <c r="BX4943">
        <v>34.795943553496102</v>
      </c>
      <c r="BY4943">
        <v>31.866677923819495</v>
      </c>
      <c r="BZ4943">
        <v>1063.8404991042294</v>
      </c>
      <c r="CA4943">
        <v>251.30280032442289</v>
      </c>
      <c r="CB4943">
        <v>230.75388043276467</v>
      </c>
      <c r="CC4943" s="156">
        <v>1.1299999999999999</v>
      </c>
      <c r="CD4943">
        <v>2150</v>
      </c>
      <c r="CE4943">
        <v>9.5532321468987158E-2</v>
      </c>
      <c r="CF4943">
        <v>2.4079784402318278</v>
      </c>
      <c r="CG4943">
        <v>0.11719602709948114</v>
      </c>
      <c r="CH4943">
        <v>-1.6313059506994714</v>
      </c>
      <c r="CI4943" t="s">
        <v>479</v>
      </c>
    </row>
    <row r="4944" spans="47:87" x14ac:dyDescent="0.3">
      <c r="AU4944">
        <v>0.3</v>
      </c>
      <c r="AV4944">
        <v>21.085022188808772</v>
      </c>
      <c r="AW4944">
        <v>0.26458312212131452</v>
      </c>
      <c r="AX4944">
        <v>0.81292080067940464</v>
      </c>
      <c r="AY4944">
        <v>327.11739412488356</v>
      </c>
      <c r="AZ4944">
        <v>9.1543906164158154E-2</v>
      </c>
      <c r="BA4944">
        <v>415.40403164648666</v>
      </c>
      <c r="BB4944">
        <v>342.95499424682481</v>
      </c>
      <c r="BC4944">
        <v>1</v>
      </c>
      <c r="BD4944">
        <v>42.777384709759708</v>
      </c>
      <c r="BE4944">
        <v>100.09149315599004</v>
      </c>
      <c r="BF4944">
        <v>12.263808744473037</v>
      </c>
      <c r="BG4944">
        <v>8.12109028962319</v>
      </c>
      <c r="BH4944">
        <v>451.02239122064321</v>
      </c>
      <c r="BI4944">
        <v>0.19999999999999996</v>
      </c>
      <c r="BJ4944">
        <v>2688.6114460322055</v>
      </c>
      <c r="BK4944">
        <v>702.45603552405919</v>
      </c>
      <c r="BL4944">
        <v>943.15128486792867</v>
      </c>
      <c r="BM4944">
        <v>1109.0303118745512</v>
      </c>
      <c r="BN4944">
        <v>159.75712775242596</v>
      </c>
      <c r="BO4944">
        <v>23.760164085160859</v>
      </c>
      <c r="BP4944">
        <v>5.860402827986113E-2</v>
      </c>
      <c r="BQ4944">
        <v>100</v>
      </c>
      <c r="BR4944">
        <v>394.09693797309944</v>
      </c>
      <c r="BS4944">
        <v>5.5830157297420531E-2</v>
      </c>
      <c r="BT4944">
        <v>2.9354405252620509E-4</v>
      </c>
      <c r="BU4944">
        <v>48.420644100608499</v>
      </c>
      <c r="BV4944">
        <v>0.58887978621895809</v>
      </c>
      <c r="BW4944">
        <v>15.423808627924048</v>
      </c>
      <c r="BX4944">
        <v>35.977355194548842</v>
      </c>
      <c r="BY4944">
        <v>36.233285398171326</v>
      </c>
      <c r="BZ4944">
        <v>1060.389140658734</v>
      </c>
      <c r="CA4944">
        <v>223.93294654438779</v>
      </c>
      <c r="CB4944">
        <v>212.70820017543943</v>
      </c>
      <c r="CC4944" s="156">
        <v>0.9</v>
      </c>
      <c r="CD4944">
        <v>1240</v>
      </c>
      <c r="CE4944">
        <v>0.16477862172035707</v>
      </c>
      <c r="CF4944">
        <v>6.1789471665000395</v>
      </c>
      <c r="CG4944">
        <v>0.21214019464929254</v>
      </c>
      <c r="CH4944">
        <v>14.537110294724361</v>
      </c>
      <c r="CI4944">
        <v>8</v>
      </c>
    </row>
    <row r="4945" spans="47:87" x14ac:dyDescent="0.3">
      <c r="AU4945">
        <v>0.3</v>
      </c>
      <c r="AV4945">
        <v>20.049563376740604</v>
      </c>
      <c r="AW4945">
        <v>0.34425756073360775</v>
      </c>
      <c r="AX4945">
        <v>0.78214280053137075</v>
      </c>
      <c r="AY4945">
        <v>326.71988272333766</v>
      </c>
      <c r="AZ4945">
        <v>9.7732181062773704E-2</v>
      </c>
      <c r="BA4945">
        <v>394.88142347663319</v>
      </c>
      <c r="BB4945">
        <v>386.6903377668209</v>
      </c>
      <c r="BC4945">
        <v>1</v>
      </c>
      <c r="BD4945">
        <v>41.784242087721836</v>
      </c>
      <c r="BE4945">
        <v>111.29136290394868</v>
      </c>
      <c r="BF4945">
        <v>4.5553318508776997</v>
      </c>
      <c r="BG4945">
        <v>5.0572160834761544</v>
      </c>
      <c r="BH4945">
        <v>386.21398256462595</v>
      </c>
      <c r="BI4945">
        <v>0.20000000000000004</v>
      </c>
      <c r="BJ4945">
        <v>2761.9565489368438</v>
      </c>
      <c r="BK4945">
        <v>702.47009656484181</v>
      </c>
      <c r="BL4945">
        <v>923.5133426132752</v>
      </c>
      <c r="BM4945">
        <v>1170.2975465402028</v>
      </c>
      <c r="BN4945">
        <v>144.27950404661158</v>
      </c>
      <c r="BO4945">
        <v>31.125414292930994</v>
      </c>
      <c r="BP4945">
        <v>5.0836067624170173E-2</v>
      </c>
      <c r="BQ4945">
        <v>100</v>
      </c>
      <c r="BR4945">
        <v>355.0410517204856</v>
      </c>
      <c r="BS4945">
        <v>5.6464627777744011E-2</v>
      </c>
      <c r="BT4945">
        <v>2.7663084663727422E-4</v>
      </c>
      <c r="BU4945">
        <v>2.1926251144033952</v>
      </c>
      <c r="BV4945">
        <v>0.54490891036242528</v>
      </c>
      <c r="BW4945">
        <v>15.068708244408141</v>
      </c>
      <c r="BX4945">
        <v>36.900845274750296</v>
      </c>
      <c r="BY4945">
        <v>39.937343368145434</v>
      </c>
      <c r="BZ4945">
        <v>1082.5795571827075</v>
      </c>
      <c r="CA4945">
        <v>238.34276505539003</v>
      </c>
      <c r="CB4945">
        <v>228.8120953604319</v>
      </c>
      <c r="CC4945" s="156">
        <v>0.99</v>
      </c>
      <c r="CD4945">
        <v>1240</v>
      </c>
      <c r="CE4945">
        <v>0.19024750808823843</v>
      </c>
      <c r="CF4945">
        <v>6.2943404936831282</v>
      </c>
      <c r="CG4945">
        <v>0.22972561329697763</v>
      </c>
      <c r="CH4945">
        <v>24.73823195976923</v>
      </c>
      <c r="CI4945">
        <v>7</v>
      </c>
    </row>
    <row r="4946" spans="47:87" x14ac:dyDescent="0.3">
      <c r="AU4946">
        <v>0.3</v>
      </c>
      <c r="AV4946">
        <v>21.590395326254722</v>
      </c>
      <c r="AW4946">
        <v>0.31152121621047413</v>
      </c>
      <c r="AX4946">
        <v>0.99239002731248083</v>
      </c>
      <c r="AY4946">
        <v>333.51508978683097</v>
      </c>
      <c r="AZ4946">
        <v>9.6485396439801543E-2</v>
      </c>
      <c r="BA4946">
        <v>380.48212786711667</v>
      </c>
      <c r="BB4946">
        <v>395.59570376356635</v>
      </c>
      <c r="BC4946">
        <v>1</v>
      </c>
      <c r="BD4946">
        <v>38.572818651671462</v>
      </c>
      <c r="BE4946">
        <v>90.491323100788236</v>
      </c>
      <c r="BF4946">
        <v>17.405955542473063</v>
      </c>
      <c r="BG4946">
        <v>4.9772530504650838</v>
      </c>
      <c r="BH4946">
        <v>432.25934093824731</v>
      </c>
      <c r="BI4946">
        <v>0.19999999999999998</v>
      </c>
      <c r="BJ4946">
        <v>2653.4100094500209</v>
      </c>
      <c r="BK4946">
        <v>683.72384062131971</v>
      </c>
      <c r="BL4946">
        <v>876.29565613530463</v>
      </c>
      <c r="BM4946">
        <v>865.52998217501658</v>
      </c>
      <c r="BN4946">
        <v>123.86853375806345</v>
      </c>
      <c r="BO4946">
        <v>28.203248030365479</v>
      </c>
      <c r="BP4946">
        <v>4.1396689031566687E-2</v>
      </c>
      <c r="BQ4946">
        <v>100</v>
      </c>
      <c r="BR4946">
        <v>310.74772501385155</v>
      </c>
      <c r="BS4946">
        <v>5.4904134964900236E-2</v>
      </c>
      <c r="BT4946">
        <v>2.9044701125918184E-4</v>
      </c>
      <c r="BU4946">
        <v>0</v>
      </c>
      <c r="BV4946">
        <v>0.55411171814082394</v>
      </c>
      <c r="BW4946">
        <v>15.056824962274405</v>
      </c>
      <c r="BX4946">
        <v>36.576232375724267</v>
      </c>
      <c r="BY4946">
        <v>35.174867304062346</v>
      </c>
      <c r="BZ4946">
        <v>1129.9880342464849</v>
      </c>
      <c r="CA4946">
        <v>279.98780667815339</v>
      </c>
      <c r="CB4946">
        <v>251.88904544780573</v>
      </c>
      <c r="CC4946" s="156">
        <v>0.97</v>
      </c>
      <c r="CD4946">
        <v>2200</v>
      </c>
      <c r="CE4946">
        <v>4.8101774342228953E-2</v>
      </c>
      <c r="CF4946">
        <v>2.5474042442273999</v>
      </c>
      <c r="CG4946">
        <v>8.6072241046157016E-2</v>
      </c>
      <c r="CH4946">
        <v>-9.4297029772181986</v>
      </c>
      <c r="CI4946" t="s">
        <v>479</v>
      </c>
    </row>
    <row r="4947" spans="47:87" x14ac:dyDescent="0.3">
      <c r="AU4947">
        <v>0.3</v>
      </c>
      <c r="AV4947">
        <v>21.894960819518289</v>
      </c>
      <c r="AW4947">
        <v>0.32164274518238856</v>
      </c>
      <c r="AX4947">
        <v>1.368930420056865</v>
      </c>
      <c r="AY4947">
        <v>313.60449050978701</v>
      </c>
      <c r="AZ4947">
        <v>0.10196878498372944</v>
      </c>
      <c r="BA4947">
        <v>414.22124691666198</v>
      </c>
      <c r="BB4947">
        <v>305.39689583989355</v>
      </c>
      <c r="BC4947">
        <v>1</v>
      </c>
      <c r="BD4947">
        <v>36.000046180974095</v>
      </c>
      <c r="BE4947">
        <v>87.022496321314136</v>
      </c>
      <c r="BF4947">
        <v>18.261089437192449</v>
      </c>
      <c r="BG4947">
        <v>4.8922465222218836</v>
      </c>
      <c r="BH4947">
        <v>399.00254230536137</v>
      </c>
      <c r="BI4947">
        <v>0.20000000000000004</v>
      </c>
      <c r="BJ4947">
        <v>2766.7301287469959</v>
      </c>
      <c r="BK4947">
        <v>688.40557586018883</v>
      </c>
      <c r="BL4947">
        <v>891.84340516622308</v>
      </c>
      <c r="BM4947">
        <v>1118.8126480153815</v>
      </c>
      <c r="BN4947">
        <v>188.03908447163229</v>
      </c>
      <c r="BO4947">
        <v>29.196507079830429</v>
      </c>
      <c r="BP4947">
        <v>3.3396877783868767E-2</v>
      </c>
      <c r="BQ4947">
        <v>100</v>
      </c>
      <c r="BR4947">
        <v>353.04097351463639</v>
      </c>
      <c r="BS4947">
        <v>5.477522655850204E-2</v>
      </c>
      <c r="BT4947">
        <v>2.9179228454845568E-4</v>
      </c>
      <c r="BU4947">
        <v>27.095807438673077</v>
      </c>
      <c r="BV4947">
        <v>0.51204799295519943</v>
      </c>
      <c r="BW4947">
        <v>14.228636086019533</v>
      </c>
      <c r="BX4947">
        <v>35.240581347090554</v>
      </c>
      <c r="BY4947">
        <v>29.66787087315366</v>
      </c>
      <c r="BZ4947">
        <v>984.90538815740433</v>
      </c>
      <c r="CA4947">
        <v>288.64380723650601</v>
      </c>
      <c r="CB4947">
        <v>226.49426339911639</v>
      </c>
      <c r="CC4947" s="156">
        <v>0.97</v>
      </c>
      <c r="CD4947">
        <v>2040</v>
      </c>
      <c r="CE4947">
        <v>6.581939416667959E-2</v>
      </c>
      <c r="CF4947">
        <v>3.3780923833698675</v>
      </c>
      <c r="CG4947">
        <v>9.979692000837756E-2</v>
      </c>
      <c r="CH4947">
        <v>-8.159984231604227</v>
      </c>
      <c r="CI4947" t="s">
        <v>479</v>
      </c>
    </row>
    <row r="4948" spans="47:87" x14ac:dyDescent="0.3">
      <c r="AU4948">
        <v>0.3</v>
      </c>
      <c r="AV4948">
        <v>19.634945158857164</v>
      </c>
      <c r="AW4948">
        <v>0.31284566444356421</v>
      </c>
      <c r="AX4948">
        <v>0.89789095840864452</v>
      </c>
      <c r="AY4948">
        <v>355.54686039603564</v>
      </c>
      <c r="AZ4948">
        <v>0.10230923778848099</v>
      </c>
      <c r="BA4948">
        <v>431.79777220874865</v>
      </c>
      <c r="BB4948">
        <v>275.40297143636315</v>
      </c>
      <c r="BC4948">
        <v>1</v>
      </c>
      <c r="BD4948">
        <v>44.280919143614199</v>
      </c>
      <c r="BE4948">
        <v>94.061705559468393</v>
      </c>
      <c r="BF4948">
        <v>12.043882523799418</v>
      </c>
      <c r="BG4948">
        <v>4.2410706436020922</v>
      </c>
      <c r="BH4948">
        <v>393.78180602305417</v>
      </c>
      <c r="BI4948">
        <v>0.19999999999999996</v>
      </c>
      <c r="BJ4948">
        <v>2303.6311065386622</v>
      </c>
      <c r="BK4948">
        <v>675.11138824199895</v>
      </c>
      <c r="BL4948">
        <v>885.51166020095127</v>
      </c>
      <c r="BM4948">
        <v>1058.0999220119822</v>
      </c>
      <c r="BN4948">
        <v>124.01741194618876</v>
      </c>
      <c r="BO4948">
        <v>28.054578080402674</v>
      </c>
      <c r="BP4948">
        <v>7.4136694254774399E-2</v>
      </c>
      <c r="BQ4948">
        <v>100</v>
      </c>
      <c r="BR4948">
        <v>328.08125320123071</v>
      </c>
      <c r="BS4948">
        <v>6.1356316556548281E-2</v>
      </c>
      <c r="BT4948">
        <v>2.8355058059167568E-4</v>
      </c>
      <c r="BU4948">
        <v>0</v>
      </c>
      <c r="BV4948">
        <v>0.52705787192713005</v>
      </c>
      <c r="BW4948">
        <v>15.404769511577932</v>
      </c>
      <c r="BX4948">
        <v>34.763000303864452</v>
      </c>
      <c r="BY4948">
        <v>29.494356391564367</v>
      </c>
      <c r="BZ4948">
        <v>850.12099761360412</v>
      </c>
      <c r="CA4948">
        <v>309.45079305345411</v>
      </c>
      <c r="CB4948">
        <v>235.24071748415534</v>
      </c>
      <c r="CC4948" s="156">
        <v>1.01</v>
      </c>
      <c r="CD4948">
        <v>1330</v>
      </c>
      <c r="CE4948">
        <v>0.14845246966452286</v>
      </c>
      <c r="CF4948">
        <v>5.4370766867162033</v>
      </c>
      <c r="CG4948">
        <v>0.17879724847886358</v>
      </c>
      <c r="CH4948">
        <v>10.65334423698194</v>
      </c>
      <c r="CI4948">
        <v>10</v>
      </c>
    </row>
    <row r="4949" spans="47:87" x14ac:dyDescent="0.3">
      <c r="AU4949">
        <v>0.3</v>
      </c>
      <c r="AV4949">
        <v>20.284631959228083</v>
      </c>
      <c r="AW4949">
        <v>0.21523000911421342</v>
      </c>
      <c r="AX4949">
        <v>0.52159516848348908</v>
      </c>
      <c r="AY4949">
        <v>339.33362666687151</v>
      </c>
      <c r="AZ4949">
        <v>0.10639875900942028</v>
      </c>
      <c r="BA4949">
        <v>442.09934962022965</v>
      </c>
      <c r="BB4949">
        <v>325.49505167623164</v>
      </c>
      <c r="BC4949">
        <v>1</v>
      </c>
      <c r="BD4949">
        <v>39.196042407923962</v>
      </c>
      <c r="BE4949">
        <v>101.47664396223425</v>
      </c>
      <c r="BF4949">
        <v>16.161876918846527</v>
      </c>
      <c r="BG4949">
        <v>5.3308846579974141</v>
      </c>
      <c r="BH4949">
        <v>414.21337003746078</v>
      </c>
      <c r="BI4949">
        <v>0.19999999999999998</v>
      </c>
      <c r="BJ4949">
        <v>2426.6149407194907</v>
      </c>
      <c r="BK4949">
        <v>684.4808252909404</v>
      </c>
      <c r="BL4949">
        <v>866.24172676444527</v>
      </c>
      <c r="BM4949">
        <v>917.88761473250338</v>
      </c>
      <c r="BN4949">
        <v>127.0923677487645</v>
      </c>
      <c r="BO4949">
        <v>19.345677443513772</v>
      </c>
      <c r="BP4949">
        <v>4.5389817853467899E-2</v>
      </c>
      <c r="BQ4949">
        <v>100</v>
      </c>
      <c r="BR4949">
        <v>404.68694613579333</v>
      </c>
      <c r="BS4949">
        <v>4.8020458502528562E-2</v>
      </c>
      <c r="BT4949">
        <v>3.2896139431724342E-4</v>
      </c>
      <c r="BU4949">
        <v>0</v>
      </c>
      <c r="BV4949">
        <v>0.54206887710078511</v>
      </c>
      <c r="BW4949">
        <v>14.586725041811809</v>
      </c>
      <c r="BX4949">
        <v>35.005407977734976</v>
      </c>
      <c r="BY4949">
        <v>32.532133574821309</v>
      </c>
      <c r="BZ4949">
        <v>1106.3320320140369</v>
      </c>
      <c r="CA4949">
        <v>319.99122111520171</v>
      </c>
      <c r="CB4949">
        <v>233.17135272893591</v>
      </c>
      <c r="CC4949" s="156">
        <v>0.93</v>
      </c>
      <c r="CD4949">
        <v>2000</v>
      </c>
      <c r="CE4949">
        <v>0.14396289487341574</v>
      </c>
      <c r="CF4949">
        <v>5.9111404260856553</v>
      </c>
      <c r="CG4949">
        <v>0.18612545369010214</v>
      </c>
      <c r="CH4949">
        <v>7.6354071504727585</v>
      </c>
      <c r="CI4949">
        <v>12</v>
      </c>
    </row>
    <row r="4950" spans="47:87" x14ac:dyDescent="0.3">
      <c r="AU4950">
        <v>0.3</v>
      </c>
      <c r="AV4950">
        <v>18.524937476606233</v>
      </c>
      <c r="AW4950">
        <v>0.33463566834099345</v>
      </c>
      <c r="AX4950">
        <v>1.7549255613340098</v>
      </c>
      <c r="AY4950">
        <v>328.53173200216924</v>
      </c>
      <c r="AZ4950">
        <v>8.3290038992542489E-2</v>
      </c>
      <c r="BA4950">
        <v>387.09094289970335</v>
      </c>
      <c r="BB4950">
        <v>301.8907298475022</v>
      </c>
      <c r="BC4950">
        <v>1</v>
      </c>
      <c r="BD4950">
        <v>39.790131872855582</v>
      </c>
      <c r="BE4950">
        <v>132.98611578656573</v>
      </c>
      <c r="BF4950">
        <v>12.500255061482353</v>
      </c>
      <c r="BG4950">
        <v>6.6809642459340246</v>
      </c>
      <c r="BH4950">
        <v>392.88514906481385</v>
      </c>
      <c r="BI4950">
        <v>0.2</v>
      </c>
      <c r="BJ4950">
        <v>3049.8228776090691</v>
      </c>
      <c r="BK4950">
        <v>684.71162019715109</v>
      </c>
      <c r="BL4950">
        <v>921.30715102140971</v>
      </c>
      <c r="BM4950">
        <v>1004.0532318419778</v>
      </c>
      <c r="BN4950">
        <v>197.58165972224089</v>
      </c>
      <c r="BO4950">
        <v>30.013112879649981</v>
      </c>
      <c r="BP4950">
        <v>7.8880470996178745E-2</v>
      </c>
      <c r="BQ4950">
        <v>100</v>
      </c>
      <c r="BR4950">
        <v>348.75426189342124</v>
      </c>
      <c r="BS4950">
        <v>5.5347821169122041E-2</v>
      </c>
      <c r="BT4950">
        <v>2.8905024578656184E-4</v>
      </c>
      <c r="BU4950">
        <v>0</v>
      </c>
      <c r="BV4950">
        <v>0.50487018607788903</v>
      </c>
      <c r="BW4950">
        <v>15.87609423116916</v>
      </c>
      <c r="BX4950">
        <v>37.568073497743498</v>
      </c>
      <c r="BY4950">
        <v>38.326079254259042</v>
      </c>
      <c r="BZ4950">
        <v>1053.6858039737431</v>
      </c>
      <c r="CA4950">
        <v>262.69095725510306</v>
      </c>
      <c r="CB4950">
        <v>215.942476357229</v>
      </c>
      <c r="CC4950" s="156">
        <v>0.99</v>
      </c>
      <c r="CD4950">
        <v>1750</v>
      </c>
      <c r="CE4950">
        <v>0.16822143592439032</v>
      </c>
      <c r="CF4950">
        <v>6.0813689834921965</v>
      </c>
      <c r="CG4950">
        <v>0.20388702504084341</v>
      </c>
      <c r="CH4950">
        <v>17.432622546285373</v>
      </c>
      <c r="CI4950">
        <v>8</v>
      </c>
    </row>
    <row r="4951" spans="47:87" x14ac:dyDescent="0.3">
      <c r="AU4951">
        <v>0.3</v>
      </c>
      <c r="AV4951">
        <v>19.767597363511847</v>
      </c>
      <c r="AW4951">
        <v>0.30199674529760645</v>
      </c>
      <c r="AX4951">
        <v>2.1375406685021465</v>
      </c>
      <c r="AY4951">
        <v>318.12893013572409</v>
      </c>
      <c r="AZ4951">
        <v>8.3890281797170049E-2</v>
      </c>
      <c r="BA4951">
        <v>398.54088108729758</v>
      </c>
      <c r="BB4951">
        <v>303.04634214889103</v>
      </c>
      <c r="BC4951">
        <v>1</v>
      </c>
      <c r="BD4951">
        <v>34.033400801045318</v>
      </c>
      <c r="BE4951">
        <v>96.6649196135496</v>
      </c>
      <c r="BF4951">
        <v>12.896775155832215</v>
      </c>
      <c r="BG4951">
        <v>4.6845924326228054</v>
      </c>
      <c r="BH4951">
        <v>423.68132115346924</v>
      </c>
      <c r="BI4951">
        <v>0.20000000000000004</v>
      </c>
      <c r="BJ4951">
        <v>2669.3413171655802</v>
      </c>
      <c r="BK4951">
        <v>682.08035265301237</v>
      </c>
      <c r="BL4951">
        <v>827.00541166500614</v>
      </c>
      <c r="BM4951">
        <v>796.86290374410339</v>
      </c>
      <c r="BN4951">
        <v>122.76708920950327</v>
      </c>
      <c r="BO4951">
        <v>27.124306128552785</v>
      </c>
      <c r="BP4951">
        <v>6.6467491295156778E-2</v>
      </c>
      <c r="BQ4951">
        <v>100</v>
      </c>
      <c r="BR4951">
        <v>339.33698382352566</v>
      </c>
      <c r="BS4951">
        <v>5.5527851364151795E-2</v>
      </c>
      <c r="BT4951">
        <v>3.006558954016577E-4</v>
      </c>
      <c r="BU4951">
        <v>0</v>
      </c>
      <c r="BV4951">
        <v>0.57690916308085727</v>
      </c>
      <c r="BW4951">
        <v>14.377572475900157</v>
      </c>
      <c r="BX4951">
        <v>36.13296547376622</v>
      </c>
      <c r="BY4951">
        <v>32.583339814677487</v>
      </c>
      <c r="BZ4951">
        <v>829.95600486114324</v>
      </c>
      <c r="CA4951">
        <v>387.77276781467282</v>
      </c>
      <c r="CB4951">
        <v>222.39168370772265</v>
      </c>
      <c r="CC4951" s="156">
        <v>1.22</v>
      </c>
      <c r="CD4951">
        <v>730</v>
      </c>
      <c r="CE4951">
        <v>0.18830016891817181</v>
      </c>
      <c r="CF4951">
        <v>5.936815766261196</v>
      </c>
      <c r="CG4951">
        <v>0.22278222046996285</v>
      </c>
      <c r="CH4951">
        <v>20.787152252509788</v>
      </c>
      <c r="CI4951">
        <v>7</v>
      </c>
    </row>
    <row r="4952" spans="47:87" x14ac:dyDescent="0.3">
      <c r="AU4952">
        <v>0.3</v>
      </c>
      <c r="AV4952">
        <v>19.659691620693948</v>
      </c>
      <c r="AW4952">
        <v>0.25818955744638439</v>
      </c>
      <c r="AX4952">
        <v>0.70154667385161229</v>
      </c>
      <c r="AY4952">
        <v>326.63220588263272</v>
      </c>
      <c r="AZ4952">
        <v>0.10456549758076739</v>
      </c>
      <c r="BA4952">
        <v>420.15792344855851</v>
      </c>
      <c r="BB4952">
        <v>349.53402097710972</v>
      </c>
      <c r="BC4952">
        <v>1</v>
      </c>
      <c r="BD4952">
        <v>47.276496874410618</v>
      </c>
      <c r="BE4952">
        <v>93.552287995124516</v>
      </c>
      <c r="BF4952">
        <v>12.307472859833599</v>
      </c>
      <c r="BG4952">
        <v>4.7550378000599052</v>
      </c>
      <c r="BH4952">
        <v>382.46213365509101</v>
      </c>
      <c r="BI4952">
        <v>0.19999999999999998</v>
      </c>
      <c r="BJ4952">
        <v>2079.8214792055687</v>
      </c>
      <c r="BK4952">
        <v>702.50239294348091</v>
      </c>
      <c r="BL4952">
        <v>909.12773060735867</v>
      </c>
      <c r="BM4952">
        <v>908.16447441733681</v>
      </c>
      <c r="BN4952">
        <v>165.20330228769012</v>
      </c>
      <c r="BO4952">
        <v>23.667603482099434</v>
      </c>
      <c r="BP4952">
        <v>0</v>
      </c>
      <c r="BQ4952">
        <v>100</v>
      </c>
      <c r="BR4952">
        <v>317.12274363735537</v>
      </c>
      <c r="BS4952">
        <v>5.5673539472588351E-2</v>
      </c>
      <c r="BT4952">
        <v>2.947157474607609E-4</v>
      </c>
      <c r="BU4952">
        <v>0</v>
      </c>
      <c r="BV4952">
        <v>0.56039882161133647</v>
      </c>
      <c r="BW4952">
        <v>16.108665699014196</v>
      </c>
      <c r="BX4952">
        <v>33.986891587544456</v>
      </c>
      <c r="BY4952">
        <v>33.1298345372184</v>
      </c>
      <c r="BZ4952">
        <v>1174.1924639568401</v>
      </c>
      <c r="CA4952">
        <v>178.62366287159293</v>
      </c>
      <c r="CB4952">
        <v>217.1035398007329</v>
      </c>
      <c r="CC4952" s="156">
        <v>1.1000000000000001</v>
      </c>
      <c r="CD4952">
        <v>1650</v>
      </c>
      <c r="CE4952">
        <v>0.10575997983037544</v>
      </c>
      <c r="CF4952">
        <v>4.4344059515271006</v>
      </c>
      <c r="CG4952">
        <v>0.13544489224713976</v>
      </c>
      <c r="CH4952">
        <v>2.490583717861786</v>
      </c>
      <c r="CI4952">
        <v>16</v>
      </c>
    </row>
    <row r="4953" spans="47:87" x14ac:dyDescent="0.3">
      <c r="AU4953">
        <v>0.3</v>
      </c>
      <c r="AV4953">
        <v>19.699934097981192</v>
      </c>
      <c r="AW4953">
        <v>0.26788795590405862</v>
      </c>
      <c r="AX4953">
        <v>1.7693583811310323</v>
      </c>
      <c r="AY4953">
        <v>301.70721067278453</v>
      </c>
      <c r="AZ4953">
        <v>0.10205201336080111</v>
      </c>
      <c r="BA4953">
        <v>412.75798745671204</v>
      </c>
      <c r="BB4953">
        <v>362.58549974343214</v>
      </c>
      <c r="BC4953">
        <v>1</v>
      </c>
      <c r="BD4953">
        <v>45.048269784372586</v>
      </c>
      <c r="BE4953">
        <v>104.50561638480183</v>
      </c>
      <c r="BF4953">
        <v>20.66503547151477</v>
      </c>
      <c r="BG4953">
        <v>5.1845218431369178</v>
      </c>
      <c r="BH4953">
        <v>432.89880290283372</v>
      </c>
      <c r="BI4953">
        <v>0.19999999999999998</v>
      </c>
      <c r="BJ4953">
        <v>2449.5197298580902</v>
      </c>
      <c r="BK4953">
        <v>697.19516838612981</v>
      </c>
      <c r="BL4953">
        <v>875.82544340143045</v>
      </c>
      <c r="BM4953">
        <v>924.31908716868031</v>
      </c>
      <c r="BN4953">
        <v>203.58126743694228</v>
      </c>
      <c r="BO4953">
        <v>24.205548334690906</v>
      </c>
      <c r="BP4953">
        <v>4.1258535099510114E-2</v>
      </c>
      <c r="BQ4953">
        <v>100</v>
      </c>
      <c r="BR4953">
        <v>335.29028819246781</v>
      </c>
      <c r="BS4953">
        <v>4.8840712787000785E-2</v>
      </c>
      <c r="BT4953">
        <v>3.2056350197056559E-4</v>
      </c>
      <c r="BU4953">
        <v>0</v>
      </c>
      <c r="BV4953">
        <v>0.54767673383046078</v>
      </c>
      <c r="BW4953">
        <v>13.65405416797118</v>
      </c>
      <c r="BX4953">
        <v>37.357690559240737</v>
      </c>
      <c r="BY4953">
        <v>38.311479075674754</v>
      </c>
      <c r="BZ4953">
        <v>1052.6311680531335</v>
      </c>
      <c r="CA4953">
        <v>256.24313862183442</v>
      </c>
      <c r="CB4953">
        <v>221.31033174044362</v>
      </c>
      <c r="CC4953" s="156">
        <v>1.1499999999999999</v>
      </c>
      <c r="CD4953">
        <v>670</v>
      </c>
      <c r="CE4953">
        <v>0.17884166125708556</v>
      </c>
      <c r="CF4953">
        <v>5.7757455733500436</v>
      </c>
      <c r="CG4953">
        <v>0.2562491963939928</v>
      </c>
      <c r="CH4953">
        <v>12.889520165555792</v>
      </c>
      <c r="CI4953">
        <v>7</v>
      </c>
    </row>
    <row r="4954" spans="47:87" x14ac:dyDescent="0.3">
      <c r="AU4954">
        <v>0.3</v>
      </c>
      <c r="AV4954">
        <v>20.312386257736968</v>
      </c>
      <c r="AW4954">
        <v>0.29953438764776369</v>
      </c>
      <c r="AX4954">
        <v>0.37959275089373207</v>
      </c>
      <c r="AY4954">
        <v>304.44038087141143</v>
      </c>
      <c r="AZ4954">
        <v>8.2854344847265601E-2</v>
      </c>
      <c r="BA4954">
        <v>459.15406001554692</v>
      </c>
      <c r="BB4954">
        <v>310.22781691684264</v>
      </c>
      <c r="BC4954">
        <v>1</v>
      </c>
      <c r="BD4954">
        <v>35.348237360091467</v>
      </c>
      <c r="BE4954">
        <v>119.73669231421066</v>
      </c>
      <c r="BF4954">
        <v>17.756518951515638</v>
      </c>
      <c r="BG4954">
        <v>4.710372792486555</v>
      </c>
      <c r="BH4954">
        <v>425.777836645496</v>
      </c>
      <c r="BI4954">
        <v>0.20000000000000004</v>
      </c>
      <c r="BJ4954">
        <v>2704.1853879996552</v>
      </c>
      <c r="BK4954">
        <v>676.70729729334789</v>
      </c>
      <c r="BL4954">
        <v>831.80247621568094</v>
      </c>
      <c r="BM4954">
        <v>1085.4084930301119</v>
      </c>
      <c r="BN4954">
        <v>200.1547053598519</v>
      </c>
      <c r="BO4954">
        <v>26.998376610174471</v>
      </c>
      <c r="BP4954">
        <v>5.4371541537118304E-2</v>
      </c>
      <c r="BQ4954">
        <v>100</v>
      </c>
      <c r="BR4954">
        <v>296.46483374068674</v>
      </c>
      <c r="BS4954">
        <v>5.2461863719774134E-2</v>
      </c>
      <c r="BT4954">
        <v>2.9383269731988229E-4</v>
      </c>
      <c r="BU4954">
        <v>70.065702661390745</v>
      </c>
      <c r="BV4954">
        <v>0.6039858126432156</v>
      </c>
      <c r="BW4954">
        <v>14.527040157799625</v>
      </c>
      <c r="BX4954">
        <v>38.463984562362405</v>
      </c>
      <c r="BY4954">
        <v>32.822656777833117</v>
      </c>
      <c r="BZ4954">
        <v>822.62016838573516</v>
      </c>
      <c r="CA4954">
        <v>297.31336722781731</v>
      </c>
      <c r="CB4954">
        <v>230.60720009840603</v>
      </c>
      <c r="CC4954" s="156">
        <v>0.98</v>
      </c>
      <c r="CD4954">
        <v>1770</v>
      </c>
      <c r="CE4954">
        <v>0.18293162061533308</v>
      </c>
      <c r="CF4954">
        <v>5.484072573470212</v>
      </c>
      <c r="CG4954">
        <v>0.22027009680976969</v>
      </c>
      <c r="CH4954">
        <v>11.334435513071345</v>
      </c>
      <c r="CI4954">
        <v>8</v>
      </c>
    </row>
    <row r="4955" spans="47:87" x14ac:dyDescent="0.3">
      <c r="AU4955">
        <v>0.3</v>
      </c>
      <c r="AV4955">
        <v>19.440266752605059</v>
      </c>
      <c r="AW4955">
        <v>0.31200643514265852</v>
      </c>
      <c r="AX4955">
        <v>0.8872961703283978</v>
      </c>
      <c r="AY4955">
        <v>357.83313874801479</v>
      </c>
      <c r="AZ4955">
        <v>0.10526579141971658</v>
      </c>
      <c r="BA4955">
        <v>397.1937007481215</v>
      </c>
      <c r="BB4955">
        <v>364.6309571610733</v>
      </c>
      <c r="BC4955">
        <v>1</v>
      </c>
      <c r="BD4955">
        <v>41.291971967216675</v>
      </c>
      <c r="BE4955">
        <v>99.401746289352573</v>
      </c>
      <c r="BF4955">
        <v>25.188025989570832</v>
      </c>
      <c r="BG4955">
        <v>5.5022936591515776</v>
      </c>
      <c r="BH4955">
        <v>413.70932499665219</v>
      </c>
      <c r="BI4955">
        <v>0.20000000000000004</v>
      </c>
      <c r="BJ4955">
        <v>2838.6144741490612</v>
      </c>
      <c r="BK4955">
        <v>686.48112056791672</v>
      </c>
      <c r="BL4955">
        <v>876.99677286302449</v>
      </c>
      <c r="BM4955">
        <v>1030.7048888063155</v>
      </c>
      <c r="BN4955">
        <v>104.22277217957341</v>
      </c>
      <c r="BO4955">
        <v>28.064423427920953</v>
      </c>
      <c r="BP4955">
        <v>6.359531947109083E-2</v>
      </c>
      <c r="BQ4955">
        <v>100</v>
      </c>
      <c r="BR4955">
        <v>397.01326110270338</v>
      </c>
      <c r="BS4955">
        <v>5.4156265401977599E-2</v>
      </c>
      <c r="BT4955">
        <v>3.0996431350364311E-4</v>
      </c>
      <c r="BU4955">
        <v>0</v>
      </c>
      <c r="BV4955">
        <v>0.5374144568022784</v>
      </c>
      <c r="BW4955">
        <v>14.227858633675478</v>
      </c>
      <c r="BX4955">
        <v>39.09547266389206</v>
      </c>
      <c r="BY4955">
        <v>31.533918432191076</v>
      </c>
      <c r="BZ4955">
        <v>937.38424490593241</v>
      </c>
      <c r="CA4955">
        <v>286.3257051181339</v>
      </c>
      <c r="CB4955">
        <v>230.17740336455097</v>
      </c>
      <c r="CC4955" s="156">
        <v>0.86</v>
      </c>
      <c r="CD4955">
        <v>1770</v>
      </c>
      <c r="CE4955">
        <v>0.11153130299144998</v>
      </c>
      <c r="CF4955">
        <v>5.2831504487007432</v>
      </c>
      <c r="CG4955">
        <v>0.1534206271825577</v>
      </c>
      <c r="CH4955">
        <v>7.9242663586118747</v>
      </c>
      <c r="CI4955">
        <v>12</v>
      </c>
    </row>
    <row r="4956" spans="47:87" x14ac:dyDescent="0.3">
      <c r="AU4956">
        <v>0.3</v>
      </c>
      <c r="AV4956">
        <v>21.177207638977254</v>
      </c>
      <c r="AW4956">
        <v>0.26888189477633473</v>
      </c>
      <c r="AX4956">
        <v>1.2453583292609021</v>
      </c>
      <c r="AY4956">
        <v>311.50092291361386</v>
      </c>
      <c r="AZ4956">
        <v>8.4885881412904388E-2</v>
      </c>
      <c r="BA4956">
        <v>489.60716115656567</v>
      </c>
      <c r="BB4956">
        <v>322.02034593960383</v>
      </c>
      <c r="BC4956">
        <v>1</v>
      </c>
      <c r="BD4956">
        <v>46.838238768972751</v>
      </c>
      <c r="BE4956">
        <v>108.69157944565298</v>
      </c>
      <c r="BF4956">
        <v>14.121010316371807</v>
      </c>
      <c r="BG4956">
        <v>4.4204289773073322</v>
      </c>
      <c r="BH4956">
        <v>402.02172140270005</v>
      </c>
      <c r="BI4956">
        <v>0.19999999999999998</v>
      </c>
      <c r="BJ4956">
        <v>2247.7451672882848</v>
      </c>
      <c r="BK4956">
        <v>689.96170233457315</v>
      </c>
      <c r="BL4956">
        <v>870.97041211650082</v>
      </c>
      <c r="BM4956">
        <v>809.92768729772126</v>
      </c>
      <c r="BN4956">
        <v>148.47821270207589</v>
      </c>
      <c r="BO4956">
        <v>24.216332658353245</v>
      </c>
      <c r="BP4956">
        <v>5.1085977414205744E-2</v>
      </c>
      <c r="BQ4956">
        <v>100</v>
      </c>
      <c r="BR4956">
        <v>367.36161083312822</v>
      </c>
      <c r="BS4956">
        <v>5.4316655178656054E-2</v>
      </c>
      <c r="BT4956">
        <v>3.1230672462890114E-4</v>
      </c>
      <c r="BU4956">
        <v>0</v>
      </c>
      <c r="BV4956">
        <v>0.54244397344973616</v>
      </c>
      <c r="BW4956">
        <v>14.50141691101388</v>
      </c>
      <c r="BX4956">
        <v>37.973124779735073</v>
      </c>
      <c r="BY4956">
        <v>29.696876146211881</v>
      </c>
      <c r="BZ4956">
        <v>873.27972364016216</v>
      </c>
      <c r="CA4956">
        <v>232.04248671599188</v>
      </c>
      <c r="CB4956">
        <v>265.8455003360753</v>
      </c>
      <c r="CC4956" s="156">
        <v>1.04</v>
      </c>
      <c r="CD4956">
        <v>2030</v>
      </c>
      <c r="CE4956">
        <v>5.2194030323522878E-2</v>
      </c>
      <c r="CF4956">
        <v>2.58999194130595</v>
      </c>
      <c r="CG4956">
        <v>9.3574292482438093E-2</v>
      </c>
      <c r="CH4956">
        <v>-10.331146090585944</v>
      </c>
      <c r="CI4956" t="s">
        <v>479</v>
      </c>
    </row>
    <row r="4957" spans="47:87" x14ac:dyDescent="0.3">
      <c r="AU4957">
        <v>0.3</v>
      </c>
      <c r="AV4957">
        <v>18.107670531427342</v>
      </c>
      <c r="AW4957">
        <v>0.34010693812150788</v>
      </c>
      <c r="AX4957">
        <v>0.62542506783106711</v>
      </c>
      <c r="AY4957">
        <v>350.45523500036865</v>
      </c>
      <c r="AZ4957">
        <v>0.11017705243277867</v>
      </c>
      <c r="BA4957">
        <v>440.4183999959356</v>
      </c>
      <c r="BB4957">
        <v>330.68952468119625</v>
      </c>
      <c r="BC4957">
        <v>1</v>
      </c>
      <c r="BD4957">
        <v>41.788873634303073</v>
      </c>
      <c r="BE4957">
        <v>106.67779207851953</v>
      </c>
      <c r="BF4957">
        <v>16.072455100970796</v>
      </c>
      <c r="BG4957">
        <v>3.2965867095012857</v>
      </c>
      <c r="BH4957">
        <v>426.55001877435762</v>
      </c>
      <c r="BI4957">
        <v>0.2</v>
      </c>
      <c r="BJ4957">
        <v>2536.1342784459002</v>
      </c>
      <c r="BK4957">
        <v>690.9207199865823</v>
      </c>
      <c r="BL4957">
        <v>900.7897911987867</v>
      </c>
      <c r="BM4957">
        <v>799.37068351391304</v>
      </c>
      <c r="BN4957">
        <v>148.85606392492946</v>
      </c>
      <c r="BO4957">
        <v>30.682688690664325</v>
      </c>
      <c r="BP4957">
        <v>5.8342259097776357E-2</v>
      </c>
      <c r="BQ4957">
        <v>100</v>
      </c>
      <c r="BR4957">
        <v>378.7230295871903</v>
      </c>
      <c r="BS4957">
        <v>5.6454800087579159E-2</v>
      </c>
      <c r="BT4957">
        <v>3.0144522256768218E-4</v>
      </c>
      <c r="BU4957">
        <v>0</v>
      </c>
      <c r="BV4957">
        <v>0.53293281101933787</v>
      </c>
      <c r="BW4957">
        <v>14.300788666179365</v>
      </c>
      <c r="BX4957">
        <v>33.210518235064583</v>
      </c>
      <c r="BY4957">
        <v>36.808149841182306</v>
      </c>
      <c r="BZ4957">
        <v>1117.1747201540682</v>
      </c>
      <c r="CA4957">
        <v>229.83828327238754</v>
      </c>
      <c r="CB4957">
        <v>220.34930936072502</v>
      </c>
      <c r="CC4957" s="156">
        <v>0.72</v>
      </c>
      <c r="CD4957">
        <v>2070</v>
      </c>
      <c r="CE4957">
        <v>0.13842413868006487</v>
      </c>
      <c r="CF4957">
        <v>5.5843378271126829</v>
      </c>
      <c r="CG4957">
        <v>0.18087528263591796</v>
      </c>
      <c r="CH4957">
        <v>6.5567384564461397</v>
      </c>
      <c r="CI4957">
        <v>11</v>
      </c>
    </row>
    <row r="4958" spans="47:87" x14ac:dyDescent="0.3">
      <c r="AU4958">
        <v>0.3</v>
      </c>
      <c r="AV4958">
        <v>18.081230081087746</v>
      </c>
      <c r="AW4958">
        <v>0.30312323096922777</v>
      </c>
      <c r="AX4958">
        <v>1.6339145665617525</v>
      </c>
      <c r="AY4958">
        <v>336.95766347464786</v>
      </c>
      <c r="AZ4958">
        <v>0.10474764854418044</v>
      </c>
      <c r="BA4958">
        <v>397.04342953911237</v>
      </c>
      <c r="BB4958">
        <v>396.98193223115192</v>
      </c>
      <c r="BC4958">
        <v>1</v>
      </c>
      <c r="BD4958">
        <v>36.139144729244748</v>
      </c>
      <c r="BE4958">
        <v>101.77976300038371</v>
      </c>
      <c r="BF4958">
        <v>9.4205117031593435</v>
      </c>
      <c r="BG4958">
        <v>5.2909821428246024</v>
      </c>
      <c r="BH4958">
        <v>421.46083406660205</v>
      </c>
      <c r="BI4958">
        <v>0.2</v>
      </c>
      <c r="BJ4958">
        <v>2173.9767834445761</v>
      </c>
      <c r="BK4958">
        <v>673.09416182235168</v>
      </c>
      <c r="BL4958">
        <v>872.52035584980513</v>
      </c>
      <c r="BM4958">
        <v>855.95338124375758</v>
      </c>
      <c r="BN4958">
        <v>147.44891017693266</v>
      </c>
      <c r="BO4958">
        <v>27.284211994023654</v>
      </c>
      <c r="BP4958">
        <v>5.9489325351617967E-2</v>
      </c>
      <c r="BQ4958">
        <v>100</v>
      </c>
      <c r="BR4958">
        <v>348.0143818406205</v>
      </c>
      <c r="BS4958">
        <v>5.4340847287070684E-2</v>
      </c>
      <c r="BT4958">
        <v>2.7197197916068003E-4</v>
      </c>
      <c r="BU4958">
        <v>0</v>
      </c>
      <c r="BV4958">
        <v>0.57205095977826348</v>
      </c>
      <c r="BW4958">
        <v>13.951159089648156</v>
      </c>
      <c r="BX4958">
        <v>35.115262112390148</v>
      </c>
      <c r="BY4958">
        <v>35.699938199606919</v>
      </c>
      <c r="BZ4958">
        <v>1154.46657792936</v>
      </c>
      <c r="CA4958">
        <v>246.39663223284165</v>
      </c>
      <c r="CB4958">
        <v>221.30444978241283</v>
      </c>
      <c r="CC4958" s="156">
        <v>0.78</v>
      </c>
      <c r="CD4958">
        <v>1600</v>
      </c>
      <c r="CE4958">
        <v>0.19362028166870782</v>
      </c>
      <c r="CF4958">
        <v>7.107871144580356</v>
      </c>
      <c r="CG4958">
        <v>0.25426281292950492</v>
      </c>
      <c r="CH4958">
        <v>22.424964161989564</v>
      </c>
      <c r="CI4958">
        <v>7</v>
      </c>
    </row>
    <row r="4959" spans="47:87" x14ac:dyDescent="0.3">
      <c r="AU4959">
        <v>0.3</v>
      </c>
      <c r="AV4959">
        <v>20.403022995948906</v>
      </c>
      <c r="AW4959">
        <v>0.30445199994869893</v>
      </c>
      <c r="AX4959">
        <v>0.4779026697747274</v>
      </c>
      <c r="AY4959">
        <v>345.66177370703048</v>
      </c>
      <c r="AZ4959">
        <v>0.10528083394864311</v>
      </c>
      <c r="BA4959">
        <v>360.41431191191987</v>
      </c>
      <c r="BB4959">
        <v>399.92014562711961</v>
      </c>
      <c r="BC4959">
        <v>1</v>
      </c>
      <c r="BD4959">
        <v>38.383236253460268</v>
      </c>
      <c r="BE4959">
        <v>93.837140662832283</v>
      </c>
      <c r="BF4959">
        <v>17.034567445444683</v>
      </c>
      <c r="BG4959">
        <v>3.9275417921477835</v>
      </c>
      <c r="BH4959">
        <v>410.63917197004776</v>
      </c>
      <c r="BI4959">
        <v>0.19999999999999998</v>
      </c>
      <c r="BJ4959">
        <v>2892.9983315100112</v>
      </c>
      <c r="BK4959">
        <v>688.28955350768433</v>
      </c>
      <c r="BL4959">
        <v>824.20503708598096</v>
      </c>
      <c r="BM4959">
        <v>965.6785238178885</v>
      </c>
      <c r="BN4959">
        <v>61.77052418277259</v>
      </c>
      <c r="BO4959">
        <v>27.679041903914875</v>
      </c>
      <c r="BP4959">
        <v>2.6352583365938726E-2</v>
      </c>
      <c r="BQ4959">
        <v>100</v>
      </c>
      <c r="BR4959">
        <v>397.10284904970479</v>
      </c>
      <c r="BS4959">
        <v>5.5599139182891708E-2</v>
      </c>
      <c r="BT4959">
        <v>3.0668639620535978E-4</v>
      </c>
      <c r="BU4959">
        <v>0</v>
      </c>
      <c r="BV4959">
        <v>0.57068091862552928</v>
      </c>
      <c r="BW4959">
        <v>15.27878603668441</v>
      </c>
      <c r="BX4959">
        <v>33.949277496104337</v>
      </c>
      <c r="BY4959">
        <v>30.12207611989378</v>
      </c>
      <c r="BZ4959">
        <v>956.80489492589004</v>
      </c>
      <c r="CA4959">
        <v>323.10982562862392</v>
      </c>
      <c r="CB4959">
        <v>237.12663590535706</v>
      </c>
      <c r="CC4959" s="156">
        <v>0.87</v>
      </c>
      <c r="CD4959">
        <v>850</v>
      </c>
      <c r="CE4959">
        <v>0.300877007920614</v>
      </c>
      <c r="CF4959">
        <v>8.5024470805917254</v>
      </c>
      <c r="CG4959">
        <v>0.37151167065506535</v>
      </c>
      <c r="CH4959">
        <v>37.451936636285701</v>
      </c>
      <c r="CI4959">
        <v>4</v>
      </c>
    </row>
    <row r="4960" spans="47:87" x14ac:dyDescent="0.3">
      <c r="AU4960">
        <v>0.3</v>
      </c>
      <c r="AV4960">
        <v>22.408064908259622</v>
      </c>
      <c r="AW4960">
        <v>0.33179283514384622</v>
      </c>
      <c r="AX4960">
        <v>0.84361777566646667</v>
      </c>
      <c r="AY4960">
        <v>341.48257779898296</v>
      </c>
      <c r="AZ4960">
        <v>9.6821767200097414E-2</v>
      </c>
      <c r="BA4960">
        <v>494.15915534704737</v>
      </c>
      <c r="BB4960">
        <v>360.60041972063698</v>
      </c>
      <c r="BC4960">
        <v>1</v>
      </c>
      <c r="BD4960">
        <v>36.525956341661249</v>
      </c>
      <c r="BE4960">
        <v>117.09236832207496</v>
      </c>
      <c r="BF4960">
        <v>20.016724988429218</v>
      </c>
      <c r="BG4960">
        <v>6.0692864662368189</v>
      </c>
      <c r="BH4960">
        <v>422.60108462171377</v>
      </c>
      <c r="BI4960">
        <v>0.20000000000000007</v>
      </c>
      <c r="BJ4960">
        <v>2644.4786010323019</v>
      </c>
      <c r="BK4960">
        <v>678.8089989474521</v>
      </c>
      <c r="BL4960">
        <v>866.95174731825409</v>
      </c>
      <c r="BM4960">
        <v>836.03837231937405</v>
      </c>
      <c r="BN4960">
        <v>217.39561090594825</v>
      </c>
      <c r="BO4960">
        <v>29.988080387999108</v>
      </c>
      <c r="BP4960">
        <v>5.0239624333261561E-2</v>
      </c>
      <c r="BQ4960">
        <v>100</v>
      </c>
      <c r="BR4960">
        <v>311.73683610319324</v>
      </c>
      <c r="BS4960">
        <v>5.4464895436137334E-2</v>
      </c>
      <c r="BT4960">
        <v>2.903623319433334E-4</v>
      </c>
      <c r="BU4960">
        <v>1.4745569143044455</v>
      </c>
      <c r="BV4960">
        <v>0.51614192620472588</v>
      </c>
      <c r="BW4960">
        <v>14.168521972140812</v>
      </c>
      <c r="BX4960">
        <v>36.792221814454905</v>
      </c>
      <c r="BY4960">
        <v>29.892140776736788</v>
      </c>
      <c r="BZ4960">
        <v>1039.5627872393886</v>
      </c>
      <c r="CA4960">
        <v>259.01204501983528</v>
      </c>
      <c r="CB4960">
        <v>222.02280335507965</v>
      </c>
      <c r="CC4960" s="156">
        <v>0.95</v>
      </c>
      <c r="CD4960">
        <v>1480</v>
      </c>
      <c r="CE4960">
        <v>0.11551450701020682</v>
      </c>
      <c r="CF4960">
        <v>4.8200470871112131</v>
      </c>
      <c r="CG4960">
        <v>0.1488397359755316</v>
      </c>
      <c r="CH4960">
        <v>4.6911021019326817</v>
      </c>
      <c r="CI4960">
        <v>13</v>
      </c>
    </row>
    <row r="4961" spans="47:87" x14ac:dyDescent="0.3">
      <c r="AU4961">
        <v>0.3</v>
      </c>
      <c r="AV4961">
        <v>21.21935005127299</v>
      </c>
      <c r="AW4961">
        <v>0.35080835363053769</v>
      </c>
      <c r="AX4961">
        <v>1.3712244926908719</v>
      </c>
      <c r="AY4961">
        <v>303.60554892479382</v>
      </c>
      <c r="AZ4961">
        <v>0.11542932938603077</v>
      </c>
      <c r="BA4961">
        <v>490.3309513713852</v>
      </c>
      <c r="BB4961">
        <v>393.8103669187613</v>
      </c>
      <c r="BC4961">
        <v>1</v>
      </c>
      <c r="BD4961">
        <v>49.899980206072662</v>
      </c>
      <c r="BE4961">
        <v>110.7264020611932</v>
      </c>
      <c r="BF4961">
        <v>14.761441799697639</v>
      </c>
      <c r="BG4961">
        <v>5.1686231142035268</v>
      </c>
      <c r="BH4961">
        <v>430.49377712274918</v>
      </c>
      <c r="BI4961">
        <v>0.20000000000000009</v>
      </c>
      <c r="BJ4961">
        <v>2468.5656974546814</v>
      </c>
      <c r="BK4961">
        <v>685.10358795025957</v>
      </c>
      <c r="BL4961">
        <v>921.33425479721109</v>
      </c>
      <c r="BM4961">
        <v>995.51101595736691</v>
      </c>
      <c r="BN4961">
        <v>139.36209107512636</v>
      </c>
      <c r="BO4961">
        <v>31.562386756012899</v>
      </c>
      <c r="BP4961">
        <v>7.0571941098991148E-2</v>
      </c>
      <c r="BQ4961">
        <v>100</v>
      </c>
      <c r="BR4961">
        <v>404.00603941899737</v>
      </c>
      <c r="BS4961">
        <v>5.5093589631894542E-2</v>
      </c>
      <c r="BT4961">
        <v>3.011845589930641E-4</v>
      </c>
      <c r="BU4961">
        <v>0</v>
      </c>
      <c r="BV4961">
        <v>0.47601165613388663</v>
      </c>
      <c r="BW4961">
        <v>15.107300022448767</v>
      </c>
      <c r="BX4961">
        <v>36.534907465765208</v>
      </c>
      <c r="BY4961">
        <v>25.96827228011928</v>
      </c>
      <c r="BZ4961">
        <v>888.8064504864484</v>
      </c>
      <c r="CA4961">
        <v>248.40185853996391</v>
      </c>
      <c r="CB4961">
        <v>258.7505522564274</v>
      </c>
      <c r="CC4961" s="156">
        <v>0.88</v>
      </c>
      <c r="CD4961">
        <v>1910</v>
      </c>
      <c r="CE4961">
        <v>0.11693562728174789</v>
      </c>
      <c r="CF4961">
        <v>4.4896503043143934</v>
      </c>
      <c r="CG4961">
        <v>0.15408163171368167</v>
      </c>
      <c r="CH4961">
        <v>2.1723573953053457</v>
      </c>
      <c r="CI4961">
        <v>17</v>
      </c>
    </row>
    <row r="4962" spans="47:87" x14ac:dyDescent="0.3">
      <c r="AU4962">
        <v>0.3</v>
      </c>
      <c r="AV4962">
        <v>19.897629286578386</v>
      </c>
      <c r="AW4962">
        <v>0.26766448828742834</v>
      </c>
      <c r="AX4962">
        <v>0.81736059351458556</v>
      </c>
      <c r="AY4962">
        <v>304.47370822975472</v>
      </c>
      <c r="AZ4962">
        <v>0.10670088423740862</v>
      </c>
      <c r="BA4962">
        <v>337.77210338743106</v>
      </c>
      <c r="BB4962">
        <v>352.73467688772234</v>
      </c>
      <c r="BC4962">
        <v>1</v>
      </c>
      <c r="BD4962">
        <v>38.495969070947112</v>
      </c>
      <c r="BE4962">
        <v>95.784802147395794</v>
      </c>
      <c r="BF4962">
        <v>15.731026855459319</v>
      </c>
      <c r="BG4962">
        <v>7.2124081853484165</v>
      </c>
      <c r="BH4962">
        <v>431.77323027304442</v>
      </c>
      <c r="BI4962">
        <v>0.19999999999999996</v>
      </c>
      <c r="BJ4962">
        <v>2536.6988243460269</v>
      </c>
      <c r="BK4962">
        <v>683.96394776604859</v>
      </c>
      <c r="BL4962">
        <v>860.99927291885376</v>
      </c>
      <c r="BM4962">
        <v>955.76386721102062</v>
      </c>
      <c r="BN4962">
        <v>209.8368864394831</v>
      </c>
      <c r="BO4962">
        <v>24.218749899970792</v>
      </c>
      <c r="BP4962">
        <v>3.714904938530926E-2</v>
      </c>
      <c r="BQ4962">
        <v>100</v>
      </c>
      <c r="BR4962">
        <v>374.629795648335</v>
      </c>
      <c r="BS4962">
        <v>5.1208021985138727E-2</v>
      </c>
      <c r="BT4962">
        <v>3.1257325984631278E-4</v>
      </c>
      <c r="BU4962">
        <v>0</v>
      </c>
      <c r="BV4962">
        <v>0.55457321362997236</v>
      </c>
      <c r="BW4962">
        <v>13.904947435434933</v>
      </c>
      <c r="BX4962">
        <v>34.80570704677919</v>
      </c>
      <c r="BY4962">
        <v>38.32320157461961</v>
      </c>
      <c r="BZ4962">
        <v>813.00537801449559</v>
      </c>
      <c r="CA4962">
        <v>353.44298812283466</v>
      </c>
      <c r="CB4962">
        <v>223.67366159803939</v>
      </c>
      <c r="CC4962" s="156">
        <v>0.98</v>
      </c>
      <c r="CD4962">
        <v>1160</v>
      </c>
      <c r="CE4962">
        <v>0.27400655125162565</v>
      </c>
      <c r="CF4962">
        <v>9.250823571106336</v>
      </c>
      <c r="CG4962">
        <v>0.33640428438423431</v>
      </c>
      <c r="CH4962">
        <v>47.474356950943211</v>
      </c>
      <c r="CI4962">
        <v>4</v>
      </c>
    </row>
    <row r="4963" spans="47:87" x14ac:dyDescent="0.3">
      <c r="AU4963">
        <v>0.3</v>
      </c>
      <c r="AV4963">
        <v>19.714204093306559</v>
      </c>
      <c r="AW4963">
        <v>0.35867037711184874</v>
      </c>
      <c r="AX4963">
        <v>0.59727915112065832</v>
      </c>
      <c r="AY4963">
        <v>349.82572986247709</v>
      </c>
      <c r="AZ4963">
        <v>8.2955427967128292E-2</v>
      </c>
      <c r="BA4963">
        <v>329.75457786292321</v>
      </c>
      <c r="BB4963">
        <v>304.12374109390242</v>
      </c>
      <c r="BC4963">
        <v>1</v>
      </c>
      <c r="BD4963">
        <v>43.52622295026616</v>
      </c>
      <c r="BE4963">
        <v>92.831464332352056</v>
      </c>
      <c r="BF4963">
        <v>17.391075143264302</v>
      </c>
      <c r="BG4963">
        <v>5.1929184000639692</v>
      </c>
      <c r="BH4963">
        <v>405.54937636985255</v>
      </c>
      <c r="BI4963">
        <v>0.19999999999999998</v>
      </c>
      <c r="BJ4963">
        <v>2404.1787790652929</v>
      </c>
      <c r="BK4963">
        <v>688.08555275553317</v>
      </c>
      <c r="BL4963">
        <v>946.00653189335026</v>
      </c>
      <c r="BM4963">
        <v>808.17151773307933</v>
      </c>
      <c r="BN4963">
        <v>203.43220875080596</v>
      </c>
      <c r="BO4963">
        <v>32.654956357523325</v>
      </c>
      <c r="BP4963">
        <v>2.5579572261864025E-2</v>
      </c>
      <c r="BQ4963">
        <v>100</v>
      </c>
      <c r="BR4963">
        <v>450.564614137793</v>
      </c>
      <c r="BS4963">
        <v>5.431560009054448E-2</v>
      </c>
      <c r="BT4963">
        <v>3.0544677875698865E-4</v>
      </c>
      <c r="BU4963">
        <v>0</v>
      </c>
      <c r="BV4963">
        <v>0.55441178046222095</v>
      </c>
      <c r="BW4963">
        <v>13.612191280819676</v>
      </c>
      <c r="BX4963">
        <v>35.416873149355084</v>
      </c>
      <c r="BY4963">
        <v>32.567035478710139</v>
      </c>
      <c r="BZ4963">
        <v>945.83635797063573</v>
      </c>
      <c r="CA4963">
        <v>283.0924995143007</v>
      </c>
      <c r="CB4963">
        <v>232.81746721458009</v>
      </c>
      <c r="CC4963" s="156">
        <v>1.38</v>
      </c>
      <c r="CD4963">
        <v>1300</v>
      </c>
      <c r="CE4963">
        <v>0.16734126780722147</v>
      </c>
      <c r="CF4963">
        <v>6.4797332689727112</v>
      </c>
      <c r="CG4963">
        <v>0.20215974121932329</v>
      </c>
      <c r="CH4963">
        <v>22.002005978347878</v>
      </c>
      <c r="CI4963">
        <v>8</v>
      </c>
    </row>
    <row r="4964" spans="47:87" x14ac:dyDescent="0.3">
      <c r="AU4964">
        <v>0.3</v>
      </c>
      <c r="AV4964">
        <v>20.893150506692457</v>
      </c>
      <c r="AW4964">
        <v>0.3216257735887354</v>
      </c>
      <c r="AX4964">
        <v>0.37058049346400573</v>
      </c>
      <c r="AY4964">
        <v>321.41467600035145</v>
      </c>
      <c r="AZ4964">
        <v>9.2205420415052711E-2</v>
      </c>
      <c r="BA4964">
        <v>500.65938002519999</v>
      </c>
      <c r="BB4964">
        <v>371.17303891055872</v>
      </c>
      <c r="BC4964">
        <v>1</v>
      </c>
      <c r="BD4964">
        <v>49.888214843682817</v>
      </c>
      <c r="BE4964">
        <v>93.414805669683915</v>
      </c>
      <c r="BF4964">
        <v>16.082292644150691</v>
      </c>
      <c r="BG4964">
        <v>4.9638736983424998</v>
      </c>
      <c r="BH4964">
        <v>444.37598713730142</v>
      </c>
      <c r="BI4964">
        <v>0.20000000000000009</v>
      </c>
      <c r="BJ4964">
        <v>2319.8731508973246</v>
      </c>
      <c r="BK4964">
        <v>700.0491105906674</v>
      </c>
      <c r="BL4964">
        <v>870.07602483826372</v>
      </c>
      <c r="BM4964">
        <v>977.21621342844389</v>
      </c>
      <c r="BN4964">
        <v>168.83697827340376</v>
      </c>
      <c r="BO4964">
        <v>29.056266756301238</v>
      </c>
      <c r="BP4964">
        <v>5.0272863167784163E-2</v>
      </c>
      <c r="BQ4964">
        <v>100</v>
      </c>
      <c r="BR4964">
        <v>332.21570672030981</v>
      </c>
      <c r="BS4964">
        <v>5.0945021602820204E-2</v>
      </c>
      <c r="BT4964">
        <v>2.7963884626561772E-4</v>
      </c>
      <c r="BU4964">
        <v>0</v>
      </c>
      <c r="BV4964">
        <v>0.55465303216369399</v>
      </c>
      <c r="BW4964">
        <v>15.67038656317127</v>
      </c>
      <c r="BX4964">
        <v>36.884201005750853</v>
      </c>
      <c r="BY4964">
        <v>32.61637217869869</v>
      </c>
      <c r="BZ4964">
        <v>973.01931037220891</v>
      </c>
      <c r="CA4964">
        <v>268.13898098821477</v>
      </c>
      <c r="CB4964">
        <v>223.80715101228617</v>
      </c>
      <c r="CC4964" s="156">
        <v>0.81</v>
      </c>
      <c r="CD4964">
        <v>2690</v>
      </c>
      <c r="CE4964">
        <v>4.8378543418144071E-2</v>
      </c>
      <c r="CF4964">
        <v>2.9721782453401038</v>
      </c>
      <c r="CG4964">
        <v>8.618848507337859E-2</v>
      </c>
      <c r="CH4964">
        <v>-9.6644011085857802</v>
      </c>
      <c r="CI4964" t="s">
        <v>479</v>
      </c>
    </row>
    <row r="4965" spans="47:87" x14ac:dyDescent="0.3">
      <c r="AU4965">
        <v>0.3</v>
      </c>
      <c r="AV4965">
        <v>18.734631071291982</v>
      </c>
      <c r="AW4965">
        <v>0.3387928723847225</v>
      </c>
      <c r="AX4965">
        <v>1.4754303920509377</v>
      </c>
      <c r="AY4965">
        <v>296.75492031773541</v>
      </c>
      <c r="AZ4965">
        <v>0.10460945297228283</v>
      </c>
      <c r="BA4965">
        <v>425.88422981427897</v>
      </c>
      <c r="BB4965">
        <v>417.60881399816799</v>
      </c>
      <c r="BC4965">
        <v>1</v>
      </c>
      <c r="BD4965">
        <v>36.453602460479352</v>
      </c>
      <c r="BE4965">
        <v>85.481348241288273</v>
      </c>
      <c r="BF4965">
        <v>5.9034168539189613</v>
      </c>
      <c r="BG4965">
        <v>4.7153552634855469</v>
      </c>
      <c r="BH4965">
        <v>445.87162361066839</v>
      </c>
      <c r="BI4965">
        <v>0.20000000000000007</v>
      </c>
      <c r="BJ4965">
        <v>2988.5082298820375</v>
      </c>
      <c r="BK4965">
        <v>681.91853653626538</v>
      </c>
      <c r="BL4965">
        <v>922.22913312844491</v>
      </c>
      <c r="BM4965">
        <v>943.40496582037497</v>
      </c>
      <c r="BN4965">
        <v>147.34154296716341</v>
      </c>
      <c r="BO4965">
        <v>30.421328032015349</v>
      </c>
      <c r="BP4965">
        <v>7.5471237660678175E-2</v>
      </c>
      <c r="BQ4965">
        <v>100</v>
      </c>
      <c r="BR4965">
        <v>349.4738499539003</v>
      </c>
      <c r="BS4965">
        <v>5.358162577599615E-2</v>
      </c>
      <c r="BT4965">
        <v>3.0559054024673657E-4</v>
      </c>
      <c r="BU4965">
        <v>0</v>
      </c>
      <c r="BV4965">
        <v>0.51846875613252263</v>
      </c>
      <c r="BW4965">
        <v>14.739666275695496</v>
      </c>
      <c r="BX4965">
        <v>36.75581691957386</v>
      </c>
      <c r="BY4965">
        <v>30.262836346191996</v>
      </c>
      <c r="BZ4965">
        <v>769.48894179960359</v>
      </c>
      <c r="CA4965">
        <v>305.29541805039548</v>
      </c>
      <c r="CB4965">
        <v>235.50927780333879</v>
      </c>
      <c r="CC4965" s="156">
        <v>0.87</v>
      </c>
      <c r="CD4965">
        <v>1840</v>
      </c>
      <c r="CE4965">
        <v>0.11004605666625533</v>
      </c>
      <c r="CF4965">
        <v>3.654187800781556</v>
      </c>
      <c r="CG4965">
        <v>0.12398687592180679</v>
      </c>
      <c r="CH4965">
        <v>0.16535345473790578</v>
      </c>
      <c r="CI4965">
        <v>20</v>
      </c>
    </row>
    <row r="4966" spans="47:87" x14ac:dyDescent="0.3">
      <c r="AU4966">
        <v>0.3</v>
      </c>
      <c r="AV4966">
        <v>21.386232069080435</v>
      </c>
      <c r="AW4966">
        <v>0.28917053241109975</v>
      </c>
      <c r="AX4966">
        <v>0.60047694049097622</v>
      </c>
      <c r="AY4966">
        <v>325.65526793151935</v>
      </c>
      <c r="AZ4966">
        <v>0.1117524917476391</v>
      </c>
      <c r="BA4966">
        <v>453.404814741797</v>
      </c>
      <c r="BB4966">
        <v>308.24547110539089</v>
      </c>
      <c r="BC4966">
        <v>1</v>
      </c>
      <c r="BD4966">
        <v>39.725692051919019</v>
      </c>
      <c r="BE4966">
        <v>110.41304428769271</v>
      </c>
      <c r="BF4966">
        <v>26.93353586831639</v>
      </c>
      <c r="BG4966">
        <v>4.7732914162042013</v>
      </c>
      <c r="BH4966">
        <v>375.98220944551497</v>
      </c>
      <c r="BI4966">
        <v>0.20000000000000004</v>
      </c>
      <c r="BJ4966">
        <v>2628.1920023216408</v>
      </c>
      <c r="BK4966">
        <v>697.79103131970726</v>
      </c>
      <c r="BL4966">
        <v>940.74349752114119</v>
      </c>
      <c r="BM4966">
        <v>914.20652915688026</v>
      </c>
      <c r="BN4966">
        <v>134.21128006980359</v>
      </c>
      <c r="BO4966">
        <v>25.988023057827625</v>
      </c>
      <c r="BP4966">
        <v>6.1584104093993695E-2</v>
      </c>
      <c r="BQ4966">
        <v>100</v>
      </c>
      <c r="BR4966">
        <v>278.94776945501224</v>
      </c>
      <c r="BS4966">
        <v>5.4864687252053478E-2</v>
      </c>
      <c r="BT4966">
        <v>2.9712157990174096E-4</v>
      </c>
      <c r="BU4966">
        <v>0</v>
      </c>
      <c r="BV4966">
        <v>0.57195352740141447</v>
      </c>
      <c r="BW4966">
        <v>14.671530898668136</v>
      </c>
      <c r="BX4966">
        <v>34.864731489704809</v>
      </c>
      <c r="BY4966">
        <v>33.676706645403499</v>
      </c>
      <c r="BZ4966">
        <v>1105.0556025343265</v>
      </c>
      <c r="CA4966">
        <v>364.40906413126646</v>
      </c>
      <c r="CB4966">
        <v>253.61325091757044</v>
      </c>
      <c r="CC4966" s="156">
        <v>0.76</v>
      </c>
      <c r="CD4966">
        <v>2430</v>
      </c>
      <c r="CE4966">
        <v>0.16563175851211476</v>
      </c>
      <c r="CF4966">
        <v>4.8365429111744671</v>
      </c>
      <c r="CG4966">
        <v>0.19945379514542472</v>
      </c>
      <c r="CH4966">
        <v>17.175130538304337</v>
      </c>
      <c r="CI4966">
        <v>8</v>
      </c>
    </row>
    <row r="4967" spans="47:87" x14ac:dyDescent="0.3">
      <c r="AU4967">
        <v>0.3</v>
      </c>
      <c r="AV4967">
        <v>21.22966641246018</v>
      </c>
      <c r="AW4967">
        <v>0.30575458887980983</v>
      </c>
      <c r="AX4967">
        <v>1.4334418080964566</v>
      </c>
      <c r="AY4967">
        <v>340.55763282443741</v>
      </c>
      <c r="AZ4967">
        <v>0.10080737196351652</v>
      </c>
      <c r="BA4967">
        <v>375.72414632114379</v>
      </c>
      <c r="BB4967">
        <v>302.39145162179244</v>
      </c>
      <c r="BC4967">
        <v>1</v>
      </c>
      <c r="BD4967">
        <v>42.694008891887627</v>
      </c>
      <c r="BE4967">
        <v>96.021643773173665</v>
      </c>
      <c r="BF4967">
        <v>9.6149241673279491</v>
      </c>
      <c r="BG4967">
        <v>3.5959698545885987</v>
      </c>
      <c r="BH4967">
        <v>401.76351184940825</v>
      </c>
      <c r="BI4967">
        <v>0.2</v>
      </c>
      <c r="BJ4967">
        <v>2633.2473783323821</v>
      </c>
      <c r="BK4967">
        <v>700.32988457357237</v>
      </c>
      <c r="BL4967">
        <v>900.05812926329043</v>
      </c>
      <c r="BM4967">
        <v>946.98087950338765</v>
      </c>
      <c r="BN4967">
        <v>183.57884809597414</v>
      </c>
      <c r="BO4967">
        <v>27.861076726596259</v>
      </c>
      <c r="BP4967">
        <v>1.8770430449563117E-2</v>
      </c>
      <c r="BQ4967">
        <v>100</v>
      </c>
      <c r="BR4967">
        <v>350.112072185964</v>
      </c>
      <c r="BS4967">
        <v>5.6086551300962288E-2</v>
      </c>
      <c r="BT4967">
        <v>3.1942375662686527E-4</v>
      </c>
      <c r="BU4967">
        <v>0</v>
      </c>
      <c r="BV4967">
        <v>0.61124018867663321</v>
      </c>
      <c r="BW4967">
        <v>14.263628052377875</v>
      </c>
      <c r="BX4967">
        <v>37.27085640968199</v>
      </c>
      <c r="BY4967">
        <v>32.587945330046821</v>
      </c>
      <c r="BZ4967">
        <v>956.23965214346117</v>
      </c>
      <c r="CA4967">
        <v>406.16396843794405</v>
      </c>
      <c r="CB4967">
        <v>246.21227537079935</v>
      </c>
      <c r="CC4967" s="156">
        <v>0.94</v>
      </c>
      <c r="CD4967">
        <v>1490</v>
      </c>
      <c r="CE4967">
        <v>0.18961273319139527</v>
      </c>
      <c r="CF4967">
        <v>7.0612490726949968</v>
      </c>
      <c r="CG4967">
        <v>0.22696514755150379</v>
      </c>
      <c r="CH4967">
        <v>21.351912253735016</v>
      </c>
      <c r="CI4967">
        <v>7</v>
      </c>
    </row>
    <row r="4968" spans="47:87" x14ac:dyDescent="0.3">
      <c r="AU4968">
        <v>0.3</v>
      </c>
      <c r="AV4968">
        <v>20.490838515781835</v>
      </c>
      <c r="AW4968">
        <v>0.3149082852393853</v>
      </c>
      <c r="AX4968">
        <v>1.4244918438783296</v>
      </c>
      <c r="AY4968">
        <v>318.61517113366699</v>
      </c>
      <c r="AZ4968">
        <v>8.5811697165951939E-2</v>
      </c>
      <c r="BA4968">
        <v>466.77099681327468</v>
      </c>
      <c r="BB4968">
        <v>383.39014698922819</v>
      </c>
      <c r="BC4968">
        <v>1</v>
      </c>
      <c r="BD4968">
        <v>40.908336674078939</v>
      </c>
      <c r="BE4968">
        <v>96.129784604788085</v>
      </c>
      <c r="BF4968">
        <v>14.532068841857043</v>
      </c>
      <c r="BG4968">
        <v>4.6372576820048534</v>
      </c>
      <c r="BH4968">
        <v>420.8206275512407</v>
      </c>
      <c r="BI4968">
        <v>0.20000000000000007</v>
      </c>
      <c r="BJ4968">
        <v>2718.5805891652017</v>
      </c>
      <c r="BK4968">
        <v>692.49967921824293</v>
      </c>
      <c r="BL4968">
        <v>888.18485037204141</v>
      </c>
      <c r="BM4968">
        <v>861.00207329493321</v>
      </c>
      <c r="BN4968">
        <v>131.80896279954086</v>
      </c>
      <c r="BO4968">
        <v>28.606161478552668</v>
      </c>
      <c r="BP4968">
        <v>3.0222042768684874E-2</v>
      </c>
      <c r="BQ4968">
        <v>100</v>
      </c>
      <c r="BR4968">
        <v>411.05478429166197</v>
      </c>
      <c r="BS4968">
        <v>4.8175442171641956E-2</v>
      </c>
      <c r="BT4968">
        <v>2.819983574736531E-4</v>
      </c>
      <c r="BU4968">
        <v>0</v>
      </c>
      <c r="BV4968">
        <v>0.52161018242260848</v>
      </c>
      <c r="BW4968">
        <v>14.76027068955163</v>
      </c>
      <c r="BX4968">
        <v>36.747632727646611</v>
      </c>
      <c r="BY4968">
        <v>33.840458399391814</v>
      </c>
      <c r="BZ4968">
        <v>1196.7919908155782</v>
      </c>
      <c r="CA4968">
        <v>304.31776601263613</v>
      </c>
      <c r="CB4968">
        <v>229.78384739984224</v>
      </c>
      <c r="CC4968" s="156">
        <v>1.04</v>
      </c>
      <c r="CD4968">
        <v>900</v>
      </c>
      <c r="CE4968">
        <v>0.18190409846158495</v>
      </c>
      <c r="CF4968">
        <v>6.8287235328125746</v>
      </c>
      <c r="CG4968">
        <v>0.24112758799621331</v>
      </c>
      <c r="CH4968">
        <v>20.981602986315583</v>
      </c>
      <c r="CI4968">
        <v>7</v>
      </c>
    </row>
    <row r="4969" spans="47:87" x14ac:dyDescent="0.3">
      <c r="AU4969">
        <v>0.3</v>
      </c>
      <c r="AV4969">
        <v>17.90175082437807</v>
      </c>
      <c r="AW4969">
        <v>0.34317181112863571</v>
      </c>
      <c r="AX4969">
        <v>1.4427128411888215</v>
      </c>
      <c r="AY4969">
        <v>340.83841390165816</v>
      </c>
      <c r="AZ4969">
        <v>0.10191076360828087</v>
      </c>
      <c r="BA4969">
        <v>418.67360259518341</v>
      </c>
      <c r="BB4969">
        <v>417.97348864985815</v>
      </c>
      <c r="BC4969">
        <v>1</v>
      </c>
      <c r="BD4969">
        <v>37.482528395621124</v>
      </c>
      <c r="BE4969">
        <v>105.04171317663804</v>
      </c>
      <c r="BF4969">
        <v>24.142548107738701</v>
      </c>
      <c r="BG4969">
        <v>5.5004859216251445</v>
      </c>
      <c r="BH4969">
        <v>398.75305165390535</v>
      </c>
      <c r="BI4969">
        <v>0.20000000000000007</v>
      </c>
      <c r="BJ4969">
        <v>2660.7889178309233</v>
      </c>
      <c r="BK4969">
        <v>701.80946366023329</v>
      </c>
      <c r="BL4969">
        <v>904.18716804665803</v>
      </c>
      <c r="BM4969">
        <v>1039.5696127385804</v>
      </c>
      <c r="BN4969">
        <v>132.49728375968036</v>
      </c>
      <c r="BO4969">
        <v>30.984496948916831</v>
      </c>
      <c r="BP4969">
        <v>5.5841575271535007E-2</v>
      </c>
      <c r="BQ4969">
        <v>100</v>
      </c>
      <c r="BR4969">
        <v>349.09639532766192</v>
      </c>
      <c r="BS4969">
        <v>5.1033518526106388E-2</v>
      </c>
      <c r="BT4969">
        <v>3.0173635115931168E-4</v>
      </c>
      <c r="BU4969">
        <v>0</v>
      </c>
      <c r="BV4969">
        <v>0.54015111689787287</v>
      </c>
      <c r="BW4969">
        <v>14.104722365978834</v>
      </c>
      <c r="BX4969">
        <v>35.326566908036789</v>
      </c>
      <c r="BY4969">
        <v>34.876291080914342</v>
      </c>
      <c r="BZ4969">
        <v>879.17739678486532</v>
      </c>
      <c r="CA4969">
        <v>326.47037539293149</v>
      </c>
      <c r="CB4969">
        <v>235.22670040853842</v>
      </c>
      <c r="CC4969" s="156">
        <v>0.91</v>
      </c>
      <c r="CD4969">
        <v>2440</v>
      </c>
      <c r="CE4969">
        <v>0.10300343898952469</v>
      </c>
      <c r="CF4969">
        <v>4.319029648131659</v>
      </c>
      <c r="CG4969">
        <v>0.14020294635989128</v>
      </c>
      <c r="CH4969">
        <v>3.5546070412999224</v>
      </c>
      <c r="CI4969">
        <v>15</v>
      </c>
    </row>
    <row r="4970" spans="47:87" x14ac:dyDescent="0.3">
      <c r="AU4970">
        <v>0.3</v>
      </c>
      <c r="AV4970">
        <v>20.070218186124894</v>
      </c>
      <c r="AW4970">
        <v>0.36370894595123271</v>
      </c>
      <c r="AX4970">
        <v>0.64729077251346956</v>
      </c>
      <c r="AY4970">
        <v>304.23438932705966</v>
      </c>
      <c r="AZ4970">
        <v>0.10145985617947448</v>
      </c>
      <c r="BA4970">
        <v>382.91755769477669</v>
      </c>
      <c r="BB4970">
        <v>347.46084258408575</v>
      </c>
      <c r="BC4970">
        <v>1</v>
      </c>
      <c r="BD4970">
        <v>38.685749821682478</v>
      </c>
      <c r="BE4970">
        <v>104.00693315928748</v>
      </c>
      <c r="BF4970">
        <v>18.799126506951644</v>
      </c>
      <c r="BG4970">
        <v>5.9800872092675821</v>
      </c>
      <c r="BH4970">
        <v>390.24184120251357</v>
      </c>
      <c r="BI4970">
        <v>0.2</v>
      </c>
      <c r="BJ4970">
        <v>2312.2528401044897</v>
      </c>
      <c r="BK4970">
        <v>682.25697523087274</v>
      </c>
      <c r="BL4970">
        <v>945.65225166954019</v>
      </c>
      <c r="BM4970">
        <v>904.35952762252577</v>
      </c>
      <c r="BN4970">
        <v>191.50939035401188</v>
      </c>
      <c r="BO4970">
        <v>32.775749365803208</v>
      </c>
      <c r="BP4970">
        <v>6.6861870691532321E-2</v>
      </c>
      <c r="BQ4970">
        <v>100</v>
      </c>
      <c r="BR4970">
        <v>273.75992015982303</v>
      </c>
      <c r="BS4970">
        <v>5.4944768274105493E-2</v>
      </c>
      <c r="BT4970">
        <v>2.9368701587908981E-4</v>
      </c>
      <c r="BU4970">
        <v>0</v>
      </c>
      <c r="BV4970">
        <v>0.56117146053735911</v>
      </c>
      <c r="BW4970">
        <v>15.471072785282237</v>
      </c>
      <c r="BX4970">
        <v>33.900317394472793</v>
      </c>
      <c r="BY4970">
        <v>36.961190468794449</v>
      </c>
      <c r="BZ4970">
        <v>1317.8642230965679</v>
      </c>
      <c r="CA4970">
        <v>328.37576176048037</v>
      </c>
      <c r="CB4970">
        <v>223.59930550322991</v>
      </c>
      <c r="CC4970" s="156">
        <v>0.96</v>
      </c>
      <c r="CD4970">
        <v>1770</v>
      </c>
      <c r="CE4970">
        <v>0.17435392571498598</v>
      </c>
      <c r="CF4970">
        <v>5.4145493247812562</v>
      </c>
      <c r="CG4970">
        <v>0.21731165193745114</v>
      </c>
      <c r="CH4970">
        <v>16.452572017861009</v>
      </c>
      <c r="CI4970">
        <v>7</v>
      </c>
    </row>
    <row r="4971" spans="47:87" x14ac:dyDescent="0.3">
      <c r="AU4971">
        <v>0.3</v>
      </c>
      <c r="AV4971">
        <v>19.508735897579484</v>
      </c>
      <c r="AW4971">
        <v>0.28514721449810432</v>
      </c>
      <c r="AX4971">
        <v>1.4510117148667554</v>
      </c>
      <c r="AY4971">
        <v>316.66964049697788</v>
      </c>
      <c r="AZ4971">
        <v>7.7304710090241383E-2</v>
      </c>
      <c r="BA4971">
        <v>517.14647203989159</v>
      </c>
      <c r="BB4971">
        <v>276.25810612105226</v>
      </c>
      <c r="BC4971">
        <v>1</v>
      </c>
      <c r="BD4971">
        <v>49.192186600842561</v>
      </c>
      <c r="BE4971">
        <v>115.20542168050427</v>
      </c>
      <c r="BF4971">
        <v>13.21980513796041</v>
      </c>
      <c r="BG4971">
        <v>3.8816739742745763</v>
      </c>
      <c r="BH4971">
        <v>450.70892101300922</v>
      </c>
      <c r="BI4971">
        <v>0.20000000000000004</v>
      </c>
      <c r="BJ4971">
        <v>2437.2481136578649</v>
      </c>
      <c r="BK4971">
        <v>702.02089327253987</v>
      </c>
      <c r="BL4971">
        <v>930.72330612977998</v>
      </c>
      <c r="BM4971">
        <v>1139.2549594019813</v>
      </c>
      <c r="BN4971">
        <v>271.5172737923462</v>
      </c>
      <c r="BO4971">
        <v>25.975032036864089</v>
      </c>
      <c r="BP4971">
        <v>1.8587790966366331E-2</v>
      </c>
      <c r="BQ4971">
        <v>100</v>
      </c>
      <c r="BR4971">
        <v>396.14895259111421</v>
      </c>
      <c r="BS4971">
        <v>5.1794014072926095E-2</v>
      </c>
      <c r="BT4971">
        <v>3.3130387318344425E-4</v>
      </c>
      <c r="BU4971">
        <v>0</v>
      </c>
      <c r="BV4971">
        <v>0.54160864065860115</v>
      </c>
      <c r="BW4971">
        <v>15.251498989629008</v>
      </c>
      <c r="BX4971">
        <v>36.978511787106115</v>
      </c>
      <c r="BY4971">
        <v>39.438161685059001</v>
      </c>
      <c r="BZ4971">
        <v>1182.9548173464302</v>
      </c>
      <c r="CA4971">
        <v>205.23938462636386</v>
      </c>
      <c r="CB4971">
        <v>214.73122878811785</v>
      </c>
      <c r="CC4971" s="156">
        <v>1.01</v>
      </c>
      <c r="CD4971">
        <v>600</v>
      </c>
      <c r="CE4971">
        <v>0.29745581053921466</v>
      </c>
      <c r="CF4971">
        <v>7.9992405267377045</v>
      </c>
      <c r="CG4971">
        <v>0.36866382443984902</v>
      </c>
      <c r="CH4971">
        <v>37.439508853871843</v>
      </c>
      <c r="CI4971">
        <v>4</v>
      </c>
    </row>
    <row r="4972" spans="47:87" x14ac:dyDescent="0.3">
      <c r="AU4972">
        <v>0.3</v>
      </c>
      <c r="AV4972">
        <v>19.100988076447635</v>
      </c>
      <c r="AW4972">
        <v>0.29151382738851023</v>
      </c>
      <c r="AX4972">
        <v>1.0147463284056082</v>
      </c>
      <c r="AY4972">
        <v>331.62854488042524</v>
      </c>
      <c r="AZ4972">
        <v>9.273946673046253E-2</v>
      </c>
      <c r="BA4972">
        <v>467.85308296332215</v>
      </c>
      <c r="BB4972">
        <v>293.25167121787314</v>
      </c>
      <c r="BC4972">
        <v>1</v>
      </c>
      <c r="BD4972">
        <v>37.011511042541578</v>
      </c>
      <c r="BE4972">
        <v>118.17605047876715</v>
      </c>
      <c r="BF4972">
        <v>20.953820620997355</v>
      </c>
      <c r="BG4972">
        <v>5.1384077076439079</v>
      </c>
      <c r="BH4972">
        <v>448.1615679296354</v>
      </c>
      <c r="BI4972">
        <v>0.19999999999999998</v>
      </c>
      <c r="BJ4972">
        <v>3165.9788004436114</v>
      </c>
      <c r="BK4972">
        <v>672.76321445729207</v>
      </c>
      <c r="BL4972">
        <v>877.96768095714253</v>
      </c>
      <c r="BM4972">
        <v>848.30138446946205</v>
      </c>
      <c r="BN4972">
        <v>188.99612515127023</v>
      </c>
      <c r="BO4972">
        <v>26.460643796091585</v>
      </c>
      <c r="BP4972">
        <v>3.0384447015912291E-2</v>
      </c>
      <c r="BQ4972">
        <v>100</v>
      </c>
      <c r="BR4972">
        <v>354.23587432493298</v>
      </c>
      <c r="BS4972">
        <v>5.6748197270947931E-2</v>
      </c>
      <c r="BT4972">
        <v>3.1775124657657027E-4</v>
      </c>
      <c r="BU4972">
        <v>6.8409836479131272</v>
      </c>
      <c r="BV4972">
        <v>0.56927312967114463</v>
      </c>
      <c r="BW4972">
        <v>13.764112432398363</v>
      </c>
      <c r="BX4972">
        <v>36.658781802601858</v>
      </c>
      <c r="BY4972">
        <v>35.843914866156524</v>
      </c>
      <c r="BZ4972">
        <v>824.00035723307849</v>
      </c>
      <c r="CA4972">
        <v>251.1980578172514</v>
      </c>
      <c r="CB4972">
        <v>218.92693372756179</v>
      </c>
      <c r="CC4972" s="156">
        <v>1.03</v>
      </c>
      <c r="CD4972">
        <v>1650</v>
      </c>
      <c r="CE4972">
        <v>9.9474142978330571E-2</v>
      </c>
      <c r="CF4972">
        <v>3.7831193500750988</v>
      </c>
      <c r="CG4972">
        <v>0.12677676545902869</v>
      </c>
      <c r="CH4972">
        <v>3.4396649697885695</v>
      </c>
      <c r="CI4972">
        <v>16</v>
      </c>
    </row>
    <row r="4973" spans="47:87" x14ac:dyDescent="0.3">
      <c r="AU4973">
        <v>0.3</v>
      </c>
      <c r="AV4973">
        <v>19.646749669716119</v>
      </c>
      <c r="AW4973">
        <v>0.32662210923997553</v>
      </c>
      <c r="AX4973">
        <v>0.35345374592542445</v>
      </c>
      <c r="AY4973">
        <v>320.26467897248125</v>
      </c>
      <c r="AZ4973">
        <v>0.12392336157670335</v>
      </c>
      <c r="BA4973">
        <v>404.60017363617663</v>
      </c>
      <c r="BB4973">
        <v>372.49550022768841</v>
      </c>
      <c r="BC4973">
        <v>1</v>
      </c>
      <c r="BD4973">
        <v>43.772356616624329</v>
      </c>
      <c r="BE4973">
        <v>107.05697614882482</v>
      </c>
      <c r="BF4973">
        <v>18.911599580097164</v>
      </c>
      <c r="BG4973">
        <v>5.9963554706325883</v>
      </c>
      <c r="BH4973">
        <v>402.46436973285711</v>
      </c>
      <c r="BI4973">
        <v>0.20000000000000007</v>
      </c>
      <c r="BJ4973">
        <v>2282.1074252804747</v>
      </c>
      <c r="BK4973">
        <v>689.89634210247561</v>
      </c>
      <c r="BL4973">
        <v>847.67362135228768</v>
      </c>
      <c r="BM4973">
        <v>996.39912182149283</v>
      </c>
      <c r="BN4973">
        <v>130.1802368835329</v>
      </c>
      <c r="BO4973">
        <v>29.459583441723979</v>
      </c>
      <c r="BP4973">
        <v>5.6738828446073891E-2</v>
      </c>
      <c r="BQ4973">
        <v>100</v>
      </c>
      <c r="BR4973">
        <v>329.07800134228694</v>
      </c>
      <c r="BS4973">
        <v>5.5276631125994825E-2</v>
      </c>
      <c r="BT4973">
        <v>2.8352127629322095E-4</v>
      </c>
      <c r="BU4973">
        <v>0</v>
      </c>
      <c r="BV4973">
        <v>0.52694484730600488</v>
      </c>
      <c r="BW4973">
        <v>14.515634783375303</v>
      </c>
      <c r="BX4973">
        <v>33.553906058949785</v>
      </c>
      <c r="BY4973">
        <v>30.936674206261298</v>
      </c>
      <c r="BZ4973">
        <v>987.27403441141598</v>
      </c>
      <c r="CA4973">
        <v>319.41520964325844</v>
      </c>
      <c r="CB4973">
        <v>223.20023183261603</v>
      </c>
      <c r="CC4973" s="156">
        <v>1.08</v>
      </c>
      <c r="CD4973">
        <v>1510</v>
      </c>
      <c r="CE4973">
        <v>0.10401923298348814</v>
      </c>
      <c r="CF4973">
        <v>4.5135926640809565</v>
      </c>
      <c r="CG4973">
        <v>0.13965860283986883</v>
      </c>
      <c r="CH4973">
        <v>1.854326916663759</v>
      </c>
      <c r="CI4973">
        <v>18</v>
      </c>
    </row>
    <row r="4974" spans="47:87" x14ac:dyDescent="0.3">
      <c r="AU4974">
        <v>0.3</v>
      </c>
      <c r="AV4974">
        <v>20.495642512969152</v>
      </c>
      <c r="AW4974">
        <v>0.33439378005636478</v>
      </c>
      <c r="AX4974">
        <v>1.1851567688787392</v>
      </c>
      <c r="AY4974">
        <v>320.98786127157496</v>
      </c>
      <c r="AZ4974">
        <v>0.10314147856651543</v>
      </c>
      <c r="BA4974">
        <v>349.36462481467731</v>
      </c>
      <c r="BB4974">
        <v>355.70920275224319</v>
      </c>
      <c r="BC4974">
        <v>1</v>
      </c>
      <c r="BD4974">
        <v>42.637982912920457</v>
      </c>
      <c r="BE4974">
        <v>98.333968261685072</v>
      </c>
      <c r="BF4974">
        <v>18.446515590852094</v>
      </c>
      <c r="BG4974">
        <v>4.3780831444376771</v>
      </c>
      <c r="BH4974">
        <v>426.63682499770164</v>
      </c>
      <c r="BI4974">
        <v>0.20000000000000007</v>
      </c>
      <c r="BJ4974">
        <v>2160.9125327329975</v>
      </c>
      <c r="BK4974">
        <v>659.97871990496708</v>
      </c>
      <c r="BL4974">
        <v>780.8803346889797</v>
      </c>
      <c r="BM4974">
        <v>747.81227563258312</v>
      </c>
      <c r="BN4974">
        <v>130.17260350003687</v>
      </c>
      <c r="BO4974">
        <v>30.172518271142764</v>
      </c>
      <c r="BP4974">
        <v>5.6751399554045512E-2</v>
      </c>
      <c r="BQ4974">
        <v>100</v>
      </c>
      <c r="BR4974">
        <v>331.32894795177219</v>
      </c>
      <c r="BS4974">
        <v>5.4770672128801996E-2</v>
      </c>
      <c r="BT4974">
        <v>2.8714696794028056E-4</v>
      </c>
      <c r="BU4974">
        <v>24.171356770798756</v>
      </c>
      <c r="BV4974">
        <v>0.5361286776452161</v>
      </c>
      <c r="BW4974">
        <v>14.206908015358797</v>
      </c>
      <c r="BX4974">
        <v>34.215004870838754</v>
      </c>
      <c r="BY4974">
        <v>29.659420980951715</v>
      </c>
      <c r="BZ4974">
        <v>1054.9184057331943</v>
      </c>
      <c r="CA4974">
        <v>283.64958338949782</v>
      </c>
      <c r="CB4974">
        <v>237.3783868216529</v>
      </c>
      <c r="CC4974" s="156">
        <v>1.1299999999999999</v>
      </c>
      <c r="CD4974">
        <v>940</v>
      </c>
      <c r="CE4974">
        <v>0.22174762635851053</v>
      </c>
      <c r="CF4974">
        <v>6.7947516771846237</v>
      </c>
      <c r="CG4974">
        <v>0.29724082283849057</v>
      </c>
      <c r="CH4974">
        <v>24.836334315186907</v>
      </c>
      <c r="CI4974">
        <v>5</v>
      </c>
    </row>
    <row r="4975" spans="47:87" x14ac:dyDescent="0.3">
      <c r="AU4975">
        <v>0.3</v>
      </c>
      <c r="AV4975">
        <v>20.401917798528434</v>
      </c>
      <c r="AW4975">
        <v>0.27635152769036381</v>
      </c>
      <c r="AX4975">
        <v>2.0517351438699705</v>
      </c>
      <c r="AY4975">
        <v>326.80672154495136</v>
      </c>
      <c r="AZ4975">
        <v>8.2133045150049627E-2</v>
      </c>
      <c r="BA4975">
        <v>434.94355074192782</v>
      </c>
      <c r="BB4975">
        <v>368.72014639651326</v>
      </c>
      <c r="BC4975">
        <v>1</v>
      </c>
      <c r="BD4975">
        <v>42.638940683186014</v>
      </c>
      <c r="BE4975">
        <v>105.47858722141802</v>
      </c>
      <c r="BF4975">
        <v>14.90684981767688</v>
      </c>
      <c r="BG4975">
        <v>4.7250940122642877</v>
      </c>
      <c r="BH4975">
        <v>442.67568210390209</v>
      </c>
      <c r="BI4975">
        <v>0.19999999999999998</v>
      </c>
      <c r="BJ4975">
        <v>2277.4888901762101</v>
      </c>
      <c r="BK4975">
        <v>703.85347171146225</v>
      </c>
      <c r="BL4975">
        <v>935.25689599454279</v>
      </c>
      <c r="BM4975">
        <v>1026.2308653790597</v>
      </c>
      <c r="BN4975">
        <v>138.05241064548909</v>
      </c>
      <c r="BO4975">
        <v>24.674259965206289</v>
      </c>
      <c r="BP4975">
        <v>7.8595988284299173E-2</v>
      </c>
      <c r="BQ4975">
        <v>100</v>
      </c>
      <c r="BR4975">
        <v>406.38069825001992</v>
      </c>
      <c r="BS4975">
        <v>5.6625409399469258E-2</v>
      </c>
      <c r="BT4975">
        <v>3.3868763460088411E-4</v>
      </c>
      <c r="BU4975">
        <v>78.782469466739585</v>
      </c>
      <c r="BV4975">
        <v>0.5924283920396104</v>
      </c>
      <c r="BW4975">
        <v>14.650296943167621</v>
      </c>
      <c r="BX4975">
        <v>34.66781481887682</v>
      </c>
      <c r="BY4975">
        <v>32.431463363637633</v>
      </c>
      <c r="BZ4975">
        <v>1293.2263498012194</v>
      </c>
      <c r="CA4975">
        <v>372.27727749527094</v>
      </c>
      <c r="CB4975">
        <v>227.1545465692667</v>
      </c>
      <c r="CC4975" s="156">
        <v>0.95</v>
      </c>
      <c r="CD4975">
        <v>1290</v>
      </c>
      <c r="CE4975">
        <v>0.19520792341123938</v>
      </c>
      <c r="CF4975">
        <v>4.6364095217937304</v>
      </c>
      <c r="CG4975">
        <v>0.190262382687029</v>
      </c>
      <c r="CH4975">
        <v>17.723981931240562</v>
      </c>
      <c r="CI4975">
        <v>8</v>
      </c>
    </row>
    <row r="4976" spans="47:87" x14ac:dyDescent="0.3">
      <c r="AU4976">
        <v>0.3</v>
      </c>
      <c r="AV4976">
        <v>19.93261852419009</v>
      </c>
      <c r="AW4976">
        <v>0.34724513117590627</v>
      </c>
      <c r="AX4976">
        <v>1.528536006273399</v>
      </c>
      <c r="AY4976">
        <v>399.66387529667867</v>
      </c>
      <c r="AZ4976">
        <v>0.11576108834002037</v>
      </c>
      <c r="BA4976">
        <v>456.22478861863112</v>
      </c>
      <c r="BB4976">
        <v>399.32793421489271</v>
      </c>
      <c r="BC4976">
        <v>1</v>
      </c>
      <c r="BD4976">
        <v>40.502374864015493</v>
      </c>
      <c r="BE4976">
        <v>105.18757162286784</v>
      </c>
      <c r="BF4976">
        <v>18.467561739678732</v>
      </c>
      <c r="BG4976">
        <v>5.1916668776922048</v>
      </c>
      <c r="BH4976">
        <v>388.31350037858761</v>
      </c>
      <c r="BI4976">
        <v>0.2</v>
      </c>
      <c r="BJ4976">
        <v>2645.8620195220965</v>
      </c>
      <c r="BK4976">
        <v>680.81369635551698</v>
      </c>
      <c r="BL4976">
        <v>899.47965617683315</v>
      </c>
      <c r="BM4976">
        <v>1020.51085945404</v>
      </c>
      <c r="BN4976">
        <v>190.39930183463238</v>
      </c>
      <c r="BO4976">
        <v>31.55025683194425</v>
      </c>
      <c r="BP4976">
        <v>3.2418674094248937E-2</v>
      </c>
      <c r="BQ4976">
        <v>100</v>
      </c>
      <c r="BR4976">
        <v>387.8782996274827</v>
      </c>
      <c r="BS4976">
        <v>5.5157391946686049E-2</v>
      </c>
      <c r="BT4976">
        <v>3.1040580241674452E-4</v>
      </c>
      <c r="BU4976">
        <v>53.01574576820849</v>
      </c>
      <c r="BV4976">
        <v>0.53439978586770231</v>
      </c>
      <c r="BW4976">
        <v>15.795962975015428</v>
      </c>
      <c r="BX4976">
        <v>37.067856514637548</v>
      </c>
      <c r="BY4976">
        <v>31.832023588112516</v>
      </c>
      <c r="BZ4976">
        <v>972.1271668403798</v>
      </c>
      <c r="CA4976">
        <v>263.69827240167604</v>
      </c>
      <c r="CB4976">
        <v>218.68607639762882</v>
      </c>
      <c r="CC4976" s="156">
        <v>0.96</v>
      </c>
      <c r="CD4976">
        <v>1590</v>
      </c>
      <c r="CE4976">
        <v>0.1977991792632503</v>
      </c>
      <c r="CF4976">
        <v>6.7362338901471128</v>
      </c>
      <c r="CG4976">
        <v>0.26031836470720027</v>
      </c>
      <c r="CH4976">
        <v>15.519490485902027</v>
      </c>
      <c r="CI4976">
        <v>7</v>
      </c>
    </row>
    <row r="4977" spans="47:87" x14ac:dyDescent="0.3">
      <c r="AU4977">
        <v>0.3</v>
      </c>
      <c r="AV4977">
        <v>21.166553235934412</v>
      </c>
      <c r="AW4977">
        <v>0.3192098645379578</v>
      </c>
      <c r="AX4977">
        <v>0</v>
      </c>
      <c r="AY4977">
        <v>306.85364066398989</v>
      </c>
      <c r="AZ4977">
        <v>0.10117973603667824</v>
      </c>
      <c r="BA4977">
        <v>412.49286212322897</v>
      </c>
      <c r="BB4977">
        <v>294.00168182550937</v>
      </c>
      <c r="BC4977">
        <v>1</v>
      </c>
      <c r="BD4977">
        <v>42.393717985306949</v>
      </c>
      <c r="BE4977">
        <v>98.333601966996824</v>
      </c>
      <c r="BF4977">
        <v>16.533413949880259</v>
      </c>
      <c r="BG4977">
        <v>4.2842635441768797</v>
      </c>
      <c r="BH4977">
        <v>398.58784259996793</v>
      </c>
      <c r="BI4977">
        <v>0.19999999999999998</v>
      </c>
      <c r="BJ4977">
        <v>2921.1926088119631</v>
      </c>
      <c r="BK4977">
        <v>688.61735353318488</v>
      </c>
      <c r="BL4977">
        <v>865.64386671663726</v>
      </c>
      <c r="BM4977">
        <v>1053.1318822298701</v>
      </c>
      <c r="BN4977">
        <v>186.20380311152553</v>
      </c>
      <c r="BO4977">
        <v>28.757443441801399</v>
      </c>
      <c r="BP4977">
        <v>5.9624479028766039E-2</v>
      </c>
      <c r="BQ4977">
        <v>100</v>
      </c>
      <c r="BR4977">
        <v>301.38762654418974</v>
      </c>
      <c r="BS4977">
        <v>5.5055045097160075E-2</v>
      </c>
      <c r="BT4977">
        <v>3.2124436081447128E-4</v>
      </c>
      <c r="BU4977">
        <v>0</v>
      </c>
      <c r="BV4977">
        <v>0.52579611205335619</v>
      </c>
      <c r="BW4977">
        <v>14.896015977994315</v>
      </c>
      <c r="BX4977">
        <v>34.367602151834618</v>
      </c>
      <c r="BY4977">
        <v>33.722859954064184</v>
      </c>
      <c r="BZ4977">
        <v>1177.6931474869168</v>
      </c>
      <c r="CA4977">
        <v>288.64528088128793</v>
      </c>
      <c r="CB4977">
        <v>228.81490940151491</v>
      </c>
      <c r="CC4977" s="156">
        <v>1.07</v>
      </c>
      <c r="CD4977">
        <v>980</v>
      </c>
      <c r="CE4977">
        <v>0.13139248073865151</v>
      </c>
      <c r="CF4977">
        <v>4.3617606407345049</v>
      </c>
      <c r="CG4977">
        <v>0.16019930343628083</v>
      </c>
      <c r="CH4977">
        <v>5.0639597344312621</v>
      </c>
      <c r="CI4977">
        <v>13</v>
      </c>
    </row>
    <row r="4978" spans="47:87" x14ac:dyDescent="0.3">
      <c r="AU4978">
        <v>0.3</v>
      </c>
      <c r="AV4978">
        <v>22.10795906576903</v>
      </c>
      <c r="AW4978">
        <v>0.29995254313906211</v>
      </c>
      <c r="AX4978">
        <v>1.0579990495856626</v>
      </c>
      <c r="AY4978">
        <v>356.23005826973088</v>
      </c>
      <c r="AZ4978">
        <v>0.11115290168365356</v>
      </c>
      <c r="BA4978">
        <v>442.45757491582941</v>
      </c>
      <c r="BB4978">
        <v>314.26350963304333</v>
      </c>
      <c r="BC4978">
        <v>1</v>
      </c>
      <c r="BD4978">
        <v>38.767265204028874</v>
      </c>
      <c r="BE4978">
        <v>84.959675464975305</v>
      </c>
      <c r="BF4978">
        <v>15.565865121912257</v>
      </c>
      <c r="BG4978">
        <v>3.7933917871322103</v>
      </c>
      <c r="BH4978">
        <v>419.35170425885184</v>
      </c>
      <c r="BI4978">
        <v>0.19999999999999998</v>
      </c>
      <c r="BJ4978">
        <v>2612.2021885995046</v>
      </c>
      <c r="BK4978">
        <v>680.6236004592472</v>
      </c>
      <c r="BL4978">
        <v>923.10505004208346</v>
      </c>
      <c r="BM4978">
        <v>793.26370829531982</v>
      </c>
      <c r="BN4978">
        <v>118.62715889382515</v>
      </c>
      <c r="BO4978">
        <v>27.068767210266579</v>
      </c>
      <c r="BP4978">
        <v>5.0342671709064521E-2</v>
      </c>
      <c r="BQ4978">
        <v>100</v>
      </c>
      <c r="BR4978">
        <v>361.3598652400832</v>
      </c>
      <c r="BS4978">
        <v>5.7533590525195924E-2</v>
      </c>
      <c r="BT4978">
        <v>3.2410744247839932E-4</v>
      </c>
      <c r="BU4978">
        <v>0</v>
      </c>
      <c r="BV4978">
        <v>0.56356597702354017</v>
      </c>
      <c r="BW4978">
        <v>14.690998990291675</v>
      </c>
      <c r="BX4978">
        <v>36.032686316041207</v>
      </c>
      <c r="BY4978">
        <v>24.194474595441406</v>
      </c>
      <c r="BZ4978">
        <v>1061.7138783364414</v>
      </c>
      <c r="CA4978">
        <v>310.27285697146812</v>
      </c>
      <c r="CB4978">
        <v>236.28776105864748</v>
      </c>
      <c r="CC4978" s="156">
        <v>1.07</v>
      </c>
      <c r="CD4978">
        <v>1950</v>
      </c>
      <c r="CE4978">
        <v>4.9924001332093404E-3</v>
      </c>
      <c r="CF4978">
        <v>1.7581867361194807</v>
      </c>
      <c r="CG4978">
        <v>5.4610514913343795E-2</v>
      </c>
      <c r="CH4978">
        <v>-17.15129438068654</v>
      </c>
      <c r="CI4978" t="s">
        <v>479</v>
      </c>
    </row>
    <row r="4979" spans="47:87" x14ac:dyDescent="0.3">
      <c r="AU4979">
        <v>0.3</v>
      </c>
      <c r="AV4979">
        <v>20.160368932225484</v>
      </c>
      <c r="AW4979">
        <v>0.26437574042889406</v>
      </c>
      <c r="AX4979">
        <v>0.95632747128190398</v>
      </c>
      <c r="AY4979">
        <v>307.50581819197265</v>
      </c>
      <c r="AZ4979">
        <v>9.4795974252046875E-2</v>
      </c>
      <c r="BA4979">
        <v>465.65865835191266</v>
      </c>
      <c r="BB4979">
        <v>381.30333778661964</v>
      </c>
      <c r="BC4979">
        <v>1</v>
      </c>
      <c r="BD4979">
        <v>44.676840177289755</v>
      </c>
      <c r="BE4979">
        <v>100.75226549731811</v>
      </c>
      <c r="BF4979">
        <v>10.500790677290524</v>
      </c>
      <c r="BG4979">
        <v>4.7505016925073704</v>
      </c>
      <c r="BH4979">
        <v>433.28786198508669</v>
      </c>
      <c r="BI4979">
        <v>0.20000000000000007</v>
      </c>
      <c r="BJ4979">
        <v>2678.1312271384163</v>
      </c>
      <c r="BK4979">
        <v>684.52393969465379</v>
      </c>
      <c r="BL4979">
        <v>893.61540312353827</v>
      </c>
      <c r="BM4979">
        <v>853.42322602046852</v>
      </c>
      <c r="BN4979">
        <v>115.40230074438767</v>
      </c>
      <c r="BO4979">
        <v>23.983876346279615</v>
      </c>
      <c r="BP4979">
        <v>2.9135980089344777E-2</v>
      </c>
      <c r="BQ4979">
        <v>100</v>
      </c>
      <c r="BR4979">
        <v>306.82386825167191</v>
      </c>
      <c r="BS4979">
        <v>5.2933598856287303E-2</v>
      </c>
      <c r="BT4979">
        <v>3.2470664552875823E-4</v>
      </c>
      <c r="BU4979">
        <v>0</v>
      </c>
      <c r="BV4979">
        <v>0.54024608117123063</v>
      </c>
      <c r="BW4979">
        <v>15.231910986608959</v>
      </c>
      <c r="BX4979">
        <v>35.512967870761727</v>
      </c>
      <c r="BY4979">
        <v>39.458717102217449</v>
      </c>
      <c r="BZ4979">
        <v>994.876958154862</v>
      </c>
      <c r="CA4979">
        <v>297.1300983183807</v>
      </c>
      <c r="CB4979">
        <v>249.00074818724522</v>
      </c>
      <c r="CC4979" s="156">
        <v>1.06</v>
      </c>
      <c r="CD4979">
        <v>520</v>
      </c>
      <c r="CE4979">
        <v>0.43329146046015676</v>
      </c>
      <c r="CF4979">
        <v>8.8103743420176386</v>
      </c>
      <c r="CG4979">
        <v>0.37488901210908843</v>
      </c>
      <c r="CH4979">
        <v>45.980518351143388</v>
      </c>
      <c r="CI4979">
        <v>3</v>
      </c>
    </row>
    <row r="4980" spans="47:87" x14ac:dyDescent="0.3">
      <c r="AU4980">
        <v>0.3</v>
      </c>
      <c r="AV4980">
        <v>19.982082799073567</v>
      </c>
      <c r="AW4980">
        <v>0.32931916024169638</v>
      </c>
      <c r="AX4980">
        <v>1.6370593829088667</v>
      </c>
      <c r="AY4980">
        <v>358.94377885041393</v>
      </c>
      <c r="AZ4980">
        <v>0.10742007630034703</v>
      </c>
      <c r="BA4980">
        <v>430.0380385229119</v>
      </c>
      <c r="BB4980">
        <v>382.42994236534355</v>
      </c>
      <c r="BC4980">
        <v>1</v>
      </c>
      <c r="BD4980">
        <v>44.803745933698885</v>
      </c>
      <c r="BE4980">
        <v>114.43436062798276</v>
      </c>
      <c r="BF4980">
        <v>13.84086967940439</v>
      </c>
      <c r="BG4980">
        <v>4.2204139804592193</v>
      </c>
      <c r="BH4980">
        <v>403.39883454481327</v>
      </c>
      <c r="BI4980">
        <v>0.2</v>
      </c>
      <c r="BJ4980">
        <v>2464.7070617087029</v>
      </c>
      <c r="BK4980">
        <v>690.11643747401831</v>
      </c>
      <c r="BL4980">
        <v>926.32230835747635</v>
      </c>
      <c r="BM4980">
        <v>925.29730127752509</v>
      </c>
      <c r="BN4980">
        <v>152.57419357935606</v>
      </c>
      <c r="BO4980">
        <v>30.002411663073694</v>
      </c>
      <c r="BP4980">
        <v>2.0941549392238145E-2</v>
      </c>
      <c r="BQ4980">
        <v>100</v>
      </c>
      <c r="BR4980">
        <v>273.47981312144543</v>
      </c>
      <c r="BS4980">
        <v>5.4186215700842082E-2</v>
      </c>
      <c r="BT4980">
        <v>2.9763944312007431E-4</v>
      </c>
      <c r="BU4980">
        <v>50.194666465242079</v>
      </c>
      <c r="BV4980">
        <v>0.51675869628712889</v>
      </c>
      <c r="BW4980">
        <v>15.969259956039597</v>
      </c>
      <c r="BX4980">
        <v>35.164305237921482</v>
      </c>
      <c r="BY4980">
        <v>31.523829103180226</v>
      </c>
      <c r="BZ4980">
        <v>1111.7478579662754</v>
      </c>
      <c r="CA4980">
        <v>232.12687247986381</v>
      </c>
      <c r="CB4980">
        <v>241.59416759932307</v>
      </c>
      <c r="CC4980" s="156">
        <v>1.08</v>
      </c>
      <c r="CD4980">
        <v>1630</v>
      </c>
      <c r="CE4980">
        <v>3.3689068340003736E-4</v>
      </c>
      <c r="CF4980">
        <v>1.5861420246943385</v>
      </c>
      <c r="CG4980">
        <v>5.4770322167217091E-2</v>
      </c>
      <c r="CH4980">
        <v>-16.174858908500159</v>
      </c>
      <c r="CI4980" t="s">
        <v>479</v>
      </c>
    </row>
    <row r="4981" spans="47:87" x14ac:dyDescent="0.3">
      <c r="AU4981">
        <v>0.3</v>
      </c>
      <c r="AV4981">
        <v>19.190913633817335</v>
      </c>
      <c r="AW4981">
        <v>0.31362764035683011</v>
      </c>
      <c r="AX4981">
        <v>1.510292557273901</v>
      </c>
      <c r="AY4981">
        <v>329.45878014782426</v>
      </c>
      <c r="AZ4981">
        <v>9.2406887779543562E-2</v>
      </c>
      <c r="BA4981">
        <v>517.2056492635304</v>
      </c>
      <c r="BB4981">
        <v>322.73832131502394</v>
      </c>
      <c r="BC4981">
        <v>1</v>
      </c>
      <c r="BD4981">
        <v>36.03840967216712</v>
      </c>
      <c r="BE4981">
        <v>96.618012495293499</v>
      </c>
      <c r="BF4981">
        <v>9.468209810685364</v>
      </c>
      <c r="BG4981">
        <v>3.5202675319719856</v>
      </c>
      <c r="BH4981">
        <v>393.12771108197677</v>
      </c>
      <c r="BI4981">
        <v>0.2</v>
      </c>
      <c r="BJ4981">
        <v>2239.7429839341503</v>
      </c>
      <c r="BK4981">
        <v>689.38143321326424</v>
      </c>
      <c r="BL4981">
        <v>875.95545860519917</v>
      </c>
      <c r="BM4981">
        <v>998.67686780542806</v>
      </c>
      <c r="BN4981">
        <v>138.22350553696586</v>
      </c>
      <c r="BO4981">
        <v>28.387835124882031</v>
      </c>
      <c r="BP4981">
        <v>4.2441680609476652E-2</v>
      </c>
      <c r="BQ4981">
        <v>100</v>
      </c>
      <c r="BR4981">
        <v>280.11632091731582</v>
      </c>
      <c r="BS4981">
        <v>5.1371906663703892E-2</v>
      </c>
      <c r="BT4981">
        <v>3.1131565784128914E-4</v>
      </c>
      <c r="BU4981">
        <v>0</v>
      </c>
      <c r="BV4981">
        <v>0.57224025004914125</v>
      </c>
      <c r="BW4981">
        <v>14.723280328955489</v>
      </c>
      <c r="BX4981">
        <v>35.811879273587927</v>
      </c>
      <c r="BY4981">
        <v>38.304345838080621</v>
      </c>
      <c r="BZ4981">
        <v>948.55577886113838</v>
      </c>
      <c r="CA4981">
        <v>291.82344417328187</v>
      </c>
      <c r="CB4981">
        <v>221.13796696084466</v>
      </c>
      <c r="CC4981" s="156">
        <v>1.01</v>
      </c>
      <c r="CD4981">
        <v>1890</v>
      </c>
      <c r="CE4981">
        <v>0.10565119197708261</v>
      </c>
      <c r="CF4981">
        <v>4.5024775003026303</v>
      </c>
      <c r="CG4981">
        <v>0.14194933918649277</v>
      </c>
      <c r="CH4981">
        <v>3.778052145849832</v>
      </c>
      <c r="CI4981">
        <v>16</v>
      </c>
    </row>
    <row r="4982" spans="47:87" x14ac:dyDescent="0.3">
      <c r="AU4982">
        <v>0.3</v>
      </c>
      <c r="AV4982">
        <v>19.897162749499135</v>
      </c>
      <c r="AW4982">
        <v>0.29002736566332987</v>
      </c>
      <c r="AX4982">
        <v>1.24691807275501</v>
      </c>
      <c r="AY4982">
        <v>323.58711638756529</v>
      </c>
      <c r="AZ4982">
        <v>0.10902827844075473</v>
      </c>
      <c r="BA4982">
        <v>438.62361704128824</v>
      </c>
      <c r="BB4982">
        <v>344.61562231640812</v>
      </c>
      <c r="BC4982">
        <v>1</v>
      </c>
      <c r="BD4982">
        <v>49.310218643116912</v>
      </c>
      <c r="BE4982">
        <v>96.327916682510804</v>
      </c>
      <c r="BF4982">
        <v>10.450414090286543</v>
      </c>
      <c r="BG4982">
        <v>4.0009476994818831</v>
      </c>
      <c r="BH4982">
        <v>413.84279902250012</v>
      </c>
      <c r="BI4982">
        <v>0.20000000000000004</v>
      </c>
      <c r="BJ4982">
        <v>2775.8151494008325</v>
      </c>
      <c r="BK4982">
        <v>681.15752142180713</v>
      </c>
      <c r="BL4982">
        <v>988.05290311362353</v>
      </c>
      <c r="BM4982">
        <v>1018.4638677693084</v>
      </c>
      <c r="BN4982">
        <v>112.36616502888197</v>
      </c>
      <c r="BO4982">
        <v>26.082401623189774</v>
      </c>
      <c r="BP4982">
        <v>5.9673158621485825E-2</v>
      </c>
      <c r="BQ4982">
        <v>100</v>
      </c>
      <c r="BR4982">
        <v>338.30107581334926</v>
      </c>
      <c r="BS4982">
        <v>5.6378878946824383E-2</v>
      </c>
      <c r="BT4982">
        <v>3.0178845365671619E-4</v>
      </c>
      <c r="BU4982">
        <v>0</v>
      </c>
      <c r="BV4982">
        <v>0.52780186054243239</v>
      </c>
      <c r="BW4982">
        <v>14.362591502698779</v>
      </c>
      <c r="BX4982">
        <v>38.332158729387253</v>
      </c>
      <c r="BY4982">
        <v>34.466280409641534</v>
      </c>
      <c r="BZ4982">
        <v>1077.9965564710608</v>
      </c>
      <c r="CA4982">
        <v>166.08332253373095</v>
      </c>
      <c r="CB4982">
        <v>241.94337388878358</v>
      </c>
      <c r="CC4982" s="156">
        <v>0.85</v>
      </c>
      <c r="CD4982">
        <v>2000</v>
      </c>
      <c r="CE4982">
        <v>0.19377557197287287</v>
      </c>
      <c r="CF4982">
        <v>6.6220032908777151</v>
      </c>
      <c r="CG4982">
        <v>0.25456721498881058</v>
      </c>
      <c r="CH4982">
        <v>25.023023945974106</v>
      </c>
      <c r="CI4982">
        <v>6</v>
      </c>
    </row>
    <row r="4983" spans="47:87" x14ac:dyDescent="0.3">
      <c r="AU4983">
        <v>0.3</v>
      </c>
      <c r="AV4983">
        <v>19.145835428665293</v>
      </c>
      <c r="AW4983">
        <v>0.3484940011075115</v>
      </c>
      <c r="AX4983">
        <v>1.6701256639232773</v>
      </c>
      <c r="AY4983">
        <v>317.51834747332009</v>
      </c>
      <c r="AZ4983">
        <v>9.8581783911530135E-2</v>
      </c>
      <c r="BA4983">
        <v>314.36095575489594</v>
      </c>
      <c r="BB4983">
        <v>407.69282445276821</v>
      </c>
      <c r="BC4983">
        <v>1</v>
      </c>
      <c r="BD4983">
        <v>40.179765276432875</v>
      </c>
      <c r="BE4983">
        <v>111.71932180224216</v>
      </c>
      <c r="BF4983">
        <v>14.621904555858233</v>
      </c>
      <c r="BG4983">
        <v>4.2463864327849246</v>
      </c>
      <c r="BH4983">
        <v>428.82261754955329</v>
      </c>
      <c r="BI4983">
        <v>0.2</v>
      </c>
      <c r="BJ4983">
        <v>2534.7309966156336</v>
      </c>
      <c r="BK4983">
        <v>692.33017765256557</v>
      </c>
      <c r="BL4983">
        <v>843.10254277308843</v>
      </c>
      <c r="BM4983">
        <v>989.76699024085303</v>
      </c>
      <c r="BN4983">
        <v>201.83714337282757</v>
      </c>
      <c r="BO4983">
        <v>31.315882633956125</v>
      </c>
      <c r="BP4983">
        <v>7.4829577347522394E-2</v>
      </c>
      <c r="BQ4983">
        <v>100</v>
      </c>
      <c r="BR4983">
        <v>396.87419896582253</v>
      </c>
      <c r="BS4983">
        <v>5.5016731868239736E-2</v>
      </c>
      <c r="BT4983">
        <v>2.849193991229837E-4</v>
      </c>
      <c r="BU4983">
        <v>28.630307802534304</v>
      </c>
      <c r="BV4983">
        <v>0.6021490572886159</v>
      </c>
      <c r="BW4983">
        <v>16.016261831058241</v>
      </c>
      <c r="BX4983">
        <v>34.186881589731037</v>
      </c>
      <c r="BY4983">
        <v>36.377475675931976</v>
      </c>
      <c r="BZ4983">
        <v>1281.0777031561852</v>
      </c>
      <c r="CA4983">
        <v>262.15659543086457</v>
      </c>
      <c r="CB4983">
        <v>252.67648159646478</v>
      </c>
      <c r="CC4983" s="156">
        <v>0.83</v>
      </c>
      <c r="CD4983">
        <v>1880</v>
      </c>
      <c r="CE4983">
        <v>0.1323136628732815</v>
      </c>
      <c r="CF4983">
        <v>4.6750397808773734</v>
      </c>
      <c r="CG4983">
        <v>0.16169570186265919</v>
      </c>
      <c r="CH4983">
        <v>2.0767009743625984</v>
      </c>
      <c r="CI4983">
        <v>16</v>
      </c>
    </row>
    <row r="4984" spans="47:87" x14ac:dyDescent="0.3">
      <c r="AU4984">
        <v>0.3</v>
      </c>
      <c r="AV4984">
        <v>20.586091730917506</v>
      </c>
      <c r="AW4984">
        <v>0.29456968911939818</v>
      </c>
      <c r="AX4984">
        <v>1.0888139239146839</v>
      </c>
      <c r="AY4984">
        <v>339.56188378419864</v>
      </c>
      <c r="AZ4984">
        <v>0.10552847312038745</v>
      </c>
      <c r="BA4984">
        <v>400.32168592202288</v>
      </c>
      <c r="BB4984">
        <v>399.80116858241416</v>
      </c>
      <c r="BC4984">
        <v>1</v>
      </c>
      <c r="BD4984">
        <v>50.708252210453225</v>
      </c>
      <c r="BE4984">
        <v>110.47217428503467</v>
      </c>
      <c r="BF4984">
        <v>8.8016194821185376</v>
      </c>
      <c r="BG4984">
        <v>4.4911559961440544</v>
      </c>
      <c r="BH4984">
        <v>378.80328886714295</v>
      </c>
      <c r="BI4984">
        <v>0.19999999999999998</v>
      </c>
      <c r="BJ4984">
        <v>2702.0873091923841</v>
      </c>
      <c r="BK4984">
        <v>698.25252619681237</v>
      </c>
      <c r="BL4984">
        <v>926.28939124865769</v>
      </c>
      <c r="BM4984">
        <v>917.35415762039202</v>
      </c>
      <c r="BN4984">
        <v>224.77506189761689</v>
      </c>
      <c r="BO4984">
        <v>26.497396212247406</v>
      </c>
      <c r="BP4984">
        <v>5.9844318220031376E-2</v>
      </c>
      <c r="BQ4984">
        <v>100</v>
      </c>
      <c r="BR4984">
        <v>337.546346195453</v>
      </c>
      <c r="BS4984">
        <v>5.8098940669735567E-2</v>
      </c>
      <c r="BT4984">
        <v>3.015898195473453E-4</v>
      </c>
      <c r="BU4984">
        <v>70.760118638726709</v>
      </c>
      <c r="BV4984">
        <v>0.58382543079520832</v>
      </c>
      <c r="BW4984">
        <v>15.29293599839497</v>
      </c>
      <c r="BX4984">
        <v>31.755028593870541</v>
      </c>
      <c r="BY4984">
        <v>38.290172329965031</v>
      </c>
      <c r="BZ4984">
        <v>1096.7934288787678</v>
      </c>
      <c r="CA4984">
        <v>292.20065114170387</v>
      </c>
      <c r="CB4984">
        <v>251.58410976523106</v>
      </c>
      <c r="CC4984" s="156">
        <v>0.85</v>
      </c>
      <c r="CD4984">
        <v>1860</v>
      </c>
      <c r="CE4984">
        <v>0.12911873941145413</v>
      </c>
      <c r="CF4984">
        <v>5.5055673703409802</v>
      </c>
      <c r="CG4984">
        <v>0.15653092319728792</v>
      </c>
      <c r="CH4984">
        <v>9.885279958981199</v>
      </c>
      <c r="CI4984">
        <v>12</v>
      </c>
    </row>
    <row r="4985" spans="47:87" x14ac:dyDescent="0.3">
      <c r="AU4985">
        <v>0.3</v>
      </c>
      <c r="AV4985">
        <v>19.040949164469641</v>
      </c>
      <c r="AW4985">
        <v>0.38091849978982517</v>
      </c>
      <c r="AX4985">
        <v>1.840794170753012</v>
      </c>
      <c r="AY4985">
        <v>331.1989526169213</v>
      </c>
      <c r="AZ4985">
        <v>8.0684574819098243E-2</v>
      </c>
      <c r="BA4985">
        <v>481.04616467579473</v>
      </c>
      <c r="BB4985">
        <v>222.94204164162682</v>
      </c>
      <c r="BC4985">
        <v>1</v>
      </c>
      <c r="BD4985">
        <v>42.325579460401379</v>
      </c>
      <c r="BE4985">
        <v>94.784167580754655</v>
      </c>
      <c r="BF4985">
        <v>25.504918116896267</v>
      </c>
      <c r="BG4985">
        <v>2.7943571703543917</v>
      </c>
      <c r="BH4985">
        <v>415.5803538071786</v>
      </c>
      <c r="BI4985">
        <v>0.2</v>
      </c>
      <c r="BJ4985">
        <v>2663.1415334952994</v>
      </c>
      <c r="BK4985">
        <v>675.89742781571692</v>
      </c>
      <c r="BL4985">
        <v>883.3119155636341</v>
      </c>
      <c r="BM4985">
        <v>894.63124559284245</v>
      </c>
      <c r="BN4985">
        <v>102.56454959384006</v>
      </c>
      <c r="BO4985">
        <v>34.708341855802011</v>
      </c>
      <c r="BP4985">
        <v>2.3826845268551972E-2</v>
      </c>
      <c r="BQ4985">
        <v>100</v>
      </c>
      <c r="BR4985">
        <v>400.24472369581872</v>
      </c>
      <c r="BS4985">
        <v>5.8301520981362202E-2</v>
      </c>
      <c r="BT4985">
        <v>3.22324184521025E-4</v>
      </c>
      <c r="BU4985">
        <v>68.229275160668436</v>
      </c>
      <c r="BV4985">
        <v>0.55920235589055223</v>
      </c>
      <c r="BW4985">
        <v>14.238003719556945</v>
      </c>
      <c r="BX4985">
        <v>37.858158763572966</v>
      </c>
      <c r="BY4985">
        <v>27.549904709601201</v>
      </c>
      <c r="BZ4985">
        <v>924.50753929856012</v>
      </c>
      <c r="CA4985">
        <v>308.11077174160658</v>
      </c>
      <c r="CB4985">
        <v>227.95073526877573</v>
      </c>
      <c r="CC4985" s="156">
        <v>0.71</v>
      </c>
      <c r="CD4985">
        <v>1870</v>
      </c>
      <c r="CE4985">
        <v>0.19377629662962281</v>
      </c>
      <c r="CF4985">
        <v>6.2669214571648055</v>
      </c>
      <c r="CG4985">
        <v>0.25497388903932067</v>
      </c>
      <c r="CH4985">
        <v>21.641399117082926</v>
      </c>
      <c r="CI4985">
        <v>6</v>
      </c>
    </row>
    <row r="4986" spans="47:87" x14ac:dyDescent="0.3">
      <c r="AU4986">
        <v>0.3</v>
      </c>
      <c r="AV4986">
        <v>20.922817406992177</v>
      </c>
      <c r="AW4986">
        <v>0.25423544976605406</v>
      </c>
      <c r="AX4986">
        <v>0.99919267947376578</v>
      </c>
      <c r="AY4986">
        <v>337.85454253314083</v>
      </c>
      <c r="AZ4986">
        <v>0.10418945303274518</v>
      </c>
      <c r="BA4986">
        <v>379.06938934565443</v>
      </c>
      <c r="BB4986">
        <v>354.152813664885</v>
      </c>
      <c r="BC4986">
        <v>1</v>
      </c>
      <c r="BD4986">
        <v>40.275094310280203</v>
      </c>
      <c r="BE4986">
        <v>95.278181987041236</v>
      </c>
      <c r="BF4986">
        <v>14.248350472327841</v>
      </c>
      <c r="BG4986">
        <v>4.9541563147136563</v>
      </c>
      <c r="BH4986">
        <v>416.48275212252878</v>
      </c>
      <c r="BI4986">
        <v>0.19999999999999998</v>
      </c>
      <c r="BJ4986">
        <v>2517.7218310102644</v>
      </c>
      <c r="BK4986">
        <v>687.10737535661701</v>
      </c>
      <c r="BL4986">
        <v>905.67380487959281</v>
      </c>
      <c r="BM4986">
        <v>957.8849008553176</v>
      </c>
      <c r="BN4986">
        <v>164.56595603361708</v>
      </c>
      <c r="BO4986">
        <v>22.699663512283745</v>
      </c>
      <c r="BP4986">
        <v>7.2160466771127946E-2</v>
      </c>
      <c r="BQ4986">
        <v>100</v>
      </c>
      <c r="BR4986">
        <v>339.00588896192522</v>
      </c>
      <c r="BS4986">
        <v>5.1274549144842238E-2</v>
      </c>
      <c r="BT4986">
        <v>3.0538041921240281E-4</v>
      </c>
      <c r="BU4986">
        <v>15.018575542113037</v>
      </c>
      <c r="BV4986">
        <v>0.55541019811208181</v>
      </c>
      <c r="BW4986">
        <v>15.132079940524234</v>
      </c>
      <c r="BX4986">
        <v>36.699484969208818</v>
      </c>
      <c r="BY4986">
        <v>34.814948068658282</v>
      </c>
      <c r="BZ4986">
        <v>1215.7156378037294</v>
      </c>
      <c r="CA4986">
        <v>281.70361167235046</v>
      </c>
      <c r="CB4986">
        <v>224.54816194527689</v>
      </c>
      <c r="CC4986" s="156">
        <v>1.03</v>
      </c>
      <c r="CD4986">
        <v>950</v>
      </c>
      <c r="CE4986">
        <v>0.17050142504295085</v>
      </c>
      <c r="CF4986">
        <v>6.2927143275316517</v>
      </c>
      <c r="CG4986">
        <v>0.2191850786523151</v>
      </c>
      <c r="CH4986">
        <v>24.064886666990226</v>
      </c>
      <c r="CI4986">
        <v>7</v>
      </c>
    </row>
    <row r="4987" spans="47:87" x14ac:dyDescent="0.3">
      <c r="AU4987">
        <v>0.3</v>
      </c>
      <c r="AV4987">
        <v>20.56785320688811</v>
      </c>
      <c r="AW4987">
        <v>0.30819827705093794</v>
      </c>
      <c r="AX4987">
        <v>0.30980986143566297</v>
      </c>
      <c r="AY4987">
        <v>341.52258772317799</v>
      </c>
      <c r="AZ4987">
        <v>9.5859834757114792E-2</v>
      </c>
      <c r="BA4987">
        <v>404.21808147944017</v>
      </c>
      <c r="BB4987">
        <v>321.2656112113541</v>
      </c>
      <c r="BC4987">
        <v>1</v>
      </c>
      <c r="BD4987">
        <v>36.122239557306173</v>
      </c>
      <c r="BE4987">
        <v>97.785260085025953</v>
      </c>
      <c r="BF4987">
        <v>16.973233321266076</v>
      </c>
      <c r="BG4987">
        <v>5.0226522499892949</v>
      </c>
      <c r="BH4987">
        <v>392.83895048764941</v>
      </c>
      <c r="BI4987">
        <v>0.2</v>
      </c>
      <c r="BJ4987">
        <v>2912.0404833495822</v>
      </c>
      <c r="BK4987">
        <v>677.70195960933722</v>
      </c>
      <c r="BL4987">
        <v>932.40178756342902</v>
      </c>
      <c r="BM4987">
        <v>835.34220521203895</v>
      </c>
      <c r="BN4987">
        <v>172.02893119489005</v>
      </c>
      <c r="BO4987">
        <v>27.951141221341228</v>
      </c>
      <c r="BP4987">
        <v>3.5039819115946773E-2</v>
      </c>
      <c r="BQ4987">
        <v>100</v>
      </c>
      <c r="BR4987">
        <v>345.62062876796438</v>
      </c>
      <c r="BS4987">
        <v>5.6131430768151566E-2</v>
      </c>
      <c r="BT4987">
        <v>2.9542659669339868E-4</v>
      </c>
      <c r="BU4987">
        <v>33.598047222312573</v>
      </c>
      <c r="BV4987">
        <v>0.59845684217042339</v>
      </c>
      <c r="BW4987">
        <v>15.157715699528918</v>
      </c>
      <c r="BX4987">
        <v>36.782787249426917</v>
      </c>
      <c r="BY4987">
        <v>36.344633409871221</v>
      </c>
      <c r="BZ4987">
        <v>991.39330837801538</v>
      </c>
      <c r="CA4987">
        <v>290.97128830503186</v>
      </c>
      <c r="CB4987">
        <v>224.8056661776973</v>
      </c>
      <c r="CC4987" s="156">
        <v>0.87</v>
      </c>
      <c r="CD4987">
        <v>1750</v>
      </c>
      <c r="CE4987">
        <v>0.1580564446881223</v>
      </c>
      <c r="CF4987">
        <v>6.1101572063558605</v>
      </c>
      <c r="CG4987">
        <v>0.19087571495442296</v>
      </c>
      <c r="CH4987">
        <v>10.781823192753745</v>
      </c>
      <c r="CI4987">
        <v>10</v>
      </c>
    </row>
    <row r="4988" spans="47:87" x14ac:dyDescent="0.3">
      <c r="AU4988">
        <v>0.3</v>
      </c>
      <c r="AV4988">
        <v>21.032279295009097</v>
      </c>
      <c r="AW4988">
        <v>0.30434944752413956</v>
      </c>
      <c r="AX4988">
        <v>2.6741948271797562</v>
      </c>
      <c r="AY4988">
        <v>337.48904671482393</v>
      </c>
      <c r="AZ4988">
        <v>0.10387366160261211</v>
      </c>
      <c r="BA4988">
        <v>433.19472193511592</v>
      </c>
      <c r="BB4988">
        <v>371.2156574733973</v>
      </c>
      <c r="BC4988">
        <v>1</v>
      </c>
      <c r="BD4988">
        <v>41.788392931739153</v>
      </c>
      <c r="BE4988">
        <v>110.76473545091865</v>
      </c>
      <c r="BF4988">
        <v>17.790664464238667</v>
      </c>
      <c r="BG4988">
        <v>5.5988942410904903</v>
      </c>
      <c r="BH4988">
        <v>402.34323361583773</v>
      </c>
      <c r="BI4988">
        <v>0.19999999999999998</v>
      </c>
      <c r="BJ4988">
        <v>2829.5410528184884</v>
      </c>
      <c r="BK4988">
        <v>678.41239925432853</v>
      </c>
      <c r="BL4988">
        <v>805.77525650593475</v>
      </c>
      <c r="BM4988">
        <v>900.91341752733001</v>
      </c>
      <c r="BN4988">
        <v>228.55404412947419</v>
      </c>
      <c r="BO4988">
        <v>27.569729625390679</v>
      </c>
      <c r="BP4988">
        <v>3.8483408869117594E-2</v>
      </c>
      <c r="BQ4988">
        <v>100</v>
      </c>
      <c r="BR4988">
        <v>376.25944712669167</v>
      </c>
      <c r="BS4988">
        <v>5.1797022010226131E-2</v>
      </c>
      <c r="BT4988">
        <v>3.1789724426287353E-4</v>
      </c>
      <c r="BU4988">
        <v>60.105790989888057</v>
      </c>
      <c r="BV4988">
        <v>0.54635331836956946</v>
      </c>
      <c r="BW4988">
        <v>15.735017160848946</v>
      </c>
      <c r="BX4988">
        <v>35.26749990412587</v>
      </c>
      <c r="BY4988">
        <v>31.619764450446148</v>
      </c>
      <c r="BZ4988">
        <v>1063.9382524306716</v>
      </c>
      <c r="CA4988">
        <v>337.3863284025461</v>
      </c>
      <c r="CB4988">
        <v>224.4333737511532</v>
      </c>
      <c r="CC4988" s="156">
        <v>0.79</v>
      </c>
      <c r="CD4988">
        <v>1790</v>
      </c>
      <c r="CE4988">
        <v>0.16924663321071165</v>
      </c>
      <c r="CF4988">
        <v>6.5817315638246043</v>
      </c>
      <c r="CG4988">
        <v>0.20509314351743141</v>
      </c>
      <c r="CH4988">
        <v>14.51787778261215</v>
      </c>
      <c r="CI4988">
        <v>8</v>
      </c>
    </row>
    <row r="4989" spans="47:87" x14ac:dyDescent="0.3">
      <c r="AU4989">
        <v>0.3</v>
      </c>
      <c r="AV4989">
        <v>17.596069897980936</v>
      </c>
      <c r="AW4989">
        <v>0.33029406641665887</v>
      </c>
      <c r="AX4989">
        <v>1.4854510286834004</v>
      </c>
      <c r="AY4989">
        <v>324.13111352721813</v>
      </c>
      <c r="AZ4989">
        <v>9.1927984902723539E-2</v>
      </c>
      <c r="BA4989">
        <v>451.2561714872823</v>
      </c>
      <c r="BB4989">
        <v>373.19163899473193</v>
      </c>
      <c r="BC4989">
        <v>1</v>
      </c>
      <c r="BD4989">
        <v>34.628106031257062</v>
      </c>
      <c r="BE4989">
        <v>96.7029895042362</v>
      </c>
      <c r="BF4989">
        <v>11.408143266118902</v>
      </c>
      <c r="BG4989">
        <v>4.8103273535151301</v>
      </c>
      <c r="BH4989">
        <v>423.51439604528321</v>
      </c>
      <c r="BI4989">
        <v>0.2</v>
      </c>
      <c r="BJ4989">
        <v>3010.1235802504716</v>
      </c>
      <c r="BK4989">
        <v>695.16025864289702</v>
      </c>
      <c r="BL4989">
        <v>891.67032605731902</v>
      </c>
      <c r="BM4989">
        <v>1097.3468751589667</v>
      </c>
      <c r="BN4989">
        <v>196.28685088174606</v>
      </c>
      <c r="BO4989">
        <v>29.647879193589901</v>
      </c>
      <c r="BP4989">
        <v>7.4878238139010442E-2</v>
      </c>
      <c r="BQ4989">
        <v>100</v>
      </c>
      <c r="BR4989">
        <v>380.03254815932752</v>
      </c>
      <c r="BS4989">
        <v>5.9143838240694829E-2</v>
      </c>
      <c r="BT4989">
        <v>2.7043074865844432E-4</v>
      </c>
      <c r="BU4989">
        <v>0</v>
      </c>
      <c r="BV4989">
        <v>0.59396751756281052</v>
      </c>
      <c r="BW4989">
        <v>15.327131284104595</v>
      </c>
      <c r="BX4989">
        <v>36.607791307581394</v>
      </c>
      <c r="BY4989">
        <v>31.452518534679342</v>
      </c>
      <c r="BZ4989">
        <v>1074.0082496973318</v>
      </c>
      <c r="CA4989">
        <v>313.74095519856678</v>
      </c>
      <c r="CB4989">
        <v>203.22262778937167</v>
      </c>
      <c r="CC4989" s="156">
        <v>0.96</v>
      </c>
      <c r="CD4989">
        <v>1920</v>
      </c>
      <c r="CE4989">
        <v>3.7321828575078708E-2</v>
      </c>
      <c r="CF4989">
        <v>2.2280065666406927</v>
      </c>
      <c r="CG4989">
        <v>8.3015768215073921E-2</v>
      </c>
      <c r="CH4989">
        <v>-9.7146117000390646</v>
      </c>
      <c r="CI4989" t="s">
        <v>479</v>
      </c>
    </row>
    <row r="4990" spans="47:87" x14ac:dyDescent="0.3">
      <c r="AU4990">
        <v>0.3</v>
      </c>
      <c r="AV4990">
        <v>19.079079484023509</v>
      </c>
      <c r="AW4990">
        <v>0.21227045698969241</v>
      </c>
      <c r="AX4990">
        <v>1.0298135277953588</v>
      </c>
      <c r="AY4990">
        <v>319.25505566810261</v>
      </c>
      <c r="AZ4990">
        <v>9.4695788011864915E-2</v>
      </c>
      <c r="BA4990">
        <v>338.33861917919569</v>
      </c>
      <c r="BB4990">
        <v>400.18051095588953</v>
      </c>
      <c r="BC4990">
        <v>1</v>
      </c>
      <c r="BD4990">
        <v>38.94751495014944</v>
      </c>
      <c r="BE4990">
        <v>115.59914014205511</v>
      </c>
      <c r="BF4990">
        <v>26.649004332812758</v>
      </c>
      <c r="BG4990">
        <v>4.502161191577029</v>
      </c>
      <c r="BH4990">
        <v>423.60378534983522</v>
      </c>
      <c r="BI4990">
        <v>0.19999999999999998</v>
      </c>
      <c r="BJ4990">
        <v>2705.6156805807013</v>
      </c>
      <c r="BK4990">
        <v>685.44621744817152</v>
      </c>
      <c r="BL4990">
        <v>918.06508852602849</v>
      </c>
      <c r="BM4990">
        <v>1136.9968827726866</v>
      </c>
      <c r="BN4990">
        <v>154.15516646256924</v>
      </c>
      <c r="BO4990">
        <v>19.122275064857536</v>
      </c>
      <c r="BP4990">
        <v>3.9644514073828026E-2</v>
      </c>
      <c r="BQ4990">
        <v>100</v>
      </c>
      <c r="BR4990">
        <v>333.14949265434592</v>
      </c>
      <c r="BS4990">
        <v>4.9033157902301845E-2</v>
      </c>
      <c r="BT4990">
        <v>2.8369373422960426E-4</v>
      </c>
      <c r="BU4990">
        <v>64.326353407961804</v>
      </c>
      <c r="BV4990">
        <v>0.50144817936246533</v>
      </c>
      <c r="BW4990">
        <v>15.281341937548854</v>
      </c>
      <c r="BX4990">
        <v>34.030927090514162</v>
      </c>
      <c r="BY4990">
        <v>39.134399912087218</v>
      </c>
      <c r="BZ4990">
        <v>1025.3151307513351</v>
      </c>
      <c r="CA4990">
        <v>304.4723653281464</v>
      </c>
      <c r="CB4990">
        <v>228.9643198921037</v>
      </c>
      <c r="CC4990" s="156">
        <v>0.97</v>
      </c>
      <c r="CD4990">
        <v>2400</v>
      </c>
      <c r="CE4990">
        <v>9.2683523418508384E-2</v>
      </c>
      <c r="CF4990">
        <v>3.4271510313428779</v>
      </c>
      <c r="CG4990">
        <v>0.12149418671644949</v>
      </c>
      <c r="CH4990">
        <v>-6.5423032918803956E-2</v>
      </c>
      <c r="CI4990" t="s">
        <v>479</v>
      </c>
    </row>
    <row r="4991" spans="47:87" x14ac:dyDescent="0.3">
      <c r="AU4991">
        <v>0.3</v>
      </c>
      <c r="AV4991">
        <v>18.264500850571213</v>
      </c>
      <c r="AW4991">
        <v>0.30835071126637176</v>
      </c>
      <c r="AX4991">
        <v>0.64270184536851227</v>
      </c>
      <c r="AY4991">
        <v>258.0164352776751</v>
      </c>
      <c r="AZ4991">
        <v>0.10475140752636192</v>
      </c>
      <c r="BA4991">
        <v>389.59844701491903</v>
      </c>
      <c r="BB4991">
        <v>301.76768105895803</v>
      </c>
      <c r="BC4991">
        <v>1</v>
      </c>
      <c r="BD4991">
        <v>44.632858688700679</v>
      </c>
      <c r="BE4991">
        <v>85.707075958361415</v>
      </c>
      <c r="BF4991">
        <v>5.0222422833496134</v>
      </c>
      <c r="BG4991">
        <v>4.1477199686602884</v>
      </c>
      <c r="BH4991">
        <v>406.79641808555635</v>
      </c>
      <c r="BI4991">
        <v>0.19999999999999996</v>
      </c>
      <c r="BJ4991">
        <v>2645.9474709704718</v>
      </c>
      <c r="BK4991">
        <v>694.15485928568478</v>
      </c>
      <c r="BL4991">
        <v>938.125555578883</v>
      </c>
      <c r="BM4991">
        <v>943.17934488912545</v>
      </c>
      <c r="BN4991">
        <v>126.02989127882859</v>
      </c>
      <c r="BO4991">
        <v>28.012847767193868</v>
      </c>
      <c r="BP4991">
        <v>2.920403499161027E-2</v>
      </c>
      <c r="BQ4991">
        <v>100</v>
      </c>
      <c r="BR4991">
        <v>395.04554061788798</v>
      </c>
      <c r="BS4991">
        <v>5.7388349284001598E-2</v>
      </c>
      <c r="BT4991">
        <v>2.9425213832127463E-4</v>
      </c>
      <c r="BU4991">
        <v>0</v>
      </c>
      <c r="BV4991">
        <v>0.53042545386977724</v>
      </c>
      <c r="BW4991">
        <v>15.805879239318973</v>
      </c>
      <c r="BX4991">
        <v>33.731664398323041</v>
      </c>
      <c r="BY4991">
        <v>32.458075299144674</v>
      </c>
      <c r="BZ4991">
        <v>1032.6523811776049</v>
      </c>
      <c r="CA4991">
        <v>277.76599760581348</v>
      </c>
      <c r="CB4991">
        <v>223.80341607654748</v>
      </c>
      <c r="CC4991" s="156">
        <v>0.83</v>
      </c>
      <c r="CD4991">
        <v>1120</v>
      </c>
      <c r="CE4991">
        <v>0.30984266340657718</v>
      </c>
      <c r="CF4991">
        <v>9.8222919744772668</v>
      </c>
      <c r="CG4991">
        <v>0.38453519759332588</v>
      </c>
      <c r="CH4991">
        <v>57.483274250123095</v>
      </c>
      <c r="CI4991">
        <v>4</v>
      </c>
    </row>
    <row r="4992" spans="47:87" x14ac:dyDescent="0.3">
      <c r="AU4992">
        <v>0.3</v>
      </c>
      <c r="AV4992">
        <v>20.816221120525611</v>
      </c>
      <c r="AW4992">
        <v>0.27536096663027471</v>
      </c>
      <c r="AX4992">
        <v>0.54805838134073093</v>
      </c>
      <c r="AY4992">
        <v>330.29949011072983</v>
      </c>
      <c r="AZ4992">
        <v>0.10068934396738087</v>
      </c>
      <c r="BA4992">
        <v>484.61770541557848</v>
      </c>
      <c r="BB4992">
        <v>328.49406172623048</v>
      </c>
      <c r="BC4992">
        <v>1</v>
      </c>
      <c r="BD4992">
        <v>39.506658056550201</v>
      </c>
      <c r="BE4992">
        <v>120.03963407651685</v>
      </c>
      <c r="BF4992">
        <v>9.6769940059462751</v>
      </c>
      <c r="BG4992">
        <v>4.8672341667203565</v>
      </c>
      <c r="BH4992">
        <v>416.17996697527349</v>
      </c>
      <c r="BI4992">
        <v>0.19999999999999996</v>
      </c>
      <c r="BJ4992">
        <v>2840.8917030669022</v>
      </c>
      <c r="BK4992">
        <v>694.36607491080565</v>
      </c>
      <c r="BL4992">
        <v>886.41348942993091</v>
      </c>
      <c r="BM4992">
        <v>890.24380152394167</v>
      </c>
      <c r="BN4992">
        <v>229.23244846855957</v>
      </c>
      <c r="BO4992">
        <v>24.912948822429058</v>
      </c>
      <c r="BP4992">
        <v>3.8527276103020328E-2</v>
      </c>
      <c r="BQ4992">
        <v>100</v>
      </c>
      <c r="BR4992">
        <v>482.36413453737134</v>
      </c>
      <c r="BS4992">
        <v>5.5455558890891411E-2</v>
      </c>
      <c r="BT4992">
        <v>2.9899307276093844E-4</v>
      </c>
      <c r="BU4992">
        <v>128.3046701992657</v>
      </c>
      <c r="BV4992">
        <v>0.56720952266911606</v>
      </c>
      <c r="BW4992">
        <v>15.745048320086477</v>
      </c>
      <c r="BX4992">
        <v>35.406108300442689</v>
      </c>
      <c r="BY4992">
        <v>31.758442035598918</v>
      </c>
      <c r="BZ4992">
        <v>829.23851969015232</v>
      </c>
      <c r="CA4992">
        <v>217.39376831293427</v>
      </c>
      <c r="CB4992">
        <v>223.74842276288285</v>
      </c>
      <c r="CC4992" s="156">
        <v>1.03</v>
      </c>
      <c r="CD4992">
        <v>2170</v>
      </c>
      <c r="CE4992">
        <v>0.13088502957825754</v>
      </c>
      <c r="CF4992">
        <v>3.574743579776313</v>
      </c>
      <c r="CG4992">
        <v>0.16314100659128886</v>
      </c>
      <c r="CH4992">
        <v>5.7136185865676064</v>
      </c>
      <c r="CI4992">
        <v>12</v>
      </c>
    </row>
    <row r="4993" spans="47:87" x14ac:dyDescent="0.3">
      <c r="AU4993">
        <v>0.3</v>
      </c>
      <c r="AV4993">
        <v>19.036455690174336</v>
      </c>
      <c r="AW4993">
        <v>0.28161367521232161</v>
      </c>
      <c r="AX4993">
        <v>2.043967744524362</v>
      </c>
      <c r="AY4993">
        <v>342.44991225795974</v>
      </c>
      <c r="AZ4993">
        <v>9.6065966023128849E-2</v>
      </c>
      <c r="BA4993">
        <v>395.54010851315331</v>
      </c>
      <c r="BB4993">
        <v>262.19328898942985</v>
      </c>
      <c r="BC4993">
        <v>1</v>
      </c>
      <c r="BD4993">
        <v>36.339315029388629</v>
      </c>
      <c r="BE4993">
        <v>76.843604470501973</v>
      </c>
      <c r="BF4993">
        <v>19.306116526905026</v>
      </c>
      <c r="BG4993">
        <v>5.7449852360062943</v>
      </c>
      <c r="BH4993">
        <v>436.58013376889085</v>
      </c>
      <c r="BI4993">
        <v>0.19999999999999996</v>
      </c>
      <c r="BJ4993">
        <v>2431.4437187462736</v>
      </c>
      <c r="BK4993">
        <v>697.3221486695569</v>
      </c>
      <c r="BL4993">
        <v>928.80501712259297</v>
      </c>
      <c r="BM4993">
        <v>976.03410435701733</v>
      </c>
      <c r="BN4993">
        <v>208.88785994404972</v>
      </c>
      <c r="BO4993">
        <v>25.360228628034999</v>
      </c>
      <c r="BP4993">
        <v>5.3806000787505089E-2</v>
      </c>
      <c r="BQ4993">
        <v>100</v>
      </c>
      <c r="BR4993">
        <v>373.12293781158934</v>
      </c>
      <c r="BS4993">
        <v>5.9664104415651509E-2</v>
      </c>
      <c r="BT4993">
        <v>2.9656000931781515E-4</v>
      </c>
      <c r="BU4993">
        <v>58.766428548449575</v>
      </c>
      <c r="BV4993">
        <v>0.51534318136424129</v>
      </c>
      <c r="BW4993">
        <v>14.518704568485107</v>
      </c>
      <c r="BX4993">
        <v>38.133622278426955</v>
      </c>
      <c r="BY4993">
        <v>37.287090950841474</v>
      </c>
      <c r="BZ4993">
        <v>700.93037356542641</v>
      </c>
      <c r="CA4993">
        <v>274.9212433483554</v>
      </c>
      <c r="CB4993">
        <v>242.26005892314222</v>
      </c>
      <c r="CC4993" s="156">
        <v>0.92</v>
      </c>
      <c r="CD4993">
        <v>1930</v>
      </c>
      <c r="CE4993">
        <v>6.9598511595584833E-2</v>
      </c>
      <c r="CF4993">
        <v>2.9993956287087089</v>
      </c>
      <c r="CG4993">
        <v>0.10051662239015897</v>
      </c>
      <c r="CH4993">
        <v>-6.5006401888823575</v>
      </c>
      <c r="CI4993" t="s">
        <v>479</v>
      </c>
    </row>
    <row r="4994" spans="47:87" x14ac:dyDescent="0.3">
      <c r="AU4994">
        <v>0.3</v>
      </c>
      <c r="AV4994">
        <v>19.9743814597206</v>
      </c>
      <c r="AW4994">
        <v>0.32981252742370415</v>
      </c>
      <c r="AX4994">
        <v>1.3404314438216809</v>
      </c>
      <c r="AY4994">
        <v>310.33160771180718</v>
      </c>
      <c r="AZ4994">
        <v>0.10790943710208888</v>
      </c>
      <c r="BA4994">
        <v>364.87430336181109</v>
      </c>
      <c r="BB4994">
        <v>318.0345495786064</v>
      </c>
      <c r="BC4994">
        <v>1</v>
      </c>
      <c r="BD4994">
        <v>41.665336413833984</v>
      </c>
      <c r="BE4994">
        <v>115.99864697731171</v>
      </c>
      <c r="BF4994">
        <v>20.361761608849047</v>
      </c>
      <c r="BG4994">
        <v>5.7030197286181599</v>
      </c>
      <c r="BH4994">
        <v>352.12918564329743</v>
      </c>
      <c r="BI4994">
        <v>0.20000000000000007</v>
      </c>
      <c r="BJ4994">
        <v>2080.5712942889127</v>
      </c>
      <c r="BK4994">
        <v>691.7219696744379</v>
      </c>
      <c r="BL4994">
        <v>786.2733217368534</v>
      </c>
      <c r="BM4994">
        <v>1039.6885680227513</v>
      </c>
      <c r="BN4994">
        <v>157.19548466570333</v>
      </c>
      <c r="BO4994">
        <v>29.982646652109832</v>
      </c>
      <c r="BP4994">
        <v>2.8823855469169487E-2</v>
      </c>
      <c r="BQ4994">
        <v>100</v>
      </c>
      <c r="BR4994">
        <v>355.39493526736294</v>
      </c>
      <c r="BS4994">
        <v>5.7693013237166794E-2</v>
      </c>
      <c r="BT4994">
        <v>3.1552929180131347E-4</v>
      </c>
      <c r="BU4994">
        <v>72.66113317455779</v>
      </c>
      <c r="BV4994">
        <v>0.55785703296801781</v>
      </c>
      <c r="BW4994">
        <v>15.282367749450968</v>
      </c>
      <c r="BX4994">
        <v>37.029933505029085</v>
      </c>
      <c r="BY4994">
        <v>35.969519667638998</v>
      </c>
      <c r="BZ4994">
        <v>1142.6376306353345</v>
      </c>
      <c r="CA4994">
        <v>354.90299617113499</v>
      </c>
      <c r="CB4994">
        <v>203.7471909202585</v>
      </c>
      <c r="CC4994" s="156">
        <v>1.18</v>
      </c>
      <c r="CD4994">
        <v>1070</v>
      </c>
      <c r="CE4994">
        <v>0.17514168892860682</v>
      </c>
      <c r="CF4994">
        <v>6.9009474462149729</v>
      </c>
      <c r="CG4994">
        <v>0.23000836989372939</v>
      </c>
      <c r="CH4994">
        <v>16.829335727134403</v>
      </c>
      <c r="CI4994">
        <v>8</v>
      </c>
    </row>
    <row r="4995" spans="47:87" x14ac:dyDescent="0.3">
      <c r="AU4995">
        <v>0.3</v>
      </c>
      <c r="AV4995">
        <v>20.48873967930902</v>
      </c>
      <c r="AW4995">
        <v>0.33374413943810055</v>
      </c>
      <c r="AX4995">
        <v>1.273244758594716</v>
      </c>
      <c r="AY4995">
        <v>296.41232834187878</v>
      </c>
      <c r="AZ4995">
        <v>9.5266909877238612E-2</v>
      </c>
      <c r="BA4995">
        <v>407.05218592958698</v>
      </c>
      <c r="BB4995">
        <v>368.86657101499679</v>
      </c>
      <c r="BC4995">
        <v>1</v>
      </c>
      <c r="BD4995">
        <v>37.729120081093249</v>
      </c>
      <c r="BE4995">
        <v>95.551209738144607</v>
      </c>
      <c r="BF4995">
        <v>11.075557859937744</v>
      </c>
      <c r="BG4995">
        <v>4.3471920230894714</v>
      </c>
      <c r="BH4995">
        <v>419.58698399987657</v>
      </c>
      <c r="BI4995">
        <v>0.20000000000000004</v>
      </c>
      <c r="BJ4995">
        <v>2421.4481345438362</v>
      </c>
      <c r="BK4995">
        <v>709.48899929315087</v>
      </c>
      <c r="BL4995">
        <v>925.78535971405643</v>
      </c>
      <c r="BM4995">
        <v>1157.3605626801493</v>
      </c>
      <c r="BN4995">
        <v>217.01990902295367</v>
      </c>
      <c r="BO4995">
        <v>30.280518442808656</v>
      </c>
      <c r="BP4995">
        <v>3.646034101967497E-2</v>
      </c>
      <c r="BQ4995">
        <v>100</v>
      </c>
      <c r="BR4995">
        <v>381.19530986037518</v>
      </c>
      <c r="BS4995">
        <v>6.0378826684129097E-2</v>
      </c>
      <c r="BT4995">
        <v>3.0861719450147381E-4</v>
      </c>
      <c r="BU4995">
        <v>15.511704678496191</v>
      </c>
      <c r="BV4995">
        <v>0.56159776092444758</v>
      </c>
      <c r="BW4995">
        <v>14.917513049372971</v>
      </c>
      <c r="BX4995">
        <v>38.048448343068287</v>
      </c>
      <c r="BY4995">
        <v>31.837994129375538</v>
      </c>
      <c r="BZ4995">
        <v>1135.4619377671934</v>
      </c>
      <c r="CA4995">
        <v>314.20802189584816</v>
      </c>
      <c r="CB4995">
        <v>225.30377258646189</v>
      </c>
      <c r="CC4995" s="156">
        <v>0.87</v>
      </c>
      <c r="CD4995">
        <v>1710</v>
      </c>
      <c r="CE4995">
        <v>0.14231065253532726</v>
      </c>
      <c r="CF4995">
        <v>4.344637503863046</v>
      </c>
      <c r="CG4995">
        <v>0.17752786167076043</v>
      </c>
      <c r="CH4995">
        <v>7.770340249572576</v>
      </c>
      <c r="CI4995">
        <v>10</v>
      </c>
    </row>
    <row r="4996" spans="47:87" x14ac:dyDescent="0.3">
      <c r="AU4996">
        <v>0.3</v>
      </c>
      <c r="AV4996">
        <v>19.499680014359015</v>
      </c>
      <c r="AW4996">
        <v>0.26828345218488409</v>
      </c>
      <c r="AX4996">
        <v>1.5951505877288121</v>
      </c>
      <c r="AY4996">
        <v>330.50926990298382</v>
      </c>
      <c r="AZ4996">
        <v>0.11378884254437861</v>
      </c>
      <c r="BA4996">
        <v>510.00538267886833</v>
      </c>
      <c r="BB4996">
        <v>314.91169398856124</v>
      </c>
      <c r="BC4996">
        <v>1</v>
      </c>
      <c r="BD4996">
        <v>36.193923241175057</v>
      </c>
      <c r="BE4996">
        <v>92.772320328717228</v>
      </c>
      <c r="BF4996">
        <v>20.325719285072417</v>
      </c>
      <c r="BG4996">
        <v>4.0779508105617781</v>
      </c>
      <c r="BH4996">
        <v>370.30648008162376</v>
      </c>
      <c r="BI4996">
        <v>0.2</v>
      </c>
      <c r="BJ4996">
        <v>2292.9513791285617</v>
      </c>
      <c r="BK4996">
        <v>704.31944962679086</v>
      </c>
      <c r="BL4996">
        <v>891.05264120188986</v>
      </c>
      <c r="BM4996">
        <v>909.46233967964247</v>
      </c>
      <c r="BN4996">
        <v>116.77385375671969</v>
      </c>
      <c r="BO4996">
        <v>23.89105636158806</v>
      </c>
      <c r="BP4996">
        <v>8.3761277656654073E-2</v>
      </c>
      <c r="BQ4996">
        <v>100</v>
      </c>
      <c r="BR4996">
        <v>392.23843495337474</v>
      </c>
      <c r="BS4996">
        <v>5.5925273087744254E-2</v>
      </c>
      <c r="BT4996">
        <v>2.8255854121672413E-4</v>
      </c>
      <c r="BU4996">
        <v>0</v>
      </c>
      <c r="BV4996">
        <v>0.55005532470094864</v>
      </c>
      <c r="BW4996">
        <v>14.863830006775693</v>
      </c>
      <c r="BX4996">
        <v>35.101752284317833</v>
      </c>
      <c r="BY4996">
        <v>33.176469175583826</v>
      </c>
      <c r="BZ4996">
        <v>1336.0139157956212</v>
      </c>
      <c r="CA4996">
        <v>309.37539982113464</v>
      </c>
      <c r="CB4996">
        <v>235.54440651228131</v>
      </c>
      <c r="CC4996" s="156">
        <v>1.1000000000000001</v>
      </c>
      <c r="CD4996">
        <v>1460</v>
      </c>
      <c r="CE4996">
        <v>0.14176593476394572</v>
      </c>
      <c r="CF4996">
        <v>4.4124686251293816</v>
      </c>
      <c r="CG4996">
        <v>0.17217662828078767</v>
      </c>
      <c r="CH4996">
        <v>5.1652111521263011</v>
      </c>
      <c r="CI4996">
        <v>12</v>
      </c>
    </row>
    <row r="4997" spans="47:87" x14ac:dyDescent="0.3">
      <c r="AU4997">
        <v>0.3</v>
      </c>
      <c r="AV4997">
        <v>21.284418999366022</v>
      </c>
      <c r="AW4997">
        <v>0.3348391184918415</v>
      </c>
      <c r="AX4997">
        <v>1.7014626971403004</v>
      </c>
      <c r="AY4997">
        <v>336.20548999500824</v>
      </c>
      <c r="AZ4997">
        <v>9.1825323279312102E-2</v>
      </c>
      <c r="BA4997">
        <v>383.76356400650025</v>
      </c>
      <c r="BB4997">
        <v>342.68422247034005</v>
      </c>
      <c r="BC4997">
        <v>1</v>
      </c>
      <c r="BD4997">
        <v>42.526820308082733</v>
      </c>
      <c r="BE4997">
        <v>109.39763960256063</v>
      </c>
      <c r="BF4997">
        <v>17.036276915604873</v>
      </c>
      <c r="BG4997">
        <v>4.8121203000332651</v>
      </c>
      <c r="BH4997">
        <v>409.20111097000063</v>
      </c>
      <c r="BI4997">
        <v>0.19999999999999996</v>
      </c>
      <c r="BJ4997">
        <v>2422.0447166433823</v>
      </c>
      <c r="BK4997">
        <v>661.45945092012164</v>
      </c>
      <c r="BL4997">
        <v>923.6319299210661</v>
      </c>
      <c r="BM4997">
        <v>974.00766460227976</v>
      </c>
      <c r="BN4997">
        <v>169.19510245744846</v>
      </c>
      <c r="BO4997">
        <v>30.616166666481607</v>
      </c>
      <c r="BP4997">
        <v>7.9244567939451872E-3</v>
      </c>
      <c r="BQ4997">
        <v>100</v>
      </c>
      <c r="BR4997">
        <v>334.38488690139553</v>
      </c>
      <c r="BS4997">
        <v>5.4125475208335362E-2</v>
      </c>
      <c r="BT4997">
        <v>3.229398634754075E-4</v>
      </c>
      <c r="BU4997">
        <v>0</v>
      </c>
      <c r="BV4997">
        <v>0.52957144585888127</v>
      </c>
      <c r="BW4997">
        <v>15.649238124402002</v>
      </c>
      <c r="BX4997">
        <v>35.918251931411717</v>
      </c>
      <c r="BY4997">
        <v>36.640070819602563</v>
      </c>
      <c r="BZ4997">
        <v>1286.8350531114497</v>
      </c>
      <c r="CA4997">
        <v>300.52543661081961</v>
      </c>
      <c r="CB4997">
        <v>249.17556271526558</v>
      </c>
      <c r="CC4997" s="156">
        <v>0.87</v>
      </c>
      <c r="CD4997">
        <v>1250</v>
      </c>
      <c r="CE4997">
        <v>0.26557271424125095</v>
      </c>
      <c r="CF4997">
        <v>7.7726085223860464</v>
      </c>
      <c r="CG4997">
        <v>0.32446473820157884</v>
      </c>
      <c r="CH4997">
        <v>28.748932787682921</v>
      </c>
      <c r="CI4997">
        <v>5</v>
      </c>
    </row>
    <row r="4998" spans="47:87" x14ac:dyDescent="0.3">
      <c r="AU4998">
        <v>0.3</v>
      </c>
      <c r="AV4998">
        <v>19.360472311628531</v>
      </c>
      <c r="AW4998">
        <v>0.26271802145792339</v>
      </c>
      <c r="AX4998">
        <v>1.9224517273533037</v>
      </c>
      <c r="AY4998">
        <v>316.27919985251384</v>
      </c>
      <c r="AZ4998">
        <v>0.11210666305074851</v>
      </c>
      <c r="BA4998">
        <v>366.18057502306442</v>
      </c>
      <c r="BB4998">
        <v>372.26364603469949</v>
      </c>
      <c r="BC4998">
        <v>1</v>
      </c>
      <c r="BD4998">
        <v>41.321420689967667</v>
      </c>
      <c r="BE4998">
        <v>114.94023171266349</v>
      </c>
      <c r="BF4998">
        <v>15.244220072971038</v>
      </c>
      <c r="BG4998">
        <v>6.2057503890842547</v>
      </c>
      <c r="BH4998">
        <v>445.22627359813356</v>
      </c>
      <c r="BI4998">
        <v>0.2</v>
      </c>
      <c r="BJ4998">
        <v>2674.6139825490541</v>
      </c>
      <c r="BK4998">
        <v>673.77405551720256</v>
      </c>
      <c r="BL4998">
        <v>914.91725151889148</v>
      </c>
      <c r="BM4998">
        <v>1005.7636143978441</v>
      </c>
      <c r="BN4998">
        <v>203.85478306210663</v>
      </c>
      <c r="BO4998">
        <v>23.484241873287488</v>
      </c>
      <c r="BP4998">
        <v>7.1245559549266882E-2</v>
      </c>
      <c r="BQ4998">
        <v>100</v>
      </c>
      <c r="BR4998">
        <v>315.89506409194411</v>
      </c>
      <c r="BS4998">
        <v>5.7489519415234558E-2</v>
      </c>
      <c r="BT4998">
        <v>2.8794784136362925E-4</v>
      </c>
      <c r="BU4998">
        <v>13.379278781929056</v>
      </c>
      <c r="BV4998">
        <v>0.55376338899034983</v>
      </c>
      <c r="BW4998">
        <v>14.899481675694592</v>
      </c>
      <c r="BX4998">
        <v>38.057218869369201</v>
      </c>
      <c r="BY4998">
        <v>30.207106946584425</v>
      </c>
      <c r="BZ4998">
        <v>1096.0493343679505</v>
      </c>
      <c r="CA4998">
        <v>295.37894106997157</v>
      </c>
      <c r="CB4998">
        <v>254.5141994199833</v>
      </c>
      <c r="CC4998" s="156">
        <v>0.97</v>
      </c>
      <c r="CD4998">
        <v>640</v>
      </c>
      <c r="CE4998">
        <v>0.21993292713230805</v>
      </c>
      <c r="CF4998">
        <v>7.362528272151077</v>
      </c>
      <c r="CG4998">
        <v>0.26175163358467762</v>
      </c>
      <c r="CH4998">
        <v>27.829843431464088</v>
      </c>
      <c r="CI4998">
        <v>6</v>
      </c>
    </row>
    <row r="4999" spans="47:87" x14ac:dyDescent="0.3">
      <c r="AU4999">
        <v>0.3</v>
      </c>
      <c r="AV4999">
        <v>19.277125098634215</v>
      </c>
      <c r="AW4999">
        <v>0.31279149982887483</v>
      </c>
      <c r="AX4999">
        <v>0.66849131523614247</v>
      </c>
      <c r="AY4999">
        <v>331.11297685107957</v>
      </c>
      <c r="AZ4999">
        <v>0.1121520704928118</v>
      </c>
      <c r="BA4999">
        <v>451.07751919812205</v>
      </c>
      <c r="BB4999">
        <v>428.72957591838201</v>
      </c>
      <c r="BC4999">
        <v>1</v>
      </c>
      <c r="BD4999">
        <v>40.731876716107763</v>
      </c>
      <c r="BE4999">
        <v>101.77389440446187</v>
      </c>
      <c r="BF4999">
        <v>9.9298845213976943</v>
      </c>
      <c r="BG4999">
        <v>5.208751559315866</v>
      </c>
      <c r="BH4999">
        <v>429.44815433181645</v>
      </c>
      <c r="BI4999">
        <v>0.19999999999999998</v>
      </c>
      <c r="BJ4999">
        <v>2780.7633822633798</v>
      </c>
      <c r="BK4999">
        <v>681.58453840915558</v>
      </c>
      <c r="BL4999">
        <v>976.08639149998794</v>
      </c>
      <c r="BM4999">
        <v>977.69797614368485</v>
      </c>
      <c r="BN4999">
        <v>171.31508708845269</v>
      </c>
      <c r="BO4999">
        <v>28.192135348998935</v>
      </c>
      <c r="BP4999">
        <v>5.6794850968152365E-2</v>
      </c>
      <c r="BQ4999">
        <v>100</v>
      </c>
      <c r="BR4999">
        <v>331.12569098382716</v>
      </c>
      <c r="BS4999">
        <v>5.7593449767330142E-2</v>
      </c>
      <c r="BT4999">
        <v>3.0995895197672108E-4</v>
      </c>
      <c r="BU4999">
        <v>0</v>
      </c>
      <c r="BV4999">
        <v>0.56439364412765025</v>
      </c>
      <c r="BW4999">
        <v>13.48254653911463</v>
      </c>
      <c r="BX4999">
        <v>38.639299171215875</v>
      </c>
      <c r="BY4999">
        <v>29.982707514796207</v>
      </c>
      <c r="BZ4999">
        <v>900.14532830713665</v>
      </c>
      <c r="CA4999">
        <v>249.40937545541442</v>
      </c>
      <c r="CB4999">
        <v>224.11778187767942</v>
      </c>
      <c r="CC4999" s="156">
        <v>0.89</v>
      </c>
      <c r="CD4999">
        <v>1540</v>
      </c>
      <c r="CE4999">
        <v>0.24685061199358826</v>
      </c>
      <c r="CF4999">
        <v>6.7682637801639913</v>
      </c>
      <c r="CG4999">
        <v>0.29725590696565551</v>
      </c>
      <c r="CH4999">
        <v>32.462874617608122</v>
      </c>
      <c r="CI4999">
        <v>5</v>
      </c>
    </row>
    <row r="5000" spans="47:87" x14ac:dyDescent="0.3">
      <c r="AU5000">
        <v>0.3</v>
      </c>
      <c r="AV5000">
        <v>19.208390064663714</v>
      </c>
      <c r="AW5000">
        <v>0.23965833020713259</v>
      </c>
      <c r="AX5000">
        <v>1.9529537605540819</v>
      </c>
      <c r="AY5000">
        <v>357.65673858359992</v>
      </c>
      <c r="AZ5000">
        <v>8.8109709579590759E-2</v>
      </c>
      <c r="BA5000">
        <v>430.50211013860047</v>
      </c>
      <c r="BB5000">
        <v>360.63998955481372</v>
      </c>
      <c r="BC5000">
        <v>1</v>
      </c>
      <c r="BD5000">
        <v>43.074369576703319</v>
      </c>
      <c r="BE5000">
        <v>125.49402966168257</v>
      </c>
      <c r="BF5000">
        <v>14.445086369576517</v>
      </c>
      <c r="BG5000">
        <v>4.8801454500313772</v>
      </c>
      <c r="BH5000">
        <v>404.17231853806084</v>
      </c>
      <c r="BI5000">
        <v>0.2</v>
      </c>
      <c r="BJ5000">
        <v>2819.1643446630278</v>
      </c>
      <c r="BK5000">
        <v>679.99614496670165</v>
      </c>
      <c r="BL5000">
        <v>917.02567990121008</v>
      </c>
      <c r="BM5000">
        <v>995.08739250648705</v>
      </c>
      <c r="BN5000">
        <v>225.58119865697671</v>
      </c>
      <c r="BO5000">
        <v>21.748623443708109</v>
      </c>
      <c r="BP5000">
        <v>2.5541868559239529E-2</v>
      </c>
      <c r="BQ5000">
        <v>100</v>
      </c>
      <c r="BR5000">
        <v>342.74205053194675</v>
      </c>
      <c r="BS5000">
        <v>5.2559813914429737E-2</v>
      </c>
      <c r="BT5000">
        <v>3.2825117567697259E-4</v>
      </c>
      <c r="BU5000">
        <v>0</v>
      </c>
      <c r="BV5000">
        <v>0.5882618274756819</v>
      </c>
      <c r="BW5000">
        <v>13.937519328747157</v>
      </c>
      <c r="BX5000">
        <v>35.359246265566419</v>
      </c>
      <c r="BY5000">
        <v>31.68138750679687</v>
      </c>
      <c r="BZ5000">
        <v>1013.1658275245369</v>
      </c>
      <c r="CA5000">
        <v>277.3335007369771</v>
      </c>
      <c r="CB5000">
        <v>225.74178945579467</v>
      </c>
      <c r="CC5000" s="156">
        <v>1.1399999999999999</v>
      </c>
      <c r="CD5000">
        <v>1730</v>
      </c>
      <c r="CE5000">
        <v>0.11413566084727034</v>
      </c>
      <c r="CF5000">
        <v>4.0862526778134551</v>
      </c>
      <c r="CG5000">
        <v>0.14665263965059683</v>
      </c>
      <c r="CH5000">
        <v>2.5736812882477307</v>
      </c>
      <c r="CI5000">
        <v>16</v>
      </c>
    </row>
    <row r="5001" spans="47:87" x14ac:dyDescent="0.3">
      <c r="AU5001">
        <v>0.3</v>
      </c>
      <c r="AV5001">
        <v>19.236768479167207</v>
      </c>
      <c r="AW5001">
        <v>0.23555724744946943</v>
      </c>
      <c r="AX5001">
        <v>1.6691641092568275</v>
      </c>
      <c r="AY5001">
        <v>323.61947215371833</v>
      </c>
      <c r="AZ5001">
        <v>8.7854369058355739E-2</v>
      </c>
      <c r="BA5001">
        <v>414.14657257096457</v>
      </c>
      <c r="BB5001">
        <v>337.64509551228264</v>
      </c>
      <c r="BC5001">
        <v>1</v>
      </c>
      <c r="BD5001">
        <v>38.748650316390851</v>
      </c>
      <c r="BE5001">
        <v>109.67347536461662</v>
      </c>
      <c r="BF5001">
        <v>19.427219905893018</v>
      </c>
      <c r="BG5001">
        <v>4.6526883959190632</v>
      </c>
      <c r="BH5001">
        <v>425.29649534485594</v>
      </c>
      <c r="BI5001">
        <v>0.20000000000000004</v>
      </c>
      <c r="BJ5001">
        <v>2392.4158897035463</v>
      </c>
      <c r="BK5001">
        <v>707.58261784449519</v>
      </c>
      <c r="BL5001">
        <v>953.1573679998429</v>
      </c>
      <c r="BM5001">
        <v>1022.5981727846188</v>
      </c>
      <c r="BN5001">
        <v>159.80626528898438</v>
      </c>
      <c r="BO5001">
        <v>21.059632377794603</v>
      </c>
      <c r="BP5001">
        <v>6.3543434923771597E-2</v>
      </c>
      <c r="BQ5001">
        <v>100</v>
      </c>
      <c r="BR5001">
        <v>305.88252354641315</v>
      </c>
      <c r="BS5001">
        <v>5.0345258400309137E-2</v>
      </c>
      <c r="BT5001">
        <v>2.9959554270162658E-4</v>
      </c>
      <c r="BU5001">
        <v>79.685743675846041</v>
      </c>
      <c r="BV5001">
        <v>0.50549450434817311</v>
      </c>
      <c r="BW5001">
        <v>14.990751396336938</v>
      </c>
      <c r="BX5001">
        <v>36.10113665196036</v>
      </c>
      <c r="BY5001">
        <v>33.761532596107671</v>
      </c>
      <c r="BZ5001">
        <v>910.90183689006028</v>
      </c>
      <c r="CA5001">
        <v>267.45113270818939</v>
      </c>
      <c r="CB5001">
        <v>253.72293639794219</v>
      </c>
      <c r="CC5001" s="156">
        <v>1.2</v>
      </c>
      <c r="CD5001">
        <v>860</v>
      </c>
      <c r="CE5001">
        <v>0.15969044071713867</v>
      </c>
      <c r="CF5001">
        <v>4.8868541483596273</v>
      </c>
      <c r="CG5001">
        <v>0.194013699229209</v>
      </c>
      <c r="CH5001">
        <v>8.2782743703096404</v>
      </c>
      <c r="CI5001">
        <v>10</v>
      </c>
    </row>
    <row r="5002" spans="47:87" x14ac:dyDescent="0.3">
      <c r="AU5002">
        <v>0.3</v>
      </c>
      <c r="AV5002">
        <v>21.590113214853044</v>
      </c>
      <c r="AW5002">
        <v>0.34914455979359288</v>
      </c>
      <c r="AX5002">
        <v>1.7610911334903601</v>
      </c>
      <c r="AY5002">
        <v>301.49738323271652</v>
      </c>
      <c r="AZ5002">
        <v>9.3572351135927628E-2</v>
      </c>
      <c r="BA5002">
        <v>419.66432062156423</v>
      </c>
      <c r="BB5002">
        <v>354.55774514599921</v>
      </c>
      <c r="BC5002">
        <v>1</v>
      </c>
      <c r="BD5002">
        <v>41.98329737436967</v>
      </c>
      <c r="BE5002">
        <v>98.232737382385537</v>
      </c>
      <c r="BF5002">
        <v>17.199409854835523</v>
      </c>
      <c r="BG5002">
        <v>5.8056243724614571</v>
      </c>
      <c r="BH5002">
        <v>432.28527915947711</v>
      </c>
      <c r="BI5002">
        <v>0.19999999999999998</v>
      </c>
      <c r="BJ5002">
        <v>2952.5752662328937</v>
      </c>
      <c r="BK5002">
        <v>681.35700836836679</v>
      </c>
      <c r="BL5002">
        <v>868.52025730243406</v>
      </c>
      <c r="BM5002">
        <v>972.10773894864474</v>
      </c>
      <c r="BN5002">
        <v>231.62486275348127</v>
      </c>
      <c r="BO5002">
        <v>31.484146840407316</v>
      </c>
      <c r="BP5002">
        <v>6.1670336917239194E-2</v>
      </c>
      <c r="BQ5002">
        <v>100</v>
      </c>
      <c r="BR5002">
        <v>376.89182929127384</v>
      </c>
      <c r="BS5002">
        <v>5.2693778387522261E-2</v>
      </c>
      <c r="BT5002">
        <v>3.025749296503992E-4</v>
      </c>
      <c r="BU5002">
        <v>17.757687747810397</v>
      </c>
      <c r="BV5002">
        <v>0.56290032263989132</v>
      </c>
      <c r="BW5002">
        <v>14.574170346584049</v>
      </c>
      <c r="BX5002">
        <v>36.990895560272016</v>
      </c>
      <c r="BY5002">
        <v>32.627424888542087</v>
      </c>
      <c r="BZ5002">
        <v>1376.5692327226425</v>
      </c>
      <c r="CA5002">
        <v>205.71230970917998</v>
      </c>
      <c r="CB5002">
        <v>236.55625645286284</v>
      </c>
      <c r="CC5002" s="156">
        <v>1.1000000000000001</v>
      </c>
      <c r="CD5002">
        <v>1630</v>
      </c>
      <c r="CE5002">
        <v>8.5470085897513703E-2</v>
      </c>
      <c r="CF5002">
        <v>3.4622740247449735</v>
      </c>
      <c r="CG5002">
        <v>0.1175152533711348</v>
      </c>
      <c r="CH5002">
        <v>-3.9105147601357739</v>
      </c>
      <c r="CI5002" t="s">
        <v>479</v>
      </c>
    </row>
    <row r="5003" spans="47:87" x14ac:dyDescent="0.3">
      <c r="AU5003">
        <v>0.3</v>
      </c>
      <c r="AV5003">
        <v>20.999811614802145</v>
      </c>
      <c r="AW5003">
        <v>0.41660402826909637</v>
      </c>
      <c r="AX5003">
        <v>0.72982065425066578</v>
      </c>
      <c r="AY5003">
        <v>320.6048194108036</v>
      </c>
      <c r="AZ5003">
        <v>9.1089614473312153E-2</v>
      </c>
      <c r="BA5003">
        <v>435.4182492884633</v>
      </c>
      <c r="BB5003">
        <v>260.14681978108166</v>
      </c>
      <c r="BC5003">
        <v>1</v>
      </c>
      <c r="BD5003">
        <v>31.827396414797121</v>
      </c>
      <c r="BE5003">
        <v>93.918383977691107</v>
      </c>
      <c r="BF5003">
        <v>14.446596623292885</v>
      </c>
      <c r="BG5003">
        <v>4.5131529387422873</v>
      </c>
      <c r="BH5003">
        <v>412.1337320735816</v>
      </c>
      <c r="BI5003">
        <v>0.2</v>
      </c>
      <c r="BJ5003">
        <v>2722.9998860040178</v>
      </c>
      <c r="BK5003">
        <v>689.62742553859437</v>
      </c>
      <c r="BL5003">
        <v>802.20442705019104</v>
      </c>
      <c r="BM5003">
        <v>911.52722135113208</v>
      </c>
      <c r="BN5003">
        <v>152.0523583238564</v>
      </c>
      <c r="BO5003">
        <v>37.792314408995772</v>
      </c>
      <c r="BP5003">
        <v>4.6382900662811935E-2</v>
      </c>
      <c r="BQ5003">
        <v>100</v>
      </c>
      <c r="BR5003">
        <v>333.06052101817909</v>
      </c>
      <c r="BS5003">
        <v>5.4481862383094215E-2</v>
      </c>
      <c r="BT5003">
        <v>2.7974208309117758E-4</v>
      </c>
      <c r="BU5003">
        <v>7.7032408175059812</v>
      </c>
      <c r="BV5003">
        <v>0.53686859723304103</v>
      </c>
      <c r="BW5003">
        <v>15.517430508109006</v>
      </c>
      <c r="BX5003">
        <v>35.047882025238088</v>
      </c>
      <c r="BY5003">
        <v>26.291997668888847</v>
      </c>
      <c r="BZ5003">
        <v>1033.4126225881903</v>
      </c>
      <c r="CA5003">
        <v>275.22643973649241</v>
      </c>
      <c r="CB5003">
        <v>228.76298032859592</v>
      </c>
      <c r="CC5003" s="156">
        <v>0.97</v>
      </c>
      <c r="CD5003">
        <v>760</v>
      </c>
      <c r="CE5003">
        <v>0.58538716750348208</v>
      </c>
      <c r="CF5003">
        <v>8.5342169374558381</v>
      </c>
      <c r="CG5003">
        <v>0.47361241354992734</v>
      </c>
      <c r="CH5003">
        <v>64.74052879633463</v>
      </c>
      <c r="CI5003">
        <v>2</v>
      </c>
    </row>
    <row r="5004" spans="47:87" x14ac:dyDescent="0.3">
      <c r="AU5004">
        <v>0.3</v>
      </c>
      <c r="AV5004">
        <v>20.295775890302028</v>
      </c>
      <c r="AW5004">
        <v>0.37399601985080699</v>
      </c>
      <c r="AX5004">
        <v>1.0686073543318615</v>
      </c>
      <c r="AY5004">
        <v>393.33882102572568</v>
      </c>
      <c r="AZ5004">
        <v>8.5637602498208079E-2</v>
      </c>
      <c r="BA5004">
        <v>463.40890674037678</v>
      </c>
      <c r="BB5004">
        <v>304.6706618167982</v>
      </c>
      <c r="BC5004">
        <v>1</v>
      </c>
      <c r="BD5004">
        <v>39.983259666875426</v>
      </c>
      <c r="BE5004">
        <v>99.090044666561965</v>
      </c>
      <c r="BF5004">
        <v>22.192237059512376</v>
      </c>
      <c r="BG5004">
        <v>5.6878832632258085</v>
      </c>
      <c r="BH5004">
        <v>410.71864728848089</v>
      </c>
      <c r="BI5004">
        <v>0.20000000000000004</v>
      </c>
      <c r="BJ5004">
        <v>2229.2318207914677</v>
      </c>
      <c r="BK5004">
        <v>682.56885811094799</v>
      </c>
      <c r="BL5004">
        <v>909.29243931098597</v>
      </c>
      <c r="BM5004">
        <v>906.05426917228226</v>
      </c>
      <c r="BN5004">
        <v>157.5276659827542</v>
      </c>
      <c r="BO5004">
        <v>33.900517454170313</v>
      </c>
      <c r="BP5004">
        <v>4.4848505596045536E-2</v>
      </c>
      <c r="BQ5004">
        <v>100</v>
      </c>
      <c r="BR5004">
        <v>296.7038247345389</v>
      </c>
      <c r="BS5004">
        <v>5.6661091131573048E-2</v>
      </c>
      <c r="BT5004">
        <v>3.3350745096724502E-4</v>
      </c>
      <c r="BU5004">
        <v>0</v>
      </c>
      <c r="BV5004">
        <v>0.53074846202910841</v>
      </c>
      <c r="BW5004">
        <v>14.086416830276283</v>
      </c>
      <c r="BX5004">
        <v>38.927522458107212</v>
      </c>
      <c r="BY5004">
        <v>27.857170852726764</v>
      </c>
      <c r="BZ5004">
        <v>841.08415439909879</v>
      </c>
      <c r="CA5004">
        <v>274.26789612210825</v>
      </c>
      <c r="CB5004">
        <v>225.18947371541717</v>
      </c>
      <c r="CC5004" s="156">
        <v>1.1299999999999999</v>
      </c>
      <c r="CD5004">
        <v>1150</v>
      </c>
      <c r="CE5004">
        <v>0.17721574312664345</v>
      </c>
      <c r="CF5004">
        <v>5.6610643760512716</v>
      </c>
      <c r="CG5004">
        <v>0.21100208861934316</v>
      </c>
      <c r="CH5004">
        <v>19.062141667297031</v>
      </c>
      <c r="CI5004">
        <v>8</v>
      </c>
    </row>
    <row r="5005" spans="47:87" x14ac:dyDescent="0.3">
      <c r="AU5005">
        <v>0.3</v>
      </c>
      <c r="AV5005">
        <v>19.568843011621432</v>
      </c>
      <c r="AW5005">
        <v>0.34701511273125352</v>
      </c>
      <c r="AX5005">
        <v>0.49235126549429675</v>
      </c>
      <c r="AY5005">
        <v>326.87705896501717</v>
      </c>
      <c r="AZ5005">
        <v>0.10476975688170041</v>
      </c>
      <c r="BA5005">
        <v>353.14398567382506</v>
      </c>
      <c r="BB5005">
        <v>366.13212107644745</v>
      </c>
      <c r="BC5005">
        <v>1</v>
      </c>
      <c r="BD5005">
        <v>39.900761957302272</v>
      </c>
      <c r="BE5005">
        <v>92.595055981260202</v>
      </c>
      <c r="BF5005">
        <v>13.321002693938224</v>
      </c>
      <c r="BG5005">
        <v>5.1128398002562632</v>
      </c>
      <c r="BH5005">
        <v>433.40433420401212</v>
      </c>
      <c r="BI5005">
        <v>0.20000000000000004</v>
      </c>
      <c r="BJ5005">
        <v>2449.4744751468461</v>
      </c>
      <c r="BK5005">
        <v>690.45363887245696</v>
      </c>
      <c r="BL5005">
        <v>878.72038990852752</v>
      </c>
      <c r="BM5005">
        <v>1027.9654423943898</v>
      </c>
      <c r="BN5005">
        <v>204.69835341240866</v>
      </c>
      <c r="BO5005">
        <v>31.432486974203123</v>
      </c>
      <c r="BP5005">
        <v>4.4204849970263325E-2</v>
      </c>
      <c r="BQ5005">
        <v>100</v>
      </c>
      <c r="BR5005">
        <v>341.90520566553113</v>
      </c>
      <c r="BS5005">
        <v>5.2362679802584591E-2</v>
      </c>
      <c r="BT5005">
        <v>3.0396558705906017E-4</v>
      </c>
      <c r="BU5005">
        <v>0</v>
      </c>
      <c r="BV5005">
        <v>0.56892726702413143</v>
      </c>
      <c r="BW5005">
        <v>15.998188011732704</v>
      </c>
      <c r="BX5005">
        <v>32.517337293619804</v>
      </c>
      <c r="BY5005">
        <v>29.0149151345252</v>
      </c>
      <c r="BZ5005">
        <v>1034.3141205263096</v>
      </c>
      <c r="CA5005">
        <v>172.06425426611929</v>
      </c>
      <c r="CB5005">
        <v>238.61516659718833</v>
      </c>
      <c r="CC5005" s="156">
        <v>1.22</v>
      </c>
      <c r="CD5005">
        <v>1370</v>
      </c>
      <c r="CE5005">
        <v>8.5757005073655579E-2</v>
      </c>
      <c r="CF5005">
        <v>3.0946293186871028</v>
      </c>
      <c r="CG5005">
        <v>0.12479105368577195</v>
      </c>
      <c r="CH5005">
        <v>-4.9480644123651816</v>
      </c>
      <c r="CI5005" t="s">
        <v>479</v>
      </c>
    </row>
    <row r="5006" spans="47:87" x14ac:dyDescent="0.3">
      <c r="AU5006">
        <v>0.3</v>
      </c>
      <c r="AV5006">
        <v>20.37393113364201</v>
      </c>
      <c r="AW5006">
        <v>0.35719122423031202</v>
      </c>
      <c r="AX5006">
        <v>1.1847323531038325</v>
      </c>
      <c r="AY5006">
        <v>283.60369871354084</v>
      </c>
      <c r="AZ5006">
        <v>0.12060746330606835</v>
      </c>
      <c r="BA5006">
        <v>496.4885596810816</v>
      </c>
      <c r="BB5006">
        <v>275.59134030573318</v>
      </c>
      <c r="BC5006">
        <v>1</v>
      </c>
      <c r="BD5006">
        <v>42.013947941613765</v>
      </c>
      <c r="BE5006">
        <v>102.83649627094402</v>
      </c>
      <c r="BF5006">
        <v>14.637818698669461</v>
      </c>
      <c r="BG5006">
        <v>4.4793710257886543</v>
      </c>
      <c r="BH5006">
        <v>408.67933048561753</v>
      </c>
      <c r="BI5006">
        <v>0.2</v>
      </c>
      <c r="BJ5006">
        <v>2647.8348876383675</v>
      </c>
      <c r="BK5006">
        <v>683.49647440068043</v>
      </c>
      <c r="BL5006">
        <v>984.45379186238324</v>
      </c>
      <c r="BM5006">
        <v>913.53853328951459</v>
      </c>
      <c r="BN5006">
        <v>117.24862648134665</v>
      </c>
      <c r="BO5006">
        <v>32.257098999317769</v>
      </c>
      <c r="BP5006">
        <v>5.7226064509913827E-2</v>
      </c>
      <c r="BQ5006">
        <v>100</v>
      </c>
      <c r="BR5006">
        <v>346.24843326313561</v>
      </c>
      <c r="BS5006">
        <v>5.4495759018517699E-2</v>
      </c>
      <c r="BT5006">
        <v>2.8108023189292328E-4</v>
      </c>
      <c r="BU5006">
        <v>0</v>
      </c>
      <c r="BV5006">
        <v>0.56303275887404858</v>
      </c>
      <c r="BW5006">
        <v>15.274800137437785</v>
      </c>
      <c r="BX5006">
        <v>37.143815860647507</v>
      </c>
      <c r="BY5006">
        <v>31.827381281146305</v>
      </c>
      <c r="BZ5006">
        <v>1308.0537164039586</v>
      </c>
      <c r="CA5006">
        <v>132.81578714506276</v>
      </c>
      <c r="CB5006">
        <v>240.5006677300336</v>
      </c>
      <c r="CC5006" s="156">
        <v>1.1200000000000001</v>
      </c>
      <c r="CD5006">
        <v>900</v>
      </c>
      <c r="CE5006">
        <v>0.16201134529686545</v>
      </c>
      <c r="CF5006">
        <v>5.2653482117916681</v>
      </c>
      <c r="CG5006">
        <v>0.19286311943082435</v>
      </c>
      <c r="CH5006">
        <v>8.7192349528280353</v>
      </c>
      <c r="CI5006">
        <v>10</v>
      </c>
    </row>
    <row r="5007" spans="47:87" x14ac:dyDescent="0.3">
      <c r="AU5007">
        <v>0.3</v>
      </c>
      <c r="AV5007">
        <v>20.223853794290775</v>
      </c>
      <c r="AW5007">
        <v>0.31341889977351156</v>
      </c>
      <c r="AX5007">
        <v>1.8083495670448215</v>
      </c>
      <c r="AY5007">
        <v>334.28021339269111</v>
      </c>
      <c r="AZ5007">
        <v>0.10021045472605648</v>
      </c>
      <c r="BA5007">
        <v>283.22146626006025</v>
      </c>
      <c r="BB5007">
        <v>354.44563890929817</v>
      </c>
      <c r="BC5007">
        <v>1</v>
      </c>
      <c r="BD5007">
        <v>36.244431234102919</v>
      </c>
      <c r="BE5007">
        <v>97.114161479227633</v>
      </c>
      <c r="BF5007">
        <v>22.145768124667903</v>
      </c>
      <c r="BG5007">
        <v>6.1903812596690084</v>
      </c>
      <c r="BH5007">
        <v>403.0936624584109</v>
      </c>
      <c r="BI5007">
        <v>0.19999999999999996</v>
      </c>
      <c r="BJ5007">
        <v>2443.2767233286177</v>
      </c>
      <c r="BK5007">
        <v>680.96531059335678</v>
      </c>
      <c r="BL5007">
        <v>859.54922056848659</v>
      </c>
      <c r="BM5007">
        <v>913.1681479758912</v>
      </c>
      <c r="BN5007">
        <v>163.89589288103483</v>
      </c>
      <c r="BO5007">
        <v>28.419797229740791</v>
      </c>
      <c r="BP5007">
        <v>3.6204171417002794E-2</v>
      </c>
      <c r="BQ5007">
        <v>100</v>
      </c>
      <c r="BR5007">
        <v>329.87221275376885</v>
      </c>
      <c r="BS5007">
        <v>5.2188681276047581E-2</v>
      </c>
      <c r="BT5007">
        <v>2.9720820199360867E-4</v>
      </c>
      <c r="BU5007">
        <v>37.181390905293725</v>
      </c>
      <c r="BV5007">
        <v>0.57817657339515782</v>
      </c>
      <c r="BW5007">
        <v>14.015054864037241</v>
      </c>
      <c r="BX5007">
        <v>36.466251503454821</v>
      </c>
      <c r="BY5007">
        <v>38.22457434556047</v>
      </c>
      <c r="BZ5007">
        <v>917.71720723411306</v>
      </c>
      <c r="CA5007">
        <v>198.54599485314594</v>
      </c>
      <c r="CB5007">
        <v>225.27539890132334</v>
      </c>
      <c r="CC5007" s="156">
        <v>0.89</v>
      </c>
      <c r="CD5007">
        <v>1750</v>
      </c>
      <c r="CE5007">
        <v>0.14686963588042179</v>
      </c>
      <c r="CF5007">
        <v>5.5127495665598483</v>
      </c>
      <c r="CG5007">
        <v>0.17639496422564852</v>
      </c>
      <c r="CH5007">
        <v>9.4034624146880486</v>
      </c>
      <c r="CI5007">
        <v>11</v>
      </c>
    </row>
    <row r="5008" spans="47:87" x14ac:dyDescent="0.3">
      <c r="AU5008">
        <v>0.3</v>
      </c>
      <c r="AV5008">
        <v>18.1874909859587</v>
      </c>
      <c r="AW5008">
        <v>0.29542092849744117</v>
      </c>
      <c r="AX5008">
        <v>0.41105749376473516</v>
      </c>
      <c r="AY5008">
        <v>345.38310921829776</v>
      </c>
      <c r="AZ5008">
        <v>0.1013548161423711</v>
      </c>
      <c r="BA5008">
        <v>356.28247640519118</v>
      </c>
      <c r="BB5008">
        <v>421.00656197158901</v>
      </c>
      <c r="BC5008">
        <v>1</v>
      </c>
      <c r="BD5008">
        <v>38.448060316334207</v>
      </c>
      <c r="BE5008">
        <v>104.01446874854419</v>
      </c>
      <c r="BF5008">
        <v>3.7592301620550153</v>
      </c>
      <c r="BG5008">
        <v>5.6893028373607297</v>
      </c>
      <c r="BH5008">
        <v>409.38046695756407</v>
      </c>
      <c r="BI5008">
        <v>0.2</v>
      </c>
      <c r="BJ5008">
        <v>2856.3491577460695</v>
      </c>
      <c r="BK5008">
        <v>680.66473884645052</v>
      </c>
      <c r="BL5008">
        <v>906.75124118892222</v>
      </c>
      <c r="BM5008">
        <v>822.09195253721316</v>
      </c>
      <c r="BN5008">
        <v>142.56806783114067</v>
      </c>
      <c r="BO5008">
        <v>27.109050277367885</v>
      </c>
      <c r="BP5008">
        <v>0</v>
      </c>
      <c r="BQ5008">
        <v>100</v>
      </c>
      <c r="BR5008">
        <v>344.93541529553693</v>
      </c>
      <c r="BS5008">
        <v>5.4948324178923098E-2</v>
      </c>
      <c r="BT5008">
        <v>2.7698028366171388E-4</v>
      </c>
      <c r="BU5008">
        <v>0</v>
      </c>
      <c r="BV5008">
        <v>0.58330278322079143</v>
      </c>
      <c r="BW5008">
        <v>14.51784868926482</v>
      </c>
      <c r="BX5008">
        <v>35.408223401191428</v>
      </c>
      <c r="BY5008">
        <v>30.548148696620853</v>
      </c>
      <c r="BZ5008">
        <v>1279.5314000145534</v>
      </c>
      <c r="CA5008">
        <v>349.33982793733497</v>
      </c>
      <c r="CB5008">
        <v>218.0236954142664</v>
      </c>
      <c r="CC5008" s="156">
        <v>0.98</v>
      </c>
      <c r="CD5008">
        <v>1650</v>
      </c>
      <c r="CE5008">
        <v>6.6857830706062771E-2</v>
      </c>
      <c r="CF5008">
        <v>3.7338005303099258</v>
      </c>
      <c r="CG5008">
        <v>0.10666067723339723</v>
      </c>
      <c r="CH5008">
        <v>-8.2606401087431589</v>
      </c>
      <c r="CI5008" t="s">
        <v>479</v>
      </c>
    </row>
    <row r="5009" spans="47:87" x14ac:dyDescent="0.3">
      <c r="AU5009">
        <v>0.3</v>
      </c>
      <c r="AV5009">
        <v>21.956525212086859</v>
      </c>
      <c r="AW5009">
        <v>0.30637397830626567</v>
      </c>
      <c r="AX5009">
        <v>1.3591595000759269</v>
      </c>
      <c r="AY5009">
        <v>334.43317675185443</v>
      </c>
      <c r="AZ5009">
        <v>9.7329625319813914E-2</v>
      </c>
      <c r="BA5009">
        <v>416.38284771731173</v>
      </c>
      <c r="BB5009">
        <v>298.49528688526715</v>
      </c>
      <c r="BC5009">
        <v>1</v>
      </c>
      <c r="BD5009">
        <v>48.042910739519343</v>
      </c>
      <c r="BE5009">
        <v>97.018760249016907</v>
      </c>
      <c r="BF5009">
        <v>9.359816970556226</v>
      </c>
      <c r="BG5009">
        <v>5.1983348876816349</v>
      </c>
      <c r="BH5009">
        <v>446.17126802332552</v>
      </c>
      <c r="BI5009">
        <v>0.20000000000000004</v>
      </c>
      <c r="BJ5009">
        <v>2818.2176319451755</v>
      </c>
      <c r="BK5009">
        <v>722.40049169944268</v>
      </c>
      <c r="BL5009">
        <v>848.90097449001655</v>
      </c>
      <c r="BM5009">
        <v>973.77069285924301</v>
      </c>
      <c r="BN5009">
        <v>178.45622054093297</v>
      </c>
      <c r="BO5009">
        <v>27.68243910541068</v>
      </c>
      <c r="BP5009">
        <v>4.735162059679237E-2</v>
      </c>
      <c r="BQ5009">
        <v>100</v>
      </c>
      <c r="BR5009">
        <v>339.35673573658022</v>
      </c>
      <c r="BS5009">
        <v>5.3132776495747581E-2</v>
      </c>
      <c r="BT5009">
        <v>2.6860572840065088E-4</v>
      </c>
      <c r="BU5009">
        <v>0</v>
      </c>
      <c r="BV5009">
        <v>0.56694543121850216</v>
      </c>
      <c r="BW5009">
        <v>13.735197901850356</v>
      </c>
      <c r="BX5009">
        <v>35.899507646741462</v>
      </c>
      <c r="BY5009">
        <v>30.500825439180986</v>
      </c>
      <c r="BZ5009">
        <v>877.7912995522106</v>
      </c>
      <c r="CA5009">
        <v>277.34001749073229</v>
      </c>
      <c r="CB5009">
        <v>235.98601743032901</v>
      </c>
      <c r="CC5009" s="156">
        <v>1.05</v>
      </c>
      <c r="CD5009">
        <v>1300</v>
      </c>
      <c r="CE5009">
        <v>7.8710701640236636E-2</v>
      </c>
      <c r="CF5009">
        <v>3.5895565362205879</v>
      </c>
      <c r="CG5009">
        <v>0.11812960428186128</v>
      </c>
      <c r="CH5009">
        <v>-5.3394011116238955</v>
      </c>
      <c r="CI5009" t="s">
        <v>479</v>
      </c>
    </row>
    <row r="5010" spans="47:87" x14ac:dyDescent="0.3">
      <c r="AU5010">
        <v>0.3</v>
      </c>
      <c r="AV5010">
        <v>19.792070066284879</v>
      </c>
      <c r="AW5010">
        <v>0.32589420631570554</v>
      </c>
      <c r="AX5010">
        <v>1.769661537173298</v>
      </c>
      <c r="AY5010">
        <v>315.76505641121469</v>
      </c>
      <c r="AZ5010">
        <v>0.10531637045935603</v>
      </c>
      <c r="BA5010">
        <v>405.6256867113172</v>
      </c>
      <c r="BB5010">
        <v>343.93747489746801</v>
      </c>
      <c r="BC5010">
        <v>1</v>
      </c>
      <c r="BD5010">
        <v>47.384374519848841</v>
      </c>
      <c r="BE5010">
        <v>118.57576857344039</v>
      </c>
      <c r="BF5010">
        <v>14.071928088736385</v>
      </c>
      <c r="BG5010">
        <v>6.3660156155296361</v>
      </c>
      <c r="BH5010">
        <v>382.88813014243254</v>
      </c>
      <c r="BI5010">
        <v>0.20000000000000007</v>
      </c>
      <c r="BJ5010">
        <v>2646.3401514506772</v>
      </c>
      <c r="BK5010">
        <v>696.4364069529372</v>
      </c>
      <c r="BL5010">
        <v>878.5700452517151</v>
      </c>
      <c r="BM5010">
        <v>1060.4397011839969</v>
      </c>
      <c r="BN5010">
        <v>113.86724813640157</v>
      </c>
      <c r="BO5010">
        <v>29.24544597361707</v>
      </c>
      <c r="BP5010">
        <v>7.4719052822397672E-2</v>
      </c>
      <c r="BQ5010">
        <v>100</v>
      </c>
      <c r="BR5010">
        <v>321.01101939843096</v>
      </c>
      <c r="BS5010">
        <v>5.5417893854698828E-2</v>
      </c>
      <c r="BT5010">
        <v>3.1432066278279115E-4</v>
      </c>
      <c r="BU5010">
        <v>37.49883505599206</v>
      </c>
      <c r="BV5010">
        <v>0.60579120967639066</v>
      </c>
      <c r="BW5010">
        <v>13.293055852605715</v>
      </c>
      <c r="BX5010">
        <v>35.840603028272405</v>
      </c>
      <c r="BY5010">
        <v>33.818812404450483</v>
      </c>
      <c r="BZ5010">
        <v>1003.7298179382841</v>
      </c>
      <c r="CA5010">
        <v>297.85089505274101</v>
      </c>
      <c r="CB5010">
        <v>238.10669222011296</v>
      </c>
      <c r="CC5010" s="156">
        <v>1.1100000000000001</v>
      </c>
      <c r="CD5010">
        <v>1940</v>
      </c>
      <c r="CE5010">
        <v>0.18770868909481919</v>
      </c>
      <c r="CF5010">
        <v>5.7951642438248969</v>
      </c>
      <c r="CG5010">
        <v>0.22527469263487057</v>
      </c>
      <c r="CH5010">
        <v>20.986706867563665</v>
      </c>
      <c r="CI5010">
        <v>7</v>
      </c>
    </row>
    <row r="5011" spans="47:87" x14ac:dyDescent="0.3">
      <c r="AU5011">
        <v>0.3</v>
      </c>
      <c r="AV5011">
        <v>19.463972740313448</v>
      </c>
      <c r="AW5011">
        <v>0.28791123026326731</v>
      </c>
      <c r="AX5011">
        <v>1.5313322875482602</v>
      </c>
      <c r="AY5011">
        <v>340.35754367533872</v>
      </c>
      <c r="AZ5011">
        <v>9.3326949083198871E-2</v>
      </c>
      <c r="BA5011">
        <v>457.25161964610993</v>
      </c>
      <c r="BB5011">
        <v>367.60764774068718</v>
      </c>
      <c r="BC5011">
        <v>1</v>
      </c>
      <c r="BD5011">
        <v>44.96684756634707</v>
      </c>
      <c r="BE5011">
        <v>101.11296083962429</v>
      </c>
      <c r="BF5011">
        <v>11.807150478804548</v>
      </c>
      <c r="BG5011">
        <v>4.777062019200609</v>
      </c>
      <c r="BH5011">
        <v>418.82845384685839</v>
      </c>
      <c r="BI5011">
        <v>0.20000000000000009</v>
      </c>
      <c r="BJ5011">
        <v>2405.3265881718489</v>
      </c>
      <c r="BK5011">
        <v>695.3481179838866</v>
      </c>
      <c r="BL5011">
        <v>862.27104232020031</v>
      </c>
      <c r="BM5011">
        <v>951.00745157358415</v>
      </c>
      <c r="BN5011">
        <v>131.05874514070715</v>
      </c>
      <c r="BO5011">
        <v>26.116311788468412</v>
      </c>
      <c r="BP5011">
        <v>3.2102831366934516E-2</v>
      </c>
      <c r="BQ5011">
        <v>100</v>
      </c>
      <c r="BR5011">
        <v>382.72671985259973</v>
      </c>
      <c r="BS5011">
        <v>5.3066606097744738E-2</v>
      </c>
      <c r="BT5011">
        <v>3.2666666356645887E-4</v>
      </c>
      <c r="BU5011">
        <v>4.6193336484811693</v>
      </c>
      <c r="BV5011">
        <v>0.56757608327205389</v>
      </c>
      <c r="BW5011">
        <v>16.263838631162194</v>
      </c>
      <c r="BX5011">
        <v>37.484036148453967</v>
      </c>
      <c r="BY5011">
        <v>34.10882974899171</v>
      </c>
      <c r="BZ5011">
        <v>924.11668610882248</v>
      </c>
      <c r="CA5011">
        <v>255.51603473457203</v>
      </c>
      <c r="CB5011">
        <v>214.2810065832445</v>
      </c>
      <c r="CC5011" s="156">
        <v>1.28</v>
      </c>
      <c r="CD5011">
        <v>1350</v>
      </c>
      <c r="CE5011">
        <v>0.15153575318526968</v>
      </c>
      <c r="CF5011">
        <v>4.6088836172226806</v>
      </c>
      <c r="CG5011">
        <v>0.1819744567067253</v>
      </c>
      <c r="CH5011">
        <v>10.608782791158051</v>
      </c>
      <c r="CI5011">
        <v>10</v>
      </c>
    </row>
    <row r="5012" spans="47:87" x14ac:dyDescent="0.3">
      <c r="AU5012">
        <v>0.3</v>
      </c>
      <c r="AV5012">
        <v>20.569740189152814</v>
      </c>
      <c r="AW5012">
        <v>0.30378352094910738</v>
      </c>
      <c r="AX5012">
        <v>2.021937538553189</v>
      </c>
      <c r="AY5012">
        <v>344.44371388520415</v>
      </c>
      <c r="AZ5012">
        <v>9.1617626928601342E-2</v>
      </c>
      <c r="BA5012">
        <v>411.92934307619237</v>
      </c>
      <c r="BB5012">
        <v>398.32955093691879</v>
      </c>
      <c r="BC5012">
        <v>1</v>
      </c>
      <c r="BD5012">
        <v>41.236229205407149</v>
      </c>
      <c r="BE5012">
        <v>99.213483809411983</v>
      </c>
      <c r="BF5012">
        <v>18.284699038693738</v>
      </c>
      <c r="BG5012">
        <v>6.0044568039945441</v>
      </c>
      <c r="BH5012">
        <v>386.85788328202921</v>
      </c>
      <c r="BI5012">
        <v>0.2</v>
      </c>
      <c r="BJ5012">
        <v>2911.2486250105339</v>
      </c>
      <c r="BK5012">
        <v>668.61790585576296</v>
      </c>
      <c r="BL5012">
        <v>925.19802652341377</v>
      </c>
      <c r="BM5012">
        <v>858.3394857338734</v>
      </c>
      <c r="BN5012">
        <v>88.826258688544215</v>
      </c>
      <c r="BO5012">
        <v>27.538517629911432</v>
      </c>
      <c r="BP5012">
        <v>3.6037094359483823E-2</v>
      </c>
      <c r="BQ5012">
        <v>100</v>
      </c>
      <c r="BR5012">
        <v>275.29330216686503</v>
      </c>
      <c r="BS5012">
        <v>5.6864259640209081E-2</v>
      </c>
      <c r="BT5012">
        <v>2.8332491735154065E-4</v>
      </c>
      <c r="BU5012">
        <v>65.236720539707861</v>
      </c>
      <c r="BV5012">
        <v>0.52798843459972022</v>
      </c>
      <c r="BW5012">
        <v>14.250537815318406</v>
      </c>
      <c r="BX5012">
        <v>38.198027130653649</v>
      </c>
      <c r="BY5012">
        <v>32.750376528220372</v>
      </c>
      <c r="BZ5012">
        <v>1130.2379483916814</v>
      </c>
      <c r="CA5012">
        <v>309.02983568357371</v>
      </c>
      <c r="CB5012">
        <v>242.50139155746024</v>
      </c>
      <c r="CC5012" s="156">
        <v>1.08</v>
      </c>
      <c r="CD5012">
        <v>1470</v>
      </c>
      <c r="CE5012">
        <v>0.11797092861966085</v>
      </c>
      <c r="CF5012">
        <v>4.293061283896936</v>
      </c>
      <c r="CG5012">
        <v>0.14762221999361835</v>
      </c>
      <c r="CH5012">
        <v>2.7612688313457134</v>
      </c>
      <c r="CI5012">
        <v>16</v>
      </c>
    </row>
    <row r="5013" spans="47:87" x14ac:dyDescent="0.3">
      <c r="AU5013">
        <v>0.3</v>
      </c>
      <c r="AV5013">
        <v>19.707709661955708</v>
      </c>
      <c r="AW5013">
        <v>0.34050900763801056</v>
      </c>
      <c r="AX5013">
        <v>1.7566544667626569</v>
      </c>
      <c r="AY5013">
        <v>326.35703293494566</v>
      </c>
      <c r="AZ5013">
        <v>9.7820698067637685E-2</v>
      </c>
      <c r="BA5013">
        <v>398.52005997124803</v>
      </c>
      <c r="BB5013">
        <v>358.04563556471453</v>
      </c>
      <c r="BC5013">
        <v>1</v>
      </c>
      <c r="BD5013">
        <v>39.862379613329956</v>
      </c>
      <c r="BE5013">
        <v>93.036084296619208</v>
      </c>
      <c r="BF5013">
        <v>19.626858084008759</v>
      </c>
      <c r="BG5013">
        <v>4.4873142702714768</v>
      </c>
      <c r="BH5013">
        <v>403.32380367464583</v>
      </c>
      <c r="BI5013">
        <v>0.2</v>
      </c>
      <c r="BJ5013">
        <v>2092.9415950965727</v>
      </c>
      <c r="BK5013">
        <v>692.56034318111585</v>
      </c>
      <c r="BL5013">
        <v>873.97707393721601</v>
      </c>
      <c r="BM5013">
        <v>1019.5305331471285</v>
      </c>
      <c r="BN5013">
        <v>97.499799503369431</v>
      </c>
      <c r="BO5013">
        <v>30.641366751043691</v>
      </c>
      <c r="BP5013">
        <v>6.7887470034216857E-2</v>
      </c>
      <c r="BQ5013">
        <v>100</v>
      </c>
      <c r="BR5013">
        <v>371.85243239288502</v>
      </c>
      <c r="BS5013">
        <v>5.6618606904004797E-2</v>
      </c>
      <c r="BT5013">
        <v>2.8434472702395071E-4</v>
      </c>
      <c r="BU5013">
        <v>0</v>
      </c>
      <c r="BV5013">
        <v>0.5397516156400628</v>
      </c>
      <c r="BW5013">
        <v>14.353947429406094</v>
      </c>
      <c r="BX5013">
        <v>33.437709170482293</v>
      </c>
      <c r="BY5013">
        <v>30.865947645108971</v>
      </c>
      <c r="BZ5013">
        <v>916.78821461482232</v>
      </c>
      <c r="CA5013">
        <v>287.76275548122288</v>
      </c>
      <c r="CB5013">
        <v>241.06320029912794</v>
      </c>
      <c r="CC5013" s="156">
        <v>0.97</v>
      </c>
      <c r="CD5013">
        <v>2140</v>
      </c>
      <c r="CE5013">
        <v>0.18470544096606312</v>
      </c>
      <c r="CF5013">
        <v>6.4545537407377305</v>
      </c>
      <c r="CG5013">
        <v>0.22124094674342207</v>
      </c>
      <c r="CH5013">
        <v>20.129496834688933</v>
      </c>
      <c r="CI5013">
        <v>7</v>
      </c>
    </row>
    <row r="5014" spans="47:87" x14ac:dyDescent="0.3">
      <c r="AU5014">
        <v>0.3</v>
      </c>
      <c r="AV5014">
        <v>19.008084943721066</v>
      </c>
      <c r="AW5014">
        <v>0.23232484872609799</v>
      </c>
      <c r="AX5014">
        <v>1.1830582805657288</v>
      </c>
      <c r="AY5014">
        <v>348.55279984179913</v>
      </c>
      <c r="AZ5014">
        <v>0.11622467419988593</v>
      </c>
      <c r="BA5014">
        <v>471.22520665237204</v>
      </c>
      <c r="BB5014">
        <v>287.49887222863754</v>
      </c>
      <c r="BC5014">
        <v>1</v>
      </c>
      <c r="BD5014">
        <v>39.296775228544945</v>
      </c>
      <c r="BE5014">
        <v>87.119570924699516</v>
      </c>
      <c r="BF5014">
        <v>17.810399875356342</v>
      </c>
      <c r="BG5014">
        <v>4.2545632813185721</v>
      </c>
      <c r="BH5014">
        <v>408.92503274464599</v>
      </c>
      <c r="BI5014">
        <v>0.2</v>
      </c>
      <c r="BJ5014">
        <v>2480.1482685332485</v>
      </c>
      <c r="BK5014">
        <v>674.95530603034445</v>
      </c>
      <c r="BL5014">
        <v>862.34114983324662</v>
      </c>
      <c r="BM5014">
        <v>857.97148598803813</v>
      </c>
      <c r="BN5014">
        <v>190.75879942911041</v>
      </c>
      <c r="BO5014">
        <v>20.715063474712498</v>
      </c>
      <c r="BP5014">
        <v>6.9272388608591584E-2</v>
      </c>
      <c r="BQ5014">
        <v>100</v>
      </c>
      <c r="BR5014">
        <v>354.86775294487472</v>
      </c>
      <c r="BS5014">
        <v>5.7272313542614903E-2</v>
      </c>
      <c r="BT5014">
        <v>3.0884668314252664E-4</v>
      </c>
      <c r="BU5014">
        <v>61.340678508806775</v>
      </c>
      <c r="BV5014">
        <v>0.56740224861776278</v>
      </c>
      <c r="BW5014">
        <v>15.192291995364277</v>
      </c>
      <c r="BX5014">
        <v>38.082566593966391</v>
      </c>
      <c r="BY5014">
        <v>29.853752693525422</v>
      </c>
      <c r="BZ5014">
        <v>1030.2143218418353</v>
      </c>
      <c r="CA5014">
        <v>293.17601544859991</v>
      </c>
      <c r="CB5014">
        <v>241.83033759396682</v>
      </c>
      <c r="CC5014" s="156">
        <v>0.95</v>
      </c>
      <c r="CD5014">
        <v>2060</v>
      </c>
      <c r="CE5014">
        <v>0.11972171046391278</v>
      </c>
      <c r="CF5014">
        <v>4.1644771525933422</v>
      </c>
      <c r="CG5014">
        <v>0.15796333109286517</v>
      </c>
      <c r="CH5014">
        <v>3.1534266374651518</v>
      </c>
      <c r="CI5014">
        <v>16</v>
      </c>
    </row>
    <row r="5015" spans="47:87" x14ac:dyDescent="0.3">
      <c r="AU5015">
        <v>0.3</v>
      </c>
      <c r="AV5015">
        <v>19.987085154188943</v>
      </c>
      <c r="AW5015">
        <v>0.32844533087084143</v>
      </c>
      <c r="AX5015">
        <v>0.76350103256774093</v>
      </c>
      <c r="AY5015">
        <v>329.63253500778637</v>
      </c>
      <c r="AZ5015">
        <v>9.8974059526621985E-2</v>
      </c>
      <c r="BA5015">
        <v>448.87345019409543</v>
      </c>
      <c r="BB5015">
        <v>372.72461455152256</v>
      </c>
      <c r="BC5015">
        <v>1</v>
      </c>
      <c r="BD5015">
        <v>41.054840218396649</v>
      </c>
      <c r="BE5015">
        <v>101.79227522490424</v>
      </c>
      <c r="BF5015">
        <v>17.927280425444852</v>
      </c>
      <c r="BG5015">
        <v>3.6282959048982732</v>
      </c>
      <c r="BH5015">
        <v>402.84767423559742</v>
      </c>
      <c r="BI5015">
        <v>0.19999999999999993</v>
      </c>
      <c r="BJ5015">
        <v>2637.7852563918</v>
      </c>
      <c r="BK5015">
        <v>688.87550728123438</v>
      </c>
      <c r="BL5015">
        <v>874.40847907028569</v>
      </c>
      <c r="BM5015">
        <v>941.73219523117098</v>
      </c>
      <c r="BN5015">
        <v>203.2365242454369</v>
      </c>
      <c r="BO5015">
        <v>29.500830690200424</v>
      </c>
      <c r="BP5015">
        <v>7.2129294438304528E-2</v>
      </c>
      <c r="BQ5015">
        <v>100</v>
      </c>
      <c r="BR5015">
        <v>380.32674251366183</v>
      </c>
      <c r="BS5015">
        <v>5.295067687376618E-2</v>
      </c>
      <c r="BT5015">
        <v>3.18960381454196E-4</v>
      </c>
      <c r="BU5015">
        <v>29.229098367087413</v>
      </c>
      <c r="BV5015">
        <v>0.61862782346603296</v>
      </c>
      <c r="BW5015">
        <v>14.470802111347272</v>
      </c>
      <c r="BX5015">
        <v>34.289029542759607</v>
      </c>
      <c r="BY5015">
        <v>32.759536567785027</v>
      </c>
      <c r="BZ5015">
        <v>1169.428993349022</v>
      </c>
      <c r="CA5015">
        <v>262.77484715062104</v>
      </c>
      <c r="CB5015">
        <v>225.46957615397213</v>
      </c>
      <c r="CC5015" s="156">
        <v>0.93</v>
      </c>
      <c r="CD5015">
        <v>1900</v>
      </c>
      <c r="CE5015">
        <v>0.13501718348520764</v>
      </c>
      <c r="CF5015">
        <v>4.0292913994790567</v>
      </c>
      <c r="CG5015">
        <v>0.16739598596930627</v>
      </c>
      <c r="CH5015">
        <v>5.2170103983853844</v>
      </c>
      <c r="CI5015">
        <v>12</v>
      </c>
    </row>
    <row r="5016" spans="47:87" x14ac:dyDescent="0.3">
      <c r="AU5016">
        <v>0.3</v>
      </c>
      <c r="AV5016">
        <v>20.201549971028872</v>
      </c>
      <c r="AW5016">
        <v>0.3066716378085762</v>
      </c>
      <c r="AX5016">
        <v>1.5707437255316541</v>
      </c>
      <c r="AY5016">
        <v>351.76796731659397</v>
      </c>
      <c r="AZ5016">
        <v>0.10730068126813516</v>
      </c>
      <c r="BA5016">
        <v>511.26527985295797</v>
      </c>
      <c r="BB5016">
        <v>369.72228203162922</v>
      </c>
      <c r="BC5016">
        <v>1</v>
      </c>
      <c r="BD5016">
        <v>41.451995572244414</v>
      </c>
      <c r="BE5016">
        <v>107.28919657232078</v>
      </c>
      <c r="BF5016">
        <v>19.281612161278073</v>
      </c>
      <c r="BG5016">
        <v>3.8888343385445756</v>
      </c>
      <c r="BH5016">
        <v>418.70002490167241</v>
      </c>
      <c r="BI5016">
        <v>0.19999999999999998</v>
      </c>
      <c r="BJ5016">
        <v>2562.0362924560845</v>
      </c>
      <c r="BK5016">
        <v>683.98603574310278</v>
      </c>
      <c r="BL5016">
        <v>898.86698780074835</v>
      </c>
      <c r="BM5016">
        <v>1082.433935381403</v>
      </c>
      <c r="BN5016">
        <v>92.428451972004211</v>
      </c>
      <c r="BO5016">
        <v>27.67141367657403</v>
      </c>
      <c r="BP5016">
        <v>5.195111575336215E-2</v>
      </c>
      <c r="BQ5016">
        <v>100</v>
      </c>
      <c r="BR5016">
        <v>312.5194432094932</v>
      </c>
      <c r="BS5016">
        <v>5.6940862052615622E-2</v>
      </c>
      <c r="BT5016">
        <v>3.0043475490791052E-4</v>
      </c>
      <c r="BU5016">
        <v>0</v>
      </c>
      <c r="BV5016">
        <v>0.53710135108073009</v>
      </c>
      <c r="BW5016">
        <v>14.88548495023212</v>
      </c>
      <c r="BX5016">
        <v>34.57833606049077</v>
      </c>
      <c r="BY5016">
        <v>33.391560964688004</v>
      </c>
      <c r="BZ5016">
        <v>1003.7882646484453</v>
      </c>
      <c r="CA5016">
        <v>376.42925952945114</v>
      </c>
      <c r="CB5016">
        <v>220.0640995041928</v>
      </c>
      <c r="CC5016" s="156">
        <v>0.84</v>
      </c>
      <c r="CD5016">
        <v>1440</v>
      </c>
      <c r="CE5016">
        <v>0.33707363853668637</v>
      </c>
      <c r="CF5016">
        <v>7.3659551320716776</v>
      </c>
      <c r="CG5016">
        <v>0.30420608464991561</v>
      </c>
      <c r="CH5016">
        <v>36.230613062159499</v>
      </c>
      <c r="CI5016">
        <v>4</v>
      </c>
    </row>
    <row r="5017" spans="47:87" x14ac:dyDescent="0.3">
      <c r="AU5017">
        <v>0.3</v>
      </c>
      <c r="AV5017">
        <v>19.901156663199686</v>
      </c>
      <c r="AW5017">
        <v>0.33679805561418058</v>
      </c>
      <c r="AX5017">
        <v>0.88043292365863457</v>
      </c>
      <c r="AY5017">
        <v>350.79425561465143</v>
      </c>
      <c r="AZ5017">
        <v>9.5934455235998528E-2</v>
      </c>
      <c r="BA5017">
        <v>436.72483561901515</v>
      </c>
      <c r="BB5017">
        <v>271.45496649191369</v>
      </c>
      <c r="BC5017">
        <v>1</v>
      </c>
      <c r="BD5017">
        <v>33.738519677623458</v>
      </c>
      <c r="BE5017">
        <v>90.233527054402629</v>
      </c>
      <c r="BF5017">
        <v>19.28379735180765</v>
      </c>
      <c r="BG5017">
        <v>2.5868355532975698</v>
      </c>
      <c r="BH5017">
        <v>454.63241164143517</v>
      </c>
      <c r="BI5017">
        <v>0.20000000000000004</v>
      </c>
      <c r="BJ5017">
        <v>2453.7128370514019</v>
      </c>
      <c r="BK5017">
        <v>668.03646182222042</v>
      </c>
      <c r="BL5017">
        <v>887.0080401078435</v>
      </c>
      <c r="BM5017">
        <v>863.37298646585157</v>
      </c>
      <c r="BN5017">
        <v>133.98333851953825</v>
      </c>
      <c r="BO5017">
        <v>30.211454627140913</v>
      </c>
      <c r="BP5017">
        <v>7.8797575205922316E-2</v>
      </c>
      <c r="BQ5017">
        <v>100</v>
      </c>
      <c r="BR5017">
        <v>380.94041618065347</v>
      </c>
      <c r="BS5017">
        <v>5.6097025575506061E-2</v>
      </c>
      <c r="BT5017">
        <v>3.1069705057953337E-4</v>
      </c>
      <c r="BU5017">
        <v>0</v>
      </c>
      <c r="BV5017">
        <v>0.59687153831193562</v>
      </c>
      <c r="BW5017">
        <v>14.957433278811079</v>
      </c>
      <c r="BX5017">
        <v>36.139742913379855</v>
      </c>
      <c r="BY5017">
        <v>39.344734454363021</v>
      </c>
      <c r="BZ5017">
        <v>1291.1410185470936</v>
      </c>
      <c r="CA5017">
        <v>301.96562363932759</v>
      </c>
      <c r="CB5017">
        <v>238.5218140268463</v>
      </c>
      <c r="CC5017" s="156">
        <v>1.1299999999999999</v>
      </c>
      <c r="CD5017">
        <v>560</v>
      </c>
      <c r="CE5017">
        <v>0.35356731026460331</v>
      </c>
      <c r="CF5017">
        <v>8.0543206296593475</v>
      </c>
      <c r="CG5017">
        <v>0.31365701913093091</v>
      </c>
      <c r="CH5017">
        <v>41.44181047022127</v>
      </c>
      <c r="CI5017">
        <v>4</v>
      </c>
    </row>
    <row r="5018" spans="47:87" x14ac:dyDescent="0.3">
      <c r="AU5018">
        <v>0.3</v>
      </c>
      <c r="AV5018">
        <v>19.160660610390771</v>
      </c>
      <c r="AW5018">
        <v>0.27309175570508726</v>
      </c>
      <c r="AX5018">
        <v>2.0170883426843438</v>
      </c>
      <c r="AY5018">
        <v>306.10197513312147</v>
      </c>
      <c r="AZ5018">
        <v>8.9466336918624767E-2</v>
      </c>
      <c r="BA5018">
        <v>429.16591628383475</v>
      </c>
      <c r="BB5018">
        <v>382.78151411018877</v>
      </c>
      <c r="BC5018">
        <v>1</v>
      </c>
      <c r="BD5018">
        <v>31.062550878527404</v>
      </c>
      <c r="BE5018">
        <v>98.29815352316723</v>
      </c>
      <c r="BF5018">
        <v>19.08210480193269</v>
      </c>
      <c r="BG5018">
        <v>5.8199936534616477</v>
      </c>
      <c r="BH5018">
        <v>420.35570263131802</v>
      </c>
      <c r="BI5018">
        <v>0.20000000000000004</v>
      </c>
      <c r="BJ5018">
        <v>2252.6620530485334</v>
      </c>
      <c r="BK5018">
        <v>684.22987573628689</v>
      </c>
      <c r="BL5018">
        <v>871.84073855430029</v>
      </c>
      <c r="BM5018">
        <v>970.28743337253161</v>
      </c>
      <c r="BN5018">
        <v>178.54967209392197</v>
      </c>
      <c r="BO5018">
        <v>24.549719414141126</v>
      </c>
      <c r="BP5018">
        <v>5.7423514638146628E-2</v>
      </c>
      <c r="BQ5018">
        <v>100</v>
      </c>
      <c r="BR5018">
        <v>374.08981331439503</v>
      </c>
      <c r="BS5018">
        <v>5.670028423848323E-2</v>
      </c>
      <c r="BT5018">
        <v>3.2379999710728795E-4</v>
      </c>
      <c r="BU5018">
        <v>0</v>
      </c>
      <c r="BV5018">
        <v>0.52748174921151958</v>
      </c>
      <c r="BW5018">
        <v>14.498907799159339</v>
      </c>
      <c r="BX5018">
        <v>36.354145759293459</v>
      </c>
      <c r="BY5018">
        <v>30.362773316135055</v>
      </c>
      <c r="BZ5018">
        <v>1185.7701592138844</v>
      </c>
      <c r="CA5018">
        <v>272.17983002306829</v>
      </c>
      <c r="CB5018">
        <v>230.89060719820748</v>
      </c>
      <c r="CC5018" s="156">
        <v>1.03</v>
      </c>
      <c r="CD5018">
        <v>2370</v>
      </c>
      <c r="CE5018">
        <v>2.9467853247509224E-2</v>
      </c>
      <c r="CF5018">
        <v>2.3174997658154144</v>
      </c>
      <c r="CG5018">
        <v>7.4643705903978605E-2</v>
      </c>
      <c r="CH5018">
        <v>-13.147775348249329</v>
      </c>
      <c r="CI5018" t="s">
        <v>479</v>
      </c>
    </row>
    <row r="5019" spans="47:87" x14ac:dyDescent="0.3">
      <c r="AU5019">
        <v>0.3</v>
      </c>
      <c r="AV5019">
        <v>17.507682265260772</v>
      </c>
      <c r="AW5019">
        <v>0.33301690122648619</v>
      </c>
      <c r="AX5019">
        <v>1.889469449068907</v>
      </c>
      <c r="AY5019">
        <v>309.49451096755467</v>
      </c>
      <c r="AZ5019">
        <v>9.5222895858422349E-2</v>
      </c>
      <c r="BA5019">
        <v>411.20824849439344</v>
      </c>
      <c r="BB5019">
        <v>349.15714750319415</v>
      </c>
      <c r="BC5019">
        <v>1</v>
      </c>
      <c r="BD5019">
        <v>41.364585032946671</v>
      </c>
      <c r="BE5019">
        <v>91.892099294890855</v>
      </c>
      <c r="BF5019">
        <v>19.938219013569043</v>
      </c>
      <c r="BG5019">
        <v>5.0525906693825853</v>
      </c>
      <c r="BH5019">
        <v>427.79817427597095</v>
      </c>
      <c r="BI5019">
        <v>0.20000000000000004</v>
      </c>
      <c r="BJ5019">
        <v>2272.7044241408994</v>
      </c>
      <c r="BK5019">
        <v>687.21772573868827</v>
      </c>
      <c r="BL5019">
        <v>932.47632906729905</v>
      </c>
      <c r="BM5019">
        <v>782.81870816144874</v>
      </c>
      <c r="BN5019">
        <v>178.67849980541129</v>
      </c>
      <c r="BO5019">
        <v>29.987214920801282</v>
      </c>
      <c r="BP5019">
        <v>6.3964195847868999E-2</v>
      </c>
      <c r="BQ5019">
        <v>100</v>
      </c>
      <c r="BR5019">
        <v>239.08838010416798</v>
      </c>
      <c r="BS5019">
        <v>5.6809215159332488E-2</v>
      </c>
      <c r="BT5019">
        <v>2.7183122660854318E-4</v>
      </c>
      <c r="BU5019">
        <v>65.536674445038585</v>
      </c>
      <c r="BV5019">
        <v>0.59366846420503716</v>
      </c>
      <c r="BW5019">
        <v>16.516217445659009</v>
      </c>
      <c r="BX5019">
        <v>35.414558766866229</v>
      </c>
      <c r="BY5019">
        <v>26.17690525925763</v>
      </c>
      <c r="BZ5019">
        <v>830.29192302714978</v>
      </c>
      <c r="CA5019">
        <v>229.14562946754822</v>
      </c>
      <c r="CB5019">
        <v>234.53962811614798</v>
      </c>
      <c r="CC5019" s="156">
        <v>0.96</v>
      </c>
      <c r="CD5019">
        <v>2220</v>
      </c>
      <c r="CE5019">
        <v>8.1422626164464385E-2</v>
      </c>
      <c r="CF5019">
        <v>3.67370461453956</v>
      </c>
      <c r="CG5019">
        <v>0.12052891915405459</v>
      </c>
      <c r="CH5019">
        <v>-4.1228950489097747</v>
      </c>
      <c r="CI5019" t="s">
        <v>479</v>
      </c>
    </row>
    <row r="5020" spans="47:87" x14ac:dyDescent="0.3">
      <c r="AU5020">
        <v>0.3</v>
      </c>
      <c r="AV5020">
        <v>19.547987602481815</v>
      </c>
      <c r="AW5020">
        <v>0.18379210099058371</v>
      </c>
      <c r="AX5020">
        <v>1.2519749644429048</v>
      </c>
      <c r="AY5020">
        <v>331.77349068192933</v>
      </c>
      <c r="AZ5020">
        <v>9.7593721573437445E-2</v>
      </c>
      <c r="BA5020">
        <v>429.71784282238127</v>
      </c>
      <c r="BB5020">
        <v>244.31569732278621</v>
      </c>
      <c r="BC5020">
        <v>1</v>
      </c>
      <c r="BD5020">
        <v>40.229054503008868</v>
      </c>
      <c r="BE5020">
        <v>106.94417587843004</v>
      </c>
      <c r="BF5020">
        <v>7.4416071677492912</v>
      </c>
      <c r="BG5020">
        <v>4.4657974743996993</v>
      </c>
      <c r="BH5020">
        <v>435.53250241283234</v>
      </c>
      <c r="BI5020">
        <v>0.2</v>
      </c>
      <c r="BJ5020">
        <v>2613.3716633308422</v>
      </c>
      <c r="BK5020">
        <v>688.49942019908804</v>
      </c>
      <c r="BL5020">
        <v>954.56992881735721</v>
      </c>
      <c r="BM5020">
        <v>1003.0343125388929</v>
      </c>
      <c r="BN5020">
        <v>127.36080787832447</v>
      </c>
      <c r="BO5020">
        <v>16.090532481869179</v>
      </c>
      <c r="BP5020">
        <v>9.0830904628933867E-2</v>
      </c>
      <c r="BQ5020">
        <v>100</v>
      </c>
      <c r="BR5020">
        <v>341.03258211193207</v>
      </c>
      <c r="BS5020">
        <v>5.6277958951277907E-2</v>
      </c>
      <c r="BT5020">
        <v>3.2445465098494592E-4</v>
      </c>
      <c r="BU5020">
        <v>0</v>
      </c>
      <c r="BV5020">
        <v>0.53971227596728522</v>
      </c>
      <c r="BW5020">
        <v>14.394801279402133</v>
      </c>
      <c r="BX5020">
        <v>36.490347732937856</v>
      </c>
      <c r="BY5020">
        <v>36.81028854272202</v>
      </c>
      <c r="BZ5020">
        <v>1120.5062844449633</v>
      </c>
      <c r="CA5020">
        <v>377.90601377043123</v>
      </c>
      <c r="CB5020">
        <v>262.01756057812969</v>
      </c>
      <c r="CC5020" s="156">
        <v>1.02</v>
      </c>
      <c r="CD5020">
        <v>1420</v>
      </c>
      <c r="CE5020">
        <v>8.4236346961413355E-2</v>
      </c>
      <c r="CF5020">
        <v>3.620736483105802</v>
      </c>
      <c r="CG5020">
        <v>0.11796191064616028</v>
      </c>
      <c r="CH5020">
        <v>-5.3002756745136974</v>
      </c>
      <c r="CI5020" t="s">
        <v>479</v>
      </c>
    </row>
    <row r="5021" spans="47:87" x14ac:dyDescent="0.3">
      <c r="AU5021">
        <v>0.3</v>
      </c>
      <c r="AV5021">
        <v>21.761717774653253</v>
      </c>
      <c r="AW5021">
        <v>0.31023482720269507</v>
      </c>
      <c r="AX5021">
        <v>1.1803090010648822</v>
      </c>
      <c r="AY5021">
        <v>321.26837847068219</v>
      </c>
      <c r="AZ5021">
        <v>0.1337816964375485</v>
      </c>
      <c r="BA5021">
        <v>424.81231375538795</v>
      </c>
      <c r="BB5021">
        <v>342.22367516927619</v>
      </c>
      <c r="BC5021">
        <v>1</v>
      </c>
      <c r="BD5021">
        <v>31.573418377649432</v>
      </c>
      <c r="BE5021">
        <v>95.06453574837748</v>
      </c>
      <c r="BF5021">
        <v>15.889726816234274</v>
      </c>
      <c r="BG5021">
        <v>3.8620839710924022</v>
      </c>
      <c r="BH5021">
        <v>387.66668557100951</v>
      </c>
      <c r="BI5021">
        <v>0.2</v>
      </c>
      <c r="BJ5021">
        <v>2445.4390596690218</v>
      </c>
      <c r="BK5021">
        <v>693.00565928120011</v>
      </c>
      <c r="BL5021">
        <v>999.76842536230458</v>
      </c>
      <c r="BM5021">
        <v>886.96674207220133</v>
      </c>
      <c r="BN5021">
        <v>114.98314769775914</v>
      </c>
      <c r="BO5021">
        <v>27.867371211751919</v>
      </c>
      <c r="BP5021">
        <v>6.7667500634493505E-2</v>
      </c>
      <c r="BQ5021">
        <v>100</v>
      </c>
      <c r="BR5021">
        <v>384.30344492534834</v>
      </c>
      <c r="BS5021">
        <v>5.0164420799669748E-2</v>
      </c>
      <c r="BT5021">
        <v>3.1514996768132572E-4</v>
      </c>
      <c r="BU5021">
        <v>39.382056749414197</v>
      </c>
      <c r="BV5021">
        <v>0.51782234092769508</v>
      </c>
      <c r="BW5021">
        <v>15.068917174782271</v>
      </c>
      <c r="BX5021">
        <v>34.986825641365606</v>
      </c>
      <c r="BY5021">
        <v>35.146120316517624</v>
      </c>
      <c r="BZ5021">
        <v>817.62587814052495</v>
      </c>
      <c r="CA5021">
        <v>315.73065042669964</v>
      </c>
      <c r="CB5021">
        <v>209.95372916849399</v>
      </c>
      <c r="CC5021" s="156">
        <v>0.9</v>
      </c>
      <c r="CD5021">
        <v>1840</v>
      </c>
      <c r="CE5021">
        <v>0.16703153899560075</v>
      </c>
      <c r="CF5021">
        <v>5.7926139327289334</v>
      </c>
      <c r="CG5021">
        <v>0.21336214047046947</v>
      </c>
      <c r="CH5021">
        <v>12.42211668625276</v>
      </c>
      <c r="CI5021">
        <v>9</v>
      </c>
    </row>
    <row r="5022" spans="47:87" x14ac:dyDescent="0.3">
      <c r="AU5022">
        <v>0.3</v>
      </c>
      <c r="AV5022">
        <v>21.325237256056383</v>
      </c>
      <c r="AW5022">
        <v>0.28899810618863503</v>
      </c>
      <c r="AX5022">
        <v>1.5401178836509111</v>
      </c>
      <c r="AY5022">
        <v>335.96100563665954</v>
      </c>
      <c r="AZ5022">
        <v>0.12068278172438161</v>
      </c>
      <c r="BA5022">
        <v>420.35912906228026</v>
      </c>
      <c r="BB5022">
        <v>313.65223883606291</v>
      </c>
      <c r="BC5022">
        <v>1</v>
      </c>
      <c r="BD5022">
        <v>46.261477003866659</v>
      </c>
      <c r="BE5022">
        <v>92.93276448281982</v>
      </c>
      <c r="BF5022">
        <v>14.343770146386714</v>
      </c>
      <c r="BG5022">
        <v>6.4415462443764655</v>
      </c>
      <c r="BH5022">
        <v>404.88605409515395</v>
      </c>
      <c r="BI5022">
        <v>0.19999999999999998</v>
      </c>
      <c r="BJ5022">
        <v>3315.0312570445717</v>
      </c>
      <c r="BK5022">
        <v>679.83082705983531</v>
      </c>
      <c r="BL5022">
        <v>868.61808661081352</v>
      </c>
      <c r="BM5022">
        <v>939.0919551029458</v>
      </c>
      <c r="BN5022">
        <v>197.37261754588999</v>
      </c>
      <c r="BO5022">
        <v>26.245194490387039</v>
      </c>
      <c r="BP5022">
        <v>2.8417136878137156E-2</v>
      </c>
      <c r="BQ5022">
        <v>100</v>
      </c>
      <c r="BR5022">
        <v>374.73614515287352</v>
      </c>
      <c r="BS5022">
        <v>5.7748669418692451E-2</v>
      </c>
      <c r="BT5022">
        <v>2.8074698765869079E-4</v>
      </c>
      <c r="BU5022">
        <v>0</v>
      </c>
      <c r="BV5022">
        <v>0.58844882861390801</v>
      </c>
      <c r="BW5022">
        <v>14.148770595964963</v>
      </c>
      <c r="BX5022">
        <v>36.364686521351302</v>
      </c>
      <c r="BY5022">
        <v>31.12171749584099</v>
      </c>
      <c r="BZ5022">
        <v>828.21556250642243</v>
      </c>
      <c r="CA5022">
        <v>337.81641307828431</v>
      </c>
      <c r="CB5022">
        <v>229.15467282776521</v>
      </c>
      <c r="CC5022" s="156">
        <v>1.01</v>
      </c>
      <c r="CD5022">
        <v>2330</v>
      </c>
      <c r="CE5022">
        <v>2.8626199590881418E-2</v>
      </c>
      <c r="CF5022">
        <v>2.2736078242376285</v>
      </c>
      <c r="CG5022">
        <v>7.3121981755865789E-2</v>
      </c>
      <c r="CH5022">
        <v>-13.308167004045627</v>
      </c>
      <c r="CI5022" t="s">
        <v>479</v>
      </c>
    </row>
    <row r="5023" spans="47:87" x14ac:dyDescent="0.3">
      <c r="AU5023">
        <v>0.3</v>
      </c>
      <c r="AV5023">
        <v>18.15605386766741</v>
      </c>
      <c r="AW5023">
        <v>0.307308455786025</v>
      </c>
      <c r="AX5023">
        <v>0.49186446679652235</v>
      </c>
      <c r="AY5023">
        <v>329.92294333393238</v>
      </c>
      <c r="AZ5023">
        <v>0.10643447848894358</v>
      </c>
      <c r="BA5023">
        <v>372.95114862313824</v>
      </c>
      <c r="BB5023">
        <v>361.39767743095604</v>
      </c>
      <c r="BC5023">
        <v>1</v>
      </c>
      <c r="BD5023">
        <v>43.993545036734716</v>
      </c>
      <c r="BE5023">
        <v>88.365372548775142</v>
      </c>
      <c r="BF5023">
        <v>17.223517058997416</v>
      </c>
      <c r="BG5023">
        <v>3.9843207278827886</v>
      </c>
      <c r="BH5023">
        <v>423.55969494660911</v>
      </c>
      <c r="BI5023">
        <v>0.20000000000000004</v>
      </c>
      <c r="BJ5023">
        <v>2893.5069892716569</v>
      </c>
      <c r="BK5023">
        <v>687.66445481732148</v>
      </c>
      <c r="BL5023">
        <v>879.62107997670114</v>
      </c>
      <c r="BM5023">
        <v>827.45056511872588</v>
      </c>
      <c r="BN5023">
        <v>155.38664953986139</v>
      </c>
      <c r="BO5023">
        <v>27.584114239548502</v>
      </c>
      <c r="BP5023">
        <v>6.9630094782721308E-2</v>
      </c>
      <c r="BQ5023">
        <v>100</v>
      </c>
      <c r="BR5023">
        <v>391.05337196782978</v>
      </c>
      <c r="BS5023">
        <v>5.6872277517619925E-2</v>
      </c>
      <c r="BT5023">
        <v>3.2229084088414962E-4</v>
      </c>
      <c r="BU5023">
        <v>27.676052565319512</v>
      </c>
      <c r="BV5023">
        <v>0.53959386466470105</v>
      </c>
      <c r="BW5023">
        <v>16.117015205217214</v>
      </c>
      <c r="BX5023">
        <v>38.776331707783932</v>
      </c>
      <c r="BY5023">
        <v>35.57080104914666</v>
      </c>
      <c r="BZ5023">
        <v>1005.2878481676864</v>
      </c>
      <c r="CA5023">
        <v>241.20996670917677</v>
      </c>
      <c r="CB5023">
        <v>243.7306156636707</v>
      </c>
      <c r="CC5023" s="156">
        <v>0.94</v>
      </c>
      <c r="CD5023">
        <v>1900</v>
      </c>
      <c r="CE5023">
        <v>0.14008956829687191</v>
      </c>
      <c r="CF5023">
        <v>5.3390023114044229</v>
      </c>
      <c r="CG5023">
        <v>0.16994328723985191</v>
      </c>
      <c r="CH5023">
        <v>8.5208001645520266</v>
      </c>
      <c r="CI5023">
        <v>12</v>
      </c>
    </row>
    <row r="5024" spans="47:87" x14ac:dyDescent="0.3">
      <c r="AU5024">
        <v>0.3</v>
      </c>
      <c r="AV5024">
        <v>20.346475764912189</v>
      </c>
      <c r="AW5024">
        <v>0.28047848430941985</v>
      </c>
      <c r="AX5024">
        <v>0.89670998527358226</v>
      </c>
      <c r="AY5024">
        <v>335.558745679016</v>
      </c>
      <c r="AZ5024">
        <v>0.1070269221067042</v>
      </c>
      <c r="BA5024">
        <v>330.433672893611</v>
      </c>
      <c r="BB5024">
        <v>409.97609186256449</v>
      </c>
      <c r="BC5024">
        <v>1</v>
      </c>
      <c r="BD5024">
        <v>45.257372534544771</v>
      </c>
      <c r="BE5024">
        <v>100.71196611579103</v>
      </c>
      <c r="BF5024">
        <v>5.7595388699829737</v>
      </c>
      <c r="BG5024">
        <v>3.9499061264901769</v>
      </c>
      <c r="BH5024">
        <v>415.49221460089359</v>
      </c>
      <c r="BI5024">
        <v>0.19999999999999998</v>
      </c>
      <c r="BJ5024">
        <v>2469.0588113166418</v>
      </c>
      <c r="BK5024">
        <v>683.56958404620354</v>
      </c>
      <c r="BL5024">
        <v>888.46689799209253</v>
      </c>
      <c r="BM5024">
        <v>1024.379540717151</v>
      </c>
      <c r="BN5024">
        <v>170.92847843365601</v>
      </c>
      <c r="BO5024">
        <v>25.500824115560789</v>
      </c>
      <c r="BP5024">
        <v>2.4068891962761966E-2</v>
      </c>
      <c r="BQ5024">
        <v>100</v>
      </c>
      <c r="BR5024">
        <v>354.94993552771695</v>
      </c>
      <c r="BS5024">
        <v>5.4063765881199717E-2</v>
      </c>
      <c r="BT5024">
        <v>3.0763854612887227E-4</v>
      </c>
      <c r="BU5024">
        <v>0.89258389697037765</v>
      </c>
      <c r="BV5024">
        <v>0.58939268184662641</v>
      </c>
      <c r="BW5024">
        <v>14.667191567446423</v>
      </c>
      <c r="BX5024">
        <v>38.753359937575652</v>
      </c>
      <c r="BY5024">
        <v>41.806057915501448</v>
      </c>
      <c r="BZ5024">
        <v>1082.2472460165245</v>
      </c>
      <c r="CA5024">
        <v>340.98625662768444</v>
      </c>
      <c r="CB5024">
        <v>218.0598036164979</v>
      </c>
      <c r="CC5024" s="156">
        <v>1.03</v>
      </c>
      <c r="CD5024">
        <v>600</v>
      </c>
      <c r="CE5024">
        <v>0.24554734578081838</v>
      </c>
      <c r="CF5024">
        <v>11.03262980144688</v>
      </c>
      <c r="CG5024">
        <v>0.33731625700350126</v>
      </c>
      <c r="CH5024">
        <v>42.981242418668266</v>
      </c>
      <c r="CI5024">
        <v>5</v>
      </c>
    </row>
    <row r="5025" spans="47:87" x14ac:dyDescent="0.3">
      <c r="AU5025">
        <v>0.3</v>
      </c>
      <c r="AV5025">
        <v>19.016617312734233</v>
      </c>
      <c r="AW5025">
        <v>0.40819031788081578</v>
      </c>
      <c r="AX5025">
        <v>1.3748016759262587</v>
      </c>
      <c r="AY5025">
        <v>292.67459558029407</v>
      </c>
      <c r="AZ5025">
        <v>0.10921530475888554</v>
      </c>
      <c r="BA5025">
        <v>513.16891227895326</v>
      </c>
      <c r="BB5025">
        <v>332.06099307912098</v>
      </c>
      <c r="BC5025">
        <v>1</v>
      </c>
      <c r="BD5025">
        <v>36.799858444643689</v>
      </c>
      <c r="BE5025">
        <v>104.57163527235417</v>
      </c>
      <c r="BF5025">
        <v>17.415059138450967</v>
      </c>
      <c r="BG5025">
        <v>5.6393233670387195</v>
      </c>
      <c r="BH5025">
        <v>464.60323550359624</v>
      </c>
      <c r="BI5025">
        <v>0.2</v>
      </c>
      <c r="BJ5025">
        <v>2806.7428399249579</v>
      </c>
      <c r="BK5025">
        <v>712.88788138047812</v>
      </c>
      <c r="BL5025">
        <v>888.4903198069627</v>
      </c>
      <c r="BM5025">
        <v>894.60482469119654</v>
      </c>
      <c r="BN5025">
        <v>205.60540606615115</v>
      </c>
      <c r="BO5025">
        <v>37.093263544944357</v>
      </c>
      <c r="BP5025">
        <v>3.7558910918728677E-2</v>
      </c>
      <c r="BQ5025">
        <v>100</v>
      </c>
      <c r="BR5025">
        <v>328.49363861981226</v>
      </c>
      <c r="BS5025">
        <v>5.0725021663036496E-2</v>
      </c>
      <c r="BT5025">
        <v>3.0533230225858465E-4</v>
      </c>
      <c r="BU5025">
        <v>0</v>
      </c>
      <c r="BV5025">
        <v>0.58229330878245933</v>
      </c>
      <c r="BW5025">
        <v>14.341649532187834</v>
      </c>
      <c r="BX5025">
        <v>38.956405504262342</v>
      </c>
      <c r="BY5025">
        <v>35.908749000899022</v>
      </c>
      <c r="BZ5025">
        <v>1010.5714050294346</v>
      </c>
      <c r="CA5025">
        <v>280.03572484595691</v>
      </c>
      <c r="CB5025">
        <v>224.8916519391536</v>
      </c>
      <c r="CC5025" s="156">
        <v>1.26</v>
      </c>
      <c r="CD5025">
        <v>1420</v>
      </c>
      <c r="CE5025">
        <v>0.12134562204778132</v>
      </c>
      <c r="CF5025">
        <v>4.6351066490674127</v>
      </c>
      <c r="CG5025">
        <v>0.1538856097003658</v>
      </c>
      <c r="CH5025">
        <v>6.1769786201958699</v>
      </c>
      <c r="CI5025">
        <v>13</v>
      </c>
    </row>
    <row r="5026" spans="47:87" x14ac:dyDescent="0.3">
      <c r="AU5026">
        <v>0.3</v>
      </c>
      <c r="AV5026">
        <v>19.18898409987472</v>
      </c>
      <c r="AW5026">
        <v>0.35278288954475767</v>
      </c>
      <c r="AX5026">
        <v>1.130109374836288</v>
      </c>
      <c r="AY5026">
        <v>275.95163309408747</v>
      </c>
      <c r="AZ5026">
        <v>8.784284517165486E-2</v>
      </c>
      <c r="BA5026">
        <v>467.80928705730258</v>
      </c>
      <c r="BB5026">
        <v>381.87315084699037</v>
      </c>
      <c r="BC5026">
        <v>1</v>
      </c>
      <c r="BD5026">
        <v>39.523411641892295</v>
      </c>
      <c r="BE5026">
        <v>95.446051195751579</v>
      </c>
      <c r="BF5026">
        <v>24.063727959464462</v>
      </c>
      <c r="BG5026">
        <v>4.1514486753501965</v>
      </c>
      <c r="BH5026">
        <v>468.74394033586242</v>
      </c>
      <c r="BI5026">
        <v>0.19999999999999998</v>
      </c>
      <c r="BJ5026">
        <v>2507.2096002292169</v>
      </c>
      <c r="BK5026">
        <v>678.91652870100324</v>
      </c>
      <c r="BL5026">
        <v>855.28512528968895</v>
      </c>
      <c r="BM5026">
        <v>931.21587653313895</v>
      </c>
      <c r="BN5026">
        <v>175.40605392173924</v>
      </c>
      <c r="BO5026">
        <v>31.912439427702473</v>
      </c>
      <c r="BP5026">
        <v>5.0186143650576276E-2</v>
      </c>
      <c r="BQ5026">
        <v>100</v>
      </c>
      <c r="BR5026">
        <v>282.15506146537587</v>
      </c>
      <c r="BS5026">
        <v>5.4817631119894517E-2</v>
      </c>
      <c r="BT5026">
        <v>2.9357027594779066E-4</v>
      </c>
      <c r="BU5026">
        <v>130.33103994585835</v>
      </c>
      <c r="BV5026">
        <v>0.56402024802721507</v>
      </c>
      <c r="BW5026">
        <v>14.514478446344111</v>
      </c>
      <c r="BX5026">
        <v>36.210631095705189</v>
      </c>
      <c r="BY5026">
        <v>35.168574581794466</v>
      </c>
      <c r="BZ5026">
        <v>1141.22909258204</v>
      </c>
      <c r="CA5026">
        <v>271.87770701874371</v>
      </c>
      <c r="CB5026">
        <v>222.10473876126034</v>
      </c>
      <c r="CC5026" s="156">
        <v>1.02</v>
      </c>
      <c r="CD5026">
        <v>2440</v>
      </c>
      <c r="CE5026">
        <v>2.1640280338139473E-2</v>
      </c>
      <c r="CF5026">
        <v>1.8291258907764689</v>
      </c>
      <c r="CG5026">
        <v>6.0916986970620084E-2</v>
      </c>
      <c r="CH5026">
        <v>-13.291954834088205</v>
      </c>
      <c r="CI5026" t="s">
        <v>479</v>
      </c>
    </row>
    <row r="5027" spans="47:87" x14ac:dyDescent="0.3">
      <c r="AU5027">
        <v>0.3</v>
      </c>
      <c r="AV5027">
        <v>23.23393285823721</v>
      </c>
      <c r="AW5027">
        <v>0.36196568735409451</v>
      </c>
      <c r="AX5027">
        <v>1.5916969664573215</v>
      </c>
      <c r="AY5027">
        <v>352.34998235866624</v>
      </c>
      <c r="AZ5027">
        <v>0.12159994927483725</v>
      </c>
      <c r="BA5027">
        <v>474.44413123064538</v>
      </c>
      <c r="BB5027">
        <v>462.76362217836078</v>
      </c>
      <c r="BC5027">
        <v>1</v>
      </c>
      <c r="BD5027">
        <v>40.171599322598993</v>
      </c>
      <c r="BE5027">
        <v>114.80237330892282</v>
      </c>
      <c r="BF5027">
        <v>9.3070068586757877</v>
      </c>
      <c r="BG5027">
        <v>3.1259806566956039</v>
      </c>
      <c r="BH5027">
        <v>444.83045640567576</v>
      </c>
      <c r="BI5027">
        <v>0.19999999999999998</v>
      </c>
      <c r="BJ5027">
        <v>2677.6321271430602</v>
      </c>
      <c r="BK5027">
        <v>670.9312110682979</v>
      </c>
      <c r="BL5027">
        <v>989.80887715354902</v>
      </c>
      <c r="BM5027">
        <v>1071.6216840310246</v>
      </c>
      <c r="BN5027">
        <v>134.47356214242691</v>
      </c>
      <c r="BO5027">
        <v>32.659357237899648</v>
      </c>
      <c r="BP5027">
        <v>6.150232906171433E-2</v>
      </c>
      <c r="BQ5027">
        <v>100</v>
      </c>
      <c r="BR5027">
        <v>323.07280731073951</v>
      </c>
      <c r="BS5027">
        <v>5.7142166895715982E-2</v>
      </c>
      <c r="BT5027">
        <v>3.4483492014138602E-4</v>
      </c>
      <c r="BU5027">
        <v>0</v>
      </c>
      <c r="BV5027">
        <v>0.55742938313079293</v>
      </c>
      <c r="BW5027">
        <v>14.593897094716642</v>
      </c>
      <c r="BX5027">
        <v>34.564367070571613</v>
      </c>
      <c r="BY5027">
        <v>30.982936580668806</v>
      </c>
      <c r="BZ5027">
        <v>731.96393334927302</v>
      </c>
      <c r="CA5027">
        <v>285.40078485282714</v>
      </c>
      <c r="CB5027">
        <v>241.96379989884198</v>
      </c>
      <c r="CC5027" s="156">
        <v>0.91</v>
      </c>
      <c r="CD5027">
        <v>3130</v>
      </c>
      <c r="CE5027" t="s">
        <v>479</v>
      </c>
      <c r="CF5027">
        <v>-0.9637190976301433</v>
      </c>
      <c r="CG5027">
        <v>-3.3731250912551122E-2</v>
      </c>
      <c r="CH5027">
        <v>-33.641314656426516</v>
      </c>
      <c r="CI5027" t="s">
        <v>479</v>
      </c>
    </row>
    <row r="5028" spans="47:87" x14ac:dyDescent="0.3">
      <c r="AU5028">
        <v>0.3</v>
      </c>
      <c r="AV5028">
        <v>22.213107778823929</v>
      </c>
      <c r="AW5028">
        <v>0.32362509817397173</v>
      </c>
      <c r="AX5028">
        <v>1.8067859027910056</v>
      </c>
      <c r="AY5028">
        <v>340.70678012524735</v>
      </c>
      <c r="AZ5028">
        <v>0.11977346473039083</v>
      </c>
      <c r="BA5028">
        <v>326.96525704593</v>
      </c>
      <c r="BB5028">
        <v>356.00380460717514</v>
      </c>
      <c r="BC5028">
        <v>1</v>
      </c>
      <c r="BD5028">
        <v>35.432103727827368</v>
      </c>
      <c r="BE5028">
        <v>90.457209895269671</v>
      </c>
      <c r="BF5028">
        <v>14.932206601289264</v>
      </c>
      <c r="BG5028">
        <v>5.3336040614281668</v>
      </c>
      <c r="BH5028">
        <v>454.4768862000542</v>
      </c>
      <c r="BI5028">
        <v>0.2</v>
      </c>
      <c r="BJ5028">
        <v>2612.4067707027216</v>
      </c>
      <c r="BK5028">
        <v>677.94632814970146</v>
      </c>
      <c r="BL5028">
        <v>885.56502336247911</v>
      </c>
      <c r="BM5028">
        <v>732.87506010418906</v>
      </c>
      <c r="BN5028">
        <v>169.07225163897661</v>
      </c>
      <c r="BO5028">
        <v>29.395309337881788</v>
      </c>
      <c r="BP5028">
        <v>3.1231050476856818E-2</v>
      </c>
      <c r="BQ5028">
        <v>100</v>
      </c>
      <c r="BR5028">
        <v>341.92596752905365</v>
      </c>
      <c r="BS5028">
        <v>5.6438821259107E-2</v>
      </c>
      <c r="BT5028">
        <v>2.8781397318600042E-4</v>
      </c>
      <c r="BU5028">
        <v>0</v>
      </c>
      <c r="BV5028">
        <v>0.54049966595712717</v>
      </c>
      <c r="BW5028">
        <v>15.414613260370729</v>
      </c>
      <c r="BX5028">
        <v>33.549728457825857</v>
      </c>
      <c r="BY5028">
        <v>33.717277818488782</v>
      </c>
      <c r="BZ5028">
        <v>1130.1778896032022</v>
      </c>
      <c r="CA5028">
        <v>261.7541142587412</v>
      </c>
      <c r="CB5028">
        <v>216.62703117965071</v>
      </c>
      <c r="CC5028" s="156">
        <v>0.82</v>
      </c>
      <c r="CD5028">
        <v>1710</v>
      </c>
      <c r="CE5028">
        <v>0.11232222776248157</v>
      </c>
      <c r="CF5028">
        <v>4.7444586168842395</v>
      </c>
      <c r="CG5028">
        <v>0.15184455110863976</v>
      </c>
      <c r="CH5028">
        <v>-1.8938058132905351</v>
      </c>
      <c r="CI5028" t="s">
        <v>479</v>
      </c>
    </row>
    <row r="5029" spans="47:87" x14ac:dyDescent="0.3">
      <c r="AU5029">
        <v>0.3</v>
      </c>
      <c r="AV5029">
        <v>19.696584779436321</v>
      </c>
      <c r="AW5029">
        <v>0.36184288271703857</v>
      </c>
      <c r="AX5029">
        <v>0.59657378924042903</v>
      </c>
      <c r="AY5029">
        <v>348.65687896765792</v>
      </c>
      <c r="AZ5029">
        <v>9.5560358873525791E-2</v>
      </c>
      <c r="BA5029">
        <v>425.00844477345805</v>
      </c>
      <c r="BB5029">
        <v>344.68186915690484</v>
      </c>
      <c r="BC5029">
        <v>1</v>
      </c>
      <c r="BD5029">
        <v>48.414267903238461</v>
      </c>
      <c r="BE5029">
        <v>104.7371065012763</v>
      </c>
      <c r="BF5029">
        <v>16.742352765255291</v>
      </c>
      <c r="BG5029">
        <v>4.9547659718835133</v>
      </c>
      <c r="BH5029">
        <v>410.31250612274505</v>
      </c>
      <c r="BI5029">
        <v>0.2</v>
      </c>
      <c r="BJ5029">
        <v>2673.4263383313032</v>
      </c>
      <c r="BK5029">
        <v>703.75742578439974</v>
      </c>
      <c r="BL5029">
        <v>847.61897277520836</v>
      </c>
      <c r="BM5029">
        <v>1030.7825066070595</v>
      </c>
      <c r="BN5029">
        <v>159.27333394618211</v>
      </c>
      <c r="BO5029">
        <v>32.621515586820856</v>
      </c>
      <c r="BP5029">
        <v>6.4854958849346306E-2</v>
      </c>
      <c r="BQ5029">
        <v>100</v>
      </c>
      <c r="BR5029">
        <v>310.5759654825838</v>
      </c>
      <c r="BS5029">
        <v>5.1058413028840843E-2</v>
      </c>
      <c r="BT5029">
        <v>2.9857546723246147E-4</v>
      </c>
      <c r="BU5029">
        <v>54.887431296281918</v>
      </c>
      <c r="BV5029">
        <v>0.57422272148495535</v>
      </c>
      <c r="BW5029">
        <v>13.84587974098562</v>
      </c>
      <c r="BX5029">
        <v>35.849482100442415</v>
      </c>
      <c r="BY5029">
        <v>37.711994204137518</v>
      </c>
      <c r="BZ5029">
        <v>1008.8833055085098</v>
      </c>
      <c r="CA5029">
        <v>257.56930493617318</v>
      </c>
      <c r="CB5029">
        <v>232.93082170082889</v>
      </c>
      <c r="CC5029" s="156">
        <v>1.03</v>
      </c>
      <c r="CD5029">
        <v>550</v>
      </c>
      <c r="CE5029">
        <v>0.21418239462218791</v>
      </c>
      <c r="CF5029">
        <v>8.1024186934757374</v>
      </c>
      <c r="CG5029">
        <v>0.25352394832640035</v>
      </c>
      <c r="CH5029">
        <v>30.668757539799937</v>
      </c>
      <c r="CI5029">
        <v>6</v>
      </c>
    </row>
    <row r="5030" spans="47:87" x14ac:dyDescent="0.3">
      <c r="AU5030">
        <v>0.3</v>
      </c>
      <c r="AV5030">
        <v>18.537661253700747</v>
      </c>
      <c r="AW5030">
        <v>0.32884803896471837</v>
      </c>
      <c r="AX5030">
        <v>2.556546473243861</v>
      </c>
      <c r="AY5030">
        <v>314.82764512811394</v>
      </c>
      <c r="AZ5030">
        <v>0.10103006927520261</v>
      </c>
      <c r="BA5030">
        <v>451.79177431771899</v>
      </c>
      <c r="BB5030">
        <v>338.35603040795894</v>
      </c>
      <c r="BC5030">
        <v>1</v>
      </c>
      <c r="BD5030">
        <v>38.397121548436942</v>
      </c>
      <c r="BE5030">
        <v>107.25110169321322</v>
      </c>
      <c r="BF5030">
        <v>22.953272215702643</v>
      </c>
      <c r="BG5030">
        <v>6.2518270821733175</v>
      </c>
      <c r="BH5030">
        <v>466.8477052554743</v>
      </c>
      <c r="BI5030">
        <v>0.20000000000000004</v>
      </c>
      <c r="BJ5030">
        <v>2425.8159846673543</v>
      </c>
      <c r="BK5030">
        <v>694.58204972806254</v>
      </c>
      <c r="BL5030">
        <v>917.18326047449386</v>
      </c>
      <c r="BM5030">
        <v>1035.4916986042967</v>
      </c>
      <c r="BN5030">
        <v>146.42123236544811</v>
      </c>
      <c r="BO5030">
        <v>29.656822070153193</v>
      </c>
      <c r="BP5030">
        <v>5.7668863618732746E-2</v>
      </c>
      <c r="BQ5030">
        <v>100</v>
      </c>
      <c r="BR5030">
        <v>357.00929738712858</v>
      </c>
      <c r="BS5030">
        <v>5.5120741731467228E-2</v>
      </c>
      <c r="BT5030">
        <v>2.824872915069535E-4</v>
      </c>
      <c r="BU5030">
        <v>10.120225867621793</v>
      </c>
      <c r="BV5030">
        <v>0.52392720294842554</v>
      </c>
      <c r="BW5030">
        <v>14.822153164313585</v>
      </c>
      <c r="BX5030">
        <v>38.668975695220666</v>
      </c>
      <c r="BY5030">
        <v>31.602270506217302</v>
      </c>
      <c r="BZ5030">
        <v>1024.7614625013557</v>
      </c>
      <c r="CA5030">
        <v>267.59575267121761</v>
      </c>
      <c r="CB5030">
        <v>235.42188990051034</v>
      </c>
      <c r="CC5030" s="156">
        <v>1.22</v>
      </c>
      <c r="CD5030">
        <v>1230</v>
      </c>
      <c r="CE5030">
        <v>0.17950262408113482</v>
      </c>
      <c r="CF5030">
        <v>5.7372551986954328</v>
      </c>
      <c r="CG5030">
        <v>0.23751540174137264</v>
      </c>
      <c r="CH5030">
        <v>14.879675249521236</v>
      </c>
      <c r="CI5030">
        <v>8</v>
      </c>
    </row>
    <row r="5031" spans="47:87" x14ac:dyDescent="0.3">
      <c r="AU5031">
        <v>0.3</v>
      </c>
      <c r="AV5031">
        <v>21.12933500109731</v>
      </c>
      <c r="AW5031">
        <v>0.37130207486286032</v>
      </c>
      <c r="AX5031">
        <v>0.40563502588411043</v>
      </c>
      <c r="AY5031">
        <v>360.08920347580937</v>
      </c>
      <c r="AZ5031">
        <v>8.8916471789202742E-2</v>
      </c>
      <c r="BA5031">
        <v>361.81450837206108</v>
      </c>
      <c r="BB5031">
        <v>378.37649355579276</v>
      </c>
      <c r="BC5031">
        <v>1</v>
      </c>
      <c r="BD5031">
        <v>38.117514912909726</v>
      </c>
      <c r="BE5031">
        <v>96.013954644901006</v>
      </c>
      <c r="BF5031">
        <v>16.787361172119589</v>
      </c>
      <c r="BG5031">
        <v>5.327048352030193</v>
      </c>
      <c r="BH5031">
        <v>441.03409114891309</v>
      </c>
      <c r="BI5031">
        <v>0.20000000000000004</v>
      </c>
      <c r="BJ5031">
        <v>2684.3324517797137</v>
      </c>
      <c r="BK5031">
        <v>682.88921178189491</v>
      </c>
      <c r="BL5031">
        <v>857.16304236817496</v>
      </c>
      <c r="BM5031">
        <v>1073.3382206583312</v>
      </c>
      <c r="BN5031">
        <v>178.31081956176715</v>
      </c>
      <c r="BO5031">
        <v>33.563457858984833</v>
      </c>
      <c r="BP5031">
        <v>5.577570775241323E-2</v>
      </c>
      <c r="BQ5031">
        <v>100</v>
      </c>
      <c r="BR5031">
        <v>308.4853608853079</v>
      </c>
      <c r="BS5031">
        <v>5.5474828520005182E-2</v>
      </c>
      <c r="BT5031">
        <v>3.0885747404582435E-4</v>
      </c>
      <c r="BU5031">
        <v>32.178129555873554</v>
      </c>
      <c r="BV5031">
        <v>0.54501330753244337</v>
      </c>
      <c r="BW5031">
        <v>15.93962411957852</v>
      </c>
      <c r="BX5031">
        <v>37.493893196717849</v>
      </c>
      <c r="BY5031">
        <v>32.263080872827864</v>
      </c>
      <c r="BZ5031">
        <v>879.33967730403765</v>
      </c>
      <c r="CA5031">
        <v>376.51305313592752</v>
      </c>
      <c r="CB5031">
        <v>243.19748261276595</v>
      </c>
      <c r="CC5031" s="156">
        <v>1.03</v>
      </c>
      <c r="CD5031">
        <v>2070</v>
      </c>
      <c r="CE5031">
        <v>0.13947572213675197</v>
      </c>
      <c r="CF5031">
        <v>5.7167113366180207</v>
      </c>
      <c r="CG5031">
        <v>0.18605296257916507</v>
      </c>
      <c r="CH5031">
        <v>9.3741537567305908</v>
      </c>
      <c r="CI5031">
        <v>10</v>
      </c>
    </row>
    <row r="5032" spans="47:87" x14ac:dyDescent="0.3">
      <c r="AU5032">
        <v>0.3</v>
      </c>
      <c r="AV5032">
        <v>19.742603133330661</v>
      </c>
      <c r="AW5032">
        <v>0.38076933774973998</v>
      </c>
      <c r="AX5032">
        <v>1.8606356071575045</v>
      </c>
      <c r="AY5032">
        <v>339.10263372367695</v>
      </c>
      <c r="AZ5032">
        <v>9.8702099939843579E-2</v>
      </c>
      <c r="BA5032">
        <v>501.29231889772132</v>
      </c>
      <c r="BB5032">
        <v>428.00251575290935</v>
      </c>
      <c r="BC5032">
        <v>1</v>
      </c>
      <c r="BD5032">
        <v>39.661863916036694</v>
      </c>
      <c r="BE5032">
        <v>90.941792971275916</v>
      </c>
      <c r="BF5032">
        <v>16.129598100986954</v>
      </c>
      <c r="BG5032">
        <v>4.265544044946914</v>
      </c>
      <c r="BH5032">
        <v>437.97498388839546</v>
      </c>
      <c r="BI5032">
        <v>0.19999999999999996</v>
      </c>
      <c r="BJ5032">
        <v>2662.2026146700691</v>
      </c>
      <c r="BK5032">
        <v>716.06256005381852</v>
      </c>
      <c r="BL5032">
        <v>961.73600124140933</v>
      </c>
      <c r="BM5032">
        <v>1080.4834489232242</v>
      </c>
      <c r="BN5032">
        <v>155.12501971408048</v>
      </c>
      <c r="BO5032">
        <v>34.296696208824393</v>
      </c>
      <c r="BP5032">
        <v>7.2031446307142782E-2</v>
      </c>
      <c r="BQ5032">
        <v>100</v>
      </c>
      <c r="BR5032">
        <v>355.63287608785504</v>
      </c>
      <c r="BS5032">
        <v>5.5160749406649598E-2</v>
      </c>
      <c r="BT5032">
        <v>2.9544418938439555E-4</v>
      </c>
      <c r="BU5032">
        <v>20.662300611560788</v>
      </c>
      <c r="BV5032">
        <v>0.576495436444182</v>
      </c>
      <c r="BW5032">
        <v>15.035859149103604</v>
      </c>
      <c r="BX5032">
        <v>36.280942056615409</v>
      </c>
      <c r="BY5032">
        <v>36.271353357496046</v>
      </c>
      <c r="BZ5032">
        <v>1103.2947512670044</v>
      </c>
      <c r="CA5032">
        <v>251.04414832299619</v>
      </c>
      <c r="CB5032">
        <v>218.9135993773821</v>
      </c>
      <c r="CC5032" s="156">
        <v>1.18</v>
      </c>
      <c r="CD5032">
        <v>2000</v>
      </c>
      <c r="CE5032">
        <v>-4.04310566593854E-2</v>
      </c>
      <c r="CF5032">
        <v>0.79579753827647082</v>
      </c>
      <c r="CG5032">
        <v>3.5687956178910164E-2</v>
      </c>
      <c r="CH5032">
        <v>-15.402069572859896</v>
      </c>
      <c r="CI5032" t="s">
        <v>479</v>
      </c>
    </row>
    <row r="5033" spans="47:87" x14ac:dyDescent="0.3">
      <c r="AU5033">
        <v>0.3</v>
      </c>
      <c r="AV5033">
        <v>19.429218558924351</v>
      </c>
      <c r="AW5033">
        <v>0.28444592769975496</v>
      </c>
      <c r="AX5033">
        <v>1.0191081107562399</v>
      </c>
      <c r="AY5033">
        <v>347.10738090575029</v>
      </c>
      <c r="AZ5033">
        <v>0.10007363373708282</v>
      </c>
      <c r="BA5033">
        <v>404.70204901626818</v>
      </c>
      <c r="BB5033">
        <v>330.49264722592062</v>
      </c>
      <c r="BC5033">
        <v>1</v>
      </c>
      <c r="BD5033">
        <v>39.97509600675815</v>
      </c>
      <c r="BE5033">
        <v>115.44119718253319</v>
      </c>
      <c r="BF5033">
        <v>8.5232966614314876</v>
      </c>
      <c r="BG5033">
        <v>4.3382907930348598</v>
      </c>
      <c r="BH5033">
        <v>432.02467620190384</v>
      </c>
      <c r="BI5033">
        <v>0.19999999999999998</v>
      </c>
      <c r="BJ5033">
        <v>2830.4188773260926</v>
      </c>
      <c r="BK5033">
        <v>678.20555285939622</v>
      </c>
      <c r="BL5033">
        <v>900.59700486503084</v>
      </c>
      <c r="BM5033">
        <v>879.31360486132496</v>
      </c>
      <c r="BN5033">
        <v>138.71701497597553</v>
      </c>
      <c r="BO5033">
        <v>25.47372223137836</v>
      </c>
      <c r="BP5033">
        <v>7.1509836566660379E-2</v>
      </c>
      <c r="BQ5033">
        <v>100</v>
      </c>
      <c r="BR5033">
        <v>344.13638609689036</v>
      </c>
      <c r="BS5033">
        <v>5.480635380603642E-2</v>
      </c>
      <c r="BT5033">
        <v>3.2963638828867483E-4</v>
      </c>
      <c r="BU5033">
        <v>20.546199830680937</v>
      </c>
      <c r="BV5033">
        <v>0.48141838787648145</v>
      </c>
      <c r="BW5033">
        <v>15.749388786284243</v>
      </c>
      <c r="BX5033">
        <v>35.292999408851195</v>
      </c>
      <c r="BY5033">
        <v>26.360519897534576</v>
      </c>
      <c r="BZ5033">
        <v>1157.8992388314955</v>
      </c>
      <c r="CA5033">
        <v>355.88412177926028</v>
      </c>
      <c r="CB5033">
        <v>254.11010802218379</v>
      </c>
      <c r="CC5033" s="156">
        <v>0.9</v>
      </c>
      <c r="CD5033">
        <v>2290</v>
      </c>
      <c r="CE5033">
        <v>4.4799555007446479E-2</v>
      </c>
      <c r="CF5033">
        <v>2.4284646873137774</v>
      </c>
      <c r="CG5033">
        <v>8.3764038241044031E-2</v>
      </c>
      <c r="CH5033">
        <v>-11.469918381110178</v>
      </c>
      <c r="CI5033" t="s">
        <v>479</v>
      </c>
    </row>
    <row r="5034" spans="47:87" x14ac:dyDescent="0.3">
      <c r="AU5034">
        <v>0.3</v>
      </c>
      <c r="AV5034">
        <v>19.069614220032022</v>
      </c>
      <c r="AW5034">
        <v>0.28788784756841279</v>
      </c>
      <c r="AX5034">
        <v>8.3159131730096258E-2</v>
      </c>
      <c r="AY5034">
        <v>303.53677554381687</v>
      </c>
      <c r="AZ5034">
        <v>9.6542872076922887E-2</v>
      </c>
      <c r="BA5034">
        <v>506.21347014809169</v>
      </c>
      <c r="BB5034">
        <v>304.44739801453022</v>
      </c>
      <c r="BC5034">
        <v>1</v>
      </c>
      <c r="BD5034">
        <v>41.37695983579875</v>
      </c>
      <c r="BE5034">
        <v>83.164314824474744</v>
      </c>
      <c r="BF5034">
        <v>14.565945432936408</v>
      </c>
      <c r="BG5034">
        <v>4.9454713168718341</v>
      </c>
      <c r="BH5034">
        <v>397.81026495345145</v>
      </c>
      <c r="BI5034">
        <v>0.2</v>
      </c>
      <c r="BJ5034">
        <v>2464.7056221647604</v>
      </c>
      <c r="BK5034">
        <v>689.2103425991304</v>
      </c>
      <c r="BL5034">
        <v>905.34292538693444</v>
      </c>
      <c r="BM5034">
        <v>795.90729484658027</v>
      </c>
      <c r="BN5034">
        <v>127.30622789856429</v>
      </c>
      <c r="BO5034">
        <v>26.03904998772234</v>
      </c>
      <c r="BP5034">
        <v>4.1202464192437616E-2</v>
      </c>
      <c r="BQ5034">
        <v>100</v>
      </c>
      <c r="BR5034">
        <v>350.43720304263803</v>
      </c>
      <c r="BS5034">
        <v>5.2512275000629889E-2</v>
      </c>
      <c r="BT5034">
        <v>3.4308407429530955E-4</v>
      </c>
      <c r="BU5034">
        <v>28.536251177935128</v>
      </c>
      <c r="BV5034">
        <v>0.53041848704949757</v>
      </c>
      <c r="BW5034">
        <v>14.59583210434632</v>
      </c>
      <c r="BX5034">
        <v>37.313043991204246</v>
      </c>
      <c r="BY5034">
        <v>35.548885194451351</v>
      </c>
      <c r="BZ5034">
        <v>726.31283533313524</v>
      </c>
      <c r="CA5034">
        <v>389.37850250636887</v>
      </c>
      <c r="CB5034">
        <v>240.73544627917141</v>
      </c>
      <c r="CC5034" s="156">
        <v>0.82</v>
      </c>
      <c r="CD5034">
        <v>2690</v>
      </c>
      <c r="CE5034">
        <v>0.12339805735908982</v>
      </c>
      <c r="CF5034">
        <v>3.9680581500707475</v>
      </c>
      <c r="CG5034">
        <v>0.15042999998214454</v>
      </c>
      <c r="CH5034">
        <v>4.9749763685070896</v>
      </c>
      <c r="CI5034">
        <v>14</v>
      </c>
    </row>
    <row r="5035" spans="47:87" x14ac:dyDescent="0.3">
      <c r="AU5035">
        <v>0.3</v>
      </c>
      <c r="AV5035">
        <v>18.40600551016783</v>
      </c>
      <c r="AW5035">
        <v>0.30339950037473845</v>
      </c>
      <c r="AX5035">
        <v>2.0433761480815957</v>
      </c>
      <c r="AY5035">
        <v>317.05864756232711</v>
      </c>
      <c r="AZ5035">
        <v>0.10252626309906504</v>
      </c>
      <c r="BA5035">
        <v>417.61996464977983</v>
      </c>
      <c r="BB5035">
        <v>372.88905332011348</v>
      </c>
      <c r="BC5035">
        <v>1</v>
      </c>
      <c r="BD5035">
        <v>40.076077533057692</v>
      </c>
      <c r="BE5035">
        <v>101.2096042855742</v>
      </c>
      <c r="BF5035">
        <v>6.6174737364013607</v>
      </c>
      <c r="BG5035">
        <v>5.0205787185405431</v>
      </c>
      <c r="BH5035">
        <v>421.61745046178498</v>
      </c>
      <c r="BI5035">
        <v>0.20000000000000004</v>
      </c>
      <c r="BJ5035">
        <v>2005.6333879686404</v>
      </c>
      <c r="BK5035">
        <v>711.82793928550507</v>
      </c>
      <c r="BL5035">
        <v>932.06089116943588</v>
      </c>
      <c r="BM5035">
        <v>934.58006482176643</v>
      </c>
      <c r="BN5035">
        <v>129.6655208811294</v>
      </c>
      <c r="BO5035">
        <v>27.423002223726172</v>
      </c>
      <c r="BP5035">
        <v>4.5730894300466819E-2</v>
      </c>
      <c r="BQ5035">
        <v>100</v>
      </c>
      <c r="BR5035">
        <v>370.12351667042151</v>
      </c>
      <c r="BS5035">
        <v>5.4170128551140166E-2</v>
      </c>
      <c r="BT5035">
        <v>3.2118323339793515E-4</v>
      </c>
      <c r="BU5035">
        <v>0</v>
      </c>
      <c r="BV5035">
        <v>0.57085137200787517</v>
      </c>
      <c r="BW5035">
        <v>13.581419121659291</v>
      </c>
      <c r="BX5035">
        <v>35.827447339156762</v>
      </c>
      <c r="BY5035">
        <v>31.023647823490524</v>
      </c>
      <c r="BZ5035">
        <v>997.66702688830969</v>
      </c>
      <c r="CA5035">
        <v>372.40260161726712</v>
      </c>
      <c r="CB5035">
        <v>225.57298049878446</v>
      </c>
      <c r="CC5035" s="156">
        <v>1.3</v>
      </c>
      <c r="CD5035">
        <v>800</v>
      </c>
      <c r="CE5035">
        <v>7.0599607619653115E-2</v>
      </c>
      <c r="CF5035">
        <v>2.8186153743618347</v>
      </c>
      <c r="CG5035">
        <v>0.10963271132791717</v>
      </c>
      <c r="CH5035">
        <v>-2.2962772032348946</v>
      </c>
      <c r="CI5035" t="s">
        <v>479</v>
      </c>
    </row>
    <row r="5036" spans="47:87" x14ac:dyDescent="0.3">
      <c r="AU5036">
        <v>0.3</v>
      </c>
      <c r="AV5036">
        <v>19.548155523825557</v>
      </c>
      <c r="AW5036">
        <v>0.23332021557817367</v>
      </c>
      <c r="AX5036">
        <v>1.0903318359514971</v>
      </c>
      <c r="AY5036">
        <v>309.45551307987404</v>
      </c>
      <c r="AZ5036">
        <v>9.5437820193831388E-2</v>
      </c>
      <c r="BA5036">
        <v>453.78293676620279</v>
      </c>
      <c r="BB5036">
        <v>203.60147347142313</v>
      </c>
      <c r="BC5036">
        <v>1</v>
      </c>
      <c r="BD5036">
        <v>35.771589871105483</v>
      </c>
      <c r="BE5036">
        <v>108.45577405799909</v>
      </c>
      <c r="BF5036">
        <v>13.334697488435092</v>
      </c>
      <c r="BG5036">
        <v>5.4350624344044514</v>
      </c>
      <c r="BH5036">
        <v>442.39937066477455</v>
      </c>
      <c r="BI5036">
        <v>0.19999999999999998</v>
      </c>
      <c r="BJ5036">
        <v>2428.4825818505856</v>
      </c>
      <c r="BK5036">
        <v>697.46409773772143</v>
      </c>
      <c r="BL5036">
        <v>865.40868291627805</v>
      </c>
      <c r="BM5036">
        <v>977.03975571951287</v>
      </c>
      <c r="BN5036">
        <v>146.99955403270764</v>
      </c>
      <c r="BO5036">
        <v>20.924181536896928</v>
      </c>
      <c r="BP5036">
        <v>5.5066664427344703E-2</v>
      </c>
      <c r="BQ5036">
        <v>100</v>
      </c>
      <c r="BR5036">
        <v>307.15950361907926</v>
      </c>
      <c r="BS5036">
        <v>5.5259229578532479E-2</v>
      </c>
      <c r="BT5036">
        <v>2.9761728991406261E-4</v>
      </c>
      <c r="BU5036">
        <v>0</v>
      </c>
      <c r="BV5036">
        <v>0.55478342063493513</v>
      </c>
      <c r="BW5036">
        <v>14.628595077385647</v>
      </c>
      <c r="BX5036">
        <v>33.707315815695679</v>
      </c>
      <c r="BY5036">
        <v>26.956765429043013</v>
      </c>
      <c r="BZ5036">
        <v>1010.7427008573993</v>
      </c>
      <c r="CA5036">
        <v>355.00861077347503</v>
      </c>
      <c r="CB5036">
        <v>242.49595260696003</v>
      </c>
      <c r="CC5036" s="156">
        <v>1.02</v>
      </c>
      <c r="CD5036">
        <v>2140</v>
      </c>
      <c r="CE5036">
        <v>0.14831596094875055</v>
      </c>
      <c r="CF5036">
        <v>5.1656445564454518</v>
      </c>
      <c r="CG5036">
        <v>0.17910323837008002</v>
      </c>
      <c r="CH5036">
        <v>6.7342540538907558</v>
      </c>
      <c r="CI5036">
        <v>12</v>
      </c>
    </row>
    <row r="5037" spans="47:87" x14ac:dyDescent="0.3">
      <c r="AU5037">
        <v>0.3</v>
      </c>
      <c r="AV5037">
        <v>19.222996380552821</v>
      </c>
      <c r="AW5037">
        <v>0.30874801739849494</v>
      </c>
      <c r="AX5037">
        <v>2.3282111665818999</v>
      </c>
      <c r="AY5037">
        <v>334.2836837956587</v>
      </c>
      <c r="AZ5037">
        <v>9.3933202857666667E-2</v>
      </c>
      <c r="BA5037">
        <v>395.06621626065964</v>
      </c>
      <c r="BB5037">
        <v>234.39110104125763</v>
      </c>
      <c r="BC5037">
        <v>1</v>
      </c>
      <c r="BD5037">
        <v>37.046118516229654</v>
      </c>
      <c r="BE5037">
        <v>92.528630329124297</v>
      </c>
      <c r="BF5037">
        <v>9.4624338194065718</v>
      </c>
      <c r="BG5037">
        <v>4.5660211838688989</v>
      </c>
      <c r="BH5037">
        <v>441.55413070372157</v>
      </c>
      <c r="BI5037">
        <v>0.19999999999999998</v>
      </c>
      <c r="BJ5037">
        <v>2591.4235144059517</v>
      </c>
      <c r="BK5037">
        <v>705.84679333092004</v>
      </c>
      <c r="BL5037">
        <v>891.05168168869227</v>
      </c>
      <c r="BM5037">
        <v>1111.5355843816815</v>
      </c>
      <c r="BN5037">
        <v>165.8545239206565</v>
      </c>
      <c r="BO5037">
        <v>27.887207813737771</v>
      </c>
      <c r="BP5037">
        <v>4.8920300249071881E-2</v>
      </c>
      <c r="BQ5037">
        <v>100</v>
      </c>
      <c r="BR5037">
        <v>330.41586786689464</v>
      </c>
      <c r="BS5037">
        <v>5.9399770463095927E-2</v>
      </c>
      <c r="BT5037">
        <v>3.1840829657862245E-4</v>
      </c>
      <c r="BU5037">
        <v>13.89986172539208</v>
      </c>
      <c r="BV5037">
        <v>0.59290058117038413</v>
      </c>
      <c r="BW5037">
        <v>14.685812355198323</v>
      </c>
      <c r="BX5037">
        <v>35.048566588784411</v>
      </c>
      <c r="BY5037">
        <v>34.579206436013266</v>
      </c>
      <c r="BZ5037">
        <v>1019.5156480882832</v>
      </c>
      <c r="CA5037">
        <v>380.35309714071889</v>
      </c>
      <c r="CB5037">
        <v>242.58431293673115</v>
      </c>
      <c r="CC5037" s="156">
        <v>1.1399999999999999</v>
      </c>
      <c r="CD5037">
        <v>1040</v>
      </c>
      <c r="CE5037">
        <v>0.2696120623085918</v>
      </c>
      <c r="CF5037">
        <v>7.1986756701802683</v>
      </c>
      <c r="CG5037">
        <v>0.25228574595622083</v>
      </c>
      <c r="CH5037">
        <v>32.740595621591154</v>
      </c>
      <c r="CI5037">
        <v>5</v>
      </c>
    </row>
    <row r="5038" spans="47:87" x14ac:dyDescent="0.3">
      <c r="AU5038">
        <v>0.3</v>
      </c>
      <c r="AV5038">
        <v>22.494270848045563</v>
      </c>
      <c r="AW5038">
        <v>0.3696596329592754</v>
      </c>
      <c r="AX5038">
        <v>2.2007605353488873</v>
      </c>
      <c r="AY5038">
        <v>320.74602035521912</v>
      </c>
      <c r="AZ5038">
        <v>9.2782309893378823E-2</v>
      </c>
      <c r="BA5038">
        <v>324.90418868497653</v>
      </c>
      <c r="BB5038">
        <v>365.31875351820673</v>
      </c>
      <c r="BC5038">
        <v>1</v>
      </c>
      <c r="BD5038">
        <v>35.09684339264998</v>
      </c>
      <c r="BE5038">
        <v>94.600092812007716</v>
      </c>
      <c r="BF5038">
        <v>16.767590871209936</v>
      </c>
      <c r="BG5038">
        <v>3.112255528590075</v>
      </c>
      <c r="BH5038">
        <v>392.55807418946983</v>
      </c>
      <c r="BI5038">
        <v>0.2</v>
      </c>
      <c r="BJ5038">
        <v>2438.480283308153</v>
      </c>
      <c r="BK5038">
        <v>687.31184493935109</v>
      </c>
      <c r="BL5038">
        <v>912.5278248538466</v>
      </c>
      <c r="BM5038">
        <v>964.76551090151872</v>
      </c>
      <c r="BN5038">
        <v>171.342590491133</v>
      </c>
      <c r="BO5038">
        <v>33.619633164160163</v>
      </c>
      <c r="BP5038">
        <v>3.0676214804664138E-2</v>
      </c>
      <c r="BQ5038">
        <v>100</v>
      </c>
      <c r="BR5038">
        <v>285.30918322642424</v>
      </c>
      <c r="BS5038">
        <v>5.5460060906219334E-2</v>
      </c>
      <c r="BT5038">
        <v>3.3472390622768695E-4</v>
      </c>
      <c r="BU5038">
        <v>0</v>
      </c>
      <c r="BV5038">
        <v>0.5122307897231535</v>
      </c>
      <c r="BW5038">
        <v>16.770196950396176</v>
      </c>
      <c r="BX5038">
        <v>34.634370754531915</v>
      </c>
      <c r="BY5038">
        <v>28.524076614975264</v>
      </c>
      <c r="BZ5038">
        <v>1138.224931119925</v>
      </c>
      <c r="CA5038">
        <v>259.76683011146628</v>
      </c>
      <c r="CB5038">
        <v>253.04856220482813</v>
      </c>
      <c r="CC5038" s="156">
        <v>0.59</v>
      </c>
      <c r="CD5038">
        <v>2040</v>
      </c>
      <c r="CE5038">
        <v>0.25965365544571517</v>
      </c>
      <c r="CF5038">
        <v>8.5859671264337845</v>
      </c>
      <c r="CG5038">
        <v>0.31929851120586283</v>
      </c>
      <c r="CH5038">
        <v>38.150177316879955</v>
      </c>
      <c r="CI5038">
        <v>5</v>
      </c>
    </row>
    <row r="5039" spans="47:87" x14ac:dyDescent="0.3">
      <c r="AU5039">
        <v>0.3</v>
      </c>
      <c r="AV5039">
        <v>20.337595819060194</v>
      </c>
      <c r="AW5039">
        <v>0.36358688547825557</v>
      </c>
      <c r="AX5039">
        <v>2.2707350439920595</v>
      </c>
      <c r="AY5039">
        <v>334.82134623325879</v>
      </c>
      <c r="AZ5039">
        <v>9.8582043477953019E-2</v>
      </c>
      <c r="BA5039">
        <v>351.58510622308995</v>
      </c>
      <c r="BB5039">
        <v>365.85102599825512</v>
      </c>
      <c r="BC5039">
        <v>1</v>
      </c>
      <c r="BD5039">
        <v>34.224345306056989</v>
      </c>
      <c r="BE5039">
        <v>100.1194859144278</v>
      </c>
      <c r="BF5039">
        <v>14.587052281559235</v>
      </c>
      <c r="BG5039">
        <v>5.5260730269165421</v>
      </c>
      <c r="BH5039">
        <v>355.1856600060807</v>
      </c>
      <c r="BI5039">
        <v>0.19999999999999998</v>
      </c>
      <c r="BJ5039">
        <v>2922.8083190991961</v>
      </c>
      <c r="BK5039">
        <v>674.02503320324979</v>
      </c>
      <c r="BL5039">
        <v>815.94773006078435</v>
      </c>
      <c r="BM5039">
        <v>901.17286763002198</v>
      </c>
      <c r="BN5039">
        <v>199.16773267841396</v>
      </c>
      <c r="BO5039">
        <v>32.930916479194458</v>
      </c>
      <c r="BP5039">
        <v>4.6689902054664348E-2</v>
      </c>
      <c r="BQ5039">
        <v>100</v>
      </c>
      <c r="BR5039">
        <v>353.54653145161979</v>
      </c>
      <c r="BS5039">
        <v>5.3923685084218902E-2</v>
      </c>
      <c r="BT5039">
        <v>2.983455658735733E-4</v>
      </c>
      <c r="BU5039">
        <v>50.91985288629828</v>
      </c>
      <c r="BV5039">
        <v>0.54219365525680363</v>
      </c>
      <c r="BW5039">
        <v>15.379005938558715</v>
      </c>
      <c r="BX5039">
        <v>36.209358725699204</v>
      </c>
      <c r="BY5039">
        <v>26.704568280482746</v>
      </c>
      <c r="BZ5039">
        <v>1005.8723793916021</v>
      </c>
      <c r="CA5039">
        <v>248.76422296933879</v>
      </c>
      <c r="CB5039">
        <v>231.71763742910503</v>
      </c>
      <c r="CC5039" s="156">
        <v>0.93</v>
      </c>
      <c r="CD5039">
        <v>1940</v>
      </c>
      <c r="CE5039">
        <v>0.12129508618981411</v>
      </c>
      <c r="CF5039">
        <v>4.3381496152871311</v>
      </c>
      <c r="CG5039">
        <v>0.16595380390750447</v>
      </c>
      <c r="CH5039">
        <v>3.8363024515387969</v>
      </c>
      <c r="CI5039">
        <v>13</v>
      </c>
    </row>
    <row r="5040" spans="47:87" x14ac:dyDescent="0.3">
      <c r="AU5040">
        <v>0.3</v>
      </c>
      <c r="AV5040">
        <v>19.378160623651684</v>
      </c>
      <c r="AW5040">
        <v>0.25723726623144727</v>
      </c>
      <c r="AX5040">
        <v>0.66802686204966211</v>
      </c>
      <c r="AY5040">
        <v>335.48978948375481</v>
      </c>
      <c r="AZ5040">
        <v>8.4149034946446793E-2</v>
      </c>
      <c r="BA5040">
        <v>516.71703887470198</v>
      </c>
      <c r="BB5040">
        <v>330.81822671263268</v>
      </c>
      <c r="BC5040">
        <v>1</v>
      </c>
      <c r="BD5040">
        <v>42.43129663621621</v>
      </c>
      <c r="BE5040">
        <v>106.0466741899485</v>
      </c>
      <c r="BF5040">
        <v>11.140508788981334</v>
      </c>
      <c r="BG5040">
        <v>4.9297214979653958</v>
      </c>
      <c r="BH5040">
        <v>399.28828963606156</v>
      </c>
      <c r="BI5040">
        <v>0.19999999999999998</v>
      </c>
      <c r="BJ5040">
        <v>2721.8929419690576</v>
      </c>
      <c r="BK5040">
        <v>674.09436985975094</v>
      </c>
      <c r="BL5040">
        <v>883.68093093563016</v>
      </c>
      <c r="BM5040">
        <v>741.30205886766998</v>
      </c>
      <c r="BN5040">
        <v>145.21424240294101</v>
      </c>
      <c r="BO5040">
        <v>22.916060036955418</v>
      </c>
      <c r="BP5040">
        <v>7.9379932851592838E-2</v>
      </c>
      <c r="BQ5040">
        <v>100</v>
      </c>
      <c r="BR5040">
        <v>327.58565236286921</v>
      </c>
      <c r="BS5040">
        <v>5.8619114309320999E-2</v>
      </c>
      <c r="BT5040">
        <v>2.8384913045303447E-4</v>
      </c>
      <c r="BU5040">
        <v>0</v>
      </c>
      <c r="BV5040">
        <v>0.56284713865513281</v>
      </c>
      <c r="BW5040">
        <v>14.476178079554428</v>
      </c>
      <c r="BX5040">
        <v>36.270373395222627</v>
      </c>
      <c r="BY5040">
        <v>30.74771888300188</v>
      </c>
      <c r="BZ5040">
        <v>940.52268104053837</v>
      </c>
      <c r="CA5040">
        <v>277.73804201296645</v>
      </c>
      <c r="CB5040">
        <v>234.45160018638003</v>
      </c>
      <c r="CC5040" s="156">
        <v>0.93</v>
      </c>
      <c r="CD5040">
        <v>2290</v>
      </c>
      <c r="CE5040">
        <v>0.13646253709292289</v>
      </c>
      <c r="CF5040">
        <v>4.8015100960791282</v>
      </c>
      <c r="CG5040">
        <v>0.16984724629211839</v>
      </c>
      <c r="CH5040">
        <v>10.98586425921963</v>
      </c>
      <c r="CI5040">
        <v>10</v>
      </c>
    </row>
    <row r="5041" spans="47:87" x14ac:dyDescent="0.3">
      <c r="AU5041">
        <v>0.3</v>
      </c>
      <c r="AV5041">
        <v>19.13954802977112</v>
      </c>
      <c r="AW5041">
        <v>0.32220702169197507</v>
      </c>
      <c r="AX5041">
        <v>1.2015399479856053</v>
      </c>
      <c r="AY5041">
        <v>295.33011426817831</v>
      </c>
      <c r="AZ5041">
        <v>0.1082977964378031</v>
      </c>
      <c r="BA5041">
        <v>529.78024007506644</v>
      </c>
      <c r="BB5041">
        <v>313.7113326155162</v>
      </c>
      <c r="BC5041">
        <v>1</v>
      </c>
      <c r="BD5041">
        <v>40.025821226335935</v>
      </c>
      <c r="BE5041">
        <v>111.03922952625132</v>
      </c>
      <c r="BF5041">
        <v>14.160232620336339</v>
      </c>
      <c r="BG5041">
        <v>3.708739755292866</v>
      </c>
      <c r="BH5041">
        <v>420.70543269426497</v>
      </c>
      <c r="BI5041">
        <v>0.20000000000000007</v>
      </c>
      <c r="BJ5041">
        <v>3271.5827683620473</v>
      </c>
      <c r="BK5041">
        <v>686.98144251086183</v>
      </c>
      <c r="BL5041">
        <v>826.38482723312234</v>
      </c>
      <c r="BM5041">
        <v>912.77718679672046</v>
      </c>
      <c r="BN5041">
        <v>225.46531853075487</v>
      </c>
      <c r="BO5041">
        <v>29.20813723813972</v>
      </c>
      <c r="BP5041">
        <v>3.8229747871590301E-2</v>
      </c>
      <c r="BQ5041">
        <v>100</v>
      </c>
      <c r="BR5041">
        <v>373.46823714824495</v>
      </c>
      <c r="BS5041">
        <v>5.5753657681615727E-2</v>
      </c>
      <c r="BT5041">
        <v>3.0675226330978915E-4</v>
      </c>
      <c r="BU5041">
        <v>2.6409096407519219</v>
      </c>
      <c r="BV5041">
        <v>0.58585983285041165</v>
      </c>
      <c r="BW5041">
        <v>14.371620430152626</v>
      </c>
      <c r="BX5041">
        <v>34.302009123112533</v>
      </c>
      <c r="BY5041">
        <v>30.829065401849981</v>
      </c>
      <c r="BZ5041">
        <v>1036.4629725523932</v>
      </c>
      <c r="CA5041">
        <v>265.89663294237306</v>
      </c>
      <c r="CB5041">
        <v>219.66105790160279</v>
      </c>
      <c r="CC5041" s="156">
        <v>0.93</v>
      </c>
      <c r="CD5041">
        <v>1570</v>
      </c>
      <c r="CE5041">
        <v>0.18391626778619985</v>
      </c>
      <c r="CF5041">
        <v>6.9593468634210875</v>
      </c>
      <c r="CG5041">
        <v>0.23768819988105105</v>
      </c>
      <c r="CH5041">
        <v>25.005669168838679</v>
      </c>
      <c r="CI5041">
        <v>7</v>
      </c>
    </row>
    <row r="5042" spans="47:87" x14ac:dyDescent="0.3">
      <c r="AU5042">
        <v>0.3</v>
      </c>
      <c r="AV5042">
        <v>20.914034911564087</v>
      </c>
      <c r="AW5042">
        <v>0.27848095031152775</v>
      </c>
      <c r="AX5042">
        <v>1.6318709438192729</v>
      </c>
      <c r="AY5042">
        <v>342.96636197660132</v>
      </c>
      <c r="AZ5042">
        <v>9.1908513658988875E-2</v>
      </c>
      <c r="BA5042">
        <v>392.51397159599014</v>
      </c>
      <c r="BB5042">
        <v>287.10997364518533</v>
      </c>
      <c r="BC5042">
        <v>1</v>
      </c>
      <c r="BD5042">
        <v>45.701329827371282</v>
      </c>
      <c r="BE5042">
        <v>87.473090341039523</v>
      </c>
      <c r="BF5042">
        <v>10.654919449163751</v>
      </c>
      <c r="BG5042">
        <v>5.3944605304814504</v>
      </c>
      <c r="BH5042">
        <v>407.14686541154776</v>
      </c>
      <c r="BI5042">
        <v>0.20000000000000007</v>
      </c>
      <c r="BJ5042">
        <v>2438.2056368071699</v>
      </c>
      <c r="BK5042">
        <v>694.20999694038028</v>
      </c>
      <c r="BL5042">
        <v>857.86140447250546</v>
      </c>
      <c r="BM5042">
        <v>935.54238430485077</v>
      </c>
      <c r="BN5042">
        <v>247.49882559822942</v>
      </c>
      <c r="BO5042">
        <v>25.126734060445443</v>
      </c>
      <c r="BP5042">
        <v>4.7322997469253912E-2</v>
      </c>
      <c r="BQ5042">
        <v>100</v>
      </c>
      <c r="BR5042">
        <v>334.68033317695966</v>
      </c>
      <c r="BS5042">
        <v>5.8225274796046431E-2</v>
      </c>
      <c r="BT5042">
        <v>3.0179213628014103E-4</v>
      </c>
      <c r="BU5042">
        <v>0</v>
      </c>
      <c r="BV5042">
        <v>0.53122716974195439</v>
      </c>
      <c r="BW5042">
        <v>15.276520931939066</v>
      </c>
      <c r="BX5042">
        <v>34.483561094568692</v>
      </c>
      <c r="BY5042">
        <v>33.85340072422283</v>
      </c>
      <c r="BZ5042">
        <v>932.81277811700556</v>
      </c>
      <c r="CA5042">
        <v>279.22972595081143</v>
      </c>
      <c r="CB5042">
        <v>237.75706308563946</v>
      </c>
      <c r="CC5042" s="156">
        <v>1.02</v>
      </c>
      <c r="CD5042">
        <v>870</v>
      </c>
      <c r="CE5042">
        <v>0.14158218715458637</v>
      </c>
      <c r="CF5042">
        <v>4.9169627295781044</v>
      </c>
      <c r="CG5042">
        <v>0.18613550389206213</v>
      </c>
      <c r="CH5042">
        <v>7.4886406075317913</v>
      </c>
      <c r="CI5042">
        <v>11</v>
      </c>
    </row>
    <row r="5043" spans="47:87" x14ac:dyDescent="0.3">
      <c r="AU5043">
        <v>0.3</v>
      </c>
      <c r="AV5043">
        <v>20.054690402937943</v>
      </c>
      <c r="AW5043">
        <v>0.24154232491385116</v>
      </c>
      <c r="AX5043">
        <v>1.3745085073121064</v>
      </c>
      <c r="AY5043">
        <v>314.33472121856397</v>
      </c>
      <c r="AZ5043">
        <v>0.1023042812869754</v>
      </c>
      <c r="BA5043">
        <v>486.29219915530223</v>
      </c>
      <c r="BB5043">
        <v>261.9144724748399</v>
      </c>
      <c r="BC5043">
        <v>1</v>
      </c>
      <c r="BD5043">
        <v>38.418849233101454</v>
      </c>
      <c r="BE5043">
        <v>109.12750853328502</v>
      </c>
      <c r="BF5043">
        <v>14.770762677888651</v>
      </c>
      <c r="BG5043">
        <v>4.6478652800692704</v>
      </c>
      <c r="BH5043">
        <v>418.3028012774231</v>
      </c>
      <c r="BI5043">
        <v>0.2</v>
      </c>
      <c r="BJ5043">
        <v>2460.9311646910846</v>
      </c>
      <c r="BK5043">
        <v>686.03734669526648</v>
      </c>
      <c r="BL5043">
        <v>951.76187459659275</v>
      </c>
      <c r="BM5043">
        <v>1055.9654050176468</v>
      </c>
      <c r="BN5043">
        <v>162.6491391412813</v>
      </c>
      <c r="BO5043">
        <v>21.843761208253671</v>
      </c>
      <c r="BP5043">
        <v>3.4878872477899975E-2</v>
      </c>
      <c r="BQ5043">
        <v>100</v>
      </c>
      <c r="BR5043">
        <v>343.25415485318786</v>
      </c>
      <c r="BS5043">
        <v>5.8190929091731264E-2</v>
      </c>
      <c r="BT5043">
        <v>2.9217837601194048E-4</v>
      </c>
      <c r="BU5043">
        <v>0</v>
      </c>
      <c r="BV5043">
        <v>0.52558446125023983</v>
      </c>
      <c r="BW5043">
        <v>15.344645699775414</v>
      </c>
      <c r="BX5043">
        <v>36.490768194447725</v>
      </c>
      <c r="BY5043">
        <v>39.994885525639368</v>
      </c>
      <c r="BZ5043">
        <v>1090.1976070787236</v>
      </c>
      <c r="CA5043">
        <v>250.53068530373082</v>
      </c>
      <c r="CB5043">
        <v>227.8765385645726</v>
      </c>
      <c r="CC5043" s="156">
        <v>0.83</v>
      </c>
      <c r="CD5043">
        <v>2640</v>
      </c>
      <c r="CE5043">
        <v>6.0494618658405663E-2</v>
      </c>
      <c r="CF5043">
        <v>2.5719879612683227</v>
      </c>
      <c r="CG5043">
        <v>9.3779082376418799E-2</v>
      </c>
      <c r="CH5043">
        <v>-3.2147617473835783</v>
      </c>
      <c r="CI5043" t="s">
        <v>479</v>
      </c>
    </row>
    <row r="5044" spans="47:87" x14ac:dyDescent="0.3">
      <c r="AU5044">
        <v>0.3</v>
      </c>
      <c r="AV5044">
        <v>18.942000348503285</v>
      </c>
      <c r="AW5044">
        <v>0.28141598242414617</v>
      </c>
      <c r="AX5044">
        <v>0.64783722833465784</v>
      </c>
      <c r="AY5044">
        <v>357.72763157066731</v>
      </c>
      <c r="AZ5044">
        <v>9.7679659355577181E-2</v>
      </c>
      <c r="BA5044">
        <v>459.67970687470887</v>
      </c>
      <c r="BB5044">
        <v>432.95366273735664</v>
      </c>
      <c r="BC5044">
        <v>1</v>
      </c>
      <c r="BD5044">
        <v>34.017553412496</v>
      </c>
      <c r="BE5044">
        <v>107.79760480366535</v>
      </c>
      <c r="BF5044">
        <v>21.893049751961957</v>
      </c>
      <c r="BG5044">
        <v>4.3396857568084135</v>
      </c>
      <c r="BH5044">
        <v>445.10213299476669</v>
      </c>
      <c r="BI5044">
        <v>0.19999999999999998</v>
      </c>
      <c r="BJ5044">
        <v>2359.2954602639779</v>
      </c>
      <c r="BK5044">
        <v>688.49388551539221</v>
      </c>
      <c r="BL5044">
        <v>811.42184262300759</v>
      </c>
      <c r="BM5044">
        <v>871.70959921872065</v>
      </c>
      <c r="BN5044">
        <v>169.17306135961795</v>
      </c>
      <c r="BO5044">
        <v>25.518758138321662</v>
      </c>
      <c r="BP5044">
        <v>3.2363184665752019E-2</v>
      </c>
      <c r="BQ5044">
        <v>100</v>
      </c>
      <c r="BR5044">
        <v>394.16271859546669</v>
      </c>
      <c r="BS5044">
        <v>5.4148081097314789E-2</v>
      </c>
      <c r="BT5044">
        <v>2.7116052092504225E-4</v>
      </c>
      <c r="BU5044">
        <v>0</v>
      </c>
      <c r="BV5044">
        <v>0.5757145157929211</v>
      </c>
      <c r="BW5044">
        <v>14.333793099473086</v>
      </c>
      <c r="BX5044">
        <v>33.481506084552343</v>
      </c>
      <c r="BY5044">
        <v>37.344270035131636</v>
      </c>
      <c r="BZ5044">
        <v>1293.0745195963859</v>
      </c>
      <c r="CA5044">
        <v>297.76583946188481</v>
      </c>
      <c r="CB5044">
        <v>208.48961024843891</v>
      </c>
      <c r="CC5044" s="156">
        <v>0.92</v>
      </c>
      <c r="CD5044">
        <v>2320</v>
      </c>
      <c r="CE5044">
        <v>0.13766010285229657</v>
      </c>
      <c r="CF5044">
        <v>4.014755099116897</v>
      </c>
      <c r="CG5044">
        <v>0.16695894213541049</v>
      </c>
      <c r="CH5044">
        <v>6.635230984805891</v>
      </c>
      <c r="CI5044">
        <v>12</v>
      </c>
    </row>
    <row r="5045" spans="47:87" x14ac:dyDescent="0.3">
      <c r="AU5045">
        <v>0.3</v>
      </c>
      <c r="AV5045">
        <v>19.365781132581066</v>
      </c>
      <c r="AW5045">
        <v>0.25371451551073204</v>
      </c>
      <c r="AX5045">
        <v>1.9586820031636554</v>
      </c>
      <c r="AY5045">
        <v>349.361964016147</v>
      </c>
      <c r="AZ5045">
        <v>9.6323049372657593E-2</v>
      </c>
      <c r="BA5045">
        <v>498.84233975186464</v>
      </c>
      <c r="BB5045">
        <v>301.80335584006536</v>
      </c>
      <c r="BC5045">
        <v>1</v>
      </c>
      <c r="BD5045">
        <v>36.583798441111405</v>
      </c>
      <c r="BE5045">
        <v>81.29283419531923</v>
      </c>
      <c r="BF5045">
        <v>12.551724338826391</v>
      </c>
      <c r="BG5045">
        <v>6.6511143339112762</v>
      </c>
      <c r="BH5045">
        <v>369.55024663750817</v>
      </c>
      <c r="BI5045">
        <v>0.19999999999999998</v>
      </c>
      <c r="BJ5045">
        <v>2503.0682300148555</v>
      </c>
      <c r="BK5045">
        <v>711.95229210679292</v>
      </c>
      <c r="BL5045">
        <v>868.44793920002496</v>
      </c>
      <c r="BM5045">
        <v>931.44882173940596</v>
      </c>
      <c r="BN5045">
        <v>163.67860672731391</v>
      </c>
      <c r="BO5045">
        <v>22.708585421661013</v>
      </c>
      <c r="BP5045">
        <v>6.5323159142723117E-2</v>
      </c>
      <c r="BQ5045">
        <v>100</v>
      </c>
      <c r="BR5045">
        <v>411.11242446117319</v>
      </c>
      <c r="BS5045">
        <v>5.2860517429550481E-2</v>
      </c>
      <c r="BT5045">
        <v>2.938104743642093E-4</v>
      </c>
      <c r="BU5045">
        <v>19.888422802105719</v>
      </c>
      <c r="BV5045">
        <v>0.53947103728666779</v>
      </c>
      <c r="BW5045">
        <v>13.695986024247187</v>
      </c>
      <c r="BX5045">
        <v>35.355488125041681</v>
      </c>
      <c r="BY5045">
        <v>35.961370095531834</v>
      </c>
      <c r="BZ5045">
        <v>1059.7923944014467</v>
      </c>
      <c r="CA5045">
        <v>216.61046675305556</v>
      </c>
      <c r="CB5045">
        <v>245.70906750482482</v>
      </c>
      <c r="CC5045" s="156">
        <v>1.03</v>
      </c>
      <c r="CD5045">
        <v>1410</v>
      </c>
      <c r="CE5045">
        <v>7.3721103844040847E-2</v>
      </c>
      <c r="CF5045">
        <v>3.2331452027971812</v>
      </c>
      <c r="CG5045">
        <v>0.11322971305624741</v>
      </c>
      <c r="CH5045">
        <v>-4.1529279325276498</v>
      </c>
      <c r="CI5045" t="s">
        <v>479</v>
      </c>
    </row>
    <row r="5046" spans="47:87" x14ac:dyDescent="0.3">
      <c r="AU5046">
        <v>0.3</v>
      </c>
      <c r="AV5046">
        <v>18.975258921778259</v>
      </c>
      <c r="AW5046">
        <v>0.35499053926071272</v>
      </c>
      <c r="AX5046">
        <v>2.2973319644542651</v>
      </c>
      <c r="AY5046">
        <v>325.00752517398507</v>
      </c>
      <c r="AZ5046">
        <v>0.11749208658670111</v>
      </c>
      <c r="BA5046">
        <v>453.12240936402071</v>
      </c>
      <c r="BB5046">
        <v>352.62595578607403</v>
      </c>
      <c r="BC5046">
        <v>1</v>
      </c>
      <c r="BD5046">
        <v>42.453289720923422</v>
      </c>
      <c r="BE5046">
        <v>96.958942406867578</v>
      </c>
      <c r="BF5046">
        <v>12.122114266118354</v>
      </c>
      <c r="BG5046">
        <v>5.0384649055232575</v>
      </c>
      <c r="BH5046">
        <v>376.4761746884401</v>
      </c>
      <c r="BI5046">
        <v>0.20000000000000004</v>
      </c>
      <c r="BJ5046">
        <v>2583.193315710379</v>
      </c>
      <c r="BK5046">
        <v>681.18317085886645</v>
      </c>
      <c r="BL5046">
        <v>845.12065926341859</v>
      </c>
      <c r="BM5046">
        <v>1051.1264766087968</v>
      </c>
      <c r="BN5046">
        <v>159.61450589810084</v>
      </c>
      <c r="BO5046">
        <v>32.104979033189366</v>
      </c>
      <c r="BP5046">
        <v>5.1228099809655141E-2</v>
      </c>
      <c r="BQ5046">
        <v>100</v>
      </c>
      <c r="BR5046">
        <v>332.32567736111361</v>
      </c>
      <c r="BS5046">
        <v>5.6091273549497861E-2</v>
      </c>
      <c r="BT5046">
        <v>2.845588651531746E-4</v>
      </c>
      <c r="BU5046">
        <v>0</v>
      </c>
      <c r="BV5046">
        <v>0.55091253649346694</v>
      </c>
      <c r="BW5046">
        <v>13.931837745054272</v>
      </c>
      <c r="BX5046">
        <v>32.826268149831691</v>
      </c>
      <c r="BY5046">
        <v>35.95934038893823</v>
      </c>
      <c r="BZ5046">
        <v>1177.1797718712187</v>
      </c>
      <c r="CA5046">
        <v>346.17660098061555</v>
      </c>
      <c r="CB5046">
        <v>223.08567929889477</v>
      </c>
      <c r="CC5046" s="156">
        <v>0.8</v>
      </c>
      <c r="CD5046">
        <v>2260</v>
      </c>
      <c r="CE5046">
        <v>0.15689209024404538</v>
      </c>
      <c r="CF5046">
        <v>5.5057108216495578</v>
      </c>
      <c r="CG5046">
        <v>0.16213019768210754</v>
      </c>
      <c r="CH5046">
        <v>11.955217382455055</v>
      </c>
      <c r="CI5046">
        <v>10</v>
      </c>
    </row>
    <row r="5047" spans="47:87" x14ac:dyDescent="0.3">
      <c r="AU5047">
        <v>0.3</v>
      </c>
      <c r="AV5047">
        <v>20.069975553201139</v>
      </c>
      <c r="AW5047">
        <v>0.31222033734538729</v>
      </c>
      <c r="AX5047">
        <v>0.80738155819171853</v>
      </c>
      <c r="AY5047">
        <v>324.37531090287195</v>
      </c>
      <c r="AZ5047">
        <v>9.7847045454591733E-2</v>
      </c>
      <c r="BA5047">
        <v>461.02843669313512</v>
      </c>
      <c r="BB5047">
        <v>394.81988555529699</v>
      </c>
      <c r="BC5047">
        <v>1</v>
      </c>
      <c r="BD5047">
        <v>34.126624372402787</v>
      </c>
      <c r="BE5047">
        <v>100.80725612843527</v>
      </c>
      <c r="BF5047">
        <v>15.1602313098539</v>
      </c>
      <c r="BG5047">
        <v>4.9608066187335798</v>
      </c>
      <c r="BH5047">
        <v>401.03523789271213</v>
      </c>
      <c r="BI5047">
        <v>0.20000000000000007</v>
      </c>
      <c r="BJ5047">
        <v>2392.2160057703859</v>
      </c>
      <c r="BK5047">
        <v>686.54442615707489</v>
      </c>
      <c r="BL5047">
        <v>908.70282831613906</v>
      </c>
      <c r="BM5047">
        <v>851.92095349959743</v>
      </c>
      <c r="BN5047">
        <v>205.43759282046554</v>
      </c>
      <c r="BO5047">
        <v>28.338288137680426</v>
      </c>
      <c r="BP5047">
        <v>3.2778096315514427E-2</v>
      </c>
      <c r="BQ5047">
        <v>100</v>
      </c>
      <c r="BR5047">
        <v>303.65027603410408</v>
      </c>
      <c r="BS5047">
        <v>5.2535441273540054E-2</v>
      </c>
      <c r="BT5047">
        <v>3.0957589966916087E-4</v>
      </c>
      <c r="BU5047">
        <v>21.666469740785654</v>
      </c>
      <c r="BV5047">
        <v>0.5580743208498431</v>
      </c>
      <c r="BW5047">
        <v>14.132485336490582</v>
      </c>
      <c r="BX5047">
        <v>37.265066887934914</v>
      </c>
      <c r="BY5047">
        <v>35.12574579747232</v>
      </c>
      <c r="BZ5047">
        <v>894.74940361851998</v>
      </c>
      <c r="CA5047">
        <v>327.39071246306946</v>
      </c>
      <c r="CB5047">
        <v>227.06979155276585</v>
      </c>
      <c r="CC5047" s="156">
        <v>0.96</v>
      </c>
      <c r="CD5047">
        <v>2540</v>
      </c>
      <c r="CE5047">
        <v>-1.642390127125315E-2</v>
      </c>
      <c r="CF5047">
        <v>1.6182953940907439</v>
      </c>
      <c r="CG5047">
        <v>4.7318312712228035E-2</v>
      </c>
      <c r="CH5047">
        <v>-20.284017307158237</v>
      </c>
      <c r="CI5047" t="s">
        <v>479</v>
      </c>
    </row>
    <row r="5048" spans="47:87" x14ac:dyDescent="0.3">
      <c r="AU5048">
        <v>0.3</v>
      </c>
      <c r="AV5048">
        <v>20.762561489197914</v>
      </c>
      <c r="AW5048">
        <v>0.31913664421603238</v>
      </c>
      <c r="AX5048">
        <v>2.0763082713836178</v>
      </c>
      <c r="AY5048">
        <v>338.59740995000726</v>
      </c>
      <c r="AZ5048">
        <v>9.1379500496185956E-2</v>
      </c>
      <c r="BA5048">
        <v>394.07633085101514</v>
      </c>
      <c r="BB5048">
        <v>336.71029520253813</v>
      </c>
      <c r="BC5048">
        <v>1</v>
      </c>
      <c r="BD5048">
        <v>35.742673923811545</v>
      </c>
      <c r="BE5048">
        <v>94.260194364472724</v>
      </c>
      <c r="BF5048">
        <v>11.913583917589406</v>
      </c>
      <c r="BG5048">
        <v>5.1769554983143999</v>
      </c>
      <c r="BH5048">
        <v>420.32419500474799</v>
      </c>
      <c r="BI5048">
        <v>0.2</v>
      </c>
      <c r="BJ5048">
        <v>2349.2886630016983</v>
      </c>
      <c r="BK5048">
        <v>706.29801015060661</v>
      </c>
      <c r="BL5048">
        <v>913.69107685505503</v>
      </c>
      <c r="BM5048">
        <v>994.01259892054998</v>
      </c>
      <c r="BN5048">
        <v>174.77137563316501</v>
      </c>
      <c r="BO5048">
        <v>28.563578902028002</v>
      </c>
      <c r="BP5048">
        <v>8.2382128628102999E-2</v>
      </c>
      <c r="BQ5048">
        <v>100</v>
      </c>
      <c r="BR5048">
        <v>304.29802436327861</v>
      </c>
      <c r="BS5048">
        <v>5.3919161384147277E-2</v>
      </c>
      <c r="BT5048">
        <v>3.1733756602828262E-4</v>
      </c>
      <c r="BU5048">
        <v>114.29745704714951</v>
      </c>
      <c r="BV5048">
        <v>0.56270864512213514</v>
      </c>
      <c r="BW5048">
        <v>14.335172037190949</v>
      </c>
      <c r="BX5048">
        <v>36.034260717455275</v>
      </c>
      <c r="BY5048">
        <v>31.334456317109328</v>
      </c>
      <c r="BZ5048">
        <v>1138.7987649084312</v>
      </c>
      <c r="CA5048">
        <v>310.52642030613021</v>
      </c>
      <c r="CB5048">
        <v>239.959925583109</v>
      </c>
      <c r="CC5048" s="156">
        <v>0.95</v>
      </c>
      <c r="CD5048">
        <v>1700</v>
      </c>
      <c r="CE5048">
        <v>0.22082274687166703</v>
      </c>
      <c r="CF5048">
        <v>5.3282645130216846</v>
      </c>
      <c r="CG5048">
        <v>0.26558282694994667</v>
      </c>
      <c r="CH5048">
        <v>22.366196704900634</v>
      </c>
      <c r="CI5048">
        <v>6</v>
      </c>
    </row>
    <row r="5049" spans="47:87" x14ac:dyDescent="0.3">
      <c r="AU5049">
        <v>0.3</v>
      </c>
      <c r="AV5049">
        <v>20.191791746702549</v>
      </c>
      <c r="AW5049">
        <v>0.31975326519978214</v>
      </c>
      <c r="AX5049">
        <v>0.92468478111088503</v>
      </c>
      <c r="AY5049">
        <v>318.95874624673473</v>
      </c>
      <c r="AZ5049">
        <v>9.3971449206862068E-2</v>
      </c>
      <c r="BA5049">
        <v>434.69479254436044</v>
      </c>
      <c r="BB5049">
        <v>411.71321746382966</v>
      </c>
      <c r="BC5049">
        <v>1</v>
      </c>
      <c r="BD5049">
        <v>34.55901093796848</v>
      </c>
      <c r="BE5049">
        <v>86.887381923914077</v>
      </c>
      <c r="BF5049">
        <v>22.166405700564781</v>
      </c>
      <c r="BG5049">
        <v>3.8549528680949092</v>
      </c>
      <c r="BH5049">
        <v>392.38247640191975</v>
      </c>
      <c r="BI5049">
        <v>0.20000000000000004</v>
      </c>
      <c r="BJ5049">
        <v>2361.6327717872032</v>
      </c>
      <c r="BK5049">
        <v>702.04911149871884</v>
      </c>
      <c r="BL5049">
        <v>866.28057956528562</v>
      </c>
      <c r="BM5049">
        <v>943.03273181181851</v>
      </c>
      <c r="BN5049">
        <v>139.03151793968192</v>
      </c>
      <c r="BO5049">
        <v>28.415193013472081</v>
      </c>
      <c r="BP5049">
        <v>0.10723220805202768</v>
      </c>
      <c r="BQ5049">
        <v>100</v>
      </c>
      <c r="BR5049">
        <v>339.81745501221587</v>
      </c>
      <c r="BS5049">
        <v>5.2937412602660799E-2</v>
      </c>
      <c r="BT5049">
        <v>3.0579135477906954E-4</v>
      </c>
      <c r="BU5049">
        <v>36.382871422417679</v>
      </c>
      <c r="BV5049">
        <v>0.518942368114793</v>
      </c>
      <c r="BW5049">
        <v>14.807619892016959</v>
      </c>
      <c r="BX5049">
        <v>38.427446783566261</v>
      </c>
      <c r="BY5049">
        <v>36.494114367515742</v>
      </c>
      <c r="BZ5049">
        <v>892.56618585422177</v>
      </c>
      <c r="CA5049">
        <v>151.95124501003036</v>
      </c>
      <c r="CB5049">
        <v>211.59975969964535</v>
      </c>
      <c r="CC5049" s="156">
        <v>1.18</v>
      </c>
      <c r="CD5049">
        <v>1180</v>
      </c>
      <c r="CE5049">
        <v>2.4155191711796142E-2</v>
      </c>
      <c r="CF5049">
        <v>2.3616955171430991</v>
      </c>
      <c r="CG5049">
        <v>6.95595292199295E-2</v>
      </c>
      <c r="CH5049">
        <v>-14.868643556261333</v>
      </c>
      <c r="CI5049" t="s">
        <v>479</v>
      </c>
    </row>
    <row r="5050" spans="47:87" x14ac:dyDescent="0.3">
      <c r="AU5050">
        <v>0.3</v>
      </c>
      <c r="AV5050">
        <v>18.669189056609895</v>
      </c>
      <c r="AW5050">
        <v>0.23493224443340929</v>
      </c>
      <c r="AX5050">
        <v>1.6238000145415636</v>
      </c>
      <c r="AY5050">
        <v>346.51688662394224</v>
      </c>
      <c r="AZ5050">
        <v>8.9623993710501559E-2</v>
      </c>
      <c r="BA5050">
        <v>348.03175030146969</v>
      </c>
      <c r="BB5050">
        <v>322.01337994074737</v>
      </c>
      <c r="BC5050">
        <v>1</v>
      </c>
      <c r="BD5050">
        <v>41.160380475205336</v>
      </c>
      <c r="BE5050">
        <v>97.857180569490922</v>
      </c>
      <c r="BF5050">
        <v>13.709153052392786</v>
      </c>
      <c r="BG5050">
        <v>3.6629054099316489</v>
      </c>
      <c r="BH5050">
        <v>454.98088780346006</v>
      </c>
      <c r="BI5050">
        <v>0.20000000000000007</v>
      </c>
      <c r="BJ5050">
        <v>2733.2590492728318</v>
      </c>
      <c r="BK5050">
        <v>691.15350600430338</v>
      </c>
      <c r="BL5050">
        <v>922.8868066602023</v>
      </c>
      <c r="BM5050">
        <v>914.49689540161444</v>
      </c>
      <c r="BN5050">
        <v>152.90243473227744</v>
      </c>
      <c r="BO5050">
        <v>21.098692335972125</v>
      </c>
      <c r="BP5050">
        <v>5.1845028944300903E-2</v>
      </c>
      <c r="BQ5050">
        <v>100</v>
      </c>
      <c r="BR5050">
        <v>340.13341793940668</v>
      </c>
      <c r="BS5050">
        <v>5.8188963920591426E-2</v>
      </c>
      <c r="BT5050">
        <v>3.0010998895519108E-4</v>
      </c>
      <c r="BU5050">
        <v>19.394184270379224</v>
      </c>
      <c r="BV5050">
        <v>0.52899608607018811</v>
      </c>
      <c r="BW5050">
        <v>15.186867099224848</v>
      </c>
      <c r="BX5050">
        <v>37.752853379792796</v>
      </c>
      <c r="BY5050">
        <v>27.370223744431691</v>
      </c>
      <c r="BZ5050">
        <v>739.41858230763637</v>
      </c>
      <c r="CA5050">
        <v>294.75099395535011</v>
      </c>
      <c r="CB5050">
        <v>235.86148652021726</v>
      </c>
      <c r="CC5050" s="156">
        <v>0.96</v>
      </c>
      <c r="CD5050">
        <v>1590</v>
      </c>
      <c r="CE5050">
        <v>0.17620546221524402</v>
      </c>
      <c r="CF5050">
        <v>5.9845837335775816</v>
      </c>
      <c r="CG5050">
        <v>0.22772484731373482</v>
      </c>
      <c r="CH5050">
        <v>19.465135371999036</v>
      </c>
      <c r="CI5050">
        <v>7</v>
      </c>
    </row>
    <row r="5051" spans="47:87" x14ac:dyDescent="0.3">
      <c r="AU5051">
        <v>0.3</v>
      </c>
      <c r="AV5051">
        <v>19.592826059377423</v>
      </c>
      <c r="AW5051">
        <v>0.32315185352745357</v>
      </c>
      <c r="AX5051">
        <v>0.54803500095891211</v>
      </c>
      <c r="AY5051">
        <v>320.21584887483755</v>
      </c>
      <c r="AZ5051">
        <v>9.1031512992194571E-2</v>
      </c>
      <c r="BA5051">
        <v>385.92627512727313</v>
      </c>
      <c r="BB5051">
        <v>361.16445932406225</v>
      </c>
      <c r="BC5051">
        <v>1</v>
      </c>
      <c r="BD5051">
        <v>40.272178345278192</v>
      </c>
      <c r="BE5051">
        <v>100.27908836614246</v>
      </c>
      <c r="BF5051">
        <v>12.543166005908267</v>
      </c>
      <c r="BG5051">
        <v>5.4612663423594485</v>
      </c>
      <c r="BH5051">
        <v>448.57089339978523</v>
      </c>
      <c r="BI5051">
        <v>0.20000000000000007</v>
      </c>
      <c r="BJ5051">
        <v>3023.8886829907588</v>
      </c>
      <c r="BK5051">
        <v>663.35939288845498</v>
      </c>
      <c r="BL5051">
        <v>895.18853249498227</v>
      </c>
      <c r="BM5051">
        <v>857.74760732986397</v>
      </c>
      <c r="BN5051">
        <v>176.01654610700467</v>
      </c>
      <c r="BO5051">
        <v>29.081988891525235</v>
      </c>
      <c r="BP5051">
        <v>6.4127562937126681E-2</v>
      </c>
      <c r="BQ5051">
        <v>100</v>
      </c>
      <c r="BR5051">
        <v>330.86589207774466</v>
      </c>
      <c r="BS5051">
        <v>5.1961031719469364E-2</v>
      </c>
      <c r="BT5051">
        <v>2.7911822591297558E-4</v>
      </c>
      <c r="BU5051">
        <v>0</v>
      </c>
      <c r="BV5051">
        <v>0.55661913748010017</v>
      </c>
      <c r="BW5051">
        <v>14.810705841683268</v>
      </c>
      <c r="BX5051">
        <v>35.354345765112605</v>
      </c>
      <c r="BY5051">
        <v>34.374321717794238</v>
      </c>
      <c r="BZ5051">
        <v>947.30418710055517</v>
      </c>
      <c r="CA5051">
        <v>228.23239059185451</v>
      </c>
      <c r="CB5051">
        <v>214.68720930308271</v>
      </c>
      <c r="CC5051" s="156">
        <v>1.06</v>
      </c>
      <c r="CD5051">
        <v>1640</v>
      </c>
      <c r="CE5051">
        <v>9.1839591165928214E-2</v>
      </c>
      <c r="CF5051">
        <v>3.6969695770134727</v>
      </c>
      <c r="CG5051">
        <v>0.12319275804103813</v>
      </c>
      <c r="CH5051">
        <v>-5.4786786866482347</v>
      </c>
      <c r="CI5051" t="s">
        <v>479</v>
      </c>
    </row>
    <row r="5052" spans="47:87" x14ac:dyDescent="0.3">
      <c r="AU5052">
        <v>0.3</v>
      </c>
      <c r="AV5052">
        <v>20.581481878639288</v>
      </c>
      <c r="AW5052">
        <v>0.36477029713056963</v>
      </c>
      <c r="AX5052">
        <v>1.5033074078963955</v>
      </c>
      <c r="AY5052">
        <v>344.44776127055985</v>
      </c>
      <c r="AZ5052">
        <v>8.9514444157341902E-2</v>
      </c>
      <c r="BA5052">
        <v>454.33304501558626</v>
      </c>
      <c r="BB5052">
        <v>292.73147678657466</v>
      </c>
      <c r="BC5052">
        <v>1</v>
      </c>
      <c r="BD5052">
        <v>43.954712013492255</v>
      </c>
      <c r="BE5052">
        <v>97.488643170315058</v>
      </c>
      <c r="BF5052">
        <v>13.449018450280988</v>
      </c>
      <c r="BG5052">
        <v>4.6172028263376816</v>
      </c>
      <c r="BH5052">
        <v>389.16761308859623</v>
      </c>
      <c r="BI5052">
        <v>0.20000000000000009</v>
      </c>
      <c r="BJ5052">
        <v>2204.1503720863807</v>
      </c>
      <c r="BK5052">
        <v>695.55720532285966</v>
      </c>
      <c r="BL5052">
        <v>901.6557904177015</v>
      </c>
      <c r="BM5052">
        <v>1008.28436346122</v>
      </c>
      <c r="BN5052">
        <v>171.01639912633928</v>
      </c>
      <c r="BO5052">
        <v>33.008023504965578</v>
      </c>
      <c r="BP5052">
        <v>5.0537140196684219E-2</v>
      </c>
      <c r="BQ5052">
        <v>100</v>
      </c>
      <c r="BR5052">
        <v>317.99827876294785</v>
      </c>
      <c r="BS5052">
        <v>5.4663822625547122E-2</v>
      </c>
      <c r="BT5052">
        <v>3.1498088494101898E-4</v>
      </c>
      <c r="BU5052">
        <v>0</v>
      </c>
      <c r="BV5052">
        <v>0.52766555601432108</v>
      </c>
      <c r="BW5052">
        <v>16.311858076952703</v>
      </c>
      <c r="BX5052">
        <v>32.922140801457402</v>
      </c>
      <c r="BY5052">
        <v>32.504301299004744</v>
      </c>
      <c r="BZ5052">
        <v>1196.3176582830554</v>
      </c>
      <c r="CA5052">
        <v>254.93604259020208</v>
      </c>
      <c r="CB5052">
        <v>227.01419872380734</v>
      </c>
      <c r="CC5052" s="156">
        <v>1.26</v>
      </c>
      <c r="CD5052">
        <v>270</v>
      </c>
      <c r="CE5052">
        <v>0.18575779908108325</v>
      </c>
      <c r="CF5052">
        <v>5.7724499106103693</v>
      </c>
      <c r="CG5052">
        <v>0.22336345541758446</v>
      </c>
      <c r="CH5052">
        <v>20.548036193435387</v>
      </c>
      <c r="CI5052">
        <v>7</v>
      </c>
    </row>
    <row r="5053" spans="47:87" x14ac:dyDescent="0.3">
      <c r="AU5053">
        <v>0.3</v>
      </c>
      <c r="AV5053">
        <v>18.918653711909467</v>
      </c>
      <c r="AW5053">
        <v>0.37907996501719088</v>
      </c>
      <c r="AX5053">
        <v>2.1200821882449601</v>
      </c>
      <c r="AY5053">
        <v>326.84340401725103</v>
      </c>
      <c r="AZ5053">
        <v>8.2148715523108873E-2</v>
      </c>
      <c r="BA5053">
        <v>517.23304395066384</v>
      </c>
      <c r="BB5053">
        <v>323.74429477091496</v>
      </c>
      <c r="BC5053">
        <v>1</v>
      </c>
      <c r="BD5053">
        <v>35.466464280842871</v>
      </c>
      <c r="BE5053">
        <v>103.72729264758775</v>
      </c>
      <c r="BF5053">
        <v>11.339739536948031</v>
      </c>
      <c r="BG5053">
        <v>6.7493617522227982</v>
      </c>
      <c r="BH5053">
        <v>392.72713076249323</v>
      </c>
      <c r="BI5053">
        <v>0.19999999999999998</v>
      </c>
      <c r="BJ5053">
        <v>2582.4216321585882</v>
      </c>
      <c r="BK5053">
        <v>684.48210878117629</v>
      </c>
      <c r="BL5053">
        <v>913.68358387674709</v>
      </c>
      <c r="BM5053">
        <v>921.16252263339243</v>
      </c>
      <c r="BN5053">
        <v>130.91986953606215</v>
      </c>
      <c r="BO5053">
        <v>34.241862398960052</v>
      </c>
      <c r="BP5053">
        <v>5.9979469978600979E-2</v>
      </c>
      <c r="BQ5053">
        <v>100</v>
      </c>
      <c r="BR5053">
        <v>291.3672432085217</v>
      </c>
      <c r="BS5053">
        <v>5.3642438995192346E-2</v>
      </c>
      <c r="BT5053">
        <v>2.9512528616166623E-4</v>
      </c>
      <c r="BU5053">
        <v>0</v>
      </c>
      <c r="BV5053">
        <v>0.51004231051707138</v>
      </c>
      <c r="BW5053">
        <v>14.279452673229493</v>
      </c>
      <c r="BX5053">
        <v>37.054928196158961</v>
      </c>
      <c r="BY5053">
        <v>33.487342584930609</v>
      </c>
      <c r="BZ5053">
        <v>1054.132782850975</v>
      </c>
      <c r="CA5053">
        <v>315.11175759281838</v>
      </c>
      <c r="CB5053">
        <v>237.36943160044123</v>
      </c>
      <c r="CC5053" s="156">
        <v>0.89</v>
      </c>
      <c r="CD5053">
        <v>1370</v>
      </c>
      <c r="CE5053">
        <v>0.17156384984392226</v>
      </c>
      <c r="CF5053">
        <v>6.3651734557118278</v>
      </c>
      <c r="CG5053">
        <v>0.22091269376772699</v>
      </c>
      <c r="CH5053">
        <v>15.31509182622394</v>
      </c>
      <c r="CI5053">
        <v>8</v>
      </c>
    </row>
    <row r="5054" spans="47:87" x14ac:dyDescent="0.3">
      <c r="AU5054">
        <v>0.3</v>
      </c>
      <c r="AV5054">
        <v>19.495185895122283</v>
      </c>
      <c r="AW5054">
        <v>0.28075651151785513</v>
      </c>
      <c r="AX5054">
        <v>1.0454188526502897</v>
      </c>
      <c r="AY5054">
        <v>340.65600476025708</v>
      </c>
      <c r="AZ5054">
        <v>0.103331036779614</v>
      </c>
      <c r="BA5054">
        <v>539.66418587011412</v>
      </c>
      <c r="BB5054">
        <v>286.25953915732936</v>
      </c>
      <c r="BC5054">
        <v>1</v>
      </c>
      <c r="BD5054">
        <v>38.677730830773783</v>
      </c>
      <c r="BE5054">
        <v>95.143811970122485</v>
      </c>
      <c r="BF5054">
        <v>11.176179843697181</v>
      </c>
      <c r="BG5054">
        <v>5.3432655630656116</v>
      </c>
      <c r="BH5054">
        <v>414.13971963616621</v>
      </c>
      <c r="BI5054">
        <v>0.19999999999999998</v>
      </c>
      <c r="BJ5054">
        <v>2579.7799373747889</v>
      </c>
      <c r="BK5054">
        <v>668.04637320964594</v>
      </c>
      <c r="BL5054">
        <v>888.19509874896073</v>
      </c>
      <c r="BM5054">
        <v>842.46560711275629</v>
      </c>
      <c r="BN5054">
        <v>165.05850237444071</v>
      </c>
      <c r="BO5054">
        <v>25.382032972428522</v>
      </c>
      <c r="BP5054">
        <v>4.1593129658237429E-2</v>
      </c>
      <c r="BQ5054">
        <v>100</v>
      </c>
      <c r="BR5054">
        <v>340.55243401254211</v>
      </c>
      <c r="BS5054">
        <v>5.60941979416393E-2</v>
      </c>
      <c r="BT5054">
        <v>3.1213464020446555E-4</v>
      </c>
      <c r="BU5054">
        <v>29.714118933340856</v>
      </c>
      <c r="BV5054">
        <v>0.55643481465426481</v>
      </c>
      <c r="BW5054">
        <v>14.70658606779922</v>
      </c>
      <c r="BX5054">
        <v>36.019720437387761</v>
      </c>
      <c r="BY5054">
        <v>35.611086210862965</v>
      </c>
      <c r="BZ5054">
        <v>1092.9314227984544</v>
      </c>
      <c r="CA5054">
        <v>339.69458456616235</v>
      </c>
      <c r="CB5054">
        <v>224.71682132211944</v>
      </c>
      <c r="CC5054" s="156">
        <v>0.97</v>
      </c>
      <c r="CD5054">
        <v>1750</v>
      </c>
      <c r="CE5054">
        <v>8.8906195050948877E-2</v>
      </c>
      <c r="CF5054">
        <v>3.7432116251316057</v>
      </c>
      <c r="CG5054">
        <v>0.12432680721647965</v>
      </c>
      <c r="CH5054">
        <v>-2.7126233592601716</v>
      </c>
      <c r="CI5054" t="s">
        <v>479</v>
      </c>
    </row>
    <row r="5055" spans="47:87" x14ac:dyDescent="0.3">
      <c r="AU5055">
        <v>0.3</v>
      </c>
      <c r="AV5055">
        <v>20.59889394677705</v>
      </c>
      <c r="AW5055">
        <v>0.3554763126122904</v>
      </c>
      <c r="AX5055">
        <v>0.27538037955521272</v>
      </c>
      <c r="AY5055">
        <v>335.10090401376556</v>
      </c>
      <c r="AZ5055">
        <v>9.5060737387730826E-2</v>
      </c>
      <c r="BA5055">
        <v>414.10060588992354</v>
      </c>
      <c r="BB5055">
        <v>306.38017945487564</v>
      </c>
      <c r="BC5055">
        <v>1</v>
      </c>
      <c r="BD5055">
        <v>41.122342880966123</v>
      </c>
      <c r="BE5055">
        <v>90.53867972067215</v>
      </c>
      <c r="BF5055">
        <v>20.198092119336593</v>
      </c>
      <c r="BG5055">
        <v>3.4213746961393454</v>
      </c>
      <c r="BH5055">
        <v>409.6892145873087</v>
      </c>
      <c r="BI5055">
        <v>0.2</v>
      </c>
      <c r="BJ5055">
        <v>2381.0693108721498</v>
      </c>
      <c r="BK5055">
        <v>690.04190909138481</v>
      </c>
      <c r="BL5055">
        <v>864.94245419417621</v>
      </c>
      <c r="BM5055">
        <v>1030.3409169913862</v>
      </c>
      <c r="BN5055">
        <v>193.54595721948644</v>
      </c>
      <c r="BO5055">
        <v>32.154784363427048</v>
      </c>
      <c r="BP5055">
        <v>5.0695254319673956E-2</v>
      </c>
      <c r="BQ5055">
        <v>100</v>
      </c>
      <c r="BR5055">
        <v>345.52080200786838</v>
      </c>
      <c r="BS5055">
        <v>5.3385806156045289E-2</v>
      </c>
      <c r="BT5055">
        <v>3.0489320613637054E-4</v>
      </c>
      <c r="BU5055">
        <v>63.71335624806774</v>
      </c>
      <c r="BV5055">
        <v>0.53443591764930909</v>
      </c>
      <c r="BW5055">
        <v>13.903398232532899</v>
      </c>
      <c r="BX5055">
        <v>36.195738653417621</v>
      </c>
      <c r="BY5055">
        <v>29.256465243930627</v>
      </c>
      <c r="BZ5055">
        <v>1006.1956797412176</v>
      </c>
      <c r="CA5055">
        <v>307.72201279618633</v>
      </c>
      <c r="CB5055">
        <v>219.28096874967324</v>
      </c>
      <c r="CC5055" s="156">
        <v>1.28</v>
      </c>
      <c r="CD5055">
        <v>1500</v>
      </c>
      <c r="CE5055">
        <v>0.10713684559734493</v>
      </c>
      <c r="CF5055">
        <v>3.590909586598924</v>
      </c>
      <c r="CG5055">
        <v>0.13431276364075243</v>
      </c>
      <c r="CH5055">
        <v>0.47729539271441307</v>
      </c>
      <c r="CI5055">
        <v>20</v>
      </c>
    </row>
    <row r="5056" spans="47:87" x14ac:dyDescent="0.3">
      <c r="AU5056">
        <v>0.3</v>
      </c>
      <c r="AV5056">
        <v>22.268566649376201</v>
      </c>
      <c r="AW5056">
        <v>0.35399938215524407</v>
      </c>
      <c r="AX5056">
        <v>0.98161014267940871</v>
      </c>
      <c r="AY5056">
        <v>341.93005211162881</v>
      </c>
      <c r="AZ5056">
        <v>9.2050978648055767E-2</v>
      </c>
      <c r="BA5056">
        <v>444.49315129824714</v>
      </c>
      <c r="BB5056">
        <v>367.55701084079828</v>
      </c>
      <c r="BC5056">
        <v>1</v>
      </c>
      <c r="BD5056">
        <v>36.961583830742711</v>
      </c>
      <c r="BE5056">
        <v>81.147538221125373</v>
      </c>
      <c r="BF5056">
        <v>16.940526762487881</v>
      </c>
      <c r="BG5056">
        <v>5.9806355840681453</v>
      </c>
      <c r="BH5056">
        <v>434.24247140939303</v>
      </c>
      <c r="BI5056">
        <v>0.2</v>
      </c>
      <c r="BJ5056">
        <v>2578.3533063731156</v>
      </c>
      <c r="BK5056">
        <v>689.91329623716308</v>
      </c>
      <c r="BL5056">
        <v>845.18415349820987</v>
      </c>
      <c r="BM5056">
        <v>905.90394146646452</v>
      </c>
      <c r="BN5056">
        <v>111.85633400775572</v>
      </c>
      <c r="BO5056">
        <v>31.84281070174951</v>
      </c>
      <c r="BP5056">
        <v>7.2142326260840758E-2</v>
      </c>
      <c r="BQ5056">
        <v>100</v>
      </c>
      <c r="BR5056">
        <v>240.06824536916747</v>
      </c>
      <c r="BS5056">
        <v>5.5079825131849572E-2</v>
      </c>
      <c r="BT5056">
        <v>3.2144706087250402E-4</v>
      </c>
      <c r="BU5056">
        <v>55.711456024620084</v>
      </c>
      <c r="BV5056">
        <v>0.541628972706656</v>
      </c>
      <c r="BW5056">
        <v>15.070756107778081</v>
      </c>
      <c r="BX5056">
        <v>37.111423752564725</v>
      </c>
      <c r="BY5056">
        <v>23.769039802570553</v>
      </c>
      <c r="BZ5056">
        <v>1240.0807032041041</v>
      </c>
      <c r="CA5056">
        <v>303.94227751894385</v>
      </c>
      <c r="CB5056">
        <v>234.57936662151556</v>
      </c>
      <c r="CC5056" s="156">
        <v>1.18</v>
      </c>
      <c r="CD5056">
        <v>1110</v>
      </c>
      <c r="CE5056">
        <v>0.10326229901071104</v>
      </c>
      <c r="CF5056">
        <v>4.0774598027987921</v>
      </c>
      <c r="CG5056">
        <v>0.14019047532721779</v>
      </c>
      <c r="CH5056">
        <v>-4.5142655025344648E-4</v>
      </c>
      <c r="CI5056" t="s">
        <v>479</v>
      </c>
    </row>
    <row r="5057" spans="47:87" x14ac:dyDescent="0.3">
      <c r="AU5057">
        <v>0.3</v>
      </c>
      <c r="AV5057">
        <v>21.282026358036944</v>
      </c>
      <c r="AW5057">
        <v>0.31822308177163916</v>
      </c>
      <c r="AX5057">
        <v>1.9701774842619697</v>
      </c>
      <c r="AY5057">
        <v>320.62083435788338</v>
      </c>
      <c r="AZ5057">
        <v>9.3861249404771516E-2</v>
      </c>
      <c r="BA5057">
        <v>453.99585148241238</v>
      </c>
      <c r="BB5057">
        <v>287.18744547873814</v>
      </c>
      <c r="BC5057">
        <v>1</v>
      </c>
      <c r="BD5057">
        <v>38.030078126159346</v>
      </c>
      <c r="BE5057">
        <v>88.671926909652711</v>
      </c>
      <c r="BF5057">
        <v>20.390378023840299</v>
      </c>
      <c r="BG5057">
        <v>4.1859113358962565</v>
      </c>
      <c r="BH5057">
        <v>377.16886618069833</v>
      </c>
      <c r="BI5057">
        <v>0.19999999999999998</v>
      </c>
      <c r="BJ5057">
        <v>2495.6590257113853</v>
      </c>
      <c r="BK5057">
        <v>691.07370299463423</v>
      </c>
      <c r="BL5057">
        <v>825.70583172488102</v>
      </c>
      <c r="BM5057">
        <v>919.67096488685263</v>
      </c>
      <c r="BN5057">
        <v>205.15361889417485</v>
      </c>
      <c r="BO5057">
        <v>28.472932507558859</v>
      </c>
      <c r="BP5057">
        <v>8.3210537272806959E-2</v>
      </c>
      <c r="BQ5057">
        <v>100</v>
      </c>
      <c r="BR5057">
        <v>393.97222400092068</v>
      </c>
      <c r="BS5057">
        <v>4.7037616755153368E-2</v>
      </c>
      <c r="BT5057">
        <v>2.9087720280758744E-4</v>
      </c>
      <c r="BU5057">
        <v>0</v>
      </c>
      <c r="BV5057">
        <v>0.50615634533170295</v>
      </c>
      <c r="BW5057">
        <v>14.045874712772081</v>
      </c>
      <c r="BX5057">
        <v>36.685776778506835</v>
      </c>
      <c r="BY5057">
        <v>30.317209305948793</v>
      </c>
      <c r="BZ5057">
        <v>1240.2779611398169</v>
      </c>
      <c r="CA5057">
        <v>345.98359590864726</v>
      </c>
      <c r="CB5057">
        <v>228.78495529323638</v>
      </c>
      <c r="CC5057" s="156">
        <v>0.96</v>
      </c>
      <c r="CD5057">
        <v>2350</v>
      </c>
      <c r="CE5057">
        <v>1.6173148243022517E-2</v>
      </c>
      <c r="CF5057">
        <v>2.2307377595932114</v>
      </c>
      <c r="CG5057">
        <v>7.2812172423288815E-2</v>
      </c>
      <c r="CH5057">
        <v>-12.119569784089274</v>
      </c>
      <c r="CI5057" t="s">
        <v>479</v>
      </c>
    </row>
    <row r="5058" spans="47:87" x14ac:dyDescent="0.3">
      <c r="AU5058">
        <v>0.3</v>
      </c>
      <c r="AV5058">
        <v>18.024981802060207</v>
      </c>
      <c r="AW5058">
        <v>0.31544730040311092</v>
      </c>
      <c r="AX5058">
        <v>2.3248167681812899</v>
      </c>
      <c r="AY5058">
        <v>327.60071597974655</v>
      </c>
      <c r="AZ5058">
        <v>0.10817223082115829</v>
      </c>
      <c r="BA5058">
        <v>415.28327407533362</v>
      </c>
      <c r="BB5058">
        <v>383.35296584905166</v>
      </c>
      <c r="BC5058">
        <v>1</v>
      </c>
      <c r="BD5058">
        <v>37.307952602820862</v>
      </c>
      <c r="BE5058">
        <v>106.40171749089455</v>
      </c>
      <c r="BF5058">
        <v>6.6623784249558309</v>
      </c>
      <c r="BG5058">
        <v>5.4233800792598288</v>
      </c>
      <c r="BH5058">
        <v>410.61902056745998</v>
      </c>
      <c r="BI5058">
        <v>0.19999999999999998</v>
      </c>
      <c r="BJ5058">
        <v>2546.5123006339495</v>
      </c>
      <c r="BK5058">
        <v>695.67824051417278</v>
      </c>
      <c r="BL5058">
        <v>834.81441026790742</v>
      </c>
      <c r="BM5058">
        <v>1003.3716962291545</v>
      </c>
      <c r="BN5058">
        <v>152.23436933969077</v>
      </c>
      <c r="BO5058">
        <v>28.609994208126633</v>
      </c>
      <c r="BP5058">
        <v>3.5642369866262909E-2</v>
      </c>
      <c r="BQ5058">
        <v>100</v>
      </c>
      <c r="BR5058">
        <v>328.22661180232211</v>
      </c>
      <c r="BS5058">
        <v>5.3112323687417501E-2</v>
      </c>
      <c r="BT5058">
        <v>3.2015458318191103E-4</v>
      </c>
      <c r="BU5058">
        <v>0</v>
      </c>
      <c r="BV5058">
        <v>0.5063323099114333</v>
      </c>
      <c r="BW5058">
        <v>15.529781459716137</v>
      </c>
      <c r="BX5058">
        <v>34.924231350374939</v>
      </c>
      <c r="BY5058">
        <v>36.604077403471145</v>
      </c>
      <c r="BZ5058">
        <v>870.8868908985479</v>
      </c>
      <c r="CA5058">
        <v>273.49027102407331</v>
      </c>
      <c r="CB5058">
        <v>222.8424545373943</v>
      </c>
      <c r="CC5058" s="156">
        <v>0.8</v>
      </c>
      <c r="CD5058">
        <v>2110</v>
      </c>
      <c r="CE5058">
        <v>0.1363659407576705</v>
      </c>
      <c r="CF5058">
        <v>4.4974544744760863</v>
      </c>
      <c r="CG5058">
        <v>0.16900038131683029</v>
      </c>
      <c r="CH5058">
        <v>7.8781018597195596</v>
      </c>
      <c r="CI5058">
        <v>11</v>
      </c>
    </row>
    <row r="5059" spans="47:87" x14ac:dyDescent="0.3">
      <c r="AU5059">
        <v>0.3</v>
      </c>
      <c r="AV5059">
        <v>22.472759295012544</v>
      </c>
      <c r="AW5059">
        <v>0.31583702739465819</v>
      </c>
      <c r="AX5059">
        <v>1.093780477594781</v>
      </c>
      <c r="AY5059">
        <v>348.79085943633771</v>
      </c>
      <c r="AZ5059">
        <v>9.5069150596435822E-2</v>
      </c>
      <c r="BA5059">
        <v>457.72551730661581</v>
      </c>
      <c r="BB5059">
        <v>273.27763894571001</v>
      </c>
      <c r="BC5059">
        <v>1</v>
      </c>
      <c r="BD5059">
        <v>43.733424015190749</v>
      </c>
      <c r="BE5059">
        <v>94.951781370079431</v>
      </c>
      <c r="BF5059">
        <v>21.179417645047501</v>
      </c>
      <c r="BG5059">
        <v>6.2654497103791842</v>
      </c>
      <c r="BH5059">
        <v>442.21602169012249</v>
      </c>
      <c r="BI5059">
        <v>0.20000000000000004</v>
      </c>
      <c r="BJ5059">
        <v>2519.0350953979155</v>
      </c>
      <c r="BK5059">
        <v>686.64641555138564</v>
      </c>
      <c r="BL5059">
        <v>872.00921909591705</v>
      </c>
      <c r="BM5059">
        <v>1014.8619862225416</v>
      </c>
      <c r="BN5059">
        <v>197.11963029686859</v>
      </c>
      <c r="BO5059">
        <v>28.61193359427542</v>
      </c>
      <c r="BP5059">
        <v>3.980444991719722E-2</v>
      </c>
      <c r="BQ5059">
        <v>100</v>
      </c>
      <c r="BR5059">
        <v>291.23184395109763</v>
      </c>
      <c r="BS5059">
        <v>5.4481688510193645E-2</v>
      </c>
      <c r="BT5059">
        <v>3.3822931992286809E-4</v>
      </c>
      <c r="BU5059">
        <v>0</v>
      </c>
      <c r="BV5059">
        <v>0.57126850344347568</v>
      </c>
      <c r="BW5059">
        <v>14.745785497932554</v>
      </c>
      <c r="BX5059">
        <v>36.451364977010883</v>
      </c>
      <c r="BY5059">
        <v>42.02973105417761</v>
      </c>
      <c r="BZ5059">
        <v>1203.3854784581238</v>
      </c>
      <c r="CA5059">
        <v>257.96804949401275</v>
      </c>
      <c r="CB5059">
        <v>229.48671901503315</v>
      </c>
      <c r="CC5059" s="156">
        <v>1.42</v>
      </c>
      <c r="CD5059">
        <v>1700</v>
      </c>
      <c r="CE5059">
        <v>-1.4754794132350257E-2</v>
      </c>
      <c r="CF5059">
        <v>1.2795176831535073</v>
      </c>
      <c r="CG5059">
        <v>4.6702920545872932E-2</v>
      </c>
      <c r="CH5059">
        <v>-18.022817694372172</v>
      </c>
      <c r="CI5059" t="s">
        <v>479</v>
      </c>
    </row>
    <row r="5060" spans="47:87" x14ac:dyDescent="0.3">
      <c r="AU5060">
        <v>0.3</v>
      </c>
      <c r="AV5060">
        <v>20.809480860145698</v>
      </c>
      <c r="AW5060">
        <v>0.31974353742790046</v>
      </c>
      <c r="AX5060">
        <v>0.2475684341854219</v>
      </c>
      <c r="AY5060">
        <v>303.03046698342831</v>
      </c>
      <c r="AZ5060">
        <v>0.10446676835801588</v>
      </c>
      <c r="BA5060">
        <v>453.74987432301526</v>
      </c>
      <c r="BB5060">
        <v>317.47061780589809</v>
      </c>
      <c r="BC5060">
        <v>1</v>
      </c>
      <c r="BD5060">
        <v>43.161356376975085</v>
      </c>
      <c r="BE5060">
        <v>101.45213983354442</v>
      </c>
      <c r="BF5060">
        <v>9.6440829814668678</v>
      </c>
      <c r="BG5060">
        <v>5.5231648817978511</v>
      </c>
      <c r="BH5060">
        <v>429.31240837033596</v>
      </c>
      <c r="BI5060">
        <v>0.2</v>
      </c>
      <c r="BJ5060">
        <v>2558.9105169548961</v>
      </c>
      <c r="BK5060">
        <v>680.31232784023223</v>
      </c>
      <c r="BL5060">
        <v>880.70993131717046</v>
      </c>
      <c r="BM5060">
        <v>970.59073721613743</v>
      </c>
      <c r="BN5060">
        <v>215.06658917944435</v>
      </c>
      <c r="BO5060">
        <v>28.982413041135647</v>
      </c>
      <c r="BP5060">
        <v>3.8244325175058748E-2</v>
      </c>
      <c r="BQ5060">
        <v>100</v>
      </c>
      <c r="BR5060">
        <v>370.16896118222905</v>
      </c>
      <c r="BS5060">
        <v>5.5359947196543004E-2</v>
      </c>
      <c r="BT5060">
        <v>3.1530129598526292E-4</v>
      </c>
      <c r="BU5060">
        <v>42.169570716624648</v>
      </c>
      <c r="BV5060">
        <v>0.5277548174376222</v>
      </c>
      <c r="BW5060">
        <v>15.095776763778948</v>
      </c>
      <c r="BX5060">
        <v>33.130864037530579</v>
      </c>
      <c r="BY5060">
        <v>38.786217398653832</v>
      </c>
      <c r="BZ5060">
        <v>1036.5924960340308</v>
      </c>
      <c r="CA5060">
        <v>214.15532113725726</v>
      </c>
      <c r="CB5060">
        <v>229.21076441010931</v>
      </c>
      <c r="CC5060" s="156">
        <v>0.91</v>
      </c>
      <c r="CD5060">
        <v>1860</v>
      </c>
      <c r="CE5060">
        <v>0.16655031876102022</v>
      </c>
      <c r="CF5060">
        <v>5.4699562462268334</v>
      </c>
      <c r="CG5060">
        <v>0.20069694300281501</v>
      </c>
      <c r="CH5060">
        <v>13.775759292849049</v>
      </c>
      <c r="CI5060">
        <v>9</v>
      </c>
    </row>
    <row r="5061" spans="47:87" x14ac:dyDescent="0.3">
      <c r="AU5061">
        <v>0.3</v>
      </c>
      <c r="AV5061">
        <v>21.389448298651466</v>
      </c>
      <c r="AW5061">
        <v>0.3385969891759199</v>
      </c>
      <c r="AX5061">
        <v>1.9563587219150516</v>
      </c>
      <c r="AY5061">
        <v>334.89732639278566</v>
      </c>
      <c r="AZ5061">
        <v>7.2905154267291286E-2</v>
      </c>
      <c r="BA5061">
        <v>490.30115198432429</v>
      </c>
      <c r="BB5061">
        <v>324.74622045367573</v>
      </c>
      <c r="BC5061">
        <v>1</v>
      </c>
      <c r="BD5061">
        <v>31.545431276047502</v>
      </c>
      <c r="BE5061">
        <v>79.314425895511917</v>
      </c>
      <c r="BF5061">
        <v>14.514206798653857</v>
      </c>
      <c r="BG5061">
        <v>5.744253474431205</v>
      </c>
      <c r="BH5061">
        <v>425.45560722049612</v>
      </c>
      <c r="BI5061">
        <v>0.19999999999999996</v>
      </c>
      <c r="BJ5061">
        <v>2815.6451699500312</v>
      </c>
      <c r="BK5061">
        <v>702.12585442570992</v>
      </c>
      <c r="BL5061">
        <v>880.93851646544442</v>
      </c>
      <c r="BM5061">
        <v>813.85103946011452</v>
      </c>
      <c r="BN5061">
        <v>156.39011824114584</v>
      </c>
      <c r="BO5061">
        <v>30.856002475243002</v>
      </c>
      <c r="BP5061">
        <v>2.070170117242396E-2</v>
      </c>
      <c r="BQ5061">
        <v>100</v>
      </c>
      <c r="BR5061">
        <v>367.51124763630855</v>
      </c>
      <c r="BS5061">
        <v>5.6394521478244482E-2</v>
      </c>
      <c r="BT5061">
        <v>2.8384673096149693E-4</v>
      </c>
      <c r="BU5061">
        <v>0</v>
      </c>
      <c r="BV5061">
        <v>0.52420764055074331</v>
      </c>
      <c r="BW5061">
        <v>16.076570266388345</v>
      </c>
      <c r="BX5061">
        <v>38.171764092124818</v>
      </c>
      <c r="BY5061">
        <v>35.097422430979528</v>
      </c>
      <c r="BZ5061">
        <v>943.83249293341578</v>
      </c>
      <c r="CA5061">
        <v>279.05386659064379</v>
      </c>
      <c r="CB5061">
        <v>227.7513182994594</v>
      </c>
      <c r="CC5061" s="156">
        <v>1.02</v>
      </c>
      <c r="CD5061">
        <v>1710</v>
      </c>
      <c r="CE5061">
        <v>0.11801207825458415</v>
      </c>
      <c r="CF5061">
        <v>4.0805749873752193</v>
      </c>
      <c r="CG5061">
        <v>0.15990337115816711</v>
      </c>
      <c r="CH5061">
        <v>0.98379014325007441</v>
      </c>
      <c r="CI5061">
        <v>16</v>
      </c>
    </row>
    <row r="5062" spans="47:87" x14ac:dyDescent="0.3">
      <c r="AU5062">
        <v>0.3</v>
      </c>
      <c r="AV5062">
        <v>20.134109168329609</v>
      </c>
      <c r="AW5062">
        <v>0.37667223665988736</v>
      </c>
      <c r="AX5062">
        <v>1.826732643343691</v>
      </c>
      <c r="AY5062">
        <v>343.02234999163664</v>
      </c>
      <c r="AZ5062">
        <v>0.10848756467702157</v>
      </c>
      <c r="BA5062">
        <v>392.33760175253167</v>
      </c>
      <c r="BB5062">
        <v>439.32869642048718</v>
      </c>
      <c r="BC5062">
        <v>1</v>
      </c>
      <c r="BD5062">
        <v>36.769898458226237</v>
      </c>
      <c r="BE5062">
        <v>102.01777620560378</v>
      </c>
      <c r="BF5062">
        <v>18.764583720840829</v>
      </c>
      <c r="BG5062">
        <v>4.5234571047838985</v>
      </c>
      <c r="BH5062">
        <v>418.68590907386135</v>
      </c>
      <c r="BI5062">
        <v>0.2</v>
      </c>
      <c r="BJ5062">
        <v>2303.1257133577815</v>
      </c>
      <c r="BK5062">
        <v>703.63695479188993</v>
      </c>
      <c r="BL5062">
        <v>916.04947482672219</v>
      </c>
      <c r="BM5062">
        <v>998.09100683596455</v>
      </c>
      <c r="BN5062">
        <v>248.5656042694975</v>
      </c>
      <c r="BO5062">
        <v>33.741004345920032</v>
      </c>
      <c r="BP5062">
        <v>9.3853494581658731E-2</v>
      </c>
      <c r="BQ5062">
        <v>100</v>
      </c>
      <c r="BR5062">
        <v>348.32457741271202</v>
      </c>
      <c r="BS5062">
        <v>5.1082536049542743E-2</v>
      </c>
      <c r="BT5062">
        <v>2.9135697033980779E-4</v>
      </c>
      <c r="BU5062">
        <v>0</v>
      </c>
      <c r="BV5062">
        <v>0.54001329192717085</v>
      </c>
      <c r="BW5062">
        <v>13.981014525218649</v>
      </c>
      <c r="BX5062">
        <v>35.811864485161976</v>
      </c>
      <c r="BY5062">
        <v>34.248730501561326</v>
      </c>
      <c r="BZ5062">
        <v>843.13121656498754</v>
      </c>
      <c r="CA5062">
        <v>265.92134588606956</v>
      </c>
      <c r="CB5062">
        <v>230.6024280888947</v>
      </c>
      <c r="CC5062" s="156">
        <v>0.85</v>
      </c>
      <c r="CD5062">
        <v>2620</v>
      </c>
      <c r="CE5062">
        <v>0.11584417036622008</v>
      </c>
      <c r="CF5062">
        <v>3.2896672824376667</v>
      </c>
      <c r="CG5062">
        <v>0.14131636844427467</v>
      </c>
      <c r="CH5062">
        <v>0.90558461158088177</v>
      </c>
      <c r="CI5062">
        <v>19</v>
      </c>
    </row>
    <row r="5063" spans="47:87" x14ac:dyDescent="0.3">
      <c r="AU5063">
        <v>0.3</v>
      </c>
      <c r="AV5063">
        <v>19.569329938711455</v>
      </c>
      <c r="AW5063">
        <v>0.31904662114871851</v>
      </c>
      <c r="AX5063">
        <v>1.5536583398610524</v>
      </c>
      <c r="AY5063">
        <v>335.14101620286186</v>
      </c>
      <c r="AZ5063">
        <v>9.9652136593308113E-2</v>
      </c>
      <c r="BA5063">
        <v>409.67063125621627</v>
      </c>
      <c r="BB5063">
        <v>347.53832761231348</v>
      </c>
      <c r="BC5063">
        <v>1</v>
      </c>
      <c r="BD5063">
        <v>38.253639450026107</v>
      </c>
      <c r="BE5063">
        <v>91.369877048452778</v>
      </c>
      <c r="BF5063">
        <v>15.381178613282183</v>
      </c>
      <c r="BG5063">
        <v>3.6420483769563878</v>
      </c>
      <c r="BH5063">
        <v>419.27935213749146</v>
      </c>
      <c r="BI5063">
        <v>0.19999999999999993</v>
      </c>
      <c r="BJ5063">
        <v>2513.612885713173</v>
      </c>
      <c r="BK5063">
        <v>702.44910840577006</v>
      </c>
      <c r="BL5063">
        <v>837.47826473620705</v>
      </c>
      <c r="BM5063">
        <v>1084.4356013678832</v>
      </c>
      <c r="BN5063">
        <v>135.59512349617657</v>
      </c>
      <c r="BO5063">
        <v>29.078773724567135</v>
      </c>
      <c r="BP5063">
        <v>1.8825086425550815E-2</v>
      </c>
      <c r="BQ5063">
        <v>100</v>
      </c>
      <c r="BR5063">
        <v>275.87338536474152</v>
      </c>
      <c r="BS5063">
        <v>5.7439450602452584E-2</v>
      </c>
      <c r="BT5063">
        <v>2.9376756770052191E-4</v>
      </c>
      <c r="BU5063">
        <v>0</v>
      </c>
      <c r="BV5063">
        <v>0.53583187928393217</v>
      </c>
      <c r="BW5063">
        <v>15.527949558282064</v>
      </c>
      <c r="BX5063">
        <v>33.529567187834751</v>
      </c>
      <c r="BY5063">
        <v>39.047405457702176</v>
      </c>
      <c r="BZ5063">
        <v>1035.3265723168322</v>
      </c>
      <c r="CA5063">
        <v>249.60567777369613</v>
      </c>
      <c r="CB5063">
        <v>219.20344568275854</v>
      </c>
      <c r="CC5063" s="156">
        <v>1.1499999999999999</v>
      </c>
      <c r="CD5063">
        <v>2130</v>
      </c>
      <c r="CE5063">
        <v>-0.11336272313488027</v>
      </c>
      <c r="CF5063">
        <v>0.43698788225347585</v>
      </c>
      <c r="CG5063">
        <v>1.3720071380352214E-2</v>
      </c>
      <c r="CH5063">
        <v>-26.760577021984091</v>
      </c>
      <c r="CI5063" t="s">
        <v>479</v>
      </c>
    </row>
    <row r="5064" spans="47:87" x14ac:dyDescent="0.3">
      <c r="AU5064">
        <v>0.3</v>
      </c>
      <c r="AV5064">
        <v>19.199631157783653</v>
      </c>
      <c r="AW5064">
        <v>0.35163057193394281</v>
      </c>
      <c r="AX5064">
        <v>1.1066236977834318</v>
      </c>
      <c r="AY5064">
        <v>314.31022727173689</v>
      </c>
      <c r="AZ5064">
        <v>0.10388197180363196</v>
      </c>
      <c r="BA5064">
        <v>503.26520549100024</v>
      </c>
      <c r="BB5064">
        <v>383.79879813310185</v>
      </c>
      <c r="BC5064">
        <v>1</v>
      </c>
      <c r="BD5064">
        <v>46.131825789534474</v>
      </c>
      <c r="BE5064">
        <v>116.12533607314468</v>
      </c>
      <c r="BF5064">
        <v>17.252854134117076</v>
      </c>
      <c r="BG5064">
        <v>4.4094028816694157</v>
      </c>
      <c r="BH5064">
        <v>438.2278753084629</v>
      </c>
      <c r="BI5064">
        <v>0.2</v>
      </c>
      <c r="BJ5064">
        <v>2160.4566811808677</v>
      </c>
      <c r="BK5064">
        <v>674.4038102972753</v>
      </c>
      <c r="BL5064">
        <v>922.20660390859473</v>
      </c>
      <c r="BM5064">
        <v>875.00244833209888</v>
      </c>
      <c r="BN5064">
        <v>123.53117857799829</v>
      </c>
      <c r="BO5064">
        <v>31.59306839808394</v>
      </c>
      <c r="BP5064">
        <v>7.6048135448343296E-2</v>
      </c>
      <c r="BQ5064">
        <v>100</v>
      </c>
      <c r="BR5064">
        <v>272.37617352544328</v>
      </c>
      <c r="BS5064">
        <v>5.3613395927783844E-2</v>
      </c>
      <c r="BT5064">
        <v>3.0811437479453716E-4</v>
      </c>
      <c r="BU5064">
        <v>41.275529762080524</v>
      </c>
      <c r="BV5064">
        <v>0.55637636716372607</v>
      </c>
      <c r="BW5064">
        <v>16.010447255170266</v>
      </c>
      <c r="BX5064">
        <v>35.930935001616042</v>
      </c>
      <c r="BY5064">
        <v>27.80572600405371</v>
      </c>
      <c r="BZ5064">
        <v>762.57704596561894</v>
      </c>
      <c r="CA5064">
        <v>307.41060386840724</v>
      </c>
      <c r="CB5064">
        <v>234.9233366655325</v>
      </c>
      <c r="CC5064" s="156">
        <v>0.95</v>
      </c>
      <c r="CD5064">
        <v>1110</v>
      </c>
      <c r="CE5064">
        <v>0.26604615685431821</v>
      </c>
      <c r="CF5064">
        <v>7.9748157101278556</v>
      </c>
      <c r="CG5064">
        <v>0.31970985519659684</v>
      </c>
      <c r="CH5064">
        <v>25.473019544947348</v>
      </c>
      <c r="CI5064">
        <v>5</v>
      </c>
    </row>
    <row r="5065" spans="47:87" x14ac:dyDescent="0.3">
      <c r="AU5065">
        <v>0.3</v>
      </c>
      <c r="AV5065">
        <v>19.213376324424406</v>
      </c>
      <c r="AW5065">
        <v>0.30904305335518872</v>
      </c>
      <c r="AX5065">
        <v>0.96286646871387549</v>
      </c>
      <c r="AY5065">
        <v>330.95176051073594</v>
      </c>
      <c r="AZ5065">
        <v>9.8163698232651128E-2</v>
      </c>
      <c r="BA5065">
        <v>367.59525124494775</v>
      </c>
      <c r="BB5065">
        <v>347.6695812296602</v>
      </c>
      <c r="BC5065">
        <v>1</v>
      </c>
      <c r="BD5065">
        <v>39.399387582922891</v>
      </c>
      <c r="BE5065">
        <v>110.37108250932633</v>
      </c>
      <c r="BF5065">
        <v>19.968562016723283</v>
      </c>
      <c r="BG5065">
        <v>5.9390715929344946</v>
      </c>
      <c r="BH5065">
        <v>385.24998536425824</v>
      </c>
      <c r="BI5065">
        <v>0.19999999999999996</v>
      </c>
      <c r="BJ5065">
        <v>2480.6626443141922</v>
      </c>
      <c r="BK5065">
        <v>661.71690848893684</v>
      </c>
      <c r="BL5065">
        <v>869.59213801137923</v>
      </c>
      <c r="BM5065">
        <v>982.31706191543412</v>
      </c>
      <c r="BN5065">
        <v>190.27597987872028</v>
      </c>
      <c r="BO5065">
        <v>27.748464937781485</v>
      </c>
      <c r="BP5065">
        <v>6.9016233089507328E-2</v>
      </c>
      <c r="BQ5065">
        <v>100</v>
      </c>
      <c r="BR5065">
        <v>286.08810363316553</v>
      </c>
      <c r="BS5065">
        <v>5.1590362131666602E-2</v>
      </c>
      <c r="BT5065">
        <v>3.1191060729207967E-4</v>
      </c>
      <c r="BU5065">
        <v>42.462601578435788</v>
      </c>
      <c r="BV5065">
        <v>0.50805508642592379</v>
      </c>
      <c r="BW5065">
        <v>13.584087594276435</v>
      </c>
      <c r="BX5065">
        <v>38.520262587317376</v>
      </c>
      <c r="BY5065">
        <v>33.743391022530133</v>
      </c>
      <c r="BZ5065">
        <v>863.11017402705761</v>
      </c>
      <c r="CA5065">
        <v>343.42602594760734</v>
      </c>
      <c r="CB5065">
        <v>231.01048738279999</v>
      </c>
      <c r="CC5065" s="156">
        <v>0.88</v>
      </c>
      <c r="CD5065">
        <v>1650</v>
      </c>
      <c r="CE5065">
        <v>0.13510309325909331</v>
      </c>
      <c r="CF5065">
        <v>5.0076899718486221</v>
      </c>
      <c r="CG5065">
        <v>0.17679606535322237</v>
      </c>
      <c r="CH5065">
        <v>10.962857647991642</v>
      </c>
      <c r="CI5065">
        <v>10</v>
      </c>
    </row>
    <row r="5066" spans="47:87" x14ac:dyDescent="0.3">
      <c r="AU5066">
        <v>0.3</v>
      </c>
      <c r="AV5066">
        <v>19.836794043137644</v>
      </c>
      <c r="AW5066">
        <v>0.2553397863327832</v>
      </c>
      <c r="AX5066">
        <v>0.63285150863010919</v>
      </c>
      <c r="AY5066">
        <v>322.58468373147662</v>
      </c>
      <c r="AZ5066">
        <v>9.2721297417701118E-2</v>
      </c>
      <c r="BA5066">
        <v>435.48683384842639</v>
      </c>
      <c r="BB5066">
        <v>260.58976895975957</v>
      </c>
      <c r="BC5066">
        <v>1</v>
      </c>
      <c r="BD5066">
        <v>39.162777654002596</v>
      </c>
      <c r="BE5066">
        <v>103.68175159546</v>
      </c>
      <c r="BF5066">
        <v>11.587859640364652</v>
      </c>
      <c r="BG5066">
        <v>3.3853845267137199</v>
      </c>
      <c r="BH5066">
        <v>373.89925411010358</v>
      </c>
      <c r="BI5066">
        <v>0.19999999999999996</v>
      </c>
      <c r="BJ5066">
        <v>2812.6621566511171</v>
      </c>
      <c r="BK5066">
        <v>699.17911514976686</v>
      </c>
      <c r="BL5066">
        <v>883.50614617673705</v>
      </c>
      <c r="BM5066">
        <v>916.84781628432393</v>
      </c>
      <c r="BN5066">
        <v>137.35200880783037</v>
      </c>
      <c r="BO5066">
        <v>22.473811571383674</v>
      </c>
      <c r="BP5066">
        <v>0.11190229534943164</v>
      </c>
      <c r="BQ5066">
        <v>100</v>
      </c>
      <c r="BR5066">
        <v>289.63239696390258</v>
      </c>
      <c r="BS5066">
        <v>5.310752690346468E-2</v>
      </c>
      <c r="BT5066">
        <v>3.0702123727186523E-4</v>
      </c>
      <c r="BU5066">
        <v>24.794254393845264</v>
      </c>
      <c r="BV5066">
        <v>0.50164459446013721</v>
      </c>
      <c r="BW5066">
        <v>15.12823164099945</v>
      </c>
      <c r="BX5066">
        <v>37.682905349639718</v>
      </c>
      <c r="BY5066">
        <v>27.599784150146789</v>
      </c>
      <c r="BZ5066">
        <v>862.58870265131338</v>
      </c>
      <c r="CA5066">
        <v>232.07028086261172</v>
      </c>
      <c r="CB5066">
        <v>226.49076468899062</v>
      </c>
      <c r="CC5066" s="156">
        <v>0.69</v>
      </c>
      <c r="CD5066">
        <v>2030</v>
      </c>
      <c r="CE5066">
        <v>0.22961272423318935</v>
      </c>
      <c r="CF5066">
        <v>7.346998526967889</v>
      </c>
      <c r="CG5066">
        <v>0.30416211413829258</v>
      </c>
      <c r="CH5066">
        <v>20.132208331967004</v>
      </c>
      <c r="CI5066">
        <v>6</v>
      </c>
    </row>
    <row r="5067" spans="47:87" x14ac:dyDescent="0.3">
      <c r="AU5067">
        <v>0.3</v>
      </c>
      <c r="AV5067">
        <v>21.113306749063096</v>
      </c>
      <c r="AW5067">
        <v>0.29793558280242627</v>
      </c>
      <c r="AX5067">
        <v>1.2867416226774473</v>
      </c>
      <c r="AY5067">
        <v>331.22762162649548</v>
      </c>
      <c r="AZ5067">
        <v>0.10183277357141667</v>
      </c>
      <c r="BA5067">
        <v>444.83042069843577</v>
      </c>
      <c r="BB5067">
        <v>344.75003052003274</v>
      </c>
      <c r="BC5067">
        <v>1</v>
      </c>
      <c r="BD5067">
        <v>50.473154902262209</v>
      </c>
      <c r="BE5067">
        <v>100.68563634059905</v>
      </c>
      <c r="BF5067">
        <v>19.831502453991742</v>
      </c>
      <c r="BG5067">
        <v>2.9850249662151089</v>
      </c>
      <c r="BH5067">
        <v>400.94733910023047</v>
      </c>
      <c r="BI5067">
        <v>0.2</v>
      </c>
      <c r="BJ5067">
        <v>1719.3219540913922</v>
      </c>
      <c r="BK5067">
        <v>678.32044854194328</v>
      </c>
      <c r="BL5067">
        <v>898.56590568909439</v>
      </c>
      <c r="BM5067">
        <v>955.96956647004993</v>
      </c>
      <c r="BN5067">
        <v>225.50892829939502</v>
      </c>
      <c r="BO5067">
        <v>27.117688100627799</v>
      </c>
      <c r="BP5067">
        <v>2.2022754009503927E-2</v>
      </c>
      <c r="BQ5067">
        <v>100</v>
      </c>
      <c r="BR5067">
        <v>301.22525099375468</v>
      </c>
      <c r="BS5067">
        <v>5.2141112658203356E-2</v>
      </c>
      <c r="BT5067">
        <v>3.0536954174763617E-4</v>
      </c>
      <c r="BU5067">
        <v>0</v>
      </c>
      <c r="BV5067">
        <v>0.58885295070340482</v>
      </c>
      <c r="BW5067">
        <v>13.460337273341759</v>
      </c>
      <c r="BX5067">
        <v>36.298177804198431</v>
      </c>
      <c r="BY5067">
        <v>34.724213688768891</v>
      </c>
      <c r="BZ5067">
        <v>1064.2258353061709</v>
      </c>
      <c r="CA5067">
        <v>206.17074893257666</v>
      </c>
      <c r="CB5067">
        <v>247.51366979972755</v>
      </c>
      <c r="CC5067" s="156">
        <v>0.91</v>
      </c>
      <c r="CD5067">
        <v>1450</v>
      </c>
      <c r="CE5067">
        <v>0.1640385995433038</v>
      </c>
      <c r="CF5067">
        <v>5.9339297834887095</v>
      </c>
      <c r="CG5067">
        <v>0.21688453406841199</v>
      </c>
      <c r="CH5067">
        <v>11.236162946514359</v>
      </c>
      <c r="CI5067">
        <v>9</v>
      </c>
    </row>
    <row r="5068" spans="47:87" x14ac:dyDescent="0.3">
      <c r="AU5068">
        <v>0.3</v>
      </c>
      <c r="AV5068">
        <v>19.777844541740464</v>
      </c>
      <c r="AW5068">
        <v>0.3104411771669775</v>
      </c>
      <c r="AX5068">
        <v>1.6479641013221</v>
      </c>
      <c r="AY5068">
        <v>312.58160292544306</v>
      </c>
      <c r="AZ5068">
        <v>9.5924150677124537E-2</v>
      </c>
      <c r="BA5068">
        <v>458.37523052569105</v>
      </c>
      <c r="BB5068">
        <v>361.7315245457541</v>
      </c>
      <c r="BC5068">
        <v>1</v>
      </c>
      <c r="BD5068">
        <v>43.139063261873723</v>
      </c>
      <c r="BE5068">
        <v>96.902896520769659</v>
      </c>
      <c r="BF5068">
        <v>10.343556058631258</v>
      </c>
      <c r="BG5068">
        <v>4.7922317051251051</v>
      </c>
      <c r="BH5068">
        <v>365.67674988512232</v>
      </c>
      <c r="BI5068">
        <v>0.20000000000000004</v>
      </c>
      <c r="BJ5068">
        <v>2443.5066920961985</v>
      </c>
      <c r="BK5068">
        <v>693.870753187113</v>
      </c>
      <c r="BL5068">
        <v>962.44140753712168</v>
      </c>
      <c r="BM5068">
        <v>959.28997995711961</v>
      </c>
      <c r="BN5068">
        <v>250.99753653889542</v>
      </c>
      <c r="BO5068">
        <v>28.208577994684305</v>
      </c>
      <c r="BP5068">
        <v>2.8742462511184421E-2</v>
      </c>
      <c r="BQ5068">
        <v>100</v>
      </c>
      <c r="BR5068">
        <v>274.62303882641822</v>
      </c>
      <c r="BS5068">
        <v>5.6543097495073184E-2</v>
      </c>
      <c r="BT5068">
        <v>3.2421995718130893E-4</v>
      </c>
      <c r="BU5068">
        <v>0</v>
      </c>
      <c r="BV5068">
        <v>0.51430334216373075</v>
      </c>
      <c r="BW5068">
        <v>14.805333053619478</v>
      </c>
      <c r="BX5068">
        <v>37.001925779590081</v>
      </c>
      <c r="BY5068">
        <v>40.018567203048406</v>
      </c>
      <c r="BZ5068">
        <v>1317.8915552858959</v>
      </c>
      <c r="CA5068">
        <v>351.02347197955112</v>
      </c>
      <c r="CB5068">
        <v>246.83984041714191</v>
      </c>
      <c r="CC5068" s="156">
        <v>1.06</v>
      </c>
      <c r="CD5068">
        <v>1390</v>
      </c>
      <c r="CE5068">
        <v>0.16944307759848276</v>
      </c>
      <c r="CF5068">
        <v>5.4241148436077298</v>
      </c>
      <c r="CG5068">
        <v>0.22319168509261611</v>
      </c>
      <c r="CH5068">
        <v>10.075265592749238</v>
      </c>
      <c r="CI5068">
        <v>9</v>
      </c>
    </row>
    <row r="5069" spans="47:87" x14ac:dyDescent="0.3">
      <c r="AU5069">
        <v>0.3</v>
      </c>
      <c r="AV5069">
        <v>19.94524646225484</v>
      </c>
      <c r="AW5069">
        <v>0.30888892301502396</v>
      </c>
      <c r="AX5069">
        <v>1.9594224577654851</v>
      </c>
      <c r="AY5069">
        <v>325.74138740375446</v>
      </c>
      <c r="AZ5069">
        <v>9.8367858758429197E-2</v>
      </c>
      <c r="BA5069">
        <v>426.19963364109009</v>
      </c>
      <c r="BB5069">
        <v>304.15458279670582</v>
      </c>
      <c r="BC5069">
        <v>1</v>
      </c>
      <c r="BD5069">
        <v>35.285667917884169</v>
      </c>
      <c r="BE5069">
        <v>109.83012136195877</v>
      </c>
      <c r="BF5069">
        <v>20.108047824904773</v>
      </c>
      <c r="BG5069">
        <v>4.3241825212211076</v>
      </c>
      <c r="BH5069">
        <v>428.08317438887883</v>
      </c>
      <c r="BI5069">
        <v>0.19999999999999998</v>
      </c>
      <c r="BJ5069">
        <v>2492.5692990907005</v>
      </c>
      <c r="BK5069">
        <v>688.86145005296692</v>
      </c>
      <c r="BL5069">
        <v>911.24371674591998</v>
      </c>
      <c r="BM5069">
        <v>1099.9750432767373</v>
      </c>
      <c r="BN5069">
        <v>171.53438562623651</v>
      </c>
      <c r="BO5069">
        <v>28.067859280297338</v>
      </c>
      <c r="BP5069">
        <v>2.8544689102105874E-2</v>
      </c>
      <c r="BQ5069">
        <v>100</v>
      </c>
      <c r="BR5069">
        <v>331.07609777174036</v>
      </c>
      <c r="BS5069">
        <v>5.5749340246807569E-2</v>
      </c>
      <c r="BT5069">
        <v>3.2567148270015001E-4</v>
      </c>
      <c r="BU5069">
        <v>0</v>
      </c>
      <c r="BV5069">
        <v>0.558086183336018</v>
      </c>
      <c r="BW5069">
        <v>14.341747788855661</v>
      </c>
      <c r="BX5069">
        <v>37.299404214050526</v>
      </c>
      <c r="BY5069">
        <v>32.562395991635171</v>
      </c>
      <c r="BZ5069">
        <v>963.10215337420755</v>
      </c>
      <c r="CA5069">
        <v>264.68878553948235</v>
      </c>
      <c r="CB5069">
        <v>242.08116849878496</v>
      </c>
      <c r="CC5069" s="156">
        <v>1.19</v>
      </c>
      <c r="CD5069">
        <v>1180</v>
      </c>
      <c r="CE5069">
        <v>9.1388325692504546E-2</v>
      </c>
      <c r="CF5069">
        <v>4.0897931229392999</v>
      </c>
      <c r="CG5069">
        <v>0.12219731234995049</v>
      </c>
      <c r="CH5069">
        <v>-4.8173608544950008</v>
      </c>
      <c r="CI5069" t="s">
        <v>479</v>
      </c>
    </row>
    <row r="5070" spans="47:87" x14ac:dyDescent="0.3">
      <c r="AU5070">
        <v>0.3</v>
      </c>
      <c r="AV5070">
        <v>19.048251077446444</v>
      </c>
      <c r="AW5070">
        <v>0.31933634220545321</v>
      </c>
      <c r="AX5070">
        <v>1.3699335316480392</v>
      </c>
      <c r="AY5070">
        <v>336.40536144186552</v>
      </c>
      <c r="AZ5070">
        <v>0.10007545044696364</v>
      </c>
      <c r="BA5070">
        <v>369.86165707827422</v>
      </c>
      <c r="BB5070">
        <v>371.99725233099787</v>
      </c>
      <c r="BC5070">
        <v>1</v>
      </c>
      <c r="BD5070">
        <v>37.481803444936197</v>
      </c>
      <c r="BE5070">
        <v>115.57776450402298</v>
      </c>
      <c r="BF5070">
        <v>19.745595646550797</v>
      </c>
      <c r="BG5070">
        <v>4.325649050827252</v>
      </c>
      <c r="BH5070">
        <v>390.68648681258372</v>
      </c>
      <c r="BI5070">
        <v>0.20000000000000007</v>
      </c>
      <c r="BJ5070">
        <v>2646.2654648006269</v>
      </c>
      <c r="BK5070">
        <v>672.54741597592397</v>
      </c>
      <c r="BL5070">
        <v>855.01812351513058</v>
      </c>
      <c r="BM5070">
        <v>965.22321753421625</v>
      </c>
      <c r="BN5070">
        <v>185.61307584559674</v>
      </c>
      <c r="BO5070">
        <v>28.845808212983123</v>
      </c>
      <c r="BP5070">
        <v>5.0313749656895806E-2</v>
      </c>
      <c r="BQ5070">
        <v>100</v>
      </c>
      <c r="BR5070">
        <v>315.82596528319721</v>
      </c>
      <c r="BS5070">
        <v>5.6542934507335191E-2</v>
      </c>
      <c r="BT5070">
        <v>2.7813633793939252E-4</v>
      </c>
      <c r="BU5070">
        <v>10.315351171105497</v>
      </c>
      <c r="BV5070">
        <v>0.58232104044246735</v>
      </c>
      <c r="BW5070">
        <v>15.530318600724245</v>
      </c>
      <c r="BX5070">
        <v>37.229375751338893</v>
      </c>
      <c r="BY5070">
        <v>32.867580832307269</v>
      </c>
      <c r="BZ5070">
        <v>1044.8715093990102</v>
      </c>
      <c r="CA5070">
        <v>259.27933819359174</v>
      </c>
      <c r="CB5070">
        <v>241.0875551700579</v>
      </c>
      <c r="CC5070" s="156">
        <v>0.93</v>
      </c>
      <c r="CD5070">
        <v>2170</v>
      </c>
      <c r="CE5070">
        <v>8.1901305271954161E-3</v>
      </c>
      <c r="CF5070">
        <v>1.7647425991018135</v>
      </c>
      <c r="CG5070">
        <v>5.4764722020725604E-2</v>
      </c>
      <c r="CH5070">
        <v>-16.822957023446222</v>
      </c>
      <c r="CI5070" t="s">
        <v>479</v>
      </c>
    </row>
    <row r="5071" spans="47:87" x14ac:dyDescent="0.3">
      <c r="AU5071">
        <v>0.3</v>
      </c>
      <c r="AV5071">
        <v>19.224075580288812</v>
      </c>
      <c r="AW5071">
        <v>0.30681017344753542</v>
      </c>
      <c r="AX5071">
        <v>1.132100027654378</v>
      </c>
      <c r="AY5071">
        <v>331.47814872012913</v>
      </c>
      <c r="AZ5071">
        <v>9.1811619587016932E-2</v>
      </c>
      <c r="BA5071">
        <v>438.33354530808543</v>
      </c>
      <c r="BB5071">
        <v>408.95217366578458</v>
      </c>
      <c r="BC5071">
        <v>1</v>
      </c>
      <c r="BD5071">
        <v>41.017639583106515</v>
      </c>
      <c r="BE5071">
        <v>97.824497528028701</v>
      </c>
      <c r="BF5071">
        <v>10.512541315490067</v>
      </c>
      <c r="BG5071">
        <v>4.2827887825915276</v>
      </c>
      <c r="BH5071">
        <v>400.9424250201003</v>
      </c>
      <c r="BI5071">
        <v>0.2</v>
      </c>
      <c r="BJ5071">
        <v>2596.5197775867009</v>
      </c>
      <c r="BK5071">
        <v>696.54599228978657</v>
      </c>
      <c r="BL5071">
        <v>890.833073728415</v>
      </c>
      <c r="BM5071">
        <v>1075.3464288234702</v>
      </c>
      <c r="BN5071">
        <v>153.28112286626114</v>
      </c>
      <c r="BO5071">
        <v>27.667393247028659</v>
      </c>
      <c r="BP5071">
        <v>5.4054679363492342E-2</v>
      </c>
      <c r="BQ5071">
        <v>100</v>
      </c>
      <c r="BR5071">
        <v>328.96178467934692</v>
      </c>
      <c r="BS5071">
        <v>5.7775294853329953E-2</v>
      </c>
      <c r="BT5071">
        <v>3.089177239835378E-4</v>
      </c>
      <c r="BU5071">
        <v>20.645937286181887</v>
      </c>
      <c r="BV5071">
        <v>0.57472386221269833</v>
      </c>
      <c r="BW5071">
        <v>14.268172712827196</v>
      </c>
      <c r="BX5071">
        <v>35.711507403135165</v>
      </c>
      <c r="BY5071">
        <v>33.665585712586925</v>
      </c>
      <c r="BZ5071">
        <v>982.10533194211939</v>
      </c>
      <c r="CA5071">
        <v>378.88670479699783</v>
      </c>
      <c r="CB5071">
        <v>238.71717041141252</v>
      </c>
      <c r="CC5071" s="156">
        <v>1.03</v>
      </c>
      <c r="CD5071">
        <v>2110</v>
      </c>
      <c r="CE5071">
        <v>3.8583113581913686E-3</v>
      </c>
      <c r="CF5071">
        <v>1.8393085777729783</v>
      </c>
      <c r="CG5071">
        <v>5.8751752387623001E-2</v>
      </c>
      <c r="CH5071">
        <v>-15.358045237583827</v>
      </c>
      <c r="CI5071" t="s">
        <v>479</v>
      </c>
    </row>
    <row r="5072" spans="47:87" x14ac:dyDescent="0.3">
      <c r="AU5072">
        <v>0.3</v>
      </c>
      <c r="AV5072">
        <v>21.677807980001109</v>
      </c>
      <c r="AW5072">
        <v>0.30496584480686845</v>
      </c>
      <c r="AX5072">
        <v>1.478874497974267</v>
      </c>
      <c r="AY5072">
        <v>333.75305047390702</v>
      </c>
      <c r="AZ5072">
        <v>0.10222569657073786</v>
      </c>
      <c r="BA5072">
        <v>402.92121049702843</v>
      </c>
      <c r="BB5072">
        <v>339.29110969928803</v>
      </c>
      <c r="BC5072">
        <v>1</v>
      </c>
      <c r="BD5072">
        <v>40.009939642072538</v>
      </c>
      <c r="BE5072">
        <v>88.876271844792242</v>
      </c>
      <c r="BF5072">
        <v>17.747870990792741</v>
      </c>
      <c r="BG5072">
        <v>3.9210704782139492</v>
      </c>
      <c r="BH5072">
        <v>443.05366599504953</v>
      </c>
      <c r="BI5072">
        <v>0.19999999999999998</v>
      </c>
      <c r="BJ5072">
        <v>2911.1328105705966</v>
      </c>
      <c r="BK5072">
        <v>693.28092413135937</v>
      </c>
      <c r="BL5072">
        <v>908.15129761416301</v>
      </c>
      <c r="BM5072">
        <v>967.75647883427428</v>
      </c>
      <c r="BN5072">
        <v>193.17740655250728</v>
      </c>
      <c r="BO5072">
        <v>27.554575432214492</v>
      </c>
      <c r="BP5072">
        <v>4.7184705184145581E-2</v>
      </c>
      <c r="BQ5072">
        <v>100</v>
      </c>
      <c r="BR5072">
        <v>362.10335227001099</v>
      </c>
      <c r="BS5072">
        <v>5.1815248141423464E-2</v>
      </c>
      <c r="BT5072">
        <v>2.9477716456519445E-4</v>
      </c>
      <c r="BU5072">
        <v>114.7693963150607</v>
      </c>
      <c r="BV5072">
        <v>0.56503638933629907</v>
      </c>
      <c r="BW5072">
        <v>13.938273743419879</v>
      </c>
      <c r="BX5072">
        <v>36.80871457265085</v>
      </c>
      <c r="BY5072">
        <v>36.345502329183489</v>
      </c>
      <c r="BZ5072">
        <v>915.77892127489065</v>
      </c>
      <c r="CA5072">
        <v>228.29332397064579</v>
      </c>
      <c r="CB5072">
        <v>213.46562085755792</v>
      </c>
      <c r="CC5072" s="156">
        <v>1.1399999999999999</v>
      </c>
      <c r="CD5072">
        <v>1720</v>
      </c>
      <c r="CE5072">
        <v>8.4926650700955841E-2</v>
      </c>
      <c r="CF5072">
        <v>2.8206141046778304</v>
      </c>
      <c r="CG5072">
        <v>0.1191679074304124</v>
      </c>
      <c r="CH5072">
        <v>-2.5043733608411962</v>
      </c>
      <c r="CI5072" t="s">
        <v>479</v>
      </c>
    </row>
    <row r="5073" spans="47:87" x14ac:dyDescent="0.3">
      <c r="AU5073">
        <v>0.3</v>
      </c>
      <c r="AV5073">
        <v>18.097110394617381</v>
      </c>
      <c r="AW5073">
        <v>0.31860206468611507</v>
      </c>
      <c r="AX5073">
        <v>1.3037924015175875</v>
      </c>
      <c r="AY5073">
        <v>322.0637804706783</v>
      </c>
      <c r="AZ5073">
        <v>9.9096886136859338E-2</v>
      </c>
      <c r="BA5073">
        <v>481.71477361640979</v>
      </c>
      <c r="BB5073">
        <v>339.66970862118569</v>
      </c>
      <c r="BC5073">
        <v>1</v>
      </c>
      <c r="BD5073">
        <v>51.734526867104819</v>
      </c>
      <c r="BE5073">
        <v>119.31752719982461</v>
      </c>
      <c r="BF5073">
        <v>20.853972026802076</v>
      </c>
      <c r="BG5073">
        <v>7.1798224234538557</v>
      </c>
      <c r="BH5073">
        <v>465.14839428770358</v>
      </c>
      <c r="BI5073">
        <v>0.19999999999999998</v>
      </c>
      <c r="BJ5073">
        <v>2331.5072215069144</v>
      </c>
      <c r="BK5073">
        <v>686.3376186948002</v>
      </c>
      <c r="BL5073">
        <v>934.16726438588796</v>
      </c>
      <c r="BM5073">
        <v>820.74585286920728</v>
      </c>
      <c r="BN5073">
        <v>193.2119647594638</v>
      </c>
      <c r="BO5073">
        <v>29.100590750254256</v>
      </c>
      <c r="BP5073">
        <v>1.1236882645379385E-2</v>
      </c>
      <c r="BQ5073">
        <v>100</v>
      </c>
      <c r="BR5073">
        <v>313.08472846919165</v>
      </c>
      <c r="BS5073">
        <v>5.1996302670931208E-2</v>
      </c>
      <c r="BT5073">
        <v>3.0014046746859851E-4</v>
      </c>
      <c r="BU5073">
        <v>0</v>
      </c>
      <c r="BV5073">
        <v>0.5881748977486031</v>
      </c>
      <c r="BW5073">
        <v>13.716650809598521</v>
      </c>
      <c r="BX5073">
        <v>36.843204729776524</v>
      </c>
      <c r="BY5073">
        <v>26.342790887922938</v>
      </c>
      <c r="BZ5073">
        <v>1035.6817846454403</v>
      </c>
      <c r="CA5073">
        <v>228.09189498863182</v>
      </c>
      <c r="CB5073">
        <v>241.66327412743104</v>
      </c>
      <c r="CC5073" s="156">
        <v>0.9</v>
      </c>
      <c r="CD5073">
        <v>1730</v>
      </c>
      <c r="CE5073">
        <v>0.1673413429903905</v>
      </c>
      <c r="CF5073">
        <v>5.3620253084663867</v>
      </c>
      <c r="CG5073">
        <v>0.2239944443843172</v>
      </c>
      <c r="CH5073">
        <v>13.146418747384555</v>
      </c>
      <c r="CI5073">
        <v>8</v>
      </c>
    </row>
    <row r="5074" spans="47:87" x14ac:dyDescent="0.3">
      <c r="AU5074">
        <v>0.3</v>
      </c>
      <c r="AV5074">
        <v>20.868724646361162</v>
      </c>
      <c r="AW5074">
        <v>0.37417532651005431</v>
      </c>
      <c r="AX5074">
        <v>0.36857708284827845</v>
      </c>
      <c r="AY5074">
        <v>351.14454259644538</v>
      </c>
      <c r="AZ5074">
        <v>8.6750876317406606E-2</v>
      </c>
      <c r="BA5074">
        <v>361.57251981279734</v>
      </c>
      <c r="BB5074">
        <v>306.97299610874927</v>
      </c>
      <c r="BC5074">
        <v>1</v>
      </c>
      <c r="BD5074">
        <v>37.275223012598488</v>
      </c>
      <c r="BE5074">
        <v>96.544597015547467</v>
      </c>
      <c r="BF5074">
        <v>13.425741630202817</v>
      </c>
      <c r="BG5074">
        <v>6.6725847667022382</v>
      </c>
      <c r="BH5074">
        <v>439.77886794745615</v>
      </c>
      <c r="BI5074">
        <v>0.19999999999999998</v>
      </c>
      <c r="BJ5074">
        <v>2681.9560298879346</v>
      </c>
      <c r="BK5074">
        <v>695.55935515516023</v>
      </c>
      <c r="BL5074">
        <v>911.26849758222647</v>
      </c>
      <c r="BM5074">
        <v>980.81363963143633</v>
      </c>
      <c r="BN5074">
        <v>200.90272197375228</v>
      </c>
      <c r="BO5074">
        <v>33.926301483902357</v>
      </c>
      <c r="BP5074">
        <v>4.370828024194786E-2</v>
      </c>
      <c r="BQ5074">
        <v>100</v>
      </c>
      <c r="BR5074">
        <v>396.04363965884028</v>
      </c>
      <c r="BS5074">
        <v>5.4460208564801299E-2</v>
      </c>
      <c r="BT5074">
        <v>3.1579340903819132E-4</v>
      </c>
      <c r="BU5074">
        <v>0</v>
      </c>
      <c r="BV5074">
        <v>0.57252637489061253</v>
      </c>
      <c r="BW5074">
        <v>14.130532306839047</v>
      </c>
      <c r="BX5074">
        <v>37.23918894001082</v>
      </c>
      <c r="BY5074">
        <v>30.589037008643874</v>
      </c>
      <c r="BZ5074">
        <v>832.67888810261888</v>
      </c>
      <c r="CA5074">
        <v>211.11922688990148</v>
      </c>
      <c r="CB5074">
        <v>234.48493428052532</v>
      </c>
      <c r="CC5074" s="156">
        <v>1.06</v>
      </c>
      <c r="CD5074">
        <v>1230</v>
      </c>
      <c r="CE5074">
        <v>0.17340151333571074</v>
      </c>
      <c r="CF5074">
        <v>5.5508596179879124</v>
      </c>
      <c r="CG5074">
        <v>0.2265581516399566</v>
      </c>
      <c r="CH5074">
        <v>16.119031455285523</v>
      </c>
      <c r="CI5074">
        <v>7</v>
      </c>
    </row>
    <row r="5075" spans="47:87" x14ac:dyDescent="0.3">
      <c r="AU5075">
        <v>0.3</v>
      </c>
      <c r="AV5075">
        <v>19.003732118199828</v>
      </c>
      <c r="AW5075">
        <v>0.2773935180555307</v>
      </c>
      <c r="AX5075">
        <v>1.3636592919800015</v>
      </c>
      <c r="AY5075">
        <v>358.16143020615755</v>
      </c>
      <c r="AZ5075">
        <v>9.704791147195152E-2</v>
      </c>
      <c r="BA5075">
        <v>434.83351604208769</v>
      </c>
      <c r="BB5075">
        <v>473.39839233133245</v>
      </c>
      <c r="BC5075">
        <v>1</v>
      </c>
      <c r="BD5075">
        <v>42.820291638186134</v>
      </c>
      <c r="BE5075">
        <v>101.37628899366143</v>
      </c>
      <c r="BF5075">
        <v>8.2408970300661544</v>
      </c>
      <c r="BG5075">
        <v>4.6540293796720782</v>
      </c>
      <c r="BH5075">
        <v>405.07227774538944</v>
      </c>
      <c r="BI5075">
        <v>0.20000000000000004</v>
      </c>
      <c r="BJ5075">
        <v>2585.5897769281055</v>
      </c>
      <c r="BK5075">
        <v>706.39814778269465</v>
      </c>
      <c r="BL5075">
        <v>928.02177755581363</v>
      </c>
      <c r="BM5075">
        <v>1076.1237546743318</v>
      </c>
      <c r="BN5075">
        <v>111.3982111481792</v>
      </c>
      <c r="BO5075">
        <v>25.056070898024849</v>
      </c>
      <c r="BP5075">
        <v>4.3780204178080366E-2</v>
      </c>
      <c r="BQ5075">
        <v>100</v>
      </c>
      <c r="BR5075">
        <v>337.94610579811302</v>
      </c>
      <c r="BS5075">
        <v>5.7793848169213312E-2</v>
      </c>
      <c r="BT5075">
        <v>2.9459948644441582E-4</v>
      </c>
      <c r="BU5075">
        <v>0</v>
      </c>
      <c r="BV5075">
        <v>0.5608147137726186</v>
      </c>
      <c r="BW5075">
        <v>13.063395114823646</v>
      </c>
      <c r="BX5075">
        <v>34.741052237128059</v>
      </c>
      <c r="BY5075">
        <v>27.964739953649097</v>
      </c>
      <c r="BZ5075">
        <v>1224.850138984591</v>
      </c>
      <c r="CA5075">
        <v>150.46641588054368</v>
      </c>
      <c r="CB5075">
        <v>245.07975456987896</v>
      </c>
      <c r="CC5075" s="156">
        <v>1.06</v>
      </c>
      <c r="CD5075">
        <v>1090</v>
      </c>
      <c r="CE5075">
        <v>0.19150118046577824</v>
      </c>
      <c r="CF5075">
        <v>6.3774058410846948</v>
      </c>
      <c r="CG5075">
        <v>0.23015900274162207</v>
      </c>
      <c r="CH5075">
        <v>16.07961785409179</v>
      </c>
      <c r="CI5075">
        <v>7</v>
      </c>
    </row>
    <row r="5076" spans="47:87" x14ac:dyDescent="0.3">
      <c r="AU5076">
        <v>0.3</v>
      </c>
      <c r="AV5076">
        <v>20.135884360591746</v>
      </c>
      <c r="AW5076">
        <v>0.3143062886198783</v>
      </c>
      <c r="AX5076">
        <v>2.1346963024091119</v>
      </c>
      <c r="AY5076">
        <v>323.59779875211092</v>
      </c>
      <c r="AZ5076">
        <v>0.11366381333165099</v>
      </c>
      <c r="BA5076">
        <v>472.19216618874151</v>
      </c>
      <c r="BB5076">
        <v>394.14200154952204</v>
      </c>
      <c r="BC5076">
        <v>1</v>
      </c>
      <c r="BD5076">
        <v>39.255792374735371</v>
      </c>
      <c r="BE5076">
        <v>110.19560137218332</v>
      </c>
      <c r="BF5076">
        <v>15.388571588785082</v>
      </c>
      <c r="BG5076">
        <v>4.2219790140371227</v>
      </c>
      <c r="BH5076">
        <v>480.93512183000615</v>
      </c>
      <c r="BI5076">
        <v>0.2</v>
      </c>
      <c r="BJ5076">
        <v>2439.0829487244987</v>
      </c>
      <c r="BK5076">
        <v>693.43317051140536</v>
      </c>
      <c r="BL5076">
        <v>933.43919755647971</v>
      </c>
      <c r="BM5076">
        <v>887.21223738428887</v>
      </c>
      <c r="BN5076">
        <v>162.66129779314949</v>
      </c>
      <c r="BO5076">
        <v>28.534239205729374</v>
      </c>
      <c r="BP5076">
        <v>3.211991967827401E-2</v>
      </c>
      <c r="BQ5076">
        <v>100</v>
      </c>
      <c r="BR5076">
        <v>404.72979965412259</v>
      </c>
      <c r="BS5076">
        <v>5.2366563844942565E-2</v>
      </c>
      <c r="BT5076">
        <v>3.0392650956817107E-4</v>
      </c>
      <c r="BU5076">
        <v>0</v>
      </c>
      <c r="BV5076">
        <v>0.56806306622409841</v>
      </c>
      <c r="BW5076">
        <v>14.629811827712578</v>
      </c>
      <c r="BX5076">
        <v>36.370432597278523</v>
      </c>
      <c r="BY5076">
        <v>37.455585620636349</v>
      </c>
      <c r="BZ5076">
        <v>867.45253154444845</v>
      </c>
      <c r="CA5076">
        <v>243.21390894142058</v>
      </c>
      <c r="CB5076">
        <v>223.13574376436216</v>
      </c>
      <c r="CC5076" s="156">
        <v>0.99</v>
      </c>
      <c r="CD5076">
        <v>1060</v>
      </c>
      <c r="CE5076">
        <v>0.17805366628874109</v>
      </c>
      <c r="CF5076">
        <v>6.7590203760730354</v>
      </c>
      <c r="CG5076">
        <v>0.21354589556756845</v>
      </c>
      <c r="CH5076">
        <v>23.660316900712537</v>
      </c>
      <c r="CI5076">
        <v>7</v>
      </c>
    </row>
    <row r="5077" spans="47:87" x14ac:dyDescent="0.3">
      <c r="AU5077">
        <v>0.3</v>
      </c>
      <c r="AV5077">
        <v>18.826449199006458</v>
      </c>
      <c r="AW5077">
        <v>0.23772063735804358</v>
      </c>
      <c r="AX5077">
        <v>1.0069561955012722</v>
      </c>
      <c r="AY5077">
        <v>319.27314684152645</v>
      </c>
      <c r="AZ5077">
        <v>8.3206681253193013E-2</v>
      </c>
      <c r="BA5077">
        <v>442.76024696907706</v>
      </c>
      <c r="BB5077">
        <v>392.8015608923626</v>
      </c>
      <c r="BC5077">
        <v>1</v>
      </c>
      <c r="BD5077">
        <v>35.571845015353382</v>
      </c>
      <c r="BE5077">
        <v>106.74871873187155</v>
      </c>
      <c r="BF5077">
        <v>9.7360102343144757</v>
      </c>
      <c r="BG5077">
        <v>4.8848146499118288</v>
      </c>
      <c r="BH5077">
        <v>423.11867671977626</v>
      </c>
      <c r="BI5077">
        <v>0.20000000000000004</v>
      </c>
      <c r="BJ5077">
        <v>2617.2068033021587</v>
      </c>
      <c r="BK5077">
        <v>704.09256075284827</v>
      </c>
      <c r="BL5077">
        <v>886.86605306462741</v>
      </c>
      <c r="BM5077">
        <v>1021.7855726470926</v>
      </c>
      <c r="BN5077">
        <v>186.81880467315105</v>
      </c>
      <c r="BO5077">
        <v>21.528802353919733</v>
      </c>
      <c r="BP5077">
        <v>3.0692218483709784E-2</v>
      </c>
      <c r="BQ5077">
        <v>100</v>
      </c>
      <c r="BR5077">
        <v>364.40625341721295</v>
      </c>
      <c r="BS5077">
        <v>5.7227377899166744E-2</v>
      </c>
      <c r="BT5077">
        <v>3.0268625109750442E-4</v>
      </c>
      <c r="BU5077">
        <v>26.977670295862676</v>
      </c>
      <c r="BV5077">
        <v>0.52390654411839654</v>
      </c>
      <c r="BW5077">
        <v>14.738164699482255</v>
      </c>
      <c r="BX5077">
        <v>36.555330584377643</v>
      </c>
      <c r="BY5077">
        <v>41.577250290226573</v>
      </c>
      <c r="BZ5077">
        <v>1135.5261414600932</v>
      </c>
      <c r="CA5077">
        <v>326.55411233410211</v>
      </c>
      <c r="CB5077">
        <v>232.36595268996811</v>
      </c>
      <c r="CC5077" s="156">
        <v>1.26</v>
      </c>
      <c r="CD5077">
        <v>1670</v>
      </c>
      <c r="CE5077">
        <v>-2.8129278117882128E-3</v>
      </c>
      <c r="CF5077">
        <v>1.7817143788283747</v>
      </c>
      <c r="CG5077">
        <v>5.4919557443487511E-2</v>
      </c>
      <c r="CH5077">
        <v>-17.188787004698487</v>
      </c>
      <c r="CI5077" t="s">
        <v>479</v>
      </c>
    </row>
    <row r="5078" spans="47:87" x14ac:dyDescent="0.3">
      <c r="AU5078">
        <v>0.3</v>
      </c>
      <c r="AV5078">
        <v>20.564514028068206</v>
      </c>
      <c r="AW5078">
        <v>0.30520968657718822</v>
      </c>
      <c r="AX5078">
        <v>1.1479172564333333</v>
      </c>
      <c r="AY5078">
        <v>358.55559553611062</v>
      </c>
      <c r="AZ5078">
        <v>9.1372727668374107E-2</v>
      </c>
      <c r="BA5078">
        <v>405.53238404450565</v>
      </c>
      <c r="BB5078">
        <v>415.95807965698623</v>
      </c>
      <c r="BC5078">
        <v>1</v>
      </c>
      <c r="BD5078">
        <v>39.476234110364103</v>
      </c>
      <c r="BE5078">
        <v>107.73136649627087</v>
      </c>
      <c r="BF5078">
        <v>16.356840956770796</v>
      </c>
      <c r="BG5078">
        <v>4.8909760613415623</v>
      </c>
      <c r="BH5078">
        <v>412.78177600089094</v>
      </c>
      <c r="BI5078">
        <v>0.2</v>
      </c>
      <c r="BJ5078">
        <v>2514.1839100012758</v>
      </c>
      <c r="BK5078">
        <v>667.81316634188408</v>
      </c>
      <c r="BL5078">
        <v>926.56681350362464</v>
      </c>
      <c r="BM5078">
        <v>806.09436961027939</v>
      </c>
      <c r="BN5078">
        <v>103.42957314145401</v>
      </c>
      <c r="BO5078">
        <v>27.506546720073569</v>
      </c>
      <c r="BP5078">
        <v>5.5776931240134581E-2</v>
      </c>
      <c r="BQ5078">
        <v>100</v>
      </c>
      <c r="BR5078">
        <v>341.5597194518291</v>
      </c>
      <c r="BS5078">
        <v>5.3400465738884184E-2</v>
      </c>
      <c r="BT5078">
        <v>2.9770590219522467E-4</v>
      </c>
      <c r="BU5078">
        <v>109.32855936553872</v>
      </c>
      <c r="BV5078">
        <v>0.55879054430707464</v>
      </c>
      <c r="BW5078">
        <v>15.682024098152599</v>
      </c>
      <c r="BX5078">
        <v>35.899725413132835</v>
      </c>
      <c r="BY5078">
        <v>32.067159015330923</v>
      </c>
      <c r="BZ5078">
        <v>1191.2434131911095</v>
      </c>
      <c r="CA5078">
        <v>308.97308432811451</v>
      </c>
      <c r="CB5078">
        <v>231.95465335708624</v>
      </c>
      <c r="CC5078" s="156">
        <v>1.1299999999999999</v>
      </c>
      <c r="CD5078">
        <v>1830</v>
      </c>
      <c r="CE5078">
        <v>6.5510524853906515E-2</v>
      </c>
      <c r="CF5078">
        <v>2.9374364287272403</v>
      </c>
      <c r="CG5078">
        <v>9.8526307899765062E-2</v>
      </c>
      <c r="CH5078">
        <v>-7.4269388312132882</v>
      </c>
      <c r="CI5078" t="s">
        <v>479</v>
      </c>
    </row>
    <row r="5079" spans="47:87" x14ac:dyDescent="0.3">
      <c r="AU5079">
        <v>0.3</v>
      </c>
      <c r="AV5079">
        <v>21.213396017007945</v>
      </c>
      <c r="AW5079">
        <v>0.29951985524619651</v>
      </c>
      <c r="AX5079">
        <v>0.60347078070769888</v>
      </c>
      <c r="AY5079">
        <v>324.05587444999236</v>
      </c>
      <c r="AZ5079">
        <v>0.10334882308004378</v>
      </c>
      <c r="BA5079">
        <v>414.42694086072248</v>
      </c>
      <c r="BB5079">
        <v>415.67204466878445</v>
      </c>
      <c r="BC5079">
        <v>1</v>
      </c>
      <c r="BD5079">
        <v>45.0093557404713</v>
      </c>
      <c r="BE5079">
        <v>108.84485798510897</v>
      </c>
      <c r="BF5079">
        <v>11.302657584484999</v>
      </c>
      <c r="BG5079">
        <v>5.4034475718966632</v>
      </c>
      <c r="BH5079">
        <v>416.06745540678514</v>
      </c>
      <c r="BI5079">
        <v>0.19999999999999998</v>
      </c>
      <c r="BJ5079">
        <v>2184.3497700089192</v>
      </c>
      <c r="BK5079">
        <v>694.05387666916783</v>
      </c>
      <c r="BL5079">
        <v>940.67084753787981</v>
      </c>
      <c r="BM5079">
        <v>894.26368328929038</v>
      </c>
      <c r="BN5079">
        <v>156.75815430310507</v>
      </c>
      <c r="BO5079">
        <v>27.152154361292833</v>
      </c>
      <c r="BP5079">
        <v>3.5450460348309079E-2</v>
      </c>
      <c r="BQ5079">
        <v>100</v>
      </c>
      <c r="BR5079">
        <v>332.17243528494942</v>
      </c>
      <c r="BS5079">
        <v>5.0812683190875216E-2</v>
      </c>
      <c r="BT5079">
        <v>2.8896188305046165E-4</v>
      </c>
      <c r="BU5079">
        <v>0</v>
      </c>
      <c r="BV5079">
        <v>0.56403167604693383</v>
      </c>
      <c r="BW5079">
        <v>14.057733458922616</v>
      </c>
      <c r="BX5079">
        <v>35.874246405260863</v>
      </c>
      <c r="BY5079">
        <v>40.452600634454448</v>
      </c>
      <c r="BZ5079">
        <v>1284.0276964232562</v>
      </c>
      <c r="CA5079">
        <v>382.03153267136491</v>
      </c>
      <c r="CB5079">
        <v>210.40137166870704</v>
      </c>
      <c r="CC5079" s="156">
        <v>0.88</v>
      </c>
      <c r="CD5079">
        <v>1940</v>
      </c>
      <c r="CE5079">
        <v>5.6733682811314967E-2</v>
      </c>
      <c r="CF5079">
        <v>2.7418231265321857</v>
      </c>
      <c r="CG5079">
        <v>9.2048263335801531E-2</v>
      </c>
      <c r="CH5079">
        <v>-6.9475847672163367</v>
      </c>
      <c r="CI5079" t="s">
        <v>479</v>
      </c>
    </row>
    <row r="5080" spans="47:87" x14ac:dyDescent="0.3">
      <c r="AU5080">
        <v>0.3</v>
      </c>
      <c r="AV5080">
        <v>19.726603291515417</v>
      </c>
      <c r="AW5080">
        <v>0.38045897007051088</v>
      </c>
      <c r="AX5080">
        <v>2.3579398719847404</v>
      </c>
      <c r="AY5080">
        <v>310.99059353362736</v>
      </c>
      <c r="AZ5080">
        <v>9.3242764167158057E-2</v>
      </c>
      <c r="BA5080">
        <v>545.10130561296842</v>
      </c>
      <c r="BB5080">
        <v>397.46744858994987</v>
      </c>
      <c r="BC5080">
        <v>1</v>
      </c>
      <c r="BD5080">
        <v>38.076674140993759</v>
      </c>
      <c r="BE5080">
        <v>93.108484260923944</v>
      </c>
      <c r="BF5080">
        <v>9.8053405523030026</v>
      </c>
      <c r="BG5080">
        <v>4.4082143478773164</v>
      </c>
      <c r="BH5080">
        <v>391.48501397321076</v>
      </c>
      <c r="BI5080">
        <v>0.2</v>
      </c>
      <c r="BJ5080">
        <v>2928.9874382938597</v>
      </c>
      <c r="BK5080">
        <v>690.45066363866772</v>
      </c>
      <c r="BL5080">
        <v>935.24876173265216</v>
      </c>
      <c r="BM5080">
        <v>854.31878014255597</v>
      </c>
      <c r="BN5080">
        <v>217.24431388720831</v>
      </c>
      <c r="BO5080">
        <v>34.350620908618538</v>
      </c>
      <c r="BP5080">
        <v>6.2063166898244398E-2</v>
      </c>
      <c r="BQ5080">
        <v>100</v>
      </c>
      <c r="BR5080">
        <v>297.67605316530575</v>
      </c>
      <c r="BS5080">
        <v>5.1270000364993157E-2</v>
      </c>
      <c r="BT5080">
        <v>2.9884829768069828E-4</v>
      </c>
      <c r="BU5080">
        <v>70.941056325520265</v>
      </c>
      <c r="BV5080">
        <v>0.53259585265206133</v>
      </c>
      <c r="BW5080">
        <v>15.695561766242855</v>
      </c>
      <c r="BX5080">
        <v>38.037872194210799</v>
      </c>
      <c r="BY5080">
        <v>32.233627877631768</v>
      </c>
      <c r="BZ5080">
        <v>471.08474995094343</v>
      </c>
      <c r="CA5080">
        <v>409.60568408572226</v>
      </c>
      <c r="CB5080">
        <v>218.35192057303078</v>
      </c>
      <c r="CC5080" s="156">
        <v>1.04</v>
      </c>
      <c r="CD5080">
        <v>1360</v>
      </c>
      <c r="CE5080">
        <v>0.19773598563383166</v>
      </c>
      <c r="CF5080">
        <v>5.4978628401396215</v>
      </c>
      <c r="CG5080">
        <v>0.19729225459052377</v>
      </c>
      <c r="CH5080">
        <v>19.655646228272524</v>
      </c>
      <c r="CI5080">
        <v>7</v>
      </c>
    </row>
    <row r="5081" spans="47:87" x14ac:dyDescent="0.3">
      <c r="AU5081">
        <v>0.3</v>
      </c>
      <c r="AV5081">
        <v>17.859636057020072</v>
      </c>
      <c r="AW5081">
        <v>0.29863513733615715</v>
      </c>
      <c r="AX5081">
        <v>1.0072271055843256</v>
      </c>
      <c r="AY5081">
        <v>322.67584223753977</v>
      </c>
      <c r="AZ5081">
        <v>0.10540093578874336</v>
      </c>
      <c r="BA5081">
        <v>373.38203379236654</v>
      </c>
      <c r="BB5081">
        <v>415.6959492021607</v>
      </c>
      <c r="BC5081">
        <v>1</v>
      </c>
      <c r="BD5081">
        <v>39.169651628293735</v>
      </c>
      <c r="BE5081">
        <v>109.3500500072133</v>
      </c>
      <c r="BF5081">
        <v>9.3061533674321257</v>
      </c>
      <c r="BG5081">
        <v>6.1033731416679373</v>
      </c>
      <c r="BH5081">
        <v>433.70947421880203</v>
      </c>
      <c r="BI5081">
        <v>0.19999999999999998</v>
      </c>
      <c r="BJ5081">
        <v>2426.5849240452835</v>
      </c>
      <c r="BK5081">
        <v>688.62530958046773</v>
      </c>
      <c r="BL5081">
        <v>906.07553670091625</v>
      </c>
      <c r="BM5081">
        <v>1027.0834136338638</v>
      </c>
      <c r="BN5081">
        <v>176.33990416275594</v>
      </c>
      <c r="BO5081">
        <v>26.911077677600556</v>
      </c>
      <c r="BP5081">
        <v>5.4855529274113128E-2</v>
      </c>
      <c r="BQ5081">
        <v>100</v>
      </c>
      <c r="BR5081">
        <v>378.14838162929243</v>
      </c>
      <c r="BS5081">
        <v>5.2860606562842562E-2</v>
      </c>
      <c r="BT5081">
        <v>2.8811468054818948E-4</v>
      </c>
      <c r="BU5081">
        <v>78.582134274563316</v>
      </c>
      <c r="BV5081">
        <v>0.51729143201650174</v>
      </c>
      <c r="BW5081">
        <v>15.845223640458258</v>
      </c>
      <c r="BX5081">
        <v>35.56759130204594</v>
      </c>
      <c r="BY5081">
        <v>26.157064279366612</v>
      </c>
      <c r="BZ5081">
        <v>1008.5646581110849</v>
      </c>
      <c r="CA5081">
        <v>307.88627868528448</v>
      </c>
      <c r="CB5081">
        <v>235.42860464470206</v>
      </c>
      <c r="CC5081" s="156">
        <v>1.1399999999999999</v>
      </c>
      <c r="CD5081">
        <v>2110</v>
      </c>
      <c r="CE5081">
        <v>6.68592556803842E-2</v>
      </c>
      <c r="CF5081">
        <v>2.2229252839080749</v>
      </c>
      <c r="CG5081">
        <v>0.10598242372580748</v>
      </c>
      <c r="CH5081">
        <v>-3.7203736444599977</v>
      </c>
      <c r="CI5081" t="s">
        <v>479</v>
      </c>
    </row>
    <row r="5082" spans="47:87" x14ac:dyDescent="0.3">
      <c r="AU5082">
        <v>0.3</v>
      </c>
      <c r="AV5082">
        <v>19.623031816489881</v>
      </c>
      <c r="AW5082">
        <v>0.28108637194189307</v>
      </c>
      <c r="AX5082">
        <v>1.1368830187623664</v>
      </c>
      <c r="AY5082">
        <v>367.52324907180457</v>
      </c>
      <c r="AZ5082">
        <v>0.10000638606542028</v>
      </c>
      <c r="BA5082">
        <v>395.09824853354667</v>
      </c>
      <c r="BB5082">
        <v>330.88612246411043</v>
      </c>
      <c r="BC5082">
        <v>1</v>
      </c>
      <c r="BD5082">
        <v>40.863963687445946</v>
      </c>
      <c r="BE5082">
        <v>83.613849925638334</v>
      </c>
      <c r="BF5082">
        <v>8.376021806578132</v>
      </c>
      <c r="BG5082">
        <v>4.0163462813486355</v>
      </c>
      <c r="BH5082">
        <v>409.02082800847137</v>
      </c>
      <c r="BI5082">
        <v>0.20000000000000007</v>
      </c>
      <c r="BJ5082">
        <v>2176.2698165689876</v>
      </c>
      <c r="BK5082">
        <v>716.42129572265878</v>
      </c>
      <c r="BL5082">
        <v>986.69777876639921</v>
      </c>
      <c r="BM5082">
        <v>992.49402928025791</v>
      </c>
      <c r="BN5082">
        <v>118.98824736903369</v>
      </c>
      <c r="BO5082">
        <v>25.281713901537529</v>
      </c>
      <c r="BP5082">
        <v>5.7450482587111593E-2</v>
      </c>
      <c r="BQ5082">
        <v>100</v>
      </c>
      <c r="BR5082">
        <v>384.25691998154849</v>
      </c>
      <c r="BS5082">
        <v>4.9248299913139018E-2</v>
      </c>
      <c r="BT5082">
        <v>3.0245110706205385E-4</v>
      </c>
      <c r="BU5082">
        <v>0</v>
      </c>
      <c r="BV5082">
        <v>0.56127120001471265</v>
      </c>
      <c r="BW5082">
        <v>14.516698401796109</v>
      </c>
      <c r="BX5082">
        <v>35.566476222784296</v>
      </c>
      <c r="BY5082">
        <v>33.151571897252957</v>
      </c>
      <c r="BZ5082">
        <v>931.20873905540634</v>
      </c>
      <c r="CA5082">
        <v>246.56699776637558</v>
      </c>
      <c r="CB5082">
        <v>247.32549777024204</v>
      </c>
      <c r="CC5082" s="156">
        <v>1.01</v>
      </c>
      <c r="CD5082">
        <v>1180</v>
      </c>
      <c r="CE5082">
        <v>0.25413349009027275</v>
      </c>
      <c r="CF5082">
        <v>6.6647385159857588</v>
      </c>
      <c r="CG5082">
        <v>0.30752743704687119</v>
      </c>
      <c r="CH5082">
        <v>22.206067651350615</v>
      </c>
      <c r="CI5082">
        <v>5</v>
      </c>
    </row>
    <row r="5083" spans="47:87" x14ac:dyDescent="0.3">
      <c r="AU5083">
        <v>0.3</v>
      </c>
      <c r="AV5083">
        <v>20.261346233622227</v>
      </c>
      <c r="AW5083">
        <v>0.35113449170673744</v>
      </c>
      <c r="AX5083">
        <v>1.227694511918946</v>
      </c>
      <c r="AY5083">
        <v>334.91766511527783</v>
      </c>
      <c r="AZ5083">
        <v>0.1050627265229753</v>
      </c>
      <c r="BA5083">
        <v>431.3231256663492</v>
      </c>
      <c r="BB5083">
        <v>416.18653940305006</v>
      </c>
      <c r="BC5083">
        <v>1</v>
      </c>
      <c r="BD5083">
        <v>41.882433016540482</v>
      </c>
      <c r="BE5083">
        <v>108.2307314578982</v>
      </c>
      <c r="BF5083">
        <v>16.823005390098484</v>
      </c>
      <c r="BG5083">
        <v>4.8396120053207605</v>
      </c>
      <c r="BH5083">
        <v>452.68045268938107</v>
      </c>
      <c r="BI5083">
        <v>0.20000000000000004</v>
      </c>
      <c r="BJ5083">
        <v>2307.4051253929538</v>
      </c>
      <c r="BK5083">
        <v>686.92146178639587</v>
      </c>
      <c r="BL5083">
        <v>903.12297490714161</v>
      </c>
      <c r="BM5083">
        <v>795.17807480574652</v>
      </c>
      <c r="BN5083">
        <v>164.12877308374942</v>
      </c>
      <c r="BO5083">
        <v>31.875595553741789</v>
      </c>
      <c r="BP5083">
        <v>3.6242933011601572E-2</v>
      </c>
      <c r="BQ5083">
        <v>100</v>
      </c>
      <c r="BR5083">
        <v>380.13106568643161</v>
      </c>
      <c r="BS5083">
        <v>5.4937400467372687E-2</v>
      </c>
      <c r="BT5083">
        <v>3.0174693011088087E-4</v>
      </c>
      <c r="BU5083">
        <v>41.072344225514065</v>
      </c>
      <c r="BV5083">
        <v>0.58614704057415035</v>
      </c>
      <c r="BW5083">
        <v>14.400814421691138</v>
      </c>
      <c r="BX5083">
        <v>33.573294738451807</v>
      </c>
      <c r="BY5083">
        <v>36.447545145580477</v>
      </c>
      <c r="BZ5083">
        <v>1135.3196327214134</v>
      </c>
      <c r="CA5083">
        <v>255.00753613042249</v>
      </c>
      <c r="CB5083">
        <v>214.33265815328303</v>
      </c>
      <c r="CC5083" s="156">
        <v>1.0900000000000001</v>
      </c>
      <c r="CD5083">
        <v>2080</v>
      </c>
      <c r="CE5083">
        <v>-1.7544583284823112E-4</v>
      </c>
      <c r="CF5083">
        <v>1.757184648352899</v>
      </c>
      <c r="CG5083">
        <v>5.9438879464460907E-2</v>
      </c>
      <c r="CH5083">
        <v>-15.475472658812997</v>
      </c>
      <c r="CI5083" t="s">
        <v>479</v>
      </c>
    </row>
    <row r="5084" spans="47:87" x14ac:dyDescent="0.3">
      <c r="AU5084">
        <v>0.3</v>
      </c>
      <c r="AV5084">
        <v>19.664989055556763</v>
      </c>
      <c r="AW5084">
        <v>0.26594588222982857</v>
      </c>
      <c r="AX5084">
        <v>1.3614137117736445</v>
      </c>
      <c r="AY5084">
        <v>320.10280958881157</v>
      </c>
      <c r="AZ5084">
        <v>0.10213556617873593</v>
      </c>
      <c r="BA5084">
        <v>519.77957335825488</v>
      </c>
      <c r="BB5084">
        <v>298.91165937629376</v>
      </c>
      <c r="BC5084">
        <v>1</v>
      </c>
      <c r="BD5084">
        <v>40.639620820382447</v>
      </c>
      <c r="BE5084">
        <v>103.88236055779099</v>
      </c>
      <c r="BF5084">
        <v>11.841528994735917</v>
      </c>
      <c r="BG5084">
        <v>5.0850776765654784</v>
      </c>
      <c r="BH5084">
        <v>408.97743564840482</v>
      </c>
      <c r="BI5084">
        <v>0.20000000000000007</v>
      </c>
      <c r="BJ5084">
        <v>2317.1195888168827</v>
      </c>
      <c r="BK5084">
        <v>683.34100070044519</v>
      </c>
      <c r="BL5084">
        <v>883.73354204897544</v>
      </c>
      <c r="BM5084">
        <v>974.83577242842648</v>
      </c>
      <c r="BN5084">
        <v>151.09849373696474</v>
      </c>
      <c r="BO5084">
        <v>23.732674007717055</v>
      </c>
      <c r="BP5084">
        <v>7.7042471914540847E-2</v>
      </c>
      <c r="BQ5084">
        <v>100</v>
      </c>
      <c r="BR5084">
        <v>317.12290816140677</v>
      </c>
      <c r="BS5084">
        <v>5.2974474928082153E-2</v>
      </c>
      <c r="BT5084">
        <v>3.1753019343430325E-4</v>
      </c>
      <c r="BU5084">
        <v>0</v>
      </c>
      <c r="BV5084">
        <v>0.59882334467426745</v>
      </c>
      <c r="BW5084">
        <v>14.380283912733356</v>
      </c>
      <c r="BX5084">
        <v>36.874196886545995</v>
      </c>
      <c r="BY5084">
        <v>36.852834092929861</v>
      </c>
      <c r="BZ5084">
        <v>943.40155406554322</v>
      </c>
      <c r="CA5084">
        <v>338.04694324065446</v>
      </c>
      <c r="CB5084">
        <v>220.92621362190309</v>
      </c>
      <c r="CC5084" s="156">
        <v>0.96</v>
      </c>
      <c r="CD5084">
        <v>1280</v>
      </c>
      <c r="CE5084">
        <v>0.18418259098284806</v>
      </c>
      <c r="CF5084">
        <v>6.3445548585279905</v>
      </c>
      <c r="CG5084">
        <v>0.23676714860272677</v>
      </c>
      <c r="CH5084">
        <v>19.118878807088702</v>
      </c>
      <c r="CI5084">
        <v>7</v>
      </c>
    </row>
    <row r="5085" spans="47:87" x14ac:dyDescent="0.3">
      <c r="AU5085">
        <v>0.3</v>
      </c>
      <c r="AV5085">
        <v>16.463518249999606</v>
      </c>
      <c r="AW5085">
        <v>0.30724956772098572</v>
      </c>
      <c r="AX5085">
        <v>1.6098248774877568</v>
      </c>
      <c r="AY5085">
        <v>339.54239305114038</v>
      </c>
      <c r="AZ5085">
        <v>0.10778251558005524</v>
      </c>
      <c r="BA5085">
        <v>464.44508948839479</v>
      </c>
      <c r="BB5085">
        <v>311.58878438988569</v>
      </c>
      <c r="BC5085">
        <v>1</v>
      </c>
      <c r="BD5085">
        <v>40.886972358602875</v>
      </c>
      <c r="BE5085">
        <v>109.52638674162488</v>
      </c>
      <c r="BF5085">
        <v>17.714719428716851</v>
      </c>
      <c r="BG5085">
        <v>5.6461095322124102</v>
      </c>
      <c r="BH5085">
        <v>430.60958348419342</v>
      </c>
      <c r="BI5085">
        <v>0.2</v>
      </c>
      <c r="BJ5085">
        <v>2369.2281118334677</v>
      </c>
      <c r="BK5085">
        <v>685.33538545424881</v>
      </c>
      <c r="BL5085">
        <v>897.74841523489056</v>
      </c>
      <c r="BM5085">
        <v>907.25272751265049</v>
      </c>
      <c r="BN5085">
        <v>148.27369261095865</v>
      </c>
      <c r="BO5085">
        <v>27.765787163262395</v>
      </c>
      <c r="BP5085">
        <v>4.692378122858442E-2</v>
      </c>
      <c r="BQ5085">
        <v>100</v>
      </c>
      <c r="BR5085">
        <v>347.67431239183213</v>
      </c>
      <c r="BS5085">
        <v>5.4427687055077612E-2</v>
      </c>
      <c r="BT5085">
        <v>3.1464672417620546E-4</v>
      </c>
      <c r="BU5085">
        <v>0</v>
      </c>
      <c r="BV5085">
        <v>0.53267716631392203</v>
      </c>
      <c r="BW5085">
        <v>14.630327745774462</v>
      </c>
      <c r="BX5085">
        <v>34.936196086319114</v>
      </c>
      <c r="BY5085">
        <v>30.572377263437374</v>
      </c>
      <c r="BZ5085">
        <v>1049.2661347646595</v>
      </c>
      <c r="CA5085">
        <v>242.58069577963684</v>
      </c>
      <c r="CB5085">
        <v>241.2424472402295</v>
      </c>
      <c r="CC5085" s="156">
        <v>0.99</v>
      </c>
      <c r="CD5085">
        <v>1730</v>
      </c>
      <c r="CE5085">
        <v>0.12018607613888177</v>
      </c>
      <c r="CF5085">
        <v>5.1556789857299519</v>
      </c>
      <c r="CG5085">
        <v>0.16063970111100623</v>
      </c>
      <c r="CH5085">
        <v>6.6530549839825746</v>
      </c>
      <c r="CI5085">
        <v>13</v>
      </c>
    </row>
    <row r="5086" spans="47:87" x14ac:dyDescent="0.3">
      <c r="AU5086">
        <v>0.3</v>
      </c>
      <c r="AV5086">
        <v>19.295420060750303</v>
      </c>
      <c r="AW5086">
        <v>0.28212916514181563</v>
      </c>
      <c r="AX5086">
        <v>1.7538779660714814</v>
      </c>
      <c r="AY5086">
        <v>329.84198039388616</v>
      </c>
      <c r="AZ5086">
        <v>0.10909676413382328</v>
      </c>
      <c r="BA5086">
        <v>453.52246276546089</v>
      </c>
      <c r="BB5086">
        <v>417.24173880802499</v>
      </c>
      <c r="BC5086">
        <v>1</v>
      </c>
      <c r="BD5086">
        <v>28.093623519912708</v>
      </c>
      <c r="BE5086">
        <v>104.89067540071593</v>
      </c>
      <c r="BF5086">
        <v>12.224388692541478</v>
      </c>
      <c r="BG5086">
        <v>5.9159438381223612</v>
      </c>
      <c r="BH5086">
        <v>466.04382915952914</v>
      </c>
      <c r="BI5086">
        <v>0.19999999999999996</v>
      </c>
      <c r="BJ5086">
        <v>2680.1109751766489</v>
      </c>
      <c r="BK5086">
        <v>683.78943197842636</v>
      </c>
      <c r="BL5086">
        <v>867.49725853070947</v>
      </c>
      <c r="BM5086">
        <v>919.00583454502339</v>
      </c>
      <c r="BN5086">
        <v>282.05696825498114</v>
      </c>
      <c r="BO5086">
        <v>25.691641310664526</v>
      </c>
      <c r="BP5086">
        <v>1.9260126753948999E-2</v>
      </c>
      <c r="BQ5086">
        <v>100</v>
      </c>
      <c r="BR5086">
        <v>289.08132685956934</v>
      </c>
      <c r="BS5086">
        <v>5.8075599620951546E-2</v>
      </c>
      <c r="BT5086">
        <v>3.1587899670008858E-4</v>
      </c>
      <c r="BU5086">
        <v>0</v>
      </c>
      <c r="BV5086">
        <v>0.50792962097904371</v>
      </c>
      <c r="BW5086">
        <v>14.535019894956841</v>
      </c>
      <c r="BX5086">
        <v>37.51852083808231</v>
      </c>
      <c r="BY5086">
        <v>35.551505622873698</v>
      </c>
      <c r="BZ5086">
        <v>892.33294575914886</v>
      </c>
      <c r="CA5086">
        <v>238.50420681803502</v>
      </c>
      <c r="CB5086">
        <v>234.81209700615202</v>
      </c>
      <c r="CC5086" s="156">
        <v>0.93</v>
      </c>
      <c r="CD5086">
        <v>2040</v>
      </c>
      <c r="CE5086">
        <v>8.2774261186787434E-2</v>
      </c>
      <c r="CF5086">
        <v>3.5050858772668074</v>
      </c>
      <c r="CG5086">
        <v>0.11382253432784573</v>
      </c>
      <c r="CH5086">
        <v>-0.84681101235633416</v>
      </c>
      <c r="CI5086" t="s">
        <v>479</v>
      </c>
    </row>
    <row r="5087" spans="47:87" x14ac:dyDescent="0.3">
      <c r="AU5087">
        <v>0.3</v>
      </c>
      <c r="AV5087">
        <v>20.667142702292928</v>
      </c>
      <c r="AW5087">
        <v>0.27771254557663572</v>
      </c>
      <c r="AX5087">
        <v>1.0272490489800645</v>
      </c>
      <c r="AY5087">
        <v>316.97396646418719</v>
      </c>
      <c r="AZ5087">
        <v>0.10390930076427449</v>
      </c>
      <c r="BA5087">
        <v>493.14593609106282</v>
      </c>
      <c r="BB5087">
        <v>382.1720927335291</v>
      </c>
      <c r="BC5087">
        <v>1</v>
      </c>
      <c r="BD5087">
        <v>32.998415353952353</v>
      </c>
      <c r="BE5087">
        <v>113.97509408322092</v>
      </c>
      <c r="BF5087">
        <v>16.149990175393636</v>
      </c>
      <c r="BG5087">
        <v>5.4867822360874339</v>
      </c>
      <c r="BH5087">
        <v>404.62571274080017</v>
      </c>
      <c r="BI5087">
        <v>0.19999999999999998</v>
      </c>
      <c r="BJ5087">
        <v>2608.3531483058027</v>
      </c>
      <c r="BK5087">
        <v>664.72545567915188</v>
      </c>
      <c r="BL5087">
        <v>819.17018421546254</v>
      </c>
      <c r="BM5087">
        <v>875.50973225944165</v>
      </c>
      <c r="BN5087">
        <v>102.90441837152261</v>
      </c>
      <c r="BO5087">
        <v>24.883853620049596</v>
      </c>
      <c r="BP5087">
        <v>6.8192077695293701E-2</v>
      </c>
      <c r="BQ5087">
        <v>100</v>
      </c>
      <c r="BR5087">
        <v>350.13835982246752</v>
      </c>
      <c r="BS5087">
        <v>5.0486276519360843E-2</v>
      </c>
      <c r="BT5087">
        <v>3.0210796430301469E-4</v>
      </c>
      <c r="BU5087">
        <v>4.432898005563028</v>
      </c>
      <c r="BV5087">
        <v>0.56140010075026525</v>
      </c>
      <c r="BW5087">
        <v>13.948033870414271</v>
      </c>
      <c r="BX5087">
        <v>37.527697582371886</v>
      </c>
      <c r="BY5087">
        <v>32.963266112425231</v>
      </c>
      <c r="BZ5087">
        <v>1053.818492630752</v>
      </c>
      <c r="CA5087">
        <v>276.63440274345805</v>
      </c>
      <c r="CB5087">
        <v>226.13025581606354</v>
      </c>
      <c r="CC5087" s="156">
        <v>0.93</v>
      </c>
      <c r="CD5087">
        <v>1480</v>
      </c>
      <c r="CE5087">
        <v>0.16557521746712212</v>
      </c>
      <c r="CF5087">
        <v>5.7832001591298772</v>
      </c>
      <c r="CG5087">
        <v>0.21789737606348922</v>
      </c>
      <c r="CH5087">
        <v>16.55907073762511</v>
      </c>
      <c r="CI5087">
        <v>8</v>
      </c>
    </row>
    <row r="5088" spans="47:87" x14ac:dyDescent="0.3">
      <c r="AU5088">
        <v>0.3</v>
      </c>
      <c r="AV5088">
        <v>19.134824266401544</v>
      </c>
      <c r="AW5088">
        <v>0.26389428411346461</v>
      </c>
      <c r="AX5088">
        <v>1.6023761679996102</v>
      </c>
      <c r="AY5088">
        <v>339.91031449551872</v>
      </c>
      <c r="AZ5088">
        <v>8.6157688844514635E-2</v>
      </c>
      <c r="BA5088">
        <v>467.33779633612949</v>
      </c>
      <c r="BB5088">
        <v>403.08334551050052</v>
      </c>
      <c r="BC5088">
        <v>1</v>
      </c>
      <c r="BD5088">
        <v>38.848941863009053</v>
      </c>
      <c r="BE5088">
        <v>91.037185832876716</v>
      </c>
      <c r="BF5088">
        <v>15.291293115644249</v>
      </c>
      <c r="BG5088">
        <v>4.8655596200777547</v>
      </c>
      <c r="BH5088">
        <v>437.82309345694699</v>
      </c>
      <c r="BI5088">
        <v>0.19999999999999998</v>
      </c>
      <c r="BJ5088">
        <v>3005.2579453436538</v>
      </c>
      <c r="BK5088">
        <v>689.421529647836</v>
      </c>
      <c r="BL5088">
        <v>860.76127255301935</v>
      </c>
      <c r="BM5088">
        <v>1015.4611824532614</v>
      </c>
      <c r="BN5088">
        <v>174.66948105611547</v>
      </c>
      <c r="BO5088">
        <v>23.651634013751416</v>
      </c>
      <c r="BP5088">
        <v>6.413966804247008E-2</v>
      </c>
      <c r="BQ5088">
        <v>100</v>
      </c>
      <c r="BR5088">
        <v>318.11196645240489</v>
      </c>
      <c r="BS5088">
        <v>5.1985206537811066E-2</v>
      </c>
      <c r="BT5088">
        <v>2.816882840798105E-4</v>
      </c>
      <c r="BU5088">
        <v>5.2282623847476248</v>
      </c>
      <c r="BV5088">
        <v>0.58122079008955418</v>
      </c>
      <c r="BW5088">
        <v>13.543153740811091</v>
      </c>
      <c r="BX5088">
        <v>36.86503572247495</v>
      </c>
      <c r="BY5088">
        <v>31.769017065511949</v>
      </c>
      <c r="BZ5088">
        <v>1138.5312425259701</v>
      </c>
      <c r="CA5088">
        <v>227.8156612287784</v>
      </c>
      <c r="CB5088">
        <v>220.01474013124459</v>
      </c>
      <c r="CC5088" s="156">
        <v>0.91</v>
      </c>
      <c r="CD5088">
        <v>2090</v>
      </c>
      <c r="CE5088">
        <v>0.16723964095633459</v>
      </c>
      <c r="CF5088">
        <v>4.3147279834890542</v>
      </c>
      <c r="CG5088">
        <v>0.17178333937345769</v>
      </c>
      <c r="CH5088">
        <v>11.859075843132681</v>
      </c>
      <c r="CI5088">
        <v>9</v>
      </c>
    </row>
    <row r="5089" spans="47:87" x14ac:dyDescent="0.3">
      <c r="AU5089">
        <v>0.3</v>
      </c>
      <c r="AV5089">
        <v>19.587395529458362</v>
      </c>
      <c r="AW5089">
        <v>0.34088549505867444</v>
      </c>
      <c r="AX5089">
        <v>1.0460875253356683</v>
      </c>
      <c r="AY5089">
        <v>312.42301182770569</v>
      </c>
      <c r="AZ5089">
        <v>8.9492499958673075E-2</v>
      </c>
      <c r="BA5089">
        <v>417.42445916714513</v>
      </c>
      <c r="BB5089">
        <v>348.49596527579007</v>
      </c>
      <c r="BC5089">
        <v>1</v>
      </c>
      <c r="BD5089">
        <v>41.49843744448129</v>
      </c>
      <c r="BE5089">
        <v>90.958744258110485</v>
      </c>
      <c r="BF5089">
        <v>14.530287884724723</v>
      </c>
      <c r="BG5089">
        <v>4.1534781383475634</v>
      </c>
      <c r="BH5089">
        <v>427.90819970445307</v>
      </c>
      <c r="BI5089">
        <v>0.20000000000000004</v>
      </c>
      <c r="BJ5089">
        <v>2025.2263440768556</v>
      </c>
      <c r="BK5089">
        <v>676.35967452919215</v>
      </c>
      <c r="BL5089">
        <v>851.17279845768257</v>
      </c>
      <c r="BM5089">
        <v>884.30181395148384</v>
      </c>
      <c r="BN5089">
        <v>126.07828636345903</v>
      </c>
      <c r="BO5089">
        <v>30.55446637318569</v>
      </c>
      <c r="BP5089">
        <v>8.2659326823203816E-2</v>
      </c>
      <c r="BQ5089">
        <v>100</v>
      </c>
      <c r="BR5089">
        <v>316.34331012861423</v>
      </c>
      <c r="BS5089">
        <v>5.4748199111604876E-2</v>
      </c>
      <c r="BT5089">
        <v>3.4147890058522422E-4</v>
      </c>
      <c r="BU5089">
        <v>0</v>
      </c>
      <c r="BV5089">
        <v>0.55408257008083839</v>
      </c>
      <c r="BW5089">
        <v>13.47852243919005</v>
      </c>
      <c r="BX5089">
        <v>35.354615533735057</v>
      </c>
      <c r="BY5089">
        <v>32.461789354081915</v>
      </c>
      <c r="BZ5089">
        <v>1072.0804101723845</v>
      </c>
      <c r="CA5089">
        <v>399.38914116031003</v>
      </c>
      <c r="CB5089">
        <v>228.48984494322019</v>
      </c>
      <c r="CC5089" s="156">
        <v>0.91</v>
      </c>
      <c r="CD5089">
        <v>1390</v>
      </c>
      <c r="CE5089">
        <v>0.24162760782512582</v>
      </c>
      <c r="CF5089">
        <v>7.5053432861594533</v>
      </c>
      <c r="CG5089">
        <v>0.29192076592456612</v>
      </c>
      <c r="CH5089">
        <v>27.41357555824845</v>
      </c>
      <c r="CI5089">
        <v>5</v>
      </c>
    </row>
    <row r="5090" spans="47:87" x14ac:dyDescent="0.3">
      <c r="AU5090">
        <v>0.3</v>
      </c>
      <c r="AV5090">
        <v>18.784121096762846</v>
      </c>
      <c r="AW5090">
        <v>0.30702174228968254</v>
      </c>
      <c r="AX5090">
        <v>0.96866019032520512</v>
      </c>
      <c r="AY5090">
        <v>335.32298208119283</v>
      </c>
      <c r="AZ5090">
        <v>9.2042527120116097E-2</v>
      </c>
      <c r="BA5090">
        <v>382.0911795518752</v>
      </c>
      <c r="BB5090">
        <v>362.42596545686928</v>
      </c>
      <c r="BC5090">
        <v>1</v>
      </c>
      <c r="BD5090">
        <v>41.116110355090314</v>
      </c>
      <c r="BE5090">
        <v>86.472685749917488</v>
      </c>
      <c r="BF5090">
        <v>12.451947196695423</v>
      </c>
      <c r="BG5090">
        <v>6.4151693212083059</v>
      </c>
      <c r="BH5090">
        <v>397.61399228551039</v>
      </c>
      <c r="BI5090">
        <v>0.19999999999999998</v>
      </c>
      <c r="BJ5090">
        <v>2739.4949512173694</v>
      </c>
      <c r="BK5090">
        <v>694.23938955910762</v>
      </c>
      <c r="BL5090">
        <v>912.46382908712815</v>
      </c>
      <c r="BM5090">
        <v>1053.4662564267833</v>
      </c>
      <c r="BN5090">
        <v>249.57802923617427</v>
      </c>
      <c r="BO5090">
        <v>27.658397452607975</v>
      </c>
      <c r="BP5090">
        <v>5.7497821033465735E-2</v>
      </c>
      <c r="BQ5090">
        <v>100</v>
      </c>
      <c r="BR5090">
        <v>343.13889055269476</v>
      </c>
      <c r="BS5090">
        <v>5.8366352454244472E-2</v>
      </c>
      <c r="BT5090">
        <v>3.0366833700160565E-4</v>
      </c>
      <c r="BU5090">
        <v>0</v>
      </c>
      <c r="BV5090">
        <v>0.53807006364984211</v>
      </c>
      <c r="BW5090">
        <v>13.540199829183665</v>
      </c>
      <c r="BX5090">
        <v>35.486247709499089</v>
      </c>
      <c r="BY5090">
        <v>37.314869194255927</v>
      </c>
      <c r="BZ5090">
        <v>1096.4953102391394</v>
      </c>
      <c r="CA5090">
        <v>218.34242463958327</v>
      </c>
      <c r="CB5090">
        <v>242.10233143298848</v>
      </c>
      <c r="CC5090" s="156">
        <v>1.03</v>
      </c>
      <c r="CD5090">
        <v>1690</v>
      </c>
      <c r="CE5090">
        <v>0.11737161158662079</v>
      </c>
      <c r="CF5090">
        <v>4.8784811020744066</v>
      </c>
      <c r="CG5090">
        <v>0.1546283175792891</v>
      </c>
      <c r="CH5090">
        <v>9.8083827792285394</v>
      </c>
      <c r="CI5090">
        <v>12</v>
      </c>
    </row>
    <row r="5091" spans="47:87" x14ac:dyDescent="0.3">
      <c r="AU5091">
        <v>0.3</v>
      </c>
      <c r="AV5091">
        <v>18.475412852579531</v>
      </c>
      <c r="AW5091">
        <v>0.31788841209823049</v>
      </c>
      <c r="AX5091">
        <v>1.5113012227813067</v>
      </c>
      <c r="AY5091">
        <v>361.99592396072387</v>
      </c>
      <c r="AZ5091">
        <v>0.11261696943722803</v>
      </c>
      <c r="BA5091">
        <v>365.80467274653176</v>
      </c>
      <c r="BB5091">
        <v>340.40764854501646</v>
      </c>
      <c r="BC5091">
        <v>1</v>
      </c>
      <c r="BD5091">
        <v>49.902349980739658</v>
      </c>
      <c r="BE5091">
        <v>108.2002847028254</v>
      </c>
      <c r="BF5091">
        <v>11.097287619562559</v>
      </c>
      <c r="BG5091">
        <v>6.181882645618856</v>
      </c>
      <c r="BH5091">
        <v>442.14452803818136</v>
      </c>
      <c r="BI5091">
        <v>0.2</v>
      </c>
      <c r="BJ5091">
        <v>2366.9317866725805</v>
      </c>
      <c r="BK5091">
        <v>686.99906139567031</v>
      </c>
      <c r="BL5091">
        <v>918.04402071837831</v>
      </c>
      <c r="BM5091">
        <v>1040.2592120621268</v>
      </c>
      <c r="BN5091">
        <v>111.33411788372453</v>
      </c>
      <c r="BO5091">
        <v>28.761673603279981</v>
      </c>
      <c r="BP5091">
        <v>4.436092361809723E-2</v>
      </c>
      <c r="BQ5091">
        <v>100</v>
      </c>
      <c r="BR5091">
        <v>313.7373555382452</v>
      </c>
      <c r="BS5091">
        <v>5.6055312584844127E-2</v>
      </c>
      <c r="BT5091">
        <v>3.0608723094646819E-4</v>
      </c>
      <c r="BU5091">
        <v>4.6804552004224851</v>
      </c>
      <c r="BV5091">
        <v>0.53551109373150563</v>
      </c>
      <c r="BW5091">
        <v>12.915562560738064</v>
      </c>
      <c r="BX5091">
        <v>36.153166133024541</v>
      </c>
      <c r="BY5091">
        <v>42.867989002919096</v>
      </c>
      <c r="BZ5091">
        <v>1089.0584149276178</v>
      </c>
      <c r="CA5091">
        <v>262.76891574933205</v>
      </c>
      <c r="CB5091">
        <v>221.80514665995867</v>
      </c>
      <c r="CC5091" s="156">
        <v>0.84</v>
      </c>
      <c r="CD5091">
        <v>2060</v>
      </c>
      <c r="CE5091">
        <v>0.14990513636252878</v>
      </c>
      <c r="CF5091">
        <v>4.9371240839629049</v>
      </c>
      <c r="CG5091">
        <v>0.15516245630294853</v>
      </c>
      <c r="CH5091">
        <v>8.5738700387412621</v>
      </c>
      <c r="CI5091">
        <v>12</v>
      </c>
    </row>
    <row r="5092" spans="47:87" x14ac:dyDescent="0.3">
      <c r="AU5092">
        <v>0.3</v>
      </c>
      <c r="AV5092">
        <v>20.240600048757788</v>
      </c>
      <c r="AW5092">
        <v>0.24575928795734178</v>
      </c>
      <c r="AX5092">
        <v>1.3436036005381649</v>
      </c>
      <c r="AY5092">
        <v>303.79080775035459</v>
      </c>
      <c r="AZ5092">
        <v>8.8850643040557981E-2</v>
      </c>
      <c r="BA5092">
        <v>378.86753021054665</v>
      </c>
      <c r="BB5092">
        <v>385.88607637353323</v>
      </c>
      <c r="BC5092">
        <v>1</v>
      </c>
      <c r="BD5092">
        <v>42.611476807375951</v>
      </c>
      <c r="BE5092">
        <v>89.191189825983088</v>
      </c>
      <c r="BF5092">
        <v>12.009095283240532</v>
      </c>
      <c r="BG5092">
        <v>3.8111382603727684</v>
      </c>
      <c r="BH5092">
        <v>412.80131434243958</v>
      </c>
      <c r="BI5092">
        <v>0.19999999999999998</v>
      </c>
      <c r="BJ5092">
        <v>2735.7932180538237</v>
      </c>
      <c r="BK5092">
        <v>684.3997004312514</v>
      </c>
      <c r="BL5092">
        <v>836.40741445688082</v>
      </c>
      <c r="BM5092">
        <v>774.02893153215132</v>
      </c>
      <c r="BN5092">
        <v>115.64282157348943</v>
      </c>
      <c r="BO5092">
        <v>22.35380723006439</v>
      </c>
      <c r="BP5092">
        <v>1.9946360009547054E-2</v>
      </c>
      <c r="BQ5092">
        <v>100</v>
      </c>
      <c r="BR5092">
        <v>296.13771503438102</v>
      </c>
      <c r="BS5092">
        <v>6.0526507264666525E-2</v>
      </c>
      <c r="BT5092">
        <v>2.8077075396761302E-4</v>
      </c>
      <c r="BU5092">
        <v>0</v>
      </c>
      <c r="BV5092">
        <v>0.5575072661885655</v>
      </c>
      <c r="BW5092">
        <v>14.069606046056879</v>
      </c>
      <c r="BX5092">
        <v>34.71352349693727</v>
      </c>
      <c r="BY5092">
        <v>32.428633133103702</v>
      </c>
      <c r="BZ5092">
        <v>1122.8661015303344</v>
      </c>
      <c r="CA5092">
        <v>308.11764284965301</v>
      </c>
      <c r="CB5092">
        <v>223.8271214945598</v>
      </c>
      <c r="CC5092" s="156">
        <v>0.87</v>
      </c>
      <c r="CD5092">
        <v>1110</v>
      </c>
      <c r="CE5092">
        <v>0.27651204440103405</v>
      </c>
      <c r="CF5092">
        <v>8.0636538852961053</v>
      </c>
      <c r="CG5092">
        <v>0.25962739052940509</v>
      </c>
      <c r="CH5092">
        <v>34.567361196798458</v>
      </c>
      <c r="CI5092">
        <v>5</v>
      </c>
    </row>
    <row r="5093" spans="47:87" x14ac:dyDescent="0.3">
      <c r="AU5093">
        <v>0.3</v>
      </c>
      <c r="AV5093">
        <v>18.977675856236974</v>
      </c>
      <c r="AW5093">
        <v>0.23997249021769637</v>
      </c>
      <c r="AX5093">
        <v>0.77819491081779479</v>
      </c>
      <c r="AY5093">
        <v>331.75587185391169</v>
      </c>
      <c r="AZ5093">
        <v>0.10125648995879193</v>
      </c>
      <c r="BA5093">
        <v>355.55001960703351</v>
      </c>
      <c r="BB5093">
        <v>288.85026621913318</v>
      </c>
      <c r="BC5093">
        <v>1</v>
      </c>
      <c r="BD5093">
        <v>33.835486920632576</v>
      </c>
      <c r="BE5093">
        <v>110.79789789646063</v>
      </c>
      <c r="BF5093">
        <v>14.978385731251608</v>
      </c>
      <c r="BG5093">
        <v>4.6902926247888592</v>
      </c>
      <c r="BH5093">
        <v>398.45021125997442</v>
      </c>
      <c r="BI5093">
        <v>0.2</v>
      </c>
      <c r="BJ5093">
        <v>2511.0971591997263</v>
      </c>
      <c r="BK5093">
        <v>680.13189324047005</v>
      </c>
      <c r="BL5093">
        <v>851.94615945991472</v>
      </c>
      <c r="BM5093">
        <v>983.84132696501626</v>
      </c>
      <c r="BN5093">
        <v>119.22375443783127</v>
      </c>
      <c r="BO5093">
        <v>21.990897343998505</v>
      </c>
      <c r="BP5093">
        <v>0</v>
      </c>
      <c r="BQ5093">
        <v>100</v>
      </c>
      <c r="BR5093">
        <v>427.28205110652277</v>
      </c>
      <c r="BS5093">
        <v>5.3919213258387798E-2</v>
      </c>
      <c r="BT5093">
        <v>3.0130693958632649E-4</v>
      </c>
      <c r="BU5093">
        <v>0</v>
      </c>
      <c r="BV5093">
        <v>0.58694164280721117</v>
      </c>
      <c r="BW5093">
        <v>14.800885466214815</v>
      </c>
      <c r="BX5093">
        <v>35.283847611229348</v>
      </c>
      <c r="BY5093">
        <v>40.786030971996112</v>
      </c>
      <c r="BZ5093">
        <v>1089.1010168645585</v>
      </c>
      <c r="CA5093">
        <v>284.52626427741274</v>
      </c>
      <c r="CB5093">
        <v>233.61971581933551</v>
      </c>
      <c r="CC5093" s="156">
        <v>0.67</v>
      </c>
      <c r="CD5093">
        <v>2760</v>
      </c>
      <c r="CE5093">
        <v>0.17988543965417492</v>
      </c>
      <c r="CF5093">
        <v>5.8213576111107361</v>
      </c>
      <c r="CG5093">
        <v>0.23474882600584571</v>
      </c>
      <c r="CH5093">
        <v>13.15242844352256</v>
      </c>
      <c r="CI5093">
        <v>8</v>
      </c>
    </row>
    <row r="5094" spans="47:87" x14ac:dyDescent="0.3">
      <c r="AU5094">
        <v>0.3</v>
      </c>
      <c r="AV5094">
        <v>21.100218315014612</v>
      </c>
      <c r="AW5094">
        <v>0.26058496579969165</v>
      </c>
      <c r="AX5094">
        <v>0.52184907975333528</v>
      </c>
      <c r="AY5094">
        <v>342.60798301932903</v>
      </c>
      <c r="AZ5094">
        <v>0.10077736328636325</v>
      </c>
      <c r="BA5094">
        <v>539.53317874946094</v>
      </c>
      <c r="BB5094">
        <v>308.2829266917683</v>
      </c>
      <c r="BC5094">
        <v>1</v>
      </c>
      <c r="BD5094">
        <v>32.046028755747145</v>
      </c>
      <c r="BE5094">
        <v>82.885171621967501</v>
      </c>
      <c r="BF5094">
        <v>15.840729605614914</v>
      </c>
      <c r="BG5094">
        <v>4.3845978595354422</v>
      </c>
      <c r="BH5094">
        <v>450.70451302445093</v>
      </c>
      <c r="BI5094">
        <v>0.20000000000000004</v>
      </c>
      <c r="BJ5094">
        <v>2368.3020607297099</v>
      </c>
      <c r="BK5094">
        <v>699.12339672759913</v>
      </c>
      <c r="BL5094">
        <v>906.03214279057045</v>
      </c>
      <c r="BM5094">
        <v>1032.6914962923224</v>
      </c>
      <c r="BN5094">
        <v>198.6684400828361</v>
      </c>
      <c r="BO5094">
        <v>23.450005899456855</v>
      </c>
      <c r="BP5094">
        <v>5.1734986246985137E-2</v>
      </c>
      <c r="BQ5094">
        <v>100</v>
      </c>
      <c r="BR5094">
        <v>275.98420520507489</v>
      </c>
      <c r="BS5094">
        <v>5.3138960867042596E-2</v>
      </c>
      <c r="BT5094">
        <v>3.1594180638837288E-4</v>
      </c>
      <c r="BU5094">
        <v>29.960381637155287</v>
      </c>
      <c r="BV5094">
        <v>0.56079841330382307</v>
      </c>
      <c r="BW5094">
        <v>15.025218055252987</v>
      </c>
      <c r="BX5094">
        <v>35.785896384755205</v>
      </c>
      <c r="BY5094">
        <v>35.126739260625492</v>
      </c>
      <c r="BZ5094">
        <v>1047.7310921021042</v>
      </c>
      <c r="CA5094">
        <v>308.37579692114656</v>
      </c>
      <c r="CB5094">
        <v>235.30282291637948</v>
      </c>
      <c r="CC5094" s="156">
        <v>0.79</v>
      </c>
      <c r="CD5094">
        <v>1800</v>
      </c>
      <c r="CE5094">
        <v>0.21908505275054235</v>
      </c>
      <c r="CF5094">
        <v>6.1389158302318521</v>
      </c>
      <c r="CG5094">
        <v>0.26046923858327764</v>
      </c>
      <c r="CH5094">
        <v>17.32205695265224</v>
      </c>
      <c r="CI5094">
        <v>6</v>
      </c>
    </row>
    <row r="5095" spans="47:87" x14ac:dyDescent="0.3">
      <c r="AU5095">
        <v>0.3</v>
      </c>
      <c r="AV5095">
        <v>21.686172092135596</v>
      </c>
      <c r="AW5095">
        <v>0.38411720757779749</v>
      </c>
      <c r="AX5095">
        <v>1.0720937471102128</v>
      </c>
      <c r="AY5095">
        <v>324.07529495628802</v>
      </c>
      <c r="AZ5095">
        <v>0.1101099236559199</v>
      </c>
      <c r="BA5095">
        <v>430.53347378598511</v>
      </c>
      <c r="BB5095">
        <v>308.9717926845201</v>
      </c>
      <c r="BC5095">
        <v>1</v>
      </c>
      <c r="BD5095">
        <v>34.828505306873367</v>
      </c>
      <c r="BE5095">
        <v>91.058524589005899</v>
      </c>
      <c r="BF5095">
        <v>19.960765639204162</v>
      </c>
      <c r="BG5095">
        <v>5.8556886092345222</v>
      </c>
      <c r="BH5095">
        <v>355.89538043642762</v>
      </c>
      <c r="BI5095">
        <v>0.2</v>
      </c>
      <c r="BJ5095">
        <v>2269.5019779237277</v>
      </c>
      <c r="BK5095">
        <v>680.57949124229674</v>
      </c>
      <c r="BL5095">
        <v>822.52067565294965</v>
      </c>
      <c r="BM5095">
        <v>895.96378947093444</v>
      </c>
      <c r="BN5095">
        <v>137.97006673752975</v>
      </c>
      <c r="BO5095">
        <v>34.737845534541826</v>
      </c>
      <c r="BP5095">
        <v>5.5674036449531249E-2</v>
      </c>
      <c r="BQ5095">
        <v>100</v>
      </c>
      <c r="BR5095">
        <v>392.3078705518659</v>
      </c>
      <c r="BS5095">
        <v>5.3851488739123349E-2</v>
      </c>
      <c r="BT5095">
        <v>3.3981721898852243E-4</v>
      </c>
      <c r="BU5095">
        <v>0</v>
      </c>
      <c r="BV5095">
        <v>0.56710803472079097</v>
      </c>
      <c r="BW5095">
        <v>15.440939247527901</v>
      </c>
      <c r="BX5095">
        <v>37.143769125743496</v>
      </c>
      <c r="BY5095">
        <v>30.040298128139192</v>
      </c>
      <c r="BZ5095">
        <v>1201.65181534979</v>
      </c>
      <c r="CA5095">
        <v>281.45719600101137</v>
      </c>
      <c r="CB5095">
        <v>231.97750445521748</v>
      </c>
      <c r="CC5095" s="156">
        <v>0.82</v>
      </c>
      <c r="CD5095">
        <v>2410</v>
      </c>
      <c r="CE5095">
        <v>7.4677807367925508E-2</v>
      </c>
      <c r="CF5095">
        <v>3.5196077585919783</v>
      </c>
      <c r="CG5095">
        <v>0.10891314940747092</v>
      </c>
      <c r="CH5095">
        <v>-6.2938617375210182</v>
      </c>
      <c r="CI5095" t="s">
        <v>479</v>
      </c>
    </row>
    <row r="5096" spans="47:87" x14ac:dyDescent="0.3">
      <c r="AU5096">
        <v>0.3</v>
      </c>
      <c r="AV5096">
        <v>19.374904590771397</v>
      </c>
      <c r="AW5096">
        <v>0.33389929910405597</v>
      </c>
      <c r="AX5096">
        <v>0</v>
      </c>
      <c r="AY5096">
        <v>333.34786262812463</v>
      </c>
      <c r="AZ5096">
        <v>8.1821000548630424E-2</v>
      </c>
      <c r="BA5096">
        <v>521.32706148112914</v>
      </c>
      <c r="BB5096">
        <v>439.56996824914887</v>
      </c>
      <c r="BC5096">
        <v>1</v>
      </c>
      <c r="BD5096">
        <v>40.482119671191555</v>
      </c>
      <c r="BE5096">
        <v>100.02881716546301</v>
      </c>
      <c r="BF5096">
        <v>13.183785811364244</v>
      </c>
      <c r="BG5096">
        <v>3.8409155560676913</v>
      </c>
      <c r="BH5096">
        <v>402.51771119025187</v>
      </c>
      <c r="BI5096">
        <v>0.20000000000000007</v>
      </c>
      <c r="BJ5096">
        <v>3010.4476539498646</v>
      </c>
      <c r="BK5096">
        <v>679.80564104997961</v>
      </c>
      <c r="BL5096">
        <v>878.1564758439041</v>
      </c>
      <c r="BM5096">
        <v>908.3040209304778</v>
      </c>
      <c r="BN5096">
        <v>127.1311226233238</v>
      </c>
      <c r="BO5096">
        <v>30.343199772281046</v>
      </c>
      <c r="BP5096">
        <v>3.0644989099261079E-2</v>
      </c>
      <c r="BQ5096">
        <v>100</v>
      </c>
      <c r="BR5096">
        <v>371.94501609344638</v>
      </c>
      <c r="BS5096">
        <v>5.1641419687172979E-2</v>
      </c>
      <c r="BT5096">
        <v>2.7960026577241267E-4</v>
      </c>
      <c r="BU5096">
        <v>29.19287942523766</v>
      </c>
      <c r="BV5096">
        <v>0.58626137692517466</v>
      </c>
      <c r="BW5096">
        <v>15.074357208451087</v>
      </c>
      <c r="BX5096">
        <v>36.209508628423592</v>
      </c>
      <c r="BY5096">
        <v>34.046466652642764</v>
      </c>
      <c r="BZ5096">
        <v>964.20269484839594</v>
      </c>
      <c r="CA5096">
        <v>298.24174419732748</v>
      </c>
      <c r="CB5096">
        <v>223.96958287120447</v>
      </c>
      <c r="CC5096" s="156">
        <v>0.82</v>
      </c>
      <c r="CD5096">
        <v>1680</v>
      </c>
      <c r="CE5096">
        <v>0.2090733714129287</v>
      </c>
      <c r="CF5096">
        <v>6.9971392884907146</v>
      </c>
      <c r="CG5096">
        <v>0.24585898717706434</v>
      </c>
      <c r="CH5096">
        <v>35.48886342841088</v>
      </c>
      <c r="CI5096">
        <v>6</v>
      </c>
    </row>
    <row r="5097" spans="47:87" x14ac:dyDescent="0.3">
      <c r="AU5097">
        <v>0.3</v>
      </c>
      <c r="AV5097">
        <v>19.630428713868884</v>
      </c>
      <c r="AW5097">
        <v>0.3160281162428884</v>
      </c>
      <c r="AX5097">
        <v>0.84322601084438875</v>
      </c>
      <c r="AY5097">
        <v>341.8558113942089</v>
      </c>
      <c r="AZ5097">
        <v>0.10996404514688113</v>
      </c>
      <c r="BA5097">
        <v>518.1506490288325</v>
      </c>
      <c r="BB5097">
        <v>369.39763349275449</v>
      </c>
      <c r="BC5097">
        <v>1</v>
      </c>
      <c r="BD5097">
        <v>38.390133956026496</v>
      </c>
      <c r="BE5097">
        <v>105.54928975599115</v>
      </c>
      <c r="BF5097">
        <v>13.156569572128832</v>
      </c>
      <c r="BG5097">
        <v>3.8620717307164685</v>
      </c>
      <c r="BH5097">
        <v>424.4651217452332</v>
      </c>
      <c r="BI5097">
        <v>0.20000000000000007</v>
      </c>
      <c r="BJ5097">
        <v>2952.6767805928316</v>
      </c>
      <c r="BK5097">
        <v>680.32197023051572</v>
      </c>
      <c r="BL5097">
        <v>839.03600726077707</v>
      </c>
      <c r="BM5097">
        <v>969.30292545027703</v>
      </c>
      <c r="BN5097">
        <v>89.342531495603751</v>
      </c>
      <c r="BO5097">
        <v>28.47891086402759</v>
      </c>
      <c r="BP5097">
        <v>5.7998613400551999E-2</v>
      </c>
      <c r="BQ5097">
        <v>100</v>
      </c>
      <c r="BR5097">
        <v>350.60351006617839</v>
      </c>
      <c r="BS5097">
        <v>5.9526193538488273E-2</v>
      </c>
      <c r="BT5097">
        <v>3.0316243327486103E-4</v>
      </c>
      <c r="BU5097">
        <v>0</v>
      </c>
      <c r="BV5097">
        <v>0.54220769953556958</v>
      </c>
      <c r="BW5097">
        <v>13.93862075927983</v>
      </c>
      <c r="BX5097">
        <v>34.916523573781554</v>
      </c>
      <c r="BY5097">
        <v>34.51348057107333</v>
      </c>
      <c r="BZ5097">
        <v>1046.0225657920466</v>
      </c>
      <c r="CA5097">
        <v>282.7871375265089</v>
      </c>
      <c r="CB5097">
        <v>250.23764082181322</v>
      </c>
      <c r="CC5097" s="156">
        <v>0.81</v>
      </c>
      <c r="CD5097">
        <v>2520</v>
      </c>
      <c r="CE5097">
        <v>0.10709462851516238</v>
      </c>
      <c r="CF5097">
        <v>4.5442299087978046</v>
      </c>
      <c r="CG5097">
        <v>0.15262856225017241</v>
      </c>
      <c r="CH5097">
        <v>1.8307851621900422</v>
      </c>
      <c r="CI5097">
        <v>16</v>
      </c>
    </row>
    <row r="5098" spans="47:87" x14ac:dyDescent="0.3">
      <c r="AU5098">
        <v>0.3</v>
      </c>
      <c r="AV5098">
        <v>18.954717277527077</v>
      </c>
      <c r="AW5098">
        <v>0.22661583876336477</v>
      </c>
      <c r="AX5098">
        <v>1.0418524380756347</v>
      </c>
      <c r="AY5098">
        <v>298.53904984042777</v>
      </c>
      <c r="AZ5098">
        <v>0.10941050280081775</v>
      </c>
      <c r="BA5098">
        <v>378.90788711463426</v>
      </c>
      <c r="BB5098">
        <v>251.13519386907603</v>
      </c>
      <c r="BC5098">
        <v>1</v>
      </c>
      <c r="BD5098">
        <v>40.440162722979387</v>
      </c>
      <c r="BE5098">
        <v>100.56325957061307</v>
      </c>
      <c r="BF5098">
        <v>13.626416517255468</v>
      </c>
      <c r="BG5098">
        <v>5.3381596328685745</v>
      </c>
      <c r="BH5098">
        <v>386.51130919030061</v>
      </c>
      <c r="BI5098">
        <v>0.2</v>
      </c>
      <c r="BJ5098">
        <v>2460.3620681797324</v>
      </c>
      <c r="BK5098">
        <v>682.0375186770824</v>
      </c>
      <c r="BL5098">
        <v>879.11242895613861</v>
      </c>
      <c r="BM5098">
        <v>773.954754580128</v>
      </c>
      <c r="BN5098">
        <v>189.94858939471462</v>
      </c>
      <c r="BO5098">
        <v>20.669582945708935</v>
      </c>
      <c r="BP5098">
        <v>1.1339231177080066E-2</v>
      </c>
      <c r="BQ5098">
        <v>100</v>
      </c>
      <c r="BR5098">
        <v>292.99898273701024</v>
      </c>
      <c r="BS5098">
        <v>5.4188998814500476E-2</v>
      </c>
      <c r="BT5098">
        <v>2.9787561627044474E-4</v>
      </c>
      <c r="BU5098">
        <v>107.00214862924824</v>
      </c>
      <c r="BV5098">
        <v>0.56529759613147612</v>
      </c>
      <c r="BW5098">
        <v>15.845687989248173</v>
      </c>
      <c r="BX5098">
        <v>35.645244861501986</v>
      </c>
      <c r="BY5098">
        <v>31.864068075974227</v>
      </c>
      <c r="BZ5098">
        <v>1099.7457235994002</v>
      </c>
      <c r="CA5098">
        <v>323.09128147151864</v>
      </c>
      <c r="CB5098">
        <v>218.14210451601548</v>
      </c>
      <c r="CC5098" s="156">
        <v>0.96</v>
      </c>
      <c r="CD5098">
        <v>1300</v>
      </c>
      <c r="CE5098">
        <v>0.14593586664402314</v>
      </c>
      <c r="CF5098">
        <v>5.1323862472749804</v>
      </c>
      <c r="CG5098">
        <v>0.17652589737546945</v>
      </c>
      <c r="CH5098">
        <v>3.0623576704333466</v>
      </c>
      <c r="CI5098">
        <v>14</v>
      </c>
    </row>
    <row r="5099" spans="47:87" x14ac:dyDescent="0.3">
      <c r="AU5099">
        <v>0.3</v>
      </c>
      <c r="AV5099">
        <v>19.731745333827693</v>
      </c>
      <c r="AW5099">
        <v>0.29995793497289508</v>
      </c>
      <c r="AX5099">
        <v>1.4506551035715178</v>
      </c>
      <c r="AY5099">
        <v>332.8016427890044</v>
      </c>
      <c r="AZ5099">
        <v>0.10800927175017197</v>
      </c>
      <c r="BA5099">
        <v>314.53500285315016</v>
      </c>
      <c r="BB5099">
        <v>201.89594495954205</v>
      </c>
      <c r="BC5099">
        <v>1</v>
      </c>
      <c r="BD5099">
        <v>45.112702087223973</v>
      </c>
      <c r="BE5099">
        <v>95.381486784977099</v>
      </c>
      <c r="BF5099">
        <v>13.418543786806154</v>
      </c>
      <c r="BG5099">
        <v>4.7041327933043737</v>
      </c>
      <c r="BH5099">
        <v>423.33610050606524</v>
      </c>
      <c r="BI5099">
        <v>0.2</v>
      </c>
      <c r="BJ5099">
        <v>2410.4288352212943</v>
      </c>
      <c r="BK5099">
        <v>677.02272304240796</v>
      </c>
      <c r="BL5099">
        <v>857.84625589037569</v>
      </c>
      <c r="BM5099">
        <v>862.68141437824499</v>
      </c>
      <c r="BN5099">
        <v>74.537118107110132</v>
      </c>
      <c r="BO5099">
        <v>27.147654373019858</v>
      </c>
      <c r="BP5099">
        <v>4.0845399042216235E-2</v>
      </c>
      <c r="BQ5099">
        <v>100</v>
      </c>
      <c r="BR5099">
        <v>379.01146678045797</v>
      </c>
      <c r="BS5099">
        <v>5.579978488832555E-2</v>
      </c>
      <c r="BT5099">
        <v>2.8494021220340873E-4</v>
      </c>
      <c r="BU5099">
        <v>12.074133456355481</v>
      </c>
      <c r="BV5099">
        <v>0.53316249219649414</v>
      </c>
      <c r="BW5099">
        <v>13.320784861469978</v>
      </c>
      <c r="BX5099">
        <v>36.009464195540247</v>
      </c>
      <c r="BY5099">
        <v>31.041421422618903</v>
      </c>
      <c r="BZ5099">
        <v>867.1238510333684</v>
      </c>
      <c r="CA5099">
        <v>293.6380442283114</v>
      </c>
      <c r="CB5099">
        <v>237.15990693426335</v>
      </c>
      <c r="CC5099" s="156">
        <v>0.87</v>
      </c>
      <c r="CD5099">
        <v>1860</v>
      </c>
      <c r="CE5099">
        <v>0.16322145857657344</v>
      </c>
      <c r="CF5099">
        <v>4.8203634485593838</v>
      </c>
      <c r="CG5099">
        <v>0.19608625999768406</v>
      </c>
      <c r="CH5099">
        <v>9.5313551094234246</v>
      </c>
      <c r="CI5099">
        <v>10</v>
      </c>
    </row>
    <row r="5100" spans="47:87" x14ac:dyDescent="0.3">
      <c r="AU5100">
        <v>0.3</v>
      </c>
      <c r="AV5100">
        <v>20.586299302186426</v>
      </c>
      <c r="AW5100">
        <v>0.3147057902964267</v>
      </c>
      <c r="AX5100">
        <v>1.5644284112377242</v>
      </c>
      <c r="AY5100">
        <v>351.28315225686879</v>
      </c>
      <c r="AZ5100">
        <v>0.11075053306849721</v>
      </c>
      <c r="BA5100">
        <v>391.66707683658359</v>
      </c>
      <c r="BB5100">
        <v>408.37921945100339</v>
      </c>
      <c r="BC5100">
        <v>1</v>
      </c>
      <c r="BD5100">
        <v>42.996285973335659</v>
      </c>
      <c r="BE5100">
        <v>90.566766925180559</v>
      </c>
      <c r="BF5100">
        <v>13.075720159247521</v>
      </c>
      <c r="BG5100">
        <v>3.1439021920463714</v>
      </c>
      <c r="BH5100">
        <v>308.73390358623271</v>
      </c>
      <c r="BI5100">
        <v>0.20000000000000004</v>
      </c>
      <c r="BJ5100">
        <v>3000.8061426214003</v>
      </c>
      <c r="BK5100">
        <v>680.25985889591652</v>
      </c>
      <c r="BL5100">
        <v>888.07413069675067</v>
      </c>
      <c r="BM5100">
        <v>976.28727283208661</v>
      </c>
      <c r="BN5100">
        <v>62.181482779128658</v>
      </c>
      <c r="BO5100">
        <v>28.205242170353173</v>
      </c>
      <c r="BP5100">
        <v>7.6498406124710011E-2</v>
      </c>
      <c r="BQ5100">
        <v>100</v>
      </c>
      <c r="BR5100">
        <v>374.13175180545107</v>
      </c>
      <c r="BS5100">
        <v>5.8060243116444844E-2</v>
      </c>
      <c r="BT5100">
        <v>3.098311679777676E-4</v>
      </c>
      <c r="BU5100">
        <v>0</v>
      </c>
      <c r="BV5100">
        <v>0.5767078728831837</v>
      </c>
      <c r="BW5100">
        <v>14.736362525069634</v>
      </c>
      <c r="BX5100">
        <v>36.450383689857297</v>
      </c>
      <c r="BY5100">
        <v>34.780191202829563</v>
      </c>
      <c r="BZ5100">
        <v>972.25772768262584</v>
      </c>
      <c r="CA5100">
        <v>277.1577195266874</v>
      </c>
      <c r="CB5100">
        <v>228.15689921542909</v>
      </c>
      <c r="CC5100" s="156">
        <v>1.1100000000000001</v>
      </c>
      <c r="CD5100">
        <v>1780</v>
      </c>
      <c r="CE5100">
        <v>8.3090763438580462E-2</v>
      </c>
      <c r="CF5100">
        <v>3.8111491482865381</v>
      </c>
      <c r="CG5100">
        <v>0.12052178983893244</v>
      </c>
      <c r="CH5100">
        <v>1.9142337014224375</v>
      </c>
      <c r="CI5100">
        <v>17</v>
      </c>
    </row>
    <row r="5101" spans="47:87" x14ac:dyDescent="0.3">
      <c r="AU5101">
        <v>0.3</v>
      </c>
      <c r="AV5101">
        <v>20.327759409623045</v>
      </c>
      <c r="AW5101">
        <v>0.28823159223695533</v>
      </c>
      <c r="AX5101">
        <v>0.65189381137359859</v>
      </c>
      <c r="AY5101">
        <v>321.58840686358593</v>
      </c>
      <c r="AZ5101">
        <v>0.11994811692366578</v>
      </c>
      <c r="BA5101">
        <v>386.66895277759852</v>
      </c>
      <c r="BB5101">
        <v>284.67715959027191</v>
      </c>
      <c r="BC5101">
        <v>1</v>
      </c>
      <c r="BD5101">
        <v>45.170884448087847</v>
      </c>
      <c r="BE5101">
        <v>99.541529295575856</v>
      </c>
      <c r="BF5101">
        <v>16.248480474013871</v>
      </c>
      <c r="BG5101">
        <v>4.8662249997982325</v>
      </c>
      <c r="BH5101">
        <v>410.70908854203077</v>
      </c>
      <c r="BI5101">
        <v>0.19999999999999998</v>
      </c>
      <c r="BJ5101">
        <v>2755.7918203258878</v>
      </c>
      <c r="BK5101">
        <v>687.50785392925184</v>
      </c>
      <c r="BL5101">
        <v>926.75593259144216</v>
      </c>
      <c r="BM5101">
        <v>1087.9376570900215</v>
      </c>
      <c r="BN5101">
        <v>131.45862991818026</v>
      </c>
      <c r="BO5101">
        <v>26.005124264625799</v>
      </c>
      <c r="BP5101">
        <v>4.9028048181875172E-2</v>
      </c>
      <c r="BQ5101">
        <v>100</v>
      </c>
      <c r="BR5101">
        <v>374.85281675541103</v>
      </c>
      <c r="BS5101">
        <v>5.5224278150562384E-2</v>
      </c>
      <c r="BT5101">
        <v>3.2505992612709726E-4</v>
      </c>
      <c r="BU5101">
        <v>0</v>
      </c>
      <c r="BV5101">
        <v>0.56057494121694196</v>
      </c>
      <c r="BW5101">
        <v>15.497544493742204</v>
      </c>
      <c r="BX5101">
        <v>38.549008216009405</v>
      </c>
      <c r="BY5101">
        <v>34.488978722350943</v>
      </c>
      <c r="BZ5101">
        <v>1133.3677265685078</v>
      </c>
      <c r="CA5101">
        <v>304.75476265181123</v>
      </c>
      <c r="CB5101">
        <v>228.50292069026435</v>
      </c>
      <c r="CC5101" s="156">
        <v>1.04</v>
      </c>
      <c r="CD5101">
        <v>1800</v>
      </c>
      <c r="CE5101">
        <v>0.23049878346324304</v>
      </c>
      <c r="CF5101">
        <v>6.0938977493652899</v>
      </c>
      <c r="CG5101">
        <v>0.22364995171737392</v>
      </c>
      <c r="CH5101">
        <v>25.961523827292126</v>
      </c>
      <c r="CI5101">
        <v>6</v>
      </c>
    </row>
    <row r="5102" spans="47:87" x14ac:dyDescent="0.3">
      <c r="AU5102">
        <v>0.3</v>
      </c>
      <c r="AV5102">
        <v>21.295730315873794</v>
      </c>
      <c r="AW5102">
        <v>0.25345904193133628</v>
      </c>
      <c r="AX5102">
        <v>1.2545425447347374</v>
      </c>
      <c r="AY5102">
        <v>353.15840768077192</v>
      </c>
      <c r="AZ5102">
        <v>9.0077206302283899E-2</v>
      </c>
      <c r="BA5102">
        <v>466.60233564884203</v>
      </c>
      <c r="BB5102">
        <v>226.42879264975318</v>
      </c>
      <c r="BC5102">
        <v>1</v>
      </c>
      <c r="BD5102">
        <v>36.157358832449098</v>
      </c>
      <c r="BE5102">
        <v>87.366800395330003</v>
      </c>
      <c r="BF5102">
        <v>23.909636866242437</v>
      </c>
      <c r="BG5102">
        <v>6.0138879437565143</v>
      </c>
      <c r="BH5102">
        <v>454.90326343208039</v>
      </c>
      <c r="BI5102">
        <v>0.20000000000000009</v>
      </c>
      <c r="BJ5102">
        <v>2835.6354431813056</v>
      </c>
      <c r="BK5102">
        <v>659.82357931413901</v>
      </c>
      <c r="BL5102">
        <v>896.10182973422945</v>
      </c>
      <c r="BM5102">
        <v>782.14517941877398</v>
      </c>
      <c r="BN5102">
        <v>88.000807726416454</v>
      </c>
      <c r="BO5102">
        <v>23.088537050697106</v>
      </c>
      <c r="BP5102">
        <v>1.6407700902613533E-2</v>
      </c>
      <c r="BQ5102">
        <v>100</v>
      </c>
      <c r="BR5102">
        <v>325.91753121472016</v>
      </c>
      <c r="BS5102">
        <v>5.3903815364255585E-2</v>
      </c>
      <c r="BT5102">
        <v>2.9926342690989852E-4</v>
      </c>
      <c r="BU5102">
        <v>0</v>
      </c>
      <c r="BV5102">
        <v>0.55035401213118507</v>
      </c>
      <c r="BW5102">
        <v>14.021602693893595</v>
      </c>
      <c r="BX5102">
        <v>35.293864746572289</v>
      </c>
      <c r="BY5102">
        <v>33.728936975017227</v>
      </c>
      <c r="BZ5102">
        <v>1290.7750839331006</v>
      </c>
      <c r="CA5102">
        <v>321.34623787162764</v>
      </c>
      <c r="CB5102">
        <v>236.70434897930394</v>
      </c>
      <c r="CC5102" s="156">
        <v>0.99</v>
      </c>
      <c r="CD5102">
        <v>2830</v>
      </c>
      <c r="CE5102" t="s">
        <v>479</v>
      </c>
      <c r="CF5102">
        <v>-0.25834603530130629</v>
      </c>
      <c r="CG5102">
        <v>-1.0330372937517913E-2</v>
      </c>
      <c r="CH5102">
        <v>-25.234102592213592</v>
      </c>
      <c r="CI5102" t="s">
        <v>479</v>
      </c>
    </row>
    <row r="5103" spans="47:87" x14ac:dyDescent="0.3">
      <c r="AU5103">
        <v>0.3</v>
      </c>
      <c r="AV5103">
        <v>20.043125751089832</v>
      </c>
      <c r="AW5103">
        <v>0.32992609867522987</v>
      </c>
      <c r="AX5103">
        <v>2.322827643314942</v>
      </c>
      <c r="AY5103">
        <v>357.36419808825997</v>
      </c>
      <c r="AZ5103">
        <v>0.10895103662602737</v>
      </c>
      <c r="BA5103">
        <v>424.36649844608621</v>
      </c>
      <c r="BB5103">
        <v>374.02116769816791</v>
      </c>
      <c r="BC5103">
        <v>1</v>
      </c>
      <c r="BD5103">
        <v>46.236659963537747</v>
      </c>
      <c r="BE5103">
        <v>77.409449454719521</v>
      </c>
      <c r="BF5103">
        <v>11.413684623084986</v>
      </c>
      <c r="BG5103">
        <v>4.8769340483888071</v>
      </c>
      <c r="BH5103">
        <v>436.3714211000306</v>
      </c>
      <c r="BI5103">
        <v>0.20000000000000007</v>
      </c>
      <c r="BJ5103">
        <v>2758.849744457325</v>
      </c>
      <c r="BK5103">
        <v>685.35485666183126</v>
      </c>
      <c r="BL5103">
        <v>924.42975626796601</v>
      </c>
      <c r="BM5103">
        <v>1004.6020027295483</v>
      </c>
      <c r="BN5103">
        <v>145.6271532086144</v>
      </c>
      <c r="BO5103">
        <v>29.777955959022005</v>
      </c>
      <c r="BP5103">
        <v>5.4919725770956267E-2</v>
      </c>
      <c r="BQ5103">
        <v>100</v>
      </c>
      <c r="BR5103">
        <v>319.6453133348931</v>
      </c>
      <c r="BS5103">
        <v>5.2152095858943509E-2</v>
      </c>
      <c r="BT5103">
        <v>2.972655757733698E-4</v>
      </c>
      <c r="BU5103">
        <v>0</v>
      </c>
      <c r="BV5103">
        <v>0.56702231392103086</v>
      </c>
      <c r="BW5103">
        <v>14.138710721512851</v>
      </c>
      <c r="BX5103">
        <v>32.934363702504925</v>
      </c>
      <c r="BY5103">
        <v>27.699809503226156</v>
      </c>
      <c r="BZ5103">
        <v>1305.7672808314881</v>
      </c>
      <c r="CA5103">
        <v>427.06611794558387</v>
      </c>
      <c r="CB5103">
        <v>244.57846713947612</v>
      </c>
      <c r="CC5103" s="156">
        <v>0.98</v>
      </c>
      <c r="CD5103">
        <v>2020</v>
      </c>
      <c r="CE5103">
        <v>-5.6355104909891152E-2</v>
      </c>
      <c r="CF5103">
        <v>0.85080125089965364</v>
      </c>
      <c r="CG5103">
        <v>2.8082540983586507E-2</v>
      </c>
      <c r="CH5103">
        <v>-21.830740317600689</v>
      </c>
      <c r="CI5103" t="s">
        <v>479</v>
      </c>
    </row>
    <row r="5104" spans="47:87" x14ac:dyDescent="0.3">
      <c r="AU5104">
        <v>0.3</v>
      </c>
      <c r="AV5104">
        <v>18.993560471983841</v>
      </c>
      <c r="AW5104">
        <v>0.31278874068942636</v>
      </c>
      <c r="AX5104">
        <v>1.6371432730574387</v>
      </c>
      <c r="AY5104">
        <v>340.30382416731908</v>
      </c>
      <c r="AZ5104">
        <v>0.10294281157371812</v>
      </c>
      <c r="BA5104">
        <v>458.02781579541215</v>
      </c>
      <c r="BB5104">
        <v>295.6035797656765</v>
      </c>
      <c r="BC5104">
        <v>1</v>
      </c>
      <c r="BD5104">
        <v>54.817366419052945</v>
      </c>
      <c r="BE5104">
        <v>97.597923036167614</v>
      </c>
      <c r="BF5104">
        <v>22.89692421857082</v>
      </c>
      <c r="BG5104">
        <v>5.2824558799583032</v>
      </c>
      <c r="BH5104">
        <v>441.04885224159108</v>
      </c>
      <c r="BI5104">
        <v>0.2</v>
      </c>
      <c r="BJ5104">
        <v>3274.0768643010633</v>
      </c>
      <c r="BK5104">
        <v>697.01868824123301</v>
      </c>
      <c r="BL5104">
        <v>905.20078861603793</v>
      </c>
      <c r="BM5104">
        <v>993.0054875717309</v>
      </c>
      <c r="BN5104">
        <v>233.20184753185956</v>
      </c>
      <c r="BO5104">
        <v>27.86364041807688</v>
      </c>
      <c r="BP5104">
        <v>9.6669767207028981E-2</v>
      </c>
      <c r="BQ5104">
        <v>100</v>
      </c>
      <c r="BR5104">
        <v>364.13480966809863</v>
      </c>
      <c r="BS5104">
        <v>4.9163096395645985E-2</v>
      </c>
      <c r="BT5104">
        <v>2.9879757570079802E-4</v>
      </c>
      <c r="BU5104">
        <v>23.073021754715906</v>
      </c>
      <c r="BV5104">
        <v>0.58396514609849581</v>
      </c>
      <c r="BW5104">
        <v>14.702573374983123</v>
      </c>
      <c r="BX5104">
        <v>38.629729725793304</v>
      </c>
      <c r="BY5104">
        <v>31.033411098536899</v>
      </c>
      <c r="BZ5104">
        <v>868.63809061330221</v>
      </c>
      <c r="CA5104">
        <v>213.95044259329728</v>
      </c>
      <c r="CB5104">
        <v>236.78455398228709</v>
      </c>
      <c r="CC5104" s="156">
        <v>1.1299999999999999</v>
      </c>
      <c r="CD5104">
        <v>250</v>
      </c>
      <c r="CE5104">
        <v>0.23874648677816079</v>
      </c>
      <c r="CF5104">
        <v>8.2809053395939607</v>
      </c>
      <c r="CG5104">
        <v>0.29096798337208013</v>
      </c>
      <c r="CH5104">
        <v>37.599337600115874</v>
      </c>
      <c r="CI5104">
        <v>5</v>
      </c>
    </row>
    <row r="5105" spans="47:87" x14ac:dyDescent="0.3">
      <c r="AU5105">
        <v>0.3</v>
      </c>
      <c r="AV5105">
        <v>20.25363711056222</v>
      </c>
      <c r="AW5105">
        <v>0.39593634187305582</v>
      </c>
      <c r="AX5105">
        <v>1.4637312649366903</v>
      </c>
      <c r="AY5105">
        <v>369.19108063997152</v>
      </c>
      <c r="AZ5105">
        <v>8.5807380107181988E-2</v>
      </c>
      <c r="BA5105">
        <v>399.30527858340309</v>
      </c>
      <c r="BB5105">
        <v>260.24939426633603</v>
      </c>
      <c r="BC5105">
        <v>1</v>
      </c>
      <c r="BD5105">
        <v>42.365415917403418</v>
      </c>
      <c r="BE5105">
        <v>106.37452978235835</v>
      </c>
      <c r="BF5105">
        <v>15.842201388342071</v>
      </c>
      <c r="BG5105">
        <v>6.978072044302678</v>
      </c>
      <c r="BH5105">
        <v>446.77199149441225</v>
      </c>
      <c r="BI5105">
        <v>0.2</v>
      </c>
      <c r="BJ5105">
        <v>2974.0966864787974</v>
      </c>
      <c r="BK5105">
        <v>697.21832162217538</v>
      </c>
      <c r="BL5105">
        <v>903.19443289377898</v>
      </c>
      <c r="BM5105">
        <v>984.66912656943396</v>
      </c>
      <c r="BN5105">
        <v>151.05378331481151</v>
      </c>
      <c r="BO5105">
        <v>36.00798514090323</v>
      </c>
      <c r="BP5105">
        <v>3.309859418546332E-2</v>
      </c>
      <c r="BQ5105">
        <v>100</v>
      </c>
      <c r="BR5105">
        <v>394.95363800242046</v>
      </c>
      <c r="BS5105">
        <v>5.5071843305386385E-2</v>
      </c>
      <c r="BT5105">
        <v>3.1024695317760805E-4</v>
      </c>
      <c r="BU5105">
        <v>0</v>
      </c>
      <c r="BV5105">
        <v>0.55137114126051101</v>
      </c>
      <c r="BW5105">
        <v>14.651847969411447</v>
      </c>
      <c r="BX5105">
        <v>38.044902897403503</v>
      </c>
      <c r="BY5105">
        <v>30.89946473314107</v>
      </c>
      <c r="BZ5105">
        <v>1059.1875562841317</v>
      </c>
      <c r="CA5105">
        <v>274.73079992118346</v>
      </c>
      <c r="CB5105">
        <v>222.09252609262936</v>
      </c>
      <c r="CC5105" s="156">
        <v>1.02</v>
      </c>
      <c r="CD5105">
        <v>2490</v>
      </c>
      <c r="CE5105">
        <v>1.3344342806775877E-4</v>
      </c>
      <c r="CF5105">
        <v>1.8299333138233291</v>
      </c>
      <c r="CG5105">
        <v>6.0580087890985047E-2</v>
      </c>
      <c r="CH5105">
        <v>-15.364904526322107</v>
      </c>
      <c r="CI5105" t="s">
        <v>479</v>
      </c>
    </row>
    <row r="5106" spans="47:87" x14ac:dyDescent="0.3">
      <c r="AU5106">
        <v>0.3</v>
      </c>
      <c r="AV5106">
        <v>19.804870444922891</v>
      </c>
      <c r="AW5106">
        <v>0.28320061599013141</v>
      </c>
      <c r="AX5106">
        <v>1.2568668131062894</v>
      </c>
      <c r="AY5106">
        <v>341.10013768027449</v>
      </c>
      <c r="AZ5106">
        <v>8.6590880296788478E-2</v>
      </c>
      <c r="BA5106">
        <v>406.4177627816897</v>
      </c>
      <c r="BB5106">
        <v>360.43401326082136</v>
      </c>
      <c r="BC5106">
        <v>1</v>
      </c>
      <c r="BD5106">
        <v>38.293082547813128</v>
      </c>
      <c r="BE5106">
        <v>94.561150738296178</v>
      </c>
      <c r="BF5106">
        <v>11.817264375034926</v>
      </c>
      <c r="BG5106">
        <v>6.058555777497002</v>
      </c>
      <c r="BH5106">
        <v>397.11607929523598</v>
      </c>
      <c r="BI5106">
        <v>0.20000000000000004</v>
      </c>
      <c r="BJ5106">
        <v>2628.6797582976733</v>
      </c>
      <c r="BK5106">
        <v>695.86902797766356</v>
      </c>
      <c r="BL5106">
        <v>902.81763883869735</v>
      </c>
      <c r="BM5106">
        <v>989.39295188209474</v>
      </c>
      <c r="BN5106">
        <v>113.24972711615109</v>
      </c>
      <c r="BO5106">
        <v>25.615413380003787</v>
      </c>
      <c r="BP5106">
        <v>4.0533847432242961E-2</v>
      </c>
      <c r="BQ5106">
        <v>100</v>
      </c>
      <c r="BR5106">
        <v>413.52218304278495</v>
      </c>
      <c r="BS5106">
        <v>5.5865781339684367E-2</v>
      </c>
      <c r="BT5106">
        <v>2.9593165648746534E-4</v>
      </c>
      <c r="BU5106">
        <v>69.344753573043249</v>
      </c>
      <c r="BV5106">
        <v>0.53228894397346116</v>
      </c>
      <c r="BW5106">
        <v>15.392177298576545</v>
      </c>
      <c r="BX5106">
        <v>35.357819501217513</v>
      </c>
      <c r="BY5106">
        <v>30.076641879750117</v>
      </c>
      <c r="BZ5106">
        <v>1129.1310986224123</v>
      </c>
      <c r="CA5106">
        <v>176.22062449308001</v>
      </c>
      <c r="CB5106">
        <v>230.88192646988199</v>
      </c>
      <c r="CC5106" s="156">
        <v>0.94</v>
      </c>
      <c r="CD5106">
        <v>1370</v>
      </c>
      <c r="CE5106">
        <v>0.22078950387093599</v>
      </c>
      <c r="CF5106">
        <v>7.1861232062513931</v>
      </c>
      <c r="CG5106">
        <v>0.26329564380907305</v>
      </c>
      <c r="CH5106">
        <v>36.552657791582206</v>
      </c>
      <c r="CI5106">
        <v>5</v>
      </c>
    </row>
    <row r="5107" spans="47:87" x14ac:dyDescent="0.3">
      <c r="AU5107">
        <v>0.3</v>
      </c>
      <c r="AV5107">
        <v>21.375365729444827</v>
      </c>
      <c r="AW5107">
        <v>0.35362461314770544</v>
      </c>
      <c r="AX5107">
        <v>1.6774986732737933</v>
      </c>
      <c r="AY5107">
        <v>323.4842706468396</v>
      </c>
      <c r="AZ5107">
        <v>0.11062146169165181</v>
      </c>
      <c r="BA5107">
        <v>403.65226069583554</v>
      </c>
      <c r="BB5107">
        <v>265.31656299379978</v>
      </c>
      <c r="BC5107">
        <v>1</v>
      </c>
      <c r="BD5107">
        <v>43.520940698694531</v>
      </c>
      <c r="BE5107">
        <v>96.838694937473505</v>
      </c>
      <c r="BF5107">
        <v>19.335613916884693</v>
      </c>
      <c r="BG5107">
        <v>5.370039737767625</v>
      </c>
      <c r="BH5107">
        <v>393.4920551396641</v>
      </c>
      <c r="BI5107">
        <v>0.2</v>
      </c>
      <c r="BJ5107">
        <v>2349.4177738799731</v>
      </c>
      <c r="BK5107">
        <v>686.41215813652605</v>
      </c>
      <c r="BL5107">
        <v>957.10291148730096</v>
      </c>
      <c r="BM5107">
        <v>1000.7204350823979</v>
      </c>
      <c r="BN5107">
        <v>127.49394607473108</v>
      </c>
      <c r="BO5107">
        <v>31.935114793336801</v>
      </c>
      <c r="BP5107">
        <v>5.6684161808406013E-2</v>
      </c>
      <c r="BQ5107">
        <v>100</v>
      </c>
      <c r="BR5107">
        <v>329.85890333493359</v>
      </c>
      <c r="BS5107">
        <v>4.8897716340388656E-2</v>
      </c>
      <c r="BT5107">
        <v>3.2433328632420388E-4</v>
      </c>
      <c r="BU5107">
        <v>0</v>
      </c>
      <c r="BV5107">
        <v>0.58478070633350476</v>
      </c>
      <c r="BW5107">
        <v>14.857100151464895</v>
      </c>
      <c r="BX5107">
        <v>34.516846597785843</v>
      </c>
      <c r="BY5107">
        <v>31.958424044097093</v>
      </c>
      <c r="BZ5107">
        <v>1164.3375914531516</v>
      </c>
      <c r="CA5107">
        <v>336.77151912459988</v>
      </c>
      <c r="CB5107">
        <v>243.34327328469871</v>
      </c>
      <c r="CC5107" s="156">
        <v>0.82</v>
      </c>
      <c r="CD5107">
        <v>2340</v>
      </c>
      <c r="CE5107">
        <v>7.9354218303633761E-2</v>
      </c>
      <c r="CF5107">
        <v>3.6176282590435642</v>
      </c>
      <c r="CG5107">
        <v>0.11540047149333135</v>
      </c>
      <c r="CH5107">
        <v>-5.2620138713874214</v>
      </c>
      <c r="CI5107" t="s">
        <v>479</v>
      </c>
    </row>
    <row r="5108" spans="47:87" x14ac:dyDescent="0.3">
      <c r="AU5108">
        <v>0.3</v>
      </c>
      <c r="AV5108">
        <v>18.718333253157724</v>
      </c>
      <c r="AW5108">
        <v>0.35869825878266748</v>
      </c>
      <c r="AX5108">
        <v>1.4050276344778674</v>
      </c>
      <c r="AY5108">
        <v>316.83329072942649</v>
      </c>
      <c r="AZ5108">
        <v>8.7783142975630543E-2</v>
      </c>
      <c r="BA5108">
        <v>359.11614598474756</v>
      </c>
      <c r="BB5108">
        <v>384.33786371477942</v>
      </c>
      <c r="BC5108">
        <v>1</v>
      </c>
      <c r="BD5108">
        <v>36.627982849491772</v>
      </c>
      <c r="BE5108">
        <v>94.532100603016943</v>
      </c>
      <c r="BF5108">
        <v>23.985660228241436</v>
      </c>
      <c r="BG5108">
        <v>5.1919411426713591</v>
      </c>
      <c r="BH5108">
        <v>443.34915338595027</v>
      </c>
      <c r="BI5108">
        <v>0.2</v>
      </c>
      <c r="BJ5108">
        <v>2911.0349281858448</v>
      </c>
      <c r="BK5108">
        <v>687.99666256348405</v>
      </c>
      <c r="BL5108">
        <v>854.65646365379177</v>
      </c>
      <c r="BM5108">
        <v>849.90918270845896</v>
      </c>
      <c r="BN5108">
        <v>165.45279411975065</v>
      </c>
      <c r="BO5108">
        <v>32.532397100330591</v>
      </c>
      <c r="BP5108">
        <v>4.0738026456911679E-2</v>
      </c>
      <c r="BQ5108">
        <v>100</v>
      </c>
      <c r="BR5108">
        <v>315.83315340121874</v>
      </c>
      <c r="BS5108">
        <v>6.2118863119494945E-2</v>
      </c>
      <c r="BT5108">
        <v>2.9701420384902253E-4</v>
      </c>
      <c r="BU5108">
        <v>27.549946008176171</v>
      </c>
      <c r="BV5108">
        <v>0.52632626112113667</v>
      </c>
      <c r="BW5108">
        <v>14.941465604275582</v>
      </c>
      <c r="BX5108">
        <v>35.998559313226664</v>
      </c>
      <c r="BY5108">
        <v>38.603363553694869</v>
      </c>
      <c r="BZ5108">
        <v>870.33441311049921</v>
      </c>
      <c r="CA5108">
        <v>284.0937402871607</v>
      </c>
      <c r="CB5108">
        <v>257.7842697452802</v>
      </c>
      <c r="CC5108" s="156">
        <v>1.1599999999999999</v>
      </c>
      <c r="CD5108">
        <v>1330</v>
      </c>
      <c r="CE5108">
        <v>0.10447909724190896</v>
      </c>
      <c r="CF5108">
        <v>4.8096885582291673</v>
      </c>
      <c r="CG5108">
        <v>0.14040048193654778</v>
      </c>
      <c r="CH5108">
        <v>-0.68698396030636699</v>
      </c>
      <c r="CI5108" t="s">
        <v>479</v>
      </c>
    </row>
    <row r="5109" spans="47:87" x14ac:dyDescent="0.3">
      <c r="AU5109">
        <v>0.3</v>
      </c>
      <c r="AV5109">
        <v>18.483735731131109</v>
      </c>
      <c r="AW5109">
        <v>0.30948006301382397</v>
      </c>
      <c r="AX5109">
        <v>0.93625066619820441</v>
      </c>
      <c r="AY5109">
        <v>332.08909650733818</v>
      </c>
      <c r="AZ5109">
        <v>0.11714774874734923</v>
      </c>
      <c r="BA5109">
        <v>428.08223448968283</v>
      </c>
      <c r="BB5109">
        <v>413.88758813404741</v>
      </c>
      <c r="BC5109">
        <v>1</v>
      </c>
      <c r="BD5109">
        <v>40.593124943778562</v>
      </c>
      <c r="BE5109">
        <v>72.146231586411574</v>
      </c>
      <c r="BF5109">
        <v>21.602676758178987</v>
      </c>
      <c r="BG5109">
        <v>6.8693386176169033</v>
      </c>
      <c r="BH5109">
        <v>502.11501498843552</v>
      </c>
      <c r="BI5109">
        <v>0.2</v>
      </c>
      <c r="BJ5109">
        <v>3163.5045418776499</v>
      </c>
      <c r="BK5109">
        <v>687.78921327175181</v>
      </c>
      <c r="BL5109">
        <v>816.63749578173952</v>
      </c>
      <c r="BM5109">
        <v>1029.7130019240788</v>
      </c>
      <c r="BN5109">
        <v>126.3093793782387</v>
      </c>
      <c r="BO5109">
        <v>27.875126008840386</v>
      </c>
      <c r="BP5109">
        <v>5.8414143253239584E-2</v>
      </c>
      <c r="BQ5109">
        <v>100</v>
      </c>
      <c r="BR5109">
        <v>371.42980481749754</v>
      </c>
      <c r="BS5109">
        <v>5.8742243584501759E-2</v>
      </c>
      <c r="BT5109">
        <v>3.1048931284142985E-4</v>
      </c>
      <c r="BU5109">
        <v>0</v>
      </c>
      <c r="BV5109">
        <v>0.56217965959137473</v>
      </c>
      <c r="BW5109">
        <v>14.549809666046619</v>
      </c>
      <c r="BX5109">
        <v>35.561595164185093</v>
      </c>
      <c r="BY5109">
        <v>29.132162274348893</v>
      </c>
      <c r="BZ5109">
        <v>1002.133910603705</v>
      </c>
      <c r="CA5109">
        <v>313.86010077632608</v>
      </c>
      <c r="CB5109">
        <v>227.45761908817462</v>
      </c>
      <c r="CC5109" s="156">
        <v>0.99</v>
      </c>
      <c r="CD5109">
        <v>1200</v>
      </c>
      <c r="CE5109">
        <v>6.8341450727909647E-2</v>
      </c>
      <c r="CF5109">
        <v>2.9989625230066497</v>
      </c>
      <c r="CG5109">
        <v>0.10475711044483495</v>
      </c>
      <c r="CH5109">
        <v>-7.8591189634835397</v>
      </c>
      <c r="CI5109" t="s">
        <v>479</v>
      </c>
    </row>
    <row r="5110" spans="47:87" x14ac:dyDescent="0.3">
      <c r="AU5110">
        <v>0.3</v>
      </c>
      <c r="AV5110">
        <v>19.737541873628174</v>
      </c>
      <c r="AW5110">
        <v>0.33109268443700035</v>
      </c>
      <c r="AX5110">
        <v>0.67709856062022777</v>
      </c>
      <c r="AY5110">
        <v>344.9124098183529</v>
      </c>
      <c r="AZ5110">
        <v>9.3535214387139007E-2</v>
      </c>
      <c r="BA5110">
        <v>481.47999438132507</v>
      </c>
      <c r="BB5110">
        <v>422.37860797754422</v>
      </c>
      <c r="BC5110">
        <v>1</v>
      </c>
      <c r="BD5110">
        <v>52.09034673131162</v>
      </c>
      <c r="BE5110">
        <v>125.79535053052793</v>
      </c>
      <c r="BF5110">
        <v>16.109519590659172</v>
      </c>
      <c r="BG5110">
        <v>3.0880255258428364</v>
      </c>
      <c r="BH5110">
        <v>375.88987546515585</v>
      </c>
      <c r="BI5110">
        <v>0.19999999999999998</v>
      </c>
      <c r="BJ5110">
        <v>2221.956745874365</v>
      </c>
      <c r="BK5110">
        <v>680.55389126690261</v>
      </c>
      <c r="BL5110">
        <v>896.05689400541735</v>
      </c>
      <c r="BM5110">
        <v>916.02551457650611</v>
      </c>
      <c r="BN5110">
        <v>144.74195760559016</v>
      </c>
      <c r="BO5110">
        <v>29.889408383775091</v>
      </c>
      <c r="BP5110">
        <v>5.4443057335871854E-2</v>
      </c>
      <c r="BQ5110">
        <v>100</v>
      </c>
      <c r="BR5110">
        <v>324.57692706554587</v>
      </c>
      <c r="BS5110">
        <v>5.4715827006265642E-2</v>
      </c>
      <c r="BT5110">
        <v>3.2171784191300037E-4</v>
      </c>
      <c r="BU5110">
        <v>0</v>
      </c>
      <c r="BV5110">
        <v>0.55539429136044915</v>
      </c>
      <c r="BW5110">
        <v>15.790014352506297</v>
      </c>
      <c r="BX5110">
        <v>36.404862327327635</v>
      </c>
      <c r="BY5110">
        <v>29.886604346407271</v>
      </c>
      <c r="BZ5110">
        <v>879.71950788983236</v>
      </c>
      <c r="CA5110">
        <v>324.67362541296853</v>
      </c>
      <c r="CB5110">
        <v>232.63868467985526</v>
      </c>
      <c r="CC5110" s="156">
        <v>0.85</v>
      </c>
      <c r="CD5110">
        <v>1170</v>
      </c>
      <c r="CE5110">
        <v>0.44018949185917733</v>
      </c>
      <c r="CF5110">
        <v>7.8357551727947943</v>
      </c>
      <c r="CG5110">
        <v>0.37688946576796473</v>
      </c>
      <c r="CH5110">
        <v>37.086871056906006</v>
      </c>
      <c r="CI5110">
        <v>3</v>
      </c>
    </row>
    <row r="5111" spans="47:87" x14ac:dyDescent="0.3">
      <c r="AU5111">
        <v>0.3</v>
      </c>
      <c r="AV5111">
        <v>22.103042872384421</v>
      </c>
      <c r="AW5111">
        <v>0.32576371881468424</v>
      </c>
      <c r="AX5111">
        <v>1.563508932265903</v>
      </c>
      <c r="AY5111">
        <v>315.68448407158502</v>
      </c>
      <c r="AZ5111">
        <v>9.1808079301322773E-2</v>
      </c>
      <c r="BA5111">
        <v>416.70456161512209</v>
      </c>
      <c r="BB5111">
        <v>386.11207148502996</v>
      </c>
      <c r="BC5111">
        <v>1</v>
      </c>
      <c r="BD5111">
        <v>48.885192043517364</v>
      </c>
      <c r="BE5111">
        <v>104.02994996114037</v>
      </c>
      <c r="BF5111">
        <v>14.75517316632382</v>
      </c>
      <c r="BG5111">
        <v>6.5683835427074122</v>
      </c>
      <c r="BH5111">
        <v>406.0098040924974</v>
      </c>
      <c r="BI5111">
        <v>0.19999999999999996</v>
      </c>
      <c r="BJ5111">
        <v>2663.9685565234977</v>
      </c>
      <c r="BK5111">
        <v>698.70527070969285</v>
      </c>
      <c r="BL5111">
        <v>915.97857448071579</v>
      </c>
      <c r="BM5111">
        <v>988.87098202168545</v>
      </c>
      <c r="BN5111">
        <v>115.96109323418423</v>
      </c>
      <c r="BO5111">
        <v>29.231645272293925</v>
      </c>
      <c r="BP5111">
        <v>7.5008204660375222E-2</v>
      </c>
      <c r="BQ5111">
        <v>100</v>
      </c>
      <c r="BR5111">
        <v>337.27646123939951</v>
      </c>
      <c r="BS5111">
        <v>6.0075772349922403E-2</v>
      </c>
      <c r="BT5111">
        <v>3.0895843846356696E-4</v>
      </c>
      <c r="BU5111">
        <v>0</v>
      </c>
      <c r="BV5111">
        <v>0.53958181356178947</v>
      </c>
      <c r="BW5111">
        <v>15.058223464414732</v>
      </c>
      <c r="BX5111">
        <v>35.300006483764101</v>
      </c>
      <c r="BY5111">
        <v>29.804970123386394</v>
      </c>
      <c r="BZ5111">
        <v>927.90439703193852</v>
      </c>
      <c r="CA5111">
        <v>325.87085659920183</v>
      </c>
      <c r="CB5111">
        <v>243.36104558678969</v>
      </c>
      <c r="CC5111" s="156">
        <v>1.0900000000000001</v>
      </c>
      <c r="CD5111">
        <v>1340</v>
      </c>
      <c r="CE5111">
        <v>0.16958963140820282</v>
      </c>
      <c r="CF5111">
        <v>6.0232770757648311</v>
      </c>
      <c r="CG5111">
        <v>0.20671132301688014</v>
      </c>
      <c r="CH5111">
        <v>21.386683242476582</v>
      </c>
      <c r="CI5111">
        <v>8</v>
      </c>
    </row>
    <row r="5112" spans="47:87" x14ac:dyDescent="0.3">
      <c r="AU5112">
        <v>0.3</v>
      </c>
      <c r="AV5112">
        <v>19.139798709886843</v>
      </c>
      <c r="AW5112">
        <v>0.31483472846467869</v>
      </c>
      <c r="AX5112">
        <v>0.97777796176307996</v>
      </c>
      <c r="AY5112">
        <v>377.40032393736061</v>
      </c>
      <c r="AZ5112">
        <v>0.10362555405146334</v>
      </c>
      <c r="BA5112">
        <v>470.01378607164884</v>
      </c>
      <c r="BB5112">
        <v>468.99225346185744</v>
      </c>
      <c r="BC5112">
        <v>1</v>
      </c>
      <c r="BD5112">
        <v>44.596324372344412</v>
      </c>
      <c r="BE5112">
        <v>98.246169701838312</v>
      </c>
      <c r="BF5112">
        <v>8.4742789164329508</v>
      </c>
      <c r="BG5112">
        <v>3.1008657075519936</v>
      </c>
      <c r="BH5112">
        <v>379.52164167526553</v>
      </c>
      <c r="BI5112">
        <v>0.19999999999999996</v>
      </c>
      <c r="BJ5112">
        <v>2605.5924410336015</v>
      </c>
      <c r="BK5112">
        <v>668.02486077259084</v>
      </c>
      <c r="BL5112">
        <v>893.96812278017683</v>
      </c>
      <c r="BM5112">
        <v>874.82629968764411</v>
      </c>
      <c r="BN5112">
        <v>241.74947848680347</v>
      </c>
      <c r="BO5112">
        <v>28.202618209910501</v>
      </c>
      <c r="BP5112">
        <v>7.8285198423402785E-2</v>
      </c>
      <c r="BQ5112">
        <v>100</v>
      </c>
      <c r="BR5112">
        <v>359.38390815126115</v>
      </c>
      <c r="BS5112">
        <v>5.3044199607926244E-2</v>
      </c>
      <c r="BT5112">
        <v>3.3757246180244271E-4</v>
      </c>
      <c r="BU5112">
        <v>94.223775163751256</v>
      </c>
      <c r="BV5112">
        <v>0.5696996005402184</v>
      </c>
      <c r="BW5112">
        <v>15.148488242099994</v>
      </c>
      <c r="BX5112">
        <v>37.882370056159637</v>
      </c>
      <c r="BY5112">
        <v>39.387650746916108</v>
      </c>
      <c r="BZ5112">
        <v>1091.4300568387298</v>
      </c>
      <c r="CA5112">
        <v>232.33752197589186</v>
      </c>
      <c r="CB5112">
        <v>221.17422286080256</v>
      </c>
      <c r="CC5112" s="156">
        <v>0.95</v>
      </c>
      <c r="CD5112">
        <v>1330</v>
      </c>
      <c r="CE5112">
        <v>0.17562922485619215</v>
      </c>
      <c r="CF5112">
        <v>5.2339387182368826</v>
      </c>
      <c r="CG5112">
        <v>0.23351480706648747</v>
      </c>
      <c r="CH5112">
        <v>11.829784996638935</v>
      </c>
      <c r="CI5112">
        <v>8</v>
      </c>
    </row>
    <row r="5113" spans="47:87" x14ac:dyDescent="0.3">
      <c r="AU5113">
        <v>0.3</v>
      </c>
      <c r="AV5113">
        <v>20.882475498611861</v>
      </c>
      <c r="AW5113">
        <v>0.27631127012666723</v>
      </c>
      <c r="AX5113">
        <v>1.6440970156193306</v>
      </c>
      <c r="AY5113">
        <v>312.71692042918602</v>
      </c>
      <c r="AZ5113">
        <v>9.3376757561402873E-2</v>
      </c>
      <c r="BA5113">
        <v>417.59965310149295</v>
      </c>
      <c r="BB5113">
        <v>322.40553485532877</v>
      </c>
      <c r="BC5113">
        <v>1</v>
      </c>
      <c r="BD5113">
        <v>38.781895601478553</v>
      </c>
      <c r="BE5113">
        <v>93.586093402787071</v>
      </c>
      <c r="BF5113">
        <v>17.682084695905839</v>
      </c>
      <c r="BG5113">
        <v>3.0250167685939009</v>
      </c>
      <c r="BH5113">
        <v>384.99659143785834</v>
      </c>
      <c r="BI5113">
        <v>0.19999999999999998</v>
      </c>
      <c r="BJ5113">
        <v>2164.0848854727783</v>
      </c>
      <c r="BK5113">
        <v>680.19736429910824</v>
      </c>
      <c r="BL5113">
        <v>850.21743839856333</v>
      </c>
      <c r="BM5113">
        <v>801.79639451340518</v>
      </c>
      <c r="BN5113">
        <v>170.57812948120903</v>
      </c>
      <c r="BO5113">
        <v>24.893215277867778</v>
      </c>
      <c r="BP5113">
        <v>5.152482672730023E-2</v>
      </c>
      <c r="BQ5113">
        <v>100</v>
      </c>
      <c r="BR5113">
        <v>326.910615951323</v>
      </c>
      <c r="BS5113">
        <v>5.1856718925929961E-2</v>
      </c>
      <c r="BT5113">
        <v>3.1832974036633455E-4</v>
      </c>
      <c r="BU5113">
        <v>0</v>
      </c>
      <c r="BV5113">
        <v>0.5403684938580241</v>
      </c>
      <c r="BW5113">
        <v>15.850989660336179</v>
      </c>
      <c r="BX5113">
        <v>35.014426666021905</v>
      </c>
      <c r="BY5113">
        <v>35.804035853607012</v>
      </c>
      <c r="BZ5113">
        <v>941.96508556710546</v>
      </c>
      <c r="CA5113">
        <v>251.75063243899314</v>
      </c>
      <c r="CB5113">
        <v>222.23404507635013</v>
      </c>
      <c r="CC5113" s="156">
        <v>1.01</v>
      </c>
      <c r="CD5113">
        <v>1270</v>
      </c>
      <c r="CE5113">
        <v>0.1624630965983862</v>
      </c>
      <c r="CF5113">
        <v>7.0146459839069584</v>
      </c>
      <c r="CG5113">
        <v>0.21037674457423908</v>
      </c>
      <c r="CH5113">
        <v>18.413967799984178</v>
      </c>
      <c r="CI5113">
        <v>8</v>
      </c>
    </row>
    <row r="5114" spans="47:87" x14ac:dyDescent="0.3">
      <c r="AU5114">
        <v>0.3</v>
      </c>
      <c r="AV5114">
        <v>20.290420040107779</v>
      </c>
      <c r="AW5114">
        <v>0.38422763238857388</v>
      </c>
      <c r="AX5114">
        <v>1.5278693762613798</v>
      </c>
      <c r="AY5114">
        <v>309.84130425608424</v>
      </c>
      <c r="AZ5114">
        <v>0.10267949900698282</v>
      </c>
      <c r="BA5114">
        <v>503.78568557918578</v>
      </c>
      <c r="BB5114">
        <v>313.87155793886927</v>
      </c>
      <c r="BC5114">
        <v>1</v>
      </c>
      <c r="BD5114">
        <v>42.103494530516357</v>
      </c>
      <c r="BE5114">
        <v>103.35640988202078</v>
      </c>
      <c r="BF5114">
        <v>15.196051932723371</v>
      </c>
      <c r="BG5114">
        <v>5.2274333369572901</v>
      </c>
      <c r="BH5114">
        <v>392.08853836828268</v>
      </c>
      <c r="BI5114">
        <v>0.2</v>
      </c>
      <c r="BJ5114">
        <v>2807.2196576564365</v>
      </c>
      <c r="BK5114">
        <v>693.54344514312368</v>
      </c>
      <c r="BL5114">
        <v>842.60852020353263</v>
      </c>
      <c r="BM5114">
        <v>890.92085588032239</v>
      </c>
      <c r="BN5114">
        <v>219.01690252535334</v>
      </c>
      <c r="BO5114">
        <v>34.885342483719583</v>
      </c>
      <c r="BP5114">
        <v>3.9040161548850864E-2</v>
      </c>
      <c r="BQ5114">
        <v>100</v>
      </c>
      <c r="BR5114">
        <v>291.03293549594559</v>
      </c>
      <c r="BS5114">
        <v>5.7078745740728076E-2</v>
      </c>
      <c r="BT5114">
        <v>3.0788470523136752E-4</v>
      </c>
      <c r="BU5114">
        <v>0</v>
      </c>
      <c r="BV5114">
        <v>0.57723234919431332</v>
      </c>
      <c r="BW5114">
        <v>14.344265221677221</v>
      </c>
      <c r="BX5114">
        <v>34.359538027940211</v>
      </c>
      <c r="BY5114">
        <v>31.169737074261551</v>
      </c>
      <c r="BZ5114">
        <v>1108.5077136818172</v>
      </c>
      <c r="CA5114">
        <v>232.32969819859849</v>
      </c>
      <c r="CB5114">
        <v>217.55520026641469</v>
      </c>
      <c r="CC5114" s="156">
        <v>0.95</v>
      </c>
      <c r="CD5114">
        <v>1660</v>
      </c>
      <c r="CE5114">
        <v>0.15801095117110409</v>
      </c>
      <c r="CF5114">
        <v>4.7115753010294608</v>
      </c>
      <c r="CG5114">
        <v>0.189888259495925</v>
      </c>
      <c r="CH5114">
        <v>5.5519438371595209</v>
      </c>
      <c r="CI5114">
        <v>11</v>
      </c>
    </row>
    <row r="5115" spans="47:87" x14ac:dyDescent="0.3">
      <c r="AU5115">
        <v>0.3</v>
      </c>
      <c r="AV5115">
        <v>18.687273085573665</v>
      </c>
      <c r="AW5115">
        <v>0.2260522041722525</v>
      </c>
      <c r="AX5115">
        <v>1.7599299161354665</v>
      </c>
      <c r="AY5115">
        <v>320.73216589925414</v>
      </c>
      <c r="AZ5115">
        <v>9.0779102339296147E-2</v>
      </c>
      <c r="BA5115">
        <v>362.69745757398516</v>
      </c>
      <c r="BB5115">
        <v>389.94722833273192</v>
      </c>
      <c r="BC5115">
        <v>1</v>
      </c>
      <c r="BD5115">
        <v>41.390890893858391</v>
      </c>
      <c r="BE5115">
        <v>96.008918214802861</v>
      </c>
      <c r="BF5115">
        <v>17.859912198493767</v>
      </c>
      <c r="BG5115">
        <v>3.4209841440064714</v>
      </c>
      <c r="BH5115">
        <v>413.72931145101217</v>
      </c>
      <c r="BI5115">
        <v>0.20000000000000004</v>
      </c>
      <c r="BJ5115">
        <v>2717.6493200805999</v>
      </c>
      <c r="BK5115">
        <v>683.52682999564763</v>
      </c>
      <c r="BL5115">
        <v>915.62161389630273</v>
      </c>
      <c r="BM5115">
        <v>959.86031288006973</v>
      </c>
      <c r="BN5115">
        <v>120.66890378403927</v>
      </c>
      <c r="BO5115">
        <v>20.250213187500005</v>
      </c>
      <c r="BP5115">
        <v>5.6049977923189082E-2</v>
      </c>
      <c r="BQ5115">
        <v>100</v>
      </c>
      <c r="BR5115">
        <v>353.87754199526648</v>
      </c>
      <c r="BS5115">
        <v>5.2915682416631381E-2</v>
      </c>
      <c r="BT5115">
        <v>2.9636097756875795E-4</v>
      </c>
      <c r="BU5115">
        <v>43.886013739424016</v>
      </c>
      <c r="BV5115">
        <v>0.53243284435386395</v>
      </c>
      <c r="BW5115">
        <v>15.698429958944628</v>
      </c>
      <c r="BX5115">
        <v>37.55188720769678</v>
      </c>
      <c r="BY5115">
        <v>36.266754713677926</v>
      </c>
      <c r="BZ5115">
        <v>1107.6670414434277</v>
      </c>
      <c r="CA5115">
        <v>229.03660937498205</v>
      </c>
      <c r="CB5115">
        <v>228.78634635292696</v>
      </c>
      <c r="CC5115" s="156">
        <v>0.78</v>
      </c>
      <c r="CD5115">
        <v>2090</v>
      </c>
      <c r="CE5115">
        <v>0.13235369012582954</v>
      </c>
      <c r="CF5115">
        <v>4.4992961059805623</v>
      </c>
      <c r="CG5115">
        <v>0.15817730749630499</v>
      </c>
      <c r="CH5115">
        <v>5.468737389021312</v>
      </c>
      <c r="CI5115">
        <v>13</v>
      </c>
    </row>
    <row r="5116" spans="47:87" x14ac:dyDescent="0.3">
      <c r="AU5116">
        <v>0.3</v>
      </c>
      <c r="AV5116">
        <v>18.438081211599204</v>
      </c>
      <c r="AW5116">
        <v>0.34034470926519456</v>
      </c>
      <c r="AX5116">
        <v>1.6224991953334493</v>
      </c>
      <c r="AY5116">
        <v>333.91897452881312</v>
      </c>
      <c r="AZ5116">
        <v>0.10492559599909504</v>
      </c>
      <c r="BA5116">
        <v>430.70626302797075</v>
      </c>
      <c r="BB5116">
        <v>276.75516567262434</v>
      </c>
      <c r="BC5116">
        <v>1</v>
      </c>
      <c r="BD5116">
        <v>37.904726327663191</v>
      </c>
      <c r="BE5116">
        <v>106.84910868038429</v>
      </c>
      <c r="BF5116">
        <v>12.593160333429655</v>
      </c>
      <c r="BG5116">
        <v>3.8727927194985692</v>
      </c>
      <c r="BH5116">
        <v>393.08157737119785</v>
      </c>
      <c r="BI5116">
        <v>0.20000000000000007</v>
      </c>
      <c r="BJ5116">
        <v>2696.5495119656453</v>
      </c>
      <c r="BK5116">
        <v>684.40333449353795</v>
      </c>
      <c r="BL5116">
        <v>960.29458494752475</v>
      </c>
      <c r="BM5116">
        <v>997.08198293477278</v>
      </c>
      <c r="BN5116">
        <v>159.60980427067614</v>
      </c>
      <c r="BO5116">
        <v>30.905087531958603</v>
      </c>
      <c r="BP5116">
        <v>3.4025020317692264E-2</v>
      </c>
      <c r="BQ5116">
        <v>100</v>
      </c>
      <c r="BR5116">
        <v>337.25863790165806</v>
      </c>
      <c r="BS5116">
        <v>5.282553148152621E-2</v>
      </c>
      <c r="BT5116">
        <v>3.4581110130068986E-4</v>
      </c>
      <c r="BU5116">
        <v>0</v>
      </c>
      <c r="BV5116">
        <v>0.56676846948211856</v>
      </c>
      <c r="BW5116">
        <v>14.404296295433985</v>
      </c>
      <c r="BX5116">
        <v>35.233043573423224</v>
      </c>
      <c r="BY5116">
        <v>32.455769738891867</v>
      </c>
      <c r="BZ5116">
        <v>988.54571096825941</v>
      </c>
      <c r="CA5116">
        <v>243.69822347805135</v>
      </c>
      <c r="CB5116">
        <v>231.64709425269814</v>
      </c>
      <c r="CC5116" s="156">
        <v>1.0900000000000001</v>
      </c>
      <c r="CD5116">
        <v>2220</v>
      </c>
      <c r="CE5116">
        <v>4.211301588668892E-2</v>
      </c>
      <c r="CF5116">
        <v>2.6396271819049439</v>
      </c>
      <c r="CG5116">
        <v>8.2411801053313249E-2</v>
      </c>
      <c r="CH5116">
        <v>-11.649000033954065</v>
      </c>
      <c r="CI5116" t="s">
        <v>479</v>
      </c>
    </row>
    <row r="5117" spans="47:87" x14ac:dyDescent="0.3">
      <c r="AU5117">
        <v>0.3</v>
      </c>
      <c r="AV5117">
        <v>20.085313785722711</v>
      </c>
      <c r="AW5117">
        <v>0.39025216279953273</v>
      </c>
      <c r="AX5117">
        <v>1.3657901745149901</v>
      </c>
      <c r="AY5117">
        <v>316.11228892282293</v>
      </c>
      <c r="AZ5117">
        <v>0.10026967558280411</v>
      </c>
      <c r="BA5117">
        <v>382.52889069150848</v>
      </c>
      <c r="BB5117">
        <v>291.03600270708904</v>
      </c>
      <c r="BC5117">
        <v>1</v>
      </c>
      <c r="BD5117">
        <v>39.391790640003194</v>
      </c>
      <c r="BE5117">
        <v>100.58707642643454</v>
      </c>
      <c r="BF5117">
        <v>7.0820997330306783</v>
      </c>
      <c r="BG5117">
        <v>6.4425521427998778</v>
      </c>
      <c r="BH5117">
        <v>365.05046386577772</v>
      </c>
      <c r="BI5117">
        <v>0.19999999999999996</v>
      </c>
      <c r="BJ5117">
        <v>2878.67824065063</v>
      </c>
      <c r="BK5117">
        <v>699.95810092634883</v>
      </c>
      <c r="BL5117">
        <v>827.8742896532134</v>
      </c>
      <c r="BM5117">
        <v>1141.8539167500858</v>
      </c>
      <c r="BN5117">
        <v>142.36158774359896</v>
      </c>
      <c r="BO5117">
        <v>35.306890092615461</v>
      </c>
      <c r="BP5117">
        <v>5.4893217782628324E-2</v>
      </c>
      <c r="BQ5117">
        <v>100</v>
      </c>
      <c r="BR5117">
        <v>274.44160075752029</v>
      </c>
      <c r="BS5117">
        <v>5.8519453685623696E-2</v>
      </c>
      <c r="BT5117">
        <v>3.1493609707787925E-4</v>
      </c>
      <c r="BU5117">
        <v>62.493465548414314</v>
      </c>
      <c r="BV5117">
        <v>0.50238762273385407</v>
      </c>
      <c r="BW5117">
        <v>15.05436832620893</v>
      </c>
      <c r="BX5117">
        <v>38.948441089155423</v>
      </c>
      <c r="BY5117">
        <v>34.06029422541063</v>
      </c>
      <c r="BZ5117">
        <v>945.58328899526487</v>
      </c>
      <c r="CA5117">
        <v>354.32656858692417</v>
      </c>
      <c r="CB5117">
        <v>255.92789208109392</v>
      </c>
      <c r="CC5117" s="156">
        <v>1.05</v>
      </c>
      <c r="CD5117">
        <v>1850</v>
      </c>
      <c r="CE5117">
        <v>6.3439358672977342E-2</v>
      </c>
      <c r="CF5117">
        <v>2.9921812269917316</v>
      </c>
      <c r="CG5117">
        <v>0.10410505017781119</v>
      </c>
      <c r="CH5117">
        <v>-4.5095213151617983</v>
      </c>
      <c r="CI5117" t="s">
        <v>479</v>
      </c>
    </row>
    <row r="5118" spans="47:87" x14ac:dyDescent="0.3">
      <c r="AU5118">
        <v>0.3</v>
      </c>
      <c r="AV5118">
        <v>19.043771433326249</v>
      </c>
      <c r="AW5118">
        <v>0.32466202822198031</v>
      </c>
      <c r="AX5118">
        <v>1.1103601348803431</v>
      </c>
      <c r="AY5118">
        <v>313.09990351997811</v>
      </c>
      <c r="AZ5118">
        <v>0.11928272862571423</v>
      </c>
      <c r="BA5118">
        <v>368.87984062904638</v>
      </c>
      <c r="BB5118">
        <v>354.5860658951525</v>
      </c>
      <c r="BC5118">
        <v>1</v>
      </c>
      <c r="BD5118">
        <v>57.200489589287642</v>
      </c>
      <c r="BE5118">
        <v>102.46773339336876</v>
      </c>
      <c r="BF5118">
        <v>20.436883205144461</v>
      </c>
      <c r="BG5118">
        <v>5.0500439924389307</v>
      </c>
      <c r="BH5118">
        <v>361.38703093943599</v>
      </c>
      <c r="BI5118">
        <v>0.20000000000000007</v>
      </c>
      <c r="BJ5118">
        <v>2952.4258185258104</v>
      </c>
      <c r="BK5118">
        <v>686.754276127656</v>
      </c>
      <c r="BL5118">
        <v>882.72265192094255</v>
      </c>
      <c r="BM5118">
        <v>882.6115037176487</v>
      </c>
      <c r="BN5118">
        <v>139.64593972440389</v>
      </c>
      <c r="BO5118">
        <v>29.327849839136981</v>
      </c>
      <c r="BP5118">
        <v>5.0950053227542702E-2</v>
      </c>
      <c r="BQ5118">
        <v>100</v>
      </c>
      <c r="BR5118">
        <v>314.73445520677183</v>
      </c>
      <c r="BS5118">
        <v>5.2171774027212257E-2</v>
      </c>
      <c r="BT5118">
        <v>2.777821348421075E-4</v>
      </c>
      <c r="BU5118">
        <v>25.389269560049488</v>
      </c>
      <c r="BV5118">
        <v>0.53722877141873926</v>
      </c>
      <c r="BW5118">
        <v>16.080356252458699</v>
      </c>
      <c r="BX5118">
        <v>36.889008644706138</v>
      </c>
      <c r="BY5118">
        <v>37.485098181836179</v>
      </c>
      <c r="BZ5118">
        <v>1371.8404005976317</v>
      </c>
      <c r="CA5118">
        <v>215.86071406068751</v>
      </c>
      <c r="CB5118">
        <v>235.98018923239849</v>
      </c>
      <c r="CC5118" s="156">
        <v>1.1200000000000001</v>
      </c>
      <c r="CD5118">
        <v>1760</v>
      </c>
      <c r="CE5118">
        <v>0.14475312355464864</v>
      </c>
      <c r="CF5118">
        <v>3.7608552073222041</v>
      </c>
      <c r="CG5118">
        <v>0.18081963734082188</v>
      </c>
      <c r="CH5118">
        <v>5.0630638599480227</v>
      </c>
      <c r="CI5118">
        <v>11</v>
      </c>
    </row>
    <row r="5119" spans="47:87" x14ac:dyDescent="0.3">
      <c r="AU5119">
        <v>0.3</v>
      </c>
      <c r="AV5119">
        <v>18.131656628328599</v>
      </c>
      <c r="AW5119">
        <v>0.3265829481216036</v>
      </c>
      <c r="AX5119">
        <v>0.38965873310906096</v>
      </c>
      <c r="AY5119">
        <v>307.98731258340746</v>
      </c>
      <c r="AZ5119">
        <v>0.11129046088317429</v>
      </c>
      <c r="BA5119">
        <v>471.61978640079849</v>
      </c>
      <c r="BB5119">
        <v>329.45778813043319</v>
      </c>
      <c r="BC5119">
        <v>1</v>
      </c>
      <c r="BD5119">
        <v>49.889822067050218</v>
      </c>
      <c r="BE5119">
        <v>112.08078140099607</v>
      </c>
      <c r="BF5119">
        <v>17.948741402817131</v>
      </c>
      <c r="BG5119">
        <v>5.8431913367110742</v>
      </c>
      <c r="BH5119">
        <v>412.39071852206922</v>
      </c>
      <c r="BI5119">
        <v>0.20000000000000004</v>
      </c>
      <c r="BJ5119">
        <v>2661.1903470139773</v>
      </c>
      <c r="BK5119">
        <v>679.4946048745129</v>
      </c>
      <c r="BL5119">
        <v>820.2810280190314</v>
      </c>
      <c r="BM5119">
        <v>909.68468458698851</v>
      </c>
      <c r="BN5119">
        <v>169.86647836598763</v>
      </c>
      <c r="BO5119">
        <v>29.244293422432705</v>
      </c>
      <c r="BP5119">
        <v>8.2488823260109256E-2</v>
      </c>
      <c r="BQ5119">
        <v>100</v>
      </c>
      <c r="BR5119">
        <v>305.28497318221889</v>
      </c>
      <c r="BS5119">
        <v>5.8158890781105234E-2</v>
      </c>
      <c r="BT5119">
        <v>3.1181755251116121E-4</v>
      </c>
      <c r="BU5119">
        <v>0</v>
      </c>
      <c r="BV5119">
        <v>0.61317385154247384</v>
      </c>
      <c r="BW5119">
        <v>14.259145891803355</v>
      </c>
      <c r="BX5119">
        <v>35.666710374403003</v>
      </c>
      <c r="BY5119">
        <v>36.043534324533162</v>
      </c>
      <c r="BZ5119">
        <v>1254.5246533780237</v>
      </c>
      <c r="CA5119">
        <v>359.79839667584451</v>
      </c>
      <c r="CB5119">
        <v>217.73112945063167</v>
      </c>
      <c r="CC5119" s="156">
        <v>0.87</v>
      </c>
      <c r="CD5119">
        <v>1920</v>
      </c>
      <c r="CE5119">
        <v>0.18838302883938685</v>
      </c>
      <c r="CF5119">
        <v>5.9617538457210451</v>
      </c>
      <c r="CG5119">
        <v>0.22698023913164719</v>
      </c>
      <c r="CH5119">
        <v>15.851917256018845</v>
      </c>
      <c r="CI5119">
        <v>7</v>
      </c>
    </row>
    <row r="5120" spans="47:87" x14ac:dyDescent="0.3">
      <c r="AU5120">
        <v>0.3</v>
      </c>
      <c r="AV5120">
        <v>19.7212711435979</v>
      </c>
      <c r="AW5120">
        <v>0.37398788338339467</v>
      </c>
      <c r="AX5120">
        <v>0.64891603320824975</v>
      </c>
      <c r="AY5120">
        <v>315.65923253955089</v>
      </c>
      <c r="AZ5120">
        <v>8.9849190538700482E-2</v>
      </c>
      <c r="BA5120">
        <v>504.3404936365821</v>
      </c>
      <c r="BB5120">
        <v>359.49522229190347</v>
      </c>
      <c r="BC5120">
        <v>1</v>
      </c>
      <c r="BD5120">
        <v>39.872052250307028</v>
      </c>
      <c r="BE5120">
        <v>105.50035981477716</v>
      </c>
      <c r="BF5120">
        <v>23.095504702395115</v>
      </c>
      <c r="BG5120">
        <v>3.6885354646295894</v>
      </c>
      <c r="BH5120">
        <v>423.02876754841952</v>
      </c>
      <c r="BI5120">
        <v>0.19999999999999996</v>
      </c>
      <c r="BJ5120">
        <v>2724.1248071420682</v>
      </c>
      <c r="BK5120">
        <v>678.54017385350005</v>
      </c>
      <c r="BL5120">
        <v>859.35074473149643</v>
      </c>
      <c r="BM5120">
        <v>898.12497064010574</v>
      </c>
      <c r="BN5120">
        <v>178.79114433613077</v>
      </c>
      <c r="BO5120">
        <v>34.107006600727289</v>
      </c>
      <c r="BP5120">
        <v>1.9681358842154481E-2</v>
      </c>
      <c r="BQ5120">
        <v>100</v>
      </c>
      <c r="BR5120">
        <v>377.59522084383093</v>
      </c>
      <c r="BS5120">
        <v>4.8910373548857848E-2</v>
      </c>
      <c r="BT5120">
        <v>3.1098004686512184E-4</v>
      </c>
      <c r="BU5120">
        <v>52.893252706011005</v>
      </c>
      <c r="BV5120">
        <v>0.54173739281380417</v>
      </c>
      <c r="BW5120">
        <v>14.496526774636603</v>
      </c>
      <c r="BX5120">
        <v>37.77771829738893</v>
      </c>
      <c r="BY5120">
        <v>29.128660638933898</v>
      </c>
      <c r="BZ5120">
        <v>1251.188761636409</v>
      </c>
      <c r="CA5120">
        <v>297.3652992562499</v>
      </c>
      <c r="CB5120">
        <v>243.27688695741602</v>
      </c>
      <c r="CC5120" s="156">
        <v>0.91</v>
      </c>
      <c r="CD5120">
        <v>1760</v>
      </c>
      <c r="CE5120">
        <v>8.0094474391822823E-2</v>
      </c>
      <c r="CF5120">
        <v>3.3599796654959824</v>
      </c>
      <c r="CG5120">
        <v>0.11612209694049934</v>
      </c>
      <c r="CH5120">
        <v>-3.8337214514136067</v>
      </c>
      <c r="CI5120" t="s">
        <v>479</v>
      </c>
    </row>
    <row r="5121" spans="47:87" x14ac:dyDescent="0.3">
      <c r="AU5121">
        <v>0.3</v>
      </c>
      <c r="AV5121">
        <v>23.042998642059086</v>
      </c>
      <c r="AW5121">
        <v>0.24206357571014356</v>
      </c>
      <c r="AX5121">
        <v>1.0710077342042912</v>
      </c>
      <c r="AY5121">
        <v>314.26061924467507</v>
      </c>
      <c r="AZ5121">
        <v>0.11254933237830912</v>
      </c>
      <c r="BA5121">
        <v>463.41561834769817</v>
      </c>
      <c r="BB5121">
        <v>444.9327652312366</v>
      </c>
      <c r="BC5121">
        <v>1</v>
      </c>
      <c r="BD5121">
        <v>40.637960216505789</v>
      </c>
      <c r="BE5121">
        <v>94.146763068462221</v>
      </c>
      <c r="BF5121">
        <v>1.7415180655743707</v>
      </c>
      <c r="BG5121">
        <v>4.6892213284636304</v>
      </c>
      <c r="BH5121">
        <v>435.60603172117459</v>
      </c>
      <c r="BI5121">
        <v>0.19999999999999998</v>
      </c>
      <c r="BJ5121">
        <v>2168.1346615278476</v>
      </c>
      <c r="BK5121">
        <v>705.29254733558787</v>
      </c>
      <c r="BL5121">
        <v>920.54544211732764</v>
      </c>
      <c r="BM5121">
        <v>819.03410299665018</v>
      </c>
      <c r="BN5121">
        <v>234.3782038990785</v>
      </c>
      <c r="BO5121">
        <v>21.76559896398301</v>
      </c>
      <c r="BP5121">
        <v>5.0110058255723677E-2</v>
      </c>
      <c r="BQ5121">
        <v>100</v>
      </c>
      <c r="BR5121">
        <v>321.26108261815153</v>
      </c>
      <c r="BS5121">
        <v>5.5140795124208983E-2</v>
      </c>
      <c r="BT5121">
        <v>2.9114221365559635E-4</v>
      </c>
      <c r="BU5121">
        <v>10.2618552328261</v>
      </c>
      <c r="BV5121">
        <v>0.5334317121172697</v>
      </c>
      <c r="BW5121">
        <v>15.075047869529081</v>
      </c>
      <c r="BX5121">
        <v>36.875226681794601</v>
      </c>
      <c r="BY5121">
        <v>34.621682596560724</v>
      </c>
      <c r="BZ5121">
        <v>1128.4842262929988</v>
      </c>
      <c r="CA5121">
        <v>299.81812981247128</v>
      </c>
      <c r="CB5121">
        <v>241.11099768515217</v>
      </c>
      <c r="CC5121" s="156">
        <v>0.61</v>
      </c>
      <c r="CD5121">
        <v>2400</v>
      </c>
      <c r="CE5121">
        <v>0.21751003721330675</v>
      </c>
      <c r="CF5121">
        <v>7.7288440213279159</v>
      </c>
      <c r="CG5121">
        <v>0.26135832835462969</v>
      </c>
      <c r="CH5121">
        <v>38.275426335005541</v>
      </c>
      <c r="CI5121">
        <v>6</v>
      </c>
    </row>
    <row r="5122" spans="47:87" x14ac:dyDescent="0.3">
      <c r="AU5122">
        <v>0.3</v>
      </c>
      <c r="AV5122">
        <v>21.229364083967425</v>
      </c>
      <c r="AW5122">
        <v>0.26136295067861753</v>
      </c>
      <c r="AX5122">
        <v>2.8069872330365588</v>
      </c>
      <c r="AY5122">
        <v>329.99596188967041</v>
      </c>
      <c r="AZ5122">
        <v>0.11127080365171825</v>
      </c>
      <c r="BA5122">
        <v>329.51340488295159</v>
      </c>
      <c r="BB5122">
        <v>340.81018662905893</v>
      </c>
      <c r="BC5122">
        <v>1</v>
      </c>
      <c r="BD5122">
        <v>39.688628589565887</v>
      </c>
      <c r="BE5122">
        <v>112.03495832809512</v>
      </c>
      <c r="BF5122">
        <v>15.588166648186757</v>
      </c>
      <c r="BG5122">
        <v>2.5068370367522319</v>
      </c>
      <c r="BH5122">
        <v>423.32704588040576</v>
      </c>
      <c r="BI5122">
        <v>0.19999999999999998</v>
      </c>
      <c r="BJ5122">
        <v>2534.4578152828399</v>
      </c>
      <c r="BK5122">
        <v>674.99207507418089</v>
      </c>
      <c r="BL5122">
        <v>833.31792559583357</v>
      </c>
      <c r="BM5122">
        <v>961.82824084044023</v>
      </c>
      <c r="BN5122">
        <v>184.71959267608966</v>
      </c>
      <c r="BO5122">
        <v>23.545406516036117</v>
      </c>
      <c r="BP5122">
        <v>4.8759067247292627E-2</v>
      </c>
      <c r="BQ5122">
        <v>100</v>
      </c>
      <c r="BR5122">
        <v>341.48208270993359</v>
      </c>
      <c r="BS5122">
        <v>5.5298467990304502E-2</v>
      </c>
      <c r="BT5122">
        <v>3.0698725495717776E-4</v>
      </c>
      <c r="BU5122">
        <v>67.88628900182141</v>
      </c>
      <c r="BV5122">
        <v>0.56785890350377122</v>
      </c>
      <c r="BW5122">
        <v>15.285676058003423</v>
      </c>
      <c r="BX5122">
        <v>37.326252789134408</v>
      </c>
      <c r="BY5122">
        <v>34.290843843762786</v>
      </c>
      <c r="BZ5122">
        <v>1025.7936973085125</v>
      </c>
      <c r="CA5122">
        <v>262.25604627300947</v>
      </c>
      <c r="CB5122">
        <v>221.84276738856201</v>
      </c>
      <c r="CC5122" s="156">
        <v>0.77</v>
      </c>
      <c r="CD5122">
        <v>1240</v>
      </c>
      <c r="CE5122">
        <v>0.25464051719527458</v>
      </c>
      <c r="CF5122">
        <v>9.9186138449415076</v>
      </c>
      <c r="CG5122">
        <v>0.34561395770589698</v>
      </c>
      <c r="CH5122">
        <v>37.142697017681179</v>
      </c>
      <c r="CI5122">
        <v>5</v>
      </c>
    </row>
    <row r="5123" spans="47:87" x14ac:dyDescent="0.3">
      <c r="AU5123">
        <v>0.3</v>
      </c>
      <c r="AV5123">
        <v>20.33640247512152</v>
      </c>
      <c r="AW5123">
        <v>0.30689890097428352</v>
      </c>
      <c r="AX5123">
        <v>1.1060435554396149</v>
      </c>
      <c r="AY5123">
        <v>305.90468522903581</v>
      </c>
      <c r="AZ5123">
        <v>8.5445367290490654E-2</v>
      </c>
      <c r="BA5123">
        <v>436.73456352310376</v>
      </c>
      <c r="BB5123">
        <v>388.45192633424631</v>
      </c>
      <c r="BC5123">
        <v>1</v>
      </c>
      <c r="BD5123">
        <v>46.235345780693528</v>
      </c>
      <c r="BE5123">
        <v>98.072519524090424</v>
      </c>
      <c r="BF5123">
        <v>11.430518590726349</v>
      </c>
      <c r="BG5123">
        <v>4.9463391662604668</v>
      </c>
      <c r="BH5123">
        <v>405.8268715798817</v>
      </c>
      <c r="BI5123">
        <v>0.2</v>
      </c>
      <c r="BJ5123">
        <v>2331.3851547874392</v>
      </c>
      <c r="BK5123">
        <v>703.38389834370048</v>
      </c>
      <c r="BL5123">
        <v>945.4793220156414</v>
      </c>
      <c r="BM5123">
        <v>964.60681301402462</v>
      </c>
      <c r="BN5123">
        <v>204.73316114765851</v>
      </c>
      <c r="BO5123">
        <v>27.594620953651088</v>
      </c>
      <c r="BP5123">
        <v>6.3902723665576741E-2</v>
      </c>
      <c r="BQ5123">
        <v>100</v>
      </c>
      <c r="BR5123">
        <v>307.15427827886674</v>
      </c>
      <c r="BS5123">
        <v>5.1682106374854715E-2</v>
      </c>
      <c r="BT5123">
        <v>3.0967338353129169E-4</v>
      </c>
      <c r="BU5123">
        <v>0</v>
      </c>
      <c r="BV5123">
        <v>0.53242458187147401</v>
      </c>
      <c r="BW5123">
        <v>15.033564186282746</v>
      </c>
      <c r="BX5123">
        <v>35.949531226821726</v>
      </c>
      <c r="BY5123">
        <v>28.585657100201065</v>
      </c>
      <c r="BZ5123">
        <v>1016.1229827199205</v>
      </c>
      <c r="CA5123">
        <v>275.63184653199897</v>
      </c>
      <c r="CB5123">
        <v>237.56674437687974</v>
      </c>
      <c r="CC5123" s="156">
        <v>1.04</v>
      </c>
      <c r="CD5123">
        <v>1260</v>
      </c>
      <c r="CE5123">
        <v>7.7948140827103662E-2</v>
      </c>
      <c r="CF5123">
        <v>3.8931571642536538</v>
      </c>
      <c r="CG5123">
        <v>0.11866432013505064</v>
      </c>
      <c r="CH5123">
        <v>-7.1675865567412851</v>
      </c>
      <c r="CI5123" t="s">
        <v>479</v>
      </c>
    </row>
    <row r="5124" spans="47:87" x14ac:dyDescent="0.3">
      <c r="AU5124">
        <v>0.3</v>
      </c>
      <c r="AV5124">
        <v>19.840859381049057</v>
      </c>
      <c r="AW5124">
        <v>0.34506876554632943</v>
      </c>
      <c r="AX5124">
        <v>0.99808704782300683</v>
      </c>
      <c r="AY5124">
        <v>298.40960076814639</v>
      </c>
      <c r="AZ5124">
        <v>0.10965833112145648</v>
      </c>
      <c r="BA5124">
        <v>452.03923903340251</v>
      </c>
      <c r="BB5124">
        <v>335.50578716701023</v>
      </c>
      <c r="BC5124">
        <v>1</v>
      </c>
      <c r="BD5124">
        <v>44.279837892301373</v>
      </c>
      <c r="BE5124">
        <v>98.764869262616543</v>
      </c>
      <c r="BF5124">
        <v>0</v>
      </c>
      <c r="BG5124">
        <v>4.8986171366028914</v>
      </c>
      <c r="BH5124">
        <v>446.31070810940571</v>
      </c>
      <c r="BI5124">
        <v>0.19999999999999996</v>
      </c>
      <c r="BJ5124">
        <v>2625.872292104651</v>
      </c>
      <c r="BK5124">
        <v>683.46114805724676</v>
      </c>
      <c r="BL5124">
        <v>897.94306321819806</v>
      </c>
      <c r="BM5124">
        <v>927.05263208703002</v>
      </c>
      <c r="BN5124">
        <v>162.86329886800686</v>
      </c>
      <c r="BO5124">
        <v>31.537631254298557</v>
      </c>
      <c r="BP5124">
        <v>9.7788291175537317E-3</v>
      </c>
      <c r="BQ5124">
        <v>100</v>
      </c>
      <c r="BR5124">
        <v>433.842138991757</v>
      </c>
      <c r="BS5124">
        <v>5.7676336492103047E-2</v>
      </c>
      <c r="BT5124">
        <v>2.8684105235152814E-4</v>
      </c>
      <c r="BU5124">
        <v>0</v>
      </c>
      <c r="BV5124">
        <v>0.53153609351182285</v>
      </c>
      <c r="BW5124">
        <v>15.319660741640989</v>
      </c>
      <c r="BX5124">
        <v>38.594997363530616</v>
      </c>
      <c r="BY5124">
        <v>27.931651214839476</v>
      </c>
      <c r="BZ5124">
        <v>1233.3771082884064</v>
      </c>
      <c r="CA5124">
        <v>355.76808642857361</v>
      </c>
      <c r="CB5124">
        <v>218.74762438450995</v>
      </c>
      <c r="CC5124" s="156">
        <v>0.77</v>
      </c>
      <c r="CD5124">
        <v>3040</v>
      </c>
      <c r="CE5124">
        <v>7.048934658921735E-2</v>
      </c>
      <c r="CF5124">
        <v>3.1276206361211507</v>
      </c>
      <c r="CG5124">
        <v>0.10542886154890287</v>
      </c>
      <c r="CH5124">
        <v>-6.36941323269044</v>
      </c>
      <c r="CI5124" t="s">
        <v>479</v>
      </c>
    </row>
    <row r="5125" spans="47:87" x14ac:dyDescent="0.3">
      <c r="AU5125">
        <v>0.3</v>
      </c>
      <c r="AV5125">
        <v>19.010116258169415</v>
      </c>
      <c r="AW5125">
        <v>0.31705361788238934</v>
      </c>
      <c r="AX5125">
        <v>1.499300414211854</v>
      </c>
      <c r="AY5125">
        <v>299.30979776384476</v>
      </c>
      <c r="AZ5125">
        <v>9.7028167574684007E-2</v>
      </c>
      <c r="BA5125">
        <v>477.94273671741797</v>
      </c>
      <c r="BB5125">
        <v>349.57320281869852</v>
      </c>
      <c r="BC5125">
        <v>1</v>
      </c>
      <c r="BD5125">
        <v>34.781470606639921</v>
      </c>
      <c r="BE5125">
        <v>92.79176001913541</v>
      </c>
      <c r="BF5125">
        <v>14.760408919756303</v>
      </c>
      <c r="BG5125">
        <v>5.1047998085238842</v>
      </c>
      <c r="BH5125">
        <v>406.12690492095777</v>
      </c>
      <c r="BI5125">
        <v>0.2</v>
      </c>
      <c r="BJ5125">
        <v>2303.0067904155671</v>
      </c>
      <c r="BK5125">
        <v>673.73487716983425</v>
      </c>
      <c r="BL5125">
        <v>850.08805635941474</v>
      </c>
      <c r="BM5125">
        <v>837.23987507598611</v>
      </c>
      <c r="BN5125">
        <v>140.6196126849743</v>
      </c>
      <c r="BO5125">
        <v>28.519126503116869</v>
      </c>
      <c r="BP5125">
        <v>6.4585193005871039E-2</v>
      </c>
      <c r="BQ5125">
        <v>100</v>
      </c>
      <c r="BR5125">
        <v>345.90279460778879</v>
      </c>
      <c r="BS5125">
        <v>5.3060392763218611E-2</v>
      </c>
      <c r="BT5125">
        <v>3.0574807713672523E-4</v>
      </c>
      <c r="BU5125">
        <v>48.567416710302368</v>
      </c>
      <c r="BV5125">
        <v>0.57902869620431197</v>
      </c>
      <c r="BW5125">
        <v>14.800369661411246</v>
      </c>
      <c r="BX5125">
        <v>36.84454937319952</v>
      </c>
      <c r="BY5125">
        <v>35.864313373119643</v>
      </c>
      <c r="BZ5125">
        <v>1035.5695300430755</v>
      </c>
      <c r="CA5125">
        <v>292.52175576280234</v>
      </c>
      <c r="CB5125">
        <v>229.50774818737156</v>
      </c>
      <c r="CC5125" s="156">
        <v>1.07</v>
      </c>
      <c r="CD5125">
        <v>1950</v>
      </c>
      <c r="CE5125">
        <v>8.0593362224538501E-2</v>
      </c>
      <c r="CF5125">
        <v>3.0090736395112705</v>
      </c>
      <c r="CG5125">
        <v>0.11801056448972437</v>
      </c>
      <c r="CH5125">
        <v>-3.6279213541686475</v>
      </c>
      <c r="CI5125" t="s">
        <v>479</v>
      </c>
    </row>
    <row r="5126" spans="47:87" x14ac:dyDescent="0.3">
      <c r="AU5126">
        <v>0.3</v>
      </c>
      <c r="AV5126">
        <v>21.942743179123216</v>
      </c>
      <c r="AW5126">
        <v>0.26387220593650379</v>
      </c>
      <c r="AX5126">
        <v>1.4146600068122488</v>
      </c>
      <c r="AY5126">
        <v>326.53592345567625</v>
      </c>
      <c r="AZ5126">
        <v>0.10411065349370686</v>
      </c>
      <c r="BA5126">
        <v>383.08208802642162</v>
      </c>
      <c r="BB5126">
        <v>257.18925228106008</v>
      </c>
      <c r="BC5126">
        <v>1</v>
      </c>
      <c r="BD5126">
        <v>41.515861725221171</v>
      </c>
      <c r="BE5126">
        <v>97.864924255492397</v>
      </c>
      <c r="BF5126">
        <v>11.878534045780746</v>
      </c>
      <c r="BG5126">
        <v>4.2951099550037908</v>
      </c>
      <c r="BH5126">
        <v>394.7027347095393</v>
      </c>
      <c r="BI5126">
        <v>0.19999999999999996</v>
      </c>
      <c r="BJ5126">
        <v>2532.4403642812058</v>
      </c>
      <c r="BK5126">
        <v>685.99737056282129</v>
      </c>
      <c r="BL5126">
        <v>855.5572945948104</v>
      </c>
      <c r="BM5126">
        <v>1008.6572913582497</v>
      </c>
      <c r="BN5126">
        <v>227.69548249599839</v>
      </c>
      <c r="BO5126">
        <v>23.914343059702695</v>
      </c>
      <c r="BP5126">
        <v>3.1928847376084549E-2</v>
      </c>
      <c r="BQ5126">
        <v>100</v>
      </c>
      <c r="BR5126">
        <v>363.27277371991624</v>
      </c>
      <c r="BS5126">
        <v>5.7433547326668014E-2</v>
      </c>
      <c r="BT5126">
        <v>2.8474656228644858E-4</v>
      </c>
      <c r="BU5126">
        <v>25.40112308150643</v>
      </c>
      <c r="BV5126">
        <v>0.4912592609073349</v>
      </c>
      <c r="BW5126">
        <v>14.897098133920649</v>
      </c>
      <c r="BX5126">
        <v>34.815853046282093</v>
      </c>
      <c r="BY5126">
        <v>35.443272860282349</v>
      </c>
      <c r="BZ5126">
        <v>1039.5548739898352</v>
      </c>
      <c r="CA5126">
        <v>318.76932935130696</v>
      </c>
      <c r="CB5126">
        <v>234.41251449556091</v>
      </c>
      <c r="CC5126" s="156">
        <v>1.03</v>
      </c>
      <c r="CD5126">
        <v>1420</v>
      </c>
      <c r="CE5126">
        <v>0.1116115210434514</v>
      </c>
      <c r="CF5126">
        <v>4.0929486546761957</v>
      </c>
      <c r="CG5126">
        <v>0.13834552048155571</v>
      </c>
      <c r="CH5126">
        <v>-0.29225568336897301</v>
      </c>
      <c r="CI5126" t="s">
        <v>479</v>
      </c>
    </row>
    <row r="5127" spans="47:87" x14ac:dyDescent="0.3">
      <c r="AU5127">
        <v>0.3</v>
      </c>
      <c r="AV5127">
        <v>19.978990348074934</v>
      </c>
      <c r="AW5127">
        <v>0.30034003613069604</v>
      </c>
      <c r="AX5127">
        <v>1.6500474620032097</v>
      </c>
      <c r="AY5127">
        <v>339.9957198817574</v>
      </c>
      <c r="AZ5127">
        <v>0.10824338853629216</v>
      </c>
      <c r="BA5127">
        <v>442.60132843286812</v>
      </c>
      <c r="BB5127">
        <v>268.89509609599696</v>
      </c>
      <c r="BC5127">
        <v>1</v>
      </c>
      <c r="BD5127">
        <v>40.730815248572483</v>
      </c>
      <c r="BE5127">
        <v>89.961387841780677</v>
      </c>
      <c r="BF5127">
        <v>16.538935824517214</v>
      </c>
      <c r="BG5127">
        <v>3.9788761156850621</v>
      </c>
      <c r="BH5127">
        <v>420.72173490473199</v>
      </c>
      <c r="BI5127">
        <v>0.19999999999999998</v>
      </c>
      <c r="BJ5127">
        <v>2268.6831822755744</v>
      </c>
      <c r="BK5127">
        <v>688.8092459437155</v>
      </c>
      <c r="BL5127">
        <v>939.30132480095767</v>
      </c>
      <c r="BM5127">
        <v>1069.7130523561657</v>
      </c>
      <c r="BN5127">
        <v>153.41019661067583</v>
      </c>
      <c r="BO5127">
        <v>27.079136987765523</v>
      </c>
      <c r="BP5127">
        <v>5.3407459824201378E-2</v>
      </c>
      <c r="BQ5127">
        <v>100</v>
      </c>
      <c r="BR5127">
        <v>399.72841225459615</v>
      </c>
      <c r="BS5127">
        <v>5.6371200441764496E-2</v>
      </c>
      <c r="BT5127">
        <v>2.9804057661272785E-4</v>
      </c>
      <c r="BU5127">
        <v>0</v>
      </c>
      <c r="BV5127">
        <v>0.55774686950081465</v>
      </c>
      <c r="BW5127">
        <v>15.015847952348059</v>
      </c>
      <c r="BX5127">
        <v>34.778663965192884</v>
      </c>
      <c r="BY5127">
        <v>31.45728189533471</v>
      </c>
      <c r="BZ5127">
        <v>1020.6560778982563</v>
      </c>
      <c r="CA5127">
        <v>220.35233361687438</v>
      </c>
      <c r="CB5127">
        <v>243.236640354244</v>
      </c>
      <c r="CC5127" s="156">
        <v>0.95</v>
      </c>
      <c r="CD5127">
        <v>1800</v>
      </c>
      <c r="CE5127">
        <v>0.15858872710391436</v>
      </c>
      <c r="CF5127">
        <v>5.610685968873975</v>
      </c>
      <c r="CG5127">
        <v>0.1918375791085766</v>
      </c>
      <c r="CH5127">
        <v>5.4387141621775505</v>
      </c>
      <c r="CI5127">
        <v>11</v>
      </c>
    </row>
    <row r="5128" spans="47:87" x14ac:dyDescent="0.3">
      <c r="AU5128">
        <v>0.3</v>
      </c>
      <c r="AV5128">
        <v>19.797312543361418</v>
      </c>
      <c r="AW5128">
        <v>0.26510877450728693</v>
      </c>
      <c r="AX5128">
        <v>1.1769062815338265</v>
      </c>
      <c r="AY5128">
        <v>328.59358980017521</v>
      </c>
      <c r="AZ5128">
        <v>0.11397410202883987</v>
      </c>
      <c r="BA5128">
        <v>450.25310966718479</v>
      </c>
      <c r="BB5128">
        <v>316.51243469347213</v>
      </c>
      <c r="BC5128">
        <v>1</v>
      </c>
      <c r="BD5128">
        <v>35.486356431037677</v>
      </c>
      <c r="BE5128">
        <v>105.22510227444174</v>
      </c>
      <c r="BF5128">
        <v>21.901069288387216</v>
      </c>
      <c r="BG5128">
        <v>4.3619412262770743</v>
      </c>
      <c r="BH5128">
        <v>423.77719986745285</v>
      </c>
      <c r="BI5128">
        <v>0.19999999999999998</v>
      </c>
      <c r="BJ5128">
        <v>2640.8273794254765</v>
      </c>
      <c r="BK5128">
        <v>699.90798490902478</v>
      </c>
      <c r="BL5128">
        <v>936.15506470607204</v>
      </c>
      <c r="BM5128">
        <v>1107.5509105394406</v>
      </c>
      <c r="BN5128">
        <v>140.93107426683633</v>
      </c>
      <c r="BO5128">
        <v>24.202333765932533</v>
      </c>
      <c r="BP5128">
        <v>1.0685842639220565E-2</v>
      </c>
      <c r="BQ5128">
        <v>100</v>
      </c>
      <c r="BR5128">
        <v>395.69019003720808</v>
      </c>
      <c r="BS5128">
        <v>5.2740779943707447E-2</v>
      </c>
      <c r="BT5128">
        <v>2.8189591390223432E-4</v>
      </c>
      <c r="BU5128">
        <v>0</v>
      </c>
      <c r="BV5128">
        <v>0.619919964020199</v>
      </c>
      <c r="BW5128">
        <v>14.466286285804943</v>
      </c>
      <c r="BX5128">
        <v>36.002525113399933</v>
      </c>
      <c r="BY5128">
        <v>31.603898224317128</v>
      </c>
      <c r="BZ5128">
        <v>993.3082574898483</v>
      </c>
      <c r="CA5128">
        <v>340.86123545894168</v>
      </c>
      <c r="CB5128">
        <v>235.36845362322734</v>
      </c>
      <c r="CC5128" s="156">
        <v>1</v>
      </c>
      <c r="CD5128">
        <v>1360</v>
      </c>
      <c r="CE5128">
        <v>0.15048363713519874</v>
      </c>
      <c r="CF5128">
        <v>4.5717553447967552</v>
      </c>
      <c r="CG5128">
        <v>0.18522968477689322</v>
      </c>
      <c r="CH5128">
        <v>14.088211727035315</v>
      </c>
      <c r="CI5128">
        <v>9</v>
      </c>
    </row>
    <row r="5129" spans="47:87" x14ac:dyDescent="0.3">
      <c r="AU5129">
        <v>0.3</v>
      </c>
      <c r="AV5129">
        <v>20.562295654862663</v>
      </c>
      <c r="AW5129">
        <v>0.3269921357643864</v>
      </c>
      <c r="AX5129">
        <v>0</v>
      </c>
      <c r="AY5129">
        <v>343.92722549900981</v>
      </c>
      <c r="AZ5129">
        <v>0.11040606336577727</v>
      </c>
      <c r="BA5129">
        <v>357.32198909485692</v>
      </c>
      <c r="BB5129">
        <v>387.35132729156624</v>
      </c>
      <c r="BC5129">
        <v>1</v>
      </c>
      <c r="BD5129">
        <v>37.328420869541588</v>
      </c>
      <c r="BE5129">
        <v>98.750119148154283</v>
      </c>
      <c r="BF5129">
        <v>17.745382210146666</v>
      </c>
      <c r="BG5129">
        <v>5.1634151213269384</v>
      </c>
      <c r="BH5129">
        <v>435.27170024097887</v>
      </c>
      <c r="BI5129">
        <v>0.20000000000000004</v>
      </c>
      <c r="BJ5129">
        <v>2591.8016390945959</v>
      </c>
      <c r="BK5129">
        <v>687.31118193096302</v>
      </c>
      <c r="BL5129">
        <v>881.03435687333376</v>
      </c>
      <c r="BM5129">
        <v>933.0273567157617</v>
      </c>
      <c r="BN5129">
        <v>149.02539536555358</v>
      </c>
      <c r="BO5129">
        <v>29.523199156945349</v>
      </c>
      <c r="BP5129">
        <v>5.3199791503500571E-2</v>
      </c>
      <c r="BQ5129">
        <v>100</v>
      </c>
      <c r="BR5129">
        <v>333.1566828596886</v>
      </c>
      <c r="BS5129">
        <v>5.0517333643859949E-2</v>
      </c>
      <c r="BT5129">
        <v>3.227468529464633E-4</v>
      </c>
      <c r="BU5129">
        <v>51.89001030475039</v>
      </c>
      <c r="BV5129">
        <v>0.53773822101405455</v>
      </c>
      <c r="BW5129">
        <v>14.577499465787886</v>
      </c>
      <c r="BX5129">
        <v>35.199985695078432</v>
      </c>
      <c r="BY5129">
        <v>31.609610260359943</v>
      </c>
      <c r="BZ5129">
        <v>873.47788187990818</v>
      </c>
      <c r="CA5129">
        <v>305.75048313017919</v>
      </c>
      <c r="CB5129">
        <v>244.04625647621725</v>
      </c>
      <c r="CC5129" s="156">
        <v>1.1200000000000001</v>
      </c>
      <c r="CD5129">
        <v>1630</v>
      </c>
      <c r="CE5129">
        <v>3.2247402072360654E-3</v>
      </c>
      <c r="CF5129">
        <v>1.1720553660701469</v>
      </c>
      <c r="CG5129">
        <v>5.162512336073443E-2</v>
      </c>
      <c r="CH5129">
        <v>-13.159512542647995</v>
      </c>
      <c r="CI5129" t="s">
        <v>479</v>
      </c>
    </row>
    <row r="5130" spans="47:87" x14ac:dyDescent="0.3">
      <c r="AU5130">
        <v>0.3</v>
      </c>
      <c r="AV5130">
        <v>21.820716261360587</v>
      </c>
      <c r="AW5130">
        <v>0.298681349815416</v>
      </c>
      <c r="AX5130">
        <v>1.1984317418499748</v>
      </c>
      <c r="AY5130">
        <v>308.11882574471645</v>
      </c>
      <c r="AZ5130">
        <v>8.0251574147507512E-2</v>
      </c>
      <c r="BA5130">
        <v>422.31616660633898</v>
      </c>
      <c r="BB5130">
        <v>375.08215994749338</v>
      </c>
      <c r="BC5130">
        <v>1</v>
      </c>
      <c r="BD5130">
        <v>32.356839976011727</v>
      </c>
      <c r="BE5130">
        <v>98.383431109311076</v>
      </c>
      <c r="BF5130">
        <v>20.660452597740317</v>
      </c>
      <c r="BG5130">
        <v>4.4877230165146589</v>
      </c>
      <c r="BH5130">
        <v>433.558552926647</v>
      </c>
      <c r="BI5130">
        <v>0.20000000000000004</v>
      </c>
      <c r="BJ5130">
        <v>3160.1443369669828</v>
      </c>
      <c r="BK5130">
        <v>695.96005322948906</v>
      </c>
      <c r="BL5130">
        <v>887.38859003646678</v>
      </c>
      <c r="BM5130">
        <v>1079.0853352196882</v>
      </c>
      <c r="BN5130">
        <v>198.49954137010769</v>
      </c>
      <c r="BO5130">
        <v>27.020223807688389</v>
      </c>
      <c r="BP5130">
        <v>4.2247241547722802E-2</v>
      </c>
      <c r="BQ5130">
        <v>100</v>
      </c>
      <c r="BR5130">
        <v>343.59474264862655</v>
      </c>
      <c r="BS5130">
        <v>5.6819108447749615E-2</v>
      </c>
      <c r="BT5130">
        <v>2.9460958827556236E-4</v>
      </c>
      <c r="BU5130">
        <v>22.813379646875436</v>
      </c>
      <c r="BV5130">
        <v>0.5883780385700369</v>
      </c>
      <c r="BW5130">
        <v>15.071177010441268</v>
      </c>
      <c r="BX5130">
        <v>35.895104765728739</v>
      </c>
      <c r="BY5130">
        <v>33.088171665746408</v>
      </c>
      <c r="BZ5130">
        <v>1248.3946112313729</v>
      </c>
      <c r="CA5130">
        <v>298.48875818671979</v>
      </c>
      <c r="CB5130">
        <v>242.69798612684141</v>
      </c>
      <c r="CC5130" s="156">
        <v>1.08</v>
      </c>
      <c r="CD5130">
        <v>1170</v>
      </c>
      <c r="CE5130">
        <v>0.15431593876541294</v>
      </c>
      <c r="CF5130">
        <v>4.9389665098588296</v>
      </c>
      <c r="CG5130">
        <v>0.19219780105845838</v>
      </c>
      <c r="CH5130">
        <v>9.0103492886747869</v>
      </c>
      <c r="CI5130">
        <v>9</v>
      </c>
    </row>
    <row r="5131" spans="47:87" x14ac:dyDescent="0.3">
      <c r="AU5131">
        <v>0.3</v>
      </c>
      <c r="AV5131">
        <v>19.088727501225701</v>
      </c>
      <c r="AW5131">
        <v>0.2300954366922946</v>
      </c>
      <c r="AX5131">
        <v>1.4065047263285819</v>
      </c>
      <c r="AY5131">
        <v>310.01632870509326</v>
      </c>
      <c r="AZ5131">
        <v>8.3106335087244451E-2</v>
      </c>
      <c r="BA5131">
        <v>487.66024786472906</v>
      </c>
      <c r="BB5131">
        <v>293.58291210040812</v>
      </c>
      <c r="BC5131">
        <v>1</v>
      </c>
      <c r="BD5131">
        <v>42.525415862908041</v>
      </c>
      <c r="BE5131">
        <v>114.48789512610689</v>
      </c>
      <c r="BF5131">
        <v>11.264700002869706</v>
      </c>
      <c r="BG5131">
        <v>4.7728730579642971</v>
      </c>
      <c r="BH5131">
        <v>416.84377307512688</v>
      </c>
      <c r="BI5131">
        <v>0.19999999999999998</v>
      </c>
      <c r="BJ5131">
        <v>2135.8916711805523</v>
      </c>
      <c r="BK5131">
        <v>689.01051093344142</v>
      </c>
      <c r="BL5131">
        <v>885.8230087857138</v>
      </c>
      <c r="BM5131">
        <v>1121.5715109221376</v>
      </c>
      <c r="BN5131">
        <v>205.4670885144877</v>
      </c>
      <c r="BO5131">
        <v>20.850029482807511</v>
      </c>
      <c r="BP5131">
        <v>2.8264412821033341E-2</v>
      </c>
      <c r="BQ5131">
        <v>100</v>
      </c>
      <c r="BR5131">
        <v>369.5043933191514</v>
      </c>
      <c r="BS5131">
        <v>5.8091001906550942E-2</v>
      </c>
      <c r="BT5131">
        <v>3.2558936944133981E-4</v>
      </c>
      <c r="BU5131">
        <v>15.610684986965104</v>
      </c>
      <c r="BV5131">
        <v>0.53507201426699458</v>
      </c>
      <c r="BW5131">
        <v>14.308755438150506</v>
      </c>
      <c r="BX5131">
        <v>36.397815484302782</v>
      </c>
      <c r="BY5131">
        <v>25.979542770342661</v>
      </c>
      <c r="BZ5131">
        <v>927.47502977802367</v>
      </c>
      <c r="CA5131">
        <v>379.1824380081548</v>
      </c>
      <c r="CB5131">
        <v>241.19658750065165</v>
      </c>
      <c r="CC5131" s="156">
        <v>0.99</v>
      </c>
      <c r="CD5131">
        <v>860</v>
      </c>
      <c r="CE5131">
        <v>0.2640274713203512</v>
      </c>
      <c r="CF5131">
        <v>8.9430172416716722</v>
      </c>
      <c r="CG5131">
        <v>0.36114260275627924</v>
      </c>
      <c r="CH5131">
        <v>46.660486151474032</v>
      </c>
      <c r="CI5131">
        <v>4</v>
      </c>
    </row>
    <row r="5132" spans="47:87" x14ac:dyDescent="0.3">
      <c r="AU5132">
        <v>0.3</v>
      </c>
      <c r="AV5132">
        <v>19.558297606840771</v>
      </c>
      <c r="AW5132">
        <v>0.28758949728536121</v>
      </c>
      <c r="AX5132">
        <v>1.2944551721385464</v>
      </c>
      <c r="AY5132">
        <v>344.41199371565119</v>
      </c>
      <c r="AZ5132">
        <v>9.9531599177721558E-2</v>
      </c>
      <c r="BA5132">
        <v>422.96362972530744</v>
      </c>
      <c r="BB5132">
        <v>387.61263784556047</v>
      </c>
      <c r="BC5132">
        <v>1</v>
      </c>
      <c r="BD5132">
        <v>42.293945182606691</v>
      </c>
      <c r="BE5132">
        <v>88.011705643188066</v>
      </c>
      <c r="BF5132">
        <v>19.486924478266033</v>
      </c>
      <c r="BG5132">
        <v>5.722871702434543</v>
      </c>
      <c r="BH5132">
        <v>437.26823743987512</v>
      </c>
      <c r="BI5132">
        <v>0.2</v>
      </c>
      <c r="BJ5132">
        <v>2906.5727691571683</v>
      </c>
      <c r="BK5132">
        <v>679.36769044644711</v>
      </c>
      <c r="BL5132">
        <v>900.27743541804944</v>
      </c>
      <c r="BM5132">
        <v>902.91988199206639</v>
      </c>
      <c r="BN5132">
        <v>176.97813138900125</v>
      </c>
      <c r="BO5132">
        <v>25.993268838868175</v>
      </c>
      <c r="BP5132">
        <v>4.3425530523916102E-2</v>
      </c>
      <c r="BQ5132">
        <v>100</v>
      </c>
      <c r="BR5132">
        <v>342.69735314207651</v>
      </c>
      <c r="BS5132">
        <v>5.7095282742391999E-2</v>
      </c>
      <c r="BT5132">
        <v>2.9665115266131582E-4</v>
      </c>
      <c r="BU5132">
        <v>0</v>
      </c>
      <c r="BV5132">
        <v>0.57199881753064141</v>
      </c>
      <c r="BW5132">
        <v>14.255145954825549</v>
      </c>
      <c r="BX5132">
        <v>36.528784898010883</v>
      </c>
      <c r="BY5132">
        <v>34.715832754775334</v>
      </c>
      <c r="BZ5132">
        <v>1177.9657793999299</v>
      </c>
      <c r="CA5132">
        <v>345.30887416898264</v>
      </c>
      <c r="CB5132">
        <v>236.25772322982669</v>
      </c>
      <c r="CC5132" s="156">
        <v>1.19</v>
      </c>
      <c r="CD5132">
        <v>1200</v>
      </c>
      <c r="CE5132">
        <v>3.2093777629734088E-2</v>
      </c>
      <c r="CF5132">
        <v>1.8527177685374085</v>
      </c>
      <c r="CG5132">
        <v>8.3455819734083392E-2</v>
      </c>
      <c r="CH5132">
        <v>-8.0417507156109096</v>
      </c>
      <c r="CI5132" t="s">
        <v>479</v>
      </c>
    </row>
    <row r="5133" spans="47:87" x14ac:dyDescent="0.3">
      <c r="AU5133">
        <v>0.3</v>
      </c>
      <c r="AV5133">
        <v>18.178622182062707</v>
      </c>
      <c r="AW5133">
        <v>0.31151315102629268</v>
      </c>
      <c r="AX5133">
        <v>1.363076263528548</v>
      </c>
      <c r="AY5133">
        <v>343.52097462553445</v>
      </c>
      <c r="AZ5133">
        <v>0.10453440114577582</v>
      </c>
      <c r="BA5133">
        <v>446.09728413017228</v>
      </c>
      <c r="BB5133">
        <v>433.49763606113567</v>
      </c>
      <c r="BC5133">
        <v>1</v>
      </c>
      <c r="BD5133">
        <v>36.402400962597198</v>
      </c>
      <c r="BE5133">
        <v>105.200630066724</v>
      </c>
      <c r="BF5133">
        <v>17.669272104348124</v>
      </c>
      <c r="BG5133">
        <v>5.2304891372371376</v>
      </c>
      <c r="BH5133">
        <v>416.46985085637652</v>
      </c>
      <c r="BI5133">
        <v>0.19999999999999998</v>
      </c>
      <c r="BJ5133">
        <v>2664.0947538927421</v>
      </c>
      <c r="BK5133">
        <v>694.16507880310337</v>
      </c>
      <c r="BL5133">
        <v>911.20221399966465</v>
      </c>
      <c r="BM5133">
        <v>1049.9655900373591</v>
      </c>
      <c r="BN5133">
        <v>197.56373072489316</v>
      </c>
      <c r="BO5133">
        <v>27.832781163887685</v>
      </c>
      <c r="BP5133">
        <v>8.6221887349786641E-2</v>
      </c>
      <c r="BQ5133">
        <v>100</v>
      </c>
      <c r="BR5133">
        <v>398.0357069816867</v>
      </c>
      <c r="BS5133">
        <v>5.8216936774194733E-2</v>
      </c>
      <c r="BT5133">
        <v>2.8076366730737224E-4</v>
      </c>
      <c r="BU5133">
        <v>11.250055180541114</v>
      </c>
      <c r="BV5133">
        <v>0.51284964119374388</v>
      </c>
      <c r="BW5133">
        <v>15.034743888034738</v>
      </c>
      <c r="BX5133">
        <v>36.547626700004393</v>
      </c>
      <c r="BY5133">
        <v>37.336299286228872</v>
      </c>
      <c r="BZ5133">
        <v>1148.7196936045602</v>
      </c>
      <c r="CA5133">
        <v>159.43513953442942</v>
      </c>
      <c r="CB5133">
        <v>218.46578952132421</v>
      </c>
      <c r="CC5133" s="156">
        <v>0.91</v>
      </c>
      <c r="CD5133">
        <v>3030</v>
      </c>
      <c r="CE5133">
        <v>-2.6904713595701568E-2</v>
      </c>
      <c r="CF5133">
        <v>1.1954754261309013</v>
      </c>
      <c r="CG5133">
        <v>4.0608256027076926E-2</v>
      </c>
      <c r="CH5133">
        <v>-18.908320709848113</v>
      </c>
      <c r="CI5133" t="s">
        <v>479</v>
      </c>
    </row>
    <row r="5134" spans="47:87" x14ac:dyDescent="0.3">
      <c r="AU5134">
        <v>0.3</v>
      </c>
      <c r="AV5134">
        <v>20.990646404627313</v>
      </c>
      <c r="AW5134">
        <v>0.31239816971281337</v>
      </c>
      <c r="AX5134">
        <v>1.7172349210477778E-2</v>
      </c>
      <c r="AY5134">
        <v>327.62793524499796</v>
      </c>
      <c r="AZ5134">
        <v>0.10668801377262084</v>
      </c>
      <c r="BA5134">
        <v>390.06612863197489</v>
      </c>
      <c r="BB5134">
        <v>313.08398046597677</v>
      </c>
      <c r="BC5134">
        <v>1</v>
      </c>
      <c r="BD5134">
        <v>38.665518447824937</v>
      </c>
      <c r="BE5134">
        <v>84.805316005754008</v>
      </c>
      <c r="BF5134">
        <v>16.618249179638038</v>
      </c>
      <c r="BG5134">
        <v>5.5115393068520939</v>
      </c>
      <c r="BH5134">
        <v>418.47201783344775</v>
      </c>
      <c r="BI5134">
        <v>0.20000000000000004</v>
      </c>
      <c r="BJ5134">
        <v>2409.5554070145477</v>
      </c>
      <c r="BK5134">
        <v>686.44127562596475</v>
      </c>
      <c r="BL5134">
        <v>934.69256295731338</v>
      </c>
      <c r="BM5134">
        <v>1024.8210508563493</v>
      </c>
      <c r="BN5134">
        <v>200.31133846287008</v>
      </c>
      <c r="BO5134">
        <v>28.277996801939587</v>
      </c>
      <c r="BP5134">
        <v>4.2028705327223755E-2</v>
      </c>
      <c r="BQ5134">
        <v>100</v>
      </c>
      <c r="BR5134">
        <v>351.67710274326845</v>
      </c>
      <c r="BS5134">
        <v>5.8446775244036159E-2</v>
      </c>
      <c r="BT5134">
        <v>2.9499304759340644E-4</v>
      </c>
      <c r="BU5134">
        <v>1.7224823549008039</v>
      </c>
      <c r="BV5134">
        <v>0.57532532684445448</v>
      </c>
      <c r="BW5134">
        <v>15.610923803672206</v>
      </c>
      <c r="BX5134">
        <v>34.915720276126414</v>
      </c>
      <c r="BY5134">
        <v>35.278138203476331</v>
      </c>
      <c r="BZ5134">
        <v>1021.4827546521079</v>
      </c>
      <c r="CA5134">
        <v>256.07514400467733</v>
      </c>
      <c r="CB5134">
        <v>241.07755242734339</v>
      </c>
      <c r="CC5134" s="156">
        <v>1.36</v>
      </c>
      <c r="CD5134">
        <v>840</v>
      </c>
      <c r="CE5134">
        <v>0.10384121446239281</v>
      </c>
      <c r="CF5134">
        <v>3.0616055186217097</v>
      </c>
      <c r="CG5134">
        <v>0.11932930030171693</v>
      </c>
      <c r="CH5134">
        <v>0.98125029069420655</v>
      </c>
      <c r="CI5134">
        <v>18</v>
      </c>
    </row>
    <row r="5135" spans="47:87" x14ac:dyDescent="0.3">
      <c r="AU5135">
        <v>0.3</v>
      </c>
      <c r="AV5135">
        <v>20.369008491786765</v>
      </c>
      <c r="AW5135">
        <v>0.26233715417821091</v>
      </c>
      <c r="AX5135">
        <v>1.4877720172744016</v>
      </c>
      <c r="AY5135">
        <v>317.59262131340324</v>
      </c>
      <c r="AZ5135">
        <v>0.10461383343211779</v>
      </c>
      <c r="BA5135">
        <v>475.49949727092906</v>
      </c>
      <c r="BB5135">
        <v>322.97754372864722</v>
      </c>
      <c r="BC5135">
        <v>1</v>
      </c>
      <c r="BD5135">
        <v>34.607907546883162</v>
      </c>
      <c r="BE5135">
        <v>98.706293338816508</v>
      </c>
      <c r="BF5135">
        <v>13.198637124420522</v>
      </c>
      <c r="BG5135">
        <v>5.2386154276712409</v>
      </c>
      <c r="BH5135">
        <v>396.20350323571046</v>
      </c>
      <c r="BI5135">
        <v>0.2</v>
      </c>
      <c r="BJ5135">
        <v>2608.9404803126163</v>
      </c>
      <c r="BK5135">
        <v>673.05457409267819</v>
      </c>
      <c r="BL5135">
        <v>955.82622745253013</v>
      </c>
      <c r="BM5135">
        <v>774.20896484708214</v>
      </c>
      <c r="BN5135">
        <v>123.55129416386164</v>
      </c>
      <c r="BO5135">
        <v>23.341856794283125</v>
      </c>
      <c r="BP5135">
        <v>8.4324205950505243E-2</v>
      </c>
      <c r="BQ5135">
        <v>100</v>
      </c>
      <c r="BR5135">
        <v>333.61173179411537</v>
      </c>
      <c r="BS5135">
        <v>5.3411512287255297E-2</v>
      </c>
      <c r="BT5135">
        <v>3.1995544227721206E-4</v>
      </c>
      <c r="BU5135">
        <v>0</v>
      </c>
      <c r="BV5135">
        <v>0.54816884788140396</v>
      </c>
      <c r="BW5135">
        <v>14.442240674740999</v>
      </c>
      <c r="BX5135">
        <v>35.012231250850718</v>
      </c>
      <c r="BY5135">
        <v>34.533518666441694</v>
      </c>
      <c r="BZ5135">
        <v>968.39498649402094</v>
      </c>
      <c r="CA5135">
        <v>339.52262878248837</v>
      </c>
      <c r="CB5135">
        <v>239.73813368499111</v>
      </c>
      <c r="CC5135" s="156">
        <v>0.98</v>
      </c>
      <c r="CD5135">
        <v>1920</v>
      </c>
      <c r="CE5135">
        <v>0.13031257794028184</v>
      </c>
      <c r="CF5135">
        <v>4.3319048685164017</v>
      </c>
      <c r="CG5135">
        <v>0.1599325528195904</v>
      </c>
      <c r="CH5135">
        <v>5.6886309587971136</v>
      </c>
      <c r="CI5135">
        <v>13</v>
      </c>
    </row>
    <row r="5136" spans="47:87" x14ac:dyDescent="0.3">
      <c r="AU5136">
        <v>0.3</v>
      </c>
      <c r="AV5136">
        <v>18.714556537303285</v>
      </c>
      <c r="AW5136">
        <v>0.35347043921951432</v>
      </c>
      <c r="AX5136">
        <v>1.3107631351497662</v>
      </c>
      <c r="AY5136">
        <v>357.34418350826707</v>
      </c>
      <c r="AZ5136">
        <v>0.1069968311726899</v>
      </c>
      <c r="BA5136">
        <v>477.74099093233798</v>
      </c>
      <c r="BB5136">
        <v>365.02142892969948</v>
      </c>
      <c r="BC5136">
        <v>1</v>
      </c>
      <c r="BD5136">
        <v>41.709405256889617</v>
      </c>
      <c r="BE5136">
        <v>107.09673891179214</v>
      </c>
      <c r="BF5136">
        <v>16.583364340225977</v>
      </c>
      <c r="BG5136">
        <v>4.5283922160957042</v>
      </c>
      <c r="BH5136">
        <v>386.31603850098014</v>
      </c>
      <c r="BI5136">
        <v>0.20000000000000004</v>
      </c>
      <c r="BJ5136">
        <v>2280.5140252126262</v>
      </c>
      <c r="BK5136">
        <v>719.93051170822184</v>
      </c>
      <c r="BL5136">
        <v>901.81394136113659</v>
      </c>
      <c r="BM5136">
        <v>1063.9664423051213</v>
      </c>
      <c r="BN5136">
        <v>243.61404402245881</v>
      </c>
      <c r="BO5136">
        <v>32.065790183461623</v>
      </c>
      <c r="BP5136">
        <v>3.9130636132145492E-2</v>
      </c>
      <c r="BQ5136">
        <v>100</v>
      </c>
      <c r="BR5136">
        <v>376.11470797321886</v>
      </c>
      <c r="BS5136">
        <v>5.3043666410766591E-2</v>
      </c>
      <c r="BT5136">
        <v>3.0623021378551251E-4</v>
      </c>
      <c r="BU5136">
        <v>74.684823542959748</v>
      </c>
      <c r="BV5136">
        <v>0.52928286215148834</v>
      </c>
      <c r="BW5136">
        <v>15.169273007400397</v>
      </c>
      <c r="BX5136">
        <v>37.883161390504661</v>
      </c>
      <c r="BY5136">
        <v>29.237363447513331</v>
      </c>
      <c r="BZ5136">
        <v>913.3081114860496</v>
      </c>
      <c r="CA5136">
        <v>404.72971086743632</v>
      </c>
      <c r="CB5136">
        <v>247.10482652110994</v>
      </c>
      <c r="CC5136" s="156">
        <v>0.85</v>
      </c>
      <c r="CD5136">
        <v>860</v>
      </c>
      <c r="CE5136">
        <v>0.51968262918580832</v>
      </c>
      <c r="CF5136">
        <v>9.8945320959271026</v>
      </c>
      <c r="CG5136">
        <v>0.42139336049111775</v>
      </c>
      <c r="CH5136">
        <v>59.133583559494227</v>
      </c>
      <c r="CI5136">
        <v>3</v>
      </c>
    </row>
    <row r="5137" spans="47:87" x14ac:dyDescent="0.3">
      <c r="AU5137">
        <v>0.3</v>
      </c>
      <c r="AV5137">
        <v>22.221353019626292</v>
      </c>
      <c r="AW5137">
        <v>0.3035419608011346</v>
      </c>
      <c r="AX5137">
        <v>2.6661395642263459</v>
      </c>
      <c r="AY5137">
        <v>301.51719321071505</v>
      </c>
      <c r="AZ5137">
        <v>0.10867323271114293</v>
      </c>
      <c r="BA5137">
        <v>377.53901357512768</v>
      </c>
      <c r="BB5137">
        <v>388.86508455805421</v>
      </c>
      <c r="BC5137">
        <v>1</v>
      </c>
      <c r="BD5137">
        <v>39.056418667323584</v>
      </c>
      <c r="BE5137">
        <v>95.454183902373003</v>
      </c>
      <c r="BF5137">
        <v>18.813357773999186</v>
      </c>
      <c r="BG5137">
        <v>6.1448921973610728</v>
      </c>
      <c r="BH5137">
        <v>441.85300965828515</v>
      </c>
      <c r="BI5137">
        <v>0.20000000000000004</v>
      </c>
      <c r="BJ5137">
        <v>2710.8288680792953</v>
      </c>
      <c r="BK5137">
        <v>675.48887234659219</v>
      </c>
      <c r="BL5137">
        <v>885.30797594841749</v>
      </c>
      <c r="BM5137">
        <v>900.68821816740808</v>
      </c>
      <c r="BN5137">
        <v>107.42972745635601</v>
      </c>
      <c r="BO5137">
        <v>27.436390646639069</v>
      </c>
      <c r="BP5137">
        <v>4.5660636862762997E-2</v>
      </c>
      <c r="BQ5137">
        <v>100</v>
      </c>
      <c r="BR5137">
        <v>348.47292532361024</v>
      </c>
      <c r="BS5137">
        <v>5.6413494709278075E-2</v>
      </c>
      <c r="BT5137">
        <v>3.0955207405093714E-4</v>
      </c>
      <c r="BU5137">
        <v>0</v>
      </c>
      <c r="BV5137">
        <v>0.52499882139059817</v>
      </c>
      <c r="BW5137">
        <v>15.566423588935326</v>
      </c>
      <c r="BX5137">
        <v>34.104514588730304</v>
      </c>
      <c r="BY5137">
        <v>36.805356869270014</v>
      </c>
      <c r="BZ5137">
        <v>857.35181880178118</v>
      </c>
      <c r="CA5137">
        <v>253.43003712941709</v>
      </c>
      <c r="CB5137">
        <v>234.82858361117655</v>
      </c>
      <c r="CC5137" s="156">
        <v>1.0900000000000001</v>
      </c>
      <c r="CD5137">
        <v>1530</v>
      </c>
      <c r="CE5137">
        <v>0.1426701617437669</v>
      </c>
      <c r="CF5137">
        <v>4.9242012419791248</v>
      </c>
      <c r="CG5137">
        <v>0.19258467686815403</v>
      </c>
      <c r="CH5137">
        <v>3.8013767828595841</v>
      </c>
      <c r="CI5137">
        <v>12</v>
      </c>
    </row>
    <row r="5138" spans="47:87" x14ac:dyDescent="0.3">
      <c r="AU5138">
        <v>0.3</v>
      </c>
      <c r="AV5138">
        <v>20.703741061526394</v>
      </c>
      <c r="AW5138">
        <v>0.32691962494420934</v>
      </c>
      <c r="AX5138">
        <v>1.7607803718486572</v>
      </c>
      <c r="AY5138">
        <v>332.0390396452168</v>
      </c>
      <c r="AZ5138">
        <v>9.9481234262539894E-2</v>
      </c>
      <c r="BA5138">
        <v>434.77532945014553</v>
      </c>
      <c r="BB5138">
        <v>430.18591119723482</v>
      </c>
      <c r="BC5138">
        <v>1</v>
      </c>
      <c r="BD5138">
        <v>32.198864694313592</v>
      </c>
      <c r="BE5138">
        <v>114.15945315822988</v>
      </c>
      <c r="BF5138">
        <v>19.97810678913681</v>
      </c>
      <c r="BG5138">
        <v>4.0937961902670406</v>
      </c>
      <c r="BH5138">
        <v>399.74634770977804</v>
      </c>
      <c r="BI5138">
        <v>0.2</v>
      </c>
      <c r="BJ5138">
        <v>2526.8536312368046</v>
      </c>
      <c r="BK5138">
        <v>678.61239746831336</v>
      </c>
      <c r="BL5138">
        <v>882.70426475367583</v>
      </c>
      <c r="BM5138">
        <v>854.8376039270504</v>
      </c>
      <c r="BN5138">
        <v>155.40695005528912</v>
      </c>
      <c r="BO5138">
        <v>29.453591753752423</v>
      </c>
      <c r="BP5138">
        <v>6.0892925236807345E-2</v>
      </c>
      <c r="BQ5138">
        <v>100</v>
      </c>
      <c r="BR5138">
        <v>387.5226622995815</v>
      </c>
      <c r="BS5138">
        <v>5.5350209044401362E-2</v>
      </c>
      <c r="BT5138">
        <v>3.0199613336811013E-4</v>
      </c>
      <c r="BU5138">
        <v>75.810599763225724</v>
      </c>
      <c r="BV5138">
        <v>0.5751871640863202</v>
      </c>
      <c r="BW5138">
        <v>14.448706266262185</v>
      </c>
      <c r="BX5138">
        <v>36.906855896786801</v>
      </c>
      <c r="BY5138">
        <v>26.412321766236182</v>
      </c>
      <c r="BZ5138">
        <v>804.51627835364218</v>
      </c>
      <c r="CA5138">
        <v>233.61986056295953</v>
      </c>
      <c r="CB5138">
        <v>245.90623123352196</v>
      </c>
      <c r="CC5138" s="156">
        <v>0.99</v>
      </c>
      <c r="CD5138">
        <v>1030</v>
      </c>
      <c r="CE5138">
        <v>0.19159360077421606</v>
      </c>
      <c r="CF5138">
        <v>6.2916808178590937</v>
      </c>
      <c r="CG5138">
        <v>0.25037349069723386</v>
      </c>
      <c r="CH5138">
        <v>21.313641272245516</v>
      </c>
      <c r="CI5138">
        <v>7</v>
      </c>
    </row>
    <row r="5139" spans="47:87" x14ac:dyDescent="0.3">
      <c r="AU5139">
        <v>0.3</v>
      </c>
      <c r="AV5139">
        <v>20.946718524590679</v>
      </c>
      <c r="AW5139">
        <v>0.27567404131221873</v>
      </c>
      <c r="AX5139">
        <v>0.87860621374330539</v>
      </c>
      <c r="AY5139">
        <v>352.61285788930735</v>
      </c>
      <c r="AZ5139">
        <v>0.11565773036040569</v>
      </c>
      <c r="BA5139">
        <v>419.10136181229149</v>
      </c>
      <c r="BB5139">
        <v>380.88775529182476</v>
      </c>
      <c r="BC5139">
        <v>1</v>
      </c>
      <c r="BD5139">
        <v>47.596982533089616</v>
      </c>
      <c r="BE5139">
        <v>92.310457637153462</v>
      </c>
      <c r="BF5139">
        <v>17.1986347277745</v>
      </c>
      <c r="BG5139">
        <v>3.9338226092323985</v>
      </c>
      <c r="BH5139">
        <v>388.76818108379189</v>
      </c>
      <c r="BI5139">
        <v>0.2</v>
      </c>
      <c r="BJ5139">
        <v>2494.5731048380308</v>
      </c>
      <c r="BK5139">
        <v>683.67457610418273</v>
      </c>
      <c r="BL5139">
        <v>961.2687263176781</v>
      </c>
      <c r="BM5139">
        <v>869.36457622913611</v>
      </c>
      <c r="BN5139">
        <v>105.58135486065513</v>
      </c>
      <c r="BO5139">
        <v>24.7511558808453</v>
      </c>
      <c r="BP5139">
        <v>6.1568676904263729E-2</v>
      </c>
      <c r="BQ5139">
        <v>100</v>
      </c>
      <c r="BR5139">
        <v>380.20265541680635</v>
      </c>
      <c r="BS5139">
        <v>5.5226341132529749E-2</v>
      </c>
      <c r="BT5139">
        <v>3.1637618247405631E-4</v>
      </c>
      <c r="BU5139">
        <v>0</v>
      </c>
      <c r="BV5139">
        <v>0.50235285511922656</v>
      </c>
      <c r="BW5139">
        <v>16.141652267214269</v>
      </c>
      <c r="BX5139">
        <v>35.766023009281568</v>
      </c>
      <c r="BY5139">
        <v>31.203494599182992</v>
      </c>
      <c r="BZ5139">
        <v>870.78292511140478</v>
      </c>
      <c r="CA5139">
        <v>250.88857979192284</v>
      </c>
      <c r="CB5139">
        <v>227.801816622866</v>
      </c>
      <c r="CC5139" s="156">
        <v>1.31</v>
      </c>
      <c r="CD5139">
        <v>1260</v>
      </c>
      <c r="CE5139">
        <v>0.12974492325372466</v>
      </c>
      <c r="CF5139">
        <v>3.8361605629166369</v>
      </c>
      <c r="CG5139">
        <v>0.15628891200413525</v>
      </c>
      <c r="CH5139">
        <v>6.403738007837223</v>
      </c>
      <c r="CI5139">
        <v>12</v>
      </c>
    </row>
    <row r="5140" spans="47:87" x14ac:dyDescent="0.3">
      <c r="AU5140">
        <v>0.3</v>
      </c>
      <c r="AV5140">
        <v>18.292057877954534</v>
      </c>
      <c r="AW5140">
        <v>0.30015819117095988</v>
      </c>
      <c r="AX5140">
        <v>2.1138500421273987</v>
      </c>
      <c r="AY5140">
        <v>328.59904196541783</v>
      </c>
      <c r="AZ5140">
        <v>8.2104610535974634E-2</v>
      </c>
      <c r="BA5140">
        <v>408.61308115958616</v>
      </c>
      <c r="BB5140">
        <v>387.2525644611618</v>
      </c>
      <c r="BC5140">
        <v>1</v>
      </c>
      <c r="BD5140">
        <v>46.190385321120232</v>
      </c>
      <c r="BE5140">
        <v>94.618088386624038</v>
      </c>
      <c r="BF5140">
        <v>16.252029147259151</v>
      </c>
      <c r="BG5140">
        <v>4.331620951473595</v>
      </c>
      <c r="BH5140">
        <v>364.36803401179196</v>
      </c>
      <c r="BI5140">
        <v>0.19999999999999998</v>
      </c>
      <c r="BJ5140">
        <v>2719.4842395919131</v>
      </c>
      <c r="BK5140">
        <v>696.65919684234996</v>
      </c>
      <c r="BL5140">
        <v>905.28082435597901</v>
      </c>
      <c r="BM5140">
        <v>976.39951456685469</v>
      </c>
      <c r="BN5140">
        <v>195.80296723098286</v>
      </c>
      <c r="BO5140">
        <v>26.95085165469018</v>
      </c>
      <c r="BP5140">
        <v>6.7078836229278418E-2</v>
      </c>
      <c r="BQ5140">
        <v>100</v>
      </c>
      <c r="BR5140">
        <v>346.96216574594007</v>
      </c>
      <c r="BS5140">
        <v>5.363122855241928E-2</v>
      </c>
      <c r="BT5140">
        <v>3.0405160430669773E-4</v>
      </c>
      <c r="BU5140">
        <v>27.261184949082956</v>
      </c>
      <c r="BV5140">
        <v>0.53662025742319763</v>
      </c>
      <c r="BW5140">
        <v>14.600701171279168</v>
      </c>
      <c r="BX5140">
        <v>33.416727064826482</v>
      </c>
      <c r="BY5140">
        <v>27.735104504906907</v>
      </c>
      <c r="BZ5140">
        <v>1149.8975312261259</v>
      </c>
      <c r="CA5140">
        <v>311.35453056428918</v>
      </c>
      <c r="CB5140">
        <v>244.38537326718935</v>
      </c>
      <c r="CC5140" s="156">
        <v>0.9</v>
      </c>
      <c r="CD5140">
        <v>1060</v>
      </c>
      <c r="CE5140">
        <v>0.28889925951910334</v>
      </c>
      <c r="CF5140">
        <v>9.2963406516819447</v>
      </c>
      <c r="CG5140">
        <v>0.40763362970911815</v>
      </c>
      <c r="CH5140">
        <v>47.241346293640333</v>
      </c>
      <c r="CI5140">
        <v>4</v>
      </c>
    </row>
    <row r="5141" spans="47:87" x14ac:dyDescent="0.3">
      <c r="AU5141">
        <v>0.3</v>
      </c>
      <c r="AV5141">
        <v>20.60344574234723</v>
      </c>
      <c r="AW5141">
        <v>0.32296806138883388</v>
      </c>
      <c r="AX5141">
        <v>0.34940120225666732</v>
      </c>
      <c r="AY5141">
        <v>348.49400380016118</v>
      </c>
      <c r="AZ5141">
        <v>0.10457979845024802</v>
      </c>
      <c r="BA5141">
        <v>454.84635846774142</v>
      </c>
      <c r="BB5141">
        <v>380.02958568558637</v>
      </c>
      <c r="BC5141">
        <v>1</v>
      </c>
      <c r="BD5141">
        <v>43.517699093314455</v>
      </c>
      <c r="BE5141">
        <v>110.05275084877793</v>
      </c>
      <c r="BF5141">
        <v>14.843398825523741</v>
      </c>
      <c r="BG5141">
        <v>4.542779408273856</v>
      </c>
      <c r="BH5141">
        <v>390.3388612739862</v>
      </c>
      <c r="BI5141">
        <v>0.19999999999999996</v>
      </c>
      <c r="BJ5141">
        <v>2541.1461425083198</v>
      </c>
      <c r="BK5141">
        <v>685.46668542526595</v>
      </c>
      <c r="BL5141">
        <v>876.78058923386197</v>
      </c>
      <c r="BM5141">
        <v>991.12382455443071</v>
      </c>
      <c r="BN5141">
        <v>154.37688137902572</v>
      </c>
      <c r="BO5141">
        <v>29.067729543484948</v>
      </c>
      <c r="BP5141">
        <v>6.3748301668048193E-2</v>
      </c>
      <c r="BQ5141">
        <v>100</v>
      </c>
      <c r="BR5141">
        <v>324.80886205877397</v>
      </c>
      <c r="BS5141">
        <v>5.8437034832865102E-2</v>
      </c>
      <c r="BT5141">
        <v>3.2069066834929398E-4</v>
      </c>
      <c r="BU5141">
        <v>81.708473569942782</v>
      </c>
      <c r="BV5141">
        <v>0.60397416734913678</v>
      </c>
      <c r="BW5141">
        <v>15.065328422362009</v>
      </c>
      <c r="BX5141">
        <v>34.854811570788925</v>
      </c>
      <c r="BY5141">
        <v>36.014252720819862</v>
      </c>
      <c r="BZ5141">
        <v>899.85011236489652</v>
      </c>
      <c r="CA5141">
        <v>263.32552836778632</v>
      </c>
      <c r="CB5141">
        <v>219.7342405992807</v>
      </c>
      <c r="CC5141" s="156">
        <v>0.8</v>
      </c>
      <c r="CD5141">
        <v>1810</v>
      </c>
      <c r="CE5141">
        <v>0.18232893427793906</v>
      </c>
      <c r="CF5141">
        <v>6.4807972363852304</v>
      </c>
      <c r="CG5141">
        <v>0.21727373635393193</v>
      </c>
      <c r="CH5141">
        <v>16.430893213928233</v>
      </c>
      <c r="CI5141">
        <v>8</v>
      </c>
    </row>
    <row r="5142" spans="47:87" x14ac:dyDescent="0.3">
      <c r="AU5142">
        <v>0.3</v>
      </c>
      <c r="AV5142">
        <v>19.408185697074472</v>
      </c>
      <c r="AW5142">
        <v>0.26037166355108143</v>
      </c>
      <c r="AX5142">
        <v>1.6425548554555061</v>
      </c>
      <c r="AY5142">
        <v>346.35394356693638</v>
      </c>
      <c r="AZ5142">
        <v>0.10047816068287542</v>
      </c>
      <c r="BA5142">
        <v>473.85573772453034</v>
      </c>
      <c r="BB5142">
        <v>288.52517295223475</v>
      </c>
      <c r="BC5142">
        <v>1</v>
      </c>
      <c r="BD5142">
        <v>37.394383903768485</v>
      </c>
      <c r="BE5142">
        <v>96.666951461433683</v>
      </c>
      <c r="BF5142">
        <v>17.003284977972946</v>
      </c>
      <c r="BG5142">
        <v>3.4819701107700713</v>
      </c>
      <c r="BH5142">
        <v>447.40960199785417</v>
      </c>
      <c r="BI5142">
        <v>0.20000000000000004</v>
      </c>
      <c r="BJ5142">
        <v>2718.3187822328832</v>
      </c>
      <c r="BK5142">
        <v>707.12033977260489</v>
      </c>
      <c r="BL5142">
        <v>942.01741530187928</v>
      </c>
      <c r="BM5142">
        <v>1031.417346728975</v>
      </c>
      <c r="BN5142">
        <v>183.33198296381673</v>
      </c>
      <c r="BO5142">
        <v>23.690042401983096</v>
      </c>
      <c r="BP5142">
        <v>2.0237486273272202E-2</v>
      </c>
      <c r="BQ5142">
        <v>100</v>
      </c>
      <c r="BR5142">
        <v>305.02101485786307</v>
      </c>
      <c r="BS5142">
        <v>5.3872370208796601E-2</v>
      </c>
      <c r="BT5142">
        <v>2.9661354756775572E-4</v>
      </c>
      <c r="BU5142">
        <v>0</v>
      </c>
      <c r="BV5142">
        <v>0.54239748566696777</v>
      </c>
      <c r="BW5142">
        <v>14.091010961329351</v>
      </c>
      <c r="BX5142">
        <v>35.008365962935784</v>
      </c>
      <c r="BY5142">
        <v>31.123441691414726</v>
      </c>
      <c r="BZ5142">
        <v>1141.2386006958204</v>
      </c>
      <c r="CA5142">
        <v>284.90888616046095</v>
      </c>
      <c r="CB5142">
        <v>219.82893295572399</v>
      </c>
      <c r="CC5142" s="156">
        <v>0.7</v>
      </c>
      <c r="CD5142">
        <v>2870</v>
      </c>
      <c r="CE5142">
        <v>8.9154886443890247E-2</v>
      </c>
      <c r="CF5142">
        <v>2.899986763858335</v>
      </c>
      <c r="CG5142">
        <v>0.12470108410678837</v>
      </c>
      <c r="CH5142">
        <v>-2.1010078082210137</v>
      </c>
      <c r="CI5142" t="s">
        <v>479</v>
      </c>
    </row>
    <row r="5143" spans="47:87" x14ac:dyDescent="0.3">
      <c r="AU5143">
        <v>0.3</v>
      </c>
      <c r="AV5143">
        <v>20.71113066044688</v>
      </c>
      <c r="AW5143">
        <v>0.31871804750385585</v>
      </c>
      <c r="AX5143">
        <v>0.20592007624652858</v>
      </c>
      <c r="AY5143">
        <v>301.13530289233586</v>
      </c>
      <c r="AZ5143">
        <v>9.2603102387173439E-2</v>
      </c>
      <c r="BA5143">
        <v>458.12580351427897</v>
      </c>
      <c r="BB5143">
        <v>283.22547376698003</v>
      </c>
      <c r="BC5143">
        <v>1</v>
      </c>
      <c r="BD5143">
        <v>43.851680943752896</v>
      </c>
      <c r="BE5143">
        <v>114.43568235933748</v>
      </c>
      <c r="BF5143">
        <v>15.08128206364548</v>
      </c>
      <c r="BG5143">
        <v>3.8598576145657426</v>
      </c>
      <c r="BH5143">
        <v>403.85180624405007</v>
      </c>
      <c r="BI5143">
        <v>0.20000000000000007</v>
      </c>
      <c r="BJ5143">
        <v>2650.3335996908945</v>
      </c>
      <c r="BK5143">
        <v>671.84870879588811</v>
      </c>
      <c r="BL5143">
        <v>832.55303635236839</v>
      </c>
      <c r="BM5143">
        <v>984.14950800923339</v>
      </c>
      <c r="BN5143">
        <v>203.38485980291605</v>
      </c>
      <c r="BO5143">
        <v>28.591362160876781</v>
      </c>
      <c r="BP5143">
        <v>7.4350000993996843E-2</v>
      </c>
      <c r="BQ5143">
        <v>100</v>
      </c>
      <c r="BR5143">
        <v>300.35075856083006</v>
      </c>
      <c r="BS5143">
        <v>5.6186282875928771E-2</v>
      </c>
      <c r="BT5143">
        <v>3.1593612918957078E-4</v>
      </c>
      <c r="BU5143">
        <v>0</v>
      </c>
      <c r="BV5143">
        <v>0.52774355989558575</v>
      </c>
      <c r="BW5143">
        <v>15.01472297699228</v>
      </c>
      <c r="BX5143">
        <v>38.883556097396685</v>
      </c>
      <c r="BY5143">
        <v>29.46695274806342</v>
      </c>
      <c r="BZ5143">
        <v>912.24568478159313</v>
      </c>
      <c r="CA5143">
        <v>300.40424002422947</v>
      </c>
      <c r="CB5143">
        <v>229.58476250657947</v>
      </c>
      <c r="CC5143" s="156">
        <v>1.1299999999999999</v>
      </c>
      <c r="CD5143">
        <v>1680</v>
      </c>
      <c r="CE5143">
        <v>0.13100021588884725</v>
      </c>
      <c r="CF5143">
        <v>3.7729502742543302</v>
      </c>
      <c r="CG5143">
        <v>0.16330652802381085</v>
      </c>
      <c r="CH5143">
        <v>9.0587337301302373</v>
      </c>
      <c r="CI5143">
        <v>11</v>
      </c>
    </row>
    <row r="5144" spans="47:87" x14ac:dyDescent="0.3">
      <c r="AU5144">
        <v>0.3</v>
      </c>
      <c r="AV5144">
        <v>20.853372694543165</v>
      </c>
      <c r="AW5144">
        <v>0.30066195110975302</v>
      </c>
      <c r="AX5144">
        <v>0.79130585337217663</v>
      </c>
      <c r="AY5144">
        <v>327.54198693869927</v>
      </c>
      <c r="AZ5144">
        <v>9.7872441602966029E-2</v>
      </c>
      <c r="BA5144">
        <v>408.71730188575856</v>
      </c>
      <c r="BB5144">
        <v>327.25095955000802</v>
      </c>
      <c r="BC5144">
        <v>1</v>
      </c>
      <c r="BD5144">
        <v>43.095646615543643</v>
      </c>
      <c r="BE5144">
        <v>91.627375449781937</v>
      </c>
      <c r="BF5144">
        <v>18.103860734776575</v>
      </c>
      <c r="BG5144">
        <v>4.4589537875206995</v>
      </c>
      <c r="BH5144">
        <v>443.71288665938903</v>
      </c>
      <c r="BI5144">
        <v>0.19999999999999998</v>
      </c>
      <c r="BJ5144">
        <v>2558.3408616980055</v>
      </c>
      <c r="BK5144">
        <v>676.59273029454357</v>
      </c>
      <c r="BL5144">
        <v>879.92951789964445</v>
      </c>
      <c r="BM5144">
        <v>816.97995407042299</v>
      </c>
      <c r="BN5144">
        <v>72.904702896058637</v>
      </c>
      <c r="BO5144">
        <v>27.108229268721221</v>
      </c>
      <c r="BP5144">
        <v>5.3507358692644072E-2</v>
      </c>
      <c r="BQ5144">
        <v>100</v>
      </c>
      <c r="BR5144">
        <v>335.75134292711471</v>
      </c>
      <c r="BS5144">
        <v>5.0611598341042285E-2</v>
      </c>
      <c r="BT5144">
        <v>2.8273277047642024E-4</v>
      </c>
      <c r="BU5144">
        <v>0</v>
      </c>
      <c r="BV5144">
        <v>0.5803361450302581</v>
      </c>
      <c r="BW5144">
        <v>14.920396488311564</v>
      </c>
      <c r="BX5144">
        <v>34.14855585988235</v>
      </c>
      <c r="BY5144">
        <v>32.053308919838585</v>
      </c>
      <c r="BZ5144">
        <v>1224.6720433110991</v>
      </c>
      <c r="CA5144">
        <v>209.92568495340632</v>
      </c>
      <c r="CB5144">
        <v>237.38545551282851</v>
      </c>
      <c r="CC5144" s="156">
        <v>0.74</v>
      </c>
      <c r="CD5144">
        <v>2410</v>
      </c>
      <c r="CE5144">
        <v>9.2881501406034461E-2</v>
      </c>
      <c r="CF5144">
        <v>4.2136257749979329</v>
      </c>
      <c r="CG5144">
        <v>0.12430468826761835</v>
      </c>
      <c r="CH5144">
        <v>0.89978006842224123</v>
      </c>
      <c r="CI5144">
        <v>17</v>
      </c>
    </row>
    <row r="5145" spans="47:87" x14ac:dyDescent="0.3">
      <c r="AU5145">
        <v>0.3</v>
      </c>
      <c r="AV5145">
        <v>20.353660166963898</v>
      </c>
      <c r="AW5145">
        <v>0.23263595092013578</v>
      </c>
      <c r="AX5145">
        <v>1.3818303090559705</v>
      </c>
      <c r="AY5145">
        <v>316.7166650277702</v>
      </c>
      <c r="AZ5145">
        <v>0.10130058722532229</v>
      </c>
      <c r="BA5145">
        <v>487.80385682237841</v>
      </c>
      <c r="BB5145">
        <v>379.78025314115035</v>
      </c>
      <c r="BC5145">
        <v>1</v>
      </c>
      <c r="BD5145">
        <v>46.970306058849765</v>
      </c>
      <c r="BE5145">
        <v>104.50555727983115</v>
      </c>
      <c r="BF5145">
        <v>18.222554087054295</v>
      </c>
      <c r="BG5145">
        <v>6.3581491926766587</v>
      </c>
      <c r="BH5145">
        <v>410.51254912693611</v>
      </c>
      <c r="BI5145">
        <v>0.20000000000000004</v>
      </c>
      <c r="BJ5145">
        <v>2595.4728276660999</v>
      </c>
      <c r="BK5145">
        <v>684.5326689068977</v>
      </c>
      <c r="BL5145">
        <v>947.74082437774757</v>
      </c>
      <c r="BM5145">
        <v>748.70360820236613</v>
      </c>
      <c r="BN5145">
        <v>154.41479567855458</v>
      </c>
      <c r="BO5145">
        <v>21.10914098042705</v>
      </c>
      <c r="BP5145">
        <v>2.4985361736256904E-2</v>
      </c>
      <c r="BQ5145">
        <v>100</v>
      </c>
      <c r="BR5145">
        <v>386.98716939465578</v>
      </c>
      <c r="BS5145">
        <v>6.0049054487291753E-2</v>
      </c>
      <c r="BT5145">
        <v>2.8205801150318519E-4</v>
      </c>
      <c r="BU5145">
        <v>99.011010138489269</v>
      </c>
      <c r="BV5145">
        <v>0.55248298295212617</v>
      </c>
      <c r="BW5145">
        <v>15.07442947983577</v>
      </c>
      <c r="BX5145">
        <v>36.186754756950201</v>
      </c>
      <c r="BY5145">
        <v>27.723845759016754</v>
      </c>
      <c r="BZ5145">
        <v>861.18326050636767</v>
      </c>
      <c r="CA5145">
        <v>238.13235711366184</v>
      </c>
      <c r="CB5145">
        <v>228.7881983004207</v>
      </c>
      <c r="CC5145" s="156">
        <v>0.93</v>
      </c>
      <c r="CD5145">
        <v>2240</v>
      </c>
      <c r="CE5145">
        <v>6.1889177152075536E-2</v>
      </c>
      <c r="CF5145">
        <v>2.873879033255494</v>
      </c>
      <c r="CG5145">
        <v>9.6082224918393036E-2</v>
      </c>
      <c r="CH5145">
        <v>-9.0057013841328484</v>
      </c>
      <c r="CI5145" t="s">
        <v>479</v>
      </c>
    </row>
    <row r="5146" spans="47:87" x14ac:dyDescent="0.3">
      <c r="AU5146">
        <v>0.3</v>
      </c>
      <c r="AV5146">
        <v>18.962010728832148</v>
      </c>
      <c r="AW5146">
        <v>0.27621755396078806</v>
      </c>
      <c r="AX5146">
        <v>0.93700701157079014</v>
      </c>
      <c r="AY5146">
        <v>312.1791126289491</v>
      </c>
      <c r="AZ5146">
        <v>0.13088968207949547</v>
      </c>
      <c r="BA5146">
        <v>388.09833220719139</v>
      </c>
      <c r="BB5146">
        <v>349.47439015001305</v>
      </c>
      <c r="BC5146">
        <v>1</v>
      </c>
      <c r="BD5146">
        <v>47.514849625184752</v>
      </c>
      <c r="BE5146">
        <v>81.165621121067062</v>
      </c>
      <c r="BF5146">
        <v>20.870075051384028</v>
      </c>
      <c r="BG5146">
        <v>4.9654274254458732</v>
      </c>
      <c r="BH5146">
        <v>462.8868091097217</v>
      </c>
      <c r="BI5146">
        <v>0.20000000000000007</v>
      </c>
      <c r="BJ5146">
        <v>2978.101201268114</v>
      </c>
      <c r="BK5146">
        <v>683.66991012930248</v>
      </c>
      <c r="BL5146">
        <v>916.7153605240926</v>
      </c>
      <c r="BM5146">
        <v>787.04418958645533</v>
      </c>
      <c r="BN5146">
        <v>183.33731130472384</v>
      </c>
      <c r="BO5146">
        <v>24.972682123916218</v>
      </c>
      <c r="BP5146">
        <v>4.0657801904863206E-2</v>
      </c>
      <c r="BQ5146">
        <v>100</v>
      </c>
      <c r="BR5146">
        <v>358.67824922333011</v>
      </c>
      <c r="BS5146">
        <v>5.0136043988268264E-2</v>
      </c>
      <c r="BT5146">
        <v>3.1866342500401609E-4</v>
      </c>
      <c r="BU5146">
        <v>87.696822737804055</v>
      </c>
      <c r="BV5146">
        <v>0.54879010739408551</v>
      </c>
      <c r="BW5146">
        <v>14.698774917535202</v>
      </c>
      <c r="BX5146">
        <v>35.927700801584315</v>
      </c>
      <c r="BY5146">
        <v>36.166506958249116</v>
      </c>
      <c r="BZ5146">
        <v>942.39283304255275</v>
      </c>
      <c r="CA5146">
        <v>432.65040776804386</v>
      </c>
      <c r="CB5146">
        <v>236.65088682638083</v>
      </c>
      <c r="CC5146" s="156">
        <v>1.01</v>
      </c>
      <c r="CD5146">
        <v>1330</v>
      </c>
      <c r="CE5146">
        <v>0.18993702471914986</v>
      </c>
      <c r="CF5146">
        <v>8.6834172777419525</v>
      </c>
      <c r="CG5146">
        <v>0.24752837437121725</v>
      </c>
      <c r="CH5146">
        <v>20.166915343052402</v>
      </c>
      <c r="CI5146">
        <v>8</v>
      </c>
    </row>
    <row r="5147" spans="47:87" x14ac:dyDescent="0.3">
      <c r="AU5147">
        <v>0.3</v>
      </c>
      <c r="AV5147">
        <v>18.99256451260252</v>
      </c>
      <c r="AW5147">
        <v>0.40818077634185107</v>
      </c>
      <c r="AX5147">
        <v>1.2289574964475758</v>
      </c>
      <c r="AY5147">
        <v>324.41070788016339</v>
      </c>
      <c r="AZ5147">
        <v>0.10155271558088277</v>
      </c>
      <c r="BA5147">
        <v>465.55179798876355</v>
      </c>
      <c r="BB5147">
        <v>360.73171131220533</v>
      </c>
      <c r="BC5147">
        <v>1</v>
      </c>
      <c r="BD5147">
        <v>38.640884210776605</v>
      </c>
      <c r="BE5147">
        <v>108.03247841133438</v>
      </c>
      <c r="BF5147">
        <v>7.4983531511804857</v>
      </c>
      <c r="BG5147">
        <v>3.9278707421187997</v>
      </c>
      <c r="BH5147">
        <v>411.08249251958267</v>
      </c>
      <c r="BI5147">
        <v>0.2</v>
      </c>
      <c r="BJ5147">
        <v>3035.0780970556821</v>
      </c>
      <c r="BK5147">
        <v>691.94469277048972</v>
      </c>
      <c r="BL5147">
        <v>872.19851459594452</v>
      </c>
      <c r="BM5147">
        <v>1016.3674541663879</v>
      </c>
      <c r="BN5147">
        <v>162.78960997562845</v>
      </c>
      <c r="BO5147">
        <v>37.117534699482164</v>
      </c>
      <c r="BP5147">
        <v>3.454483588184936E-2</v>
      </c>
      <c r="BQ5147">
        <v>100</v>
      </c>
      <c r="BR5147">
        <v>335.48330195319312</v>
      </c>
      <c r="BS5147">
        <v>5.3983906452735833E-2</v>
      </c>
      <c r="BT5147">
        <v>3.1729231236413228E-4</v>
      </c>
      <c r="BU5147">
        <v>0</v>
      </c>
      <c r="BV5147">
        <v>0.56401945021126465</v>
      </c>
      <c r="BW5147">
        <v>15.327441974897694</v>
      </c>
      <c r="BX5147">
        <v>38.047129172185848</v>
      </c>
      <c r="BY5147">
        <v>41.315899795848352</v>
      </c>
      <c r="BZ5147">
        <v>932.9359990317073</v>
      </c>
      <c r="CA5147">
        <v>216.3429660451406</v>
      </c>
      <c r="CB5147">
        <v>246.92580221981416</v>
      </c>
      <c r="CC5147" s="156">
        <v>1.1299999999999999</v>
      </c>
      <c r="CD5147">
        <v>1350</v>
      </c>
      <c r="CE5147">
        <v>0.14252079054266886</v>
      </c>
      <c r="CF5147">
        <v>4.9119230508985732</v>
      </c>
      <c r="CG5147">
        <v>0.17136914522338728</v>
      </c>
      <c r="CH5147">
        <v>16.916316453651014</v>
      </c>
      <c r="CI5147">
        <v>9</v>
      </c>
    </row>
    <row r="5148" spans="47:87" x14ac:dyDescent="0.3">
      <c r="AU5148">
        <v>0.3</v>
      </c>
      <c r="AV5148">
        <v>19.549444422680249</v>
      </c>
      <c r="AW5148">
        <v>0.31248048047589039</v>
      </c>
      <c r="AX5148">
        <v>1.8124204288660097</v>
      </c>
      <c r="AY5148">
        <v>336.90768000324522</v>
      </c>
      <c r="AZ5148">
        <v>9.8312194596594682E-2</v>
      </c>
      <c r="BA5148">
        <v>373.24975023311549</v>
      </c>
      <c r="BB5148">
        <v>492.60401438359816</v>
      </c>
      <c r="BC5148">
        <v>1</v>
      </c>
      <c r="BD5148">
        <v>44.495439049175765</v>
      </c>
      <c r="BE5148">
        <v>98.203968987925094</v>
      </c>
      <c r="BF5148">
        <v>21.104232552359569</v>
      </c>
      <c r="BG5148">
        <v>6.0519752145335675</v>
      </c>
      <c r="BH5148">
        <v>377.54258166195945</v>
      </c>
      <c r="BI5148">
        <v>0.20000000000000007</v>
      </c>
      <c r="BJ5148">
        <v>3160.2464213027806</v>
      </c>
      <c r="BK5148">
        <v>692.39498934803214</v>
      </c>
      <c r="BL5148">
        <v>941.68379956936531</v>
      </c>
      <c r="BM5148">
        <v>1063.3785808381897</v>
      </c>
      <c r="BN5148">
        <v>214.0436989824025</v>
      </c>
      <c r="BO5148">
        <v>28.296090705331238</v>
      </c>
      <c r="BP5148">
        <v>4.078907533305106E-2</v>
      </c>
      <c r="BQ5148">
        <v>100</v>
      </c>
      <c r="BR5148">
        <v>261.65352599055825</v>
      </c>
      <c r="BS5148">
        <v>5.0827172569440908E-2</v>
      </c>
      <c r="BT5148">
        <v>2.8963917648907982E-4</v>
      </c>
      <c r="BU5148">
        <v>0</v>
      </c>
      <c r="BV5148">
        <v>0.59809405692194906</v>
      </c>
      <c r="BW5148">
        <v>14.018820880466583</v>
      </c>
      <c r="BX5148">
        <v>36.771940221787183</v>
      </c>
      <c r="BY5148">
        <v>30.144813560595047</v>
      </c>
      <c r="BZ5148">
        <v>1039.0941634217484</v>
      </c>
      <c r="CA5148">
        <v>269.38570774953229</v>
      </c>
      <c r="CB5148">
        <v>237.37891303949618</v>
      </c>
      <c r="CC5148" s="156">
        <v>1.19</v>
      </c>
      <c r="CD5148">
        <v>1230</v>
      </c>
      <c r="CE5148">
        <v>0.19821808165908195</v>
      </c>
      <c r="CF5148">
        <v>6.4834660414943954</v>
      </c>
      <c r="CG5148">
        <v>0.24036358054467891</v>
      </c>
      <c r="CH5148">
        <v>24.348635802498791</v>
      </c>
      <c r="CI5148">
        <v>6</v>
      </c>
    </row>
    <row r="5149" spans="47:87" x14ac:dyDescent="0.3">
      <c r="AU5149">
        <v>0.3</v>
      </c>
      <c r="AV5149">
        <v>19.011658053939666</v>
      </c>
      <c r="AW5149">
        <v>0.29584307884241118</v>
      </c>
      <c r="AX5149">
        <v>1.3649270520244892</v>
      </c>
      <c r="AY5149">
        <v>358.75955996614414</v>
      </c>
      <c r="AZ5149">
        <v>8.0339705919847279E-2</v>
      </c>
      <c r="BA5149">
        <v>387.26229251947251</v>
      </c>
      <c r="BB5149">
        <v>388.97716373442586</v>
      </c>
      <c r="BC5149">
        <v>1</v>
      </c>
      <c r="BD5149">
        <v>37.702111530614296</v>
      </c>
      <c r="BE5149">
        <v>74.428529869306303</v>
      </c>
      <c r="BF5149">
        <v>17.916859643562937</v>
      </c>
      <c r="BG5149">
        <v>6.1856883716339768</v>
      </c>
      <c r="BH5149">
        <v>407.19803840248278</v>
      </c>
      <c r="BI5149">
        <v>0.2</v>
      </c>
      <c r="BJ5149">
        <v>2515.0722440573431</v>
      </c>
      <c r="BK5149">
        <v>673.65143350378185</v>
      </c>
      <c r="BL5149">
        <v>851.58126774801201</v>
      </c>
      <c r="BM5149">
        <v>918.43394516893932</v>
      </c>
      <c r="BN5149">
        <v>147.94076843732427</v>
      </c>
      <c r="BO5149">
        <v>26.699995112352948</v>
      </c>
      <c r="BP5149">
        <v>4.9542673724356265E-2</v>
      </c>
      <c r="BQ5149">
        <v>100</v>
      </c>
      <c r="BR5149">
        <v>314.33352483204345</v>
      </c>
      <c r="BS5149">
        <v>5.6539587185856839E-2</v>
      </c>
      <c r="BT5149">
        <v>2.9956666690432573E-4</v>
      </c>
      <c r="BU5149">
        <v>0</v>
      </c>
      <c r="BV5149">
        <v>0.51233869907602303</v>
      </c>
      <c r="BW5149">
        <v>14.846811563334311</v>
      </c>
      <c r="BX5149">
        <v>36.854326816960587</v>
      </c>
      <c r="BY5149">
        <v>34.080385968767956</v>
      </c>
      <c r="BZ5149">
        <v>1090.067342169943</v>
      </c>
      <c r="CA5149">
        <v>202.0324387966765</v>
      </c>
      <c r="CB5149">
        <v>237.01728632570416</v>
      </c>
      <c r="CC5149" s="156">
        <v>1.2</v>
      </c>
      <c r="CD5149">
        <v>1700</v>
      </c>
      <c r="CE5149">
        <v>0.17791157323267526</v>
      </c>
      <c r="CF5149">
        <v>4.3883563598471014</v>
      </c>
      <c r="CG5149">
        <v>0.18723439934036676</v>
      </c>
      <c r="CH5149">
        <v>12.521890100603933</v>
      </c>
      <c r="CI5149">
        <v>8</v>
      </c>
    </row>
    <row r="5150" spans="47:87" x14ac:dyDescent="0.3">
      <c r="AU5150">
        <v>0.3</v>
      </c>
      <c r="AV5150">
        <v>20.389913126151338</v>
      </c>
      <c r="AW5150">
        <v>0.29696639232890992</v>
      </c>
      <c r="AX5150">
        <v>1.5140403944766496</v>
      </c>
      <c r="AY5150">
        <v>353.72444168445821</v>
      </c>
      <c r="AZ5150">
        <v>0.10770517884805124</v>
      </c>
      <c r="BA5150">
        <v>435.12623373070869</v>
      </c>
      <c r="BB5150">
        <v>308.24819634914718</v>
      </c>
      <c r="BC5150">
        <v>1</v>
      </c>
      <c r="BD5150">
        <v>46.185071922494494</v>
      </c>
      <c r="BE5150">
        <v>100.90387692058249</v>
      </c>
      <c r="BF5150">
        <v>7.0249728809389893</v>
      </c>
      <c r="BG5150">
        <v>4.8265346735061243</v>
      </c>
      <c r="BH5150">
        <v>414.78316916269415</v>
      </c>
      <c r="BI5150">
        <v>0.2</v>
      </c>
      <c r="BJ5150">
        <v>2592.9272405215697</v>
      </c>
      <c r="BK5150">
        <v>691.30036402058579</v>
      </c>
      <c r="BL5150">
        <v>997.84922313880918</v>
      </c>
      <c r="BM5150">
        <v>982.6220815760305</v>
      </c>
      <c r="BN5150">
        <v>172.57724700714869</v>
      </c>
      <c r="BO5150">
        <v>27.085326250733917</v>
      </c>
      <c r="BP5150">
        <v>1.5143632867380503E-2</v>
      </c>
      <c r="BQ5150">
        <v>100</v>
      </c>
      <c r="BR5150">
        <v>279.72920972990903</v>
      </c>
      <c r="BS5150">
        <v>5.6493941989492973E-2</v>
      </c>
      <c r="BT5150">
        <v>3.3736263080309646E-4</v>
      </c>
      <c r="BU5150">
        <v>0</v>
      </c>
      <c r="BV5150">
        <v>0.57431916167625208</v>
      </c>
      <c r="BW5150">
        <v>14.881252561828905</v>
      </c>
      <c r="BX5150">
        <v>36.377969400871976</v>
      </c>
      <c r="BY5150">
        <v>32.91290849519828</v>
      </c>
      <c r="BZ5150">
        <v>1027.6888294902835</v>
      </c>
      <c r="CA5150">
        <v>378.86711603609211</v>
      </c>
      <c r="CB5150">
        <v>204.45354764495684</v>
      </c>
      <c r="CC5150" s="156">
        <v>1.02</v>
      </c>
      <c r="CD5150">
        <v>950</v>
      </c>
      <c r="CE5150">
        <v>0.21924958503830361</v>
      </c>
      <c r="CF5150">
        <v>7.8725764756516297</v>
      </c>
      <c r="CG5150">
        <v>0.26499956021142573</v>
      </c>
      <c r="CH5150">
        <v>21.462421113090162</v>
      </c>
      <c r="CI5150">
        <v>6</v>
      </c>
    </row>
    <row r="5151" spans="47:87" x14ac:dyDescent="0.3">
      <c r="AU5151">
        <v>0.3</v>
      </c>
      <c r="AV5151">
        <v>20.626091050885453</v>
      </c>
      <c r="AW5151">
        <v>0.3414338926577139</v>
      </c>
      <c r="AX5151">
        <v>1.5659133641697194</v>
      </c>
      <c r="AY5151">
        <v>349.10087409009725</v>
      </c>
      <c r="AZ5151">
        <v>8.791294850995067E-2</v>
      </c>
      <c r="BA5151">
        <v>369.54070979561061</v>
      </c>
      <c r="BB5151">
        <v>463.0026123063148</v>
      </c>
      <c r="BC5151">
        <v>1</v>
      </c>
      <c r="BD5151">
        <v>45.254873994136453</v>
      </c>
      <c r="BE5151">
        <v>109.73442601763253</v>
      </c>
      <c r="BF5151">
        <v>18.545279596558284</v>
      </c>
      <c r="BG5151">
        <v>3.8844861737802243</v>
      </c>
      <c r="BH5151">
        <v>374.90844711735872</v>
      </c>
      <c r="BI5151">
        <v>0.20000000000000004</v>
      </c>
      <c r="BJ5151">
        <v>3169.5901806236952</v>
      </c>
      <c r="BK5151">
        <v>679.99579113186871</v>
      </c>
      <c r="BL5151">
        <v>895.08242582522848</v>
      </c>
      <c r="BM5151">
        <v>942.73413906133283</v>
      </c>
      <c r="BN5151">
        <v>197.2356844340411</v>
      </c>
      <c r="BO5151">
        <v>30.83915868548533</v>
      </c>
      <c r="BP5151">
        <v>5.4219536978016958E-2</v>
      </c>
      <c r="BQ5151">
        <v>100</v>
      </c>
      <c r="BR5151">
        <v>297.63042044690849</v>
      </c>
      <c r="BS5151">
        <v>5.8598603299381047E-2</v>
      </c>
      <c r="BT5151">
        <v>2.9666213649542878E-4</v>
      </c>
      <c r="BU5151">
        <v>49.51460910441736</v>
      </c>
      <c r="BV5151">
        <v>0.54399750390093671</v>
      </c>
      <c r="BW5151">
        <v>14.429943405073685</v>
      </c>
      <c r="BX5151">
        <v>34.811240879000444</v>
      </c>
      <c r="BY5151">
        <v>34.934576401381307</v>
      </c>
      <c r="BZ5151">
        <v>1110.6721085387446</v>
      </c>
      <c r="CA5151">
        <v>385.82079151581831</v>
      </c>
      <c r="CB5151">
        <v>245.53708270438727</v>
      </c>
      <c r="CC5151" s="156">
        <v>1</v>
      </c>
      <c r="CD5151">
        <v>1160</v>
      </c>
      <c r="CE5151">
        <v>0.2230386302365901</v>
      </c>
      <c r="CF5151">
        <v>6.6612864223697308</v>
      </c>
      <c r="CG5151">
        <v>0.30053336162362426</v>
      </c>
      <c r="CH5151">
        <v>27.315265757080361</v>
      </c>
      <c r="CI5151">
        <v>5</v>
      </c>
    </row>
    <row r="5152" spans="47:87" x14ac:dyDescent="0.3">
      <c r="AU5152">
        <v>0.3</v>
      </c>
      <c r="AV5152">
        <v>18.845311806443103</v>
      </c>
      <c r="AW5152">
        <v>0.28703335473345315</v>
      </c>
      <c r="AX5152">
        <v>1.2684181748331373</v>
      </c>
      <c r="AY5152">
        <v>305.66060067065399</v>
      </c>
      <c r="AZ5152">
        <v>0.10587756140904143</v>
      </c>
      <c r="BA5152">
        <v>456.39303316787016</v>
      </c>
      <c r="BB5152">
        <v>304.1024563086408</v>
      </c>
      <c r="BC5152">
        <v>1</v>
      </c>
      <c r="BD5152">
        <v>34.864005989315572</v>
      </c>
      <c r="BE5152">
        <v>81.94392378575229</v>
      </c>
      <c r="BF5152">
        <v>16.812374932486822</v>
      </c>
      <c r="BG5152">
        <v>4.4970888592620009</v>
      </c>
      <c r="BH5152">
        <v>396.50210931471082</v>
      </c>
      <c r="BI5152">
        <v>0.2</v>
      </c>
      <c r="BJ5152">
        <v>3029.5044822024602</v>
      </c>
      <c r="BK5152">
        <v>695.67315506161356</v>
      </c>
      <c r="BL5152">
        <v>951.68129798587643</v>
      </c>
      <c r="BM5152">
        <v>916.25907085137169</v>
      </c>
      <c r="BN5152">
        <v>178.92575601183597</v>
      </c>
      <c r="BO5152">
        <v>25.924267731485209</v>
      </c>
      <c r="BP5152">
        <v>4.5583219648801958E-2</v>
      </c>
      <c r="BQ5152">
        <v>100</v>
      </c>
      <c r="BR5152">
        <v>344.60657876070934</v>
      </c>
      <c r="BS5152">
        <v>5.7488278293388803E-2</v>
      </c>
      <c r="BT5152">
        <v>2.8252918559786331E-4</v>
      </c>
      <c r="BU5152">
        <v>0</v>
      </c>
      <c r="BV5152">
        <v>0.56459039271232403</v>
      </c>
      <c r="BW5152">
        <v>15.413625902953028</v>
      </c>
      <c r="BX5152">
        <v>36.364598398511909</v>
      </c>
      <c r="BY5152">
        <v>38.188111908577262</v>
      </c>
      <c r="BZ5152">
        <v>839.03202921475338</v>
      </c>
      <c r="CA5152">
        <v>382.67751583673345</v>
      </c>
      <c r="CB5152">
        <v>231.20494781137756</v>
      </c>
      <c r="CC5152" s="156">
        <v>0.83</v>
      </c>
      <c r="CD5152">
        <v>1680</v>
      </c>
      <c r="CE5152">
        <v>0.2516417270668434</v>
      </c>
      <c r="CF5152">
        <v>6.3018404672659809</v>
      </c>
      <c r="CG5152">
        <v>0.2360569596145756</v>
      </c>
      <c r="CH5152">
        <v>22.911034107464253</v>
      </c>
      <c r="CI5152">
        <v>6</v>
      </c>
    </row>
    <row r="5153" spans="47:87" x14ac:dyDescent="0.3">
      <c r="AU5153">
        <v>0.3</v>
      </c>
      <c r="AV5153">
        <v>19.63232171378748</v>
      </c>
      <c r="AW5153">
        <v>0.28632564669708083</v>
      </c>
      <c r="AX5153">
        <v>3.0868587449756348</v>
      </c>
      <c r="AY5153">
        <v>338.12996417574237</v>
      </c>
      <c r="AZ5153">
        <v>0.10315990270246631</v>
      </c>
      <c r="BA5153">
        <v>351.07400309273555</v>
      </c>
      <c r="BB5153">
        <v>356.76094256091642</v>
      </c>
      <c r="BC5153">
        <v>1</v>
      </c>
      <c r="BD5153">
        <v>27.616685155048508</v>
      </c>
      <c r="BE5153">
        <v>79.665810073709665</v>
      </c>
      <c r="BF5153">
        <v>15.521207878939206</v>
      </c>
      <c r="BG5153">
        <v>5.1351273443425844</v>
      </c>
      <c r="BH5153">
        <v>401.86838172151437</v>
      </c>
      <c r="BI5153">
        <v>0.2</v>
      </c>
      <c r="BJ5153">
        <v>2493.8164016248707</v>
      </c>
      <c r="BK5153">
        <v>692.59627125098518</v>
      </c>
      <c r="BL5153">
        <v>920.28537858281993</v>
      </c>
      <c r="BM5153">
        <v>782.31719243214866</v>
      </c>
      <c r="BN5153">
        <v>226.11778185222067</v>
      </c>
      <c r="BO5153">
        <v>25.909460478206565</v>
      </c>
      <c r="BP5153">
        <v>3.9523364982971994E-2</v>
      </c>
      <c r="BQ5153">
        <v>100</v>
      </c>
      <c r="BR5153">
        <v>319.73118365179874</v>
      </c>
      <c r="BS5153">
        <v>5.6799678920898058E-2</v>
      </c>
      <c r="BT5153">
        <v>2.9519553952117643E-4</v>
      </c>
      <c r="BU5153">
        <v>0</v>
      </c>
      <c r="BV5153">
        <v>0.55787902283063806</v>
      </c>
      <c r="BW5153">
        <v>15.424375926090059</v>
      </c>
      <c r="BX5153">
        <v>37.263137939817369</v>
      </c>
      <c r="BY5153">
        <v>35.613882532622753</v>
      </c>
      <c r="BZ5153">
        <v>1180.424054220505</v>
      </c>
      <c r="CA5153">
        <v>347.44221965640185</v>
      </c>
      <c r="CB5153">
        <v>225.87105418193985</v>
      </c>
      <c r="CC5153" s="156">
        <v>1.21</v>
      </c>
      <c r="CD5153">
        <v>1820</v>
      </c>
      <c r="CE5153">
        <v>4.1477113203824745E-2</v>
      </c>
      <c r="CF5153">
        <v>2.9507542993215443</v>
      </c>
      <c r="CG5153">
        <v>8.1986701973992104E-2</v>
      </c>
      <c r="CH5153">
        <v>-14.219266569976627</v>
      </c>
      <c r="CI5153" t="s">
        <v>479</v>
      </c>
    </row>
    <row r="5154" spans="47:87" x14ac:dyDescent="0.3">
      <c r="AU5154">
        <v>0.3</v>
      </c>
      <c r="AV5154">
        <v>21.86446562814319</v>
      </c>
      <c r="AW5154">
        <v>0.26282705819848551</v>
      </c>
      <c r="AX5154">
        <v>1.3717130541559295</v>
      </c>
      <c r="AY5154">
        <v>342.90424664761548</v>
      </c>
      <c r="AZ5154">
        <v>7.8761346791652517E-2</v>
      </c>
      <c r="BA5154">
        <v>491.88464676626364</v>
      </c>
      <c r="BB5154">
        <v>352.57341473432882</v>
      </c>
      <c r="BC5154">
        <v>1</v>
      </c>
      <c r="BD5154">
        <v>39.318785726760275</v>
      </c>
      <c r="BE5154">
        <v>101.14401879958336</v>
      </c>
      <c r="BF5154">
        <v>22.494078508762225</v>
      </c>
      <c r="BG5154">
        <v>6.7373869567103588</v>
      </c>
      <c r="BH5154">
        <v>386.44916616093076</v>
      </c>
      <c r="BI5154">
        <v>0.19999999999999998</v>
      </c>
      <c r="BJ5154">
        <v>2155.0446791347681</v>
      </c>
      <c r="BK5154">
        <v>697.83607019120075</v>
      </c>
      <c r="BL5154">
        <v>908.90835176421319</v>
      </c>
      <c r="BM5154">
        <v>963.79383676928069</v>
      </c>
      <c r="BN5154">
        <v>213.83452697403681</v>
      </c>
      <c r="BO5154">
        <v>23.712047130590868</v>
      </c>
      <c r="BP5154">
        <v>4.4977085155512492E-2</v>
      </c>
      <c r="BQ5154">
        <v>100</v>
      </c>
      <c r="BR5154">
        <v>315.62531607520953</v>
      </c>
      <c r="BS5154">
        <v>5.707390764026584E-2</v>
      </c>
      <c r="BT5154">
        <v>3.0711141316804355E-4</v>
      </c>
      <c r="BU5154">
        <v>54.016595825179088</v>
      </c>
      <c r="BV5154">
        <v>0.57165386369249016</v>
      </c>
      <c r="BW5154">
        <v>14.73216656539366</v>
      </c>
      <c r="BX5154">
        <v>32.725970278566059</v>
      </c>
      <c r="BY5154">
        <v>28.538539139363202</v>
      </c>
      <c r="BZ5154">
        <v>1076.4944907727306</v>
      </c>
      <c r="CA5154">
        <v>280.43640372066125</v>
      </c>
      <c r="CB5154">
        <v>224.23920480795121</v>
      </c>
      <c r="CC5154" s="156">
        <v>0.66</v>
      </c>
      <c r="CD5154">
        <v>1830</v>
      </c>
      <c r="CE5154">
        <v>0.21727925508203283</v>
      </c>
      <c r="CF5154">
        <v>6.3716424641135898</v>
      </c>
      <c r="CG5154">
        <v>0.20928908050085049</v>
      </c>
      <c r="CH5154">
        <v>21.106671409874277</v>
      </c>
      <c r="CI5154">
        <v>7</v>
      </c>
    </row>
    <row r="5155" spans="47:87" x14ac:dyDescent="0.3">
      <c r="AU5155">
        <v>0.3</v>
      </c>
      <c r="AV5155">
        <v>20.785940296709942</v>
      </c>
      <c r="AW5155">
        <v>0.30650432712829578</v>
      </c>
      <c r="AX5155">
        <v>1.6759318139065629</v>
      </c>
      <c r="AY5155">
        <v>326.68729913509787</v>
      </c>
      <c r="AZ5155">
        <v>9.6861453404017639E-2</v>
      </c>
      <c r="BA5155">
        <v>455.47409851855758</v>
      </c>
      <c r="BB5155">
        <v>292.76085875145191</v>
      </c>
      <c r="BC5155">
        <v>1</v>
      </c>
      <c r="BD5155">
        <v>43.345675320464125</v>
      </c>
      <c r="BE5155">
        <v>93.299972657674985</v>
      </c>
      <c r="BF5155">
        <v>11.863648053660985</v>
      </c>
      <c r="BG5155">
        <v>3.9949597420289931</v>
      </c>
      <c r="BH5155">
        <v>404.93473564075464</v>
      </c>
      <c r="BI5155">
        <v>0.2</v>
      </c>
      <c r="BJ5155">
        <v>2756.5985028157156</v>
      </c>
      <c r="BK5155">
        <v>677.19314953403887</v>
      </c>
      <c r="BL5155">
        <v>868.00798572444353</v>
      </c>
      <c r="BM5155">
        <v>908.91812625781688</v>
      </c>
      <c r="BN5155">
        <v>106.28781028766963</v>
      </c>
      <c r="BO5155">
        <v>27.70812985748087</v>
      </c>
      <c r="BP5155">
        <v>4.5685970797892772E-2</v>
      </c>
      <c r="BQ5155">
        <v>100</v>
      </c>
      <c r="BR5155">
        <v>393.72821672437425</v>
      </c>
      <c r="BS5155">
        <v>5.1378248459939477E-2</v>
      </c>
      <c r="BT5155">
        <v>3.0145566248694156E-4</v>
      </c>
      <c r="BU5155">
        <v>0</v>
      </c>
      <c r="BV5155">
        <v>0.54604781196957519</v>
      </c>
      <c r="BW5155">
        <v>13.219789340803812</v>
      </c>
      <c r="BX5155">
        <v>34.370748610742339</v>
      </c>
      <c r="BY5155">
        <v>37.143178560179003</v>
      </c>
      <c r="BZ5155">
        <v>871.58305673050984</v>
      </c>
      <c r="CA5155">
        <v>328.62509977200051</v>
      </c>
      <c r="CB5155">
        <v>238.66450023834523</v>
      </c>
      <c r="CC5155" s="156">
        <v>0.96</v>
      </c>
      <c r="CD5155">
        <v>1990</v>
      </c>
      <c r="CE5155">
        <v>3.2420487120083719E-2</v>
      </c>
      <c r="CF5155">
        <v>2.2056166052296149</v>
      </c>
      <c r="CG5155">
        <v>8.0388544867491418E-2</v>
      </c>
      <c r="CH5155">
        <v>-10.90918771180162</v>
      </c>
      <c r="CI5155" t="s">
        <v>479</v>
      </c>
    </row>
    <row r="5156" spans="47:87" x14ac:dyDescent="0.3">
      <c r="AU5156">
        <v>0.3</v>
      </c>
      <c r="AV5156">
        <v>20.53645790307327</v>
      </c>
      <c r="AW5156">
        <v>0.36088878338044145</v>
      </c>
      <c r="AX5156">
        <v>1.2750099112635709</v>
      </c>
      <c r="AY5156">
        <v>354.9784009835796</v>
      </c>
      <c r="AZ5156">
        <v>9.6921288747817427E-2</v>
      </c>
      <c r="BA5156">
        <v>428.40743172983264</v>
      </c>
      <c r="BB5156">
        <v>340.36228819663165</v>
      </c>
      <c r="BC5156">
        <v>1</v>
      </c>
      <c r="BD5156">
        <v>47.090997368155762</v>
      </c>
      <c r="BE5156">
        <v>103.58773825691915</v>
      </c>
      <c r="BF5156">
        <v>18.459945786091339</v>
      </c>
      <c r="BG5156">
        <v>3.6634583751278749</v>
      </c>
      <c r="BH5156">
        <v>400.61489779803975</v>
      </c>
      <c r="BI5156">
        <v>0.19999999999999993</v>
      </c>
      <c r="BJ5156">
        <v>2615.3437662073525</v>
      </c>
      <c r="BK5156">
        <v>694.84818747589031</v>
      </c>
      <c r="BL5156">
        <v>844.03650968657143</v>
      </c>
      <c r="BM5156">
        <v>943.44678850729929</v>
      </c>
      <c r="BN5156">
        <v>169.4416394049467</v>
      </c>
      <c r="BO5156">
        <v>32.606077903137304</v>
      </c>
      <c r="BP5156">
        <v>5.6111901795782848E-2</v>
      </c>
      <c r="BQ5156">
        <v>100</v>
      </c>
      <c r="BR5156">
        <v>332.78513318544162</v>
      </c>
      <c r="BS5156">
        <v>5.6560922465947489E-2</v>
      </c>
      <c r="BT5156">
        <v>3.1108133566905928E-4</v>
      </c>
      <c r="BU5156">
        <v>10.73528725838087</v>
      </c>
      <c r="BV5156">
        <v>0.5266244960656753</v>
      </c>
      <c r="BW5156">
        <v>14.555119380724102</v>
      </c>
      <c r="BX5156">
        <v>35.372264188773528</v>
      </c>
      <c r="BY5156">
        <v>33.788958040601777</v>
      </c>
      <c r="BZ5156">
        <v>1061.2862208727302</v>
      </c>
      <c r="CA5156">
        <v>245.70113132553442</v>
      </c>
      <c r="CB5156">
        <v>217.19669894711032</v>
      </c>
      <c r="CC5156" s="156">
        <v>1</v>
      </c>
      <c r="CD5156">
        <v>1630</v>
      </c>
      <c r="CE5156">
        <v>0.19063465128153512</v>
      </c>
      <c r="CF5156">
        <v>7.2360096484969958</v>
      </c>
      <c r="CG5156">
        <v>0.2495760319185055</v>
      </c>
      <c r="CH5156">
        <v>24.279281488723456</v>
      </c>
      <c r="CI5156">
        <v>7</v>
      </c>
    </row>
    <row r="5157" spans="47:87" x14ac:dyDescent="0.3">
      <c r="AU5157">
        <v>0.3</v>
      </c>
      <c r="AV5157">
        <v>20.254322495308241</v>
      </c>
      <c r="AW5157">
        <v>0.30153026712087067</v>
      </c>
      <c r="AX5157">
        <v>1.5991608707894596</v>
      </c>
      <c r="AY5157">
        <v>316.53083714690717</v>
      </c>
      <c r="AZ5157">
        <v>9.9980299495261243E-2</v>
      </c>
      <c r="BA5157">
        <v>496.70106993992829</v>
      </c>
      <c r="BB5157">
        <v>351.37729135143456</v>
      </c>
      <c r="BC5157">
        <v>1</v>
      </c>
      <c r="BD5157">
        <v>38.077212439900698</v>
      </c>
      <c r="BE5157">
        <v>99.942741600322961</v>
      </c>
      <c r="BF5157">
        <v>13.052319673526933</v>
      </c>
      <c r="BG5157">
        <v>3.8858399475536554</v>
      </c>
      <c r="BH5157">
        <v>363.48634570280871</v>
      </c>
      <c r="BI5157">
        <v>0.20000000000000004</v>
      </c>
      <c r="BJ5157">
        <v>2605.7670517625379</v>
      </c>
      <c r="BK5157">
        <v>697.70951176529877</v>
      </c>
      <c r="BL5157">
        <v>912.99224717134121</v>
      </c>
      <c r="BM5157">
        <v>855.60594198890533</v>
      </c>
      <c r="BN5157">
        <v>152.69208726252253</v>
      </c>
      <c r="BO5157">
        <v>27.005236136919422</v>
      </c>
      <c r="BP5157">
        <v>7.5650532056286107E-2</v>
      </c>
      <c r="BQ5157">
        <v>100</v>
      </c>
      <c r="BR5157">
        <v>281.9043397876456</v>
      </c>
      <c r="BS5157">
        <v>5.3620940011332691E-2</v>
      </c>
      <c r="BT5157">
        <v>3.3314192275759225E-4</v>
      </c>
      <c r="BU5157">
        <v>43.672361185400938</v>
      </c>
      <c r="BV5157">
        <v>0.57084223421416536</v>
      </c>
      <c r="BW5157">
        <v>14.697026154071395</v>
      </c>
      <c r="BX5157">
        <v>36.700298996029886</v>
      </c>
      <c r="BY5157">
        <v>30.613504212396485</v>
      </c>
      <c r="BZ5157">
        <v>1107.0882175578597</v>
      </c>
      <c r="CA5157">
        <v>433.99577484205815</v>
      </c>
      <c r="CB5157">
        <v>229.08684531750404</v>
      </c>
      <c r="CC5157" s="156">
        <v>0.93</v>
      </c>
      <c r="CD5157">
        <v>1330</v>
      </c>
      <c r="CE5157">
        <v>0.14197152896590848</v>
      </c>
      <c r="CF5157">
        <v>7.3079921089812094</v>
      </c>
      <c r="CG5157">
        <v>0.18757049215286706</v>
      </c>
      <c r="CH5157">
        <v>13.100580337783772</v>
      </c>
      <c r="CI5157">
        <v>11</v>
      </c>
    </row>
    <row r="5158" spans="47:87" x14ac:dyDescent="0.3">
      <c r="AU5158">
        <v>0.3</v>
      </c>
      <c r="AV5158">
        <v>18.098704755264453</v>
      </c>
      <c r="AW5158">
        <v>0.24555927166582792</v>
      </c>
      <c r="AX5158">
        <v>0.94625204767802107</v>
      </c>
      <c r="AY5158">
        <v>318.65850584632562</v>
      </c>
      <c r="AZ5158">
        <v>8.902220491661457E-2</v>
      </c>
      <c r="BA5158">
        <v>444.83329281918213</v>
      </c>
      <c r="BB5158">
        <v>284.13523903908379</v>
      </c>
      <c r="BC5158">
        <v>1</v>
      </c>
      <c r="BD5158">
        <v>36.538023464516421</v>
      </c>
      <c r="BE5158">
        <v>97.294322884715939</v>
      </c>
      <c r="BF5158">
        <v>25.852457134359909</v>
      </c>
      <c r="BG5158">
        <v>4.5868235466276381</v>
      </c>
      <c r="BH5158">
        <v>379.63791205815068</v>
      </c>
      <c r="BI5158">
        <v>0.19999999999999998</v>
      </c>
      <c r="BJ5158">
        <v>3297.2681485997668</v>
      </c>
      <c r="BK5158">
        <v>680.71149200884361</v>
      </c>
      <c r="BL5158">
        <v>893.86643673103379</v>
      </c>
      <c r="BM5158">
        <v>891.06471972071006</v>
      </c>
      <c r="BN5158">
        <v>196.51186456345886</v>
      </c>
      <c r="BO5158">
        <v>22.209866306526592</v>
      </c>
      <c r="BP5158">
        <v>3.5187691050471086E-2</v>
      </c>
      <c r="BQ5158">
        <v>100</v>
      </c>
      <c r="BR5158">
        <v>348.47413691517232</v>
      </c>
      <c r="BS5158">
        <v>5.5510147750837742E-2</v>
      </c>
      <c r="BT5158">
        <v>3.0450460434940953E-4</v>
      </c>
      <c r="BU5158">
        <v>0</v>
      </c>
      <c r="BV5158">
        <v>0.56682274176419212</v>
      </c>
      <c r="BW5158">
        <v>14.574769162916276</v>
      </c>
      <c r="BX5158">
        <v>34.963756452435192</v>
      </c>
      <c r="BY5158">
        <v>32.636275790323239</v>
      </c>
      <c r="BZ5158">
        <v>924.42975730409876</v>
      </c>
      <c r="CA5158">
        <v>327.0934971222826</v>
      </c>
      <c r="CB5158">
        <v>232.5769792945724</v>
      </c>
      <c r="CC5158" s="156">
        <v>0.95</v>
      </c>
      <c r="CD5158">
        <v>2460</v>
      </c>
      <c r="CE5158">
        <v>2.7207103567663316E-2</v>
      </c>
      <c r="CF5158">
        <v>1.8639240895509293</v>
      </c>
      <c r="CG5158">
        <v>7.1099450161202421E-2</v>
      </c>
      <c r="CH5158">
        <v>-11.844252462775881</v>
      </c>
      <c r="CI5158" t="s">
        <v>479</v>
      </c>
    </row>
    <row r="5159" spans="47:87" x14ac:dyDescent="0.3">
      <c r="AU5159">
        <v>0.3</v>
      </c>
      <c r="AV5159">
        <v>19.236789279120302</v>
      </c>
      <c r="AW5159">
        <v>0.29211622034217871</v>
      </c>
      <c r="AX5159">
        <v>1.8358930888343084</v>
      </c>
      <c r="AY5159">
        <v>338.67026393869759</v>
      </c>
      <c r="AZ5159">
        <v>0.10666110454158606</v>
      </c>
      <c r="BA5159">
        <v>511.98059653610215</v>
      </c>
      <c r="BB5159">
        <v>405.48841136229498</v>
      </c>
      <c r="BC5159">
        <v>1</v>
      </c>
      <c r="BD5159">
        <v>41.668017977730045</v>
      </c>
      <c r="BE5159">
        <v>97.753835918598128</v>
      </c>
      <c r="BF5159">
        <v>9.7827635792474528</v>
      </c>
      <c r="BG5159">
        <v>5.6240858551497466</v>
      </c>
      <c r="BH5159">
        <v>415.94007925158672</v>
      </c>
      <c r="BI5159">
        <v>0.20000000000000004</v>
      </c>
      <c r="BJ5159">
        <v>2709.2791445870353</v>
      </c>
      <c r="BK5159">
        <v>690.14085115716728</v>
      </c>
      <c r="BL5159">
        <v>889.78102301016804</v>
      </c>
      <c r="BM5159">
        <v>992.13898060258703</v>
      </c>
      <c r="BN5159">
        <v>183.48147034764654</v>
      </c>
      <c r="BO5159">
        <v>26.409802831781505</v>
      </c>
      <c r="BP5159">
        <v>4.3184827415745766E-2</v>
      </c>
      <c r="BQ5159">
        <v>100</v>
      </c>
      <c r="BR5159">
        <v>344.81351168484042</v>
      </c>
      <c r="BS5159">
        <v>5.0804979576776182E-2</v>
      </c>
      <c r="BT5159">
        <v>2.9355847519266139E-4</v>
      </c>
      <c r="BU5159">
        <v>0</v>
      </c>
      <c r="BV5159">
        <v>0.5860251743313879</v>
      </c>
      <c r="BW5159">
        <v>15.683131669371315</v>
      </c>
      <c r="BX5159">
        <v>38.026332533112011</v>
      </c>
      <c r="BY5159">
        <v>34.768879667487475</v>
      </c>
      <c r="BZ5159">
        <v>1102.7651021711188</v>
      </c>
      <c r="CA5159">
        <v>278.40578087060175</v>
      </c>
      <c r="CB5159">
        <v>225.02875580216792</v>
      </c>
      <c r="CC5159" s="156">
        <v>1.32</v>
      </c>
      <c r="CD5159">
        <v>300</v>
      </c>
      <c r="CE5159">
        <v>0.15630968939763168</v>
      </c>
      <c r="CF5159">
        <v>4.847098004394649</v>
      </c>
      <c r="CG5159">
        <v>0.19115434220869748</v>
      </c>
      <c r="CH5159">
        <v>11.840264881492612</v>
      </c>
      <c r="CI5159">
        <v>9</v>
      </c>
    </row>
    <row r="5160" spans="47:87" x14ac:dyDescent="0.3">
      <c r="AU5160">
        <v>0.3</v>
      </c>
      <c r="AV5160">
        <v>21.488931447142672</v>
      </c>
      <c r="AW5160">
        <v>0.29998121561610969</v>
      </c>
      <c r="AX5160">
        <v>0.46016126100262128</v>
      </c>
      <c r="AY5160">
        <v>356.25688815235111</v>
      </c>
      <c r="AZ5160">
        <v>0.1136652000834136</v>
      </c>
      <c r="BA5160">
        <v>430.61935661079349</v>
      </c>
      <c r="BB5160">
        <v>340.44265198135349</v>
      </c>
      <c r="BC5160">
        <v>1</v>
      </c>
      <c r="BD5160">
        <v>26.905475677136934</v>
      </c>
      <c r="BE5160">
        <v>92.824804929567975</v>
      </c>
      <c r="BF5160">
        <v>18.143231737102603</v>
      </c>
      <c r="BG5160">
        <v>5.2224542553722024</v>
      </c>
      <c r="BH5160">
        <v>450.26595536278086</v>
      </c>
      <c r="BI5160">
        <v>0.2</v>
      </c>
      <c r="BJ5160">
        <v>2646.2775082533803</v>
      </c>
      <c r="BK5160">
        <v>691.70382832009068</v>
      </c>
      <c r="BL5160">
        <v>878.35935627621234</v>
      </c>
      <c r="BM5160">
        <v>963.15153308928768</v>
      </c>
      <c r="BN5160">
        <v>153.16740135578152</v>
      </c>
      <c r="BO5160">
        <v>27.222492296828349</v>
      </c>
      <c r="BP5160">
        <v>3.1995697265403363E-2</v>
      </c>
      <c r="BQ5160">
        <v>100</v>
      </c>
      <c r="BR5160">
        <v>325.37866177061511</v>
      </c>
      <c r="BS5160">
        <v>5.9364733924208331E-2</v>
      </c>
      <c r="BT5160">
        <v>2.7799856073068801E-4</v>
      </c>
      <c r="BU5160">
        <v>0</v>
      </c>
      <c r="BV5160">
        <v>0.53563455396680371</v>
      </c>
      <c r="BW5160">
        <v>14.660400396274607</v>
      </c>
      <c r="BX5160">
        <v>36.356584693254952</v>
      </c>
      <c r="BY5160">
        <v>34.98164127219475</v>
      </c>
      <c r="BZ5160">
        <v>944.76599655649557</v>
      </c>
      <c r="CA5160">
        <v>293.2594347225978</v>
      </c>
      <c r="CB5160">
        <v>237.80803156062041</v>
      </c>
      <c r="CC5160" s="156">
        <v>0.69</v>
      </c>
      <c r="CD5160">
        <v>3040</v>
      </c>
      <c r="CE5160">
        <v>7.8435899107545781E-2</v>
      </c>
      <c r="CF5160">
        <v>3.3994831187852315</v>
      </c>
      <c r="CG5160">
        <v>0.11286185479507815</v>
      </c>
      <c r="CH5160">
        <v>-3.5846398983449967</v>
      </c>
      <c r="CI5160" t="s">
        <v>479</v>
      </c>
    </row>
    <row r="5161" spans="47:87" x14ac:dyDescent="0.3">
      <c r="AU5161">
        <v>0.3</v>
      </c>
      <c r="AV5161">
        <v>17.398850201575147</v>
      </c>
      <c r="AW5161">
        <v>0.26687367021447406</v>
      </c>
      <c r="AX5161">
        <v>0.43133503490666947</v>
      </c>
      <c r="AY5161">
        <v>315.77982326047191</v>
      </c>
      <c r="AZ5161">
        <v>0.1053068627797667</v>
      </c>
      <c r="BA5161">
        <v>387.49214033256317</v>
      </c>
      <c r="BB5161">
        <v>356.35385264265801</v>
      </c>
      <c r="BC5161">
        <v>1</v>
      </c>
      <c r="BD5161">
        <v>44.312307986825658</v>
      </c>
      <c r="BE5161">
        <v>110.95501050499925</v>
      </c>
      <c r="BF5161">
        <v>19.772469689894624</v>
      </c>
      <c r="BG5161">
        <v>4.7246264698298717</v>
      </c>
      <c r="BH5161">
        <v>407.9373694227221</v>
      </c>
      <c r="BI5161">
        <v>0.20000000000000004</v>
      </c>
      <c r="BJ5161">
        <v>2895.4442892308075</v>
      </c>
      <c r="BK5161">
        <v>662.99778191735072</v>
      </c>
      <c r="BL5161">
        <v>850.13983596003391</v>
      </c>
      <c r="BM5161">
        <v>799.02177252508056</v>
      </c>
      <c r="BN5161">
        <v>131.12386361304581</v>
      </c>
      <c r="BO5161">
        <v>23.932745045895256</v>
      </c>
      <c r="BP5161">
        <v>6.3066788937146942E-2</v>
      </c>
      <c r="BQ5161">
        <v>100</v>
      </c>
      <c r="BR5161">
        <v>356.66673181378951</v>
      </c>
      <c r="BS5161">
        <v>5.7154380718106634E-2</v>
      </c>
      <c r="BT5161">
        <v>2.9723793436706083E-4</v>
      </c>
      <c r="BU5161">
        <v>2.1960591816791211</v>
      </c>
      <c r="BV5161">
        <v>0.54425543459633829</v>
      </c>
      <c r="BW5161">
        <v>14.226971559075277</v>
      </c>
      <c r="BX5161">
        <v>36.585804797191571</v>
      </c>
      <c r="BY5161">
        <v>35.696674374929913</v>
      </c>
      <c r="BZ5161">
        <v>1039.5893658281382</v>
      </c>
      <c r="CA5161">
        <v>283.39273538232987</v>
      </c>
      <c r="CB5161">
        <v>236.27088900093813</v>
      </c>
      <c r="CC5161" s="156">
        <v>1.25</v>
      </c>
      <c r="CD5161">
        <v>780</v>
      </c>
      <c r="CE5161">
        <v>0.20603551820764743</v>
      </c>
      <c r="CF5161">
        <v>7.814868401036339</v>
      </c>
      <c r="CG5161">
        <v>0.24905255726277326</v>
      </c>
      <c r="CH5161">
        <v>24.056006145839927</v>
      </c>
      <c r="CI5161">
        <v>6</v>
      </c>
    </row>
    <row r="5162" spans="47:87" x14ac:dyDescent="0.3">
      <c r="AU5162">
        <v>0.3</v>
      </c>
      <c r="AV5162">
        <v>21.078883473044701</v>
      </c>
      <c r="AW5162">
        <v>0.29061971117951713</v>
      </c>
      <c r="AX5162">
        <v>0.64797639562799292</v>
      </c>
      <c r="AY5162">
        <v>321.76375938012092</v>
      </c>
      <c r="AZ5162">
        <v>8.910968088107786E-2</v>
      </c>
      <c r="BA5162">
        <v>460.9190595748745</v>
      </c>
      <c r="BB5162">
        <v>378.47579304590556</v>
      </c>
      <c r="BC5162">
        <v>1</v>
      </c>
      <c r="BD5162">
        <v>36.36431955635468</v>
      </c>
      <c r="BE5162">
        <v>102.96924431873425</v>
      </c>
      <c r="BF5162">
        <v>22.693296111827941</v>
      </c>
      <c r="BG5162">
        <v>4.8034393429725704</v>
      </c>
      <c r="BH5162">
        <v>415.10754969639862</v>
      </c>
      <c r="BI5162">
        <v>0.19999999999999993</v>
      </c>
      <c r="BJ5162">
        <v>2295.700954914264</v>
      </c>
      <c r="BK5162">
        <v>677.91944101807076</v>
      </c>
      <c r="BL5162">
        <v>917.51864669955273</v>
      </c>
      <c r="BM5162">
        <v>926.82925539938003</v>
      </c>
      <c r="BN5162">
        <v>100.24602956127441</v>
      </c>
      <c r="BO5162">
        <v>26.261780595947744</v>
      </c>
      <c r="BP5162">
        <v>4.4590226228775752E-2</v>
      </c>
      <c r="BQ5162">
        <v>100</v>
      </c>
      <c r="BR5162">
        <v>352.1049563688253</v>
      </c>
      <c r="BS5162">
        <v>5.2373552793237209E-2</v>
      </c>
      <c r="BT5162">
        <v>3.2300635318364425E-4</v>
      </c>
      <c r="BU5162">
        <v>0</v>
      </c>
      <c r="BV5162">
        <v>0.52141970058365117</v>
      </c>
      <c r="BW5162">
        <v>15.957644941253491</v>
      </c>
      <c r="BX5162">
        <v>36.332499418053047</v>
      </c>
      <c r="BY5162">
        <v>38.377034780177389</v>
      </c>
      <c r="BZ5162">
        <v>836.75848549272155</v>
      </c>
      <c r="CA5162">
        <v>275.31082916257964</v>
      </c>
      <c r="CB5162">
        <v>231.66634479263669</v>
      </c>
      <c r="CC5162" s="156">
        <v>0.84</v>
      </c>
      <c r="CD5162">
        <v>1720</v>
      </c>
      <c r="CE5162">
        <v>0.18770089490435593</v>
      </c>
      <c r="CF5162">
        <v>5.8558092875417724</v>
      </c>
      <c r="CG5162">
        <v>0.24652810021014196</v>
      </c>
      <c r="CH5162">
        <v>12.123532935921711</v>
      </c>
      <c r="CI5162">
        <v>8</v>
      </c>
    </row>
    <row r="5163" spans="47:87" x14ac:dyDescent="0.3">
      <c r="AU5163">
        <v>0.3</v>
      </c>
      <c r="AV5163">
        <v>20.095028215212913</v>
      </c>
      <c r="AW5163">
        <v>0.33103843251217535</v>
      </c>
      <c r="AX5163">
        <v>1.7580341134041577</v>
      </c>
      <c r="AY5163">
        <v>343.58937790322057</v>
      </c>
      <c r="AZ5163">
        <v>9.6086567469854625E-2</v>
      </c>
      <c r="BA5163">
        <v>350.75280711880237</v>
      </c>
      <c r="BB5163">
        <v>337.40312135196024</v>
      </c>
      <c r="BC5163">
        <v>1</v>
      </c>
      <c r="BD5163">
        <v>41.675177809839212</v>
      </c>
      <c r="BE5163">
        <v>110.1106400785295</v>
      </c>
      <c r="BF5163">
        <v>13.074510380994191</v>
      </c>
      <c r="BG5163">
        <v>4.3623748592208864</v>
      </c>
      <c r="BH5163">
        <v>419.66329776991563</v>
      </c>
      <c r="BI5163">
        <v>0.20000000000000007</v>
      </c>
      <c r="BJ5163">
        <v>2870.0153329070745</v>
      </c>
      <c r="BK5163">
        <v>676.77035541540215</v>
      </c>
      <c r="BL5163">
        <v>909.35544177575036</v>
      </c>
      <c r="BM5163">
        <v>890.43361428785397</v>
      </c>
      <c r="BN5163">
        <v>143.85740307741264</v>
      </c>
      <c r="BO5163">
        <v>30.236871724099757</v>
      </c>
      <c r="BP5163">
        <v>1.1664778629301542E-2</v>
      </c>
      <c r="BQ5163">
        <v>100</v>
      </c>
      <c r="BR5163">
        <v>369.94057476400957</v>
      </c>
      <c r="BS5163">
        <v>5.1964696711316594E-2</v>
      </c>
      <c r="BT5163">
        <v>3.1654722439475379E-4</v>
      </c>
      <c r="BU5163">
        <v>54.929768405501093</v>
      </c>
      <c r="BV5163">
        <v>0.57748295046183751</v>
      </c>
      <c r="BW5163">
        <v>15.068969603944847</v>
      </c>
      <c r="BX5163">
        <v>35.589527732494069</v>
      </c>
      <c r="BY5163">
        <v>33.478851898613705</v>
      </c>
      <c r="BZ5163">
        <v>945.38549524080929</v>
      </c>
      <c r="CA5163">
        <v>231.72566822317833</v>
      </c>
      <c r="CB5163">
        <v>220.07283025238098</v>
      </c>
      <c r="CC5163" s="156">
        <v>0.86</v>
      </c>
      <c r="CD5163">
        <v>1620</v>
      </c>
      <c r="CE5163">
        <v>0.21971957231986528</v>
      </c>
      <c r="CF5163">
        <v>6.6094643715563866</v>
      </c>
      <c r="CG5163">
        <v>0.26679586460411375</v>
      </c>
      <c r="CH5163">
        <v>23.307239060757603</v>
      </c>
      <c r="CI5163">
        <v>6</v>
      </c>
    </row>
    <row r="5164" spans="47:87" x14ac:dyDescent="0.3">
      <c r="AU5164">
        <v>0.3</v>
      </c>
      <c r="AV5164">
        <v>22.088322458489561</v>
      </c>
      <c r="AW5164">
        <v>0.32983108816697598</v>
      </c>
      <c r="AX5164">
        <v>0.71365830050748313</v>
      </c>
      <c r="AY5164">
        <v>332.02938623294125</v>
      </c>
      <c r="AZ5164">
        <v>9.5114030049612441E-2</v>
      </c>
      <c r="BA5164">
        <v>401.27006398252104</v>
      </c>
      <c r="BB5164">
        <v>367.48003772208926</v>
      </c>
      <c r="BC5164">
        <v>1</v>
      </c>
      <c r="BD5164">
        <v>42.152088395468489</v>
      </c>
      <c r="BE5164">
        <v>90.916503797924136</v>
      </c>
      <c r="BF5164">
        <v>17.787887198894857</v>
      </c>
      <c r="BG5164">
        <v>5.9795640171703388</v>
      </c>
      <c r="BH5164">
        <v>387.55960996921004</v>
      </c>
      <c r="BI5164">
        <v>0.20000000000000004</v>
      </c>
      <c r="BJ5164">
        <v>3141.9919837541393</v>
      </c>
      <c r="BK5164">
        <v>671.05451082860691</v>
      </c>
      <c r="BL5164">
        <v>853.44379607134283</v>
      </c>
      <c r="BM5164">
        <v>882.95450114341043</v>
      </c>
      <c r="BN5164">
        <v>144.8166901533948</v>
      </c>
      <c r="BO5164">
        <v>29.911147384137081</v>
      </c>
      <c r="BP5164">
        <v>3.7768363081928109E-2</v>
      </c>
      <c r="BQ5164">
        <v>100</v>
      </c>
      <c r="BR5164">
        <v>373.30040675975476</v>
      </c>
      <c r="BS5164">
        <v>5.3084829110262736E-2</v>
      </c>
      <c r="BT5164">
        <v>2.9482736250307704E-4</v>
      </c>
      <c r="BU5164">
        <v>0</v>
      </c>
      <c r="BV5164">
        <v>0.5787566683476888</v>
      </c>
      <c r="BW5164">
        <v>14.427280016303376</v>
      </c>
      <c r="BX5164">
        <v>36.272443709095953</v>
      </c>
      <c r="BY5164">
        <v>38.347128984138429</v>
      </c>
      <c r="BZ5164">
        <v>824.92774477074227</v>
      </c>
      <c r="CA5164">
        <v>240.9027535182982</v>
      </c>
      <c r="CB5164">
        <v>241.55709709954394</v>
      </c>
      <c r="CC5164" s="156">
        <v>1.1100000000000001</v>
      </c>
      <c r="CD5164">
        <v>1530</v>
      </c>
      <c r="CE5164">
        <v>0.14830335328908339</v>
      </c>
      <c r="CF5164">
        <v>5.3327729296546353</v>
      </c>
      <c r="CG5164">
        <v>0.1808412263787301</v>
      </c>
      <c r="CH5164">
        <v>12.153074627157435</v>
      </c>
      <c r="CI5164">
        <v>9</v>
      </c>
    </row>
    <row r="5165" spans="47:87" x14ac:dyDescent="0.3">
      <c r="AU5165">
        <v>0.3</v>
      </c>
      <c r="AV5165">
        <v>18.465727625998849</v>
      </c>
      <c r="AW5165">
        <v>0.37113444253515648</v>
      </c>
      <c r="AX5165">
        <v>1.1111370279227493</v>
      </c>
      <c r="AY5165">
        <v>323.4696122442391</v>
      </c>
      <c r="AZ5165">
        <v>0.11553773761256704</v>
      </c>
      <c r="BA5165">
        <v>347.57268010872792</v>
      </c>
      <c r="BB5165">
        <v>336.80704589912472</v>
      </c>
      <c r="BC5165">
        <v>1</v>
      </c>
      <c r="BD5165">
        <v>32.192120600054551</v>
      </c>
      <c r="BE5165">
        <v>85.523792987115797</v>
      </c>
      <c r="BF5165">
        <v>22.38547982975518</v>
      </c>
      <c r="BG5165">
        <v>4.228691467801494</v>
      </c>
      <c r="BH5165">
        <v>453.14159830233251</v>
      </c>
      <c r="BI5165">
        <v>0.19999999999999996</v>
      </c>
      <c r="BJ5165">
        <v>2929.9165729970391</v>
      </c>
      <c r="BK5165">
        <v>687.18651989571958</v>
      </c>
      <c r="BL5165">
        <v>859.93949293539026</v>
      </c>
      <c r="BM5165">
        <v>979.37514662011483</v>
      </c>
      <c r="BN5165">
        <v>193.26786197711411</v>
      </c>
      <c r="BO5165">
        <v>33.514214121184139</v>
      </c>
      <c r="BP5165">
        <v>5.9757847075040893E-2</v>
      </c>
      <c r="BQ5165">
        <v>100</v>
      </c>
      <c r="BR5165">
        <v>321.14439267221826</v>
      </c>
      <c r="BS5165">
        <v>5.5755068547307954E-2</v>
      </c>
      <c r="BT5165">
        <v>2.9072211992987906E-4</v>
      </c>
      <c r="BU5165">
        <v>0</v>
      </c>
      <c r="BV5165">
        <v>0.52365512637858391</v>
      </c>
      <c r="BW5165">
        <v>14.511502804753722</v>
      </c>
      <c r="BX5165">
        <v>35.226398480240022</v>
      </c>
      <c r="BY5165">
        <v>30.87189111417414</v>
      </c>
      <c r="BZ5165">
        <v>1275.1182642637737</v>
      </c>
      <c r="CA5165">
        <v>277.13293683784042</v>
      </c>
      <c r="CB5165">
        <v>225.3973625313422</v>
      </c>
      <c r="CC5165" s="156">
        <v>0.93</v>
      </c>
      <c r="CD5165">
        <v>1300</v>
      </c>
      <c r="CE5165">
        <v>0.1991717238928068</v>
      </c>
      <c r="CF5165">
        <v>6.4972520275246453</v>
      </c>
      <c r="CG5165">
        <v>0.23689425320186205</v>
      </c>
      <c r="CH5165">
        <v>18.249657330280002</v>
      </c>
      <c r="CI5165">
        <v>7</v>
      </c>
    </row>
    <row r="5166" spans="47:87" x14ac:dyDescent="0.3">
      <c r="AU5166">
        <v>0.3</v>
      </c>
      <c r="AV5166">
        <v>19.705053743277421</v>
      </c>
      <c r="AW5166">
        <v>0.36546793213941237</v>
      </c>
      <c r="AX5166">
        <v>1.3082856720673786</v>
      </c>
      <c r="AY5166">
        <v>349.5227941353337</v>
      </c>
      <c r="AZ5166">
        <v>0.11176652168051666</v>
      </c>
      <c r="BA5166">
        <v>451.0947126835203</v>
      </c>
      <c r="BB5166">
        <v>315.25744708415868</v>
      </c>
      <c r="BC5166">
        <v>1</v>
      </c>
      <c r="BD5166">
        <v>46.049235817870361</v>
      </c>
      <c r="BE5166">
        <v>89.609449213152999</v>
      </c>
      <c r="BF5166">
        <v>14.291691693335141</v>
      </c>
      <c r="BG5166">
        <v>6.5619346216593533</v>
      </c>
      <c r="BH5166">
        <v>402.60819071828024</v>
      </c>
      <c r="BI5166">
        <v>0.20000000000000007</v>
      </c>
      <c r="BJ5166">
        <v>2704.7816815787501</v>
      </c>
      <c r="BK5166">
        <v>697.43490756290896</v>
      </c>
      <c r="BL5166">
        <v>935.48177999003371</v>
      </c>
      <c r="BM5166">
        <v>1002.7752819743878</v>
      </c>
      <c r="BN5166">
        <v>114.01470490930956</v>
      </c>
      <c r="BO5166">
        <v>33.20252664053293</v>
      </c>
      <c r="BP5166">
        <v>3.4585151082903776E-2</v>
      </c>
      <c r="BQ5166">
        <v>100</v>
      </c>
      <c r="BR5166">
        <v>361.87513493108588</v>
      </c>
      <c r="BS5166">
        <v>5.364143169363976E-2</v>
      </c>
      <c r="BT5166">
        <v>3.2969464790906592E-4</v>
      </c>
      <c r="BU5166">
        <v>72.936093683565645</v>
      </c>
      <c r="BV5166">
        <v>0.55145826432432121</v>
      </c>
      <c r="BW5166">
        <v>15.214803801830513</v>
      </c>
      <c r="BX5166">
        <v>37.960562834008158</v>
      </c>
      <c r="BY5166">
        <v>31.749278272086922</v>
      </c>
      <c r="BZ5166">
        <v>1131.6171719102947</v>
      </c>
      <c r="CA5166">
        <v>254.73454547180577</v>
      </c>
      <c r="CB5166">
        <v>245.38002311327344</v>
      </c>
      <c r="CC5166" s="156">
        <v>1.24</v>
      </c>
      <c r="CD5166">
        <v>1540</v>
      </c>
      <c r="CE5166">
        <v>5.9774007681030472E-3</v>
      </c>
      <c r="CF5166">
        <v>1.6260483590347348</v>
      </c>
      <c r="CG5166">
        <v>5.3847041756443663E-2</v>
      </c>
      <c r="CH5166">
        <v>-16.918712115373221</v>
      </c>
      <c r="CI5166" t="s">
        <v>479</v>
      </c>
    </row>
    <row r="5167" spans="47:87" x14ac:dyDescent="0.3">
      <c r="AU5167">
        <v>0.3</v>
      </c>
      <c r="AV5167">
        <v>19.716645942501977</v>
      </c>
      <c r="AW5167">
        <v>0.36426458071809326</v>
      </c>
      <c r="AX5167">
        <v>0</v>
      </c>
      <c r="AY5167">
        <v>317.17834709824564</v>
      </c>
      <c r="AZ5167">
        <v>9.3322879060544275E-2</v>
      </c>
      <c r="BA5167">
        <v>442.04655970712184</v>
      </c>
      <c r="BB5167">
        <v>322.5547294897334</v>
      </c>
      <c r="BC5167">
        <v>1</v>
      </c>
      <c r="BD5167">
        <v>41.665737399206179</v>
      </c>
      <c r="BE5167">
        <v>91.98268316847809</v>
      </c>
      <c r="BF5167">
        <v>15.014008411008694</v>
      </c>
      <c r="BG5167">
        <v>4.5288659326672693</v>
      </c>
      <c r="BH5167">
        <v>413.15807636662186</v>
      </c>
      <c r="BI5167">
        <v>0.19999999999999998</v>
      </c>
      <c r="BJ5167">
        <v>2997.8308819748972</v>
      </c>
      <c r="BK5167">
        <v>669.44348713126101</v>
      </c>
      <c r="BL5167">
        <v>803.08048042474127</v>
      </c>
      <c r="BM5167">
        <v>877.92804780018685</v>
      </c>
      <c r="BN5167">
        <v>179.57633217773432</v>
      </c>
      <c r="BO5167">
        <v>32.856340712219385</v>
      </c>
      <c r="BP5167">
        <v>6.3300820650249959E-2</v>
      </c>
      <c r="BQ5167">
        <v>100</v>
      </c>
      <c r="BR5167">
        <v>253.88271747998283</v>
      </c>
      <c r="BS5167">
        <v>4.9950681385993227E-2</v>
      </c>
      <c r="BT5167">
        <v>2.8191072376525868E-4</v>
      </c>
      <c r="BU5167">
        <v>27.036945585840488</v>
      </c>
      <c r="BV5167">
        <v>0.60435754396316455</v>
      </c>
      <c r="BW5167">
        <v>14.344543677833457</v>
      </c>
      <c r="BX5167">
        <v>35.493136682257493</v>
      </c>
      <c r="BY5167">
        <v>30.676136520952998</v>
      </c>
      <c r="BZ5167">
        <v>1357.4217244583435</v>
      </c>
      <c r="CA5167">
        <v>271.19714137474904</v>
      </c>
      <c r="CB5167">
        <v>239.09383969410567</v>
      </c>
      <c r="CC5167" s="156">
        <v>0.89</v>
      </c>
      <c r="CD5167">
        <v>1360</v>
      </c>
      <c r="CE5167">
        <v>0.25170188472914479</v>
      </c>
      <c r="CF5167">
        <v>9.4055011790089065</v>
      </c>
      <c r="CG5167">
        <v>0.3041432945721077</v>
      </c>
      <c r="CH5167">
        <v>28.148047693061713</v>
      </c>
      <c r="CI5167">
        <v>5</v>
      </c>
    </row>
    <row r="5168" spans="47:87" x14ac:dyDescent="0.3">
      <c r="AU5168">
        <v>0.3</v>
      </c>
      <c r="AV5168">
        <v>16.747240774900277</v>
      </c>
      <c r="AW5168">
        <v>0.30331818056276344</v>
      </c>
      <c r="AX5168">
        <v>1.6793158476294661</v>
      </c>
      <c r="AY5168">
        <v>342.43946354275494</v>
      </c>
      <c r="AZ5168">
        <v>9.6272160605934798E-2</v>
      </c>
      <c r="BA5168">
        <v>425.4304124474545</v>
      </c>
      <c r="BB5168">
        <v>409.27061430249807</v>
      </c>
      <c r="BC5168">
        <v>1</v>
      </c>
      <c r="BD5168">
        <v>40.197659843624372</v>
      </c>
      <c r="BE5168">
        <v>112.18430058970654</v>
      </c>
      <c r="BF5168">
        <v>9.4868487041356513</v>
      </c>
      <c r="BG5168">
        <v>3.5171648165567251</v>
      </c>
      <c r="BH5168">
        <v>405.01929609627285</v>
      </c>
      <c r="BI5168">
        <v>0.20000000000000004</v>
      </c>
      <c r="BJ5168">
        <v>3090.8357749764032</v>
      </c>
      <c r="BK5168">
        <v>706.64162584311384</v>
      </c>
      <c r="BL5168">
        <v>951.40501625418756</v>
      </c>
      <c r="BM5168">
        <v>1123.2616120412001</v>
      </c>
      <c r="BN5168">
        <v>201.65101146785304</v>
      </c>
      <c r="BO5168">
        <v>27.22180839474315</v>
      </c>
      <c r="BP5168">
        <v>6.9270631785731285E-2</v>
      </c>
      <c r="BQ5168">
        <v>100</v>
      </c>
      <c r="BR5168">
        <v>326.30597068189689</v>
      </c>
      <c r="BS5168">
        <v>5.5452491667103435E-2</v>
      </c>
      <c r="BT5168">
        <v>3.0632587531399238E-4</v>
      </c>
      <c r="BU5168">
        <v>80.71738221690228</v>
      </c>
      <c r="BV5168">
        <v>0.51267857476764678</v>
      </c>
      <c r="BW5168">
        <v>15.610781253618576</v>
      </c>
      <c r="BX5168">
        <v>39.302505401634207</v>
      </c>
      <c r="BY5168">
        <v>36.032225869538088</v>
      </c>
      <c r="BZ5168">
        <v>966.57139397204753</v>
      </c>
      <c r="CA5168">
        <v>290.8000314429641</v>
      </c>
      <c r="CB5168">
        <v>244.90316716952279</v>
      </c>
      <c r="CC5168" s="156">
        <v>0.84</v>
      </c>
      <c r="CD5168">
        <v>2080</v>
      </c>
      <c r="CE5168">
        <v>0.16104561599864131</v>
      </c>
      <c r="CF5168">
        <v>5.5901918128906303</v>
      </c>
      <c r="CG5168">
        <v>0.20710881944686865</v>
      </c>
      <c r="CH5168">
        <v>12.53930257989107</v>
      </c>
      <c r="CI5168">
        <v>9</v>
      </c>
    </row>
    <row r="5169" spans="47:87" x14ac:dyDescent="0.3">
      <c r="AU5169">
        <v>0.3</v>
      </c>
      <c r="AV5169">
        <v>19.809138856627516</v>
      </c>
      <c r="AW5169">
        <v>0.35758945492031435</v>
      </c>
      <c r="AX5169">
        <v>0.84550746732118931</v>
      </c>
      <c r="AY5169">
        <v>330.62034902717852</v>
      </c>
      <c r="AZ5169">
        <v>0.10568357028130114</v>
      </c>
      <c r="BA5169">
        <v>401.7182758632382</v>
      </c>
      <c r="BB5169">
        <v>378.20682173178625</v>
      </c>
      <c r="BC5169">
        <v>1</v>
      </c>
      <c r="BD5169">
        <v>37.088351293531218</v>
      </c>
      <c r="BE5169">
        <v>101.38593662021398</v>
      </c>
      <c r="BF5169">
        <v>8.9531218946575386</v>
      </c>
      <c r="BG5169">
        <v>4.7251284821447177</v>
      </c>
      <c r="BH5169">
        <v>407.68768864105249</v>
      </c>
      <c r="BI5169">
        <v>0.19999999999999998</v>
      </c>
      <c r="BJ5169">
        <v>2805.8352355190859</v>
      </c>
      <c r="BK5169">
        <v>672.26961920853887</v>
      </c>
      <c r="BL5169">
        <v>816.1122689870673</v>
      </c>
      <c r="BM5169">
        <v>874.92433517601364</v>
      </c>
      <c r="BN5169">
        <v>114.58222918225948</v>
      </c>
      <c r="BO5169">
        <v>32.404311241200539</v>
      </c>
      <c r="BP5169">
        <v>4.3863547841731396E-2</v>
      </c>
      <c r="BQ5169">
        <v>100</v>
      </c>
      <c r="BR5169">
        <v>340.50668905082654</v>
      </c>
      <c r="BS5169">
        <v>5.0710124610659595E-2</v>
      </c>
      <c r="BT5169">
        <v>3.174815986441535E-4</v>
      </c>
      <c r="BU5169">
        <v>0</v>
      </c>
      <c r="BV5169">
        <v>0.53820642013440301</v>
      </c>
      <c r="BW5169">
        <v>15.130485324808697</v>
      </c>
      <c r="BX5169">
        <v>36.968078782417543</v>
      </c>
      <c r="BY5169">
        <v>28.438157636058069</v>
      </c>
      <c r="BZ5169">
        <v>1152.9450966695404</v>
      </c>
      <c r="CA5169">
        <v>302.72401120764965</v>
      </c>
      <c r="CB5169">
        <v>229.78623825821387</v>
      </c>
      <c r="CC5169" s="156">
        <v>1.22</v>
      </c>
      <c r="CD5169">
        <v>1390</v>
      </c>
      <c r="CE5169">
        <v>0.10077631517337338</v>
      </c>
      <c r="CF5169">
        <v>3.3319015053533474</v>
      </c>
      <c r="CG5169">
        <v>0.13338286147055312</v>
      </c>
      <c r="CH5169">
        <v>-1.3815977009029359</v>
      </c>
      <c r="CI5169" t="s">
        <v>479</v>
      </c>
    </row>
    <row r="5170" spans="47:87" x14ac:dyDescent="0.3">
      <c r="AU5170">
        <v>0.3</v>
      </c>
      <c r="AV5170">
        <v>18.395024217622794</v>
      </c>
      <c r="AW5170">
        <v>0.31982178695067176</v>
      </c>
      <c r="AX5170">
        <v>1.6914393694978487</v>
      </c>
      <c r="AY5170">
        <v>311.48465200063924</v>
      </c>
      <c r="AZ5170">
        <v>0.10301989880076498</v>
      </c>
      <c r="BA5170">
        <v>484.48372152948718</v>
      </c>
      <c r="BB5170">
        <v>324.47696629462638</v>
      </c>
      <c r="BC5170">
        <v>1</v>
      </c>
      <c r="BD5170">
        <v>38.705837958946553</v>
      </c>
      <c r="BE5170">
        <v>95.305805180102354</v>
      </c>
      <c r="BF5170">
        <v>21.469155846982979</v>
      </c>
      <c r="BG5170">
        <v>4.2559473989918279</v>
      </c>
      <c r="BH5170">
        <v>434.13919403110998</v>
      </c>
      <c r="BI5170">
        <v>0.20000000000000004</v>
      </c>
      <c r="BJ5170">
        <v>2728.8336210153411</v>
      </c>
      <c r="BK5170">
        <v>677.63471562822849</v>
      </c>
      <c r="BL5170">
        <v>955.01360283424378</v>
      </c>
      <c r="BM5170">
        <v>881.88792645994306</v>
      </c>
      <c r="BN5170">
        <v>203.34581018195635</v>
      </c>
      <c r="BO5170">
        <v>28.64773100155799</v>
      </c>
      <c r="BP5170">
        <v>7.9733165609633685E-2</v>
      </c>
      <c r="BQ5170">
        <v>100</v>
      </c>
      <c r="BR5170">
        <v>358.68799047115709</v>
      </c>
      <c r="BS5170">
        <v>5.5346136035253388E-2</v>
      </c>
      <c r="BT5170">
        <v>3.0445996742909146E-4</v>
      </c>
      <c r="BU5170">
        <v>0</v>
      </c>
      <c r="BV5170">
        <v>0.59088406592801113</v>
      </c>
      <c r="BW5170">
        <v>13.785328144818115</v>
      </c>
      <c r="BX5170">
        <v>34.740962107282982</v>
      </c>
      <c r="BY5170">
        <v>34.635099819511147</v>
      </c>
      <c r="BZ5170">
        <v>988.47663766845255</v>
      </c>
      <c r="CA5170">
        <v>349.39494936683349</v>
      </c>
      <c r="CB5170">
        <v>229.68322038513236</v>
      </c>
      <c r="CC5170" s="156">
        <v>0.93</v>
      </c>
      <c r="CD5170">
        <v>1230</v>
      </c>
      <c r="CE5170">
        <v>0.19655963813176958</v>
      </c>
      <c r="CF5170">
        <v>6.9262269297130636</v>
      </c>
      <c r="CG5170">
        <v>0.28478282085100343</v>
      </c>
      <c r="CH5170">
        <v>23.974521680836901</v>
      </c>
      <c r="CI5170">
        <v>6</v>
      </c>
    </row>
    <row r="5171" spans="47:87" x14ac:dyDescent="0.3">
      <c r="AU5171">
        <v>0.3</v>
      </c>
      <c r="AV5171">
        <v>20.334945625350908</v>
      </c>
      <c r="AW5171">
        <v>0.23785283985521474</v>
      </c>
      <c r="AX5171">
        <v>0.96682970241565491</v>
      </c>
      <c r="AY5171">
        <v>345.13339377520379</v>
      </c>
      <c r="AZ5171">
        <v>0.10712501519651851</v>
      </c>
      <c r="BA5171">
        <v>398.32825102600606</v>
      </c>
      <c r="BB5171">
        <v>370.70802020967255</v>
      </c>
      <c r="BC5171">
        <v>1</v>
      </c>
      <c r="BD5171">
        <v>40.514619441086744</v>
      </c>
      <c r="BE5171">
        <v>95.61174439154631</v>
      </c>
      <c r="BF5171">
        <v>25.012965040467535</v>
      </c>
      <c r="BG5171">
        <v>4.364806207423122</v>
      </c>
      <c r="BH5171">
        <v>389.52984158810216</v>
      </c>
      <c r="BI5171">
        <v>0.19999999999999998</v>
      </c>
      <c r="BJ5171">
        <v>2780.8014895363967</v>
      </c>
      <c r="BK5171">
        <v>672.04610832861704</v>
      </c>
      <c r="BL5171">
        <v>918.62859635189079</v>
      </c>
      <c r="BM5171">
        <v>687.2280277078014</v>
      </c>
      <c r="BN5171">
        <v>185.98921695059724</v>
      </c>
      <c r="BO5171">
        <v>21.091554574045148</v>
      </c>
      <c r="BP5171">
        <v>8.5103662385951712E-2</v>
      </c>
      <c r="BQ5171">
        <v>100</v>
      </c>
      <c r="BR5171">
        <v>343.81105412030399</v>
      </c>
      <c r="BS5171">
        <v>5.7406489249880087E-2</v>
      </c>
      <c r="BT5171">
        <v>2.8912608358090501E-4</v>
      </c>
      <c r="BU5171">
        <v>0</v>
      </c>
      <c r="BV5171">
        <v>0.56857617545806061</v>
      </c>
      <c r="BW5171">
        <v>16.277172233915724</v>
      </c>
      <c r="BX5171">
        <v>37.041790514012369</v>
      </c>
      <c r="BY5171">
        <v>36.606043084947366</v>
      </c>
      <c r="BZ5171">
        <v>992.23097977602936</v>
      </c>
      <c r="CA5171">
        <v>238.52092678685932</v>
      </c>
      <c r="CB5171">
        <v>226.47897277646845</v>
      </c>
      <c r="CC5171" s="156">
        <v>0.95</v>
      </c>
      <c r="CD5171">
        <v>1770</v>
      </c>
      <c r="CE5171">
        <v>0.18904072944272476</v>
      </c>
      <c r="CF5171">
        <v>6.4006020267718249</v>
      </c>
      <c r="CG5171">
        <v>0.22890874834410282</v>
      </c>
      <c r="CH5171">
        <v>15.405467391835531</v>
      </c>
      <c r="CI5171">
        <v>7</v>
      </c>
    </row>
    <row r="5172" spans="47:87" x14ac:dyDescent="0.3">
      <c r="AU5172">
        <v>0.3</v>
      </c>
      <c r="AV5172">
        <v>19.951891418069145</v>
      </c>
      <c r="AW5172">
        <v>0.31218012549470736</v>
      </c>
      <c r="AX5172">
        <v>1.9588265651864396</v>
      </c>
      <c r="AY5172">
        <v>364.51788425718149</v>
      </c>
      <c r="AZ5172">
        <v>9.1638699245484553E-2</v>
      </c>
      <c r="BA5172">
        <v>471.65244360881957</v>
      </c>
      <c r="BB5172">
        <v>353.2072585590347</v>
      </c>
      <c r="BC5172">
        <v>1</v>
      </c>
      <c r="BD5172">
        <v>41.885494786381983</v>
      </c>
      <c r="BE5172">
        <v>98.787816601567243</v>
      </c>
      <c r="BF5172">
        <v>14.852997902800409</v>
      </c>
      <c r="BG5172">
        <v>4.4208418072846403</v>
      </c>
      <c r="BH5172">
        <v>396.99865790719645</v>
      </c>
      <c r="BI5172">
        <v>0.2</v>
      </c>
      <c r="BJ5172">
        <v>2715.3689819223509</v>
      </c>
      <c r="BK5172">
        <v>681.29017539555696</v>
      </c>
      <c r="BL5172">
        <v>890.77348875715688</v>
      </c>
      <c r="BM5172">
        <v>982.83302254772968</v>
      </c>
      <c r="BN5172">
        <v>110.25999472916479</v>
      </c>
      <c r="BO5172">
        <v>28.350200138081153</v>
      </c>
      <c r="BP5172">
        <v>3.0915614934132907E-2</v>
      </c>
      <c r="BQ5172">
        <v>100</v>
      </c>
      <c r="BR5172">
        <v>338.20315476252591</v>
      </c>
      <c r="BS5172">
        <v>5.3964438971641736E-2</v>
      </c>
      <c r="BT5172">
        <v>3.2896020820205216E-4</v>
      </c>
      <c r="BU5172">
        <v>10.667648742946735</v>
      </c>
      <c r="BV5172">
        <v>0.5337614434365745</v>
      </c>
      <c r="BW5172">
        <v>14.674845145481537</v>
      </c>
      <c r="BX5172">
        <v>36.037676027736019</v>
      </c>
      <c r="BY5172">
        <v>34.151592823493004</v>
      </c>
      <c r="BZ5172">
        <v>957.09799587133978</v>
      </c>
      <c r="CA5172">
        <v>286.61221089813517</v>
      </c>
      <c r="CB5172">
        <v>219.27187302484032</v>
      </c>
      <c r="CC5172" s="156">
        <v>0.86</v>
      </c>
      <c r="CD5172">
        <v>2100</v>
      </c>
      <c r="CE5172">
        <v>0.16547066900177487</v>
      </c>
      <c r="CF5172">
        <v>5.6891319575037418</v>
      </c>
      <c r="CG5172">
        <v>0.20407933021815233</v>
      </c>
      <c r="CH5172">
        <v>14.933418980576432</v>
      </c>
      <c r="CI5172">
        <v>8</v>
      </c>
    </row>
    <row r="5173" spans="47:87" x14ac:dyDescent="0.3">
      <c r="AU5173">
        <v>0.3</v>
      </c>
      <c r="AV5173">
        <v>20.179829857378554</v>
      </c>
      <c r="AW5173">
        <v>0.27766242132807945</v>
      </c>
      <c r="AX5173">
        <v>0.62874241570834166</v>
      </c>
      <c r="AY5173">
        <v>353.83607954714267</v>
      </c>
      <c r="AZ5173">
        <v>9.1591259526828339E-2</v>
      </c>
      <c r="BA5173">
        <v>416.1238073172093</v>
      </c>
      <c r="BB5173">
        <v>346.96016430698671</v>
      </c>
      <c r="BC5173">
        <v>1</v>
      </c>
      <c r="BD5173">
        <v>53.625717154671953</v>
      </c>
      <c r="BE5173">
        <v>112.43962822622454</v>
      </c>
      <c r="BF5173">
        <v>17.119421851479071</v>
      </c>
      <c r="BG5173">
        <v>6.6888743053803434</v>
      </c>
      <c r="BH5173">
        <v>389.80322514493963</v>
      </c>
      <c r="BI5173">
        <v>0.2</v>
      </c>
      <c r="BJ5173">
        <v>2578.9493730180006</v>
      </c>
      <c r="BK5173">
        <v>684.53028674305619</v>
      </c>
      <c r="BL5173">
        <v>902.1169394690786</v>
      </c>
      <c r="BM5173">
        <v>946.33027183543959</v>
      </c>
      <c r="BN5173">
        <v>85.131211880448248</v>
      </c>
      <c r="BO5173">
        <v>25.096682734286343</v>
      </c>
      <c r="BP5173">
        <v>4.1868925525852807E-2</v>
      </c>
      <c r="BQ5173">
        <v>100</v>
      </c>
      <c r="BR5173">
        <v>356.96838394125086</v>
      </c>
      <c r="BS5173">
        <v>5.6284366652474951E-2</v>
      </c>
      <c r="BT5173">
        <v>3.1433623402155286E-4</v>
      </c>
      <c r="BU5173">
        <v>2.7928213144373206</v>
      </c>
      <c r="BV5173">
        <v>0.48623371523934866</v>
      </c>
      <c r="BW5173">
        <v>15.367136639414722</v>
      </c>
      <c r="BX5173">
        <v>35.059324386801002</v>
      </c>
      <c r="BY5173">
        <v>37.828879131157443</v>
      </c>
      <c r="BZ5173">
        <v>849.01015678255703</v>
      </c>
      <c r="CA5173">
        <v>394.96458052030698</v>
      </c>
      <c r="CB5173">
        <v>225.0161333584708</v>
      </c>
      <c r="CC5173" s="156">
        <v>1</v>
      </c>
      <c r="CD5173">
        <v>2440</v>
      </c>
      <c r="CE5173">
        <v>3.6372813698702267E-2</v>
      </c>
      <c r="CF5173">
        <v>2.2685135716275555</v>
      </c>
      <c r="CG5173">
        <v>8.278533400735659E-2</v>
      </c>
      <c r="CH5173">
        <v>-10.08107493799616</v>
      </c>
      <c r="CI5173" t="s">
        <v>479</v>
      </c>
    </row>
    <row r="5174" spans="47:87" x14ac:dyDescent="0.3">
      <c r="AU5174">
        <v>0.3</v>
      </c>
      <c r="AV5174">
        <v>20.242483855709221</v>
      </c>
      <c r="AW5174">
        <v>0.31262233965158226</v>
      </c>
      <c r="AX5174">
        <v>0.85614342131708043</v>
      </c>
      <c r="AY5174">
        <v>327.30591060253948</v>
      </c>
      <c r="AZ5174">
        <v>9.5320112272482049E-2</v>
      </c>
      <c r="BA5174">
        <v>366.73929471037826</v>
      </c>
      <c r="BB5174">
        <v>398.93944416942344</v>
      </c>
      <c r="BC5174">
        <v>1</v>
      </c>
      <c r="BD5174">
        <v>38.508652902537548</v>
      </c>
      <c r="BE5174">
        <v>90.997851598704244</v>
      </c>
      <c r="BF5174">
        <v>20.40515690887845</v>
      </c>
      <c r="BG5174">
        <v>3.9696272487103053</v>
      </c>
      <c r="BH5174">
        <v>413.3717367207218</v>
      </c>
      <c r="BI5174">
        <v>0.2</v>
      </c>
      <c r="BJ5174">
        <v>2860.6038441417618</v>
      </c>
      <c r="BK5174">
        <v>685.8450471901001</v>
      </c>
      <c r="BL5174">
        <v>883.43926743662939</v>
      </c>
      <c r="BM5174">
        <v>1088.8392822003625</v>
      </c>
      <c r="BN5174">
        <v>181.46119981176022</v>
      </c>
      <c r="BO5174">
        <v>28.190123985373898</v>
      </c>
      <c r="BP5174">
        <v>5.5239521638583616E-2</v>
      </c>
      <c r="BQ5174">
        <v>100</v>
      </c>
      <c r="BR5174">
        <v>365.16809319837915</v>
      </c>
      <c r="BS5174">
        <v>5.3996499615266806E-2</v>
      </c>
      <c r="BT5174">
        <v>3.2222828305568868E-4</v>
      </c>
      <c r="BU5174">
        <v>0</v>
      </c>
      <c r="BV5174">
        <v>0.58124230334662741</v>
      </c>
      <c r="BW5174">
        <v>14.154455284802506</v>
      </c>
      <c r="BX5174">
        <v>36.271622355755987</v>
      </c>
      <c r="BY5174">
        <v>35.6540582581069</v>
      </c>
      <c r="BZ5174">
        <v>1018.0520340078781</v>
      </c>
      <c r="CA5174">
        <v>322.51840250715981</v>
      </c>
      <c r="CB5174">
        <v>224.81971889517752</v>
      </c>
      <c r="CC5174" s="156">
        <v>1.05</v>
      </c>
      <c r="CD5174">
        <v>1510</v>
      </c>
      <c r="CE5174">
        <v>0.11841900232261904</v>
      </c>
      <c r="CF5174">
        <v>3.7817623829900815</v>
      </c>
      <c r="CG5174">
        <v>0.13537830784242832</v>
      </c>
      <c r="CH5174">
        <v>2.1535079349040345</v>
      </c>
      <c r="CI5174">
        <v>15</v>
      </c>
    </row>
    <row r="5175" spans="47:87" x14ac:dyDescent="0.3">
      <c r="AU5175">
        <v>0.3</v>
      </c>
      <c r="AV5175">
        <v>22.248099395075887</v>
      </c>
      <c r="AW5175">
        <v>0.28263518374427493</v>
      </c>
      <c r="AX5175">
        <v>1.6139252386288205</v>
      </c>
      <c r="AY5175">
        <v>339.50723757948975</v>
      </c>
      <c r="AZ5175">
        <v>8.9638005072733784E-2</v>
      </c>
      <c r="BA5175">
        <v>520.95329777116945</v>
      </c>
      <c r="BB5175">
        <v>345.96274079254886</v>
      </c>
      <c r="BC5175">
        <v>1</v>
      </c>
      <c r="BD5175">
        <v>44.81164179727223</v>
      </c>
      <c r="BE5175">
        <v>92.188081445054621</v>
      </c>
      <c r="BF5175">
        <v>21.128465813639796</v>
      </c>
      <c r="BG5175">
        <v>5.6873588753622384</v>
      </c>
      <c r="BH5175">
        <v>427.05861120386396</v>
      </c>
      <c r="BI5175">
        <v>0.19999999999999993</v>
      </c>
      <c r="BJ5175">
        <v>2766.1338427539372</v>
      </c>
      <c r="BK5175">
        <v>711.38941608358448</v>
      </c>
      <c r="BL5175">
        <v>941.76988547487019</v>
      </c>
      <c r="BM5175">
        <v>1072.2343072530277</v>
      </c>
      <c r="BN5175">
        <v>118.93566069832075</v>
      </c>
      <c r="BO5175">
        <v>25.482386489186226</v>
      </c>
      <c r="BP5175">
        <v>5.0373391366208727E-2</v>
      </c>
      <c r="BQ5175">
        <v>100</v>
      </c>
      <c r="BR5175">
        <v>365.51755395319009</v>
      </c>
      <c r="BS5175">
        <v>5.5778891966154723E-2</v>
      </c>
      <c r="BT5175">
        <v>2.7990664173783769E-4</v>
      </c>
      <c r="BU5175">
        <v>8.6333651541993781</v>
      </c>
      <c r="BV5175">
        <v>0.52346443448972746</v>
      </c>
      <c r="BW5175">
        <v>15.316910966830688</v>
      </c>
      <c r="BX5175">
        <v>36.147040421117424</v>
      </c>
      <c r="BY5175">
        <v>35.429986375473788</v>
      </c>
      <c r="BZ5175">
        <v>971.87861624312438</v>
      </c>
      <c r="CA5175">
        <v>372.87668703983212</v>
      </c>
      <c r="CB5175">
        <v>216.80758066232414</v>
      </c>
      <c r="CC5175" s="156">
        <v>1.1299999999999999</v>
      </c>
      <c r="CD5175">
        <v>740</v>
      </c>
      <c r="CE5175">
        <v>0.14889022497577664</v>
      </c>
      <c r="CF5175">
        <v>5.9185183574055209</v>
      </c>
      <c r="CG5175">
        <v>0.19222022621565021</v>
      </c>
      <c r="CH5175">
        <v>12.272452683172521</v>
      </c>
      <c r="CI5175">
        <v>10</v>
      </c>
    </row>
    <row r="5176" spans="47:87" x14ac:dyDescent="0.3">
      <c r="AU5176">
        <v>0.3</v>
      </c>
      <c r="AV5176">
        <v>19.111232066466016</v>
      </c>
      <c r="AW5176">
        <v>0.27840588773223046</v>
      </c>
      <c r="AX5176">
        <v>2.1254077370215958</v>
      </c>
      <c r="AY5176">
        <v>329.68330131624276</v>
      </c>
      <c r="AZ5176">
        <v>9.1663764423110791E-2</v>
      </c>
      <c r="BA5176">
        <v>407.10969696700289</v>
      </c>
      <c r="BB5176">
        <v>263.66438123893698</v>
      </c>
      <c r="BC5176">
        <v>1</v>
      </c>
      <c r="BD5176">
        <v>40.721344625445447</v>
      </c>
      <c r="BE5176">
        <v>105.60611135487341</v>
      </c>
      <c r="BF5176">
        <v>13.91386280230541</v>
      </c>
      <c r="BG5176">
        <v>6.2888085630736308</v>
      </c>
      <c r="BH5176">
        <v>464.90411701538619</v>
      </c>
      <c r="BI5176">
        <v>0.19999999999999996</v>
      </c>
      <c r="BJ5176">
        <v>2170.8565544286098</v>
      </c>
      <c r="BK5176">
        <v>695.90950691970204</v>
      </c>
      <c r="BL5176">
        <v>810.36089224797672</v>
      </c>
      <c r="BM5176">
        <v>952.14470296460581</v>
      </c>
      <c r="BN5176">
        <v>127.93397657834126</v>
      </c>
      <c r="BO5176">
        <v>25.099710032507772</v>
      </c>
      <c r="BP5176">
        <v>4.9768683371333861E-2</v>
      </c>
      <c r="BQ5176">
        <v>100</v>
      </c>
      <c r="BR5176">
        <v>321.35983717627494</v>
      </c>
      <c r="BS5176">
        <v>5.2496624431166053E-2</v>
      </c>
      <c r="BT5176">
        <v>2.8734929051932762E-4</v>
      </c>
      <c r="BU5176">
        <v>0</v>
      </c>
      <c r="BV5176">
        <v>0.4965046427712686</v>
      </c>
      <c r="BW5176">
        <v>15.098134624182011</v>
      </c>
      <c r="BX5176">
        <v>34.270971778240465</v>
      </c>
      <c r="BY5176">
        <v>42.180379809975861</v>
      </c>
      <c r="BZ5176">
        <v>1158.3813987214457</v>
      </c>
      <c r="CA5176">
        <v>236.66608598951316</v>
      </c>
      <c r="CB5176">
        <v>210.20754980321664</v>
      </c>
      <c r="CC5176" s="156">
        <v>0.82</v>
      </c>
      <c r="CD5176">
        <v>1540</v>
      </c>
      <c r="CE5176">
        <v>0.27848258288489713</v>
      </c>
      <c r="CF5176">
        <v>9.5562020241165389</v>
      </c>
      <c r="CG5176">
        <v>0.34645001388441582</v>
      </c>
      <c r="CH5176">
        <v>38.341659106280829</v>
      </c>
      <c r="CI5176">
        <v>4</v>
      </c>
    </row>
    <row r="5177" spans="47:87" x14ac:dyDescent="0.3">
      <c r="AU5177">
        <v>0.3</v>
      </c>
      <c r="AV5177">
        <v>17.936196866554532</v>
      </c>
      <c r="AW5177">
        <v>0.28811831563894008</v>
      </c>
      <c r="AX5177">
        <v>0.46046660809418377</v>
      </c>
      <c r="AY5177">
        <v>363.94286140808333</v>
      </c>
      <c r="AZ5177">
        <v>0.10275767164918403</v>
      </c>
      <c r="BA5177">
        <v>433.76635651627214</v>
      </c>
      <c r="BB5177">
        <v>412.95990089621</v>
      </c>
      <c r="BC5177">
        <v>1</v>
      </c>
      <c r="BD5177">
        <v>38.864326990990989</v>
      </c>
      <c r="BE5177">
        <v>83.750886098096856</v>
      </c>
      <c r="BF5177">
        <v>11.210220410379108</v>
      </c>
      <c r="BG5177">
        <v>5.8173320050338315</v>
      </c>
      <c r="BH5177">
        <v>432.23863848568061</v>
      </c>
      <c r="BI5177">
        <v>0.19999999999999998</v>
      </c>
      <c r="BJ5177">
        <v>2583.917167380067</v>
      </c>
      <c r="BK5177">
        <v>697.82059930999344</v>
      </c>
      <c r="BL5177">
        <v>932.09590060709343</v>
      </c>
      <c r="BM5177">
        <v>1003.6497008048736</v>
      </c>
      <c r="BN5177">
        <v>151.56335416925501</v>
      </c>
      <c r="BO5177">
        <v>26.138085616752573</v>
      </c>
      <c r="BP5177">
        <v>3.1717756926506108E-2</v>
      </c>
      <c r="BQ5177">
        <v>100</v>
      </c>
      <c r="BR5177">
        <v>302.68247998076561</v>
      </c>
      <c r="BS5177">
        <v>5.9350955719630574E-2</v>
      </c>
      <c r="BT5177">
        <v>2.8699886220390864E-4</v>
      </c>
      <c r="BU5177">
        <v>68.182149276063242</v>
      </c>
      <c r="BV5177">
        <v>0.53644213404985386</v>
      </c>
      <c r="BW5177">
        <v>14.996474091246446</v>
      </c>
      <c r="BX5177">
        <v>35.991513629978428</v>
      </c>
      <c r="BY5177">
        <v>27.227701775131578</v>
      </c>
      <c r="BZ5177">
        <v>856.03363019321307</v>
      </c>
      <c r="CA5177">
        <v>302.92501803373892</v>
      </c>
      <c r="CB5177">
        <v>265.50006094882309</v>
      </c>
      <c r="CC5177" s="156">
        <v>0.93</v>
      </c>
      <c r="CD5177">
        <v>1160</v>
      </c>
      <c r="CE5177">
        <v>0.22948182686787777</v>
      </c>
      <c r="CF5177">
        <v>6.9678386515510597</v>
      </c>
      <c r="CG5177">
        <v>0.27818126979500285</v>
      </c>
      <c r="CH5177">
        <v>23.376620197766076</v>
      </c>
      <c r="CI5177">
        <v>6</v>
      </c>
    </row>
    <row r="5178" spans="47:87" x14ac:dyDescent="0.3">
      <c r="AU5178">
        <v>0.3</v>
      </c>
      <c r="AV5178">
        <v>19.693723058024677</v>
      </c>
      <c r="AW5178">
        <v>0.24284331842305279</v>
      </c>
      <c r="AX5178">
        <v>0</v>
      </c>
      <c r="AY5178">
        <v>306.33969529325566</v>
      </c>
      <c r="AZ5178">
        <v>8.6499194385253539E-2</v>
      </c>
      <c r="BA5178">
        <v>477.88127075837485</v>
      </c>
      <c r="BB5178">
        <v>446.31015887070612</v>
      </c>
      <c r="BC5178">
        <v>1</v>
      </c>
      <c r="BD5178">
        <v>43.744996535460587</v>
      </c>
      <c r="BE5178">
        <v>96.89682155225951</v>
      </c>
      <c r="BF5178">
        <v>23.395132337923766</v>
      </c>
      <c r="BG5178">
        <v>3.7270731177894802</v>
      </c>
      <c r="BH5178">
        <v>420.50383580217056</v>
      </c>
      <c r="BI5178">
        <v>0.2</v>
      </c>
      <c r="BJ5178">
        <v>2929.4234859762082</v>
      </c>
      <c r="BK5178">
        <v>674.85910395770236</v>
      </c>
      <c r="BL5178">
        <v>838.97566325380603</v>
      </c>
      <c r="BM5178">
        <v>968.93983614262652</v>
      </c>
      <c r="BN5178">
        <v>110.9212582793334</v>
      </c>
      <c r="BO5178">
        <v>21.939934511753375</v>
      </c>
      <c r="BP5178">
        <v>3.7752757270466564E-2</v>
      </c>
      <c r="BQ5178">
        <v>100</v>
      </c>
      <c r="BR5178">
        <v>315.31739365069899</v>
      </c>
      <c r="BS5178">
        <v>5.6834230520085127E-2</v>
      </c>
      <c r="BT5178">
        <v>3.0157080444878919E-4</v>
      </c>
      <c r="BU5178">
        <v>0</v>
      </c>
      <c r="BV5178">
        <v>0.53093595616887512</v>
      </c>
      <c r="BW5178">
        <v>15.990168028833097</v>
      </c>
      <c r="BX5178">
        <v>35.475029604838276</v>
      </c>
      <c r="BY5178">
        <v>33.127895445409912</v>
      </c>
      <c r="BZ5178">
        <v>958.05446506342003</v>
      </c>
      <c r="CA5178">
        <v>200.23130966558705</v>
      </c>
      <c r="CB5178">
        <v>243.8410225360561</v>
      </c>
      <c r="CC5178" s="156">
        <v>0.87</v>
      </c>
      <c r="CD5178">
        <v>2110</v>
      </c>
      <c r="CE5178">
        <v>0.16749008807194321</v>
      </c>
      <c r="CF5178">
        <v>5.2778359062514024</v>
      </c>
      <c r="CG5178">
        <v>0.20136357424275342</v>
      </c>
      <c r="CH5178">
        <v>13.745353961057084</v>
      </c>
      <c r="CI5178">
        <v>8</v>
      </c>
    </row>
    <row r="5179" spans="47:87" x14ac:dyDescent="0.3">
      <c r="AU5179">
        <v>0.3</v>
      </c>
      <c r="AV5179">
        <v>18.346943906964096</v>
      </c>
      <c r="AW5179">
        <v>0.31973339270754253</v>
      </c>
      <c r="AX5179">
        <v>2.0507787256215475</v>
      </c>
      <c r="AY5179">
        <v>317.86983102520185</v>
      </c>
      <c r="AZ5179">
        <v>0.11011078707033975</v>
      </c>
      <c r="BA5179">
        <v>480.89295426328215</v>
      </c>
      <c r="BB5179">
        <v>335.57199167995071</v>
      </c>
      <c r="BC5179">
        <v>1</v>
      </c>
      <c r="BD5179">
        <v>35.066040794430705</v>
      </c>
      <c r="BE5179">
        <v>116.47619979131213</v>
      </c>
      <c r="BF5179">
        <v>24.868807344848822</v>
      </c>
      <c r="BG5179">
        <v>5.4109091041759472</v>
      </c>
      <c r="BH5179">
        <v>383.05398572789755</v>
      </c>
      <c r="BI5179">
        <v>0.19999999999999996</v>
      </c>
      <c r="BJ5179">
        <v>2470.0216687490902</v>
      </c>
      <c r="BK5179">
        <v>679.08812576273556</v>
      </c>
      <c r="BL5179">
        <v>901.75825255038421</v>
      </c>
      <c r="BM5179">
        <v>894.88434984264336</v>
      </c>
      <c r="BN5179">
        <v>123.30332387541949</v>
      </c>
      <c r="BO5179">
        <v>29.084736693850761</v>
      </c>
      <c r="BP5179">
        <v>2.5687756784774533E-2</v>
      </c>
      <c r="BQ5179">
        <v>100</v>
      </c>
      <c r="BR5179">
        <v>319.9942577979171</v>
      </c>
      <c r="BS5179">
        <v>5.1859805347547833E-2</v>
      </c>
      <c r="BT5179">
        <v>3.2164193659935938E-4</v>
      </c>
      <c r="BU5179">
        <v>27.284224837051976</v>
      </c>
      <c r="BV5179">
        <v>0.56560762167958867</v>
      </c>
      <c r="BW5179">
        <v>14.58177907517579</v>
      </c>
      <c r="BX5179">
        <v>34.047396767990897</v>
      </c>
      <c r="BY5179">
        <v>28.769096646829919</v>
      </c>
      <c r="BZ5179">
        <v>982.90238885007591</v>
      </c>
      <c r="CA5179">
        <v>304.97250221394427</v>
      </c>
      <c r="CB5179">
        <v>219.67570957957577</v>
      </c>
      <c r="CC5179" s="156">
        <v>0.95</v>
      </c>
      <c r="CD5179">
        <v>540</v>
      </c>
      <c r="CE5179">
        <v>0.27646449419787844</v>
      </c>
      <c r="CF5179">
        <v>9.3076855372291583</v>
      </c>
      <c r="CG5179">
        <v>0.33636780461490506</v>
      </c>
      <c r="CH5179">
        <v>38.098809837922694</v>
      </c>
      <c r="CI5179">
        <v>4</v>
      </c>
    </row>
    <row r="5180" spans="47:87" x14ac:dyDescent="0.3">
      <c r="AU5180">
        <v>0.3</v>
      </c>
      <c r="AV5180">
        <v>19.055975914541687</v>
      </c>
      <c r="AW5180">
        <v>0.32553794948835102</v>
      </c>
      <c r="AX5180">
        <v>1.9625493636811941</v>
      </c>
      <c r="AY5180">
        <v>318.86165142401114</v>
      </c>
      <c r="AZ5180">
        <v>0.10614657586782116</v>
      </c>
      <c r="BA5180">
        <v>331.06149910734314</v>
      </c>
      <c r="BB5180">
        <v>388.38559246155961</v>
      </c>
      <c r="BC5180">
        <v>1</v>
      </c>
      <c r="BD5180">
        <v>46.243417260453043</v>
      </c>
      <c r="BE5180">
        <v>105.84386178323089</v>
      </c>
      <c r="BF5180">
        <v>12.65976762224358</v>
      </c>
      <c r="BG5180">
        <v>4.7561032741841105</v>
      </c>
      <c r="BH5180">
        <v>445.12968878017642</v>
      </c>
      <c r="BI5180">
        <v>0.2</v>
      </c>
      <c r="BJ5180">
        <v>2755.1833339711552</v>
      </c>
      <c r="BK5180">
        <v>705.54445283763255</v>
      </c>
      <c r="BL5180">
        <v>906.43787588065527</v>
      </c>
      <c r="BM5180">
        <v>899.47509089812536</v>
      </c>
      <c r="BN5180">
        <v>113.65172200795773</v>
      </c>
      <c r="BO5180">
        <v>29.388550327790867</v>
      </c>
      <c r="BP5180">
        <v>5.33885348494679E-2</v>
      </c>
      <c r="BQ5180">
        <v>100</v>
      </c>
      <c r="BR5180">
        <v>327.69428736876375</v>
      </c>
      <c r="BS5180">
        <v>5.3095675239911211E-2</v>
      </c>
      <c r="BT5180">
        <v>3.350595553655975E-4</v>
      </c>
      <c r="BU5180">
        <v>33.954134550934342</v>
      </c>
      <c r="BV5180">
        <v>0.53731101251686009</v>
      </c>
      <c r="BW5180">
        <v>14.623887938445653</v>
      </c>
      <c r="BX5180">
        <v>35.475525664803648</v>
      </c>
      <c r="BY5180">
        <v>28.8567683180828</v>
      </c>
      <c r="BZ5180">
        <v>986.90839769198124</v>
      </c>
      <c r="CA5180">
        <v>267.34683578223479</v>
      </c>
      <c r="CB5180">
        <v>217.36213291202907</v>
      </c>
      <c r="CC5180" s="156">
        <v>0.93</v>
      </c>
      <c r="CD5180">
        <v>1960</v>
      </c>
      <c r="CE5180">
        <v>0.10780261382110878</v>
      </c>
      <c r="CF5180">
        <v>3.7256331953171564</v>
      </c>
      <c r="CG5180">
        <v>0.13380310136268225</v>
      </c>
      <c r="CH5180">
        <v>3.455681016678315</v>
      </c>
      <c r="CI5180">
        <v>16</v>
      </c>
    </row>
    <row r="5181" spans="47:87" x14ac:dyDescent="0.3">
      <c r="AU5181">
        <v>0.3</v>
      </c>
      <c r="AV5181">
        <v>20.87935769236886</v>
      </c>
      <c r="AW5181">
        <v>0.40494797225465473</v>
      </c>
      <c r="AX5181">
        <v>1.6125960972663997</v>
      </c>
      <c r="AY5181">
        <v>325.06232376186045</v>
      </c>
      <c r="AZ5181">
        <v>0.1066766427967631</v>
      </c>
      <c r="BA5181">
        <v>452.58378393670267</v>
      </c>
      <c r="BB5181">
        <v>311.77853292004926</v>
      </c>
      <c r="BC5181">
        <v>1</v>
      </c>
      <c r="BD5181">
        <v>42.355331094516444</v>
      </c>
      <c r="BE5181">
        <v>98.106932208144485</v>
      </c>
      <c r="BF5181">
        <v>14.220056173548089</v>
      </c>
      <c r="BG5181">
        <v>6.4749882133368803</v>
      </c>
      <c r="BH5181">
        <v>400.24466172508119</v>
      </c>
      <c r="BI5181">
        <v>0.19999999999999998</v>
      </c>
      <c r="BJ5181">
        <v>2681.2315905629102</v>
      </c>
      <c r="BK5181">
        <v>665.16814856709061</v>
      </c>
      <c r="BL5181">
        <v>923.05751651354183</v>
      </c>
      <c r="BM5181">
        <v>988.10151366296896</v>
      </c>
      <c r="BN5181">
        <v>191.74780179975315</v>
      </c>
      <c r="BO5181">
        <v>36.630507658530625</v>
      </c>
      <c r="BP5181">
        <v>5.7668548587203106E-2</v>
      </c>
      <c r="BQ5181">
        <v>100</v>
      </c>
      <c r="BR5181">
        <v>310.5340073421342</v>
      </c>
      <c r="BS5181">
        <v>5.6939914234344288E-2</v>
      </c>
      <c r="BT5181">
        <v>2.9618957569254282E-4</v>
      </c>
      <c r="BU5181">
        <v>0</v>
      </c>
      <c r="BV5181">
        <v>0.55706009148327551</v>
      </c>
      <c r="BW5181">
        <v>14.351952980873074</v>
      </c>
      <c r="BX5181">
        <v>35.847890275452464</v>
      </c>
      <c r="BY5181">
        <v>42.89205699628306</v>
      </c>
      <c r="BZ5181">
        <v>1106.9720302708399</v>
      </c>
      <c r="CA5181">
        <v>292.53765938698683</v>
      </c>
      <c r="CB5181">
        <v>250.57080597762553</v>
      </c>
      <c r="CC5181" s="156">
        <v>0.9</v>
      </c>
      <c r="CD5181">
        <v>1550</v>
      </c>
      <c r="CE5181">
        <v>0.20955082579469542</v>
      </c>
      <c r="CF5181">
        <v>6.0183453034754972</v>
      </c>
      <c r="CG5181">
        <v>0.25268104420185139</v>
      </c>
      <c r="CH5181">
        <v>19.059517959597443</v>
      </c>
      <c r="CI5181">
        <v>6</v>
      </c>
    </row>
    <row r="5182" spans="47:87" x14ac:dyDescent="0.3">
      <c r="AU5182">
        <v>0.3</v>
      </c>
      <c r="AV5182">
        <v>20.366207593294519</v>
      </c>
      <c r="AW5182">
        <v>0.26266851948115855</v>
      </c>
      <c r="AX5182">
        <v>1.5761372300820886</v>
      </c>
      <c r="AY5182">
        <v>331.83399995781122</v>
      </c>
      <c r="AZ5182">
        <v>9.7208313637706642E-2</v>
      </c>
      <c r="BA5182">
        <v>380.51189239137699</v>
      </c>
      <c r="BB5182">
        <v>436.87062227411246</v>
      </c>
      <c r="BC5182">
        <v>1</v>
      </c>
      <c r="BD5182">
        <v>47.566475278302903</v>
      </c>
      <c r="BE5182">
        <v>116.31702775062337</v>
      </c>
      <c r="BF5182">
        <v>11.272798318856649</v>
      </c>
      <c r="BG5182">
        <v>4.4631658675452623</v>
      </c>
      <c r="BH5182">
        <v>439.41035699220862</v>
      </c>
      <c r="BI5182">
        <v>0.19999999999999998</v>
      </c>
      <c r="BJ5182">
        <v>2442.6647672547351</v>
      </c>
      <c r="BK5182">
        <v>704.08250796343566</v>
      </c>
      <c r="BL5182">
        <v>865.43569083461489</v>
      </c>
      <c r="BM5182">
        <v>1021.3467757624989</v>
      </c>
      <c r="BN5182">
        <v>161.42268922792147</v>
      </c>
      <c r="BO5182">
        <v>23.72367263494219</v>
      </c>
      <c r="BP5182">
        <v>4.1713898472221803E-2</v>
      </c>
      <c r="BQ5182">
        <v>100</v>
      </c>
      <c r="BR5182">
        <v>298.15230636483437</v>
      </c>
      <c r="BS5182">
        <v>5.5159828737343715E-2</v>
      </c>
      <c r="BT5182">
        <v>2.8670060217838504E-4</v>
      </c>
      <c r="BU5182">
        <v>128.37087923257917</v>
      </c>
      <c r="BV5182">
        <v>0.54207144032760568</v>
      </c>
      <c r="BW5182">
        <v>13.915020387807202</v>
      </c>
      <c r="BX5182">
        <v>35.114162571282769</v>
      </c>
      <c r="BY5182">
        <v>31.382043880172379</v>
      </c>
      <c r="BZ5182">
        <v>952.72998917796281</v>
      </c>
      <c r="CA5182">
        <v>326.48582496700237</v>
      </c>
      <c r="CB5182">
        <v>222.56050650239666</v>
      </c>
      <c r="CC5182" s="156">
        <v>0.95</v>
      </c>
      <c r="CD5182">
        <v>2530</v>
      </c>
      <c r="CE5182">
        <v>0.12703859422002228</v>
      </c>
      <c r="CF5182">
        <v>5.1556583334748289</v>
      </c>
      <c r="CG5182">
        <v>0.15751378197187113</v>
      </c>
      <c r="CH5182">
        <v>3.033211367261877</v>
      </c>
      <c r="CI5182">
        <v>16</v>
      </c>
    </row>
    <row r="5183" spans="47:87" x14ac:dyDescent="0.3">
      <c r="AU5183">
        <v>0.3</v>
      </c>
      <c r="AV5183">
        <v>20.605476274161095</v>
      </c>
      <c r="AW5183">
        <v>0.3023289263032673</v>
      </c>
      <c r="AX5183">
        <v>1.0292312070945298</v>
      </c>
      <c r="AY5183">
        <v>286.18383692663974</v>
      </c>
      <c r="AZ5183">
        <v>8.738078604294898E-2</v>
      </c>
      <c r="BA5183">
        <v>423.78416328970087</v>
      </c>
      <c r="BB5183">
        <v>321.20649312038267</v>
      </c>
      <c r="BC5183">
        <v>1</v>
      </c>
      <c r="BD5183">
        <v>42.697790175934024</v>
      </c>
      <c r="BE5183">
        <v>96.580370726178273</v>
      </c>
      <c r="BF5183">
        <v>12.483601203711087</v>
      </c>
      <c r="BG5183">
        <v>4.5381028419078682</v>
      </c>
      <c r="BH5183">
        <v>380.33085707283783</v>
      </c>
      <c r="BI5183">
        <v>0.19999999999999998</v>
      </c>
      <c r="BJ5183">
        <v>3356.6293424074765</v>
      </c>
      <c r="BK5183">
        <v>690.30696579726418</v>
      </c>
      <c r="BL5183">
        <v>885.36001236729805</v>
      </c>
      <c r="BM5183">
        <v>853.5006888839265</v>
      </c>
      <c r="BN5183">
        <v>227.73588281030391</v>
      </c>
      <c r="BO5183">
        <v>27.518921774205989</v>
      </c>
      <c r="BP5183">
        <v>2.2260193505537144E-2</v>
      </c>
      <c r="BQ5183">
        <v>100</v>
      </c>
      <c r="BR5183">
        <v>322.93111143549726</v>
      </c>
      <c r="BS5183">
        <v>5.2615537013223627E-2</v>
      </c>
      <c r="BT5183">
        <v>3.1683081445180405E-4</v>
      </c>
      <c r="BU5183">
        <v>16.004984265719287</v>
      </c>
      <c r="BV5183">
        <v>0.58084280758388507</v>
      </c>
      <c r="BW5183">
        <v>14.576500897387435</v>
      </c>
      <c r="BX5183">
        <v>37.354761974899269</v>
      </c>
      <c r="BY5183">
        <v>27.595278779113535</v>
      </c>
      <c r="BZ5183">
        <v>1190.2578680330816</v>
      </c>
      <c r="CA5183">
        <v>316.37383390550605</v>
      </c>
      <c r="CB5183">
        <v>225.71967559832558</v>
      </c>
      <c r="CC5183" s="156">
        <v>0.99</v>
      </c>
      <c r="CD5183">
        <v>870</v>
      </c>
      <c r="CE5183">
        <v>0.25473458213025868</v>
      </c>
      <c r="CF5183">
        <v>7.5162795380217915</v>
      </c>
      <c r="CG5183">
        <v>0.30664442825189708</v>
      </c>
      <c r="CH5183">
        <v>31.333415660485137</v>
      </c>
      <c r="CI5183">
        <v>5</v>
      </c>
    </row>
    <row r="5184" spans="47:87" x14ac:dyDescent="0.3">
      <c r="AU5184">
        <v>0.3</v>
      </c>
      <c r="AV5184">
        <v>17.608652562245229</v>
      </c>
      <c r="AW5184">
        <v>0.30015669343388179</v>
      </c>
      <c r="AX5184">
        <v>1.4603161457295561</v>
      </c>
      <c r="AY5184">
        <v>343.90104169334575</v>
      </c>
      <c r="AZ5184">
        <v>0.10085941065943514</v>
      </c>
      <c r="BA5184">
        <v>433.7507566442228</v>
      </c>
      <c r="BB5184">
        <v>332.27904250456817</v>
      </c>
      <c r="BC5184">
        <v>1</v>
      </c>
      <c r="BD5184">
        <v>37.53509890540073</v>
      </c>
      <c r="BE5184">
        <v>95.212949432220441</v>
      </c>
      <c r="BF5184">
        <v>14.915018116679787</v>
      </c>
      <c r="BG5184">
        <v>4.4274336489271144</v>
      </c>
      <c r="BH5184">
        <v>433.97917281607664</v>
      </c>
      <c r="BI5184">
        <v>0.2</v>
      </c>
      <c r="BJ5184">
        <v>2587.6405343436568</v>
      </c>
      <c r="BK5184">
        <v>690.41662023748506</v>
      </c>
      <c r="BL5184">
        <v>953.39143132147956</v>
      </c>
      <c r="BM5184">
        <v>1107.8887189202053</v>
      </c>
      <c r="BN5184">
        <v>82.307650973719234</v>
      </c>
      <c r="BO5184">
        <v>26.856328386913663</v>
      </c>
      <c r="BP5184">
        <v>7.8440995412385098E-2</v>
      </c>
      <c r="BQ5184">
        <v>100</v>
      </c>
      <c r="BR5184">
        <v>295.65718053265226</v>
      </c>
      <c r="BS5184">
        <v>5.3104341215443045E-2</v>
      </c>
      <c r="BT5184">
        <v>3.2032970210516898E-4</v>
      </c>
      <c r="BU5184">
        <v>0</v>
      </c>
      <c r="BV5184">
        <v>0.55182025094876364</v>
      </c>
      <c r="BW5184">
        <v>15.706836923044731</v>
      </c>
      <c r="BX5184">
        <v>38.589615542288627</v>
      </c>
      <c r="BY5184">
        <v>35.774606058596426</v>
      </c>
      <c r="BZ5184">
        <v>1221.5691295598049</v>
      </c>
      <c r="CA5184">
        <v>318.16686518238362</v>
      </c>
      <c r="CB5184">
        <v>232.18342758079856</v>
      </c>
      <c r="CC5184" s="156">
        <v>1.1000000000000001</v>
      </c>
      <c r="CD5184">
        <v>1950</v>
      </c>
      <c r="CE5184">
        <v>6.7337532399944777E-2</v>
      </c>
      <c r="CF5184">
        <v>2.8273239792760845</v>
      </c>
      <c r="CG5184">
        <v>0.10064671785547422</v>
      </c>
      <c r="CH5184">
        <v>-4.6178620735435647</v>
      </c>
      <c r="CI5184" t="s">
        <v>479</v>
      </c>
    </row>
    <row r="5185" spans="47:87" x14ac:dyDescent="0.3">
      <c r="AU5185">
        <v>0.3</v>
      </c>
      <c r="AV5185">
        <v>21.17843791979675</v>
      </c>
      <c r="AW5185">
        <v>0.3386227882526156</v>
      </c>
      <c r="AX5185">
        <v>0.63162086179033394</v>
      </c>
      <c r="AY5185">
        <v>311.89733040643239</v>
      </c>
      <c r="AZ5185">
        <v>8.5602461459131321E-2</v>
      </c>
      <c r="BA5185">
        <v>472.18515740308288</v>
      </c>
      <c r="BB5185">
        <v>322.77475535051411</v>
      </c>
      <c r="BC5185">
        <v>1</v>
      </c>
      <c r="BD5185">
        <v>41.242945830198622</v>
      </c>
      <c r="BE5185">
        <v>98.261688695528022</v>
      </c>
      <c r="BF5185">
        <v>12.808355612776609</v>
      </c>
      <c r="BG5185">
        <v>4.6556815871467947</v>
      </c>
      <c r="BH5185">
        <v>434.0633615013989</v>
      </c>
      <c r="BI5185">
        <v>0.20000000000000007</v>
      </c>
      <c r="BJ5185">
        <v>2463.0587147417627</v>
      </c>
      <c r="BK5185">
        <v>680.64658079450578</v>
      </c>
      <c r="BL5185">
        <v>872.85533601336886</v>
      </c>
      <c r="BM5185">
        <v>930.15319415701117</v>
      </c>
      <c r="BN5185">
        <v>165.36042221466184</v>
      </c>
      <c r="BO5185">
        <v>30.71796992906086</v>
      </c>
      <c r="BP5185">
        <v>3.767639513252858E-2</v>
      </c>
      <c r="BQ5185">
        <v>100</v>
      </c>
      <c r="BR5185">
        <v>268.22351913304487</v>
      </c>
      <c r="BS5185">
        <v>5.4052547854223365E-2</v>
      </c>
      <c r="BT5185">
        <v>2.9282152064496081E-4</v>
      </c>
      <c r="BU5185">
        <v>0</v>
      </c>
      <c r="BV5185">
        <v>0.58163117735259928</v>
      </c>
      <c r="BW5185">
        <v>15.068941841725863</v>
      </c>
      <c r="BX5185">
        <v>35.75708424257558</v>
      </c>
      <c r="BY5185">
        <v>32.559160289243358</v>
      </c>
      <c r="BZ5185">
        <v>895.0540867825913</v>
      </c>
      <c r="CA5185">
        <v>379.13187189674414</v>
      </c>
      <c r="CB5185">
        <v>257.50185766686235</v>
      </c>
      <c r="CC5185" s="156">
        <v>0.79</v>
      </c>
      <c r="CD5185">
        <v>2180</v>
      </c>
      <c r="CE5185">
        <v>0.15706770743671616</v>
      </c>
      <c r="CF5185">
        <v>4.7318466468272824</v>
      </c>
      <c r="CG5185">
        <v>0.16243519588331998</v>
      </c>
      <c r="CH5185">
        <v>12.038243003936895</v>
      </c>
      <c r="CI5185">
        <v>10</v>
      </c>
    </row>
    <row r="5186" spans="47:87" x14ac:dyDescent="0.3">
      <c r="AU5186">
        <v>0.3</v>
      </c>
      <c r="AV5186">
        <v>21.682686608034864</v>
      </c>
      <c r="AW5186">
        <v>0.31461217073941694</v>
      </c>
      <c r="AX5186">
        <v>0.74885183883356454</v>
      </c>
      <c r="AY5186">
        <v>346.46908831975378</v>
      </c>
      <c r="AZ5186">
        <v>9.343855945784485E-2</v>
      </c>
      <c r="BA5186">
        <v>420.19913061390525</v>
      </c>
      <c r="BB5186">
        <v>279.93793737141533</v>
      </c>
      <c r="BC5186">
        <v>1</v>
      </c>
      <c r="BD5186">
        <v>44.394669887492363</v>
      </c>
      <c r="BE5186">
        <v>102.14149495599347</v>
      </c>
      <c r="BF5186">
        <v>11.202701869777094</v>
      </c>
      <c r="BG5186">
        <v>5.496647504976055</v>
      </c>
      <c r="BH5186">
        <v>395.63998651184914</v>
      </c>
      <c r="BI5186">
        <v>0.20000000000000007</v>
      </c>
      <c r="BJ5186">
        <v>3144.7051519937768</v>
      </c>
      <c r="BK5186">
        <v>704.94448622109201</v>
      </c>
      <c r="BL5186">
        <v>939.65564881766966</v>
      </c>
      <c r="BM5186">
        <v>1116.7487255591784</v>
      </c>
      <c r="BN5186">
        <v>147.07068439767386</v>
      </c>
      <c r="BO5186">
        <v>28.404896137698895</v>
      </c>
      <c r="BP5186">
        <v>5.1314542138254281E-2</v>
      </c>
      <c r="BQ5186">
        <v>100</v>
      </c>
      <c r="BR5186">
        <v>396.66550615802021</v>
      </c>
      <c r="BS5186">
        <v>5.1411502956287373E-2</v>
      </c>
      <c r="BT5186">
        <v>3.007354531322644E-4</v>
      </c>
      <c r="BU5186">
        <v>40.596233410027232</v>
      </c>
      <c r="BV5186">
        <v>0.57560926917113342</v>
      </c>
      <c r="BW5186">
        <v>14.786975737988699</v>
      </c>
      <c r="BX5186">
        <v>38.147325134242571</v>
      </c>
      <c r="BY5186">
        <v>33.82314643534356</v>
      </c>
      <c r="BZ5186">
        <v>891.86569040863765</v>
      </c>
      <c r="CA5186">
        <v>256.46463928866143</v>
      </c>
      <c r="CB5186">
        <v>226.83575198879979</v>
      </c>
      <c r="CC5186" s="156">
        <v>0.74</v>
      </c>
      <c r="CD5186">
        <v>1720</v>
      </c>
      <c r="CE5186">
        <v>0.31116113532111589</v>
      </c>
      <c r="CF5186">
        <v>8.3842643985832073</v>
      </c>
      <c r="CG5186">
        <v>0.38506744262841797</v>
      </c>
      <c r="CH5186">
        <v>42.000350466438391</v>
      </c>
      <c r="CI5186">
        <v>4</v>
      </c>
    </row>
    <row r="5187" spans="47:87" x14ac:dyDescent="0.3">
      <c r="AU5187">
        <v>0.3</v>
      </c>
      <c r="AV5187">
        <v>20.179044933183413</v>
      </c>
      <c r="AW5187">
        <v>0.30886546876507959</v>
      </c>
      <c r="AX5187">
        <v>1.5932791510316013</v>
      </c>
      <c r="AY5187">
        <v>319.10398150526237</v>
      </c>
      <c r="AZ5187">
        <v>9.8945208541477259E-2</v>
      </c>
      <c r="BA5187">
        <v>507.37119365817887</v>
      </c>
      <c r="BB5187">
        <v>446.30716723536011</v>
      </c>
      <c r="BC5187">
        <v>1</v>
      </c>
      <c r="BD5187">
        <v>39.176063524689233</v>
      </c>
      <c r="BE5187">
        <v>106.54849822798114</v>
      </c>
      <c r="BF5187">
        <v>12.542336529260536</v>
      </c>
      <c r="BG5187">
        <v>3.9541907493868731</v>
      </c>
      <c r="BH5187">
        <v>343.5475171949596</v>
      </c>
      <c r="BI5187">
        <v>0.19999999999999993</v>
      </c>
      <c r="BJ5187">
        <v>2348.4195588131124</v>
      </c>
      <c r="BK5187">
        <v>687.58906290028824</v>
      </c>
      <c r="BL5187">
        <v>905.53974910147895</v>
      </c>
      <c r="BM5187">
        <v>832.45534140586312</v>
      </c>
      <c r="BN5187">
        <v>103.02491774017118</v>
      </c>
      <c r="BO5187">
        <v>27.848742764778368</v>
      </c>
      <c r="BP5187">
        <v>5.4869556690678258E-2</v>
      </c>
      <c r="BQ5187">
        <v>100</v>
      </c>
      <c r="BR5187">
        <v>365.38732684513974</v>
      </c>
      <c r="BS5187">
        <v>5.0231549637095467E-2</v>
      </c>
      <c r="BT5187">
        <v>3.1125619204394898E-4</v>
      </c>
      <c r="BU5187">
        <v>0</v>
      </c>
      <c r="BV5187">
        <v>0.55404354989130067</v>
      </c>
      <c r="BW5187">
        <v>14.483802411883223</v>
      </c>
      <c r="BX5187">
        <v>35.546930992028436</v>
      </c>
      <c r="BY5187">
        <v>35.031535456636156</v>
      </c>
      <c r="BZ5187">
        <v>1031.2325650405212</v>
      </c>
      <c r="CA5187">
        <v>308.68819478273082</v>
      </c>
      <c r="CB5187">
        <v>252.77208202488652</v>
      </c>
      <c r="CC5187" s="156">
        <v>1.0900000000000001</v>
      </c>
      <c r="CD5187">
        <v>830</v>
      </c>
      <c r="CE5187">
        <v>0.21491656452597407</v>
      </c>
      <c r="CF5187">
        <v>8.4556491289426958</v>
      </c>
      <c r="CG5187">
        <v>0.25474005080443279</v>
      </c>
      <c r="CH5187">
        <v>34.380034525771272</v>
      </c>
      <c r="CI5187">
        <v>6</v>
      </c>
    </row>
    <row r="5188" spans="47:87" x14ac:dyDescent="0.3">
      <c r="AU5188">
        <v>0.3</v>
      </c>
      <c r="AV5188">
        <v>20.106619503580689</v>
      </c>
      <c r="AW5188">
        <v>0.32996375102552483</v>
      </c>
      <c r="AX5188">
        <v>1.2792600968310543</v>
      </c>
      <c r="AY5188">
        <v>349.35068945035869</v>
      </c>
      <c r="AZ5188">
        <v>9.4115060658269425E-2</v>
      </c>
      <c r="BA5188">
        <v>458.25071772086977</v>
      </c>
      <c r="BB5188">
        <v>442.37983689818009</v>
      </c>
      <c r="BC5188">
        <v>1</v>
      </c>
      <c r="BD5188">
        <v>52.813078042823278</v>
      </c>
      <c r="BE5188">
        <v>92.678072656203739</v>
      </c>
      <c r="BF5188">
        <v>12.080425908056956</v>
      </c>
      <c r="BG5188">
        <v>4.6502626183819817</v>
      </c>
      <c r="BH5188">
        <v>477.16243765149</v>
      </c>
      <c r="BI5188">
        <v>0.2</v>
      </c>
      <c r="BJ5188">
        <v>3155.248674933192</v>
      </c>
      <c r="BK5188">
        <v>682.86727522737579</v>
      </c>
      <c r="BL5188">
        <v>853.28116778394838</v>
      </c>
      <c r="BM5188">
        <v>838.59676483784426</v>
      </c>
      <c r="BN5188">
        <v>157.14881951010992</v>
      </c>
      <c r="BO5188">
        <v>29.981558727381291</v>
      </c>
      <c r="BP5188">
        <v>3.0704444371603079E-2</v>
      </c>
      <c r="BQ5188">
        <v>100</v>
      </c>
      <c r="BR5188">
        <v>337.6086214967354</v>
      </c>
      <c r="BS5188">
        <v>5.5892229049346237E-2</v>
      </c>
      <c r="BT5188">
        <v>3.0890494195305639E-4</v>
      </c>
      <c r="BU5188">
        <v>7.3371428430975572</v>
      </c>
      <c r="BV5188">
        <v>0.53644906262492364</v>
      </c>
      <c r="BW5188">
        <v>14.185299277945775</v>
      </c>
      <c r="BX5188">
        <v>37.282513036076658</v>
      </c>
      <c r="BY5188">
        <v>31.978816775774568</v>
      </c>
      <c r="BZ5188">
        <v>1079.6954958920783</v>
      </c>
      <c r="CA5188">
        <v>200.76263880515859</v>
      </c>
      <c r="CB5188">
        <v>243.13511848661267</v>
      </c>
      <c r="CC5188" s="156">
        <v>0.82</v>
      </c>
      <c r="CD5188">
        <v>2020</v>
      </c>
      <c r="CE5188">
        <v>0.2827302268654952</v>
      </c>
      <c r="CF5188">
        <v>6.4214487563814089</v>
      </c>
      <c r="CG5188">
        <v>0.34758388406605228</v>
      </c>
      <c r="CH5188">
        <v>23.410200004756646</v>
      </c>
      <c r="CI5188">
        <v>5</v>
      </c>
    </row>
    <row r="5189" spans="47:87" x14ac:dyDescent="0.3">
      <c r="AU5189">
        <v>0.3</v>
      </c>
      <c r="AV5189">
        <v>20.990801762596998</v>
      </c>
      <c r="AW5189">
        <v>0.32980683023164525</v>
      </c>
      <c r="AX5189">
        <v>0.7378819461092363</v>
      </c>
      <c r="AY5189">
        <v>318.55932443290226</v>
      </c>
      <c r="AZ5189">
        <v>9.4436316596994224E-2</v>
      </c>
      <c r="BA5189">
        <v>405.30366062323429</v>
      </c>
      <c r="BB5189">
        <v>357.004365271864</v>
      </c>
      <c r="BC5189">
        <v>1</v>
      </c>
      <c r="BD5189">
        <v>43.126532920262804</v>
      </c>
      <c r="BE5189">
        <v>117.44659656218396</v>
      </c>
      <c r="BF5189">
        <v>14.981398502041872</v>
      </c>
      <c r="BG5189">
        <v>4.883181485092349</v>
      </c>
      <c r="BH5189">
        <v>414.47490135652168</v>
      </c>
      <c r="BI5189">
        <v>0.20000000000000004</v>
      </c>
      <c r="BJ5189">
        <v>2549.1341182285546</v>
      </c>
      <c r="BK5189">
        <v>692.88798707842886</v>
      </c>
      <c r="BL5189">
        <v>884.16735700446793</v>
      </c>
      <c r="BM5189">
        <v>974.36993918221378</v>
      </c>
      <c r="BN5189">
        <v>119.62268586672054</v>
      </c>
      <c r="BO5189">
        <v>29.618193725890599</v>
      </c>
      <c r="BP5189">
        <v>7.3050082237093264E-2</v>
      </c>
      <c r="BQ5189">
        <v>100</v>
      </c>
      <c r="BR5189">
        <v>402.50999197291776</v>
      </c>
      <c r="BS5189">
        <v>5.4562573638053731E-2</v>
      </c>
      <c r="BT5189">
        <v>3.1153728456866103E-4</v>
      </c>
      <c r="BU5189">
        <v>0</v>
      </c>
      <c r="BV5189">
        <v>0.56093264356008932</v>
      </c>
      <c r="BW5189">
        <v>14.337697466466491</v>
      </c>
      <c r="BX5189">
        <v>36.7947995820169</v>
      </c>
      <c r="BY5189">
        <v>38.474855036793649</v>
      </c>
      <c r="BZ5189">
        <v>786.19766805560357</v>
      </c>
      <c r="CA5189">
        <v>223.00338514850864</v>
      </c>
      <c r="CB5189">
        <v>252.96371938252372</v>
      </c>
      <c r="CC5189" s="156">
        <v>1.1200000000000001</v>
      </c>
      <c r="CD5189">
        <v>1810</v>
      </c>
      <c r="CE5189">
        <v>0.11075752698781449</v>
      </c>
      <c r="CF5189">
        <v>4.6625753470052569</v>
      </c>
      <c r="CG5189">
        <v>0.14973987740670225</v>
      </c>
      <c r="CH5189">
        <v>4.0381139053682773</v>
      </c>
      <c r="CI5189">
        <v>15</v>
      </c>
    </row>
    <row r="5190" spans="47:87" x14ac:dyDescent="0.3">
      <c r="AU5190">
        <v>0.3</v>
      </c>
      <c r="AV5190">
        <v>19.531052759149645</v>
      </c>
      <c r="AW5190">
        <v>0.28387835709189935</v>
      </c>
      <c r="AX5190">
        <v>1.4267529228335354</v>
      </c>
      <c r="AY5190">
        <v>361.44131136382634</v>
      </c>
      <c r="AZ5190">
        <v>8.6519369186258577E-2</v>
      </c>
      <c r="BA5190">
        <v>372.16865245192332</v>
      </c>
      <c r="BB5190">
        <v>319.22440836432276</v>
      </c>
      <c r="BC5190">
        <v>1</v>
      </c>
      <c r="BD5190">
        <v>38.271109316328676</v>
      </c>
      <c r="BE5190">
        <v>92.658791003444009</v>
      </c>
      <c r="BF5190">
        <v>12.194557598894033</v>
      </c>
      <c r="BG5190">
        <v>4.5969189681780804</v>
      </c>
      <c r="BH5190">
        <v>389.40694287988953</v>
      </c>
      <c r="BI5190">
        <v>0.2</v>
      </c>
      <c r="BJ5190">
        <v>2718.2163391035001</v>
      </c>
      <c r="BK5190">
        <v>673.93905751692012</v>
      </c>
      <c r="BL5190">
        <v>852.84018612550153</v>
      </c>
      <c r="BM5190">
        <v>1031.9594784213753</v>
      </c>
      <c r="BN5190">
        <v>77.593418656112817</v>
      </c>
      <c r="BO5190">
        <v>25.786035744158166</v>
      </c>
      <c r="BP5190">
        <v>2.7366766136413541E-2</v>
      </c>
      <c r="BQ5190">
        <v>100</v>
      </c>
      <c r="BR5190">
        <v>387.83901420665671</v>
      </c>
      <c r="BS5190">
        <v>5.7069036660662008E-2</v>
      </c>
      <c r="BT5190">
        <v>3.0614139689606626E-4</v>
      </c>
      <c r="BU5190">
        <v>0</v>
      </c>
      <c r="BV5190">
        <v>0.5561988064742025</v>
      </c>
      <c r="BW5190">
        <v>15.370667324798795</v>
      </c>
      <c r="BX5190">
        <v>37.659183087981184</v>
      </c>
      <c r="BY5190">
        <v>36.721675089811171</v>
      </c>
      <c r="BZ5190">
        <v>1134.7809689337612</v>
      </c>
      <c r="CA5190">
        <v>337.521937237462</v>
      </c>
      <c r="CB5190">
        <v>211.09914763485085</v>
      </c>
      <c r="CC5190" s="156">
        <v>1.19</v>
      </c>
      <c r="CD5190">
        <v>-120</v>
      </c>
      <c r="CE5190">
        <v>0.32767860990773845</v>
      </c>
      <c r="CF5190">
        <v>9.3953574695915893</v>
      </c>
      <c r="CG5190">
        <v>0.29899117361410021</v>
      </c>
      <c r="CH5190">
        <v>40.853464571157815</v>
      </c>
      <c r="CI5190">
        <v>4</v>
      </c>
    </row>
    <row r="5191" spans="47:87" x14ac:dyDescent="0.3">
      <c r="AU5191">
        <v>0.3</v>
      </c>
      <c r="AV5191">
        <v>19.455356560330177</v>
      </c>
      <c r="AW5191">
        <v>0.29379296712087138</v>
      </c>
      <c r="AX5191">
        <v>1.4960820163581914</v>
      </c>
      <c r="AY5191">
        <v>350.73254970254396</v>
      </c>
      <c r="AZ5191">
        <v>9.1042599957947279E-2</v>
      </c>
      <c r="BA5191">
        <v>433.58426041948479</v>
      </c>
      <c r="BB5191">
        <v>399.29753294786002</v>
      </c>
      <c r="BC5191">
        <v>1</v>
      </c>
      <c r="BD5191">
        <v>49.785472521555199</v>
      </c>
      <c r="BE5191">
        <v>112.23562443376953</v>
      </c>
      <c r="BF5191">
        <v>18.973106409536403</v>
      </c>
      <c r="BG5191">
        <v>6.986020218587873</v>
      </c>
      <c r="BH5191">
        <v>398.55304287694986</v>
      </c>
      <c r="BI5191">
        <v>0.2</v>
      </c>
      <c r="BJ5191">
        <v>2588.8249803739495</v>
      </c>
      <c r="BK5191">
        <v>680.27328198010014</v>
      </c>
      <c r="BL5191">
        <v>942.8282405891033</v>
      </c>
      <c r="BM5191">
        <v>1042.5944579135178</v>
      </c>
      <c r="BN5191">
        <v>162.2843285026255</v>
      </c>
      <c r="BO5191">
        <v>26.629723550233667</v>
      </c>
      <c r="BP5191">
        <v>3.5220225725934279E-2</v>
      </c>
      <c r="BQ5191">
        <v>100</v>
      </c>
      <c r="BR5191">
        <v>317.35665732396154</v>
      </c>
      <c r="BS5191">
        <v>5.5734155193359794E-2</v>
      </c>
      <c r="BT5191">
        <v>3.302899795068806E-4</v>
      </c>
      <c r="BU5191">
        <v>5.5985046765224897</v>
      </c>
      <c r="BV5191">
        <v>0.54090727230704572</v>
      </c>
      <c r="BW5191">
        <v>15.052997700666879</v>
      </c>
      <c r="BX5191">
        <v>34.055687135602277</v>
      </c>
      <c r="BY5191">
        <v>35.770609521845444</v>
      </c>
      <c r="BZ5191">
        <v>941.6591874154899</v>
      </c>
      <c r="CA5191">
        <v>249.73413505307221</v>
      </c>
      <c r="CB5191">
        <v>241.93737789145507</v>
      </c>
      <c r="CC5191" s="156">
        <v>0.96</v>
      </c>
      <c r="CD5191">
        <v>1190</v>
      </c>
      <c r="CE5191">
        <v>0.19020442041609975</v>
      </c>
      <c r="CF5191">
        <v>7.3711124918181117</v>
      </c>
      <c r="CG5191">
        <v>0.23203592325170116</v>
      </c>
      <c r="CH5191">
        <v>16.873189742330862</v>
      </c>
      <c r="CI5191">
        <v>8</v>
      </c>
    </row>
    <row r="5192" spans="47:87" x14ac:dyDescent="0.3">
      <c r="AU5192">
        <v>0.3</v>
      </c>
      <c r="AV5192">
        <v>20.98618196663864</v>
      </c>
      <c r="AW5192">
        <v>0.31879156550539012</v>
      </c>
      <c r="AX5192">
        <v>0.62091962258946609</v>
      </c>
      <c r="AY5192">
        <v>365.85565224729334</v>
      </c>
      <c r="AZ5192">
        <v>0.10136996544907523</v>
      </c>
      <c r="BA5192">
        <v>490.96145948870071</v>
      </c>
      <c r="BB5192">
        <v>290.30003430447073</v>
      </c>
      <c r="BC5192">
        <v>1</v>
      </c>
      <c r="BD5192">
        <v>33.653441903939914</v>
      </c>
      <c r="BE5192">
        <v>89.088593771584698</v>
      </c>
      <c r="BF5192">
        <v>10.231418778239574</v>
      </c>
      <c r="BG5192">
        <v>5.80736074596817</v>
      </c>
      <c r="BH5192">
        <v>425.34010970653816</v>
      </c>
      <c r="BI5192">
        <v>0.20000000000000004</v>
      </c>
      <c r="BJ5192">
        <v>2783.0041448107945</v>
      </c>
      <c r="BK5192">
        <v>677.29146805067501</v>
      </c>
      <c r="BL5192">
        <v>875.22396239579211</v>
      </c>
      <c r="BM5192">
        <v>912.55213555080866</v>
      </c>
      <c r="BN5192">
        <v>178.03681484757547</v>
      </c>
      <c r="BO5192">
        <v>28.776850192851018</v>
      </c>
      <c r="BP5192">
        <v>5.261711616888419E-2</v>
      </c>
      <c r="BQ5192">
        <v>100</v>
      </c>
      <c r="BR5192">
        <v>351.45071825550514</v>
      </c>
      <c r="BS5192">
        <v>5.3274612953221806E-2</v>
      </c>
      <c r="BT5192">
        <v>2.9169007922949199E-4</v>
      </c>
      <c r="BU5192">
        <v>0</v>
      </c>
      <c r="BV5192">
        <v>0.57077785456640273</v>
      </c>
      <c r="BW5192">
        <v>14.605562502599465</v>
      </c>
      <c r="BX5192">
        <v>34.409760923927742</v>
      </c>
      <c r="BY5192">
        <v>37.270743248186896</v>
      </c>
      <c r="BZ5192">
        <v>926.73674259150835</v>
      </c>
      <c r="CA5192">
        <v>193.09098617378532</v>
      </c>
      <c r="CB5192">
        <v>213.33772325090206</v>
      </c>
      <c r="CC5192" s="156">
        <v>0.95</v>
      </c>
      <c r="CD5192">
        <v>1000</v>
      </c>
      <c r="CE5192">
        <v>0.25538538223246232</v>
      </c>
      <c r="CF5192">
        <v>9.5019288488003895</v>
      </c>
      <c r="CG5192">
        <v>0.34656876935189446</v>
      </c>
      <c r="CH5192">
        <v>39.370346647944281</v>
      </c>
      <c r="CI5192">
        <v>4</v>
      </c>
    </row>
    <row r="5193" spans="47:87" x14ac:dyDescent="0.3">
      <c r="AU5193">
        <v>0.3</v>
      </c>
      <c r="AV5193">
        <v>20.652228104061859</v>
      </c>
      <c r="AW5193">
        <v>0.32108189050612168</v>
      </c>
      <c r="AX5193">
        <v>0.84098684382328726</v>
      </c>
      <c r="AY5193">
        <v>340.89535540544864</v>
      </c>
      <c r="AZ5193">
        <v>9.1842260658474867E-2</v>
      </c>
      <c r="BA5193">
        <v>416.98039985460105</v>
      </c>
      <c r="BB5193">
        <v>426.00986369683892</v>
      </c>
      <c r="BC5193">
        <v>1</v>
      </c>
      <c r="BD5193">
        <v>36.12565220682518</v>
      </c>
      <c r="BE5193">
        <v>96.844453785530604</v>
      </c>
      <c r="BF5193">
        <v>11.603803176038674</v>
      </c>
      <c r="BG5193">
        <v>7.3896355653434025</v>
      </c>
      <c r="BH5193">
        <v>419.06665766408753</v>
      </c>
      <c r="BI5193">
        <v>0.19999999999999998</v>
      </c>
      <c r="BJ5193">
        <v>2497.5201332370284</v>
      </c>
      <c r="BK5193">
        <v>682.46038371443672</v>
      </c>
      <c r="BL5193">
        <v>918.09084429788925</v>
      </c>
      <c r="BM5193">
        <v>1013.7298132861514</v>
      </c>
      <c r="BN5193">
        <v>125.95641623820421</v>
      </c>
      <c r="BO5193">
        <v>28.787526600693585</v>
      </c>
      <c r="BP5193">
        <v>7.6836584303866237E-2</v>
      </c>
      <c r="BQ5193">
        <v>100</v>
      </c>
      <c r="BR5193">
        <v>339.78715613638502</v>
      </c>
      <c r="BS5193">
        <v>5.8084628219878635E-2</v>
      </c>
      <c r="BT5193">
        <v>3.0447877397719164E-4</v>
      </c>
      <c r="BU5193">
        <v>47.375268400018179</v>
      </c>
      <c r="BV5193">
        <v>0.56345850841120737</v>
      </c>
      <c r="BW5193">
        <v>16.034783790481153</v>
      </c>
      <c r="BX5193">
        <v>35.488175681633351</v>
      </c>
      <c r="BY5193">
        <v>36.573378330100113</v>
      </c>
      <c r="BZ5193">
        <v>1132.406139769696</v>
      </c>
      <c r="CA5193">
        <v>200.56019319037028</v>
      </c>
      <c r="CB5193">
        <v>227.93473506615729</v>
      </c>
      <c r="CC5193" s="156">
        <v>1.01</v>
      </c>
      <c r="CD5193">
        <v>1680</v>
      </c>
      <c r="CE5193">
        <v>0.14318546158215351</v>
      </c>
      <c r="CF5193">
        <v>6.0683909302004286</v>
      </c>
      <c r="CG5193">
        <v>0.1882514337337699</v>
      </c>
      <c r="CH5193">
        <v>10.818268509643969</v>
      </c>
      <c r="CI5193">
        <v>10</v>
      </c>
    </row>
    <row r="5194" spans="47:87" x14ac:dyDescent="0.3">
      <c r="AU5194">
        <v>0.3</v>
      </c>
      <c r="AV5194">
        <v>22.426618911536007</v>
      </c>
      <c r="AW5194">
        <v>0.25722307786565302</v>
      </c>
      <c r="AX5194">
        <v>1.1454000521292329</v>
      </c>
      <c r="AY5194">
        <v>352.46003062859285</v>
      </c>
      <c r="AZ5194">
        <v>8.0042590839008998E-2</v>
      </c>
      <c r="BA5194">
        <v>430.88913909983262</v>
      </c>
      <c r="BB5194">
        <v>417.25095891937588</v>
      </c>
      <c r="BC5194">
        <v>1</v>
      </c>
      <c r="BD5194">
        <v>48.44733806977456</v>
      </c>
      <c r="BE5194">
        <v>106.08280048161336</v>
      </c>
      <c r="BF5194">
        <v>15.523533490754678</v>
      </c>
      <c r="BG5194">
        <v>4.6464367233644701</v>
      </c>
      <c r="BH5194">
        <v>373.96376084885259</v>
      </c>
      <c r="BI5194">
        <v>0.1999999999999999</v>
      </c>
      <c r="BJ5194">
        <v>2737.0630197009268</v>
      </c>
      <c r="BK5194">
        <v>678.53829753258742</v>
      </c>
      <c r="BL5194">
        <v>862.82047030040326</v>
      </c>
      <c r="BM5194">
        <v>983.35825347755235</v>
      </c>
      <c r="BN5194">
        <v>244.49378776295919</v>
      </c>
      <c r="BO5194">
        <v>23.113304037749028</v>
      </c>
      <c r="BP5194">
        <v>5.530770083124599E-2</v>
      </c>
      <c r="BQ5194">
        <v>100</v>
      </c>
      <c r="BR5194">
        <v>323.21503551303874</v>
      </c>
      <c r="BS5194">
        <v>5.1581823707955561E-2</v>
      </c>
      <c r="BT5194">
        <v>3.1435239522241345E-4</v>
      </c>
      <c r="BU5194">
        <v>10.435270909683029</v>
      </c>
      <c r="BV5194">
        <v>0.5613002871777687</v>
      </c>
      <c r="BW5194">
        <v>15.119095404797486</v>
      </c>
      <c r="BX5194">
        <v>36.747975795967768</v>
      </c>
      <c r="BY5194">
        <v>31.329856431156763</v>
      </c>
      <c r="BZ5194">
        <v>910.62828902332319</v>
      </c>
      <c r="CA5194">
        <v>245.90286151160791</v>
      </c>
      <c r="CB5194">
        <v>228.79751076049797</v>
      </c>
      <c r="CC5194" s="156">
        <v>0.92</v>
      </c>
      <c r="CD5194">
        <v>1600</v>
      </c>
      <c r="CE5194">
        <v>0.19773823778988575</v>
      </c>
      <c r="CF5194">
        <v>6.5406062531190123</v>
      </c>
      <c r="CG5194">
        <v>0.24027896650802208</v>
      </c>
      <c r="CH5194">
        <v>14.981055519548292</v>
      </c>
      <c r="CI5194">
        <v>7</v>
      </c>
    </row>
    <row r="5195" spans="47:87" x14ac:dyDescent="0.3">
      <c r="AU5195">
        <v>0.3</v>
      </c>
      <c r="AV5195">
        <v>19.608591911566876</v>
      </c>
      <c r="AW5195">
        <v>0.34084493743658828</v>
      </c>
      <c r="AX5195">
        <v>1.2522206796132984</v>
      </c>
      <c r="AY5195">
        <v>334.28111695783713</v>
      </c>
      <c r="AZ5195">
        <v>9.0043318425101118E-2</v>
      </c>
      <c r="BA5195">
        <v>447.92048419033574</v>
      </c>
      <c r="BB5195">
        <v>356.54944327181147</v>
      </c>
      <c r="BC5195">
        <v>1</v>
      </c>
      <c r="BD5195">
        <v>38.543703584590624</v>
      </c>
      <c r="BE5195">
        <v>117.82927932855988</v>
      </c>
      <c r="BF5195">
        <v>16.16084330554089</v>
      </c>
      <c r="BG5195">
        <v>3.2539974696200731</v>
      </c>
      <c r="BH5195">
        <v>444.3378899139164</v>
      </c>
      <c r="BI5195">
        <v>0.2</v>
      </c>
      <c r="BJ5195">
        <v>2801.753348153929</v>
      </c>
      <c r="BK5195">
        <v>677.95074708337961</v>
      </c>
      <c r="BL5195">
        <v>846.01689810104767</v>
      </c>
      <c r="BM5195">
        <v>869.02847104531429</v>
      </c>
      <c r="BN5195">
        <v>127.92969160941078</v>
      </c>
      <c r="BO5195">
        <v>30.750194130090236</v>
      </c>
      <c r="BP5195">
        <v>5.8455249235002074E-2</v>
      </c>
      <c r="BQ5195">
        <v>100</v>
      </c>
      <c r="BR5195">
        <v>366.13274654452084</v>
      </c>
      <c r="BS5195">
        <v>5.996111478075896E-2</v>
      </c>
      <c r="BT5195">
        <v>3.1000939352892048E-4</v>
      </c>
      <c r="BU5195">
        <v>0</v>
      </c>
      <c r="BV5195">
        <v>0.56200650226868298</v>
      </c>
      <c r="BW5195">
        <v>15.68777738783564</v>
      </c>
      <c r="BX5195">
        <v>32.103980506862953</v>
      </c>
      <c r="BY5195">
        <v>33.300269484958655</v>
      </c>
      <c r="BZ5195">
        <v>1092.4456015101648</v>
      </c>
      <c r="CA5195">
        <v>292.06669719443329</v>
      </c>
      <c r="CB5195">
        <v>216.20933799776338</v>
      </c>
      <c r="CC5195" s="156">
        <v>1.04</v>
      </c>
      <c r="CD5195">
        <v>1950</v>
      </c>
      <c r="CE5195">
        <v>8.1446915797630526E-2</v>
      </c>
      <c r="CF5195">
        <v>3.8100157905622942</v>
      </c>
      <c r="CG5195">
        <v>0.11340811020776154</v>
      </c>
      <c r="CH5195">
        <v>-5.9991946181470217</v>
      </c>
      <c r="CI5195" t="s">
        <v>479</v>
      </c>
    </row>
    <row r="5196" spans="47:87" x14ac:dyDescent="0.3">
      <c r="AU5196">
        <v>0.3</v>
      </c>
      <c r="AV5196">
        <v>19.172001827072986</v>
      </c>
      <c r="AW5196">
        <v>0.35745534209756979</v>
      </c>
      <c r="AX5196">
        <v>1.2054205698011855</v>
      </c>
      <c r="AY5196">
        <v>316.46881532200456</v>
      </c>
      <c r="AZ5196">
        <v>0.1100220186607313</v>
      </c>
      <c r="BA5196">
        <v>515.72266926770146</v>
      </c>
      <c r="BB5196">
        <v>320.4132767375495</v>
      </c>
      <c r="BC5196">
        <v>1</v>
      </c>
      <c r="BD5196">
        <v>39.572464338980751</v>
      </c>
      <c r="BE5196">
        <v>107.90572284452294</v>
      </c>
      <c r="BF5196">
        <v>11.321137635767551</v>
      </c>
      <c r="BG5196">
        <v>5.8847909406209542</v>
      </c>
      <c r="BH5196">
        <v>383.28973728557878</v>
      </c>
      <c r="BI5196">
        <v>0.20000000000000004</v>
      </c>
      <c r="BJ5196">
        <v>2404.2492513553366</v>
      </c>
      <c r="BK5196">
        <v>688.56458253510777</v>
      </c>
      <c r="BL5196">
        <v>830.8575308833947</v>
      </c>
      <c r="BM5196">
        <v>900.29277852142229</v>
      </c>
      <c r="BN5196">
        <v>141.00151730713745</v>
      </c>
      <c r="BO5196">
        <v>32.305056725187839</v>
      </c>
      <c r="BP5196">
        <v>5.4395082720250107E-2</v>
      </c>
      <c r="BQ5196">
        <v>100</v>
      </c>
      <c r="BR5196">
        <v>328.6171969337982</v>
      </c>
      <c r="BS5196">
        <v>5.4873701907803246E-2</v>
      </c>
      <c r="BT5196">
        <v>3.200122411359137E-4</v>
      </c>
      <c r="BU5196">
        <v>1.9519145083782268</v>
      </c>
      <c r="BV5196">
        <v>0.52125064671213739</v>
      </c>
      <c r="BW5196">
        <v>14.735682399050434</v>
      </c>
      <c r="BX5196">
        <v>36.145663747361731</v>
      </c>
      <c r="BY5196">
        <v>32.19262802071291</v>
      </c>
      <c r="BZ5196">
        <v>1165.1609633105936</v>
      </c>
      <c r="CA5196">
        <v>285.8319111173181</v>
      </c>
      <c r="CB5196">
        <v>234.54920494704527</v>
      </c>
      <c r="CC5196" s="156">
        <v>1.1599999999999999</v>
      </c>
      <c r="CD5196">
        <v>-80</v>
      </c>
      <c r="CE5196">
        <v>0.24308272961388533</v>
      </c>
      <c r="CF5196">
        <v>9.0568316831897224</v>
      </c>
      <c r="CG5196">
        <v>0.29043475125065238</v>
      </c>
      <c r="CH5196">
        <v>31.938057532914645</v>
      </c>
      <c r="CI5196">
        <v>5</v>
      </c>
    </row>
    <row r="5197" spans="47:87" x14ac:dyDescent="0.3">
      <c r="AU5197">
        <v>0.3</v>
      </c>
      <c r="AV5197">
        <v>20.844891284191043</v>
      </c>
      <c r="AW5197">
        <v>0.32269790185798297</v>
      </c>
      <c r="AX5197">
        <v>2.2911501395584977</v>
      </c>
      <c r="AY5197">
        <v>345.41116845339315</v>
      </c>
      <c r="AZ5197">
        <v>0.10243778735566891</v>
      </c>
      <c r="BA5197">
        <v>434.80517696951097</v>
      </c>
      <c r="BB5197">
        <v>246.50943303816859</v>
      </c>
      <c r="BC5197">
        <v>1</v>
      </c>
      <c r="BD5197">
        <v>38.041875954049274</v>
      </c>
      <c r="BE5197">
        <v>86.640726015046482</v>
      </c>
      <c r="BF5197">
        <v>21.618460069932432</v>
      </c>
      <c r="BG5197">
        <v>5.6685092332636993</v>
      </c>
      <c r="BH5197">
        <v>400.64910882322084</v>
      </c>
      <c r="BI5197">
        <v>0.20000000000000007</v>
      </c>
      <c r="BJ5197">
        <v>2435.2815752260453</v>
      </c>
      <c r="BK5197">
        <v>693.63565234811415</v>
      </c>
      <c r="BL5197">
        <v>912.49930096497519</v>
      </c>
      <c r="BM5197">
        <v>995.79404066452946</v>
      </c>
      <c r="BN5197">
        <v>86.971817070255838</v>
      </c>
      <c r="BO5197">
        <v>29.270143122380144</v>
      </c>
      <c r="BP5197">
        <v>3.619280176831427E-2</v>
      </c>
      <c r="BQ5197">
        <v>100</v>
      </c>
      <c r="BR5197">
        <v>294.62119547400545</v>
      </c>
      <c r="BS5197">
        <v>5.4513667050776947E-2</v>
      </c>
      <c r="BT5197">
        <v>3.1817139745252831E-4</v>
      </c>
      <c r="BU5197">
        <v>144.81502817858703</v>
      </c>
      <c r="BV5197">
        <v>0.49729127735725209</v>
      </c>
      <c r="BW5197">
        <v>15.638683276444675</v>
      </c>
      <c r="BX5197">
        <v>35.578459059255678</v>
      </c>
      <c r="BY5197">
        <v>30.198954844486686</v>
      </c>
      <c r="BZ5197">
        <v>1053.8976891945902</v>
      </c>
      <c r="CA5197">
        <v>319.85691376559674</v>
      </c>
      <c r="CB5197">
        <v>202.96861891704944</v>
      </c>
      <c r="CC5197" s="156">
        <v>1.19</v>
      </c>
      <c r="CD5197">
        <v>600</v>
      </c>
      <c r="CE5197">
        <v>0.12192250741083099</v>
      </c>
      <c r="CF5197">
        <v>4.9711314346656561</v>
      </c>
      <c r="CG5197">
        <v>0.1565833013032939</v>
      </c>
      <c r="CH5197">
        <v>3.8375870622108099</v>
      </c>
      <c r="CI5197">
        <v>16</v>
      </c>
    </row>
    <row r="5198" spans="47:87" x14ac:dyDescent="0.3">
      <c r="AU5198">
        <v>0.3</v>
      </c>
      <c r="AV5198">
        <v>20.041317475313452</v>
      </c>
      <c r="AW5198">
        <v>0.27566083572009065</v>
      </c>
      <c r="AX5198">
        <v>0.63011447463389958</v>
      </c>
      <c r="AY5198">
        <v>351.75888091987338</v>
      </c>
      <c r="AZ5198">
        <v>9.769472576994867E-2</v>
      </c>
      <c r="BA5198">
        <v>443.14381232381982</v>
      </c>
      <c r="BB5198">
        <v>380.44301000238892</v>
      </c>
      <c r="BC5198">
        <v>1</v>
      </c>
      <c r="BD5198">
        <v>37.158369530076321</v>
      </c>
      <c r="BE5198">
        <v>96.056498448415994</v>
      </c>
      <c r="BF5198">
        <v>9.4937089270315909</v>
      </c>
      <c r="BG5198">
        <v>4.3265165091862157</v>
      </c>
      <c r="BH5198">
        <v>395.12743365571492</v>
      </c>
      <c r="BI5198">
        <v>0.20000000000000007</v>
      </c>
      <c r="BJ5198">
        <v>2263.1765361584767</v>
      </c>
      <c r="BK5198">
        <v>688.44540373992845</v>
      </c>
      <c r="BL5198">
        <v>880.14887987009229</v>
      </c>
      <c r="BM5198">
        <v>892.71439385998201</v>
      </c>
      <c r="BN5198">
        <v>130.4828917671459</v>
      </c>
      <c r="BO5198">
        <v>24.834491011031744</v>
      </c>
      <c r="BP5198">
        <v>5.1396785666890037E-2</v>
      </c>
      <c r="BQ5198">
        <v>100</v>
      </c>
      <c r="BR5198">
        <v>335.45266348984472</v>
      </c>
      <c r="BS5198">
        <v>5.9197963825968793E-2</v>
      </c>
      <c r="BT5198">
        <v>3.2555254394075756E-4</v>
      </c>
      <c r="BU5198">
        <v>65.113000958696546</v>
      </c>
      <c r="BV5198">
        <v>0.51727777581949408</v>
      </c>
      <c r="BW5198">
        <v>15.496708502764491</v>
      </c>
      <c r="BX5198">
        <v>32.99882987053897</v>
      </c>
      <c r="BY5198">
        <v>32.081211629700938</v>
      </c>
      <c r="BZ5198">
        <v>1086.4874069500399</v>
      </c>
      <c r="CA5198">
        <v>304.78236742607635</v>
      </c>
      <c r="CB5198">
        <v>236.58351562044874</v>
      </c>
      <c r="CC5198" s="156">
        <v>1.07</v>
      </c>
      <c r="CD5198">
        <v>1550</v>
      </c>
      <c r="CE5198">
        <v>0.13335051233802653</v>
      </c>
      <c r="CF5198">
        <v>4.1995965573726375</v>
      </c>
      <c r="CG5198">
        <v>0.1651009938447652</v>
      </c>
      <c r="CH5198">
        <v>6.662049454095901</v>
      </c>
      <c r="CI5198">
        <v>12</v>
      </c>
    </row>
    <row r="5199" spans="47:87" x14ac:dyDescent="0.3">
      <c r="AU5199">
        <v>0.3</v>
      </c>
      <c r="AV5199">
        <v>21.489706153237982</v>
      </c>
      <c r="AW5199">
        <v>0.27177927730097307</v>
      </c>
      <c r="AX5199">
        <v>0.61887847251907191</v>
      </c>
      <c r="AY5199">
        <v>347.75760954363079</v>
      </c>
      <c r="AZ5199">
        <v>0.1010738581671342</v>
      </c>
      <c r="BA5199">
        <v>378.63969856658406</v>
      </c>
      <c r="BB5199">
        <v>297.35701809472698</v>
      </c>
      <c r="BC5199">
        <v>1</v>
      </c>
      <c r="BD5199">
        <v>35.288020229050339</v>
      </c>
      <c r="BE5199">
        <v>76.538099957394877</v>
      </c>
      <c r="BF5199">
        <v>16.438777506335612</v>
      </c>
      <c r="BG5199">
        <v>4.7531786559182994</v>
      </c>
      <c r="BH5199">
        <v>403.24580189235576</v>
      </c>
      <c r="BI5199">
        <v>0.20000000000000004</v>
      </c>
      <c r="BJ5199">
        <v>2477.1136332481938</v>
      </c>
      <c r="BK5199">
        <v>685.30431218251374</v>
      </c>
      <c r="BL5199">
        <v>847.98272749729472</v>
      </c>
      <c r="BM5199">
        <v>996.48653225287171</v>
      </c>
      <c r="BN5199">
        <v>63.688672500032105</v>
      </c>
      <c r="BO5199">
        <v>24.500681873936902</v>
      </c>
      <c r="BP5199">
        <v>4.8722643736631925E-2</v>
      </c>
      <c r="BQ5199">
        <v>100</v>
      </c>
      <c r="BR5199">
        <v>299.79163990178569</v>
      </c>
      <c r="BS5199">
        <v>5.3615106795408117E-2</v>
      </c>
      <c r="BT5199">
        <v>3.1662111592678407E-4</v>
      </c>
      <c r="BU5199">
        <v>0</v>
      </c>
      <c r="BV5199">
        <v>0.56457667941643963</v>
      </c>
      <c r="BW5199">
        <v>14.480720081837834</v>
      </c>
      <c r="BX5199">
        <v>35.736074708227008</v>
      </c>
      <c r="BY5199">
        <v>32.132248249220702</v>
      </c>
      <c r="BZ5199">
        <v>973.28778409510016</v>
      </c>
      <c r="CA5199">
        <v>327.04250713054137</v>
      </c>
      <c r="CB5199">
        <v>216.53142617798318</v>
      </c>
      <c r="CC5199" s="156">
        <v>0.92</v>
      </c>
      <c r="CD5199">
        <v>970</v>
      </c>
      <c r="CE5199">
        <v>0.18775315897939682</v>
      </c>
      <c r="CF5199">
        <v>8.0341455810743803</v>
      </c>
      <c r="CG5199">
        <v>0.2274649552211665</v>
      </c>
      <c r="CH5199">
        <v>20.755546400236472</v>
      </c>
      <c r="CI5199">
        <v>8</v>
      </c>
    </row>
    <row r="5200" spans="47:87" x14ac:dyDescent="0.3">
      <c r="AU5200">
        <v>0.3</v>
      </c>
      <c r="AV5200">
        <v>16.935042018062394</v>
      </c>
      <c r="AW5200">
        <v>0.29302548079018675</v>
      </c>
      <c r="AX5200">
        <v>0.7379621098333522</v>
      </c>
      <c r="AY5200">
        <v>314.26820728639058</v>
      </c>
      <c r="AZ5200">
        <v>9.7812519827977451E-2</v>
      </c>
      <c r="BA5200">
        <v>426.54838799198478</v>
      </c>
      <c r="BB5200">
        <v>420.96666014807681</v>
      </c>
      <c r="BC5200">
        <v>1</v>
      </c>
      <c r="BD5200">
        <v>58.052054147881293</v>
      </c>
      <c r="BE5200">
        <v>89.252941928709191</v>
      </c>
      <c r="BF5200">
        <v>16.90094319429846</v>
      </c>
      <c r="BG5200">
        <v>6.0226037698982475</v>
      </c>
      <c r="BH5200">
        <v>378.2014914103143</v>
      </c>
      <c r="BI5200">
        <v>0.19999999999999996</v>
      </c>
      <c r="BJ5200">
        <v>2935.1084464556666</v>
      </c>
      <c r="BK5200">
        <v>680.69042673704473</v>
      </c>
      <c r="BL5200">
        <v>917.70764602023598</v>
      </c>
      <c r="BM5200">
        <v>973.20153938433691</v>
      </c>
      <c r="BN5200">
        <v>117.30305054406391</v>
      </c>
      <c r="BO5200">
        <v>26.705768307073161</v>
      </c>
      <c r="BP5200">
        <v>1.7425231946867688E-2</v>
      </c>
      <c r="BQ5200">
        <v>100</v>
      </c>
      <c r="BR5200">
        <v>303.02454518553793</v>
      </c>
      <c r="BS5200">
        <v>5.0825181314638729E-2</v>
      </c>
      <c r="BT5200">
        <v>3.0854703390152135E-4</v>
      </c>
      <c r="BU5200">
        <v>63.543843997584254</v>
      </c>
      <c r="BV5200">
        <v>0.50921735184533345</v>
      </c>
      <c r="BW5200">
        <v>15.948642378040313</v>
      </c>
      <c r="BX5200">
        <v>37.0946764269667</v>
      </c>
      <c r="BY5200">
        <v>29.983738098327699</v>
      </c>
      <c r="BZ5200">
        <v>1198.8644722988288</v>
      </c>
      <c r="CA5200">
        <v>226.7484620557691</v>
      </c>
      <c r="CB5200">
        <v>250.68435349223128</v>
      </c>
      <c r="CC5200" s="156">
        <v>0.93</v>
      </c>
      <c r="CD5200">
        <v>950</v>
      </c>
      <c r="CE5200">
        <v>0.21995876470514353</v>
      </c>
      <c r="CF5200">
        <v>8.4094965507811654</v>
      </c>
      <c r="CG5200">
        <v>0.29386726256529483</v>
      </c>
      <c r="CH5200">
        <v>32.12073271188526</v>
      </c>
      <c r="CI5200">
        <v>5</v>
      </c>
    </row>
    <row r="5201" spans="47:87" x14ac:dyDescent="0.3">
      <c r="AU5201">
        <v>0.3</v>
      </c>
      <c r="AV5201">
        <v>21.716392724417037</v>
      </c>
      <c r="AW5201">
        <v>0.29395357583764004</v>
      </c>
      <c r="AX5201">
        <v>0.63377777196305285</v>
      </c>
      <c r="AY5201">
        <v>318.87715132547675</v>
      </c>
      <c r="AZ5201">
        <v>0.12185957221895161</v>
      </c>
      <c r="BA5201">
        <v>401.7485767208023</v>
      </c>
      <c r="BB5201">
        <v>421.58418030127797</v>
      </c>
      <c r="BC5201">
        <v>1</v>
      </c>
      <c r="BD5201">
        <v>47.042394119514015</v>
      </c>
      <c r="BE5201">
        <v>91.918677302616345</v>
      </c>
      <c r="BF5201">
        <v>8.8332199689014548</v>
      </c>
      <c r="BG5201">
        <v>2.9395888650108373</v>
      </c>
      <c r="BH5201">
        <v>443.36440224710304</v>
      </c>
      <c r="BI5201">
        <v>0.2</v>
      </c>
      <c r="BJ5201">
        <v>2463.8813324036341</v>
      </c>
      <c r="BK5201">
        <v>671.83330588474189</v>
      </c>
      <c r="BL5201">
        <v>885.09039776953546</v>
      </c>
      <c r="BM5201">
        <v>963.82884504019034</v>
      </c>
      <c r="BN5201">
        <v>146.19684310472277</v>
      </c>
      <c r="BO5201">
        <v>26.532084278003129</v>
      </c>
      <c r="BP5201">
        <v>4.8704600270623163E-2</v>
      </c>
      <c r="BQ5201">
        <v>100</v>
      </c>
      <c r="BR5201">
        <v>355.13575289146434</v>
      </c>
      <c r="BS5201">
        <v>5.3197657777506756E-2</v>
      </c>
      <c r="BT5201">
        <v>3.006238203331911E-4</v>
      </c>
      <c r="BU5201">
        <v>37.698617767774167</v>
      </c>
      <c r="BV5201">
        <v>0.5505174453568461</v>
      </c>
      <c r="BW5201">
        <v>14.976720598953243</v>
      </c>
      <c r="BX5201">
        <v>36.697533694913176</v>
      </c>
      <c r="BY5201">
        <v>39.706984744211702</v>
      </c>
      <c r="BZ5201">
        <v>1030.344931032276</v>
      </c>
      <c r="CA5201">
        <v>271.23701858359789</v>
      </c>
      <c r="CB5201">
        <v>225.24015272522331</v>
      </c>
      <c r="CC5201" s="156">
        <v>0.93</v>
      </c>
      <c r="CD5201">
        <v>1290</v>
      </c>
      <c r="CE5201">
        <v>0.21671002729601163</v>
      </c>
      <c r="CF5201">
        <v>8.1859995591185459</v>
      </c>
      <c r="CG5201">
        <v>0.28987060031304895</v>
      </c>
      <c r="CH5201">
        <v>26.678557121801578</v>
      </c>
      <c r="CI5201">
        <v>6</v>
      </c>
    </row>
    <row r="5202" spans="47:87" x14ac:dyDescent="0.3">
      <c r="AU5202">
        <v>0.3</v>
      </c>
      <c r="AV5202">
        <v>19.447125798943752</v>
      </c>
      <c r="AW5202">
        <v>0.30726220167111357</v>
      </c>
      <c r="AX5202">
        <v>1.2602886838861842</v>
      </c>
      <c r="AY5202">
        <v>340.49837041930732</v>
      </c>
      <c r="AZ5202">
        <v>0.10816245027325491</v>
      </c>
      <c r="BA5202">
        <v>431.46660494178849</v>
      </c>
      <c r="BB5202">
        <v>358.04478864956832</v>
      </c>
      <c r="BC5202">
        <v>1</v>
      </c>
      <c r="BD5202">
        <v>42.155194503610588</v>
      </c>
      <c r="BE5202">
        <v>114.07791969314449</v>
      </c>
      <c r="BF5202">
        <v>19.590626148586374</v>
      </c>
      <c r="BG5202">
        <v>2.4454746452326033</v>
      </c>
      <c r="BH5202">
        <v>402.47447568340164</v>
      </c>
      <c r="BI5202">
        <v>0.2</v>
      </c>
      <c r="BJ5202">
        <v>2616.8469552372303</v>
      </c>
      <c r="BK5202">
        <v>696.047761232163</v>
      </c>
      <c r="BL5202">
        <v>897.32246617479029</v>
      </c>
      <c r="BM5202">
        <v>992.75808872004131</v>
      </c>
      <c r="BN5202">
        <v>137.36816539440582</v>
      </c>
      <c r="BO5202">
        <v>27.788221031263433</v>
      </c>
      <c r="BP5202">
        <v>4.4340212394059587E-2</v>
      </c>
      <c r="BQ5202">
        <v>100</v>
      </c>
      <c r="BR5202">
        <v>402.32978905416724</v>
      </c>
      <c r="BS5202">
        <v>5.5574946926118723E-2</v>
      </c>
      <c r="BT5202">
        <v>3.1302535773571782E-4</v>
      </c>
      <c r="BU5202">
        <v>121.37555568634048</v>
      </c>
      <c r="BV5202">
        <v>0.58020745832357268</v>
      </c>
      <c r="BW5202">
        <v>14.217812219017741</v>
      </c>
      <c r="BX5202">
        <v>35.91284810429925</v>
      </c>
      <c r="BY5202">
        <v>34.886471049763614</v>
      </c>
      <c r="BZ5202">
        <v>958.49466939434114</v>
      </c>
      <c r="CA5202">
        <v>262.41615286137528</v>
      </c>
      <c r="CB5202">
        <v>226.39339515837779</v>
      </c>
      <c r="CC5202" s="156">
        <v>1.01</v>
      </c>
      <c r="CD5202">
        <v>1880</v>
      </c>
      <c r="CE5202">
        <v>2.305461196342895E-3</v>
      </c>
      <c r="CF5202">
        <v>1.8078548664874772</v>
      </c>
      <c r="CG5202">
        <v>5.7764008562183382E-2</v>
      </c>
      <c r="CH5202">
        <v>-16.37089908239993</v>
      </c>
      <c r="CI5202" t="s">
        <v>479</v>
      </c>
    </row>
    <row r="5203" spans="47:87" x14ac:dyDescent="0.3">
      <c r="AU5203">
        <v>0.3</v>
      </c>
      <c r="AV5203">
        <v>20.8060055124337</v>
      </c>
      <c r="AW5203">
        <v>0.41633503986443782</v>
      </c>
      <c r="AX5203">
        <v>1.4119837742655605</v>
      </c>
      <c r="AY5203">
        <v>317.08680229798472</v>
      </c>
      <c r="AZ5203">
        <v>0.10797051028883065</v>
      </c>
      <c r="BA5203">
        <v>440.29711240199134</v>
      </c>
      <c r="BB5203">
        <v>384.92255163371686</v>
      </c>
      <c r="BC5203">
        <v>1</v>
      </c>
      <c r="BD5203">
        <v>37.731613714884155</v>
      </c>
      <c r="BE5203">
        <v>88.521894805787639</v>
      </c>
      <c r="BF5203">
        <v>20.790612424264328</v>
      </c>
      <c r="BG5203">
        <v>4.9028673234778815</v>
      </c>
      <c r="BH5203">
        <v>425.15898615220061</v>
      </c>
      <c r="BI5203">
        <v>0.2</v>
      </c>
      <c r="BJ5203">
        <v>2541.356432874863</v>
      </c>
      <c r="BK5203">
        <v>707.95826607402216</v>
      </c>
      <c r="BL5203">
        <v>857.25025523567035</v>
      </c>
      <c r="BM5203">
        <v>960.82385737893355</v>
      </c>
      <c r="BN5203">
        <v>109.37422765650918</v>
      </c>
      <c r="BO5203">
        <v>37.704430861003274</v>
      </c>
      <c r="BP5203">
        <v>5.3973928830114974E-2</v>
      </c>
      <c r="BQ5203">
        <v>100</v>
      </c>
      <c r="BR5203">
        <v>361.69122456871804</v>
      </c>
      <c r="BS5203">
        <v>5.477098685833217E-2</v>
      </c>
      <c r="BT5203">
        <v>3.2330825925720296E-4</v>
      </c>
      <c r="BU5203">
        <v>0</v>
      </c>
      <c r="BV5203">
        <v>0.56918503535455289</v>
      </c>
      <c r="BW5203">
        <v>14.017802837121849</v>
      </c>
      <c r="BX5203">
        <v>38.659950157546511</v>
      </c>
      <c r="BY5203">
        <v>32.916327179185366</v>
      </c>
      <c r="BZ5203">
        <v>1060.9482513221194</v>
      </c>
      <c r="CA5203">
        <v>330.54370055534116</v>
      </c>
      <c r="CB5203">
        <v>241.98090018824431</v>
      </c>
      <c r="CC5203" s="156">
        <v>0.83</v>
      </c>
      <c r="CD5203">
        <v>2330</v>
      </c>
      <c r="CE5203">
        <v>0.17694635060739561</v>
      </c>
      <c r="CF5203">
        <v>6.1385305789096734</v>
      </c>
      <c r="CG5203">
        <v>0.21124080037256635</v>
      </c>
      <c r="CH5203">
        <v>17.156051091914335</v>
      </c>
      <c r="CI5203">
        <v>8</v>
      </c>
    </row>
    <row r="5204" spans="47:87" x14ac:dyDescent="0.3">
      <c r="AU5204">
        <v>0.3</v>
      </c>
      <c r="AV5204">
        <v>20.505679728145509</v>
      </c>
      <c r="AW5204">
        <v>0.33303355238218768</v>
      </c>
      <c r="AX5204">
        <v>1.029089800226227</v>
      </c>
      <c r="AY5204">
        <v>322.66778913418398</v>
      </c>
      <c r="AZ5204">
        <v>0.1113614337021346</v>
      </c>
      <c r="BA5204">
        <v>459.24780631611276</v>
      </c>
      <c r="BB5204">
        <v>390.61220677740386</v>
      </c>
      <c r="BC5204">
        <v>1</v>
      </c>
      <c r="BD5204">
        <v>44.666671495991146</v>
      </c>
      <c r="BE5204">
        <v>91.214158187495912</v>
      </c>
      <c r="BF5204">
        <v>15.475938506607772</v>
      </c>
      <c r="BG5204">
        <v>3.8475130573732179</v>
      </c>
      <c r="BH5204">
        <v>413.64747117695435</v>
      </c>
      <c r="BI5204">
        <v>0.2</v>
      </c>
      <c r="BJ5204">
        <v>2339.0817386576309</v>
      </c>
      <c r="BK5204">
        <v>684.90546123713193</v>
      </c>
      <c r="BL5204">
        <v>927.01805182379553</v>
      </c>
      <c r="BM5204">
        <v>1099.6289896789008</v>
      </c>
      <c r="BN5204">
        <v>138.73529030665119</v>
      </c>
      <c r="BO5204">
        <v>30.22764388726857</v>
      </c>
      <c r="BP5204">
        <v>3.4896411779288955E-2</v>
      </c>
      <c r="BQ5204">
        <v>100</v>
      </c>
      <c r="BR5204">
        <v>362.84512862039537</v>
      </c>
      <c r="BS5204">
        <v>5.581991598266859E-2</v>
      </c>
      <c r="BT5204">
        <v>2.7969262541889897E-4</v>
      </c>
      <c r="BU5204">
        <v>0</v>
      </c>
      <c r="BV5204">
        <v>0.52141359268177367</v>
      </c>
      <c r="BW5204">
        <v>15.466944955872368</v>
      </c>
      <c r="BX5204">
        <v>40.524766878122094</v>
      </c>
      <c r="BY5204">
        <v>36.015952938562009</v>
      </c>
      <c r="BZ5204">
        <v>1099.5237145427907</v>
      </c>
      <c r="CA5204">
        <v>219.68450564109321</v>
      </c>
      <c r="CB5204">
        <v>237.81993445757195</v>
      </c>
      <c r="CC5204" s="156">
        <v>1.04</v>
      </c>
      <c r="CD5204">
        <v>1650</v>
      </c>
      <c r="CE5204">
        <v>9.6907390391896886E-2</v>
      </c>
      <c r="CF5204">
        <v>4.3352753508595274</v>
      </c>
      <c r="CG5204">
        <v>0.12974282494727862</v>
      </c>
      <c r="CH5204">
        <v>-3.1267277116157368</v>
      </c>
      <c r="CI5204" t="s">
        <v>479</v>
      </c>
    </row>
    <row r="5205" spans="47:87" x14ac:dyDescent="0.3">
      <c r="AU5205">
        <v>0.3</v>
      </c>
      <c r="AV5205">
        <v>19.920179475586394</v>
      </c>
      <c r="AW5205">
        <v>0.32434767161250139</v>
      </c>
      <c r="AX5205">
        <v>0.31990282625463984</v>
      </c>
      <c r="AY5205">
        <v>312.60686522287455</v>
      </c>
      <c r="AZ5205">
        <v>9.3819934197089727E-2</v>
      </c>
      <c r="BA5205">
        <v>369.85309098039011</v>
      </c>
      <c r="BB5205">
        <v>308.86581070296234</v>
      </c>
      <c r="BC5205">
        <v>1</v>
      </c>
      <c r="BD5205">
        <v>42.779657484893477</v>
      </c>
      <c r="BE5205">
        <v>86.604624990542419</v>
      </c>
      <c r="BF5205">
        <v>23.172137219725769</v>
      </c>
      <c r="BG5205">
        <v>5.2958138248124094</v>
      </c>
      <c r="BH5205">
        <v>390.30521251693892</v>
      </c>
      <c r="BI5205">
        <v>0.2</v>
      </c>
      <c r="BJ5205">
        <v>2390.5159712224149</v>
      </c>
      <c r="BK5205">
        <v>675.94305255167842</v>
      </c>
      <c r="BL5205">
        <v>816.9829890895212</v>
      </c>
      <c r="BM5205">
        <v>922.27405591576587</v>
      </c>
      <c r="BN5205">
        <v>117.73252192632307</v>
      </c>
      <c r="BO5205">
        <v>29.245851087816575</v>
      </c>
      <c r="BP5205">
        <v>5.7527999098323998E-2</v>
      </c>
      <c r="BQ5205">
        <v>100</v>
      </c>
      <c r="BR5205">
        <v>276.0630262439222</v>
      </c>
      <c r="BS5205">
        <v>5.1635417928272052E-2</v>
      </c>
      <c r="BT5205">
        <v>2.854422733613287E-4</v>
      </c>
      <c r="BU5205">
        <v>29.113300192554103</v>
      </c>
      <c r="BV5205">
        <v>0.52332636372727748</v>
      </c>
      <c r="BW5205">
        <v>15.414668367294611</v>
      </c>
      <c r="BX5205">
        <v>36.91900958955722</v>
      </c>
      <c r="BY5205">
        <v>29.729523717746215</v>
      </c>
      <c r="BZ5205">
        <v>774.62518458907437</v>
      </c>
      <c r="CA5205">
        <v>371.3112781816809</v>
      </c>
      <c r="CB5205">
        <v>236.68038831534531</v>
      </c>
      <c r="CC5205" s="156">
        <v>0.95</v>
      </c>
      <c r="CD5205">
        <v>1560</v>
      </c>
      <c r="CE5205">
        <v>0.24651707766622155</v>
      </c>
      <c r="CF5205">
        <v>7.4475345103050472</v>
      </c>
      <c r="CG5205">
        <v>0.23707587847511835</v>
      </c>
      <c r="CH5205">
        <v>28.248297524519518</v>
      </c>
      <c r="CI5205">
        <v>6</v>
      </c>
    </row>
    <row r="5206" spans="47:87" x14ac:dyDescent="0.3">
      <c r="AU5206">
        <v>0.3</v>
      </c>
      <c r="AV5206">
        <v>19.161078618662664</v>
      </c>
      <c r="AW5206">
        <v>0.31846803842592897</v>
      </c>
      <c r="AX5206">
        <v>1.0230611706838459</v>
      </c>
      <c r="AY5206">
        <v>292.87735838304962</v>
      </c>
      <c r="AZ5206">
        <v>9.8720365749309993E-2</v>
      </c>
      <c r="BA5206">
        <v>358.67376155047435</v>
      </c>
      <c r="BB5206">
        <v>445.40867861483525</v>
      </c>
      <c r="BC5206">
        <v>1</v>
      </c>
      <c r="BD5206">
        <v>34.065787573309699</v>
      </c>
      <c r="BE5206">
        <v>69.875520931474895</v>
      </c>
      <c r="BF5206">
        <v>12.771536409082797</v>
      </c>
      <c r="BG5206">
        <v>5.7780015732606653</v>
      </c>
      <c r="BH5206">
        <v>384.89811421406421</v>
      </c>
      <c r="BI5206">
        <v>0.20000000000000004</v>
      </c>
      <c r="BJ5206">
        <v>2412.6054780573318</v>
      </c>
      <c r="BK5206">
        <v>671.56067785893242</v>
      </c>
      <c r="BL5206">
        <v>819.79112046498403</v>
      </c>
      <c r="BM5206">
        <v>986.63927503240166</v>
      </c>
      <c r="BN5206">
        <v>149.09161711902692</v>
      </c>
      <c r="BO5206">
        <v>28.751875328645092</v>
      </c>
      <c r="BP5206">
        <v>5.2062858242752037E-2</v>
      </c>
      <c r="BQ5206">
        <v>100</v>
      </c>
      <c r="BR5206">
        <v>318.84058489349155</v>
      </c>
      <c r="BS5206">
        <v>5.4923276528122379E-2</v>
      </c>
      <c r="BT5206">
        <v>3.0556354642952106E-4</v>
      </c>
      <c r="BU5206">
        <v>49.30653054434957</v>
      </c>
      <c r="BV5206">
        <v>0.60059155027735922</v>
      </c>
      <c r="BW5206">
        <v>15.046398362988814</v>
      </c>
      <c r="BX5206">
        <v>34.622649961182702</v>
      </c>
      <c r="BY5206">
        <v>34.307865583475063</v>
      </c>
      <c r="BZ5206">
        <v>1105.3656566908189</v>
      </c>
      <c r="CA5206">
        <v>297.73259690130055</v>
      </c>
      <c r="CB5206">
        <v>215.26188908246525</v>
      </c>
      <c r="CC5206" s="156">
        <v>1.04</v>
      </c>
      <c r="CD5206">
        <v>1540</v>
      </c>
      <c r="CE5206">
        <v>0.11653270203335886</v>
      </c>
      <c r="CF5206">
        <v>4.4816864175732736</v>
      </c>
      <c r="CG5206">
        <v>0.14548927716360119</v>
      </c>
      <c r="CH5206">
        <v>4.2676141822022178</v>
      </c>
      <c r="CI5206">
        <v>15</v>
      </c>
    </row>
    <row r="5207" spans="47:87" x14ac:dyDescent="0.3">
      <c r="AU5207">
        <v>0.3</v>
      </c>
      <c r="AV5207">
        <v>22.449041401527701</v>
      </c>
      <c r="AW5207">
        <v>0.33054058958768801</v>
      </c>
      <c r="AX5207">
        <v>1.4792820756840515</v>
      </c>
      <c r="AY5207">
        <v>303.19721012964362</v>
      </c>
      <c r="AZ5207">
        <v>9.8221475031182767E-2</v>
      </c>
      <c r="BA5207">
        <v>514.0050789593837</v>
      </c>
      <c r="BB5207">
        <v>368.87177951156997</v>
      </c>
      <c r="BC5207">
        <v>1</v>
      </c>
      <c r="BD5207">
        <v>41.645349196466981</v>
      </c>
      <c r="BE5207">
        <v>93.306649004806218</v>
      </c>
      <c r="BF5207">
        <v>11.174968328901615</v>
      </c>
      <c r="BG5207">
        <v>4.1249944479143519</v>
      </c>
      <c r="BH5207">
        <v>449.15085656309918</v>
      </c>
      <c r="BI5207">
        <v>0.19999999999999996</v>
      </c>
      <c r="BJ5207">
        <v>3196.0587371956908</v>
      </c>
      <c r="BK5207">
        <v>702.99596427651306</v>
      </c>
      <c r="BL5207">
        <v>838.94983614576154</v>
      </c>
      <c r="BM5207">
        <v>1022.8384304798071</v>
      </c>
      <c r="BN5207">
        <v>139.66440441950039</v>
      </c>
      <c r="BO5207">
        <v>29.93014385612371</v>
      </c>
      <c r="BP5207">
        <v>4.3337931976300106E-2</v>
      </c>
      <c r="BQ5207">
        <v>100</v>
      </c>
      <c r="BR5207">
        <v>366.64634396899243</v>
      </c>
      <c r="BS5207">
        <v>5.5821146806598193E-2</v>
      </c>
      <c r="BT5207">
        <v>3.0888378454602057E-4</v>
      </c>
      <c r="BU5207">
        <v>0</v>
      </c>
      <c r="BV5207">
        <v>0.54998085426906773</v>
      </c>
      <c r="BW5207">
        <v>13.688051618999785</v>
      </c>
      <c r="BX5207">
        <v>36.93995248168212</v>
      </c>
      <c r="BY5207">
        <v>31.025618653996062</v>
      </c>
      <c r="BZ5207">
        <v>934.1106531101367</v>
      </c>
      <c r="CA5207">
        <v>374.45234161630282</v>
      </c>
      <c r="CB5207">
        <v>198.11129061907207</v>
      </c>
      <c r="CC5207" s="156">
        <v>1.17</v>
      </c>
      <c r="CD5207">
        <v>1340</v>
      </c>
      <c r="CE5207">
        <v>0.10852070601333508</v>
      </c>
      <c r="CF5207">
        <v>4.385007045466633</v>
      </c>
      <c r="CG5207">
        <v>0.14448114612828603</v>
      </c>
      <c r="CH5207">
        <v>1.4974462797568318</v>
      </c>
      <c r="CI5207">
        <v>18</v>
      </c>
    </row>
    <row r="5208" spans="47:87" x14ac:dyDescent="0.3">
      <c r="AU5208">
        <v>0.3</v>
      </c>
      <c r="AV5208">
        <v>23.265169575018763</v>
      </c>
      <c r="AW5208">
        <v>0.36601316280733404</v>
      </c>
      <c r="AX5208">
        <v>0.99598248925613253</v>
      </c>
      <c r="AY5208">
        <v>309.32449155785054</v>
      </c>
      <c r="AZ5208">
        <v>0.10121028722300641</v>
      </c>
      <c r="BA5208">
        <v>370.52733264878799</v>
      </c>
      <c r="BB5208">
        <v>410.86123499259321</v>
      </c>
      <c r="BC5208">
        <v>1</v>
      </c>
      <c r="BD5208">
        <v>42.43057231290166</v>
      </c>
      <c r="BE5208">
        <v>88.001230496928031</v>
      </c>
      <c r="BF5208">
        <v>16.857301718341937</v>
      </c>
      <c r="BG5208">
        <v>4.02531879622821</v>
      </c>
      <c r="BH5208">
        <v>445.17163467165568</v>
      </c>
      <c r="BI5208">
        <v>0.2</v>
      </c>
      <c r="BJ5208">
        <v>2545.9985260365056</v>
      </c>
      <c r="BK5208">
        <v>693.14661295648261</v>
      </c>
      <c r="BL5208">
        <v>932.57211090430314</v>
      </c>
      <c r="BM5208">
        <v>954.77514388694567</v>
      </c>
      <c r="BN5208">
        <v>173.95336947491586</v>
      </c>
      <c r="BO5208">
        <v>33.112134807221203</v>
      </c>
      <c r="BP5208">
        <v>5.1667937781412029E-2</v>
      </c>
      <c r="BQ5208">
        <v>100</v>
      </c>
      <c r="BR5208">
        <v>346.08361024390535</v>
      </c>
      <c r="BS5208">
        <v>5.3484315372617261E-2</v>
      </c>
      <c r="BT5208">
        <v>2.8170066561827959E-4</v>
      </c>
      <c r="BU5208">
        <v>30.96245400374071</v>
      </c>
      <c r="BV5208">
        <v>0.5473428327575256</v>
      </c>
      <c r="BW5208">
        <v>13.370685352088023</v>
      </c>
      <c r="BX5208">
        <v>34.624770712643574</v>
      </c>
      <c r="BY5208">
        <v>32.38457013044151</v>
      </c>
      <c r="BZ5208">
        <v>973.99209904815052</v>
      </c>
      <c r="CA5208">
        <v>275.34591041434356</v>
      </c>
      <c r="CB5208">
        <v>234.34418607776848</v>
      </c>
      <c r="CC5208" s="156">
        <v>1.27</v>
      </c>
      <c r="CD5208">
        <v>1260</v>
      </c>
      <c r="CE5208">
        <v>1.6398304424532828E-2</v>
      </c>
      <c r="CF5208">
        <v>1.7827341178747611</v>
      </c>
      <c r="CG5208">
        <v>6.9073353456702749E-2</v>
      </c>
      <c r="CH5208">
        <v>-10.518902826853848</v>
      </c>
      <c r="CI5208" t="s">
        <v>479</v>
      </c>
    </row>
    <row r="5209" spans="47:87" x14ac:dyDescent="0.3">
      <c r="AU5209">
        <v>0.3</v>
      </c>
      <c r="AV5209">
        <v>21.292187262294519</v>
      </c>
      <c r="AW5209">
        <v>0.33097988244404758</v>
      </c>
      <c r="AX5209">
        <v>1.7886916160147659</v>
      </c>
      <c r="AY5209">
        <v>357.67410170241783</v>
      </c>
      <c r="AZ5209">
        <v>9.3893655720929975E-2</v>
      </c>
      <c r="BA5209">
        <v>386.82907138390499</v>
      </c>
      <c r="BB5209">
        <v>413.6628170287255</v>
      </c>
      <c r="BC5209">
        <v>1</v>
      </c>
      <c r="BD5209">
        <v>41.356972076030004</v>
      </c>
      <c r="BE5209">
        <v>105.39502063163928</v>
      </c>
      <c r="BF5209">
        <v>17.273355454415967</v>
      </c>
      <c r="BG5209">
        <v>6.7091169384958809</v>
      </c>
      <c r="BH5209">
        <v>409.75539605255437</v>
      </c>
      <c r="BI5209">
        <v>0.19999999999999998</v>
      </c>
      <c r="BJ5209">
        <v>2611.7344099060679</v>
      </c>
      <c r="BK5209">
        <v>695.13075317747359</v>
      </c>
      <c r="BL5209">
        <v>958.4535527751566</v>
      </c>
      <c r="BM5209">
        <v>1101.4779186120677</v>
      </c>
      <c r="BN5209">
        <v>135.62858177785341</v>
      </c>
      <c r="BO5209">
        <v>29.813888451063999</v>
      </c>
      <c r="BP5209">
        <v>6.2350837294964594E-2</v>
      </c>
      <c r="BQ5209">
        <v>100</v>
      </c>
      <c r="BR5209">
        <v>343.10880405936837</v>
      </c>
      <c r="BS5209">
        <v>5.9335891610109832E-2</v>
      </c>
      <c r="BT5209">
        <v>3.0630079115162546E-4</v>
      </c>
      <c r="BU5209">
        <v>0</v>
      </c>
      <c r="BV5209">
        <v>0.57339907208272367</v>
      </c>
      <c r="BW5209">
        <v>14.937791741146787</v>
      </c>
      <c r="BX5209">
        <v>35.617522097990076</v>
      </c>
      <c r="BY5209">
        <v>35.15601551495805</v>
      </c>
      <c r="BZ5209">
        <v>955.32345519726857</v>
      </c>
      <c r="CA5209">
        <v>306.14227508763037</v>
      </c>
      <c r="CB5209">
        <v>219.58601849330839</v>
      </c>
      <c r="CC5209" s="156">
        <v>0.73</v>
      </c>
      <c r="CD5209">
        <v>1960</v>
      </c>
      <c r="CE5209">
        <v>0.21217977000262445</v>
      </c>
      <c r="CF5209">
        <v>7.4228124876800354</v>
      </c>
      <c r="CG5209">
        <v>0.24918123984444984</v>
      </c>
      <c r="CH5209">
        <v>25.7873958304125</v>
      </c>
      <c r="CI5209">
        <v>6</v>
      </c>
    </row>
    <row r="5210" spans="47:87" x14ac:dyDescent="0.3">
      <c r="AU5210">
        <v>0.3</v>
      </c>
      <c r="AV5210">
        <v>21.418228591834563</v>
      </c>
      <c r="AW5210">
        <v>0.31793241955364326</v>
      </c>
      <c r="AX5210">
        <v>1.0398394120462613</v>
      </c>
      <c r="AY5210">
        <v>334.80867983592077</v>
      </c>
      <c r="AZ5210">
        <v>0.11396483601997441</v>
      </c>
      <c r="BA5210">
        <v>460.23957871592512</v>
      </c>
      <c r="BB5210">
        <v>331.84205520522124</v>
      </c>
      <c r="BC5210">
        <v>1</v>
      </c>
      <c r="BD5210">
        <v>49.424868701466771</v>
      </c>
      <c r="BE5210">
        <v>115.5457770482849</v>
      </c>
      <c r="BF5210">
        <v>23.403846226670666</v>
      </c>
      <c r="BG5210">
        <v>5.405868663558639</v>
      </c>
      <c r="BH5210">
        <v>416.79587405672549</v>
      </c>
      <c r="BI5210">
        <v>0.2</v>
      </c>
      <c r="BJ5210">
        <v>2670.9718456488513</v>
      </c>
      <c r="BK5210">
        <v>690.04421927180545</v>
      </c>
      <c r="BL5210">
        <v>805.81626841784851</v>
      </c>
      <c r="BM5210">
        <v>1035.7927297093931</v>
      </c>
      <c r="BN5210">
        <v>181.44153136687504</v>
      </c>
      <c r="BO5210">
        <v>28.870456935812772</v>
      </c>
      <c r="BP5210">
        <v>3.1643541830018419E-2</v>
      </c>
      <c r="BQ5210">
        <v>100</v>
      </c>
      <c r="BR5210">
        <v>312.6727352362276</v>
      </c>
      <c r="BS5210">
        <v>6.0427056947008603E-2</v>
      </c>
      <c r="BT5210">
        <v>2.6859232812226472E-4</v>
      </c>
      <c r="BU5210">
        <v>0</v>
      </c>
      <c r="BV5210">
        <v>0.55352472217130988</v>
      </c>
      <c r="BW5210">
        <v>14.516348933049517</v>
      </c>
      <c r="BX5210">
        <v>35.390059760328732</v>
      </c>
      <c r="BY5210">
        <v>38.679764370786614</v>
      </c>
      <c r="BZ5210">
        <v>883.58612244747417</v>
      </c>
      <c r="CA5210">
        <v>277.37425556066285</v>
      </c>
      <c r="CB5210">
        <v>213.28094958874999</v>
      </c>
      <c r="CC5210" s="156">
        <v>0.86</v>
      </c>
      <c r="CD5210">
        <v>1960</v>
      </c>
      <c r="CE5210">
        <v>7.0133764954979583E-2</v>
      </c>
      <c r="CF5210">
        <v>3.2416713343132715</v>
      </c>
      <c r="CG5210">
        <v>0.10891252666946719</v>
      </c>
      <c r="CH5210">
        <v>-7.5211839554404287</v>
      </c>
      <c r="CI5210" t="s">
        <v>479</v>
      </c>
    </row>
    <row r="5211" spans="47:87" x14ac:dyDescent="0.3">
      <c r="AU5211">
        <v>0.3</v>
      </c>
      <c r="AV5211">
        <v>19.723040543270709</v>
      </c>
      <c r="AW5211">
        <v>0.28115706410544716</v>
      </c>
      <c r="AX5211">
        <v>1.0567908128461905</v>
      </c>
      <c r="AY5211">
        <v>300.85369059286734</v>
      </c>
      <c r="AZ5211">
        <v>0.10280628766921594</v>
      </c>
      <c r="BA5211">
        <v>470.81375053558367</v>
      </c>
      <c r="BB5211">
        <v>509.6949490659257</v>
      </c>
      <c r="BC5211">
        <v>1</v>
      </c>
      <c r="BD5211">
        <v>33.08534881379957</v>
      </c>
      <c r="BE5211">
        <v>98.608709968590048</v>
      </c>
      <c r="BF5211">
        <v>13.86320858734963</v>
      </c>
      <c r="BG5211">
        <v>5.1016069301054792</v>
      </c>
      <c r="BH5211">
        <v>427.43515334616245</v>
      </c>
      <c r="BI5211">
        <v>0.2</v>
      </c>
      <c r="BJ5211">
        <v>2932.5783172719871</v>
      </c>
      <c r="BK5211">
        <v>682.42262624055923</v>
      </c>
      <c r="BL5211">
        <v>875.53259460097524</v>
      </c>
      <c r="BM5211">
        <v>889.44760248471334</v>
      </c>
      <c r="BN5211">
        <v>59.984393679042526</v>
      </c>
      <c r="BO5211">
        <v>25.414577872138178</v>
      </c>
      <c r="BP5211">
        <v>4.2100749540860079E-2</v>
      </c>
      <c r="BQ5211">
        <v>100</v>
      </c>
      <c r="BR5211">
        <v>321.71896403217983</v>
      </c>
      <c r="BS5211">
        <v>5.7765050733977572E-2</v>
      </c>
      <c r="BT5211">
        <v>3.2576919731085922E-4</v>
      </c>
      <c r="BU5211">
        <v>0</v>
      </c>
      <c r="BV5211">
        <v>0.50284771642235393</v>
      </c>
      <c r="BW5211">
        <v>14.946109548967172</v>
      </c>
      <c r="BX5211">
        <v>35.750815427297326</v>
      </c>
      <c r="BY5211">
        <v>30.684288901389202</v>
      </c>
      <c r="BZ5211">
        <v>1243.4382289895036</v>
      </c>
      <c r="CA5211">
        <v>361.00838203061096</v>
      </c>
      <c r="CB5211">
        <v>225.66264228150445</v>
      </c>
      <c r="CC5211" s="156">
        <v>0.86</v>
      </c>
      <c r="CD5211">
        <v>2060</v>
      </c>
      <c r="CE5211">
        <v>0.19481715461903781</v>
      </c>
      <c r="CF5211">
        <v>5.2118366639413205</v>
      </c>
      <c r="CG5211">
        <v>0.25894156286718323</v>
      </c>
      <c r="CH5211">
        <v>14.4083558898565</v>
      </c>
      <c r="CI5211">
        <v>7</v>
      </c>
    </row>
    <row r="5212" spans="47:87" x14ac:dyDescent="0.3">
      <c r="AU5212">
        <v>0.3</v>
      </c>
      <c r="AV5212">
        <v>20.056017516730318</v>
      </c>
      <c r="AW5212">
        <v>0.29748464142562614</v>
      </c>
      <c r="AX5212">
        <v>2.5683253935570267</v>
      </c>
      <c r="AY5212">
        <v>359.17844614517537</v>
      </c>
      <c r="AZ5212">
        <v>8.5932641348355182E-2</v>
      </c>
      <c r="BA5212">
        <v>393.76729407724292</v>
      </c>
      <c r="BB5212">
        <v>334.20677202026394</v>
      </c>
      <c r="BC5212">
        <v>1</v>
      </c>
      <c r="BD5212">
        <v>41.710544281152572</v>
      </c>
      <c r="BE5212">
        <v>102.58655060826106</v>
      </c>
      <c r="BF5212">
        <v>9.1333888156146408</v>
      </c>
      <c r="BG5212">
        <v>5.2678862324975322</v>
      </c>
      <c r="BH5212">
        <v>406.07613014808169</v>
      </c>
      <c r="BI5212">
        <v>0.20000000000000007</v>
      </c>
      <c r="BJ5212">
        <v>2727.5471470593461</v>
      </c>
      <c r="BK5212">
        <v>709.6564675613663</v>
      </c>
      <c r="BL5212">
        <v>923.52628481814713</v>
      </c>
      <c r="BM5212">
        <v>1127.143463670239</v>
      </c>
      <c r="BN5212">
        <v>189.64822007118087</v>
      </c>
      <c r="BO5212">
        <v>26.893327567872529</v>
      </c>
      <c r="BP5212">
        <v>4.4310201998469467E-2</v>
      </c>
      <c r="BQ5212">
        <v>100</v>
      </c>
      <c r="BR5212">
        <v>318.60152829763211</v>
      </c>
      <c r="BS5212">
        <v>5.8854149641880044E-2</v>
      </c>
      <c r="BT5212">
        <v>3.0996518665785946E-4</v>
      </c>
      <c r="BU5212">
        <v>16.4721394526788</v>
      </c>
      <c r="BV5212">
        <v>0.58495882289459467</v>
      </c>
      <c r="BW5212">
        <v>15.578938200858369</v>
      </c>
      <c r="BX5212">
        <v>37.204358304176182</v>
      </c>
      <c r="BY5212">
        <v>25.178755044372465</v>
      </c>
      <c r="BZ5212">
        <v>964.14570134388578</v>
      </c>
      <c r="CA5212">
        <v>257.12928447629309</v>
      </c>
      <c r="CB5212">
        <v>235.35214660418163</v>
      </c>
      <c r="CC5212" s="156">
        <v>1.06</v>
      </c>
      <c r="CD5212">
        <v>1220</v>
      </c>
      <c r="CE5212">
        <v>0.16847348526548056</v>
      </c>
      <c r="CF5212">
        <v>6.4132267070045668</v>
      </c>
      <c r="CG5212">
        <v>0.2208302933259787</v>
      </c>
      <c r="CH5212">
        <v>13.217566469809997</v>
      </c>
      <c r="CI5212">
        <v>9</v>
      </c>
    </row>
    <row r="5213" spans="47:87" x14ac:dyDescent="0.3">
      <c r="AU5213">
        <v>0.3</v>
      </c>
      <c r="AV5213">
        <v>20.897831426685091</v>
      </c>
      <c r="AW5213">
        <v>0.2917284415515583</v>
      </c>
      <c r="AX5213">
        <v>1.4546165639335167</v>
      </c>
      <c r="AY5213">
        <v>330.26149086821857</v>
      </c>
      <c r="AZ5213">
        <v>9.2085694721991254E-2</v>
      </c>
      <c r="BA5213">
        <v>360.2497655619743</v>
      </c>
      <c r="BB5213">
        <v>381.66769801762621</v>
      </c>
      <c r="BC5213">
        <v>1</v>
      </c>
      <c r="BD5213">
        <v>43.656004189199344</v>
      </c>
      <c r="BE5213">
        <v>97.001630047934427</v>
      </c>
      <c r="BF5213">
        <v>6.3062412378761614</v>
      </c>
      <c r="BG5213">
        <v>6.0793048475346962</v>
      </c>
      <c r="BH5213">
        <v>432.68381205325881</v>
      </c>
      <c r="BI5213">
        <v>0.19999999999999996</v>
      </c>
      <c r="BJ5213">
        <v>2688.9435860690646</v>
      </c>
      <c r="BK5213">
        <v>697.933360770116</v>
      </c>
      <c r="BL5213">
        <v>893.94981026777771</v>
      </c>
      <c r="BM5213">
        <v>912.24354052074693</v>
      </c>
      <c r="BN5213">
        <v>151.68842485404807</v>
      </c>
      <c r="BO5213">
        <v>26.241007059593191</v>
      </c>
      <c r="BP5213">
        <v>5.9425770553788254E-2</v>
      </c>
      <c r="BQ5213">
        <v>100</v>
      </c>
      <c r="BR5213">
        <v>337.96013848168917</v>
      </c>
      <c r="BS5213">
        <v>5.7571597951987061E-2</v>
      </c>
      <c r="BT5213">
        <v>3.1079418278025537E-4</v>
      </c>
      <c r="BU5213">
        <v>0</v>
      </c>
      <c r="BV5213">
        <v>0.57086869578235377</v>
      </c>
      <c r="BW5213">
        <v>15.400943457427744</v>
      </c>
      <c r="BX5213">
        <v>38.30441375860827</v>
      </c>
      <c r="BY5213">
        <v>23.806296119110886</v>
      </c>
      <c r="BZ5213">
        <v>905.97163194002178</v>
      </c>
      <c r="CA5213">
        <v>277.6582805063577</v>
      </c>
      <c r="CB5213">
        <v>218.07635681834105</v>
      </c>
      <c r="CC5213" s="156">
        <v>1.1399999999999999</v>
      </c>
      <c r="CD5213">
        <v>800</v>
      </c>
      <c r="CE5213">
        <v>0.14684588650327268</v>
      </c>
      <c r="CF5213">
        <v>5.0992390037998643</v>
      </c>
      <c r="CG5213">
        <v>0.15800820702088766</v>
      </c>
      <c r="CH5213">
        <v>14.770708298139901</v>
      </c>
      <c r="CI5213">
        <v>10</v>
      </c>
    </row>
    <row r="5214" spans="47:87" x14ac:dyDescent="0.3">
      <c r="AU5214">
        <v>0.3</v>
      </c>
      <c r="AV5214">
        <v>18.921821136111518</v>
      </c>
      <c r="AW5214">
        <v>0.24751336672136406</v>
      </c>
      <c r="AX5214">
        <v>0.43972649947926917</v>
      </c>
      <c r="AY5214">
        <v>323.27380218346298</v>
      </c>
      <c r="AZ5214">
        <v>9.8680034007732495E-2</v>
      </c>
      <c r="BA5214">
        <v>508.58722579875268</v>
      </c>
      <c r="BB5214">
        <v>372.71365502563731</v>
      </c>
      <c r="BC5214">
        <v>1</v>
      </c>
      <c r="BD5214">
        <v>39.53948718599797</v>
      </c>
      <c r="BE5214">
        <v>101.54781760044357</v>
      </c>
      <c r="BF5214">
        <v>11.560836318814079</v>
      </c>
      <c r="BG5214">
        <v>5.0352127782972742</v>
      </c>
      <c r="BH5214">
        <v>427.69251791595457</v>
      </c>
      <c r="BI5214">
        <v>0.20000000000000004</v>
      </c>
      <c r="BJ5214">
        <v>2857.4112581502559</v>
      </c>
      <c r="BK5214">
        <v>686.28077736519526</v>
      </c>
      <c r="BL5214">
        <v>865.36522860734317</v>
      </c>
      <c r="BM5214">
        <v>891.5699862166299</v>
      </c>
      <c r="BN5214">
        <v>200.29348664602483</v>
      </c>
      <c r="BO5214">
        <v>22.41257143617759</v>
      </c>
      <c r="BP5214">
        <v>3.227357972380606E-2</v>
      </c>
      <c r="BQ5214">
        <v>100</v>
      </c>
      <c r="BR5214">
        <v>353.34275423271725</v>
      </c>
      <c r="BS5214">
        <v>5.3107547576131738E-2</v>
      </c>
      <c r="BT5214">
        <v>2.9720389638619005E-4</v>
      </c>
      <c r="BU5214">
        <v>31.433355064980852</v>
      </c>
      <c r="BV5214">
        <v>0.55495830060982709</v>
      </c>
      <c r="BW5214">
        <v>14.55918907360461</v>
      </c>
      <c r="BX5214">
        <v>34.901761557535664</v>
      </c>
      <c r="BY5214">
        <v>25.885896308933972</v>
      </c>
      <c r="BZ5214">
        <v>1067.5805491045896</v>
      </c>
      <c r="CA5214">
        <v>261.05692928664268</v>
      </c>
      <c r="CB5214">
        <v>255.09926408650583</v>
      </c>
      <c r="CC5214" s="156">
        <v>1.01</v>
      </c>
      <c r="CD5214">
        <v>1690</v>
      </c>
      <c r="CE5214">
        <v>9.9569104752185611E-2</v>
      </c>
      <c r="CF5214">
        <v>3.8138911726686588</v>
      </c>
      <c r="CG5214">
        <v>0.12818540226509581</v>
      </c>
      <c r="CH5214">
        <v>0.5344108061610171</v>
      </c>
      <c r="CI5214">
        <v>20</v>
      </c>
    </row>
    <row r="5215" spans="47:87" x14ac:dyDescent="0.3">
      <c r="AU5215">
        <v>0.3</v>
      </c>
      <c r="AV5215">
        <v>20.94482308223235</v>
      </c>
      <c r="AW5215">
        <v>0.27981282313935474</v>
      </c>
      <c r="AX5215">
        <v>1.8030920890395739</v>
      </c>
      <c r="AY5215">
        <v>314.24825638363359</v>
      </c>
      <c r="AZ5215">
        <v>0.1079735958769497</v>
      </c>
      <c r="BA5215">
        <v>485.8644698141083</v>
      </c>
      <c r="BB5215">
        <v>486.23237913660728</v>
      </c>
      <c r="BC5215">
        <v>1</v>
      </c>
      <c r="BD5215">
        <v>35.362552956652038</v>
      </c>
      <c r="BE5215">
        <v>112.31909449986304</v>
      </c>
      <c r="BF5215">
        <v>12.319824448769005</v>
      </c>
      <c r="BG5215">
        <v>5.1933156740979527</v>
      </c>
      <c r="BH5215">
        <v>404.85017694506729</v>
      </c>
      <c r="BI5215">
        <v>0.20000000000000004</v>
      </c>
      <c r="BJ5215">
        <v>2605.1993620324874</v>
      </c>
      <c r="BK5215">
        <v>702.73109567440042</v>
      </c>
      <c r="BL5215">
        <v>897.35769929702258</v>
      </c>
      <c r="BM5215">
        <v>1096.8706810017363</v>
      </c>
      <c r="BN5215">
        <v>89.983678783988822</v>
      </c>
      <c r="BO5215">
        <v>25.302985097135384</v>
      </c>
      <c r="BP5215">
        <v>4.0668635399061126E-2</v>
      </c>
      <c r="BQ5215">
        <v>100</v>
      </c>
      <c r="BR5215">
        <v>351.47007633322335</v>
      </c>
      <c r="BS5215">
        <v>5.6987729210366961E-2</v>
      </c>
      <c r="BT5215">
        <v>3.0649805851576764E-4</v>
      </c>
      <c r="BU5215">
        <v>0</v>
      </c>
      <c r="BV5215">
        <v>0.54564999370189227</v>
      </c>
      <c r="BW5215">
        <v>14.501443420654594</v>
      </c>
      <c r="BX5215">
        <v>35.575281126611692</v>
      </c>
      <c r="BY5215">
        <v>35.340468708761271</v>
      </c>
      <c r="BZ5215">
        <v>1007.6702630489918</v>
      </c>
      <c r="CA5215">
        <v>247.66517442348652</v>
      </c>
      <c r="CB5215">
        <v>236.68284619643467</v>
      </c>
      <c r="CC5215" s="156">
        <v>1.0900000000000001</v>
      </c>
      <c r="CD5215">
        <v>1800</v>
      </c>
      <c r="CE5215">
        <v>0.12766762702679668</v>
      </c>
      <c r="CF5215">
        <v>5.7583108189800836</v>
      </c>
      <c r="CG5215">
        <v>0.17391257418509923</v>
      </c>
      <c r="CH5215">
        <v>7.8028354065724885</v>
      </c>
      <c r="CI5215">
        <v>11</v>
      </c>
    </row>
    <row r="5216" spans="47:87" x14ac:dyDescent="0.3">
      <c r="AU5216">
        <v>0.3</v>
      </c>
      <c r="AV5216">
        <v>19.045716149159816</v>
      </c>
      <c r="AW5216">
        <v>0.29628146257232002</v>
      </c>
      <c r="AX5216">
        <v>1.2265488827507545</v>
      </c>
      <c r="AY5216">
        <v>297.76772691752939</v>
      </c>
      <c r="AZ5216">
        <v>9.2936600551274132E-2</v>
      </c>
      <c r="BA5216">
        <v>371.59009950085863</v>
      </c>
      <c r="BB5216">
        <v>462.70416479113146</v>
      </c>
      <c r="BC5216">
        <v>1</v>
      </c>
      <c r="BD5216">
        <v>35.032462153897185</v>
      </c>
      <c r="BE5216">
        <v>105.56911315217062</v>
      </c>
      <c r="BF5216">
        <v>20.278685830850982</v>
      </c>
      <c r="BG5216">
        <v>5.6493937809844503</v>
      </c>
      <c r="BH5216">
        <v>423.21872176453007</v>
      </c>
      <c r="BI5216">
        <v>0.19999999999999998</v>
      </c>
      <c r="BJ5216">
        <v>2573.658027573978</v>
      </c>
      <c r="BK5216">
        <v>681.30245957911666</v>
      </c>
      <c r="BL5216">
        <v>897.67885274595608</v>
      </c>
      <c r="BM5216">
        <v>1000.9452353274027</v>
      </c>
      <c r="BN5216">
        <v>122.899931685198</v>
      </c>
      <c r="BO5216">
        <v>26.780618305729476</v>
      </c>
      <c r="BP5216">
        <v>4.4573284400035815E-2</v>
      </c>
      <c r="BQ5216">
        <v>100</v>
      </c>
      <c r="BR5216">
        <v>339.09614863233605</v>
      </c>
      <c r="BS5216">
        <v>5.924750684837489E-2</v>
      </c>
      <c r="BT5216">
        <v>2.9497514188614622E-4</v>
      </c>
      <c r="BU5216">
        <v>0</v>
      </c>
      <c r="BV5216">
        <v>0.57650942298091279</v>
      </c>
      <c r="BW5216">
        <v>15.392394783161299</v>
      </c>
      <c r="BX5216">
        <v>33.261255804909659</v>
      </c>
      <c r="BY5216">
        <v>33.367049853051739</v>
      </c>
      <c r="BZ5216">
        <v>1071.4419649412691</v>
      </c>
      <c r="CA5216">
        <v>291.91874741980047</v>
      </c>
      <c r="CB5216">
        <v>238.95804588359391</v>
      </c>
      <c r="CC5216" s="156">
        <v>0.85</v>
      </c>
      <c r="CD5216">
        <v>1470</v>
      </c>
      <c r="CE5216">
        <v>0.17948334770005925</v>
      </c>
      <c r="CF5216">
        <v>7.114550663326825</v>
      </c>
      <c r="CG5216">
        <v>0.21375449700731319</v>
      </c>
      <c r="CH5216">
        <v>23.951894952560686</v>
      </c>
      <c r="CI5216">
        <v>8</v>
      </c>
    </row>
    <row r="5217" spans="47:87" x14ac:dyDescent="0.3">
      <c r="AU5217">
        <v>0.3</v>
      </c>
      <c r="AV5217">
        <v>21.297963455235831</v>
      </c>
      <c r="AW5217">
        <v>0.35726963133325568</v>
      </c>
      <c r="AX5217">
        <v>1.9726117735901445</v>
      </c>
      <c r="AY5217">
        <v>323.7342786786167</v>
      </c>
      <c r="AZ5217">
        <v>0.1145163570049799</v>
      </c>
      <c r="BA5217">
        <v>486.07421114960584</v>
      </c>
      <c r="BB5217">
        <v>339.76311064640498</v>
      </c>
      <c r="BC5217">
        <v>1</v>
      </c>
      <c r="BD5217">
        <v>33.469522620259568</v>
      </c>
      <c r="BE5217">
        <v>101.75158708645228</v>
      </c>
      <c r="BF5217">
        <v>15.290144718691025</v>
      </c>
      <c r="BG5217">
        <v>3.5990845261981654</v>
      </c>
      <c r="BH5217">
        <v>424.22184285474037</v>
      </c>
      <c r="BI5217">
        <v>0.20000000000000004</v>
      </c>
      <c r="BJ5217">
        <v>2566.1062765755505</v>
      </c>
      <c r="BK5217">
        <v>698.84854551550359</v>
      </c>
      <c r="BL5217">
        <v>926.35988500643748</v>
      </c>
      <c r="BM5217">
        <v>966.84923140028002</v>
      </c>
      <c r="BN5217">
        <v>141.55379265163108</v>
      </c>
      <c r="BO5217">
        <v>32.109229558874766</v>
      </c>
      <c r="BP5217">
        <v>7.6070600428055649E-2</v>
      </c>
      <c r="BQ5217">
        <v>100</v>
      </c>
      <c r="BR5217">
        <v>334.37125502325819</v>
      </c>
      <c r="BS5217">
        <v>5.1964808620437959E-2</v>
      </c>
      <c r="BT5217">
        <v>3.0611785393989233E-4</v>
      </c>
      <c r="BU5217">
        <v>26.916846038945796</v>
      </c>
      <c r="BV5217">
        <v>0.53749328131042562</v>
      </c>
      <c r="BW5217">
        <v>14.923182859147067</v>
      </c>
      <c r="BX5217">
        <v>36.793220882118497</v>
      </c>
      <c r="BY5217">
        <v>38.326958688618738</v>
      </c>
      <c r="BZ5217">
        <v>1103.9181279692427</v>
      </c>
      <c r="CA5217">
        <v>382.21290773464841</v>
      </c>
      <c r="CB5217">
        <v>219.32327119830759</v>
      </c>
      <c r="CC5217" s="156">
        <v>0.99</v>
      </c>
      <c r="CD5217">
        <v>2140</v>
      </c>
      <c r="CE5217">
        <v>9.0430908798415199E-2</v>
      </c>
      <c r="CF5217">
        <v>4.5856049009096438</v>
      </c>
      <c r="CG5217">
        <v>0.12910428950834743</v>
      </c>
      <c r="CH5217">
        <v>0.61506296781730696</v>
      </c>
      <c r="CI5217">
        <v>19</v>
      </c>
    </row>
    <row r="5218" spans="47:87" x14ac:dyDescent="0.3">
      <c r="AU5218">
        <v>0.3</v>
      </c>
      <c r="AV5218">
        <v>21.469203463741593</v>
      </c>
      <c r="AW5218">
        <v>0.27523614787897155</v>
      </c>
      <c r="AX5218">
        <v>1.7891554046251952</v>
      </c>
      <c r="AY5218">
        <v>327.90222428766685</v>
      </c>
      <c r="AZ5218">
        <v>9.5674547004904256E-2</v>
      </c>
      <c r="BA5218">
        <v>437.83509377684453</v>
      </c>
      <c r="BB5218">
        <v>342.44620929886031</v>
      </c>
      <c r="BC5218">
        <v>1</v>
      </c>
      <c r="BD5218">
        <v>42.112418684612493</v>
      </c>
      <c r="BE5218">
        <v>106.1469298236243</v>
      </c>
      <c r="BF5218">
        <v>10.133796736677581</v>
      </c>
      <c r="BG5218">
        <v>3.6252666759334518</v>
      </c>
      <c r="BH5218">
        <v>407.10511742557571</v>
      </c>
      <c r="BI5218">
        <v>0.2</v>
      </c>
      <c r="BJ5218">
        <v>2720.9812208196208</v>
      </c>
      <c r="BK5218">
        <v>688.02835477730491</v>
      </c>
      <c r="BL5218">
        <v>880.18755350521337</v>
      </c>
      <c r="BM5218">
        <v>901.45871075650473</v>
      </c>
      <c r="BN5218">
        <v>122.62139427839409</v>
      </c>
      <c r="BO5218">
        <v>24.804697392373338</v>
      </c>
      <c r="BP5218">
        <v>5.0299277816159657E-2</v>
      </c>
      <c r="BQ5218">
        <v>100</v>
      </c>
      <c r="BR5218">
        <v>304.47063788892365</v>
      </c>
      <c r="BS5218">
        <v>5.4444826101244216E-2</v>
      </c>
      <c r="BT5218">
        <v>2.7809597892211244E-4</v>
      </c>
      <c r="BU5218">
        <v>0</v>
      </c>
      <c r="BV5218">
        <v>0.56251161495298163</v>
      </c>
      <c r="BW5218">
        <v>14.630023228292471</v>
      </c>
      <c r="BX5218">
        <v>36.150929923094822</v>
      </c>
      <c r="BY5218">
        <v>30.570986568786122</v>
      </c>
      <c r="BZ5218">
        <v>1105.6854505337496</v>
      </c>
      <c r="CA5218">
        <v>363.47332596634487</v>
      </c>
      <c r="CB5218">
        <v>249.32820376239749</v>
      </c>
      <c r="CC5218" s="156">
        <v>0.79</v>
      </c>
      <c r="CD5218">
        <v>1990</v>
      </c>
      <c r="CE5218">
        <v>0.19925928084951527</v>
      </c>
      <c r="CF5218">
        <v>6.22637618790435</v>
      </c>
      <c r="CG5218">
        <v>0.26453681374230709</v>
      </c>
      <c r="CH5218">
        <v>20.87739068947074</v>
      </c>
      <c r="CI5218">
        <v>6</v>
      </c>
    </row>
    <row r="5219" spans="47:87" x14ac:dyDescent="0.3">
      <c r="AU5219">
        <v>0.3</v>
      </c>
      <c r="AV5219">
        <v>21.134685371599591</v>
      </c>
      <c r="AW5219">
        <v>0.35506385570874244</v>
      </c>
      <c r="AX5219">
        <v>0.67622589885037776</v>
      </c>
      <c r="AY5219">
        <v>341.76868539182533</v>
      </c>
      <c r="AZ5219">
        <v>7.9719241791501139E-2</v>
      </c>
      <c r="BA5219">
        <v>425.38163249468033</v>
      </c>
      <c r="BB5219">
        <v>320.27961486180692</v>
      </c>
      <c r="BC5219">
        <v>1</v>
      </c>
      <c r="BD5219">
        <v>38.224499987017836</v>
      </c>
      <c r="BE5219">
        <v>86.415727655231223</v>
      </c>
      <c r="BF5219">
        <v>20.492278548622128</v>
      </c>
      <c r="BG5219">
        <v>3.775947178689949</v>
      </c>
      <c r="BH5219">
        <v>417.52848629781704</v>
      </c>
      <c r="BI5219">
        <v>0.2</v>
      </c>
      <c r="BJ5219">
        <v>2652.2817597041453</v>
      </c>
      <c r="BK5219">
        <v>689.73102457967946</v>
      </c>
      <c r="BL5219">
        <v>931.35297125467105</v>
      </c>
      <c r="BM5219">
        <v>976.33873723401803</v>
      </c>
      <c r="BN5219">
        <v>167.92069865057294</v>
      </c>
      <c r="BO5219">
        <v>31.835371773607541</v>
      </c>
      <c r="BP5219">
        <v>8.4941945110822994E-2</v>
      </c>
      <c r="BQ5219">
        <v>100</v>
      </c>
      <c r="BR5219">
        <v>396.90724110904614</v>
      </c>
      <c r="BS5219">
        <v>5.3609876274025019E-2</v>
      </c>
      <c r="BT5219">
        <v>3.0939615756724818E-4</v>
      </c>
      <c r="BU5219">
        <v>78.212684198743219</v>
      </c>
      <c r="BV5219">
        <v>0.51869338725168845</v>
      </c>
      <c r="BW5219">
        <v>16.193935579747315</v>
      </c>
      <c r="BX5219">
        <v>37.009583879951556</v>
      </c>
      <c r="BY5219">
        <v>38.188373365484559</v>
      </c>
      <c r="BZ5219">
        <v>1225.5320050648111</v>
      </c>
      <c r="CA5219">
        <v>193.46668960118328</v>
      </c>
      <c r="CB5219">
        <v>221.94852511667094</v>
      </c>
      <c r="CC5219" s="156">
        <v>0.94</v>
      </c>
      <c r="CD5219">
        <v>1030</v>
      </c>
      <c r="CE5219">
        <v>0.22454790688255355</v>
      </c>
      <c r="CF5219">
        <v>9.1992195749140642</v>
      </c>
      <c r="CG5219">
        <v>0.29897190539390783</v>
      </c>
      <c r="CH5219">
        <v>37.273005228758954</v>
      </c>
      <c r="CI5219">
        <v>5</v>
      </c>
    </row>
    <row r="5220" spans="47:87" x14ac:dyDescent="0.3">
      <c r="AU5220">
        <v>0.3</v>
      </c>
      <c r="AV5220">
        <v>21.097403100377484</v>
      </c>
      <c r="AW5220">
        <v>0.3290839616295862</v>
      </c>
      <c r="AX5220">
        <v>1.2670204134854515</v>
      </c>
      <c r="AY5220">
        <v>331.23434182253283</v>
      </c>
      <c r="AZ5220">
        <v>9.9395054441623609E-2</v>
      </c>
      <c r="BA5220">
        <v>426.4680831152175</v>
      </c>
      <c r="BB5220">
        <v>311.13920984572161</v>
      </c>
      <c r="BC5220">
        <v>1</v>
      </c>
      <c r="BD5220">
        <v>43.195205317954837</v>
      </c>
      <c r="BE5220">
        <v>100.44568799527288</v>
      </c>
      <c r="BF5220">
        <v>16.58148251844769</v>
      </c>
      <c r="BG5220">
        <v>4.2442388384678358</v>
      </c>
      <c r="BH5220">
        <v>392.41552531547239</v>
      </c>
      <c r="BI5220">
        <v>0.20000000000000004</v>
      </c>
      <c r="BJ5220">
        <v>2735.8576029539668</v>
      </c>
      <c r="BK5220">
        <v>667.48576499034368</v>
      </c>
      <c r="BL5220">
        <v>943.61030809272233</v>
      </c>
      <c r="BM5220">
        <v>941.49156761455674</v>
      </c>
      <c r="BN5220">
        <v>162.64041758826988</v>
      </c>
      <c r="BO5220">
        <v>29.438459488500541</v>
      </c>
      <c r="BP5220">
        <v>8.6797291886667377E-2</v>
      </c>
      <c r="BQ5220">
        <v>100</v>
      </c>
      <c r="BR5220">
        <v>366.59831039271938</v>
      </c>
      <c r="BS5220">
        <v>5.0967955786786208E-2</v>
      </c>
      <c r="BT5220">
        <v>2.6534200470918401E-4</v>
      </c>
      <c r="BU5220">
        <v>0</v>
      </c>
      <c r="BV5220">
        <v>0.51756931506823889</v>
      </c>
      <c r="BW5220">
        <v>16.751622656074062</v>
      </c>
      <c r="BX5220">
        <v>35.434149946307663</v>
      </c>
      <c r="BY5220">
        <v>37.304662385163915</v>
      </c>
      <c r="BZ5220">
        <v>822.03147053693624</v>
      </c>
      <c r="CA5220">
        <v>350.23954440389213</v>
      </c>
      <c r="CB5220">
        <v>244.77090096460933</v>
      </c>
      <c r="CC5220" s="156">
        <v>1.03</v>
      </c>
      <c r="CD5220">
        <v>2420</v>
      </c>
      <c r="CE5220" t="s">
        <v>479</v>
      </c>
      <c r="CF5220">
        <v>-0.55517016637563898</v>
      </c>
      <c r="CG5220">
        <v>-1.715349353472289E-2</v>
      </c>
      <c r="CH5220">
        <v>-34.920300322716535</v>
      </c>
      <c r="CI5220" t="s">
        <v>479</v>
      </c>
    </row>
    <row r="5221" spans="47:87" x14ac:dyDescent="0.3">
      <c r="AU5221">
        <v>0.3</v>
      </c>
      <c r="AV5221">
        <v>19.446469422256445</v>
      </c>
      <c r="AW5221">
        <v>0.33174276114018519</v>
      </c>
      <c r="AX5221">
        <v>1.8314384355887092</v>
      </c>
      <c r="AY5221">
        <v>347.10527912534963</v>
      </c>
      <c r="AZ5221">
        <v>9.112170274524943E-2</v>
      </c>
      <c r="BA5221">
        <v>467.68640981808062</v>
      </c>
      <c r="BB5221">
        <v>349.00521593570267</v>
      </c>
      <c r="BC5221">
        <v>1</v>
      </c>
      <c r="BD5221">
        <v>31.832205625114874</v>
      </c>
      <c r="BE5221">
        <v>65.809721876661669</v>
      </c>
      <c r="BF5221">
        <v>11.939266418452132</v>
      </c>
      <c r="BG5221">
        <v>5.9949326033915034</v>
      </c>
      <c r="BH5221">
        <v>411.31513366426935</v>
      </c>
      <c r="BI5221">
        <v>0.20000000000000004</v>
      </c>
      <c r="BJ5221">
        <v>2914.4074243166624</v>
      </c>
      <c r="BK5221">
        <v>678.02098993920345</v>
      </c>
      <c r="BL5221">
        <v>836.96896133323992</v>
      </c>
      <c r="BM5221">
        <v>745.64335431255518</v>
      </c>
      <c r="BN5221">
        <v>127.16281455209779</v>
      </c>
      <c r="BO5221">
        <v>29.607254432477902</v>
      </c>
      <c r="BP5221">
        <v>9.5921419669253494E-2</v>
      </c>
      <c r="BQ5221">
        <v>100</v>
      </c>
      <c r="BR5221">
        <v>323.03856966395858</v>
      </c>
      <c r="BS5221">
        <v>4.7903801833500438E-2</v>
      </c>
      <c r="BT5221">
        <v>2.8673973218096375E-4</v>
      </c>
      <c r="BU5221">
        <v>64.884446191468086</v>
      </c>
      <c r="BV5221">
        <v>0.56944852736461482</v>
      </c>
      <c r="BW5221">
        <v>14.593649219162257</v>
      </c>
      <c r="BX5221">
        <v>37.510224654532536</v>
      </c>
      <c r="BY5221">
        <v>35.762887703401823</v>
      </c>
      <c r="BZ5221">
        <v>1194.222036230987</v>
      </c>
      <c r="CA5221">
        <v>323.55537814791762</v>
      </c>
      <c r="CB5221">
        <v>229.96452889437307</v>
      </c>
      <c r="CC5221" s="156">
        <v>1.03</v>
      </c>
      <c r="CD5221">
        <v>2140</v>
      </c>
      <c r="CE5221">
        <v>0.12883445158396478</v>
      </c>
      <c r="CF5221">
        <v>3.9863912800273966</v>
      </c>
      <c r="CG5221">
        <v>0.137890339828634</v>
      </c>
      <c r="CH5221">
        <v>3.6514131643993175</v>
      </c>
      <c r="CI5221">
        <v>15</v>
      </c>
    </row>
    <row r="5222" spans="47:87" x14ac:dyDescent="0.3">
      <c r="AU5222">
        <v>0.3</v>
      </c>
      <c r="AV5222">
        <v>19.335901304529465</v>
      </c>
      <c r="AW5222">
        <v>0.27727164029188234</v>
      </c>
      <c r="AX5222">
        <v>1.4089604142110521</v>
      </c>
      <c r="AY5222">
        <v>361.66892700501535</v>
      </c>
      <c r="AZ5222">
        <v>9.0492194576899526E-2</v>
      </c>
      <c r="BA5222">
        <v>443.11923491410499</v>
      </c>
      <c r="BB5222">
        <v>372.65965407832442</v>
      </c>
      <c r="BC5222">
        <v>1</v>
      </c>
      <c r="BD5222">
        <v>33.740883666076861</v>
      </c>
      <c r="BE5222">
        <v>93.113831429963284</v>
      </c>
      <c r="BF5222">
        <v>18.255443934129353</v>
      </c>
      <c r="BG5222">
        <v>5.9946608654882541</v>
      </c>
      <c r="BH5222">
        <v>395.58967380849316</v>
      </c>
      <c r="BI5222">
        <v>0.20000000000000004</v>
      </c>
      <c r="BJ5222">
        <v>2716.3933354962583</v>
      </c>
      <c r="BK5222">
        <v>674.33455768064186</v>
      </c>
      <c r="BL5222">
        <v>920.05656973390876</v>
      </c>
      <c r="BM5222">
        <v>912.82825123087514</v>
      </c>
      <c r="BN5222">
        <v>133.46785358902642</v>
      </c>
      <c r="BO5222">
        <v>25.112147150021062</v>
      </c>
      <c r="BP5222">
        <v>3.5652202937956672E-2</v>
      </c>
      <c r="BQ5222">
        <v>100</v>
      </c>
      <c r="BR5222">
        <v>343.96770565149671</v>
      </c>
      <c r="BS5222">
        <v>5.7112575334631717E-2</v>
      </c>
      <c r="BT5222">
        <v>3.2497459657213149E-4</v>
      </c>
      <c r="BU5222">
        <v>95.896392761625592</v>
      </c>
      <c r="BV5222">
        <v>0.55750398192335626</v>
      </c>
      <c r="BW5222">
        <v>14.706360215802825</v>
      </c>
      <c r="BX5222">
        <v>37.678423171854334</v>
      </c>
      <c r="BY5222">
        <v>36.767636270003983</v>
      </c>
      <c r="BZ5222">
        <v>881.20801508428895</v>
      </c>
      <c r="CA5222">
        <v>354.32144891931478</v>
      </c>
      <c r="CB5222">
        <v>233.76583591385156</v>
      </c>
      <c r="CC5222" s="156">
        <v>1.1200000000000001</v>
      </c>
      <c r="CD5222">
        <v>1320</v>
      </c>
      <c r="CE5222">
        <v>0.16273997760252068</v>
      </c>
      <c r="CF5222">
        <v>6.0872918024746081</v>
      </c>
      <c r="CG5222">
        <v>0.2157682465571262</v>
      </c>
      <c r="CH5222">
        <v>16.140812540813595</v>
      </c>
      <c r="CI5222">
        <v>8</v>
      </c>
    </row>
    <row r="5223" spans="47:87" x14ac:dyDescent="0.3">
      <c r="AU5223">
        <v>0.3</v>
      </c>
      <c r="AV5223">
        <v>18.290433205840834</v>
      </c>
      <c r="AW5223">
        <v>0.26645476597028778</v>
      </c>
      <c r="AX5223">
        <v>0.67168419875737828</v>
      </c>
      <c r="AY5223">
        <v>313.98345929021775</v>
      </c>
      <c r="AZ5223">
        <v>0.10678842365500736</v>
      </c>
      <c r="BA5223">
        <v>469.45708014438361</v>
      </c>
      <c r="BB5223">
        <v>366.9310623432338</v>
      </c>
      <c r="BC5223">
        <v>1</v>
      </c>
      <c r="BD5223">
        <v>32.636277872069158</v>
      </c>
      <c r="BE5223">
        <v>90.2635249243978</v>
      </c>
      <c r="BF5223">
        <v>18.703408429733059</v>
      </c>
      <c r="BG5223">
        <v>4.5522253432087663</v>
      </c>
      <c r="BH5223">
        <v>399.45716424436648</v>
      </c>
      <c r="BI5223">
        <v>0.19999999999999998</v>
      </c>
      <c r="BJ5223">
        <v>2545.9582613749535</v>
      </c>
      <c r="BK5223">
        <v>716.82038561984177</v>
      </c>
      <c r="BL5223">
        <v>887.89014412615995</v>
      </c>
      <c r="BM5223">
        <v>1033.7375160593779</v>
      </c>
      <c r="BN5223">
        <v>185.23524721000567</v>
      </c>
      <c r="BO5223">
        <v>24.155085899078529</v>
      </c>
      <c r="BP5223">
        <v>3.1421584133706722E-2</v>
      </c>
      <c r="BQ5223">
        <v>100</v>
      </c>
      <c r="BR5223">
        <v>379.14074793306338</v>
      </c>
      <c r="BS5223">
        <v>5.0554433380046934E-2</v>
      </c>
      <c r="BT5223">
        <v>3.2339978045680252E-4</v>
      </c>
      <c r="BU5223">
        <v>61.621563515302093</v>
      </c>
      <c r="BV5223">
        <v>0.57831672670862233</v>
      </c>
      <c r="BW5223">
        <v>15.519147728818007</v>
      </c>
      <c r="BX5223">
        <v>36.166282232540411</v>
      </c>
      <c r="BY5223">
        <v>33.676572502278468</v>
      </c>
      <c r="BZ5223">
        <v>974.69801926277023</v>
      </c>
      <c r="CA5223">
        <v>283.31042805067892</v>
      </c>
      <c r="CB5223">
        <v>227.26361352858507</v>
      </c>
      <c r="CC5223" s="156">
        <v>1.07</v>
      </c>
      <c r="CD5223">
        <v>2050</v>
      </c>
      <c r="CE5223">
        <v>-3.3292689634366601E-3</v>
      </c>
      <c r="CF5223">
        <v>1.5498493640353876</v>
      </c>
      <c r="CG5223">
        <v>5.9548090596710505E-2</v>
      </c>
      <c r="CH5223">
        <v>-14.796239393802889</v>
      </c>
      <c r="CI5223" t="s">
        <v>479</v>
      </c>
    </row>
    <row r="5224" spans="47:87" x14ac:dyDescent="0.3">
      <c r="AU5224">
        <v>0.3</v>
      </c>
      <c r="AV5224">
        <v>21.715867740635545</v>
      </c>
      <c r="AW5224">
        <v>0.36721606320190464</v>
      </c>
      <c r="AX5224">
        <v>0.86986467352204511</v>
      </c>
      <c r="AY5224">
        <v>331.69024528467395</v>
      </c>
      <c r="AZ5224">
        <v>0.10318149128168748</v>
      </c>
      <c r="BA5224">
        <v>465.96110078482695</v>
      </c>
      <c r="BB5224">
        <v>337.64356228428289</v>
      </c>
      <c r="BC5224">
        <v>1</v>
      </c>
      <c r="BD5224">
        <v>40.953466970935388</v>
      </c>
      <c r="BE5224">
        <v>82.597303977703177</v>
      </c>
      <c r="BF5224">
        <v>19.42016028457714</v>
      </c>
      <c r="BG5224">
        <v>4.2951154000318912</v>
      </c>
      <c r="BH5224">
        <v>422.54167273854461</v>
      </c>
      <c r="BI5224">
        <v>0.20000000000000004</v>
      </c>
      <c r="BJ5224">
        <v>2061.3875618715383</v>
      </c>
      <c r="BK5224">
        <v>681.44924357730554</v>
      </c>
      <c r="BL5224">
        <v>914.61747713406135</v>
      </c>
      <c r="BM5224">
        <v>1034.9932842159151</v>
      </c>
      <c r="BN5224">
        <v>174.77576765596129</v>
      </c>
      <c r="BO5224">
        <v>33.046644474116391</v>
      </c>
      <c r="BP5224">
        <v>7.2981659988315822E-2</v>
      </c>
      <c r="BQ5224">
        <v>100</v>
      </c>
      <c r="BR5224">
        <v>335.3568899261353</v>
      </c>
      <c r="BS5224">
        <v>5.3267503753032915E-2</v>
      </c>
      <c r="BT5224">
        <v>3.1709285119976854E-4</v>
      </c>
      <c r="BU5224">
        <v>0</v>
      </c>
      <c r="BV5224">
        <v>0.54467953401917069</v>
      </c>
      <c r="BW5224">
        <v>14.138376626768842</v>
      </c>
      <c r="BX5224">
        <v>34.180090193830026</v>
      </c>
      <c r="BY5224">
        <v>26.765017292171027</v>
      </c>
      <c r="BZ5224">
        <v>1000.8035274323323</v>
      </c>
      <c r="CA5224">
        <v>152.61119144641012</v>
      </c>
      <c r="CB5224">
        <v>247.6056165434519</v>
      </c>
      <c r="CC5224" s="156">
        <v>1.01</v>
      </c>
      <c r="CD5224">
        <v>1310</v>
      </c>
      <c r="CE5224">
        <v>0.18053216209477041</v>
      </c>
      <c r="CF5224">
        <v>6.961237489636158</v>
      </c>
      <c r="CG5224">
        <v>0.22054456541693565</v>
      </c>
      <c r="CH5224">
        <v>17.167123255214491</v>
      </c>
      <c r="CI5224">
        <v>8</v>
      </c>
    </row>
    <row r="5225" spans="47:87" x14ac:dyDescent="0.3">
      <c r="AU5225">
        <v>0.3</v>
      </c>
      <c r="AV5225">
        <v>19.263381456193834</v>
      </c>
      <c r="AW5225">
        <v>0.34235728327919346</v>
      </c>
      <c r="AX5225">
        <v>1.1400864890737057</v>
      </c>
      <c r="AY5225">
        <v>334.37752109585944</v>
      </c>
      <c r="AZ5225">
        <v>0.10875040920902354</v>
      </c>
      <c r="BA5225">
        <v>459.87724733824268</v>
      </c>
      <c r="BB5225">
        <v>442.06562592339435</v>
      </c>
      <c r="BC5225">
        <v>1</v>
      </c>
      <c r="BD5225">
        <v>39.858222157368139</v>
      </c>
      <c r="BE5225">
        <v>89.266152615244394</v>
      </c>
      <c r="BF5225">
        <v>16.143702501342119</v>
      </c>
      <c r="BG5225">
        <v>4.0026271658753405</v>
      </c>
      <c r="BH5225">
        <v>414.75732896467309</v>
      </c>
      <c r="BI5225">
        <v>0.20000000000000009</v>
      </c>
      <c r="BJ5225">
        <v>2865.7062406858081</v>
      </c>
      <c r="BK5225">
        <v>680.60854785253014</v>
      </c>
      <c r="BL5225">
        <v>903.03567214988539</v>
      </c>
      <c r="BM5225">
        <v>733.39767092161424</v>
      </c>
      <c r="BN5225">
        <v>127.32680807119118</v>
      </c>
      <c r="BO5225">
        <v>31.164097220934675</v>
      </c>
      <c r="BP5225">
        <v>2.4957289511750871E-2</v>
      </c>
      <c r="BQ5225">
        <v>100</v>
      </c>
      <c r="BR5225">
        <v>263.78690203817376</v>
      </c>
      <c r="BS5225">
        <v>5.572042211096756E-2</v>
      </c>
      <c r="BT5225">
        <v>2.9527410808447702E-4</v>
      </c>
      <c r="BU5225">
        <v>42.967969432147079</v>
      </c>
      <c r="BV5225">
        <v>0.60097187177312716</v>
      </c>
      <c r="BW5225">
        <v>15.967251526128502</v>
      </c>
      <c r="BX5225">
        <v>35.619562530525165</v>
      </c>
      <c r="BY5225">
        <v>30.022733397492456</v>
      </c>
      <c r="BZ5225">
        <v>799.574833438719</v>
      </c>
      <c r="CA5225">
        <v>260.24264516177095</v>
      </c>
      <c r="CB5225">
        <v>233.83424713754627</v>
      </c>
      <c r="CC5225" s="156">
        <v>1.1399999999999999</v>
      </c>
      <c r="CD5225">
        <v>1070</v>
      </c>
      <c r="CE5225">
        <v>0.15302759412173716</v>
      </c>
      <c r="CF5225">
        <v>4.8538426299924247</v>
      </c>
      <c r="CG5225">
        <v>0.20048114293628613</v>
      </c>
      <c r="CH5225">
        <v>9.1373915096540994</v>
      </c>
      <c r="CI5225">
        <v>10</v>
      </c>
    </row>
    <row r="5226" spans="47:87" x14ac:dyDescent="0.3">
      <c r="AU5226">
        <v>0.3</v>
      </c>
      <c r="AV5226">
        <v>20.872500112518015</v>
      </c>
      <c r="AW5226">
        <v>0.33878286741659192</v>
      </c>
      <c r="AX5226">
        <v>0.85355319630100834</v>
      </c>
      <c r="AY5226">
        <v>360.28141843497832</v>
      </c>
      <c r="AZ5226">
        <v>0.10430658590122607</v>
      </c>
      <c r="BA5226">
        <v>385.64618481570938</v>
      </c>
      <c r="BB5226">
        <v>353.25321606464712</v>
      </c>
      <c r="BC5226">
        <v>1</v>
      </c>
      <c r="BD5226">
        <v>29.037967500460887</v>
      </c>
      <c r="BE5226">
        <v>88.918053577960862</v>
      </c>
      <c r="BF5226">
        <v>9.6881244637754236</v>
      </c>
      <c r="BG5226">
        <v>5.6460874629844602</v>
      </c>
      <c r="BH5226">
        <v>419.07596303090395</v>
      </c>
      <c r="BI5226">
        <v>0.19999999999999998</v>
      </c>
      <c r="BJ5226">
        <v>2602.8404742403709</v>
      </c>
      <c r="BK5226">
        <v>702.91578239188493</v>
      </c>
      <c r="BL5226">
        <v>865.46713355543034</v>
      </c>
      <c r="BM5226">
        <v>928.53864145740818</v>
      </c>
      <c r="BN5226">
        <v>158.26525527653607</v>
      </c>
      <c r="BO5226">
        <v>30.414612154131071</v>
      </c>
      <c r="BP5226">
        <v>7.6176382633437484E-2</v>
      </c>
      <c r="BQ5226">
        <v>100</v>
      </c>
      <c r="BR5226">
        <v>365.99699264669351</v>
      </c>
      <c r="BS5226">
        <v>5.4206864620336137E-2</v>
      </c>
      <c r="BT5226">
        <v>2.9941689423157545E-4</v>
      </c>
      <c r="BU5226">
        <v>0</v>
      </c>
      <c r="BV5226">
        <v>0.50233679995145608</v>
      </c>
      <c r="BW5226">
        <v>14.845037681383017</v>
      </c>
      <c r="BX5226">
        <v>35.509254557552431</v>
      </c>
      <c r="BY5226">
        <v>34.237277057517566</v>
      </c>
      <c r="BZ5226">
        <v>780.43019700236039</v>
      </c>
      <c r="CA5226">
        <v>256.72624272565446</v>
      </c>
      <c r="CB5226">
        <v>241.53107471320095</v>
      </c>
      <c r="CC5226" s="156">
        <v>1.05</v>
      </c>
      <c r="CD5226">
        <v>1030</v>
      </c>
      <c r="CE5226">
        <v>0.21620140298640189</v>
      </c>
      <c r="CF5226">
        <v>7.5042578223144822</v>
      </c>
      <c r="CG5226">
        <v>0.25987794465708686</v>
      </c>
      <c r="CH5226">
        <v>24.097935917200967</v>
      </c>
      <c r="CI5226">
        <v>6</v>
      </c>
    </row>
    <row r="5227" spans="47:87" x14ac:dyDescent="0.3">
      <c r="AU5227">
        <v>0.3</v>
      </c>
      <c r="AV5227">
        <v>19.0546244694279</v>
      </c>
      <c r="AW5227">
        <v>0.30103964997900945</v>
      </c>
      <c r="AX5227">
        <v>1.6270765467424964</v>
      </c>
      <c r="AY5227">
        <v>335.15436682892323</v>
      </c>
      <c r="AZ5227">
        <v>9.5006691211609498E-2</v>
      </c>
      <c r="BA5227">
        <v>425.94152326137788</v>
      </c>
      <c r="BB5227">
        <v>328.11133026723979</v>
      </c>
      <c r="BC5227">
        <v>1</v>
      </c>
      <c r="BD5227">
        <v>39.552296875945622</v>
      </c>
      <c r="BE5227">
        <v>93.353707756023269</v>
      </c>
      <c r="BF5227">
        <v>24.131840760867906</v>
      </c>
      <c r="BG5227">
        <v>5.8267456031825704</v>
      </c>
      <c r="BH5227">
        <v>417.43705302750601</v>
      </c>
      <c r="BI5227">
        <v>0.19999999999999996</v>
      </c>
      <c r="BJ5227">
        <v>2471.389668629763</v>
      </c>
      <c r="BK5227">
        <v>693.35771546066542</v>
      </c>
      <c r="BL5227">
        <v>903.75582574120733</v>
      </c>
      <c r="BM5227">
        <v>955.25677548169199</v>
      </c>
      <c r="BN5227">
        <v>177.87688523650624</v>
      </c>
      <c r="BO5227">
        <v>27.326616549345992</v>
      </c>
      <c r="BP5227">
        <v>3.1221337145707993E-2</v>
      </c>
      <c r="BQ5227">
        <v>100</v>
      </c>
      <c r="BR5227">
        <v>342.99233214188484</v>
      </c>
      <c r="BS5227">
        <v>5.3117061324014274E-2</v>
      </c>
      <c r="BT5227">
        <v>2.9924239287845006E-4</v>
      </c>
      <c r="BU5227">
        <v>24.757900593557565</v>
      </c>
      <c r="BV5227">
        <v>0.55786250798243964</v>
      </c>
      <c r="BW5227">
        <v>14.811061501303941</v>
      </c>
      <c r="BX5227">
        <v>35.052900274388982</v>
      </c>
      <c r="BY5227">
        <v>38.575609754155693</v>
      </c>
      <c r="BZ5227">
        <v>1133.8535253140558</v>
      </c>
      <c r="CA5227">
        <v>139.15026061216969</v>
      </c>
      <c r="CB5227">
        <v>253.4101270302273</v>
      </c>
      <c r="CC5227" s="156">
        <v>1.03</v>
      </c>
      <c r="CD5227">
        <v>890</v>
      </c>
      <c r="CE5227">
        <v>0.20996380509579171</v>
      </c>
      <c r="CF5227">
        <v>6.8035675424638047</v>
      </c>
      <c r="CG5227">
        <v>0.25054424307716822</v>
      </c>
      <c r="CH5227">
        <v>21.590501966132241</v>
      </c>
      <c r="CI5227">
        <v>6</v>
      </c>
    </row>
    <row r="5228" spans="47:87" x14ac:dyDescent="0.3">
      <c r="AU5228">
        <v>0.3</v>
      </c>
      <c r="AV5228">
        <v>20.942431271441382</v>
      </c>
      <c r="AW5228">
        <v>0.32713900269140223</v>
      </c>
      <c r="AX5228">
        <v>0.84458162638008627</v>
      </c>
      <c r="AY5228">
        <v>349.30535877480281</v>
      </c>
      <c r="AZ5228">
        <v>0.11148088110992085</v>
      </c>
      <c r="BA5228">
        <v>469.3189248944301</v>
      </c>
      <c r="BB5228">
        <v>398.58063242206157</v>
      </c>
      <c r="BC5228">
        <v>1</v>
      </c>
      <c r="BD5228">
        <v>30.741968805265785</v>
      </c>
      <c r="BE5228">
        <v>88.777739021649751</v>
      </c>
      <c r="BF5228">
        <v>12.182731953928407</v>
      </c>
      <c r="BG5228">
        <v>4.741655645642707</v>
      </c>
      <c r="BH5228">
        <v>404.44207387746536</v>
      </c>
      <c r="BI5228">
        <v>0.2</v>
      </c>
      <c r="BJ5228">
        <v>2602.9465274304225</v>
      </c>
      <c r="BK5228">
        <v>700.98019242613907</v>
      </c>
      <c r="BL5228">
        <v>935.77122771945631</v>
      </c>
      <c r="BM5228">
        <v>974.96720201597327</v>
      </c>
      <c r="BN5228">
        <v>167.37358262141942</v>
      </c>
      <c r="BO5228">
        <v>29.313588303593672</v>
      </c>
      <c r="BP5228">
        <v>8.0262785481617374E-2</v>
      </c>
      <c r="BQ5228">
        <v>100</v>
      </c>
      <c r="BR5228">
        <v>382.18927834719307</v>
      </c>
      <c r="BS5228">
        <v>5.2747435557819029E-2</v>
      </c>
      <c r="BT5228">
        <v>3.0100237426715078E-4</v>
      </c>
      <c r="BU5228">
        <v>133.9524363222898</v>
      </c>
      <c r="BV5228">
        <v>0.56572361798480308</v>
      </c>
      <c r="BW5228">
        <v>14.794892780471436</v>
      </c>
      <c r="BX5228">
        <v>37.162341564847104</v>
      </c>
      <c r="BY5228">
        <v>29.277455425779756</v>
      </c>
      <c r="BZ5228">
        <v>862.28697848281718</v>
      </c>
      <c r="CA5228">
        <v>284.44524086701654</v>
      </c>
      <c r="CB5228">
        <v>222.4499610084803</v>
      </c>
      <c r="CC5228" s="156">
        <v>0.83</v>
      </c>
      <c r="CD5228">
        <v>1530</v>
      </c>
      <c r="CE5228">
        <v>0.14321553559949707</v>
      </c>
      <c r="CF5228">
        <v>4.5813192378674366</v>
      </c>
      <c r="CG5228">
        <v>0.17739725622015556</v>
      </c>
      <c r="CH5228">
        <v>11.58181536031368</v>
      </c>
      <c r="CI5228">
        <v>10</v>
      </c>
    </row>
    <row r="5229" spans="47:87" x14ac:dyDescent="0.3">
      <c r="AU5229">
        <v>0.3</v>
      </c>
      <c r="AV5229">
        <v>18.220169015550741</v>
      </c>
      <c r="AW5229">
        <v>0.2892811730673624</v>
      </c>
      <c r="AX5229">
        <v>0.32560457458342623</v>
      </c>
      <c r="AY5229">
        <v>355.47578775547379</v>
      </c>
      <c r="AZ5229">
        <v>7.6509416242901196E-2</v>
      </c>
      <c r="BA5229">
        <v>371.86559732056355</v>
      </c>
      <c r="BB5229">
        <v>343.25962796141988</v>
      </c>
      <c r="BC5229">
        <v>1</v>
      </c>
      <c r="BD5229">
        <v>45.205763616572682</v>
      </c>
      <c r="BE5229">
        <v>90.948737978306866</v>
      </c>
      <c r="BF5229">
        <v>20.73093957450482</v>
      </c>
      <c r="BG5229">
        <v>5.5243264702480461</v>
      </c>
      <c r="BH5229">
        <v>424.11970843672663</v>
      </c>
      <c r="BI5229">
        <v>0.19999999999999998</v>
      </c>
      <c r="BJ5229">
        <v>2870.8901333348854</v>
      </c>
      <c r="BK5229">
        <v>686.15615214681304</v>
      </c>
      <c r="BL5229">
        <v>892.34107886950983</v>
      </c>
      <c r="BM5229">
        <v>940.86403228841777</v>
      </c>
      <c r="BN5229">
        <v>175.65726169650648</v>
      </c>
      <c r="BO5229">
        <v>25.809603990644632</v>
      </c>
      <c r="BP5229">
        <v>8.4635578351928809E-2</v>
      </c>
      <c r="BQ5229">
        <v>100</v>
      </c>
      <c r="BR5229">
        <v>312.34630811285626</v>
      </c>
      <c r="BS5229">
        <v>5.5950389177162239E-2</v>
      </c>
      <c r="BT5229">
        <v>3.0148410512418321E-4</v>
      </c>
      <c r="BU5229">
        <v>3.1075853958610038</v>
      </c>
      <c r="BV5229">
        <v>0.55657252772722943</v>
      </c>
      <c r="BW5229">
        <v>15.699286489876133</v>
      </c>
      <c r="BX5229">
        <v>35.786031606609228</v>
      </c>
      <c r="BY5229">
        <v>31.854693715627455</v>
      </c>
      <c r="BZ5229">
        <v>1277.3581093651871</v>
      </c>
      <c r="CA5229">
        <v>341.72032457825838</v>
      </c>
      <c r="CB5229">
        <v>251.95893867708367</v>
      </c>
      <c r="CC5229" s="156">
        <v>1.1399999999999999</v>
      </c>
      <c r="CD5229">
        <v>1430</v>
      </c>
      <c r="CE5229">
        <v>0.11282175799442618</v>
      </c>
      <c r="CF5229">
        <v>3.9772170634021085</v>
      </c>
      <c r="CG5229">
        <v>0.1399286551624157</v>
      </c>
      <c r="CH5229">
        <v>0.67660038474050144</v>
      </c>
      <c r="CI5229">
        <v>20</v>
      </c>
    </row>
    <row r="5230" spans="47:87" x14ac:dyDescent="0.3">
      <c r="AU5230">
        <v>0.3</v>
      </c>
      <c r="AV5230">
        <v>20.179628752274649</v>
      </c>
      <c r="AW5230">
        <v>0.31755253847536358</v>
      </c>
      <c r="AX5230">
        <v>1.4519390581899956</v>
      </c>
      <c r="AY5230">
        <v>328.59746827513538</v>
      </c>
      <c r="AZ5230">
        <v>9.0695060155323887E-2</v>
      </c>
      <c r="BA5230">
        <v>419.70468722412608</v>
      </c>
      <c r="BB5230">
        <v>322.44448280723077</v>
      </c>
      <c r="BC5230">
        <v>1</v>
      </c>
      <c r="BD5230">
        <v>29.160038406843597</v>
      </c>
      <c r="BE5230">
        <v>100.65764545963675</v>
      </c>
      <c r="BF5230">
        <v>16.41490635937706</v>
      </c>
      <c r="BG5230">
        <v>5.6896018384824307</v>
      </c>
      <c r="BH5230">
        <v>466.43065296218305</v>
      </c>
      <c r="BI5230">
        <v>0.19999999999999996</v>
      </c>
      <c r="BJ5230">
        <v>2651.0248882022979</v>
      </c>
      <c r="BK5230">
        <v>696.06832328843871</v>
      </c>
      <c r="BL5230">
        <v>941.06868462893158</v>
      </c>
      <c r="BM5230">
        <v>877.32340209126414</v>
      </c>
      <c r="BN5230">
        <v>171.51190128111102</v>
      </c>
      <c r="BO5230">
        <v>28.808803596704383</v>
      </c>
      <c r="BP5230">
        <v>3.5013408257767754E-2</v>
      </c>
      <c r="BQ5230">
        <v>100</v>
      </c>
      <c r="BR5230">
        <v>375.77902378171757</v>
      </c>
      <c r="BS5230">
        <v>5.40329422541099E-2</v>
      </c>
      <c r="BT5230">
        <v>2.9140608858090142E-4</v>
      </c>
      <c r="BU5230">
        <v>0</v>
      </c>
      <c r="BV5230">
        <v>0.54470004066678268</v>
      </c>
      <c r="BW5230">
        <v>13.717331874444694</v>
      </c>
      <c r="BX5230">
        <v>36.898893286438742</v>
      </c>
      <c r="BY5230">
        <v>38.800977729027231</v>
      </c>
      <c r="BZ5230">
        <v>938.53082851735735</v>
      </c>
      <c r="CA5230">
        <v>274.32001230798511</v>
      </c>
      <c r="CB5230">
        <v>246.70497412751868</v>
      </c>
      <c r="CC5230" s="156">
        <v>0.76</v>
      </c>
      <c r="CD5230">
        <v>1990</v>
      </c>
      <c r="CE5230">
        <v>0.19073438706659296</v>
      </c>
      <c r="CF5230">
        <v>6.2950691939945056</v>
      </c>
      <c r="CG5230">
        <v>0.23263012878636141</v>
      </c>
      <c r="CH5230">
        <v>15.972869487616418</v>
      </c>
      <c r="CI5230">
        <v>7</v>
      </c>
    </row>
    <row r="5231" spans="47:87" x14ac:dyDescent="0.3">
      <c r="AU5231">
        <v>0.3</v>
      </c>
      <c r="AV5231">
        <v>19.706255333961707</v>
      </c>
      <c r="AW5231">
        <v>0.32459069477972768</v>
      </c>
      <c r="AX5231">
        <v>1.1314955436046845</v>
      </c>
      <c r="AY5231">
        <v>334.42338518182908</v>
      </c>
      <c r="AZ5231">
        <v>9.8384467033748077E-2</v>
      </c>
      <c r="BA5231">
        <v>511.7761559662614</v>
      </c>
      <c r="BB5231">
        <v>438.86086167963765</v>
      </c>
      <c r="BC5231">
        <v>1</v>
      </c>
      <c r="BD5231">
        <v>37.097986637465283</v>
      </c>
      <c r="BE5231">
        <v>104.81974911853528</v>
      </c>
      <c r="BF5231">
        <v>20.35094733899885</v>
      </c>
      <c r="BG5231">
        <v>5.5592539896237323</v>
      </c>
      <c r="BH5231">
        <v>437.60687860992732</v>
      </c>
      <c r="BI5231">
        <v>0.19999999999999996</v>
      </c>
      <c r="BJ5231">
        <v>2150.3675569272964</v>
      </c>
      <c r="BK5231">
        <v>687.94484295097914</v>
      </c>
      <c r="BL5231">
        <v>916.24256109781334</v>
      </c>
      <c r="BM5231">
        <v>1038.9529477789235</v>
      </c>
      <c r="BN5231">
        <v>128.5108079945087</v>
      </c>
      <c r="BO5231">
        <v>29.465301318897865</v>
      </c>
      <c r="BP5231">
        <v>3.3579320597608348E-2</v>
      </c>
      <c r="BQ5231">
        <v>100</v>
      </c>
      <c r="BR5231">
        <v>395.70845298429822</v>
      </c>
      <c r="BS5231">
        <v>6.0323944470644097E-2</v>
      </c>
      <c r="BT5231">
        <v>3.2924336270646914E-4</v>
      </c>
      <c r="BU5231">
        <v>0</v>
      </c>
      <c r="BV5231">
        <v>0.54850159483815242</v>
      </c>
      <c r="BW5231">
        <v>14.354226449877075</v>
      </c>
      <c r="BX5231">
        <v>35.775332406036483</v>
      </c>
      <c r="BY5231">
        <v>35.876530532838615</v>
      </c>
      <c r="BZ5231">
        <v>1143.2947728631614</v>
      </c>
      <c r="CA5231">
        <v>382.96032971965735</v>
      </c>
      <c r="CB5231">
        <v>224.67884326467902</v>
      </c>
      <c r="CC5231" s="156">
        <v>0.91</v>
      </c>
      <c r="CD5231">
        <v>1100</v>
      </c>
      <c r="CE5231">
        <v>0.15921973868471717</v>
      </c>
      <c r="CF5231">
        <v>7.1914942683147061</v>
      </c>
      <c r="CG5231">
        <v>0.19535297055179543</v>
      </c>
      <c r="CH5231">
        <v>13.799404301965357</v>
      </c>
      <c r="CI5231">
        <v>9</v>
      </c>
    </row>
    <row r="5232" spans="47:87" x14ac:dyDescent="0.3">
      <c r="AU5232">
        <v>0.3</v>
      </c>
      <c r="AV5232">
        <v>17.188444581356581</v>
      </c>
      <c r="AW5232">
        <v>0.29494888932068752</v>
      </c>
      <c r="AX5232">
        <v>1.2106621123428187</v>
      </c>
      <c r="AY5232">
        <v>300.46292055573446</v>
      </c>
      <c r="AZ5232">
        <v>9.3008790058262E-2</v>
      </c>
      <c r="BA5232">
        <v>445.58457434111057</v>
      </c>
      <c r="BB5232">
        <v>366.04736551447797</v>
      </c>
      <c r="BC5232">
        <v>1</v>
      </c>
      <c r="BD5232">
        <v>33.945955430706491</v>
      </c>
      <c r="BE5232">
        <v>99.821356218902849</v>
      </c>
      <c r="BF5232">
        <v>15.890707587466418</v>
      </c>
      <c r="BG5232">
        <v>4.5843144253966539</v>
      </c>
      <c r="BH5232">
        <v>392.50118497935438</v>
      </c>
      <c r="BI5232">
        <v>0.20000000000000007</v>
      </c>
      <c r="BJ5232">
        <v>2613.6739653329432</v>
      </c>
      <c r="BK5232">
        <v>697.71976110449771</v>
      </c>
      <c r="BL5232">
        <v>862.0892239306005</v>
      </c>
      <c r="BM5232">
        <v>1027.7592646725363</v>
      </c>
      <c r="BN5232">
        <v>132.47765264916609</v>
      </c>
      <c r="BO5232">
        <v>26.821998863012539</v>
      </c>
      <c r="BP5232">
        <v>2.4733241851649178E-2</v>
      </c>
      <c r="BQ5232">
        <v>100</v>
      </c>
      <c r="BR5232">
        <v>331.00571393291352</v>
      </c>
      <c r="BS5232">
        <v>5.4946580813140189E-2</v>
      </c>
      <c r="BT5232">
        <v>3.0626891924356338E-4</v>
      </c>
      <c r="BU5232">
        <v>0</v>
      </c>
      <c r="BV5232">
        <v>0.56020361845659195</v>
      </c>
      <c r="BW5232">
        <v>14.085864202462048</v>
      </c>
      <c r="BX5232">
        <v>33.910945709279055</v>
      </c>
      <c r="BY5232">
        <v>32.835068100791837</v>
      </c>
      <c r="BZ5232">
        <v>1173.6917299268748</v>
      </c>
      <c r="CA5232">
        <v>290.47099591978832</v>
      </c>
      <c r="CB5232">
        <v>236.75133586345763</v>
      </c>
      <c r="CC5232" s="156">
        <v>0.92</v>
      </c>
      <c r="CD5232">
        <v>1270</v>
      </c>
      <c r="CE5232">
        <v>0.2056300387357699</v>
      </c>
      <c r="CF5232">
        <v>5.4146837916300026</v>
      </c>
      <c r="CG5232">
        <v>0.24853081818958783</v>
      </c>
      <c r="CH5232">
        <v>15.701691809739902</v>
      </c>
      <c r="CI5232">
        <v>7</v>
      </c>
    </row>
    <row r="5233" spans="47:87" x14ac:dyDescent="0.3">
      <c r="AU5233">
        <v>0.3</v>
      </c>
      <c r="AV5233">
        <v>19.148600162708377</v>
      </c>
      <c r="AW5233">
        <v>0.33804518057890787</v>
      </c>
      <c r="AX5233">
        <v>0.7249684311536847</v>
      </c>
      <c r="AY5233">
        <v>325.12650093992158</v>
      </c>
      <c r="AZ5233">
        <v>0.1142088438103495</v>
      </c>
      <c r="BA5233">
        <v>411.21827579442828</v>
      </c>
      <c r="BB5233">
        <v>238.15691770787166</v>
      </c>
      <c r="BC5233">
        <v>1</v>
      </c>
      <c r="BD5233">
        <v>36.455363747558955</v>
      </c>
      <c r="BE5233">
        <v>111.47595097641818</v>
      </c>
      <c r="BF5233">
        <v>6.7425906525802128</v>
      </c>
      <c r="BG5233">
        <v>5.5725202767757551</v>
      </c>
      <c r="BH5233">
        <v>443.82538339631111</v>
      </c>
      <c r="BI5233">
        <v>0.2</v>
      </c>
      <c r="BJ5233">
        <v>2734.0182472201682</v>
      </c>
      <c r="BK5233">
        <v>692.18655652882319</v>
      </c>
      <c r="BL5233">
        <v>853.05610657111265</v>
      </c>
      <c r="BM5233">
        <v>937.2376410840385</v>
      </c>
      <c r="BN5233">
        <v>143.8946240296379</v>
      </c>
      <c r="BO5233">
        <v>30.504632765961151</v>
      </c>
      <c r="BP5233">
        <v>5.7001674805353363E-2</v>
      </c>
      <c r="BQ5233">
        <v>100</v>
      </c>
      <c r="BR5233">
        <v>333.67312164829747</v>
      </c>
      <c r="BS5233">
        <v>5.1607804262591997E-2</v>
      </c>
      <c r="BT5233">
        <v>2.8859051053752786E-4</v>
      </c>
      <c r="BU5233">
        <v>7.2968724283185402</v>
      </c>
      <c r="BV5233">
        <v>0.51244383694578233</v>
      </c>
      <c r="BW5233">
        <v>15.153491743683215</v>
      </c>
      <c r="BX5233">
        <v>37.356044567749215</v>
      </c>
      <c r="BY5233">
        <v>32.321429884316181</v>
      </c>
      <c r="BZ5233">
        <v>973.48412176438012</v>
      </c>
      <c r="CA5233">
        <v>254.35102479595849</v>
      </c>
      <c r="CB5233">
        <v>225.66498707383309</v>
      </c>
      <c r="CC5233" s="156">
        <v>0.98</v>
      </c>
      <c r="CD5233">
        <v>1560</v>
      </c>
      <c r="CE5233">
        <v>0.1119093418772481</v>
      </c>
      <c r="CF5233">
        <v>4.3563684847679625</v>
      </c>
      <c r="CG5233">
        <v>0.15665759553895997</v>
      </c>
      <c r="CH5233">
        <v>4.6078475910878867</v>
      </c>
      <c r="CI5233">
        <v>13</v>
      </c>
    </row>
    <row r="5234" spans="47:87" x14ac:dyDescent="0.3">
      <c r="AU5234">
        <v>0.3</v>
      </c>
      <c r="AV5234">
        <v>19.389999506797551</v>
      </c>
      <c r="AW5234">
        <v>0.37466822976972586</v>
      </c>
      <c r="AX5234">
        <v>0.97698976582710961</v>
      </c>
      <c r="AY5234">
        <v>313.66107622160138</v>
      </c>
      <c r="AZ5234">
        <v>0.10815370115900091</v>
      </c>
      <c r="BA5234">
        <v>564.12921291125019</v>
      </c>
      <c r="BB5234">
        <v>396.34454704791517</v>
      </c>
      <c r="BC5234">
        <v>1</v>
      </c>
      <c r="BD5234">
        <v>35.911416460914801</v>
      </c>
      <c r="BE5234">
        <v>79.477845731765115</v>
      </c>
      <c r="BF5234">
        <v>16.743640458135364</v>
      </c>
      <c r="BG5234">
        <v>4.6183100475490919</v>
      </c>
      <c r="BH5234">
        <v>431.45385788064164</v>
      </c>
      <c r="BI5234">
        <v>0.2</v>
      </c>
      <c r="BJ5234">
        <v>2864.0369065182258</v>
      </c>
      <c r="BK5234">
        <v>685.14644280464756</v>
      </c>
      <c r="BL5234">
        <v>875.75819054862473</v>
      </c>
      <c r="BM5234">
        <v>894.49923182458235</v>
      </c>
      <c r="BN5234">
        <v>161.14391769293502</v>
      </c>
      <c r="BO5234">
        <v>34.032812105606276</v>
      </c>
      <c r="BP5234">
        <v>3.6161133518053001E-2</v>
      </c>
      <c r="BQ5234">
        <v>100</v>
      </c>
      <c r="BR5234">
        <v>327.64704167657305</v>
      </c>
      <c r="BS5234">
        <v>5.8886350806817311E-2</v>
      </c>
      <c r="BT5234">
        <v>2.9362293234473397E-4</v>
      </c>
      <c r="BU5234">
        <v>0</v>
      </c>
      <c r="BV5234">
        <v>0.56106771565306401</v>
      </c>
      <c r="BW5234">
        <v>15.280064105885698</v>
      </c>
      <c r="BX5234">
        <v>35.238336673354716</v>
      </c>
      <c r="BY5234">
        <v>35.266378142087255</v>
      </c>
      <c r="BZ5234">
        <v>1073.3774099624279</v>
      </c>
      <c r="CA5234">
        <v>249.79718007012863</v>
      </c>
      <c r="CB5234">
        <v>240.67695355280546</v>
      </c>
      <c r="CC5234" s="156">
        <v>0.8</v>
      </c>
      <c r="CD5234">
        <v>1730</v>
      </c>
      <c r="CE5234">
        <v>0.23176445979676541</v>
      </c>
      <c r="CF5234">
        <v>8.250978032994368</v>
      </c>
      <c r="CG5234">
        <v>0.28041551600740483</v>
      </c>
      <c r="CH5234">
        <v>27.983820297493484</v>
      </c>
      <c r="CI5234">
        <v>6</v>
      </c>
    </row>
    <row r="5235" spans="47:87" x14ac:dyDescent="0.3">
      <c r="AU5235">
        <v>0.3</v>
      </c>
      <c r="AV5235">
        <v>18.87160901664878</v>
      </c>
      <c r="AW5235">
        <v>0.34143193684590628</v>
      </c>
      <c r="AX5235">
        <v>1.5014683158134803</v>
      </c>
      <c r="AY5235">
        <v>326.25619634072052</v>
      </c>
      <c r="AZ5235">
        <v>0.10624277232148421</v>
      </c>
      <c r="BA5235">
        <v>515.89287539955592</v>
      </c>
      <c r="BB5235">
        <v>330.76477382302073</v>
      </c>
      <c r="BC5235">
        <v>1</v>
      </c>
      <c r="BD5235">
        <v>45.845047226303961</v>
      </c>
      <c r="BE5235">
        <v>94.898692951224362</v>
      </c>
      <c r="BF5235">
        <v>12.293211014144585</v>
      </c>
      <c r="BG5235">
        <v>4.3254458888261036</v>
      </c>
      <c r="BH5235">
        <v>435.87676255533404</v>
      </c>
      <c r="BI5235">
        <v>0.2</v>
      </c>
      <c r="BJ5235">
        <v>2652.2405212563945</v>
      </c>
      <c r="BK5235">
        <v>682.68762684137414</v>
      </c>
      <c r="BL5235">
        <v>767.70659809787651</v>
      </c>
      <c r="BM5235">
        <v>807.68249687507023</v>
      </c>
      <c r="BN5235">
        <v>201.57482080889716</v>
      </c>
      <c r="BO5235">
        <v>30.85450504297426</v>
      </c>
      <c r="BP5235">
        <v>5.2246640087143421E-2</v>
      </c>
      <c r="BQ5235">
        <v>100</v>
      </c>
      <c r="BR5235">
        <v>365.22184998063904</v>
      </c>
      <c r="BS5235">
        <v>5.55510301303044E-2</v>
      </c>
      <c r="BT5235">
        <v>3.1276009182143103E-4</v>
      </c>
      <c r="BU5235">
        <v>0</v>
      </c>
      <c r="BV5235">
        <v>0.50574398119591313</v>
      </c>
      <c r="BW5235">
        <v>16.221705561191708</v>
      </c>
      <c r="BX5235">
        <v>34.379506357828731</v>
      </c>
      <c r="BY5235">
        <v>28.182607942276224</v>
      </c>
      <c r="BZ5235">
        <v>1154.2691936381448</v>
      </c>
      <c r="CA5235">
        <v>316.44415274577938</v>
      </c>
      <c r="CB5235">
        <v>240.08447808043761</v>
      </c>
      <c r="CC5235" s="156">
        <v>0.92</v>
      </c>
      <c r="CD5235">
        <v>1890</v>
      </c>
      <c r="CE5235">
        <v>0.14894355281432059</v>
      </c>
      <c r="CF5235">
        <v>5.0428014736220907</v>
      </c>
      <c r="CG5235">
        <v>0.19710487896300077</v>
      </c>
      <c r="CH5235">
        <v>7.6776170649349336</v>
      </c>
      <c r="CI5235">
        <v>10</v>
      </c>
    </row>
    <row r="5236" spans="47:87" x14ac:dyDescent="0.3">
      <c r="AU5236">
        <v>0.3</v>
      </c>
      <c r="AV5236">
        <v>19.607884111957627</v>
      </c>
      <c r="AW5236">
        <v>0.29572595163713455</v>
      </c>
      <c r="AX5236">
        <v>0.60944967107096959</v>
      </c>
      <c r="AY5236">
        <v>356.88177045756936</v>
      </c>
      <c r="AZ5236">
        <v>0.1126947827633145</v>
      </c>
      <c r="BA5236">
        <v>388.01717317095796</v>
      </c>
      <c r="BB5236">
        <v>288.48378127069316</v>
      </c>
      <c r="BC5236">
        <v>1</v>
      </c>
      <c r="BD5236">
        <v>43.717549895065126</v>
      </c>
      <c r="BE5236">
        <v>99.675116344198784</v>
      </c>
      <c r="BF5236">
        <v>18.53102301411041</v>
      </c>
      <c r="BG5236">
        <v>4.4829624729845614</v>
      </c>
      <c r="BH5236">
        <v>391.500997241069</v>
      </c>
      <c r="BI5236">
        <v>0.19999999999999996</v>
      </c>
      <c r="BJ5236">
        <v>3080.2722376759179</v>
      </c>
      <c r="BK5236">
        <v>707.87709550360171</v>
      </c>
      <c r="BL5236">
        <v>907.05688474875092</v>
      </c>
      <c r="BM5236">
        <v>1077.5923358475841</v>
      </c>
      <c r="BN5236">
        <v>301.70001954543545</v>
      </c>
      <c r="BO5236">
        <v>26.659602187153652</v>
      </c>
      <c r="BP5236">
        <v>5.2984616423717698E-2</v>
      </c>
      <c r="BQ5236">
        <v>100</v>
      </c>
      <c r="BR5236">
        <v>277.98206566173445</v>
      </c>
      <c r="BS5236">
        <v>5.3763532641998041E-2</v>
      </c>
      <c r="BT5236">
        <v>3.1179259280593528E-4</v>
      </c>
      <c r="BU5236">
        <v>21.99512475611002</v>
      </c>
      <c r="BV5236">
        <v>0.58125806832055327</v>
      </c>
      <c r="BW5236">
        <v>14.798954482535216</v>
      </c>
      <c r="BX5236">
        <v>34.950816248790872</v>
      </c>
      <c r="BY5236">
        <v>38.497839133196827</v>
      </c>
      <c r="BZ5236">
        <v>1005.3420776227143</v>
      </c>
      <c r="CA5236">
        <v>143.52654239631562</v>
      </c>
      <c r="CB5236">
        <v>231.7550388037883</v>
      </c>
      <c r="CC5236" s="156">
        <v>0.75</v>
      </c>
      <c r="CD5236">
        <v>2240</v>
      </c>
      <c r="CE5236">
        <v>0.19462435285801116</v>
      </c>
      <c r="CF5236">
        <v>6.4984840591022746</v>
      </c>
      <c r="CG5236">
        <v>0.23462463156779795</v>
      </c>
      <c r="CH5236">
        <v>20.722760267265556</v>
      </c>
      <c r="CI5236">
        <v>7</v>
      </c>
    </row>
    <row r="5237" spans="47:87" x14ac:dyDescent="0.3">
      <c r="AU5237">
        <v>0.3</v>
      </c>
      <c r="AV5237">
        <v>18.779265239716235</v>
      </c>
      <c r="AW5237">
        <v>0.32171509740290571</v>
      </c>
      <c r="AX5237">
        <v>1.9840474486236221</v>
      </c>
      <c r="AY5237">
        <v>338.36275354350659</v>
      </c>
      <c r="AZ5237">
        <v>0.11510946655258383</v>
      </c>
      <c r="BA5237">
        <v>378.9776044767014</v>
      </c>
      <c r="BB5237">
        <v>298.26382851093791</v>
      </c>
      <c r="BC5237">
        <v>1</v>
      </c>
      <c r="BD5237">
        <v>50.436839760035134</v>
      </c>
      <c r="BE5237">
        <v>104.12233453429987</v>
      </c>
      <c r="BF5237">
        <v>11.766942327972641</v>
      </c>
      <c r="BG5237">
        <v>5.7139335066737207</v>
      </c>
      <c r="BH5237">
        <v>431.352293157232</v>
      </c>
      <c r="BI5237">
        <v>0.2</v>
      </c>
      <c r="BJ5237">
        <v>2063.06095253181</v>
      </c>
      <c r="BK5237">
        <v>677.96968409798114</v>
      </c>
      <c r="BL5237">
        <v>900.64323905174479</v>
      </c>
      <c r="BM5237">
        <v>941.3259041972043</v>
      </c>
      <c r="BN5237">
        <v>103.22359058777701</v>
      </c>
      <c r="BO5237">
        <v>28.861716619715892</v>
      </c>
      <c r="BP5237">
        <v>7.4762498776055508E-2</v>
      </c>
      <c r="BQ5237">
        <v>100</v>
      </c>
      <c r="BR5237">
        <v>380.28760613056204</v>
      </c>
      <c r="BS5237">
        <v>5.2068968932319368E-2</v>
      </c>
      <c r="BT5237">
        <v>2.9676697266660314E-4</v>
      </c>
      <c r="BU5237">
        <v>0</v>
      </c>
      <c r="BV5237">
        <v>0.58794825245866322</v>
      </c>
      <c r="BW5237">
        <v>15.282594438361084</v>
      </c>
      <c r="BX5237">
        <v>34.747653699965802</v>
      </c>
      <c r="BY5237">
        <v>39.122757449797795</v>
      </c>
      <c r="BZ5237">
        <v>878.25631746018701</v>
      </c>
      <c r="CA5237">
        <v>328.93359745288325</v>
      </c>
      <c r="CB5237">
        <v>227.78374288288651</v>
      </c>
      <c r="CC5237" s="156">
        <v>1.18</v>
      </c>
      <c r="CD5237">
        <v>780</v>
      </c>
      <c r="CE5237">
        <v>0.19846666113098843</v>
      </c>
      <c r="CF5237">
        <v>6.6974366854708727</v>
      </c>
      <c r="CG5237">
        <v>0.24113562299823468</v>
      </c>
      <c r="CH5237">
        <v>17.384757791745052</v>
      </c>
      <c r="CI5237">
        <v>7</v>
      </c>
    </row>
    <row r="5238" spans="47:87" x14ac:dyDescent="0.3">
      <c r="AU5238">
        <v>0.3</v>
      </c>
      <c r="AV5238">
        <v>18.503835378251544</v>
      </c>
      <c r="AW5238">
        <v>0.33384650382403325</v>
      </c>
      <c r="AX5238">
        <v>0.84268552547254938</v>
      </c>
      <c r="AY5238">
        <v>318.09440713090521</v>
      </c>
      <c r="AZ5238">
        <v>8.787264431642787E-2</v>
      </c>
      <c r="BA5238">
        <v>394.766082451572</v>
      </c>
      <c r="BB5238">
        <v>425.32017214707491</v>
      </c>
      <c r="BC5238">
        <v>1</v>
      </c>
      <c r="BD5238">
        <v>45.434633545806562</v>
      </c>
      <c r="BE5238">
        <v>92.57487669664485</v>
      </c>
      <c r="BF5238">
        <v>20.027365772464261</v>
      </c>
      <c r="BG5238">
        <v>5.6283482190301637</v>
      </c>
      <c r="BH5238">
        <v>440.58928645640049</v>
      </c>
      <c r="BI5238">
        <v>0.20000000000000004</v>
      </c>
      <c r="BJ5238">
        <v>2881.3545447556039</v>
      </c>
      <c r="BK5238">
        <v>701.00207794967832</v>
      </c>
      <c r="BL5238">
        <v>874.79703864891383</v>
      </c>
      <c r="BM5238">
        <v>873.28566527683938</v>
      </c>
      <c r="BN5238">
        <v>103.3384149589905</v>
      </c>
      <c r="BO5238">
        <v>30.107016724760328</v>
      </c>
      <c r="BP5238">
        <v>5.8687934177650489E-2</v>
      </c>
      <c r="BQ5238">
        <v>100</v>
      </c>
      <c r="BR5238">
        <v>353.03775083363968</v>
      </c>
      <c r="BS5238">
        <v>5.7888595711950874E-2</v>
      </c>
      <c r="BT5238">
        <v>2.6713327539252868E-4</v>
      </c>
      <c r="BU5238">
        <v>26.387529408278773</v>
      </c>
      <c r="BV5238">
        <v>0.5468482264554797</v>
      </c>
      <c r="BW5238">
        <v>14.285533735174319</v>
      </c>
      <c r="BX5238">
        <v>35.475984401438247</v>
      </c>
      <c r="BY5238">
        <v>36.24655476461345</v>
      </c>
      <c r="BZ5238">
        <v>884.97641301501903</v>
      </c>
      <c r="CA5238">
        <v>348.22953459748226</v>
      </c>
      <c r="CB5238">
        <v>216.03205544558065</v>
      </c>
      <c r="CC5238" s="156">
        <v>0.99</v>
      </c>
      <c r="CD5238">
        <v>1740</v>
      </c>
      <c r="CE5238">
        <v>0.11330854322705819</v>
      </c>
      <c r="CF5238">
        <v>4.3268567844154742</v>
      </c>
      <c r="CG5238">
        <v>0.15078435033557069</v>
      </c>
      <c r="CH5238">
        <v>10.312153519651677</v>
      </c>
      <c r="CI5238">
        <v>11</v>
      </c>
    </row>
    <row r="5239" spans="47:87" x14ac:dyDescent="0.3">
      <c r="AU5239">
        <v>0.3</v>
      </c>
      <c r="AV5239">
        <v>21.012684943974737</v>
      </c>
      <c r="AW5239">
        <v>0.32764127285589861</v>
      </c>
      <c r="AX5239">
        <v>1.7489554042476227</v>
      </c>
      <c r="AY5239">
        <v>319.75469338638146</v>
      </c>
      <c r="AZ5239">
        <v>8.4595126274250587E-2</v>
      </c>
      <c r="BA5239">
        <v>421.29994999132742</v>
      </c>
      <c r="BB5239">
        <v>412.48929378624524</v>
      </c>
      <c r="BC5239">
        <v>1</v>
      </c>
      <c r="BD5239">
        <v>35.823948886687923</v>
      </c>
      <c r="BE5239">
        <v>95.261287500170852</v>
      </c>
      <c r="BF5239">
        <v>24.009558186007265</v>
      </c>
      <c r="BG5239">
        <v>5.0466565501024059</v>
      </c>
      <c r="BH5239">
        <v>432.86940676377264</v>
      </c>
      <c r="BI5239">
        <v>0.2</v>
      </c>
      <c r="BJ5239">
        <v>2456.9828656760355</v>
      </c>
      <c r="BK5239">
        <v>710.63029258604968</v>
      </c>
      <c r="BL5239">
        <v>876.89910727862514</v>
      </c>
      <c r="BM5239">
        <v>1096.9089378649865</v>
      </c>
      <c r="BN5239">
        <v>102.13674818823512</v>
      </c>
      <c r="BO5239">
        <v>29.902481952789241</v>
      </c>
      <c r="BP5239">
        <v>1.4519848109260488E-2</v>
      </c>
      <c r="BQ5239">
        <v>100</v>
      </c>
      <c r="BR5239">
        <v>309.83322947657155</v>
      </c>
      <c r="BS5239">
        <v>5.5137387370135973E-2</v>
      </c>
      <c r="BT5239">
        <v>3.0598635112257146E-4</v>
      </c>
      <c r="BU5239">
        <v>0</v>
      </c>
      <c r="BV5239">
        <v>0.4919169459726298</v>
      </c>
      <c r="BW5239">
        <v>12.878213677380366</v>
      </c>
      <c r="BX5239">
        <v>34.417337842765008</v>
      </c>
      <c r="BY5239">
        <v>31.185560837963568</v>
      </c>
      <c r="BZ5239">
        <v>1131.5650511105387</v>
      </c>
      <c r="CA5239">
        <v>308.57968693510344</v>
      </c>
      <c r="CB5239">
        <v>235.78656139316519</v>
      </c>
      <c r="CC5239" s="156">
        <v>1.01</v>
      </c>
      <c r="CD5239">
        <v>2070</v>
      </c>
      <c r="CE5239">
        <v>9.956303901534902E-2</v>
      </c>
      <c r="CF5239">
        <v>3.4494600130765418</v>
      </c>
      <c r="CG5239">
        <v>0.12688953823192839</v>
      </c>
      <c r="CH5239">
        <v>-2.0349106920811364</v>
      </c>
      <c r="CI5239" t="s">
        <v>479</v>
      </c>
    </row>
    <row r="5240" spans="47:87" x14ac:dyDescent="0.3">
      <c r="AU5240">
        <v>0.3</v>
      </c>
      <c r="AV5240">
        <v>20.090259670837714</v>
      </c>
      <c r="AW5240">
        <v>0.28161501477266138</v>
      </c>
      <c r="AX5240">
        <v>1.4421978511593092</v>
      </c>
      <c r="AY5240">
        <v>288.11072564252726</v>
      </c>
      <c r="AZ5240">
        <v>9.6771116413801095E-2</v>
      </c>
      <c r="BA5240">
        <v>372.61134144742431</v>
      </c>
      <c r="BB5240">
        <v>319.54119849423336</v>
      </c>
      <c r="BC5240">
        <v>1</v>
      </c>
      <c r="BD5240">
        <v>36.918621831060435</v>
      </c>
      <c r="BE5240">
        <v>90.298880578635647</v>
      </c>
      <c r="BF5240">
        <v>15.879094190908628</v>
      </c>
      <c r="BG5240">
        <v>7.3808115443782922</v>
      </c>
      <c r="BH5240">
        <v>408.17476300675082</v>
      </c>
      <c r="BI5240">
        <v>0.20000000000000004</v>
      </c>
      <c r="BJ5240">
        <v>3100.0674633230547</v>
      </c>
      <c r="BK5240">
        <v>674.94103650488137</v>
      </c>
      <c r="BL5240">
        <v>831.26426992778136</v>
      </c>
      <c r="BM5240">
        <v>906.96918301351263</v>
      </c>
      <c r="BN5240">
        <v>112.67704139993219</v>
      </c>
      <c r="BO5240">
        <v>25.467518533096662</v>
      </c>
      <c r="BP5240">
        <v>4.0798483593090754E-2</v>
      </c>
      <c r="BQ5240">
        <v>100</v>
      </c>
      <c r="BR5240">
        <v>333.05105025705694</v>
      </c>
      <c r="BS5240">
        <v>5.2235202003602488E-2</v>
      </c>
      <c r="BT5240">
        <v>3.0430791116619444E-4</v>
      </c>
      <c r="BU5240">
        <v>0</v>
      </c>
      <c r="BV5240">
        <v>0.53873149348181915</v>
      </c>
      <c r="BW5240">
        <v>12.962441451743903</v>
      </c>
      <c r="BX5240">
        <v>38.164425575774857</v>
      </c>
      <c r="BY5240">
        <v>28.080691835669533</v>
      </c>
      <c r="BZ5240">
        <v>923.51936055509054</v>
      </c>
      <c r="CA5240">
        <v>333.90032081117602</v>
      </c>
      <c r="CB5240">
        <v>226.90264328292548</v>
      </c>
      <c r="CC5240" s="156">
        <v>0.85</v>
      </c>
      <c r="CD5240">
        <v>1360</v>
      </c>
      <c r="CE5240">
        <v>0.25823648386226639</v>
      </c>
      <c r="CF5240">
        <v>7.8739432818472572</v>
      </c>
      <c r="CG5240">
        <v>0.3150527332027116</v>
      </c>
      <c r="CH5240">
        <v>37.486585576731393</v>
      </c>
      <c r="CI5240">
        <v>5</v>
      </c>
    </row>
    <row r="5241" spans="47:87" x14ac:dyDescent="0.3">
      <c r="AU5241">
        <v>0.3</v>
      </c>
      <c r="AV5241">
        <v>16.938501816570849</v>
      </c>
      <c r="AW5241">
        <v>0.28891567415924413</v>
      </c>
      <c r="AX5241">
        <v>1.446393943433927</v>
      </c>
      <c r="AY5241">
        <v>304.68304479546043</v>
      </c>
      <c r="AZ5241">
        <v>0.10121775595561727</v>
      </c>
      <c r="BA5241">
        <v>466.50273168099892</v>
      </c>
      <c r="BB5241">
        <v>390.69265819162808</v>
      </c>
      <c r="BC5241">
        <v>1</v>
      </c>
      <c r="BD5241">
        <v>48.043311701366761</v>
      </c>
      <c r="BE5241">
        <v>107.43165690941642</v>
      </c>
      <c r="BF5241">
        <v>2.474243535049311</v>
      </c>
      <c r="BG5241">
        <v>5.5929466329958677</v>
      </c>
      <c r="BH5241">
        <v>448.43401789490918</v>
      </c>
      <c r="BI5241">
        <v>0.19999999999999996</v>
      </c>
      <c r="BJ5241">
        <v>2193.1186157565803</v>
      </c>
      <c r="BK5241">
        <v>686.85226764901972</v>
      </c>
      <c r="BL5241">
        <v>812.8356014161933</v>
      </c>
      <c r="BM5241">
        <v>1027.8999657279055</v>
      </c>
      <c r="BN5241">
        <v>187.74796848030584</v>
      </c>
      <c r="BO5241">
        <v>26.31229583081473</v>
      </c>
      <c r="BP5241">
        <v>1.945260097757328E-2</v>
      </c>
      <c r="BQ5241">
        <v>100</v>
      </c>
      <c r="BR5241">
        <v>353.453436757872</v>
      </c>
      <c r="BS5241">
        <v>5.3111115550468428E-2</v>
      </c>
      <c r="BT5241">
        <v>3.0872455186808212E-4</v>
      </c>
      <c r="BU5241">
        <v>50.643490583304093</v>
      </c>
      <c r="BV5241">
        <v>0.5490000522618701</v>
      </c>
      <c r="BW5241">
        <v>14.661099892911917</v>
      </c>
      <c r="BX5241">
        <v>36.875748993776028</v>
      </c>
      <c r="BY5241">
        <v>40.010755831488403</v>
      </c>
      <c r="BZ5241">
        <v>962.86026766275734</v>
      </c>
      <c r="CA5241">
        <v>307.72725652427079</v>
      </c>
      <c r="CB5241">
        <v>237.26856891278584</v>
      </c>
      <c r="CC5241" s="156">
        <v>1.08</v>
      </c>
      <c r="CD5241">
        <v>580</v>
      </c>
      <c r="CE5241">
        <v>0.19111692427955651</v>
      </c>
      <c r="CF5241">
        <v>7.0186996055136293</v>
      </c>
      <c r="CG5241">
        <v>0.24913055980766774</v>
      </c>
      <c r="CH5241">
        <v>16.665629797001998</v>
      </c>
      <c r="CI5241">
        <v>7</v>
      </c>
    </row>
    <row r="5242" spans="47:87" x14ac:dyDescent="0.3">
      <c r="AU5242">
        <v>0.3</v>
      </c>
      <c r="AV5242">
        <v>22.345391096130232</v>
      </c>
      <c r="AW5242">
        <v>0.32741041455471959</v>
      </c>
      <c r="AX5242">
        <v>2.0989213655665147</v>
      </c>
      <c r="AY5242">
        <v>334.04121254462336</v>
      </c>
      <c r="AZ5242">
        <v>9.5867292430664969E-2</v>
      </c>
      <c r="BA5242">
        <v>403.01605535953104</v>
      </c>
      <c r="BB5242">
        <v>379.72393493649685</v>
      </c>
      <c r="BC5242">
        <v>1</v>
      </c>
      <c r="BD5242">
        <v>40.227311663734199</v>
      </c>
      <c r="BE5242">
        <v>115.50255510309076</v>
      </c>
      <c r="BF5242">
        <v>15.850393206121776</v>
      </c>
      <c r="BG5242">
        <v>4.6498306322948944</v>
      </c>
      <c r="BH5242">
        <v>472.5862039161434</v>
      </c>
      <c r="BI5242">
        <v>0.19999999999999993</v>
      </c>
      <c r="BJ5242">
        <v>2264.2845674412752</v>
      </c>
      <c r="BK5242">
        <v>700.84905208724331</v>
      </c>
      <c r="BL5242">
        <v>883.52442412179437</v>
      </c>
      <c r="BM5242">
        <v>1156.6878047887028</v>
      </c>
      <c r="BN5242">
        <v>195.64015082351494</v>
      </c>
      <c r="BO5242">
        <v>29.493402345691152</v>
      </c>
      <c r="BP5242">
        <v>6.1537337999879822E-2</v>
      </c>
      <c r="BQ5242">
        <v>100</v>
      </c>
      <c r="BR5242">
        <v>350.56088102342375</v>
      </c>
      <c r="BS5242">
        <v>5.7205781618711787E-2</v>
      </c>
      <c r="BT5242">
        <v>2.9459956451131697E-4</v>
      </c>
      <c r="BU5242">
        <v>0</v>
      </c>
      <c r="BV5242">
        <v>0.5710522059809312</v>
      </c>
      <c r="BW5242">
        <v>14.419489963468093</v>
      </c>
      <c r="BX5242">
        <v>35.733675391843946</v>
      </c>
      <c r="BY5242">
        <v>35.695832047024105</v>
      </c>
      <c r="BZ5242">
        <v>1189.1778982066244</v>
      </c>
      <c r="CA5242">
        <v>260.65929721364171</v>
      </c>
      <c r="CB5242">
        <v>214.43011168451983</v>
      </c>
      <c r="CC5242" s="156">
        <v>1.06</v>
      </c>
      <c r="CD5242">
        <v>1370</v>
      </c>
      <c r="CE5242">
        <v>0.15029129741606884</v>
      </c>
      <c r="CF5242">
        <v>6.1701124410070225</v>
      </c>
      <c r="CG5242">
        <v>0.19981623850097677</v>
      </c>
      <c r="CH5242">
        <v>6.9608773130510464</v>
      </c>
      <c r="CI5242">
        <v>11</v>
      </c>
    </row>
    <row r="5243" spans="47:87" x14ac:dyDescent="0.3">
      <c r="AU5243">
        <v>0.3</v>
      </c>
      <c r="AV5243">
        <v>19.776117862031096</v>
      </c>
      <c r="AW5243">
        <v>0.30027401622069666</v>
      </c>
      <c r="AX5243">
        <v>1.0329651317744499</v>
      </c>
      <c r="AY5243">
        <v>350.54821708274733</v>
      </c>
      <c r="AZ5243">
        <v>8.7020413284376236E-2</v>
      </c>
      <c r="BA5243">
        <v>459.27741837469705</v>
      </c>
      <c r="BB5243">
        <v>351.74687297479772</v>
      </c>
      <c r="BC5243">
        <v>1</v>
      </c>
      <c r="BD5243">
        <v>43.518391243679602</v>
      </c>
      <c r="BE5243">
        <v>92.477111334475751</v>
      </c>
      <c r="BF5243">
        <v>23.793759463090467</v>
      </c>
      <c r="BG5243">
        <v>5.0297164454036105</v>
      </c>
      <c r="BH5243">
        <v>410.54505246600394</v>
      </c>
      <c r="BI5243">
        <v>0.20000000000000004</v>
      </c>
      <c r="BJ5243">
        <v>2689.1481228288399</v>
      </c>
      <c r="BK5243">
        <v>682.40032134532146</v>
      </c>
      <c r="BL5243">
        <v>903.6608123368718</v>
      </c>
      <c r="BM5243">
        <v>1015.1692799625491</v>
      </c>
      <c r="BN5243">
        <v>138.212878414903</v>
      </c>
      <c r="BO5243">
        <v>27.22141732790891</v>
      </c>
      <c r="BP5243">
        <v>3.5511436904667626E-2</v>
      </c>
      <c r="BQ5243">
        <v>100</v>
      </c>
      <c r="BR5243">
        <v>361.86052107390691</v>
      </c>
      <c r="BS5243">
        <v>5.9676505456789382E-2</v>
      </c>
      <c r="BT5243">
        <v>3.1785686227754536E-4</v>
      </c>
      <c r="BU5243">
        <v>1.1843854309536981</v>
      </c>
      <c r="BV5243">
        <v>0.54669861849827461</v>
      </c>
      <c r="BW5243">
        <v>14.481666032217586</v>
      </c>
      <c r="BX5243">
        <v>36.567360608355798</v>
      </c>
      <c r="BY5243">
        <v>34.927824704317359</v>
      </c>
      <c r="BZ5243">
        <v>1052.9477922640035</v>
      </c>
      <c r="CA5243">
        <v>156.85503972750155</v>
      </c>
      <c r="CB5243">
        <v>246.59904717508567</v>
      </c>
      <c r="CC5243" s="156">
        <v>0.92</v>
      </c>
      <c r="CD5243">
        <v>1910</v>
      </c>
      <c r="CE5243">
        <v>0.13337103123442273</v>
      </c>
      <c r="CF5243">
        <v>4.9077122161198563</v>
      </c>
      <c r="CG5243">
        <v>0.16326911863681046</v>
      </c>
      <c r="CH5243">
        <v>10.075821222952014</v>
      </c>
      <c r="CI5243">
        <v>11</v>
      </c>
    </row>
    <row r="5244" spans="47:87" x14ac:dyDescent="0.3">
      <c r="AU5244">
        <v>0.3</v>
      </c>
      <c r="AV5244">
        <v>18.578161567958581</v>
      </c>
      <c r="AW5244">
        <v>0.33431310963757033</v>
      </c>
      <c r="AX5244">
        <v>1.2194152478375495</v>
      </c>
      <c r="AY5244">
        <v>294.94095964604554</v>
      </c>
      <c r="AZ5244">
        <v>9.0731804855678846E-2</v>
      </c>
      <c r="BA5244">
        <v>484.58016309093847</v>
      </c>
      <c r="BB5244">
        <v>304.55827430937603</v>
      </c>
      <c r="BC5244">
        <v>1</v>
      </c>
      <c r="BD5244">
        <v>49.103715494369553</v>
      </c>
      <c r="BE5244">
        <v>114.45048032189344</v>
      </c>
      <c r="BF5244">
        <v>12.150540287167173</v>
      </c>
      <c r="BG5244">
        <v>6.0174409164600968</v>
      </c>
      <c r="BH5244">
        <v>404.51197279849794</v>
      </c>
      <c r="BI5244">
        <v>0.20000000000000009</v>
      </c>
      <c r="BJ5244">
        <v>2539.363396551063</v>
      </c>
      <c r="BK5244">
        <v>691.86666480894132</v>
      </c>
      <c r="BL5244">
        <v>963.39133852068358</v>
      </c>
      <c r="BM5244">
        <v>1191.2095133653211</v>
      </c>
      <c r="BN5244">
        <v>181.84166087282884</v>
      </c>
      <c r="BO5244">
        <v>30.337309316794677</v>
      </c>
      <c r="BP5244">
        <v>3.5918147795180856E-2</v>
      </c>
      <c r="BQ5244">
        <v>100</v>
      </c>
      <c r="BR5244">
        <v>282.65857866758898</v>
      </c>
      <c r="BS5244">
        <v>5.5589554183326929E-2</v>
      </c>
      <c r="BT5244">
        <v>3.1028014423174771E-4</v>
      </c>
      <c r="BU5244">
        <v>8.4952292482191059</v>
      </c>
      <c r="BV5244">
        <v>0.53140012578877482</v>
      </c>
      <c r="BW5244">
        <v>13.793890570624635</v>
      </c>
      <c r="BX5244">
        <v>35.732698240582749</v>
      </c>
      <c r="BY5244">
        <v>35.99016481183935</v>
      </c>
      <c r="BZ5244">
        <v>978.43579114593661</v>
      </c>
      <c r="CA5244">
        <v>229.04276356697082</v>
      </c>
      <c r="CB5244">
        <v>209.91618491202476</v>
      </c>
      <c r="CC5244" s="156">
        <v>0.96</v>
      </c>
      <c r="CD5244">
        <v>2410</v>
      </c>
      <c r="CE5244">
        <v>3.2729495125590091E-2</v>
      </c>
      <c r="CF5244">
        <v>1.8771101132476504</v>
      </c>
      <c r="CG5244">
        <v>7.7829079997094333E-2</v>
      </c>
      <c r="CH5244">
        <v>-8.7996050649606605</v>
      </c>
      <c r="CI5244" t="s">
        <v>479</v>
      </c>
    </row>
    <row r="5245" spans="47:87" x14ac:dyDescent="0.3">
      <c r="AU5245">
        <v>0.3</v>
      </c>
      <c r="AV5245">
        <v>19.85474727262838</v>
      </c>
      <c r="AW5245">
        <v>0.32326820274314755</v>
      </c>
      <c r="AX5245">
        <v>1.5756223536022671</v>
      </c>
      <c r="AY5245">
        <v>301.36108392457464</v>
      </c>
      <c r="AZ5245">
        <v>0.10260004337657873</v>
      </c>
      <c r="BA5245">
        <v>495.84789377064078</v>
      </c>
      <c r="BB5245">
        <v>410.26622952516806</v>
      </c>
      <c r="BC5245">
        <v>1</v>
      </c>
      <c r="BD5245">
        <v>44.762835408343818</v>
      </c>
      <c r="BE5245">
        <v>117.01839870897076</v>
      </c>
      <c r="BF5245">
        <v>27.027117229178796</v>
      </c>
      <c r="BG5245">
        <v>4.1354945251597872</v>
      </c>
      <c r="BH5245">
        <v>438.53702417854782</v>
      </c>
      <c r="BI5245">
        <v>0.20000000000000004</v>
      </c>
      <c r="BJ5245">
        <v>2413.4621870674046</v>
      </c>
      <c r="BK5245">
        <v>710.84164221749995</v>
      </c>
      <c r="BL5245">
        <v>890.4960254338996</v>
      </c>
      <c r="BM5245">
        <v>875.89268206673398</v>
      </c>
      <c r="BN5245">
        <v>129.18237481345886</v>
      </c>
      <c r="BO5245">
        <v>29.089014583577946</v>
      </c>
      <c r="BP5245">
        <v>6.4512712451334928E-2</v>
      </c>
      <c r="BQ5245">
        <v>100</v>
      </c>
      <c r="BR5245">
        <v>297.32915768179839</v>
      </c>
      <c r="BS5245">
        <v>5.4754119542178487E-2</v>
      </c>
      <c r="BT5245">
        <v>3.1600109871000691E-4</v>
      </c>
      <c r="BU5245">
        <v>37.925807274620745</v>
      </c>
      <c r="BV5245">
        <v>0.57547567684450662</v>
      </c>
      <c r="BW5245">
        <v>13.466997002946396</v>
      </c>
      <c r="BX5245">
        <v>33.64060547833931</v>
      </c>
      <c r="BY5245">
        <v>36.098200935052112</v>
      </c>
      <c r="BZ5245">
        <v>888.90301305516709</v>
      </c>
      <c r="CA5245">
        <v>256.08506119833385</v>
      </c>
      <c r="CB5245">
        <v>213.25876943184653</v>
      </c>
      <c r="CC5245" s="156">
        <v>1.36</v>
      </c>
      <c r="CD5245">
        <v>720</v>
      </c>
      <c r="CE5245">
        <v>0.13958784991967299</v>
      </c>
      <c r="CF5245">
        <v>5.4289955102448859</v>
      </c>
      <c r="CG5245">
        <v>0.18435394841472227</v>
      </c>
      <c r="CH5245">
        <v>11.968466540390374</v>
      </c>
      <c r="CI5245">
        <v>10</v>
      </c>
    </row>
    <row r="5246" spans="47:87" x14ac:dyDescent="0.3">
      <c r="AU5246">
        <v>0.3</v>
      </c>
      <c r="AV5246">
        <v>19.332638152585183</v>
      </c>
      <c r="AW5246">
        <v>0.22390962342095999</v>
      </c>
      <c r="AX5246">
        <v>1.2498745429083986</v>
      </c>
      <c r="AY5246">
        <v>350.7499035083589</v>
      </c>
      <c r="AZ5246">
        <v>9.4215943560502821E-2</v>
      </c>
      <c r="BA5246">
        <v>359.22448013941869</v>
      </c>
      <c r="BB5246">
        <v>337.55280835306229</v>
      </c>
      <c r="BC5246">
        <v>1</v>
      </c>
      <c r="BD5246">
        <v>45.001966264893632</v>
      </c>
      <c r="BE5246">
        <v>109.31702910531935</v>
      </c>
      <c r="BF5246">
        <v>16.825172237552515</v>
      </c>
      <c r="BG5246">
        <v>5.7973632090583624</v>
      </c>
      <c r="BH5246">
        <v>435.48922485950095</v>
      </c>
      <c r="BI5246">
        <v>0.19999999999999998</v>
      </c>
      <c r="BJ5246">
        <v>2627.8648922530583</v>
      </c>
      <c r="BK5246">
        <v>684.45932511485012</v>
      </c>
      <c r="BL5246">
        <v>932.90448019719349</v>
      </c>
      <c r="BM5246">
        <v>1165.9482581587574</v>
      </c>
      <c r="BN5246">
        <v>219.08127304619921</v>
      </c>
      <c r="BO5246">
        <v>19.958738826489775</v>
      </c>
      <c r="BP5246">
        <v>6.7576167059648612E-2</v>
      </c>
      <c r="BQ5246">
        <v>100</v>
      </c>
      <c r="BR5246">
        <v>380.45652049985631</v>
      </c>
      <c r="BS5246">
        <v>6.0373801719616059E-2</v>
      </c>
      <c r="BT5246">
        <v>3.2781078363040622E-4</v>
      </c>
      <c r="BU5246">
        <v>0</v>
      </c>
      <c r="BV5246">
        <v>0.56239665901937685</v>
      </c>
      <c r="BW5246">
        <v>15.020818666681498</v>
      </c>
      <c r="BX5246">
        <v>35.537617383326292</v>
      </c>
      <c r="BY5246">
        <v>33.441280004957243</v>
      </c>
      <c r="BZ5246">
        <v>1309.6860980567426</v>
      </c>
      <c r="CA5246">
        <v>341.73678241981236</v>
      </c>
      <c r="CB5246">
        <v>250.15625676610762</v>
      </c>
      <c r="CC5246" s="156">
        <v>1.04</v>
      </c>
      <c r="CD5246">
        <v>2230</v>
      </c>
      <c r="CE5246">
        <v>8.5362565413098501E-3</v>
      </c>
      <c r="CF5246">
        <v>1.8695651986131328</v>
      </c>
      <c r="CG5246">
        <v>6.1025522921178355E-2</v>
      </c>
      <c r="CH5246">
        <v>-14.151741093816195</v>
      </c>
      <c r="CI5246" t="s">
        <v>479</v>
      </c>
    </row>
    <row r="5247" spans="47:87" x14ac:dyDescent="0.3">
      <c r="AU5247">
        <v>0.3</v>
      </c>
      <c r="AV5247">
        <v>20.277538404445593</v>
      </c>
      <c r="AW5247">
        <v>0.33407124331981081</v>
      </c>
      <c r="AX5247">
        <v>1.6687673430365895</v>
      </c>
      <c r="AY5247">
        <v>339.76754757292008</v>
      </c>
      <c r="AZ5247">
        <v>9.8767531202715225E-2</v>
      </c>
      <c r="BA5247">
        <v>455.61911910745386</v>
      </c>
      <c r="BB5247">
        <v>311.09342231024317</v>
      </c>
      <c r="BC5247">
        <v>1</v>
      </c>
      <c r="BD5247">
        <v>42.088848001391568</v>
      </c>
      <c r="BE5247">
        <v>101.40872882675114</v>
      </c>
      <c r="BF5247">
        <v>19.27585556918147</v>
      </c>
      <c r="BG5247">
        <v>4.3492897645203961</v>
      </c>
      <c r="BH5247">
        <v>417.77288984496806</v>
      </c>
      <c r="BI5247">
        <v>0.19999999999999996</v>
      </c>
      <c r="BJ5247">
        <v>2820.3021795533255</v>
      </c>
      <c r="BK5247">
        <v>687.62481969976943</v>
      </c>
      <c r="BL5247">
        <v>836.46674461850978</v>
      </c>
      <c r="BM5247">
        <v>943.13057441313538</v>
      </c>
      <c r="BN5247">
        <v>172.84945346827456</v>
      </c>
      <c r="BO5247">
        <v>30.370600515274862</v>
      </c>
      <c r="BP5247">
        <v>2.914987130768916E-2</v>
      </c>
      <c r="BQ5247">
        <v>100</v>
      </c>
      <c r="BR5247">
        <v>359.79591884425838</v>
      </c>
      <c r="BS5247">
        <v>5.4971328352505205E-2</v>
      </c>
      <c r="BT5247">
        <v>3.1492019269648957E-4</v>
      </c>
      <c r="BU5247">
        <v>0</v>
      </c>
      <c r="BV5247">
        <v>0.50251118222928137</v>
      </c>
      <c r="BW5247">
        <v>15.630878643279509</v>
      </c>
      <c r="BX5247">
        <v>36.679284331143123</v>
      </c>
      <c r="BY5247">
        <v>31.233084142435505</v>
      </c>
      <c r="BZ5247">
        <v>999.10455011447073</v>
      </c>
      <c r="CA5247">
        <v>446.36832223953706</v>
      </c>
      <c r="CB5247">
        <v>239.16080033855224</v>
      </c>
      <c r="CC5247" s="156">
        <v>0.74</v>
      </c>
      <c r="CD5247">
        <v>1050</v>
      </c>
      <c r="CE5247">
        <v>0.27391642911579295</v>
      </c>
      <c r="CF5247">
        <v>9.3164622912458395</v>
      </c>
      <c r="CG5247">
        <v>0.33469305906313884</v>
      </c>
      <c r="CH5247">
        <v>49.599982091283167</v>
      </c>
      <c r="CI5247">
        <v>4</v>
      </c>
    </row>
    <row r="5248" spans="47:87" x14ac:dyDescent="0.3">
      <c r="AU5248">
        <v>0.3</v>
      </c>
      <c r="AV5248">
        <v>18.58285262833353</v>
      </c>
      <c r="AW5248">
        <v>0.37322516348522505</v>
      </c>
      <c r="AX5248">
        <v>1.0417832423256237</v>
      </c>
      <c r="AY5248">
        <v>312.51437079062822</v>
      </c>
      <c r="AZ5248">
        <v>0.11064433234322893</v>
      </c>
      <c r="BA5248">
        <v>407.63982999261896</v>
      </c>
      <c r="BB5248">
        <v>300.86820129702107</v>
      </c>
      <c r="BC5248">
        <v>1</v>
      </c>
      <c r="BD5248">
        <v>32.565763127552273</v>
      </c>
      <c r="BE5248">
        <v>101.90097643591774</v>
      </c>
      <c r="BF5248">
        <v>5.7792211888889833</v>
      </c>
      <c r="BG5248">
        <v>5.1226686851097289</v>
      </c>
      <c r="BH5248">
        <v>347.51124443652151</v>
      </c>
      <c r="BI5248">
        <v>0.20000000000000007</v>
      </c>
      <c r="BJ5248">
        <v>2485.8685117309333</v>
      </c>
      <c r="BK5248">
        <v>703.93151856266434</v>
      </c>
      <c r="BL5248">
        <v>944.04638486187037</v>
      </c>
      <c r="BM5248">
        <v>1211.6338339990327</v>
      </c>
      <c r="BN5248">
        <v>197.8322811455688</v>
      </c>
      <c r="BO5248">
        <v>33.857450781260489</v>
      </c>
      <c r="BP5248">
        <v>4.1380991729787091E-2</v>
      </c>
      <c r="BQ5248">
        <v>100</v>
      </c>
      <c r="BR5248">
        <v>364.38408997770853</v>
      </c>
      <c r="BS5248">
        <v>5.4469559671104111E-2</v>
      </c>
      <c r="BT5248">
        <v>2.8906036331522274E-4</v>
      </c>
      <c r="BU5248">
        <v>21.530953107110903</v>
      </c>
      <c r="BV5248">
        <v>0.58955565097777618</v>
      </c>
      <c r="BW5248">
        <v>14.315411505135707</v>
      </c>
      <c r="BX5248">
        <v>37.883313828795352</v>
      </c>
      <c r="BY5248">
        <v>33.718135843062271</v>
      </c>
      <c r="BZ5248">
        <v>1121.325042248146</v>
      </c>
      <c r="CA5248">
        <v>445.01694754323535</v>
      </c>
      <c r="CB5248">
        <v>231.04944137812421</v>
      </c>
      <c r="CC5248" s="156">
        <v>0.89</v>
      </c>
      <c r="CD5248">
        <v>1890</v>
      </c>
      <c r="CE5248">
        <v>0.16530556139820551</v>
      </c>
      <c r="CF5248">
        <v>5.2804060272311331</v>
      </c>
      <c r="CG5248">
        <v>0.20231506214948444</v>
      </c>
      <c r="CH5248">
        <v>6.3916011457669724</v>
      </c>
      <c r="CI5248">
        <v>10</v>
      </c>
    </row>
    <row r="5249" spans="47:87" x14ac:dyDescent="0.3">
      <c r="AU5249">
        <v>0.3</v>
      </c>
      <c r="AV5249">
        <v>19.9540280341567</v>
      </c>
      <c r="AW5249">
        <v>0.29856409685204571</v>
      </c>
      <c r="AX5249">
        <v>0.75897306549820653</v>
      </c>
      <c r="AY5249">
        <v>332.68814545565772</v>
      </c>
      <c r="AZ5249">
        <v>0.1014851563045623</v>
      </c>
      <c r="BA5249">
        <v>462.97205458841182</v>
      </c>
      <c r="BB5249">
        <v>244.06718124279749</v>
      </c>
      <c r="BC5249">
        <v>1</v>
      </c>
      <c r="BD5249">
        <v>43.400597578516425</v>
      </c>
      <c r="BE5249">
        <v>88.960729118013433</v>
      </c>
      <c r="BF5249">
        <v>13.486226351611824</v>
      </c>
      <c r="BG5249">
        <v>5.7007007581778</v>
      </c>
      <c r="BH5249">
        <v>452.97578991230336</v>
      </c>
      <c r="BI5249">
        <v>0.19999999999999998</v>
      </c>
      <c r="BJ5249">
        <v>2822.8269381205314</v>
      </c>
      <c r="BK5249">
        <v>691.29473656647326</v>
      </c>
      <c r="BL5249">
        <v>890.63903265100953</v>
      </c>
      <c r="BM5249">
        <v>1060.8345397493226</v>
      </c>
      <c r="BN5249">
        <v>219.20634471813247</v>
      </c>
      <c r="BO5249">
        <v>27.153398128723516</v>
      </c>
      <c r="BP5249">
        <v>2.4680409299409165E-2</v>
      </c>
      <c r="BQ5249">
        <v>100</v>
      </c>
      <c r="BR5249">
        <v>307.35591066275202</v>
      </c>
      <c r="BS5249">
        <v>5.3782151338793785E-2</v>
      </c>
      <c r="BT5249">
        <v>3.1205715452371628E-4</v>
      </c>
      <c r="BU5249">
        <v>0</v>
      </c>
      <c r="BV5249">
        <v>0.57091919961555804</v>
      </c>
      <c r="BW5249">
        <v>15.307606022570749</v>
      </c>
      <c r="BX5249">
        <v>33.888455347869197</v>
      </c>
      <c r="BY5249">
        <v>33.532072995391523</v>
      </c>
      <c r="BZ5249">
        <v>897.24072669804252</v>
      </c>
      <c r="CA5249">
        <v>322.95332543189687</v>
      </c>
      <c r="CB5249">
        <v>219.63536922696224</v>
      </c>
      <c r="CC5249" s="156">
        <v>0.86</v>
      </c>
      <c r="CD5249">
        <v>1990</v>
      </c>
      <c r="CE5249">
        <v>0.14151636357471231</v>
      </c>
      <c r="CF5249">
        <v>4.6622791010084468</v>
      </c>
      <c r="CG5249">
        <v>0.18314022588540657</v>
      </c>
      <c r="CH5249">
        <v>7.7928562360527103</v>
      </c>
      <c r="CI5249">
        <v>11</v>
      </c>
    </row>
    <row r="5250" spans="47:87" x14ac:dyDescent="0.3">
      <c r="AU5250">
        <v>0.3</v>
      </c>
      <c r="AV5250">
        <v>21.066490797819885</v>
      </c>
      <c r="AW5250">
        <v>0.28321613741221185</v>
      </c>
      <c r="AX5250">
        <v>1.5442552565250298</v>
      </c>
      <c r="AY5250">
        <v>346.38778061843232</v>
      </c>
      <c r="AZ5250">
        <v>9.95470875352229E-2</v>
      </c>
      <c r="BA5250">
        <v>415.15183289483349</v>
      </c>
      <c r="BB5250">
        <v>304.79985967372772</v>
      </c>
      <c r="BC5250">
        <v>1</v>
      </c>
      <c r="BD5250">
        <v>36.455493787082375</v>
      </c>
      <c r="BE5250">
        <v>97.430185729446947</v>
      </c>
      <c r="BF5250">
        <v>14.984403922623459</v>
      </c>
      <c r="BG5250">
        <v>3.9387251193503889</v>
      </c>
      <c r="BH5250">
        <v>407.91303333568374</v>
      </c>
      <c r="BI5250">
        <v>0.2</v>
      </c>
      <c r="BJ5250">
        <v>3169.7606843987764</v>
      </c>
      <c r="BK5250">
        <v>678.44548618564863</v>
      </c>
      <c r="BL5250">
        <v>864.43883930048605</v>
      </c>
      <c r="BM5250">
        <v>1036.6460613764668</v>
      </c>
      <c r="BN5250">
        <v>139.93119798947797</v>
      </c>
      <c r="BO5250">
        <v>25.661925356556473</v>
      </c>
      <c r="BP5250">
        <v>3.4999617053435836E-2</v>
      </c>
      <c r="BQ5250">
        <v>100</v>
      </c>
      <c r="BR5250">
        <v>353.06631830873374</v>
      </c>
      <c r="BS5250">
        <v>5.0958122385326168E-2</v>
      </c>
      <c r="BT5250">
        <v>2.7929180239517426E-4</v>
      </c>
      <c r="BU5250">
        <v>0</v>
      </c>
      <c r="BV5250">
        <v>0.5356070364216543</v>
      </c>
      <c r="BW5250">
        <v>15.31957485475739</v>
      </c>
      <c r="BX5250">
        <v>36.647056877362914</v>
      </c>
      <c r="BY5250">
        <v>32.7971696007303</v>
      </c>
      <c r="BZ5250">
        <v>627.16366969383307</v>
      </c>
      <c r="CA5250">
        <v>307.1244307408387</v>
      </c>
      <c r="CB5250">
        <v>238.24994357971892</v>
      </c>
      <c r="CC5250" s="156">
        <v>0.91</v>
      </c>
      <c r="CD5250">
        <v>2770</v>
      </c>
      <c r="CE5250">
        <v>-1.6211756192982207E-2</v>
      </c>
      <c r="CF5250">
        <v>1.0514392257835965</v>
      </c>
      <c r="CG5250">
        <v>4.4311247140102601E-2</v>
      </c>
      <c r="CH5250">
        <v>-14.322099987847908</v>
      </c>
      <c r="CI5250" t="s">
        <v>479</v>
      </c>
    </row>
    <row r="5251" spans="47:87" x14ac:dyDescent="0.3">
      <c r="AU5251">
        <v>0.3</v>
      </c>
      <c r="AV5251">
        <v>19.640611178231438</v>
      </c>
      <c r="AW5251">
        <v>0.32549690636005363</v>
      </c>
      <c r="AX5251">
        <v>1.4036666081820939</v>
      </c>
      <c r="AY5251">
        <v>338.71931542181943</v>
      </c>
      <c r="AZ5251">
        <v>0.11105284914738987</v>
      </c>
      <c r="BA5251">
        <v>378.6690088415462</v>
      </c>
      <c r="BB5251">
        <v>313.45814294117565</v>
      </c>
      <c r="BC5251">
        <v>1</v>
      </c>
      <c r="BD5251">
        <v>40.711229330035842</v>
      </c>
      <c r="BE5251">
        <v>111.77224225032828</v>
      </c>
      <c r="BF5251">
        <v>9.7307326381415731</v>
      </c>
      <c r="BG5251">
        <v>4.147746084893507</v>
      </c>
      <c r="BH5251">
        <v>402.84769633075337</v>
      </c>
      <c r="BI5251">
        <v>0.19999999999999998</v>
      </c>
      <c r="BJ5251">
        <v>2727.081829981254</v>
      </c>
      <c r="BK5251">
        <v>689.36509628128783</v>
      </c>
      <c r="BL5251">
        <v>910.31937576611574</v>
      </c>
      <c r="BM5251">
        <v>846.98179909143153</v>
      </c>
      <c r="BN5251">
        <v>102.64069669096462</v>
      </c>
      <c r="BO5251">
        <v>29.620921741718305</v>
      </c>
      <c r="BP5251">
        <v>2.4711430770819547E-2</v>
      </c>
      <c r="BQ5251">
        <v>100</v>
      </c>
      <c r="BR5251">
        <v>357.57235916989578</v>
      </c>
      <c r="BS5251">
        <v>5.7354018578985366E-2</v>
      </c>
      <c r="BT5251">
        <v>3.1165903524479888E-4</v>
      </c>
      <c r="BU5251">
        <v>0</v>
      </c>
      <c r="BV5251">
        <v>0.50865187378033194</v>
      </c>
      <c r="BW5251">
        <v>14.169376457335741</v>
      </c>
      <c r="BX5251">
        <v>35.872280595572974</v>
      </c>
      <c r="BY5251">
        <v>43.125072168489162</v>
      </c>
      <c r="BZ5251">
        <v>1173.5019903572934</v>
      </c>
      <c r="CA5251">
        <v>148.45016856304599</v>
      </c>
      <c r="CB5251">
        <v>236.70564608821624</v>
      </c>
      <c r="CC5251" s="156">
        <v>0.93</v>
      </c>
      <c r="CD5251">
        <v>1700</v>
      </c>
      <c r="CE5251">
        <v>0.26047479222157577</v>
      </c>
      <c r="CF5251">
        <v>7.329408098232749</v>
      </c>
      <c r="CG5251">
        <v>0.31499318744613991</v>
      </c>
      <c r="CH5251">
        <v>32.425403710840584</v>
      </c>
      <c r="CI5251">
        <v>5</v>
      </c>
    </row>
    <row r="5252" spans="47:87" x14ac:dyDescent="0.3">
      <c r="AU5252">
        <v>0.3</v>
      </c>
      <c r="AV5252">
        <v>19.947212386172524</v>
      </c>
      <c r="AW5252">
        <v>0.29948553551758528</v>
      </c>
      <c r="AX5252">
        <v>0.33721274546369084</v>
      </c>
      <c r="AY5252">
        <v>319.95110172985966</v>
      </c>
      <c r="AZ5252">
        <v>8.9965744967400813E-2</v>
      </c>
      <c r="BA5252">
        <v>530.54847091677595</v>
      </c>
      <c r="BB5252">
        <v>326.13115606127792</v>
      </c>
      <c r="BC5252">
        <v>1</v>
      </c>
      <c r="BD5252">
        <v>36.061658181862498</v>
      </c>
      <c r="BE5252">
        <v>97.776013174876226</v>
      </c>
      <c r="BF5252">
        <v>12.817603433793133</v>
      </c>
      <c r="BG5252">
        <v>5.6649900918708331</v>
      </c>
      <c r="BH5252">
        <v>406.08383720642161</v>
      </c>
      <c r="BI5252">
        <v>0.2</v>
      </c>
      <c r="BJ5252">
        <v>2306.6518463330776</v>
      </c>
      <c r="BK5252">
        <v>673.27441798092616</v>
      </c>
      <c r="BL5252">
        <v>855.88135616306954</v>
      </c>
      <c r="BM5252">
        <v>913.38029941216143</v>
      </c>
      <c r="BN5252">
        <v>161.9154434623878</v>
      </c>
      <c r="BO5252">
        <v>27.166939774974576</v>
      </c>
      <c r="BP5252">
        <v>3.3339649269244549E-2</v>
      </c>
      <c r="BQ5252">
        <v>100</v>
      </c>
      <c r="BR5252">
        <v>336.91334878785011</v>
      </c>
      <c r="BS5252">
        <v>5.6319469203025649E-2</v>
      </c>
      <c r="BT5252">
        <v>3.1792667283190814E-4</v>
      </c>
      <c r="BU5252">
        <v>0</v>
      </c>
      <c r="BV5252">
        <v>0.52160269162722828</v>
      </c>
      <c r="BW5252">
        <v>14.93841752936339</v>
      </c>
      <c r="BX5252">
        <v>35.803561180430414</v>
      </c>
      <c r="BY5252">
        <v>27.950805710932361</v>
      </c>
      <c r="BZ5252">
        <v>1096.2708428154062</v>
      </c>
      <c r="CA5252">
        <v>324.77955087470775</v>
      </c>
      <c r="CB5252">
        <v>239.69586796190097</v>
      </c>
      <c r="CC5252" s="156">
        <v>1.08</v>
      </c>
      <c r="CD5252">
        <v>1810</v>
      </c>
      <c r="CE5252">
        <v>9.1169524149583792E-2</v>
      </c>
      <c r="CF5252">
        <v>4.6361372253170376</v>
      </c>
      <c r="CG5252">
        <v>0.13489915216065332</v>
      </c>
      <c r="CH5252">
        <v>-1.2906330046311736</v>
      </c>
      <c r="CI5252" t="s">
        <v>479</v>
      </c>
    </row>
    <row r="5253" spans="47:87" x14ac:dyDescent="0.3">
      <c r="AU5253">
        <v>0.3</v>
      </c>
      <c r="AV5253">
        <v>19.204009193991386</v>
      </c>
      <c r="AW5253">
        <v>0.26273343202603272</v>
      </c>
      <c r="AX5253">
        <v>1.284308267203476</v>
      </c>
      <c r="AY5253">
        <v>345.82558471095524</v>
      </c>
      <c r="AZ5253">
        <v>8.9590478148775882E-2</v>
      </c>
      <c r="BA5253">
        <v>463.66541329732911</v>
      </c>
      <c r="BB5253">
        <v>351.70562066270963</v>
      </c>
      <c r="BC5253">
        <v>1</v>
      </c>
      <c r="BD5253">
        <v>46.409912708664784</v>
      </c>
      <c r="BE5253">
        <v>87.29391235823347</v>
      </c>
      <c r="BF5253">
        <v>18.687625127861629</v>
      </c>
      <c r="BG5253">
        <v>4.1633320352074197</v>
      </c>
      <c r="BH5253">
        <v>448.35911603250258</v>
      </c>
      <c r="BI5253">
        <v>0.2</v>
      </c>
      <c r="BJ5253">
        <v>3181.6969743708341</v>
      </c>
      <c r="BK5253">
        <v>683.73296756696618</v>
      </c>
      <c r="BL5253">
        <v>936.55872668540781</v>
      </c>
      <c r="BM5253">
        <v>933.65254177748989</v>
      </c>
      <c r="BN5253">
        <v>133.18533014949386</v>
      </c>
      <c r="BO5253">
        <v>23.681025119919056</v>
      </c>
      <c r="BP5253">
        <v>4.7647728489713111E-2</v>
      </c>
      <c r="BQ5253">
        <v>100</v>
      </c>
      <c r="BR5253">
        <v>337.88766756710856</v>
      </c>
      <c r="BS5253">
        <v>5.2705693785982548E-2</v>
      </c>
      <c r="BT5253">
        <v>2.949700993177987E-4</v>
      </c>
      <c r="BU5253">
        <v>0</v>
      </c>
      <c r="BV5253">
        <v>0.55708926833871664</v>
      </c>
      <c r="BW5253">
        <v>14.464970768594922</v>
      </c>
      <c r="BX5253">
        <v>34.651369097424961</v>
      </c>
      <c r="BY5253">
        <v>25.726916281355305</v>
      </c>
      <c r="BZ5253">
        <v>1083.6877485158288</v>
      </c>
      <c r="CA5253">
        <v>252.52433814740971</v>
      </c>
      <c r="CB5253">
        <v>244.38244340395943</v>
      </c>
      <c r="CC5253" s="156">
        <v>0.8</v>
      </c>
      <c r="CD5253">
        <v>1050</v>
      </c>
      <c r="CE5253">
        <v>0.2505345952563891</v>
      </c>
      <c r="CF5253">
        <v>9.8890327566046121</v>
      </c>
      <c r="CG5253">
        <v>0.3386819143389504</v>
      </c>
      <c r="CH5253">
        <v>29.085903244718047</v>
      </c>
      <c r="CI5253">
        <v>5</v>
      </c>
    </row>
    <row r="5254" spans="47:87" x14ac:dyDescent="0.3">
      <c r="AU5254">
        <v>0.3</v>
      </c>
      <c r="AV5254">
        <v>19.505406960599828</v>
      </c>
      <c r="AW5254">
        <v>0.33564682435085047</v>
      </c>
      <c r="AX5254">
        <v>2.1483782615802332</v>
      </c>
      <c r="AY5254">
        <v>306.28910687064075</v>
      </c>
      <c r="AZ5254">
        <v>0.1017493402792001</v>
      </c>
      <c r="BA5254">
        <v>377.70759974714423</v>
      </c>
      <c r="BB5254">
        <v>193.00783983995854</v>
      </c>
      <c r="BC5254">
        <v>1</v>
      </c>
      <c r="BD5254">
        <v>32.418171355776323</v>
      </c>
      <c r="BE5254">
        <v>103.00955481056752</v>
      </c>
      <c r="BF5254">
        <v>15.169107075153919</v>
      </c>
      <c r="BG5254">
        <v>5.4004716824272299</v>
      </c>
      <c r="BH5254">
        <v>440.12743302280205</v>
      </c>
      <c r="BI5254">
        <v>0.20000000000000004</v>
      </c>
      <c r="BJ5254">
        <v>2357.5815938666005</v>
      </c>
      <c r="BK5254">
        <v>695.36952832318877</v>
      </c>
      <c r="BL5254">
        <v>898.94726773219145</v>
      </c>
      <c r="BM5254">
        <v>1007.3699578462861</v>
      </c>
      <c r="BN5254">
        <v>197.14285966428477</v>
      </c>
      <c r="BO5254">
        <v>30.360419947662859</v>
      </c>
      <c r="BP5254">
        <v>4.7891440932340094E-2</v>
      </c>
      <c r="BQ5254">
        <v>100</v>
      </c>
      <c r="BR5254">
        <v>366.92553960700593</v>
      </c>
      <c r="BS5254">
        <v>5.3558886698808997E-2</v>
      </c>
      <c r="BT5254">
        <v>3.2035958052262686E-4</v>
      </c>
      <c r="BU5254">
        <v>38.854932230448391</v>
      </c>
      <c r="BV5254">
        <v>0.51708327640082041</v>
      </c>
      <c r="BW5254">
        <v>14.005838731743623</v>
      </c>
      <c r="BX5254">
        <v>35.322937005608154</v>
      </c>
      <c r="BY5254">
        <v>37.892351696408817</v>
      </c>
      <c r="BZ5254">
        <v>862.94418166853438</v>
      </c>
      <c r="CA5254">
        <v>279.65808072769715</v>
      </c>
      <c r="CB5254">
        <v>250.06102580853315</v>
      </c>
      <c r="CC5254" s="156">
        <v>1.05</v>
      </c>
      <c r="CD5254">
        <v>2090</v>
      </c>
      <c r="CE5254">
        <v>1.6000582344043446E-2</v>
      </c>
      <c r="CF5254">
        <v>1.9509257017590964</v>
      </c>
      <c r="CG5254">
        <v>6.9318382407974569E-2</v>
      </c>
      <c r="CH5254">
        <v>-12.852581264596884</v>
      </c>
      <c r="CI5254" t="s">
        <v>479</v>
      </c>
    </row>
    <row r="5255" spans="47:87" x14ac:dyDescent="0.3">
      <c r="AU5255">
        <v>0.3</v>
      </c>
      <c r="AV5255">
        <v>24.39058826477498</v>
      </c>
      <c r="AW5255">
        <v>0.29746747701588849</v>
      </c>
      <c r="AX5255">
        <v>2.2760841475986404</v>
      </c>
      <c r="AY5255">
        <v>317.43684719609303</v>
      </c>
      <c r="AZ5255">
        <v>9.5120876897252626E-2</v>
      </c>
      <c r="BA5255">
        <v>402.76303171656133</v>
      </c>
      <c r="BB5255">
        <v>312.00892177211836</v>
      </c>
      <c r="BC5255">
        <v>1</v>
      </c>
      <c r="BD5255">
        <v>36.536254515943952</v>
      </c>
      <c r="BE5255">
        <v>93.446247642652352</v>
      </c>
      <c r="BF5255">
        <v>15.961266022571028</v>
      </c>
      <c r="BG5255">
        <v>3.718507932499493</v>
      </c>
      <c r="BH5255">
        <v>387.94613281546174</v>
      </c>
      <c r="BI5255">
        <v>0.2</v>
      </c>
      <c r="BJ5255">
        <v>2997.5575655559392</v>
      </c>
      <c r="BK5255">
        <v>689.55122339906711</v>
      </c>
      <c r="BL5255">
        <v>853.10386556405103</v>
      </c>
      <c r="BM5255">
        <v>932.33722742976704</v>
      </c>
      <c r="BN5255">
        <v>192.01468032322668</v>
      </c>
      <c r="BO5255">
        <v>26.92426965073544</v>
      </c>
      <c r="BP5255">
        <v>4.032010114293659E-2</v>
      </c>
      <c r="BQ5255">
        <v>100</v>
      </c>
      <c r="BR5255">
        <v>292.45331867474221</v>
      </c>
      <c r="BS5255">
        <v>5.7070158024960786E-2</v>
      </c>
      <c r="BT5255">
        <v>2.9330131746297631E-4</v>
      </c>
      <c r="BU5255">
        <v>0</v>
      </c>
      <c r="BV5255">
        <v>0.59078275361015398</v>
      </c>
      <c r="BW5255">
        <v>14.595953562391829</v>
      </c>
      <c r="BX5255">
        <v>36.707211395712015</v>
      </c>
      <c r="BY5255">
        <v>33.062084997705746</v>
      </c>
      <c r="BZ5255">
        <v>1099.8930225087329</v>
      </c>
      <c r="CA5255">
        <v>294.01300094709774</v>
      </c>
      <c r="CB5255">
        <v>228.17659705845043</v>
      </c>
      <c r="CC5255" s="156">
        <v>1.08</v>
      </c>
      <c r="CD5255">
        <v>1430</v>
      </c>
      <c r="CE5255">
        <v>0.14730524512600507</v>
      </c>
      <c r="CF5255">
        <v>4.4638044440982227</v>
      </c>
      <c r="CG5255">
        <v>0.17864426902067776</v>
      </c>
      <c r="CH5255">
        <v>6.2707611408040513</v>
      </c>
      <c r="CI5255">
        <v>11</v>
      </c>
    </row>
    <row r="5256" spans="47:87" x14ac:dyDescent="0.3">
      <c r="AU5256">
        <v>0.3</v>
      </c>
      <c r="AV5256">
        <v>21.122810720054115</v>
      </c>
      <c r="AW5256">
        <v>0.36581300044822507</v>
      </c>
      <c r="AX5256">
        <v>0.95146663363709916</v>
      </c>
      <c r="AY5256">
        <v>314.04892543438183</v>
      </c>
      <c r="AZ5256">
        <v>9.3294394732811342E-2</v>
      </c>
      <c r="BA5256">
        <v>387.89461908078044</v>
      </c>
      <c r="BB5256">
        <v>240.92068813878123</v>
      </c>
      <c r="BC5256">
        <v>1</v>
      </c>
      <c r="BD5256">
        <v>34.357673806660401</v>
      </c>
      <c r="BE5256">
        <v>105.38002462418392</v>
      </c>
      <c r="BF5256">
        <v>10.350692438211819</v>
      </c>
      <c r="BG5256">
        <v>5.8649592118998237</v>
      </c>
      <c r="BH5256">
        <v>441.48853934394623</v>
      </c>
      <c r="BI5256">
        <v>0.20000000000000004</v>
      </c>
      <c r="BJ5256">
        <v>2850.8145647040433</v>
      </c>
      <c r="BK5256">
        <v>666.12468274822777</v>
      </c>
      <c r="BL5256">
        <v>909.23260986569176</v>
      </c>
      <c r="BM5256">
        <v>988.86540234664244</v>
      </c>
      <c r="BN5256">
        <v>206.30212409241346</v>
      </c>
      <c r="BO5256">
        <v>32.78808871824873</v>
      </c>
      <c r="BP5256">
        <v>8.8801584077505741E-2</v>
      </c>
      <c r="BQ5256">
        <v>100</v>
      </c>
      <c r="BR5256">
        <v>370.76092200097821</v>
      </c>
      <c r="BS5256">
        <v>4.9472444720491116E-2</v>
      </c>
      <c r="BT5256">
        <v>3.0115547774939945E-4</v>
      </c>
      <c r="BU5256">
        <v>0</v>
      </c>
      <c r="BV5256">
        <v>0.58495161824067388</v>
      </c>
      <c r="BW5256">
        <v>14.660192534664771</v>
      </c>
      <c r="BX5256">
        <v>36.633095082610765</v>
      </c>
      <c r="BY5256">
        <v>36.864412603698625</v>
      </c>
      <c r="BZ5256">
        <v>1151.912089473205</v>
      </c>
      <c r="CA5256">
        <v>265.7935090605942</v>
      </c>
      <c r="CB5256">
        <v>229.20890918277337</v>
      </c>
      <c r="CC5256" s="156">
        <v>0.96</v>
      </c>
      <c r="CD5256">
        <v>1590</v>
      </c>
      <c r="CE5256">
        <v>0.16053085558083979</v>
      </c>
      <c r="CF5256">
        <v>5.6598817597836417</v>
      </c>
      <c r="CG5256">
        <v>0.19610242111565521</v>
      </c>
      <c r="CH5256">
        <v>13.345760837538071</v>
      </c>
      <c r="CI5256">
        <v>9</v>
      </c>
    </row>
    <row r="5257" spans="47:87" x14ac:dyDescent="0.3">
      <c r="AU5257">
        <v>0.3</v>
      </c>
      <c r="AV5257">
        <v>19.048522672334911</v>
      </c>
      <c r="AW5257">
        <v>0.32737823563641583</v>
      </c>
      <c r="AX5257">
        <v>0.4975027229104913</v>
      </c>
      <c r="AY5257">
        <v>304.10271295657139</v>
      </c>
      <c r="AZ5257">
        <v>8.3593097421619245E-2</v>
      </c>
      <c r="BA5257">
        <v>460.25533923790482</v>
      </c>
      <c r="BB5257">
        <v>447.5270554391625</v>
      </c>
      <c r="BC5257">
        <v>1</v>
      </c>
      <c r="BD5257">
        <v>41.268197912804197</v>
      </c>
      <c r="BE5257">
        <v>103.27663223341041</v>
      </c>
      <c r="BF5257">
        <v>9.6057492840113827</v>
      </c>
      <c r="BG5257">
        <v>4.818732443866045</v>
      </c>
      <c r="BH5257">
        <v>387.15088186883361</v>
      </c>
      <c r="BI5257">
        <v>0.20000000000000004</v>
      </c>
      <c r="BJ5257">
        <v>2554.9678459940469</v>
      </c>
      <c r="BK5257">
        <v>673.07610784110875</v>
      </c>
      <c r="BL5257">
        <v>846.88644418631213</v>
      </c>
      <c r="BM5257">
        <v>881.54216128223743</v>
      </c>
      <c r="BN5257">
        <v>180.73771189403604</v>
      </c>
      <c r="BO5257">
        <v>29.363016871915946</v>
      </c>
      <c r="BP5257">
        <v>7.7060574039478663E-2</v>
      </c>
      <c r="BQ5257">
        <v>100</v>
      </c>
      <c r="BR5257">
        <v>318.91847301829944</v>
      </c>
      <c r="BS5257">
        <v>5.5842336929829366E-2</v>
      </c>
      <c r="BT5257">
        <v>2.963424922362375E-4</v>
      </c>
      <c r="BU5257">
        <v>0</v>
      </c>
      <c r="BV5257">
        <v>0.53931575188487946</v>
      </c>
      <c r="BW5257">
        <v>15.11430714855104</v>
      </c>
      <c r="BX5257">
        <v>35.927780155124232</v>
      </c>
      <c r="BY5257">
        <v>34.51259447954353</v>
      </c>
      <c r="BZ5257">
        <v>890.73240452029006</v>
      </c>
      <c r="CA5257">
        <v>312.85694422365719</v>
      </c>
      <c r="CB5257">
        <v>218.44913014649555</v>
      </c>
      <c r="CC5257" s="156">
        <v>1.1000000000000001</v>
      </c>
      <c r="CD5257">
        <v>1540</v>
      </c>
      <c r="CE5257">
        <v>0.15443169382499589</v>
      </c>
      <c r="CF5257">
        <v>4.8749997611299172</v>
      </c>
      <c r="CG5257">
        <v>0.19940376344199201</v>
      </c>
      <c r="CH5257">
        <v>8.3021693366382223</v>
      </c>
      <c r="CI5257">
        <v>10</v>
      </c>
    </row>
    <row r="5258" spans="47:87" x14ac:dyDescent="0.3">
      <c r="AU5258">
        <v>0.3</v>
      </c>
      <c r="AV5258">
        <v>21.602242129672376</v>
      </c>
      <c r="AW5258">
        <v>0.2736835134251917</v>
      </c>
      <c r="AX5258">
        <v>1.3808390102577075</v>
      </c>
      <c r="AY5258">
        <v>321.78723465857075</v>
      </c>
      <c r="AZ5258">
        <v>8.6684768793574729E-2</v>
      </c>
      <c r="BA5258">
        <v>417.79141930165144</v>
      </c>
      <c r="BB5258">
        <v>352.84018734810849</v>
      </c>
      <c r="BC5258">
        <v>1</v>
      </c>
      <c r="BD5258">
        <v>37.536559909538603</v>
      </c>
      <c r="BE5258">
        <v>90.250856423993781</v>
      </c>
      <c r="BF5258">
        <v>13.524786767809738</v>
      </c>
      <c r="BG5258">
        <v>5.2852004611207359</v>
      </c>
      <c r="BH5258">
        <v>406.60926600444583</v>
      </c>
      <c r="BI5258">
        <v>0.19999999999999998</v>
      </c>
      <c r="BJ5258">
        <v>2603.3318388089492</v>
      </c>
      <c r="BK5258">
        <v>715.59516794738852</v>
      </c>
      <c r="BL5258">
        <v>914.37822892000656</v>
      </c>
      <c r="BM5258">
        <v>969.39942772307495</v>
      </c>
      <c r="BN5258">
        <v>232.19942383692126</v>
      </c>
      <c r="BO5258">
        <v>24.56478334206323</v>
      </c>
      <c r="BP5258">
        <v>6.21895280400412E-2</v>
      </c>
      <c r="BQ5258">
        <v>100</v>
      </c>
      <c r="BR5258">
        <v>378.71828480280681</v>
      </c>
      <c r="BS5258">
        <v>5.7168027682818943E-2</v>
      </c>
      <c r="BT5258">
        <v>3.0108904532496052E-4</v>
      </c>
      <c r="BU5258">
        <v>32.513802597477508</v>
      </c>
      <c r="BV5258">
        <v>0.520746651767651</v>
      </c>
      <c r="BW5258">
        <v>15.290404812768886</v>
      </c>
      <c r="BX5258">
        <v>36.2279228910066</v>
      </c>
      <c r="BY5258">
        <v>40.563461171038973</v>
      </c>
      <c r="BZ5258">
        <v>1289.6191107845229</v>
      </c>
      <c r="CA5258">
        <v>311.17312654024596</v>
      </c>
      <c r="CB5258">
        <v>244.85427229275604</v>
      </c>
      <c r="CC5258" s="156">
        <v>1.03</v>
      </c>
      <c r="CD5258">
        <v>2220</v>
      </c>
      <c r="CE5258">
        <v>8.8712166958233807E-2</v>
      </c>
      <c r="CF5258">
        <v>3.8308983564582917</v>
      </c>
      <c r="CG5258">
        <v>0.1182216309273366</v>
      </c>
      <c r="CH5258">
        <v>0.59979318938764448</v>
      </c>
      <c r="CI5258">
        <v>20</v>
      </c>
    </row>
    <row r="5259" spans="47:87" x14ac:dyDescent="0.3">
      <c r="AU5259">
        <v>0.3</v>
      </c>
      <c r="AV5259">
        <v>20.34515224816683</v>
      </c>
      <c r="AW5259">
        <v>0.32062886173646887</v>
      </c>
      <c r="AX5259">
        <v>1.0628125612825445</v>
      </c>
      <c r="AY5259">
        <v>346.74829181820729</v>
      </c>
      <c r="AZ5259">
        <v>8.5234097177197821E-2</v>
      </c>
      <c r="BA5259">
        <v>387.2761458087013</v>
      </c>
      <c r="BB5259">
        <v>330.76351361353863</v>
      </c>
      <c r="BC5259">
        <v>1</v>
      </c>
      <c r="BD5259">
        <v>35.764250476025069</v>
      </c>
      <c r="BE5259">
        <v>101.66706060959525</v>
      </c>
      <c r="BF5259">
        <v>18.587876649280396</v>
      </c>
      <c r="BG5259">
        <v>3.3986048658261074</v>
      </c>
      <c r="BH5259">
        <v>466.24770354009803</v>
      </c>
      <c r="BI5259">
        <v>0.2</v>
      </c>
      <c r="BJ5259">
        <v>2442.6938890282108</v>
      </c>
      <c r="BK5259">
        <v>678.30148506854039</v>
      </c>
      <c r="BL5259">
        <v>853.60280764780418</v>
      </c>
      <c r="BM5259">
        <v>980.55729681894036</v>
      </c>
      <c r="BN5259">
        <v>116.95810373741607</v>
      </c>
      <c r="BO5259">
        <v>28.856074581130638</v>
      </c>
      <c r="BP5259">
        <v>6.3513020366836953E-2</v>
      </c>
      <c r="BQ5259">
        <v>100</v>
      </c>
      <c r="BR5259">
        <v>329.2228148416059</v>
      </c>
      <c r="BS5259">
        <v>5.3126343319336133E-2</v>
      </c>
      <c r="BT5259">
        <v>2.9762751883965745E-4</v>
      </c>
      <c r="BU5259">
        <v>27.596528380544836</v>
      </c>
      <c r="BV5259">
        <v>0.56019745756437711</v>
      </c>
      <c r="BW5259">
        <v>14.722655361113066</v>
      </c>
      <c r="BX5259">
        <v>38.257185639614242</v>
      </c>
      <c r="BY5259">
        <v>35.387738106943218</v>
      </c>
      <c r="BZ5259">
        <v>1089.6536044309901</v>
      </c>
      <c r="CA5259">
        <v>305.78747273489961</v>
      </c>
      <c r="CB5259">
        <v>236.70692172652562</v>
      </c>
      <c r="CC5259" s="156">
        <v>1.01</v>
      </c>
      <c r="CD5259">
        <v>2040</v>
      </c>
      <c r="CE5259">
        <v>0.10428478751492554</v>
      </c>
      <c r="CF5259">
        <v>3.8153496896539183</v>
      </c>
      <c r="CG5259">
        <v>0.13919716850005451</v>
      </c>
      <c r="CH5259">
        <v>-1.3402187523497575</v>
      </c>
      <c r="CI5259" t="s">
        <v>479</v>
      </c>
    </row>
    <row r="5260" spans="47:87" x14ac:dyDescent="0.3">
      <c r="AU5260">
        <v>0.3</v>
      </c>
      <c r="AV5260">
        <v>21.883969021890035</v>
      </c>
      <c r="AW5260">
        <v>0.32225320411152514</v>
      </c>
      <c r="AX5260">
        <v>2.3801183191287008</v>
      </c>
      <c r="AY5260">
        <v>302.8601753665094</v>
      </c>
      <c r="AZ5260">
        <v>8.925588946322946E-2</v>
      </c>
      <c r="BA5260">
        <v>366.31433952872192</v>
      </c>
      <c r="BB5260">
        <v>380.50576994772388</v>
      </c>
      <c r="BC5260">
        <v>1</v>
      </c>
      <c r="BD5260">
        <v>38.197179098811517</v>
      </c>
      <c r="BE5260">
        <v>82.660580768420743</v>
      </c>
      <c r="BF5260">
        <v>11.962421870903757</v>
      </c>
      <c r="BG5260">
        <v>5.3305623870918319</v>
      </c>
      <c r="BH5260">
        <v>442.35011705444441</v>
      </c>
      <c r="BI5260">
        <v>0.19999999999999998</v>
      </c>
      <c r="BJ5260">
        <v>2562.6219169281339</v>
      </c>
      <c r="BK5260">
        <v>691.45828109436707</v>
      </c>
      <c r="BL5260">
        <v>939.76143997934037</v>
      </c>
      <c r="BM5260">
        <v>1026.1718464708206</v>
      </c>
      <c r="BN5260">
        <v>129.07976073603027</v>
      </c>
      <c r="BO5260">
        <v>29.208968494089095</v>
      </c>
      <c r="BP5260">
        <v>3.8734849916543745E-2</v>
      </c>
      <c r="BQ5260">
        <v>100</v>
      </c>
      <c r="BR5260">
        <v>367.32543388825769</v>
      </c>
      <c r="BS5260">
        <v>5.3959338199550448E-2</v>
      </c>
      <c r="BT5260">
        <v>3.2312272759135805E-4</v>
      </c>
      <c r="BU5260">
        <v>55.768945252027606</v>
      </c>
      <c r="BV5260">
        <v>0.49434025718001134</v>
      </c>
      <c r="BW5260">
        <v>15.140629801543895</v>
      </c>
      <c r="BX5260">
        <v>35.443998956452035</v>
      </c>
      <c r="BY5260">
        <v>34.787033605662337</v>
      </c>
      <c r="BZ5260">
        <v>845.1366099202337</v>
      </c>
      <c r="CA5260">
        <v>273.13855040957174</v>
      </c>
      <c r="CB5260">
        <v>240.45989465909645</v>
      </c>
      <c r="CC5260" s="156">
        <v>0.88</v>
      </c>
      <c r="CD5260">
        <v>1570</v>
      </c>
      <c r="CE5260">
        <v>0.19904125644382487</v>
      </c>
      <c r="CF5260">
        <v>6.3664519020964283</v>
      </c>
      <c r="CG5260">
        <v>0.26363049863554683</v>
      </c>
      <c r="CH5260">
        <v>14.731989041455876</v>
      </c>
      <c r="CI5260">
        <v>7</v>
      </c>
    </row>
    <row r="5261" spans="47:87" x14ac:dyDescent="0.3">
      <c r="AU5261">
        <v>0.3</v>
      </c>
      <c r="AV5261">
        <v>18.251343882128513</v>
      </c>
      <c r="AW5261">
        <v>0.32965373237464746</v>
      </c>
      <c r="AX5261">
        <v>1.7106615106285687</v>
      </c>
      <c r="AY5261">
        <v>339.50488275046308</v>
      </c>
      <c r="AZ5261">
        <v>8.7139538559931992E-2</v>
      </c>
      <c r="BA5261">
        <v>470.34153006874618</v>
      </c>
      <c r="BB5261">
        <v>392.17738549454481</v>
      </c>
      <c r="BC5261">
        <v>1</v>
      </c>
      <c r="BD5261">
        <v>38.393631516500555</v>
      </c>
      <c r="BE5261">
        <v>113.21698138887336</v>
      </c>
      <c r="BF5261">
        <v>10.486542014846393</v>
      </c>
      <c r="BG5261">
        <v>5.2124837392378724</v>
      </c>
      <c r="BH5261">
        <v>381.10545258893353</v>
      </c>
      <c r="BI5261">
        <v>0.2</v>
      </c>
      <c r="BJ5261">
        <v>2497.3448442071804</v>
      </c>
      <c r="BK5261">
        <v>701.89845615268337</v>
      </c>
      <c r="BL5261">
        <v>890.90674151638245</v>
      </c>
      <c r="BM5261">
        <v>968.42110145750928</v>
      </c>
      <c r="BN5261">
        <v>181.97995111873959</v>
      </c>
      <c r="BO5261">
        <v>30.157228303628823</v>
      </c>
      <c r="BP5261">
        <v>5.9743888760432863E-3</v>
      </c>
      <c r="BQ5261">
        <v>100</v>
      </c>
      <c r="BR5261">
        <v>415.94146759223059</v>
      </c>
      <c r="BS5261">
        <v>5.4602508013748448E-2</v>
      </c>
      <c r="BT5261">
        <v>2.9911038739169858E-4</v>
      </c>
      <c r="BU5261">
        <v>64.305070276061244</v>
      </c>
      <c r="BV5261">
        <v>0.50610167978776821</v>
      </c>
      <c r="BW5261">
        <v>15.639994901268548</v>
      </c>
      <c r="BX5261">
        <v>36.429989588917294</v>
      </c>
      <c r="BY5261">
        <v>33.653366139456487</v>
      </c>
      <c r="BZ5261">
        <v>1031.0767105758571</v>
      </c>
      <c r="CA5261">
        <v>312.1865343982293</v>
      </c>
      <c r="CB5261">
        <v>247.90594284987014</v>
      </c>
      <c r="CC5261" s="156">
        <v>1.06</v>
      </c>
      <c r="CD5261">
        <v>2170</v>
      </c>
      <c r="CE5261">
        <v>4.7058560147112294E-2</v>
      </c>
      <c r="CF5261">
        <v>2.364941163212201</v>
      </c>
      <c r="CG5261">
        <v>8.8257545542141047E-2</v>
      </c>
      <c r="CH5261">
        <v>-9.8543897865350889</v>
      </c>
      <c r="CI5261" t="s">
        <v>479</v>
      </c>
    </row>
    <row r="5262" spans="47:87" x14ac:dyDescent="0.3">
      <c r="AU5262">
        <v>0.3</v>
      </c>
      <c r="AV5262">
        <v>21.947355829752922</v>
      </c>
      <c r="AW5262">
        <v>0.32141770957242544</v>
      </c>
      <c r="AX5262">
        <v>1.2597483520870876</v>
      </c>
      <c r="AY5262">
        <v>318.29746340988504</v>
      </c>
      <c r="AZ5262">
        <v>9.7199270134508298E-2</v>
      </c>
      <c r="BA5262">
        <v>382.15838259800728</v>
      </c>
      <c r="BB5262">
        <v>393.89173239551809</v>
      </c>
      <c r="BC5262">
        <v>1</v>
      </c>
      <c r="BD5262">
        <v>44.489464416275482</v>
      </c>
      <c r="BE5262">
        <v>95.177668171143324</v>
      </c>
      <c r="BF5262">
        <v>17.922471134917537</v>
      </c>
      <c r="BG5262">
        <v>4.0013260952174416</v>
      </c>
      <c r="BH5262">
        <v>435.50638461295051</v>
      </c>
      <c r="BI5262">
        <v>0.19999999999999996</v>
      </c>
      <c r="BJ5262">
        <v>2125.1687739313224</v>
      </c>
      <c r="BK5262">
        <v>678.19442406877715</v>
      </c>
      <c r="BL5262">
        <v>915.79636275663393</v>
      </c>
      <c r="BM5262">
        <v>987.37429160748832</v>
      </c>
      <c r="BN5262">
        <v>183.59117473364154</v>
      </c>
      <c r="BO5262">
        <v>29.033819442397597</v>
      </c>
      <c r="BP5262">
        <v>5.0658772653839126E-2</v>
      </c>
      <c r="BQ5262">
        <v>100</v>
      </c>
      <c r="BR5262">
        <v>301.32046600766546</v>
      </c>
      <c r="BS5262">
        <v>5.5758943056851286E-2</v>
      </c>
      <c r="BT5262">
        <v>3.2664749118932408E-4</v>
      </c>
      <c r="BU5262">
        <v>0</v>
      </c>
      <c r="BV5262">
        <v>0.50434105415544073</v>
      </c>
      <c r="BW5262">
        <v>14.413723505260529</v>
      </c>
      <c r="BX5262">
        <v>36.87050882335646</v>
      </c>
      <c r="BY5262">
        <v>29.853910512722063</v>
      </c>
      <c r="BZ5262">
        <v>925.34275332271818</v>
      </c>
      <c r="CA5262">
        <v>291.50851494636908</v>
      </c>
      <c r="CB5262">
        <v>231.79951647704723</v>
      </c>
      <c r="CC5262" s="156">
        <v>1.1299999999999999</v>
      </c>
      <c r="CD5262">
        <v>860</v>
      </c>
      <c r="CE5262">
        <v>0.21772201241208999</v>
      </c>
      <c r="CF5262">
        <v>7.34359299878769</v>
      </c>
      <c r="CG5262">
        <v>0.26085034599085744</v>
      </c>
      <c r="CH5262">
        <v>29.215800091191099</v>
      </c>
      <c r="CI5262">
        <v>6</v>
      </c>
    </row>
    <row r="5263" spans="47:87" x14ac:dyDescent="0.3">
      <c r="AU5263">
        <v>0.3</v>
      </c>
      <c r="AV5263">
        <v>19.151373827055515</v>
      </c>
      <c r="AW5263">
        <v>0.34144179323626439</v>
      </c>
      <c r="AX5263">
        <v>1.5258207648804809</v>
      </c>
      <c r="AY5263">
        <v>340.96144460318999</v>
      </c>
      <c r="AZ5263">
        <v>0.10554117127595873</v>
      </c>
      <c r="BA5263">
        <v>377.63668395868569</v>
      </c>
      <c r="BB5263">
        <v>343.14485160320993</v>
      </c>
      <c r="BC5263">
        <v>1</v>
      </c>
      <c r="BD5263">
        <v>35.989343781530252</v>
      </c>
      <c r="BE5263">
        <v>108.3991467024114</v>
      </c>
      <c r="BF5263">
        <v>19.807529845577349</v>
      </c>
      <c r="BG5263">
        <v>4.3793457712403159</v>
      </c>
      <c r="BH5263">
        <v>451.74128539357667</v>
      </c>
      <c r="BI5263">
        <v>0.19999999999999996</v>
      </c>
      <c r="BJ5263">
        <v>2653.5122115233862</v>
      </c>
      <c r="BK5263">
        <v>683.62929330274051</v>
      </c>
      <c r="BL5263">
        <v>944.48094825332259</v>
      </c>
      <c r="BM5263">
        <v>1147.1588262545176</v>
      </c>
      <c r="BN5263">
        <v>153.4656294472949</v>
      </c>
      <c r="BO5263">
        <v>30.799509207225281</v>
      </c>
      <c r="BP5263">
        <v>5.9033066765799225E-2</v>
      </c>
      <c r="BQ5263">
        <v>100</v>
      </c>
      <c r="BR5263">
        <v>337.9069286925909</v>
      </c>
      <c r="BS5263">
        <v>5.3000233742569819E-2</v>
      </c>
      <c r="BT5263">
        <v>2.7005204903730537E-4</v>
      </c>
      <c r="BU5263">
        <v>0</v>
      </c>
      <c r="BV5263">
        <v>0.55894548937250366</v>
      </c>
      <c r="BW5263">
        <v>14.800203329036087</v>
      </c>
      <c r="BX5263">
        <v>37.23775710193506</v>
      </c>
      <c r="BY5263">
        <v>29.086938436349271</v>
      </c>
      <c r="BZ5263">
        <v>1099.0649585742415</v>
      </c>
      <c r="CA5263">
        <v>237.23615919723056</v>
      </c>
      <c r="CB5263">
        <v>225.45856919495174</v>
      </c>
      <c r="CC5263" s="156">
        <v>1.05</v>
      </c>
      <c r="CD5263">
        <v>1740</v>
      </c>
      <c r="CE5263">
        <v>0.14592060412234042</v>
      </c>
      <c r="CF5263">
        <v>5.3607798085410128</v>
      </c>
      <c r="CG5263">
        <v>0.18019774719577594</v>
      </c>
      <c r="CH5263">
        <v>14.601770585429481</v>
      </c>
      <c r="CI5263">
        <v>10</v>
      </c>
    </row>
    <row r="5264" spans="47:87" x14ac:dyDescent="0.3">
      <c r="AU5264">
        <v>0.3</v>
      </c>
      <c r="AV5264">
        <v>20.529281592914085</v>
      </c>
      <c r="AW5264">
        <v>0.36260329104482764</v>
      </c>
      <c r="AX5264">
        <v>1.7658375686027623</v>
      </c>
      <c r="AY5264">
        <v>307.23377585714326</v>
      </c>
      <c r="AZ5264">
        <v>0.11097715870915886</v>
      </c>
      <c r="BA5264">
        <v>352.50378980472613</v>
      </c>
      <c r="BB5264">
        <v>314.48998486703152</v>
      </c>
      <c r="BC5264">
        <v>1</v>
      </c>
      <c r="BD5264">
        <v>39.022351221723611</v>
      </c>
      <c r="BE5264">
        <v>107.14758488753844</v>
      </c>
      <c r="BF5264">
        <v>7.9662132633168872</v>
      </c>
      <c r="BG5264">
        <v>5.457868810312859</v>
      </c>
      <c r="BH5264">
        <v>407.37681516459429</v>
      </c>
      <c r="BI5264">
        <v>0.19999999999999998</v>
      </c>
      <c r="BJ5264">
        <v>2735.5708653800702</v>
      </c>
      <c r="BK5264">
        <v>702.9440327108249</v>
      </c>
      <c r="BL5264">
        <v>958.75399057909954</v>
      </c>
      <c r="BM5264">
        <v>936.64823428135162</v>
      </c>
      <c r="BN5264">
        <v>236.52411540390355</v>
      </c>
      <c r="BO5264">
        <v>32.893826891255706</v>
      </c>
      <c r="BP5264">
        <v>4.0192633418789148E-2</v>
      </c>
      <c r="BQ5264">
        <v>100</v>
      </c>
      <c r="BR5264">
        <v>348.2950502963883</v>
      </c>
      <c r="BS5264">
        <v>5.3428370277492337E-2</v>
      </c>
      <c r="BT5264">
        <v>2.7871242603515851E-4</v>
      </c>
      <c r="BU5264">
        <v>84.736603995658569</v>
      </c>
      <c r="BV5264">
        <v>0.55112437666634473</v>
      </c>
      <c r="BW5264">
        <v>15.96958747123735</v>
      </c>
      <c r="BX5264">
        <v>33.75765358227936</v>
      </c>
      <c r="BY5264">
        <v>30.715209140724767</v>
      </c>
      <c r="BZ5264">
        <v>931.9201784555147</v>
      </c>
      <c r="CA5264">
        <v>252.68675577133658</v>
      </c>
      <c r="CB5264">
        <v>234.05922066843789</v>
      </c>
      <c r="CC5264" s="156">
        <v>0.97</v>
      </c>
      <c r="CD5264">
        <v>1160</v>
      </c>
      <c r="CE5264">
        <v>0.17416267929857399</v>
      </c>
      <c r="CF5264">
        <v>6.4550859868253276</v>
      </c>
      <c r="CG5264">
        <v>0.22645617356657435</v>
      </c>
      <c r="CH5264">
        <v>20.772951348190002</v>
      </c>
      <c r="CI5264">
        <v>7</v>
      </c>
    </row>
    <row r="5265" spans="47:87" x14ac:dyDescent="0.3">
      <c r="AU5265">
        <v>0.3</v>
      </c>
      <c r="AV5265">
        <v>22.299094953470831</v>
      </c>
      <c r="AW5265">
        <v>0.32678934149821565</v>
      </c>
      <c r="AX5265">
        <v>1.3120677601835276</v>
      </c>
      <c r="AY5265">
        <v>339.58830356542336</v>
      </c>
      <c r="AZ5265">
        <v>0.10833130523961494</v>
      </c>
      <c r="BA5265">
        <v>357.18764125676438</v>
      </c>
      <c r="BB5265">
        <v>331.78618414724463</v>
      </c>
      <c r="BC5265">
        <v>1</v>
      </c>
      <c r="BD5265">
        <v>47.708274674435032</v>
      </c>
      <c r="BE5265">
        <v>107.90884384387104</v>
      </c>
      <c r="BF5265">
        <v>10.404302337559503</v>
      </c>
      <c r="BG5265">
        <v>6.0396157830943862</v>
      </c>
      <c r="BH5265">
        <v>447.54596028121512</v>
      </c>
      <c r="BI5265">
        <v>0.2</v>
      </c>
      <c r="BJ5265">
        <v>2095.950617192198</v>
      </c>
      <c r="BK5265">
        <v>680.45178747245905</v>
      </c>
      <c r="BL5265">
        <v>979.1939943487339</v>
      </c>
      <c r="BM5265">
        <v>918.32721524082069</v>
      </c>
      <c r="BN5265">
        <v>130.86362054555272</v>
      </c>
      <c r="BO5265">
        <v>29.506858552009295</v>
      </c>
      <c r="BP5265">
        <v>5.2937594204492816E-2</v>
      </c>
      <c r="BQ5265">
        <v>100</v>
      </c>
      <c r="BR5265">
        <v>364.66464283885705</v>
      </c>
      <c r="BS5265">
        <v>5.689104265711064E-2</v>
      </c>
      <c r="BT5265">
        <v>2.8782319577919677E-4</v>
      </c>
      <c r="BU5265">
        <v>0</v>
      </c>
      <c r="BV5265">
        <v>0.5415316698334105</v>
      </c>
      <c r="BW5265">
        <v>14.283699034710457</v>
      </c>
      <c r="BX5265">
        <v>33.443236126613051</v>
      </c>
      <c r="BY5265">
        <v>24.203522365294639</v>
      </c>
      <c r="BZ5265">
        <v>1331.747695621109</v>
      </c>
      <c r="CA5265">
        <v>268.71969610949179</v>
      </c>
      <c r="CB5265">
        <v>243.43137781360761</v>
      </c>
      <c r="CC5265" s="156">
        <v>0.72</v>
      </c>
      <c r="CD5265">
        <v>2050</v>
      </c>
      <c r="CE5265">
        <v>0.18479135381751921</v>
      </c>
      <c r="CF5265">
        <v>5.8458005299385229</v>
      </c>
      <c r="CG5265">
        <v>0.21799902240372546</v>
      </c>
      <c r="CH5265">
        <v>24.850902522445939</v>
      </c>
      <c r="CI5265">
        <v>7</v>
      </c>
    </row>
    <row r="5266" spans="47:87" x14ac:dyDescent="0.3">
      <c r="AU5266">
        <v>0.3</v>
      </c>
      <c r="AV5266">
        <v>20.806435013910509</v>
      </c>
      <c r="AW5266">
        <v>0.25636908108048417</v>
      </c>
      <c r="AX5266">
        <v>0.33446612459676739</v>
      </c>
      <c r="AY5266">
        <v>338.01837623057526</v>
      </c>
      <c r="AZ5266">
        <v>0.10063884393580282</v>
      </c>
      <c r="BA5266">
        <v>434.08524784951106</v>
      </c>
      <c r="BB5266">
        <v>359.59480074398357</v>
      </c>
      <c r="BC5266">
        <v>1</v>
      </c>
      <c r="BD5266">
        <v>44.439750395722697</v>
      </c>
      <c r="BE5266">
        <v>109.32561830941519</v>
      </c>
      <c r="BF5266">
        <v>12.554797757071469</v>
      </c>
      <c r="BG5266">
        <v>3.6753528228796228</v>
      </c>
      <c r="BH5266">
        <v>419.16797928898586</v>
      </c>
      <c r="BI5266">
        <v>0.2</v>
      </c>
      <c r="BJ5266">
        <v>2525.8692871533613</v>
      </c>
      <c r="BK5266">
        <v>686.7078418842982</v>
      </c>
      <c r="BL5266">
        <v>880.87286467861065</v>
      </c>
      <c r="BM5266">
        <v>920.45816417348283</v>
      </c>
      <c r="BN5266">
        <v>191.91016122967798</v>
      </c>
      <c r="BO5266">
        <v>22.998393717994233</v>
      </c>
      <c r="BP5266">
        <v>5.9654857195495264E-2</v>
      </c>
      <c r="BQ5266">
        <v>100</v>
      </c>
      <c r="BR5266">
        <v>250.02006238641013</v>
      </c>
      <c r="BS5266">
        <v>5.6454476936176494E-2</v>
      </c>
      <c r="BT5266">
        <v>3.0801881940897981E-4</v>
      </c>
      <c r="BU5266">
        <v>66.165020490161439</v>
      </c>
      <c r="BV5266">
        <v>0.57267746715317913</v>
      </c>
      <c r="BW5266">
        <v>14.300047381279656</v>
      </c>
      <c r="BX5266">
        <v>34.482560692673943</v>
      </c>
      <c r="BY5266">
        <v>34.322941850075232</v>
      </c>
      <c r="BZ5266">
        <v>1320.9012768956547</v>
      </c>
      <c r="CA5266">
        <v>413.57383023727419</v>
      </c>
      <c r="CB5266">
        <v>246.88033594704609</v>
      </c>
      <c r="CC5266" s="156">
        <v>0.86</v>
      </c>
      <c r="CD5266">
        <v>1770</v>
      </c>
      <c r="CE5266">
        <v>0.18827640622089681</v>
      </c>
      <c r="CF5266">
        <v>5.6674872380186931</v>
      </c>
      <c r="CG5266">
        <v>0.2263296484648793</v>
      </c>
      <c r="CH5266">
        <v>18.846811198398566</v>
      </c>
      <c r="CI5266">
        <v>7</v>
      </c>
    </row>
    <row r="5267" spans="47:87" x14ac:dyDescent="0.3">
      <c r="AU5267">
        <v>0.3</v>
      </c>
      <c r="AV5267">
        <v>21.596841984130222</v>
      </c>
      <c r="AW5267">
        <v>0.38753479757766096</v>
      </c>
      <c r="AX5267">
        <v>1.6106598332636635</v>
      </c>
      <c r="AY5267">
        <v>315.69303507173316</v>
      </c>
      <c r="AZ5267">
        <v>9.850661030075275E-2</v>
      </c>
      <c r="BA5267">
        <v>474.52444999230875</v>
      </c>
      <c r="BB5267">
        <v>395.77706998059392</v>
      </c>
      <c r="BC5267">
        <v>1</v>
      </c>
      <c r="BD5267">
        <v>42.587033188770704</v>
      </c>
      <c r="BE5267">
        <v>115.50073847032192</v>
      </c>
      <c r="BF5267">
        <v>6.8729402428093875</v>
      </c>
      <c r="BG5267">
        <v>5.8923918394470247</v>
      </c>
      <c r="BH5267">
        <v>471.61542550083607</v>
      </c>
      <c r="BI5267">
        <v>0.20000000000000004</v>
      </c>
      <c r="BJ5267">
        <v>2660.6149272654106</v>
      </c>
      <c r="BK5267">
        <v>701.52967752185884</v>
      </c>
      <c r="BL5267">
        <v>902.1546746126611</v>
      </c>
      <c r="BM5267">
        <v>1044.9921415724448</v>
      </c>
      <c r="BN5267">
        <v>211.5148047474552</v>
      </c>
      <c r="BO5267">
        <v>35.097812251876455</v>
      </c>
      <c r="BP5267">
        <v>5.0054629477693943E-2</v>
      </c>
      <c r="BQ5267">
        <v>100</v>
      </c>
      <c r="BR5267">
        <v>281.82398436623623</v>
      </c>
      <c r="BS5267">
        <v>5.4985923596083938E-2</v>
      </c>
      <c r="BT5267">
        <v>2.9852206806898172E-4</v>
      </c>
      <c r="BU5267">
        <v>0</v>
      </c>
      <c r="BV5267">
        <v>0.53803723167049966</v>
      </c>
      <c r="BW5267">
        <v>12.939958546609274</v>
      </c>
      <c r="BX5267">
        <v>38.229542443760934</v>
      </c>
      <c r="BY5267">
        <v>29.95521180176609</v>
      </c>
      <c r="BZ5267">
        <v>851.75577439692404</v>
      </c>
      <c r="CA5267">
        <v>237.0090644858943</v>
      </c>
      <c r="CB5267">
        <v>259.12791030558191</v>
      </c>
      <c r="CC5267" s="156">
        <v>1.03</v>
      </c>
      <c r="CD5267">
        <v>1530</v>
      </c>
      <c r="CE5267">
        <v>0.15499152588901244</v>
      </c>
      <c r="CF5267">
        <v>5.4005390091095959</v>
      </c>
      <c r="CG5267">
        <v>0.1882847676201066</v>
      </c>
      <c r="CH5267">
        <v>10.923727803468644</v>
      </c>
      <c r="CI5267">
        <v>10</v>
      </c>
    </row>
    <row r="5268" spans="47:87" x14ac:dyDescent="0.3">
      <c r="AU5268">
        <v>0.3</v>
      </c>
      <c r="AV5268">
        <v>20.806164441911434</v>
      </c>
      <c r="AW5268">
        <v>0.32179757325345121</v>
      </c>
      <c r="AX5268">
        <v>0.44244445932542065</v>
      </c>
      <c r="AY5268">
        <v>299.40846625465167</v>
      </c>
      <c r="AZ5268">
        <v>0.10060928413872719</v>
      </c>
      <c r="BA5268">
        <v>398.21752561214259</v>
      </c>
      <c r="BB5268">
        <v>396.55782098986191</v>
      </c>
      <c r="BC5268">
        <v>1</v>
      </c>
      <c r="BD5268">
        <v>32.856788314291805</v>
      </c>
      <c r="BE5268">
        <v>91.899005327648794</v>
      </c>
      <c r="BF5268">
        <v>11.958153794069377</v>
      </c>
      <c r="BG5268">
        <v>4.820410104714135</v>
      </c>
      <c r="BH5268">
        <v>436.54601094605079</v>
      </c>
      <c r="BI5268">
        <v>0.19999999999999996</v>
      </c>
      <c r="BJ5268">
        <v>2648.0398109165417</v>
      </c>
      <c r="BK5268">
        <v>674.62985295256249</v>
      </c>
      <c r="BL5268">
        <v>805.02024615621576</v>
      </c>
      <c r="BM5268">
        <v>947.89866728738752</v>
      </c>
      <c r="BN5268">
        <v>117.69736291776026</v>
      </c>
      <c r="BO5268">
        <v>29.114845055642924</v>
      </c>
      <c r="BP5268">
        <v>4.5034386700478067E-2</v>
      </c>
      <c r="BQ5268">
        <v>100</v>
      </c>
      <c r="BR5268">
        <v>278.93766496686908</v>
      </c>
      <c r="BS5268">
        <v>5.2205337515114816E-2</v>
      </c>
      <c r="BT5268">
        <v>3.1124149845495258E-4</v>
      </c>
      <c r="BU5268">
        <v>87.448892657868413</v>
      </c>
      <c r="BV5268">
        <v>0.51172006145904136</v>
      </c>
      <c r="BW5268">
        <v>15.217114363579784</v>
      </c>
      <c r="BX5268">
        <v>34.987545163068418</v>
      </c>
      <c r="BY5268">
        <v>35.66281530206296</v>
      </c>
      <c r="BZ5268">
        <v>789.96115909049286</v>
      </c>
      <c r="CA5268">
        <v>249.06063369717839</v>
      </c>
      <c r="CB5268">
        <v>223.85438812394898</v>
      </c>
      <c r="CC5268" s="156">
        <v>0.94</v>
      </c>
      <c r="CD5268">
        <v>1680</v>
      </c>
      <c r="CE5268">
        <v>0.15434683372596969</v>
      </c>
      <c r="CF5268">
        <v>5.8224399929283566</v>
      </c>
      <c r="CG5268">
        <v>0.18662640870104652</v>
      </c>
      <c r="CH5268">
        <v>12.54438222553857</v>
      </c>
      <c r="CI5268">
        <v>10</v>
      </c>
    </row>
    <row r="5269" spans="47:87" x14ac:dyDescent="0.3">
      <c r="AU5269">
        <v>0.3</v>
      </c>
      <c r="AV5269">
        <v>18.847620779820247</v>
      </c>
      <c r="AW5269">
        <v>0.24930258038911216</v>
      </c>
      <c r="AX5269">
        <v>1.7796409789374006</v>
      </c>
      <c r="AY5269">
        <v>321.06341778189477</v>
      </c>
      <c r="AZ5269">
        <v>9.5604921816776739E-2</v>
      </c>
      <c r="BA5269">
        <v>436.68654872508989</v>
      </c>
      <c r="BB5269">
        <v>392.92144091217693</v>
      </c>
      <c r="BC5269">
        <v>1</v>
      </c>
      <c r="BD5269">
        <v>35.289522622518874</v>
      </c>
      <c r="BE5269">
        <v>99.213509617162075</v>
      </c>
      <c r="BF5269">
        <v>7.5583233046211928</v>
      </c>
      <c r="BG5269">
        <v>4.39774112996143</v>
      </c>
      <c r="BH5269">
        <v>402.40123639616019</v>
      </c>
      <c r="BI5269">
        <v>0.19999999999999996</v>
      </c>
      <c r="BJ5269">
        <v>2789.6207887469805</v>
      </c>
      <c r="BK5269">
        <v>697.34940077199531</v>
      </c>
      <c r="BL5269">
        <v>886.83156498345784</v>
      </c>
      <c r="BM5269">
        <v>1070.0831016222053</v>
      </c>
      <c r="BN5269">
        <v>191.08060650491407</v>
      </c>
      <c r="BO5269">
        <v>22.548864624090832</v>
      </c>
      <c r="BP5269">
        <v>3.5646452979929293E-2</v>
      </c>
      <c r="BQ5269">
        <v>100</v>
      </c>
      <c r="BR5269">
        <v>277.00883442611132</v>
      </c>
      <c r="BS5269">
        <v>5.1846392043000504E-2</v>
      </c>
      <c r="BT5269">
        <v>2.971757549916856E-4</v>
      </c>
      <c r="BU5269">
        <v>0</v>
      </c>
      <c r="BV5269">
        <v>0.58541943811702701</v>
      </c>
      <c r="BW5269">
        <v>13.982557485216272</v>
      </c>
      <c r="BX5269">
        <v>32.036709660016207</v>
      </c>
      <c r="BY5269">
        <v>38.135355274530298</v>
      </c>
      <c r="BZ5269">
        <v>1024.6320619480816</v>
      </c>
      <c r="CA5269">
        <v>390.28607714445945</v>
      </c>
      <c r="CB5269">
        <v>230.5606734295049</v>
      </c>
      <c r="CC5269" s="156">
        <v>1.1499999999999999</v>
      </c>
      <c r="CD5269">
        <v>1070</v>
      </c>
      <c r="CE5269">
        <v>0.18366458072867919</v>
      </c>
      <c r="CF5269">
        <v>6.3866774245438958</v>
      </c>
      <c r="CG5269">
        <v>0.22009570132133024</v>
      </c>
      <c r="CH5269">
        <v>16.362677480745734</v>
      </c>
      <c r="CI5269">
        <v>8</v>
      </c>
    </row>
    <row r="5270" spans="47:87" x14ac:dyDescent="0.3">
      <c r="AU5270">
        <v>0.3</v>
      </c>
      <c r="AV5270">
        <v>20.423622982042144</v>
      </c>
      <c r="AW5270">
        <v>0.24841095402420085</v>
      </c>
      <c r="AX5270">
        <v>1.5127005399602995</v>
      </c>
      <c r="AY5270">
        <v>313.59320778821223</v>
      </c>
      <c r="AZ5270">
        <v>0.10724396658155698</v>
      </c>
      <c r="BA5270">
        <v>515.95018803358437</v>
      </c>
      <c r="BB5270">
        <v>382.13395926901563</v>
      </c>
      <c r="BC5270">
        <v>1</v>
      </c>
      <c r="BD5270">
        <v>40.318619612231629</v>
      </c>
      <c r="BE5270">
        <v>98.384555777884273</v>
      </c>
      <c r="BF5270">
        <v>14.626395648346776</v>
      </c>
      <c r="BG5270">
        <v>4.1281625600769809</v>
      </c>
      <c r="BH5270">
        <v>423.53280320413512</v>
      </c>
      <c r="BI5270">
        <v>0.20000000000000004</v>
      </c>
      <c r="BJ5270">
        <v>2370.7804678623575</v>
      </c>
      <c r="BK5270">
        <v>669.00223383486355</v>
      </c>
      <c r="BL5270">
        <v>889.03422170019462</v>
      </c>
      <c r="BM5270">
        <v>971.13915467935931</v>
      </c>
      <c r="BN5270">
        <v>112.80637159001786</v>
      </c>
      <c r="BO5270">
        <v>22.545829380074931</v>
      </c>
      <c r="BP5270">
        <v>2.6043260168975148E-2</v>
      </c>
      <c r="BQ5270">
        <v>100</v>
      </c>
      <c r="BR5270">
        <v>278.40131458905012</v>
      </c>
      <c r="BS5270">
        <v>4.9363539640814157E-2</v>
      </c>
      <c r="BT5270">
        <v>3.1789621689345797E-4</v>
      </c>
      <c r="BU5270">
        <v>0</v>
      </c>
      <c r="BV5270">
        <v>0.56683973741169014</v>
      </c>
      <c r="BW5270">
        <v>13.376575622981825</v>
      </c>
      <c r="BX5270">
        <v>35.793215380775614</v>
      </c>
      <c r="BY5270">
        <v>32.652979895343492</v>
      </c>
      <c r="BZ5270">
        <v>1040.4967136041887</v>
      </c>
      <c r="CA5270">
        <v>338.07998177514429</v>
      </c>
      <c r="CB5270">
        <v>237.55777870433622</v>
      </c>
      <c r="CC5270" s="156">
        <v>0.97</v>
      </c>
      <c r="CD5270">
        <v>1630</v>
      </c>
      <c r="CE5270">
        <v>0.11496130481128031</v>
      </c>
      <c r="CF5270">
        <v>4.8144748067732985</v>
      </c>
      <c r="CG5270">
        <v>0.14825981640134117</v>
      </c>
      <c r="CH5270">
        <v>0.29998109831846859</v>
      </c>
      <c r="CI5270">
        <v>18</v>
      </c>
    </row>
    <row r="5271" spans="47:87" x14ac:dyDescent="0.3">
      <c r="AU5271">
        <v>0.3</v>
      </c>
      <c r="AV5271">
        <v>19.819708053943714</v>
      </c>
      <c r="AW5271">
        <v>0.41470652064105407</v>
      </c>
      <c r="AX5271">
        <v>1.3253252736909649</v>
      </c>
      <c r="AY5271">
        <v>363.35185066560376</v>
      </c>
      <c r="AZ5271">
        <v>0.10309036883334217</v>
      </c>
      <c r="BA5271">
        <v>360.50422728738999</v>
      </c>
      <c r="BB5271">
        <v>365.49659916823413</v>
      </c>
      <c r="BC5271">
        <v>1</v>
      </c>
      <c r="BD5271">
        <v>36.275516238773037</v>
      </c>
      <c r="BE5271">
        <v>100.14342745249469</v>
      </c>
      <c r="BF5271">
        <v>22.378851246535955</v>
      </c>
      <c r="BG5271">
        <v>4.0064643003315243</v>
      </c>
      <c r="BH5271">
        <v>446.81096790865632</v>
      </c>
      <c r="BI5271">
        <v>0.20000000000000007</v>
      </c>
      <c r="BJ5271">
        <v>2800.9643852772788</v>
      </c>
      <c r="BK5271">
        <v>670.50987383898155</v>
      </c>
      <c r="BL5271">
        <v>876.90369165042023</v>
      </c>
      <c r="BM5271">
        <v>943.40378688967917</v>
      </c>
      <c r="BN5271">
        <v>207.40646206022049</v>
      </c>
      <c r="BO5271">
        <v>37.505402309737661</v>
      </c>
      <c r="BP5271">
        <v>6.0039172553280118E-2</v>
      </c>
      <c r="BQ5271">
        <v>100</v>
      </c>
      <c r="BR5271">
        <v>379.0377706190967</v>
      </c>
      <c r="BS5271">
        <v>5.4494583628004564E-2</v>
      </c>
      <c r="BT5271">
        <v>2.9984374340705347E-4</v>
      </c>
      <c r="BU5271">
        <v>9.0783456790898125</v>
      </c>
      <c r="BV5271">
        <v>0.51390693900097906</v>
      </c>
      <c r="BW5271">
        <v>14.525092699045109</v>
      </c>
      <c r="BX5271">
        <v>34.940083870440823</v>
      </c>
      <c r="BY5271">
        <v>36.066582431853931</v>
      </c>
      <c r="BZ5271">
        <v>1097.4504188132296</v>
      </c>
      <c r="CA5271">
        <v>310.01116261958862</v>
      </c>
      <c r="CB5271">
        <v>231.1611435029526</v>
      </c>
      <c r="CC5271" s="156">
        <v>0.77</v>
      </c>
      <c r="CD5271">
        <v>2130</v>
      </c>
      <c r="CE5271">
        <v>0.16308065858552845</v>
      </c>
      <c r="CF5271">
        <v>5.4958814420085558</v>
      </c>
      <c r="CG5271">
        <v>0.19767793782125434</v>
      </c>
      <c r="CH5271">
        <v>20.496053026123882</v>
      </c>
      <c r="CI5271">
        <v>8</v>
      </c>
    </row>
    <row r="5272" spans="47:87" x14ac:dyDescent="0.3">
      <c r="AU5272">
        <v>0.3</v>
      </c>
      <c r="AV5272">
        <v>19.486500346429981</v>
      </c>
      <c r="AW5272">
        <v>0.30571827601900009</v>
      </c>
      <c r="AX5272">
        <v>1.1088570445098744</v>
      </c>
      <c r="AY5272">
        <v>327.22907395313263</v>
      </c>
      <c r="AZ5272">
        <v>9.1754366700739068E-2</v>
      </c>
      <c r="BA5272">
        <v>477.12316102740675</v>
      </c>
      <c r="BB5272">
        <v>321.61873158830673</v>
      </c>
      <c r="BC5272">
        <v>1</v>
      </c>
      <c r="BD5272">
        <v>44.01771188762924</v>
      </c>
      <c r="BE5272">
        <v>84.129730762917177</v>
      </c>
      <c r="BF5272">
        <v>21.19235635694417</v>
      </c>
      <c r="BG5272">
        <v>6.6359847289672071</v>
      </c>
      <c r="BH5272">
        <v>378.42055758473936</v>
      </c>
      <c r="BI5272">
        <v>0.20000000000000007</v>
      </c>
      <c r="BJ5272">
        <v>2728.0571524584025</v>
      </c>
      <c r="BK5272">
        <v>716.52429419750251</v>
      </c>
      <c r="BL5272">
        <v>853.90084956936244</v>
      </c>
      <c r="BM5272">
        <v>1109.0361032574974</v>
      </c>
      <c r="BN5272">
        <v>97.779854648627733</v>
      </c>
      <c r="BO5272">
        <v>27.608599383819396</v>
      </c>
      <c r="BP5272">
        <v>4.9047184482927511E-2</v>
      </c>
      <c r="BQ5272">
        <v>100</v>
      </c>
      <c r="BR5272">
        <v>349.68101293290994</v>
      </c>
      <c r="BS5272">
        <v>5.5774963885865246E-2</v>
      </c>
      <c r="BT5272">
        <v>2.7129972011203236E-4</v>
      </c>
      <c r="BU5272">
        <v>0</v>
      </c>
      <c r="BV5272">
        <v>0.51655624108655351</v>
      </c>
      <c r="BW5272">
        <v>15.095564951046383</v>
      </c>
      <c r="BX5272">
        <v>37.51913224042783</v>
      </c>
      <c r="BY5272">
        <v>39.191138465676929</v>
      </c>
      <c r="BZ5272">
        <v>858.6860853475398</v>
      </c>
      <c r="CA5272">
        <v>246.0427470628091</v>
      </c>
      <c r="CB5272">
        <v>235.7456352676117</v>
      </c>
      <c r="CC5272" s="156">
        <v>0.99</v>
      </c>
      <c r="CD5272">
        <v>1150</v>
      </c>
      <c r="CE5272">
        <v>0.287891737355088</v>
      </c>
      <c r="CF5272">
        <v>8.1619535275500894</v>
      </c>
      <c r="CG5272">
        <v>0.35705635170735034</v>
      </c>
      <c r="CH5272">
        <v>42.738518315149534</v>
      </c>
      <c r="CI5272">
        <v>4</v>
      </c>
    </row>
    <row r="5273" spans="47:87" x14ac:dyDescent="0.3">
      <c r="AU5273">
        <v>0.3</v>
      </c>
      <c r="AV5273">
        <v>21.502915355578612</v>
      </c>
      <c r="AW5273">
        <v>0.28243713811184279</v>
      </c>
      <c r="AX5273">
        <v>0.49944438031313537</v>
      </c>
      <c r="AY5273">
        <v>331.8394818090336</v>
      </c>
      <c r="AZ5273">
        <v>0.10744552930042471</v>
      </c>
      <c r="BA5273">
        <v>423.88858909479103</v>
      </c>
      <c r="BB5273">
        <v>343.90821371540517</v>
      </c>
      <c r="BC5273">
        <v>1</v>
      </c>
      <c r="BD5273">
        <v>44.12011801179991</v>
      </c>
      <c r="BE5273">
        <v>105.3428131593582</v>
      </c>
      <c r="BF5273">
        <v>19.992855873997602</v>
      </c>
      <c r="BG5273">
        <v>2.0460532793637123</v>
      </c>
      <c r="BH5273">
        <v>419.05782480176953</v>
      </c>
      <c r="BI5273">
        <v>0.19999999999999996</v>
      </c>
      <c r="BJ5273">
        <v>2545.4303458595286</v>
      </c>
      <c r="BK5273">
        <v>692.31859508091645</v>
      </c>
      <c r="BL5273">
        <v>815.27979099999845</v>
      </c>
      <c r="BM5273">
        <v>878.43280144724463</v>
      </c>
      <c r="BN5273">
        <v>193.2724035717076</v>
      </c>
      <c r="BO5273">
        <v>25.549029680043184</v>
      </c>
      <c r="BP5273">
        <v>3.9997916801851614E-2</v>
      </c>
      <c r="BQ5273">
        <v>100</v>
      </c>
      <c r="BR5273">
        <v>308.12089064748687</v>
      </c>
      <c r="BS5273">
        <v>5.1385718928469035E-2</v>
      </c>
      <c r="BT5273">
        <v>3.1863073340313339E-4</v>
      </c>
      <c r="BU5273">
        <v>0</v>
      </c>
      <c r="BV5273">
        <v>0.53681923502855278</v>
      </c>
      <c r="BW5273">
        <v>15.570883315205215</v>
      </c>
      <c r="BX5273">
        <v>35.216052151408611</v>
      </c>
      <c r="BY5273">
        <v>47.197734838852661</v>
      </c>
      <c r="BZ5273">
        <v>942.46231513362568</v>
      </c>
      <c r="CA5273">
        <v>228.44150769853999</v>
      </c>
      <c r="CB5273">
        <v>223.06279513983731</v>
      </c>
      <c r="CC5273" s="156">
        <v>0.99</v>
      </c>
      <c r="CD5273">
        <v>780</v>
      </c>
      <c r="CE5273">
        <v>0.37817757429232013</v>
      </c>
      <c r="CF5273">
        <v>9.3355698242600926</v>
      </c>
      <c r="CG5273">
        <v>0.33402003338546571</v>
      </c>
      <c r="CH5273">
        <v>56.983368139202469</v>
      </c>
      <c r="CI5273">
        <v>4</v>
      </c>
    </row>
    <row r="5274" spans="47:87" x14ac:dyDescent="0.3">
      <c r="AU5274">
        <v>0.3</v>
      </c>
      <c r="AV5274">
        <v>19.423591022246626</v>
      </c>
      <c r="AW5274">
        <v>0.29096786066716601</v>
      </c>
      <c r="AX5274">
        <v>0.59872829851613174</v>
      </c>
      <c r="AY5274">
        <v>336.31912559487876</v>
      </c>
      <c r="AZ5274">
        <v>0.10072279097848501</v>
      </c>
      <c r="BA5274">
        <v>458.14599251403752</v>
      </c>
      <c r="BB5274">
        <v>273.98046445032935</v>
      </c>
      <c r="BC5274">
        <v>1</v>
      </c>
      <c r="BD5274">
        <v>37.514945342400615</v>
      </c>
      <c r="BE5274">
        <v>85.712200011147047</v>
      </c>
      <c r="BF5274">
        <v>15.051338350142583</v>
      </c>
      <c r="BG5274">
        <v>4.7065237684204071</v>
      </c>
      <c r="BH5274">
        <v>429.63781369911948</v>
      </c>
      <c r="BI5274">
        <v>0.2</v>
      </c>
      <c r="BJ5274">
        <v>2723.068365207504</v>
      </c>
      <c r="BK5274">
        <v>695.27622181453307</v>
      </c>
      <c r="BL5274">
        <v>932.69484933366596</v>
      </c>
      <c r="BM5274">
        <v>990.54292256939834</v>
      </c>
      <c r="BN5274">
        <v>162.90824381629855</v>
      </c>
      <c r="BO5274">
        <v>26.237174727649727</v>
      </c>
      <c r="BP5274">
        <v>5.1391113535503997E-2</v>
      </c>
      <c r="BQ5274">
        <v>100</v>
      </c>
      <c r="BR5274">
        <v>367.9968630647918</v>
      </c>
      <c r="BS5274">
        <v>5.4501893314341368E-2</v>
      </c>
      <c r="BT5274">
        <v>3.3102436582267415E-4</v>
      </c>
      <c r="BU5274">
        <v>2.810052579603453</v>
      </c>
      <c r="BV5274">
        <v>0.56385674946473741</v>
      </c>
      <c r="BW5274">
        <v>13.956211384041216</v>
      </c>
      <c r="BX5274">
        <v>35.398798694948155</v>
      </c>
      <c r="BY5274">
        <v>33.545287776403256</v>
      </c>
      <c r="BZ5274">
        <v>993.86650612907249</v>
      </c>
      <c r="CA5274">
        <v>318.01505264972951</v>
      </c>
      <c r="CB5274">
        <v>253.43397273231835</v>
      </c>
      <c r="CC5274" s="156">
        <v>0.87</v>
      </c>
      <c r="CD5274">
        <v>1960</v>
      </c>
      <c r="CE5274">
        <v>0.14510254235764353</v>
      </c>
      <c r="CF5274">
        <v>6.6878104473985998</v>
      </c>
      <c r="CG5274">
        <v>0.174095693927937</v>
      </c>
      <c r="CH5274">
        <v>8.8091517435506574</v>
      </c>
      <c r="CI5274">
        <v>12</v>
      </c>
    </row>
    <row r="5275" spans="47:87" x14ac:dyDescent="0.3">
      <c r="AU5275">
        <v>0.3</v>
      </c>
      <c r="AV5275">
        <v>19.719782875489766</v>
      </c>
      <c r="AW5275">
        <v>0.37664813484216486</v>
      </c>
      <c r="AX5275">
        <v>1.6427143656150363</v>
      </c>
      <c r="AY5275">
        <v>348.63041521533791</v>
      </c>
      <c r="AZ5275">
        <v>7.1838371048718624E-2</v>
      </c>
      <c r="BA5275">
        <v>447.9808092709647</v>
      </c>
      <c r="BB5275">
        <v>384.71474450416144</v>
      </c>
      <c r="BC5275">
        <v>1</v>
      </c>
      <c r="BD5275">
        <v>31.368716211758077</v>
      </c>
      <c r="BE5275">
        <v>102.95120167306878</v>
      </c>
      <c r="BF5275">
        <v>12.393951788496864</v>
      </c>
      <c r="BG5275">
        <v>5.2614991392760402</v>
      </c>
      <c r="BH5275">
        <v>431.04440757025498</v>
      </c>
      <c r="BI5275">
        <v>0.2</v>
      </c>
      <c r="BJ5275">
        <v>2487.7094659709983</v>
      </c>
      <c r="BK5275">
        <v>690.59190225924772</v>
      </c>
      <c r="BL5275">
        <v>890.33358428606948</v>
      </c>
      <c r="BM5275">
        <v>1018.9156712345458</v>
      </c>
      <c r="BN5275">
        <v>128.56668650724939</v>
      </c>
      <c r="BO5275">
        <v>34.083262671184855</v>
      </c>
      <c r="BP5275">
        <v>5.2232336375699594E-2</v>
      </c>
      <c r="BQ5275">
        <v>100</v>
      </c>
      <c r="BR5275">
        <v>382.82591513575551</v>
      </c>
      <c r="BS5275">
        <v>5.4679999654050952E-2</v>
      </c>
      <c r="BT5275">
        <v>3.0894588672769618E-4</v>
      </c>
      <c r="BU5275">
        <v>24.715589637002854</v>
      </c>
      <c r="BV5275">
        <v>0.54926838926560795</v>
      </c>
      <c r="BW5275">
        <v>15.435179104206286</v>
      </c>
      <c r="BX5275">
        <v>36.866467190371729</v>
      </c>
      <c r="BY5275">
        <v>31.435371209806888</v>
      </c>
      <c r="BZ5275">
        <v>1027.1051615520282</v>
      </c>
      <c r="CA5275">
        <v>260.42774285905938</v>
      </c>
      <c r="CB5275">
        <v>221.82120632940183</v>
      </c>
      <c r="CC5275" s="156">
        <v>0.98</v>
      </c>
      <c r="CD5275">
        <v>1390</v>
      </c>
      <c r="CE5275">
        <v>0.22216432636110772</v>
      </c>
      <c r="CF5275">
        <v>6.1731084103073766</v>
      </c>
      <c r="CG5275">
        <v>0.26344375795882047</v>
      </c>
      <c r="CH5275">
        <v>25.399305115526143</v>
      </c>
      <c r="CI5275">
        <v>6</v>
      </c>
    </row>
    <row r="5276" spans="47:87" x14ac:dyDescent="0.3">
      <c r="AU5276">
        <v>0.3</v>
      </c>
      <c r="AV5276">
        <v>22.243208153360339</v>
      </c>
      <c r="AW5276">
        <v>0.29664335616777771</v>
      </c>
      <c r="AX5276">
        <v>1.6651939987761413</v>
      </c>
      <c r="AY5276">
        <v>339.36634380502215</v>
      </c>
      <c r="AZ5276">
        <v>8.4518194816839268E-2</v>
      </c>
      <c r="BA5276">
        <v>506.66260594145695</v>
      </c>
      <c r="BB5276">
        <v>435.88859586506214</v>
      </c>
      <c r="BC5276">
        <v>1</v>
      </c>
      <c r="BD5276">
        <v>44.914270658571333</v>
      </c>
      <c r="BE5276">
        <v>111.70948375195974</v>
      </c>
      <c r="BF5276">
        <v>19.662503179410265</v>
      </c>
      <c r="BG5276">
        <v>5.0450552577672356</v>
      </c>
      <c r="BH5276">
        <v>385.81172333401798</v>
      </c>
      <c r="BI5276">
        <v>0.19999999999999998</v>
      </c>
      <c r="BJ5276">
        <v>2552.5275605186239</v>
      </c>
      <c r="BK5276">
        <v>671.08846634545375</v>
      </c>
      <c r="BL5276">
        <v>860.74253878034904</v>
      </c>
      <c r="BM5276">
        <v>871.82082131403661</v>
      </c>
      <c r="BN5276">
        <v>171.40966683246234</v>
      </c>
      <c r="BO5276">
        <v>26.72854308810432</v>
      </c>
      <c r="BP5276">
        <v>5.4957467730946265E-2</v>
      </c>
      <c r="BQ5276">
        <v>100</v>
      </c>
      <c r="BR5276">
        <v>363.57541731250296</v>
      </c>
      <c r="BS5276">
        <v>5.6319577161688124E-2</v>
      </c>
      <c r="BT5276">
        <v>3.0851483139367322E-4</v>
      </c>
      <c r="BU5276">
        <v>24.071835833252358</v>
      </c>
      <c r="BV5276">
        <v>0.56964777025141178</v>
      </c>
      <c r="BW5276">
        <v>13.861239332214812</v>
      </c>
      <c r="BX5276">
        <v>35.065092146684165</v>
      </c>
      <c r="BY5276">
        <v>31.357751357759408</v>
      </c>
      <c r="BZ5276">
        <v>916.4939124428372</v>
      </c>
      <c r="CA5276">
        <v>404.59565359206289</v>
      </c>
      <c r="CB5276">
        <v>228.57977498137197</v>
      </c>
      <c r="CC5276" s="156">
        <v>0.98</v>
      </c>
      <c r="CD5276">
        <v>1430</v>
      </c>
      <c r="CE5276">
        <v>0.10944239968334912</v>
      </c>
      <c r="CF5276">
        <v>4.886888462467665</v>
      </c>
      <c r="CG5276">
        <v>0.14256991719864362</v>
      </c>
      <c r="CH5276">
        <v>2.4978897695580837</v>
      </c>
      <c r="CI5276">
        <v>16</v>
      </c>
    </row>
    <row r="5277" spans="47:87" x14ac:dyDescent="0.3">
      <c r="AU5277">
        <v>0.3</v>
      </c>
      <c r="AV5277">
        <v>17.862059160446133</v>
      </c>
      <c r="AW5277">
        <v>0.32515668887639676</v>
      </c>
      <c r="AX5277">
        <v>2.4640292127684864</v>
      </c>
      <c r="AY5277">
        <v>343.20920641891075</v>
      </c>
      <c r="AZ5277">
        <v>0.1123703269926685</v>
      </c>
      <c r="BA5277">
        <v>456.83343143870542</v>
      </c>
      <c r="BB5277">
        <v>343.60354443715653</v>
      </c>
      <c r="BC5277">
        <v>1</v>
      </c>
      <c r="BD5277">
        <v>35.531001885601242</v>
      </c>
      <c r="BE5277">
        <v>100.82370429777399</v>
      </c>
      <c r="BF5277">
        <v>18.189135717040006</v>
      </c>
      <c r="BG5277">
        <v>5.8165953749385286</v>
      </c>
      <c r="BH5277">
        <v>411.63046622926919</v>
      </c>
      <c r="BI5277">
        <v>0.2</v>
      </c>
      <c r="BJ5277">
        <v>2334.2889757999396</v>
      </c>
      <c r="BK5277">
        <v>680.86092177826288</v>
      </c>
      <c r="BL5277">
        <v>853.79701860181672</v>
      </c>
      <c r="BM5277">
        <v>936.53338605456349</v>
      </c>
      <c r="BN5277">
        <v>120.40279057325102</v>
      </c>
      <c r="BO5277">
        <v>29.491083094642242</v>
      </c>
      <c r="BP5277">
        <v>3.6676915540532193E-2</v>
      </c>
      <c r="BQ5277">
        <v>100</v>
      </c>
      <c r="BR5277">
        <v>369.47139241888846</v>
      </c>
      <c r="BS5277">
        <v>5.5945365954070674E-2</v>
      </c>
      <c r="BT5277">
        <v>3.1010684523403163E-4</v>
      </c>
      <c r="BU5277">
        <v>32.961141728815036</v>
      </c>
      <c r="BV5277">
        <v>0.5119358010230517</v>
      </c>
      <c r="BW5277">
        <v>15.940327089605354</v>
      </c>
      <c r="BX5277">
        <v>35.370559402056777</v>
      </c>
      <c r="BY5277">
        <v>28.779883372003766</v>
      </c>
      <c r="BZ5277">
        <v>858.87873966194138</v>
      </c>
      <c r="CA5277">
        <v>222.03580816489762</v>
      </c>
      <c r="CB5277">
        <v>220.27825652915141</v>
      </c>
      <c r="CC5277" s="156">
        <v>0.96</v>
      </c>
      <c r="CD5277">
        <v>1400</v>
      </c>
      <c r="CE5277">
        <v>0.18644884790301619</v>
      </c>
      <c r="CF5277">
        <v>5.4228810258509403</v>
      </c>
      <c r="CG5277">
        <v>0.2233681108756006</v>
      </c>
      <c r="CH5277">
        <v>11.844823309838091</v>
      </c>
      <c r="CI5277">
        <v>8</v>
      </c>
    </row>
    <row r="5278" spans="47:87" x14ac:dyDescent="0.3">
      <c r="AU5278">
        <v>0.3</v>
      </c>
      <c r="AV5278">
        <v>20.938040641707943</v>
      </c>
      <c r="AW5278">
        <v>0.29118225377043372</v>
      </c>
      <c r="AX5278">
        <v>1.8572233098807616</v>
      </c>
      <c r="AY5278">
        <v>334.75278711206158</v>
      </c>
      <c r="AZ5278">
        <v>9.2138662381015118E-2</v>
      </c>
      <c r="BA5278">
        <v>402.36559901175286</v>
      </c>
      <c r="BB5278">
        <v>333.79334529734575</v>
      </c>
      <c r="BC5278">
        <v>1</v>
      </c>
      <c r="BD5278">
        <v>45.448753882948807</v>
      </c>
      <c r="BE5278">
        <v>113.54339548800299</v>
      </c>
      <c r="BF5278">
        <v>22.174121348113164</v>
      </c>
      <c r="BG5278">
        <v>5.8188540819834502</v>
      </c>
      <c r="BH5278">
        <v>399.6760258641421</v>
      </c>
      <c r="BI5278">
        <v>0.20000000000000009</v>
      </c>
      <c r="BJ5278">
        <v>2715.8971062832043</v>
      </c>
      <c r="BK5278">
        <v>701.6781139079211</v>
      </c>
      <c r="BL5278">
        <v>932.74375164482615</v>
      </c>
      <c r="BM5278">
        <v>998.91634488622583</v>
      </c>
      <c r="BN5278">
        <v>192.49962968588471</v>
      </c>
      <c r="BO5278">
        <v>26.561296349373904</v>
      </c>
      <c r="BP5278">
        <v>1.4486628163028223E-2</v>
      </c>
      <c r="BQ5278">
        <v>100</v>
      </c>
      <c r="BR5278">
        <v>329.56222489483258</v>
      </c>
      <c r="BS5278">
        <v>5.2160093162600264E-2</v>
      </c>
      <c r="BT5278">
        <v>3.1121529972601543E-4</v>
      </c>
      <c r="BU5278">
        <v>0</v>
      </c>
      <c r="BV5278">
        <v>0.54598833350058984</v>
      </c>
      <c r="BW5278">
        <v>14.200098116314336</v>
      </c>
      <c r="BX5278">
        <v>36.537807648581911</v>
      </c>
      <c r="BY5278">
        <v>31.007988043470654</v>
      </c>
      <c r="BZ5278">
        <v>867.51295918102642</v>
      </c>
      <c r="CA5278">
        <v>322.93294169261264</v>
      </c>
      <c r="CB5278">
        <v>241.5029018116509</v>
      </c>
      <c r="CC5278" s="156">
        <v>0.84</v>
      </c>
      <c r="CD5278">
        <v>2240</v>
      </c>
      <c r="CE5278">
        <v>0.18226637978212912</v>
      </c>
      <c r="CF5278">
        <v>6.1999575996229019</v>
      </c>
      <c r="CG5278">
        <v>0.21783491612681044</v>
      </c>
      <c r="CH5278">
        <v>15.069951691229612</v>
      </c>
      <c r="CI5278">
        <v>8</v>
      </c>
    </row>
    <row r="5279" spans="47:87" x14ac:dyDescent="0.3">
      <c r="AU5279">
        <v>0.3</v>
      </c>
      <c r="AV5279">
        <v>20.289475238151478</v>
      </c>
      <c r="AW5279">
        <v>0.34853551865440441</v>
      </c>
      <c r="AX5279">
        <v>1.8723622446333312</v>
      </c>
      <c r="AY5279">
        <v>342.40990787617557</v>
      </c>
      <c r="AZ5279">
        <v>9.5953368953223331E-2</v>
      </c>
      <c r="BA5279">
        <v>499.82066615328762</v>
      </c>
      <c r="BB5279">
        <v>274.4505302930379</v>
      </c>
      <c r="BC5279">
        <v>1</v>
      </c>
      <c r="BD5279">
        <v>36.975438457041207</v>
      </c>
      <c r="BE5279">
        <v>107.00952813874582</v>
      </c>
      <c r="BF5279">
        <v>17.833205744879468</v>
      </c>
      <c r="BG5279">
        <v>5.3521045062331103</v>
      </c>
      <c r="BH5279">
        <v>412.58665167775729</v>
      </c>
      <c r="BI5279">
        <v>0.19999999999999996</v>
      </c>
      <c r="BJ5279">
        <v>2628.382430829437</v>
      </c>
      <c r="BK5279">
        <v>651.77378979577065</v>
      </c>
      <c r="BL5279">
        <v>826.08572951024837</v>
      </c>
      <c r="BM5279">
        <v>944.86122956011206</v>
      </c>
      <c r="BN5279">
        <v>216.90109391512516</v>
      </c>
      <c r="BO5279">
        <v>31.310296499597595</v>
      </c>
      <c r="BP5279">
        <v>7.598185894136969E-2</v>
      </c>
      <c r="BQ5279">
        <v>100</v>
      </c>
      <c r="BR5279">
        <v>392.45022163988352</v>
      </c>
      <c r="BS5279">
        <v>4.9176253298151978E-2</v>
      </c>
      <c r="BT5279">
        <v>2.9211411817152541E-4</v>
      </c>
      <c r="BU5279">
        <v>0</v>
      </c>
      <c r="BV5279">
        <v>0.57584066265752454</v>
      </c>
      <c r="BW5279">
        <v>14.719209430567188</v>
      </c>
      <c r="BX5279">
        <v>34.512300273761255</v>
      </c>
      <c r="BY5279">
        <v>30.355349826227787</v>
      </c>
      <c r="BZ5279">
        <v>1063.2405415177218</v>
      </c>
      <c r="CA5279">
        <v>234.35029905355137</v>
      </c>
      <c r="CB5279">
        <v>223.97980705297826</v>
      </c>
      <c r="CC5279" s="156">
        <v>1.18</v>
      </c>
      <c r="CD5279">
        <v>960</v>
      </c>
      <c r="CE5279">
        <v>0.23647303172839762</v>
      </c>
      <c r="CF5279">
        <v>8.3285157206292872</v>
      </c>
      <c r="CG5279">
        <v>0.32226785785582218</v>
      </c>
      <c r="CH5279">
        <v>41.582028011599071</v>
      </c>
      <c r="CI5279">
        <v>5</v>
      </c>
    </row>
    <row r="5280" spans="47:87" x14ac:dyDescent="0.3">
      <c r="AU5280">
        <v>0.3</v>
      </c>
      <c r="AV5280">
        <v>19.810564455072683</v>
      </c>
      <c r="AW5280">
        <v>0.37806589882207425</v>
      </c>
      <c r="AX5280">
        <v>1.6541838515996106</v>
      </c>
      <c r="AY5280">
        <v>365.44243975792386</v>
      </c>
      <c r="AZ5280">
        <v>0.10322168785359197</v>
      </c>
      <c r="BA5280">
        <v>389.5977422742456</v>
      </c>
      <c r="BB5280">
        <v>347.11093896048811</v>
      </c>
      <c r="BC5280">
        <v>1</v>
      </c>
      <c r="BD5280">
        <v>33.139912501388679</v>
      </c>
      <c r="BE5280">
        <v>99.988223092867088</v>
      </c>
      <c r="BF5280">
        <v>10.046440680422997</v>
      </c>
      <c r="BG5280">
        <v>4.6492144568494416</v>
      </c>
      <c r="BH5280">
        <v>429.90365502882463</v>
      </c>
      <c r="BI5280">
        <v>0.19999999999999998</v>
      </c>
      <c r="BJ5280">
        <v>2409.29742874874</v>
      </c>
      <c r="BK5280">
        <v>679.39247140442035</v>
      </c>
      <c r="BL5280">
        <v>889.47174728863547</v>
      </c>
      <c r="BM5280">
        <v>894.29735841642946</v>
      </c>
      <c r="BN5280">
        <v>154.10344376650491</v>
      </c>
      <c r="BO5280">
        <v>34.290207994976136</v>
      </c>
      <c r="BP5280">
        <v>4.2734184489207121E-2</v>
      </c>
      <c r="BQ5280">
        <v>100</v>
      </c>
      <c r="BR5280">
        <v>359.03942388358394</v>
      </c>
      <c r="BS5280">
        <v>5.358798681303658E-2</v>
      </c>
      <c r="BT5280">
        <v>2.9801752084124012E-4</v>
      </c>
      <c r="BU5280">
        <v>0</v>
      </c>
      <c r="BV5280">
        <v>0.56429926884714265</v>
      </c>
      <c r="BW5280">
        <v>15.288112649389459</v>
      </c>
      <c r="BX5280">
        <v>36.345663928500301</v>
      </c>
      <c r="BY5280">
        <v>31.05714603136607</v>
      </c>
      <c r="BZ5280">
        <v>816.38302116877708</v>
      </c>
      <c r="CA5280">
        <v>225.36876577887597</v>
      </c>
      <c r="CB5280">
        <v>223.19053298124547</v>
      </c>
      <c r="CC5280" s="156">
        <v>1.1299999999999999</v>
      </c>
      <c r="CD5280">
        <v>890</v>
      </c>
      <c r="CE5280">
        <v>0.18302330217239438</v>
      </c>
      <c r="CF5280">
        <v>7.1264221646541994</v>
      </c>
      <c r="CG5280">
        <v>0.23916052188440451</v>
      </c>
      <c r="CH5280">
        <v>27.907880260960756</v>
      </c>
      <c r="CI5280">
        <v>6</v>
      </c>
    </row>
    <row r="5281" spans="47:87" x14ac:dyDescent="0.3">
      <c r="AU5281">
        <v>0.3</v>
      </c>
      <c r="AV5281">
        <v>20.535857959100024</v>
      </c>
      <c r="AW5281">
        <v>0.31892988257517846</v>
      </c>
      <c r="AX5281">
        <v>1.6293017909340135</v>
      </c>
      <c r="AY5281">
        <v>313.8664655312682</v>
      </c>
      <c r="AZ5281">
        <v>9.0066577151991095E-2</v>
      </c>
      <c r="BA5281">
        <v>520.36786349563988</v>
      </c>
      <c r="BB5281">
        <v>480.2088527876125</v>
      </c>
      <c r="BC5281">
        <v>1</v>
      </c>
      <c r="BD5281">
        <v>38.548308609353541</v>
      </c>
      <c r="BE5281">
        <v>123.48902831927649</v>
      </c>
      <c r="BF5281">
        <v>12.75630793468196</v>
      </c>
      <c r="BG5281">
        <v>5.1023914793009109</v>
      </c>
      <c r="BH5281">
        <v>425.34392774371923</v>
      </c>
      <c r="BI5281">
        <v>0.2</v>
      </c>
      <c r="BJ5281">
        <v>2353.0629977730787</v>
      </c>
      <c r="BK5281">
        <v>695.22099421557914</v>
      </c>
      <c r="BL5281">
        <v>897.33184459870893</v>
      </c>
      <c r="BM5281">
        <v>1149.4467662905549</v>
      </c>
      <c r="BN5281">
        <v>99.137786896587215</v>
      </c>
      <c r="BO5281">
        <v>28.876707290518773</v>
      </c>
      <c r="BP5281">
        <v>4.2093015902625937E-2</v>
      </c>
      <c r="BQ5281">
        <v>100</v>
      </c>
      <c r="BR5281">
        <v>328.86020071432409</v>
      </c>
      <c r="BS5281">
        <v>5.186878278753479E-2</v>
      </c>
      <c r="BT5281">
        <v>2.9361088375479155E-4</v>
      </c>
      <c r="BU5281">
        <v>0</v>
      </c>
      <c r="BV5281">
        <v>0.55602876867961004</v>
      </c>
      <c r="BW5281">
        <v>15.180828016343407</v>
      </c>
      <c r="BX5281">
        <v>34.922544716565554</v>
      </c>
      <c r="BY5281">
        <v>42.603559797335961</v>
      </c>
      <c r="BZ5281">
        <v>812.70024615775264</v>
      </c>
      <c r="CA5281">
        <v>207.21048133453513</v>
      </c>
      <c r="CB5281">
        <v>239.20222999885183</v>
      </c>
      <c r="CC5281" s="156">
        <v>1.1100000000000001</v>
      </c>
      <c r="CD5281">
        <v>1480</v>
      </c>
      <c r="CE5281">
        <v>5.3156312161377617E-3</v>
      </c>
      <c r="CF5281">
        <v>2.4561771977767108</v>
      </c>
      <c r="CG5281">
        <v>6.3068020063860669E-2</v>
      </c>
      <c r="CH5281">
        <v>-19.266595134577074</v>
      </c>
      <c r="CI5281" t="s">
        <v>479</v>
      </c>
    </row>
    <row r="5282" spans="47:87" x14ac:dyDescent="0.3">
      <c r="AU5282">
        <v>0.3</v>
      </c>
      <c r="AV5282">
        <v>19.356185965528709</v>
      </c>
      <c r="AW5282">
        <v>0.33235783937893709</v>
      </c>
      <c r="AX5282">
        <v>1.5852753901805952</v>
      </c>
      <c r="AY5282">
        <v>360.30022796440312</v>
      </c>
      <c r="AZ5282">
        <v>0.11178247756694654</v>
      </c>
      <c r="BA5282">
        <v>423.77901251165963</v>
      </c>
      <c r="BB5282">
        <v>423.19700412342013</v>
      </c>
      <c r="BC5282">
        <v>1</v>
      </c>
      <c r="BD5282">
        <v>39.429934007834653</v>
      </c>
      <c r="BE5282">
        <v>111.91066522477475</v>
      </c>
      <c r="BF5282">
        <v>19.06602873902953</v>
      </c>
      <c r="BG5282">
        <v>4.7281558676746434</v>
      </c>
      <c r="BH5282">
        <v>413.16113591010998</v>
      </c>
      <c r="BI5282">
        <v>0.2</v>
      </c>
      <c r="BJ5282">
        <v>2263.9274845360237</v>
      </c>
      <c r="BK5282">
        <v>676.37908706250403</v>
      </c>
      <c r="BL5282">
        <v>802.67580194219204</v>
      </c>
      <c r="BM5282">
        <v>819.59896398962985</v>
      </c>
      <c r="BN5282">
        <v>145.19269938848879</v>
      </c>
      <c r="BO5282">
        <v>29.964221892378898</v>
      </c>
      <c r="BP5282">
        <v>5.9345032006431583E-2</v>
      </c>
      <c r="BQ5282">
        <v>100</v>
      </c>
      <c r="BR5282">
        <v>289.8852685445832</v>
      </c>
      <c r="BS5282">
        <v>5.6839675274388948E-2</v>
      </c>
      <c r="BT5282">
        <v>3.0923697846845308E-4</v>
      </c>
      <c r="BU5282">
        <v>0</v>
      </c>
      <c r="BV5282">
        <v>0.53215817499384732</v>
      </c>
      <c r="BW5282">
        <v>14.354359470649037</v>
      </c>
      <c r="BX5282">
        <v>36.326494051481646</v>
      </c>
      <c r="BY5282">
        <v>31.701973734049229</v>
      </c>
      <c r="BZ5282">
        <v>1160.8781369433825</v>
      </c>
      <c r="CA5282">
        <v>307.70019467330826</v>
      </c>
      <c r="CB5282">
        <v>247.24303791182751</v>
      </c>
      <c r="CC5282" s="156">
        <v>1.05</v>
      </c>
      <c r="CD5282">
        <v>1400</v>
      </c>
      <c r="CE5282">
        <v>0.17900974847825535</v>
      </c>
      <c r="CF5282">
        <v>4.8573889563307171</v>
      </c>
      <c r="CG5282">
        <v>0.24306177646408406</v>
      </c>
      <c r="CH5282">
        <v>11.063212380685137</v>
      </c>
      <c r="CI5282">
        <v>7</v>
      </c>
    </row>
    <row r="5283" spans="47:87" x14ac:dyDescent="0.3">
      <c r="AU5283">
        <v>0.3</v>
      </c>
      <c r="AV5283">
        <v>20.736374638122843</v>
      </c>
      <c r="AW5283">
        <v>0.2754845282754258</v>
      </c>
      <c r="AX5283">
        <v>0.41560551531537765</v>
      </c>
      <c r="AY5283">
        <v>334.886554685916</v>
      </c>
      <c r="AZ5283">
        <v>0.10830017375660299</v>
      </c>
      <c r="BA5283">
        <v>354.46214394463988</v>
      </c>
      <c r="BB5283">
        <v>414.80147507897846</v>
      </c>
      <c r="BC5283">
        <v>1</v>
      </c>
      <c r="BD5283">
        <v>49.541958828081064</v>
      </c>
      <c r="BE5283">
        <v>94.74721922731915</v>
      </c>
      <c r="BF5283">
        <v>15.071429713213746</v>
      </c>
      <c r="BG5283">
        <v>3.9252563850020556</v>
      </c>
      <c r="BH5283">
        <v>439.26288491450441</v>
      </c>
      <c r="BI5283">
        <v>0.20000000000000007</v>
      </c>
      <c r="BJ5283">
        <v>2949.6781253467543</v>
      </c>
      <c r="BK5283">
        <v>684.4160670045394</v>
      </c>
      <c r="BL5283">
        <v>875.38397744138797</v>
      </c>
      <c r="BM5283">
        <v>973.42444010011138</v>
      </c>
      <c r="BN5283">
        <v>216.46981776660513</v>
      </c>
      <c r="BO5283">
        <v>24.852700872580566</v>
      </c>
      <c r="BP5283">
        <v>4.7175092332985669E-2</v>
      </c>
      <c r="BQ5283">
        <v>100</v>
      </c>
      <c r="BR5283">
        <v>328.2141061405186</v>
      </c>
      <c r="BS5283">
        <v>5.1990373728588259E-2</v>
      </c>
      <c r="BT5283">
        <v>3.1235063379309345E-4</v>
      </c>
      <c r="BU5283">
        <v>0</v>
      </c>
      <c r="BV5283">
        <v>0.54418668631733091</v>
      </c>
      <c r="BW5283">
        <v>15.232301582630237</v>
      </c>
      <c r="BX5283">
        <v>37.980351617398135</v>
      </c>
      <c r="BY5283">
        <v>34.584676820430779</v>
      </c>
      <c r="BZ5283">
        <v>986.96454356340053</v>
      </c>
      <c r="CA5283">
        <v>271.76878601180022</v>
      </c>
      <c r="CB5283">
        <v>234.00697787139873</v>
      </c>
      <c r="CC5283" s="156">
        <v>1.1399999999999999</v>
      </c>
      <c r="CD5283">
        <v>960</v>
      </c>
      <c r="CE5283">
        <v>0.1524714735828463</v>
      </c>
      <c r="CF5283">
        <v>4.9154203775411087</v>
      </c>
      <c r="CG5283">
        <v>0.18730524485221164</v>
      </c>
      <c r="CH5283">
        <v>7.0369250014233282</v>
      </c>
      <c r="CI5283">
        <v>11</v>
      </c>
    </row>
    <row r="5284" spans="47:87" x14ac:dyDescent="0.3">
      <c r="AU5284">
        <v>0.3</v>
      </c>
      <c r="AV5284">
        <v>18.901053758115374</v>
      </c>
      <c r="AW5284">
        <v>0.32744289307885344</v>
      </c>
      <c r="AX5284">
        <v>1.3702678089001412</v>
      </c>
      <c r="AY5284">
        <v>353.62685687666931</v>
      </c>
      <c r="AZ5284">
        <v>8.9119647279354189E-2</v>
      </c>
      <c r="BA5284">
        <v>364.67137390650322</v>
      </c>
      <c r="BB5284">
        <v>407.75959755651905</v>
      </c>
      <c r="BC5284">
        <v>1</v>
      </c>
      <c r="BD5284">
        <v>50.215067887954199</v>
      </c>
      <c r="BE5284">
        <v>100.88067479258868</v>
      </c>
      <c r="BF5284">
        <v>7.7710107328813187</v>
      </c>
      <c r="BG5284">
        <v>4.8525269770431469</v>
      </c>
      <c r="BH5284">
        <v>424.86755517584686</v>
      </c>
      <c r="BI5284">
        <v>0.20000000000000007</v>
      </c>
      <c r="BJ5284">
        <v>2589.1773651167932</v>
      </c>
      <c r="BK5284">
        <v>687.61090737170116</v>
      </c>
      <c r="BL5284">
        <v>880.21548481772652</v>
      </c>
      <c r="BM5284">
        <v>774.87124096571665</v>
      </c>
      <c r="BN5284">
        <v>124.97084655825142</v>
      </c>
      <c r="BO5284">
        <v>29.770042550725424</v>
      </c>
      <c r="BP5284">
        <v>2.836261037110183E-2</v>
      </c>
      <c r="BQ5284">
        <v>100</v>
      </c>
      <c r="BR5284">
        <v>401.02934660029342</v>
      </c>
      <c r="BS5284">
        <v>5.5396686247828654E-2</v>
      </c>
      <c r="BT5284">
        <v>3.2475385715878492E-4</v>
      </c>
      <c r="BU5284">
        <v>7.8087001391394919</v>
      </c>
      <c r="BV5284">
        <v>0.55544853345468315</v>
      </c>
      <c r="BW5284">
        <v>14.271345349065955</v>
      </c>
      <c r="BX5284">
        <v>34.641640351116031</v>
      </c>
      <c r="BY5284">
        <v>31.180669755128729</v>
      </c>
      <c r="BZ5284">
        <v>823.21809635026761</v>
      </c>
      <c r="CA5284">
        <v>286.01137322189516</v>
      </c>
      <c r="CB5284">
        <v>227.53759054322052</v>
      </c>
      <c r="CC5284" s="156">
        <v>1.1599999999999999</v>
      </c>
      <c r="CD5284">
        <v>1430</v>
      </c>
      <c r="CE5284">
        <v>0.11564605161739983</v>
      </c>
      <c r="CF5284">
        <v>4.9330524775005582</v>
      </c>
      <c r="CG5284">
        <v>0.1591178774433504</v>
      </c>
      <c r="CH5284">
        <v>5.4428172331113185</v>
      </c>
      <c r="CI5284">
        <v>12</v>
      </c>
    </row>
    <row r="5285" spans="47:87" x14ac:dyDescent="0.3">
      <c r="AU5285">
        <v>0.3</v>
      </c>
      <c r="AV5285">
        <v>23.414072390885199</v>
      </c>
      <c r="AW5285">
        <v>0.30273875072714218</v>
      </c>
      <c r="AX5285">
        <v>1.4748193264362142</v>
      </c>
      <c r="AY5285">
        <v>359.81493624824117</v>
      </c>
      <c r="AZ5285">
        <v>9.7931394551320508E-2</v>
      </c>
      <c r="BA5285">
        <v>408.21370330018425</v>
      </c>
      <c r="BB5285">
        <v>317.46148773001079</v>
      </c>
      <c r="BC5285">
        <v>1</v>
      </c>
      <c r="BD5285">
        <v>38.6344214398611</v>
      </c>
      <c r="BE5285">
        <v>91.906808252736454</v>
      </c>
      <c r="BF5285">
        <v>11.312537872667271</v>
      </c>
      <c r="BG5285">
        <v>3.635159118304919</v>
      </c>
      <c r="BH5285">
        <v>426.41114052152096</v>
      </c>
      <c r="BI5285">
        <v>0.2</v>
      </c>
      <c r="BJ5285">
        <v>2317.6705519085549</v>
      </c>
      <c r="BK5285">
        <v>711.52740994376984</v>
      </c>
      <c r="BL5285">
        <v>933.04697548993659</v>
      </c>
      <c r="BM5285">
        <v>996.77182748302937</v>
      </c>
      <c r="BN5285">
        <v>196.84576356871966</v>
      </c>
      <c r="BO5285">
        <v>27.158483362853897</v>
      </c>
      <c r="BP5285">
        <v>7.0503350756767488E-2</v>
      </c>
      <c r="BQ5285">
        <v>100</v>
      </c>
      <c r="BR5285">
        <v>294.19311045822826</v>
      </c>
      <c r="BS5285">
        <v>5.5792567619130207E-2</v>
      </c>
      <c r="BT5285">
        <v>2.8606027137111333E-4</v>
      </c>
      <c r="BU5285">
        <v>0</v>
      </c>
      <c r="BV5285">
        <v>0.56085293049972818</v>
      </c>
      <c r="BW5285">
        <v>15.223056626091726</v>
      </c>
      <c r="BX5285">
        <v>37.028884591720228</v>
      </c>
      <c r="BY5285">
        <v>33.664005473818769</v>
      </c>
      <c r="BZ5285">
        <v>631.32470109815608</v>
      </c>
      <c r="CA5285">
        <v>217.062288672683</v>
      </c>
      <c r="CB5285">
        <v>244.54233151959886</v>
      </c>
      <c r="CC5285" s="156">
        <v>0.75</v>
      </c>
      <c r="CD5285">
        <v>1500</v>
      </c>
      <c r="CE5285">
        <v>0.22221151912604875</v>
      </c>
      <c r="CF5285">
        <v>7.3978885987241512</v>
      </c>
      <c r="CG5285">
        <v>0.26538469812084342</v>
      </c>
      <c r="CH5285">
        <v>29.312063609410572</v>
      </c>
      <c r="CI5285">
        <v>6</v>
      </c>
    </row>
    <row r="5286" spans="47:87" x14ac:dyDescent="0.3">
      <c r="AU5286">
        <v>0.3</v>
      </c>
      <c r="AV5286">
        <v>19.446456670156721</v>
      </c>
      <c r="AW5286">
        <v>0.2770754295484989</v>
      </c>
      <c r="AX5286">
        <v>0.83221870381129559</v>
      </c>
      <c r="AY5286">
        <v>363.08111522294899</v>
      </c>
      <c r="AZ5286">
        <v>9.7577988288603604E-2</v>
      </c>
      <c r="BA5286">
        <v>413.23550300988597</v>
      </c>
      <c r="BB5286">
        <v>339.11047188940006</v>
      </c>
      <c r="BC5286">
        <v>1</v>
      </c>
      <c r="BD5286">
        <v>44.433996127912721</v>
      </c>
      <c r="BE5286">
        <v>110.80742572375529</v>
      </c>
      <c r="BF5286">
        <v>9.8357777408041649</v>
      </c>
      <c r="BG5286">
        <v>4.4342909287632235</v>
      </c>
      <c r="BH5286">
        <v>438.63883092264058</v>
      </c>
      <c r="BI5286">
        <v>0.20000000000000004</v>
      </c>
      <c r="BJ5286">
        <v>2603.0438835326299</v>
      </c>
      <c r="BK5286">
        <v>686.32659615855005</v>
      </c>
      <c r="BL5286">
        <v>891.72472014328946</v>
      </c>
      <c r="BM5286">
        <v>904.34439669156075</v>
      </c>
      <c r="BN5286">
        <v>104.2424353828946</v>
      </c>
      <c r="BO5286">
        <v>24.832327963367696</v>
      </c>
      <c r="BP5286">
        <v>6.7390313894897094E-2</v>
      </c>
      <c r="BQ5286">
        <v>100</v>
      </c>
      <c r="BR5286">
        <v>341.94507354019856</v>
      </c>
      <c r="BS5286">
        <v>5.2371731155807351E-2</v>
      </c>
      <c r="BT5286">
        <v>3.09343312425011E-4</v>
      </c>
      <c r="BU5286">
        <v>13.959600838187972</v>
      </c>
      <c r="BV5286">
        <v>0.5525776591477517</v>
      </c>
      <c r="BW5286">
        <v>13.909127246358207</v>
      </c>
      <c r="BX5286">
        <v>34.049460533358285</v>
      </c>
      <c r="BY5286">
        <v>27.379820183810587</v>
      </c>
      <c r="BZ5286">
        <v>741.8824005807104</v>
      </c>
      <c r="CA5286">
        <v>331.48361833496449</v>
      </c>
      <c r="CB5286">
        <v>219.142186490124</v>
      </c>
      <c r="CC5286" s="156">
        <v>1.06</v>
      </c>
      <c r="CD5286">
        <v>1600</v>
      </c>
      <c r="CE5286">
        <v>0.16038960912658129</v>
      </c>
      <c r="CF5286">
        <v>5.5021713463661195</v>
      </c>
      <c r="CG5286">
        <v>0.22756160327832839</v>
      </c>
      <c r="CH5286">
        <v>12.004575828056353</v>
      </c>
      <c r="CI5286">
        <v>8</v>
      </c>
    </row>
    <row r="5287" spans="47:87" x14ac:dyDescent="0.3">
      <c r="AU5287">
        <v>0.3</v>
      </c>
      <c r="AV5287">
        <v>18.287709357970218</v>
      </c>
      <c r="AW5287">
        <v>0.31255741145292287</v>
      </c>
      <c r="AX5287">
        <v>1.8478878627149984</v>
      </c>
      <c r="AY5287">
        <v>337.93660672822318</v>
      </c>
      <c r="AZ5287">
        <v>0.10638116272075492</v>
      </c>
      <c r="BA5287">
        <v>455.86359293484497</v>
      </c>
      <c r="BB5287">
        <v>300.80593621461639</v>
      </c>
      <c r="BC5287">
        <v>1</v>
      </c>
      <c r="BD5287">
        <v>45.201541695759168</v>
      </c>
      <c r="BE5287">
        <v>98.293758401950257</v>
      </c>
      <c r="BF5287">
        <v>21.95243805335917</v>
      </c>
      <c r="BG5287">
        <v>6.7026976408539678</v>
      </c>
      <c r="BH5287">
        <v>436.52278639241302</v>
      </c>
      <c r="BI5287">
        <v>0.19999999999999998</v>
      </c>
      <c r="BJ5287">
        <v>2760.0446733156182</v>
      </c>
      <c r="BK5287">
        <v>682.08366776760295</v>
      </c>
      <c r="BL5287">
        <v>895.06456380908912</v>
      </c>
      <c r="BM5287">
        <v>897.67285320006613</v>
      </c>
      <c r="BN5287">
        <v>157.50650683598067</v>
      </c>
      <c r="BO5287">
        <v>28.533028019648594</v>
      </c>
      <c r="BP5287">
        <v>1.2854466317912545E-2</v>
      </c>
      <c r="BQ5287">
        <v>100</v>
      </c>
      <c r="BR5287">
        <v>323.46689721271622</v>
      </c>
      <c r="BS5287">
        <v>5.2713107559560747E-2</v>
      </c>
      <c r="BT5287">
        <v>3.1441727743754694E-4</v>
      </c>
      <c r="BU5287">
        <v>0</v>
      </c>
      <c r="BV5287">
        <v>0.51190391798057588</v>
      </c>
      <c r="BW5287">
        <v>14.169569123115526</v>
      </c>
      <c r="BX5287">
        <v>36.535840121117474</v>
      </c>
      <c r="BY5287">
        <v>35.848564982942293</v>
      </c>
      <c r="BZ5287">
        <v>1053.4464779654056</v>
      </c>
      <c r="CA5287">
        <v>294.66185600337832</v>
      </c>
      <c r="CB5287">
        <v>247.66984016459611</v>
      </c>
      <c r="CC5287" s="156">
        <v>1.05</v>
      </c>
      <c r="CD5287">
        <v>2250</v>
      </c>
      <c r="CE5287">
        <v>1.5664547232813408E-2</v>
      </c>
      <c r="CF5287">
        <v>1.6396735621437961</v>
      </c>
      <c r="CG5287">
        <v>6.2426006332989531E-2</v>
      </c>
      <c r="CH5287">
        <v>-12.642790382658895</v>
      </c>
      <c r="CI5287" t="s">
        <v>479</v>
      </c>
    </row>
    <row r="5288" spans="47:87" x14ac:dyDescent="0.3">
      <c r="AU5288">
        <v>0.3</v>
      </c>
      <c r="AV5288">
        <v>20.893695324578353</v>
      </c>
      <c r="AW5288">
        <v>0.32377781042784198</v>
      </c>
      <c r="AX5288">
        <v>0.37537127233150064</v>
      </c>
      <c r="AY5288">
        <v>317.63550542104571</v>
      </c>
      <c r="AZ5288">
        <v>9.6175329057538214E-2</v>
      </c>
      <c r="BA5288">
        <v>482.47395310729087</v>
      </c>
      <c r="BB5288">
        <v>224.8763188856874</v>
      </c>
      <c r="BC5288">
        <v>1</v>
      </c>
      <c r="BD5288">
        <v>31.214218962144361</v>
      </c>
      <c r="BE5288">
        <v>108.76068265897032</v>
      </c>
      <c r="BF5288">
        <v>7.2495775103589217</v>
      </c>
      <c r="BG5288">
        <v>4.9972667525622088</v>
      </c>
      <c r="BH5288">
        <v>371.59317467314696</v>
      </c>
      <c r="BI5288">
        <v>0.19999999999999998</v>
      </c>
      <c r="BJ5288">
        <v>2412.6144839284316</v>
      </c>
      <c r="BK5288">
        <v>692.37529173050496</v>
      </c>
      <c r="BL5288">
        <v>843.94948714884504</v>
      </c>
      <c r="BM5288">
        <v>1144.1603885650716</v>
      </c>
      <c r="BN5288">
        <v>213.71988749075993</v>
      </c>
      <c r="BO5288">
        <v>29.229642190256225</v>
      </c>
      <c r="BP5288">
        <v>5.3146481913989588E-2</v>
      </c>
      <c r="BQ5288">
        <v>100</v>
      </c>
      <c r="BR5288">
        <v>357.31983518503716</v>
      </c>
      <c r="BS5288">
        <v>5.5646603694732379E-2</v>
      </c>
      <c r="BT5288">
        <v>2.9677465917761465E-4</v>
      </c>
      <c r="BU5288">
        <v>6.7030138963110639</v>
      </c>
      <c r="BV5288">
        <v>0.58709656278041034</v>
      </c>
      <c r="BW5288">
        <v>14.741240526152856</v>
      </c>
      <c r="BX5288">
        <v>35.479976745770792</v>
      </c>
      <c r="BY5288">
        <v>26.170342285551733</v>
      </c>
      <c r="BZ5288">
        <v>902.86921511762762</v>
      </c>
      <c r="CA5288">
        <v>345.99352531596531</v>
      </c>
      <c r="CB5288">
        <v>229.9589388501075</v>
      </c>
      <c r="CC5288" s="156">
        <v>1.02</v>
      </c>
      <c r="CD5288">
        <v>1490</v>
      </c>
      <c r="CE5288">
        <v>0.14439403458731426</v>
      </c>
      <c r="CF5288">
        <v>5.5037117659139394</v>
      </c>
      <c r="CG5288">
        <v>0.18938215630535316</v>
      </c>
      <c r="CH5288">
        <v>11.208712923289843</v>
      </c>
      <c r="CI5288">
        <v>10</v>
      </c>
    </row>
    <row r="5289" spans="47:87" x14ac:dyDescent="0.3">
      <c r="AU5289">
        <v>0.3</v>
      </c>
      <c r="AV5289">
        <v>19.748318098133083</v>
      </c>
      <c r="AW5289">
        <v>0.36222175948401308</v>
      </c>
      <c r="AX5289">
        <v>0.19517233272283441</v>
      </c>
      <c r="AY5289">
        <v>330.23615828210336</v>
      </c>
      <c r="AZ5289">
        <v>0.10436923930996773</v>
      </c>
      <c r="BA5289">
        <v>465.6331815569103</v>
      </c>
      <c r="BB5289">
        <v>348.52612252832375</v>
      </c>
      <c r="BC5289">
        <v>1</v>
      </c>
      <c r="BD5289">
        <v>34.143375774846007</v>
      </c>
      <c r="BE5289">
        <v>108.82809085262529</v>
      </c>
      <c r="BF5289">
        <v>23.496810387838963</v>
      </c>
      <c r="BG5289">
        <v>5.0012050143502638</v>
      </c>
      <c r="BH5289">
        <v>361.19112502371291</v>
      </c>
      <c r="BI5289">
        <v>0.2</v>
      </c>
      <c r="BJ5289">
        <v>2951.5041303772832</v>
      </c>
      <c r="BK5289">
        <v>694.52160320358621</v>
      </c>
      <c r="BL5289">
        <v>853.1613375097694</v>
      </c>
      <c r="BM5289">
        <v>935.99936453617192</v>
      </c>
      <c r="BN5289">
        <v>182.66983188513947</v>
      </c>
      <c r="BO5289">
        <v>32.712899819165784</v>
      </c>
      <c r="BP5289">
        <v>5.7936439576874797E-2</v>
      </c>
      <c r="BQ5289">
        <v>100</v>
      </c>
      <c r="BR5289">
        <v>359.55958137723132</v>
      </c>
      <c r="BS5289">
        <v>5.4214356974374413E-2</v>
      </c>
      <c r="BT5289">
        <v>2.9416147756372883E-4</v>
      </c>
      <c r="BU5289">
        <v>0</v>
      </c>
      <c r="BV5289">
        <v>0.61775635102877002</v>
      </c>
      <c r="BW5289">
        <v>14.516984455166771</v>
      </c>
      <c r="BX5289">
        <v>35.962545620560448</v>
      </c>
      <c r="BY5289">
        <v>37.173792183044846</v>
      </c>
      <c r="BZ5289">
        <v>918.75511685056654</v>
      </c>
      <c r="CA5289">
        <v>426.84322704315639</v>
      </c>
      <c r="CB5289">
        <v>237.46451732292613</v>
      </c>
      <c r="CC5289" s="156">
        <v>0.86</v>
      </c>
      <c r="CD5289">
        <v>3230</v>
      </c>
      <c r="CE5289">
        <v>0.10835485047573878</v>
      </c>
      <c r="CF5289">
        <v>2.7308024673151419</v>
      </c>
      <c r="CG5289">
        <v>0.13795774670961253</v>
      </c>
      <c r="CH5289">
        <v>-1.2615168697620651</v>
      </c>
      <c r="CI5289" t="s">
        <v>479</v>
      </c>
    </row>
    <row r="5290" spans="47:87" x14ac:dyDescent="0.3">
      <c r="AU5290">
        <v>0.3</v>
      </c>
      <c r="AV5290">
        <v>20.999014011461508</v>
      </c>
      <c r="AW5290">
        <v>0.27192305434983943</v>
      </c>
      <c r="AX5290">
        <v>1.5395257048041946</v>
      </c>
      <c r="AY5290">
        <v>353.38523125113664</v>
      </c>
      <c r="AZ5290">
        <v>9.3413988225358915E-2</v>
      </c>
      <c r="BA5290">
        <v>504.66784227799849</v>
      </c>
      <c r="BB5290">
        <v>243.17820692297965</v>
      </c>
      <c r="BC5290">
        <v>1</v>
      </c>
      <c r="BD5290">
        <v>45.477197496991046</v>
      </c>
      <c r="BE5290">
        <v>96.677423380291444</v>
      </c>
      <c r="BF5290">
        <v>17.147183754441119</v>
      </c>
      <c r="BG5290">
        <v>4.5382568371082179</v>
      </c>
      <c r="BH5290">
        <v>386.43809234329422</v>
      </c>
      <c r="BI5290">
        <v>0.20000000000000004</v>
      </c>
      <c r="BJ5290">
        <v>2363.3957807457723</v>
      </c>
      <c r="BK5290">
        <v>705.05136940107695</v>
      </c>
      <c r="BL5290">
        <v>803.99673031521286</v>
      </c>
      <c r="BM5290">
        <v>1038.5944139514997</v>
      </c>
      <c r="BN5290">
        <v>143.85150568565149</v>
      </c>
      <c r="BO5290">
        <v>24.401504282551031</v>
      </c>
      <c r="BP5290">
        <v>6.2393250605872821E-2</v>
      </c>
      <c r="BQ5290">
        <v>100</v>
      </c>
      <c r="BR5290">
        <v>329.08377402391795</v>
      </c>
      <c r="BS5290">
        <v>5.1328793440341691E-2</v>
      </c>
      <c r="BT5290">
        <v>2.8729436904475613E-4</v>
      </c>
      <c r="BU5290">
        <v>0</v>
      </c>
      <c r="BV5290">
        <v>0.54649265611076636</v>
      </c>
      <c r="BW5290">
        <v>14.384918106608776</v>
      </c>
      <c r="BX5290">
        <v>34.909769620778277</v>
      </c>
      <c r="BY5290">
        <v>37.192758072823572</v>
      </c>
      <c r="BZ5290">
        <v>987.79650536109261</v>
      </c>
      <c r="CA5290">
        <v>254.24695394718199</v>
      </c>
      <c r="CB5290">
        <v>230.47783970018929</v>
      </c>
      <c r="CC5290" s="156">
        <v>0.91</v>
      </c>
      <c r="CD5290">
        <v>1910</v>
      </c>
      <c r="CE5290">
        <v>0.1266869811098521</v>
      </c>
      <c r="CF5290">
        <v>4.5941011620448258</v>
      </c>
      <c r="CG5290">
        <v>0.16531732265957197</v>
      </c>
      <c r="CH5290">
        <v>6.960397126450566</v>
      </c>
      <c r="CI5290">
        <v>12</v>
      </c>
    </row>
    <row r="5291" spans="47:87" x14ac:dyDescent="0.3">
      <c r="AU5291">
        <v>0.3</v>
      </c>
      <c r="AV5291">
        <v>19.136852999215431</v>
      </c>
      <c r="AW5291">
        <v>0.29853088128657462</v>
      </c>
      <c r="AX5291">
        <v>1.9060925198632499</v>
      </c>
      <c r="AY5291">
        <v>338.3578281119506</v>
      </c>
      <c r="AZ5291">
        <v>9.5881208684549815E-2</v>
      </c>
      <c r="BA5291">
        <v>413.83050600126279</v>
      </c>
      <c r="BB5291">
        <v>356.97607662044243</v>
      </c>
      <c r="BC5291">
        <v>1</v>
      </c>
      <c r="BD5291">
        <v>44.175988312574049</v>
      </c>
      <c r="BE5291">
        <v>109.23732259787995</v>
      </c>
      <c r="BF5291">
        <v>5.6399258569041368</v>
      </c>
      <c r="BG5291">
        <v>4.0405815830398106</v>
      </c>
      <c r="BH5291">
        <v>411.62973080453514</v>
      </c>
      <c r="BI5291">
        <v>0.2</v>
      </c>
      <c r="BJ5291">
        <v>2918.7966553284018</v>
      </c>
      <c r="BK5291">
        <v>683.72521051534113</v>
      </c>
      <c r="BL5291">
        <v>882.04395198010354</v>
      </c>
      <c r="BM5291">
        <v>948.86580372843048</v>
      </c>
      <c r="BN5291">
        <v>62.103656523534383</v>
      </c>
      <c r="BO5291">
        <v>27.042395633295207</v>
      </c>
      <c r="BP5291">
        <v>3.7807736421159907E-2</v>
      </c>
      <c r="BQ5291">
        <v>100</v>
      </c>
      <c r="BR5291">
        <v>449.50672271851408</v>
      </c>
      <c r="BS5291">
        <v>5.2999487955540707E-2</v>
      </c>
      <c r="BT5291">
        <v>2.9260398864631494E-4</v>
      </c>
      <c r="BU5291">
        <v>1.9921198519580143</v>
      </c>
      <c r="BV5291">
        <v>0.57644118839707525</v>
      </c>
      <c r="BW5291">
        <v>14.477408092987753</v>
      </c>
      <c r="BX5291">
        <v>36.619901782749515</v>
      </c>
      <c r="BY5291">
        <v>28.898124091346713</v>
      </c>
      <c r="BZ5291">
        <v>600.46858760488624</v>
      </c>
      <c r="CA5291">
        <v>212.04824431938539</v>
      </c>
      <c r="CB5291">
        <v>216.06629627640464</v>
      </c>
      <c r="CC5291" s="156">
        <v>1.1499999999999999</v>
      </c>
      <c r="CD5291">
        <v>1680</v>
      </c>
      <c r="CE5291">
        <v>0.10683167043962838</v>
      </c>
      <c r="CF5291">
        <v>3.8463876220978861</v>
      </c>
      <c r="CG5291">
        <v>0.14172075794891925</v>
      </c>
      <c r="CH5291">
        <v>1.0701903210655634</v>
      </c>
      <c r="CI5291">
        <v>18</v>
      </c>
    </row>
    <row r="5292" spans="47:87" x14ac:dyDescent="0.3">
      <c r="AU5292">
        <v>0.3</v>
      </c>
      <c r="AV5292">
        <v>22.468049801246636</v>
      </c>
      <c r="AW5292">
        <v>0.2862192872265239</v>
      </c>
      <c r="AX5292">
        <v>2.1128339709787354</v>
      </c>
      <c r="AY5292">
        <v>313.43995865545349</v>
      </c>
      <c r="AZ5292">
        <v>0.11403936595629451</v>
      </c>
      <c r="BA5292">
        <v>369.72710925813266</v>
      </c>
      <c r="BB5292">
        <v>347.8545617108233</v>
      </c>
      <c r="BC5292">
        <v>1</v>
      </c>
      <c r="BD5292">
        <v>46.790984803949605</v>
      </c>
      <c r="BE5292">
        <v>94.659985769267038</v>
      </c>
      <c r="BF5292">
        <v>12.494145665558239</v>
      </c>
      <c r="BG5292">
        <v>3.9350859724247322</v>
      </c>
      <c r="BH5292">
        <v>387.56629546428042</v>
      </c>
      <c r="BI5292">
        <v>0.2</v>
      </c>
      <c r="BJ5292">
        <v>2177.733911649635</v>
      </c>
      <c r="BK5292">
        <v>698.15195725767762</v>
      </c>
      <c r="BL5292">
        <v>868.21301886500839</v>
      </c>
      <c r="BM5292">
        <v>890.30950035056082</v>
      </c>
      <c r="BN5292">
        <v>121.18095687812195</v>
      </c>
      <c r="BO5292">
        <v>26.137550497368679</v>
      </c>
      <c r="BP5292">
        <v>1.0610466177301823E-2</v>
      </c>
      <c r="BQ5292">
        <v>100</v>
      </c>
      <c r="BR5292">
        <v>304.15499849320838</v>
      </c>
      <c r="BS5292">
        <v>5.6680795950739729E-2</v>
      </c>
      <c r="BT5292">
        <v>3.1865668967039296E-4</v>
      </c>
      <c r="BU5292">
        <v>44.512569664098436</v>
      </c>
      <c r="BV5292">
        <v>0.55138472665876093</v>
      </c>
      <c r="BW5292">
        <v>14.455362502760233</v>
      </c>
      <c r="BX5292">
        <v>37.916218962717849</v>
      </c>
      <c r="BY5292">
        <v>40.810100068413284</v>
      </c>
      <c r="BZ5292">
        <v>889.61521345817209</v>
      </c>
      <c r="CA5292">
        <v>286.09849079590151</v>
      </c>
      <c r="CB5292">
        <v>234.22607545742048</v>
      </c>
      <c r="CC5292" s="156">
        <v>0.9</v>
      </c>
      <c r="CD5292">
        <v>1970</v>
      </c>
      <c r="CE5292">
        <v>9.9787500141176766E-2</v>
      </c>
      <c r="CF5292">
        <v>3.4750213323858476</v>
      </c>
      <c r="CG5292">
        <v>0.12191722943307229</v>
      </c>
      <c r="CH5292">
        <v>-1.5398877800865873</v>
      </c>
      <c r="CI5292" t="s">
        <v>479</v>
      </c>
    </row>
    <row r="5293" spans="47:87" x14ac:dyDescent="0.3">
      <c r="AU5293">
        <v>0.3</v>
      </c>
      <c r="AV5293">
        <v>18.046289024910951</v>
      </c>
      <c r="AW5293">
        <v>0.31096897825221936</v>
      </c>
      <c r="AX5293">
        <v>2.4150213804995708</v>
      </c>
      <c r="AY5293">
        <v>289.93833454504517</v>
      </c>
      <c r="AZ5293">
        <v>9.2481432879984948E-2</v>
      </c>
      <c r="BA5293">
        <v>472.6540005014582</v>
      </c>
      <c r="BB5293">
        <v>373.35130358315388</v>
      </c>
      <c r="BC5293">
        <v>1</v>
      </c>
      <c r="BD5293">
        <v>36.701085308778723</v>
      </c>
      <c r="BE5293">
        <v>95.512243881124462</v>
      </c>
      <c r="BF5293">
        <v>12.716960143289681</v>
      </c>
      <c r="BG5293">
        <v>7.0208548385181428</v>
      </c>
      <c r="BH5293">
        <v>430.16017629570905</v>
      </c>
      <c r="BI5293">
        <v>0.2</v>
      </c>
      <c r="BJ5293">
        <v>2548.0946183993883</v>
      </c>
      <c r="BK5293">
        <v>686.48108266345184</v>
      </c>
      <c r="BL5293">
        <v>843.98858475417489</v>
      </c>
      <c r="BM5293">
        <v>949.01028354797859</v>
      </c>
      <c r="BN5293">
        <v>143.34989025812382</v>
      </c>
      <c r="BO5293">
        <v>28.100548253188045</v>
      </c>
      <c r="BP5293">
        <v>4.7737161292654241E-2</v>
      </c>
      <c r="BQ5293">
        <v>100</v>
      </c>
      <c r="BR5293">
        <v>375.51294205422448</v>
      </c>
      <c r="BS5293">
        <v>5.0502209037546666E-2</v>
      </c>
      <c r="BT5293">
        <v>3.0787784480922791E-4</v>
      </c>
      <c r="BU5293">
        <v>27.098587378666746</v>
      </c>
      <c r="BV5293">
        <v>0.55816848715534861</v>
      </c>
      <c r="BW5293">
        <v>14.505666053589945</v>
      </c>
      <c r="BX5293">
        <v>34.754128924490345</v>
      </c>
      <c r="BY5293">
        <v>31.746531904119113</v>
      </c>
      <c r="BZ5293">
        <v>933.26798634516194</v>
      </c>
      <c r="CA5293">
        <v>280.29629796906823</v>
      </c>
      <c r="CB5293">
        <v>224.55733723157016</v>
      </c>
      <c r="CC5293" s="156">
        <v>0.91</v>
      </c>
      <c r="CD5293">
        <v>1210</v>
      </c>
      <c r="CE5293">
        <v>0.19605123096787436</v>
      </c>
      <c r="CF5293">
        <v>7.2076448532847124</v>
      </c>
      <c r="CG5293">
        <v>0.23703488231236014</v>
      </c>
      <c r="CH5293">
        <v>24.304884088771601</v>
      </c>
      <c r="CI5293">
        <v>7</v>
      </c>
    </row>
    <row r="5294" spans="47:87" x14ac:dyDescent="0.3">
      <c r="AU5294">
        <v>0.3</v>
      </c>
      <c r="AV5294">
        <v>18.255914087389947</v>
      </c>
      <c r="AW5294">
        <v>0.24529305630335635</v>
      </c>
      <c r="AX5294">
        <v>1.5713917976179574</v>
      </c>
      <c r="AY5294">
        <v>316.52978256326008</v>
      </c>
      <c r="AZ5294">
        <v>9.8671634144480241E-2</v>
      </c>
      <c r="BA5294">
        <v>443.55007458025915</v>
      </c>
      <c r="BB5294">
        <v>348.40330433514424</v>
      </c>
      <c r="BC5294">
        <v>1</v>
      </c>
      <c r="BD5294">
        <v>43.455736983536525</v>
      </c>
      <c r="BE5294">
        <v>94.047445263468006</v>
      </c>
      <c r="BF5294">
        <v>17.559393934356965</v>
      </c>
      <c r="BG5294">
        <v>6.1913876503069014</v>
      </c>
      <c r="BH5294">
        <v>496.63533135793466</v>
      </c>
      <c r="BI5294">
        <v>0.2</v>
      </c>
      <c r="BJ5294">
        <v>2148.0997112164964</v>
      </c>
      <c r="BK5294">
        <v>694.66187724165093</v>
      </c>
      <c r="BL5294">
        <v>906.99071460006849</v>
      </c>
      <c r="BM5294">
        <v>866.28179441235466</v>
      </c>
      <c r="BN5294">
        <v>143.79683451107431</v>
      </c>
      <c r="BO5294">
        <v>22.147486348740191</v>
      </c>
      <c r="BP5294">
        <v>3.9749943044055852E-2</v>
      </c>
      <c r="BQ5294">
        <v>100</v>
      </c>
      <c r="BR5294">
        <v>372.93299735669649</v>
      </c>
      <c r="BS5294">
        <v>5.3791211455816335E-2</v>
      </c>
      <c r="BT5294">
        <v>3.2954528093176753E-4</v>
      </c>
      <c r="BU5294">
        <v>0</v>
      </c>
      <c r="BV5294">
        <v>0.51474466956607901</v>
      </c>
      <c r="BW5294">
        <v>15.531549959242408</v>
      </c>
      <c r="BX5294">
        <v>39.117416013429676</v>
      </c>
      <c r="BY5294">
        <v>34.663867306916799</v>
      </c>
      <c r="BZ5294">
        <v>1095.565150036068</v>
      </c>
      <c r="CA5294">
        <v>359.71244007796076</v>
      </c>
      <c r="CB5294">
        <v>217.21304898682604</v>
      </c>
      <c r="CC5294" s="156">
        <v>1.08</v>
      </c>
      <c r="CD5294">
        <v>1280</v>
      </c>
      <c r="CE5294">
        <v>0.17612421248174881</v>
      </c>
      <c r="CF5294">
        <v>5.063483575329446</v>
      </c>
      <c r="CG5294">
        <v>0.2109272244105245</v>
      </c>
      <c r="CH5294">
        <v>8.3241320929282274</v>
      </c>
      <c r="CI5294">
        <v>10</v>
      </c>
    </row>
    <row r="5295" spans="47:87" x14ac:dyDescent="0.3">
      <c r="AU5295">
        <v>0.3</v>
      </c>
      <c r="AV5295">
        <v>20.724383449789649</v>
      </c>
      <c r="AW5295">
        <v>0.2992919277286043</v>
      </c>
      <c r="AX5295">
        <v>1.5566294553614537</v>
      </c>
      <c r="AY5295">
        <v>334.94705940949382</v>
      </c>
      <c r="AZ5295">
        <v>0.11893346450298389</v>
      </c>
      <c r="BA5295">
        <v>436.6822710983555</v>
      </c>
      <c r="BB5295">
        <v>313.94146648241258</v>
      </c>
      <c r="BC5295">
        <v>1</v>
      </c>
      <c r="BD5295">
        <v>42.527881807206199</v>
      </c>
      <c r="BE5295">
        <v>92.842317307486852</v>
      </c>
      <c r="BF5295">
        <v>10.857027302167255</v>
      </c>
      <c r="BG5295">
        <v>4.8074592384509334</v>
      </c>
      <c r="BH5295">
        <v>428.00350554935329</v>
      </c>
      <c r="BI5295">
        <v>0.2</v>
      </c>
      <c r="BJ5295">
        <v>3312.6371386947067</v>
      </c>
      <c r="BK5295">
        <v>679.86637335962041</v>
      </c>
      <c r="BL5295">
        <v>918.65026102393847</v>
      </c>
      <c r="BM5295">
        <v>958.43609753750422</v>
      </c>
      <c r="BN5295">
        <v>184.53103465241173</v>
      </c>
      <c r="BO5295">
        <v>27.054538552353605</v>
      </c>
      <c r="BP5295">
        <v>4.4685334471715396E-2</v>
      </c>
      <c r="BQ5295">
        <v>100</v>
      </c>
      <c r="BR5295">
        <v>341.69926813256149</v>
      </c>
      <c r="BS5295">
        <v>5.3279857074742844E-2</v>
      </c>
      <c r="BT5295">
        <v>2.8863682221011699E-4</v>
      </c>
      <c r="BU5295">
        <v>0</v>
      </c>
      <c r="BV5295">
        <v>0.57175523798086492</v>
      </c>
      <c r="BW5295">
        <v>14.052505702629729</v>
      </c>
      <c r="BX5295">
        <v>32.873144268791755</v>
      </c>
      <c r="BY5295">
        <v>33.330135372637663</v>
      </c>
      <c r="BZ5295">
        <v>969.75587163029525</v>
      </c>
      <c r="CA5295">
        <v>386.684268990867</v>
      </c>
      <c r="CB5295">
        <v>241.7704030465101</v>
      </c>
      <c r="CC5295" s="156">
        <v>1.22</v>
      </c>
      <c r="CD5295">
        <v>1540</v>
      </c>
      <c r="CE5295">
        <v>7.214743690171721E-2</v>
      </c>
      <c r="CF5295">
        <v>3.0078853829512342</v>
      </c>
      <c r="CG5295">
        <v>0.10996102065893962</v>
      </c>
      <c r="CH5295">
        <v>-6.0789324199274848</v>
      </c>
      <c r="CI5295" t="s">
        <v>479</v>
      </c>
    </row>
    <row r="5296" spans="47:87" x14ac:dyDescent="0.3">
      <c r="AU5296">
        <v>0.3</v>
      </c>
      <c r="AV5296">
        <v>20.586233903250349</v>
      </c>
      <c r="AW5296">
        <v>0.24741610023390093</v>
      </c>
      <c r="AX5296">
        <v>1.2234449143992452</v>
      </c>
      <c r="AY5296">
        <v>348.19910814673585</v>
      </c>
      <c r="AZ5296">
        <v>0.10632744856333673</v>
      </c>
      <c r="BA5296">
        <v>470.53829723345126</v>
      </c>
      <c r="BB5296">
        <v>359.53804740043893</v>
      </c>
      <c r="BC5296">
        <v>1</v>
      </c>
      <c r="BD5296">
        <v>41.646414864089401</v>
      </c>
      <c r="BE5296">
        <v>84.691477344733897</v>
      </c>
      <c r="BF5296">
        <v>13.324014446584597</v>
      </c>
      <c r="BG5296">
        <v>5.1934955225801041</v>
      </c>
      <c r="BH5296">
        <v>387.63639203587786</v>
      </c>
      <c r="BI5296">
        <v>0.20000000000000004</v>
      </c>
      <c r="BJ5296">
        <v>2671.0362597618468</v>
      </c>
      <c r="BK5296">
        <v>678.81275867790055</v>
      </c>
      <c r="BL5296">
        <v>884.08179719363693</v>
      </c>
      <c r="BM5296">
        <v>998.33477352618206</v>
      </c>
      <c r="BN5296">
        <v>83.206767735253877</v>
      </c>
      <c r="BO5296">
        <v>22.552103873255252</v>
      </c>
      <c r="BP5296">
        <v>1.4223417296337913E-2</v>
      </c>
      <c r="BQ5296">
        <v>100</v>
      </c>
      <c r="BR5296">
        <v>382.03654391004216</v>
      </c>
      <c r="BS5296">
        <v>5.210269661186117E-2</v>
      </c>
      <c r="BT5296">
        <v>2.8903884889019211E-4</v>
      </c>
      <c r="BU5296">
        <v>0</v>
      </c>
      <c r="BV5296">
        <v>0.58172397890718797</v>
      </c>
      <c r="BW5296">
        <v>14.974962365307</v>
      </c>
      <c r="BX5296">
        <v>36.09755421412234</v>
      </c>
      <c r="BY5296">
        <v>35.64810809537726</v>
      </c>
      <c r="BZ5296">
        <v>964.17769453876417</v>
      </c>
      <c r="CA5296">
        <v>269.73932374354558</v>
      </c>
      <c r="CB5296">
        <v>235.42114264973634</v>
      </c>
      <c r="CC5296" s="156">
        <v>1.07</v>
      </c>
      <c r="CD5296">
        <v>1380</v>
      </c>
      <c r="CE5296">
        <v>0.10908230280351106</v>
      </c>
      <c r="CF5296">
        <v>4.9685679434749455</v>
      </c>
      <c r="CG5296">
        <v>0.14711387928028863</v>
      </c>
      <c r="CH5296">
        <v>1.5911703945030837</v>
      </c>
      <c r="CI5296">
        <v>16</v>
      </c>
    </row>
    <row r="5297" spans="47:87" x14ac:dyDescent="0.3">
      <c r="AU5297">
        <v>0.3</v>
      </c>
      <c r="AV5297">
        <v>21.7876358924422</v>
      </c>
      <c r="AW5297">
        <v>0.26535941228654686</v>
      </c>
      <c r="AX5297">
        <v>1.5753627643518211</v>
      </c>
      <c r="AY5297">
        <v>347.48734824303432</v>
      </c>
      <c r="AZ5297">
        <v>0.10649178488522264</v>
      </c>
      <c r="BA5297">
        <v>375.34086701411161</v>
      </c>
      <c r="BB5297">
        <v>402.66926247334436</v>
      </c>
      <c r="BC5297">
        <v>1</v>
      </c>
      <c r="BD5297">
        <v>41.200148904594734</v>
      </c>
      <c r="BE5297">
        <v>94.604497756356466</v>
      </c>
      <c r="BF5297">
        <v>16.26809978626186</v>
      </c>
      <c r="BG5297">
        <v>5.9237194950657166</v>
      </c>
      <c r="BH5297">
        <v>471.44320960672127</v>
      </c>
      <c r="BI5297">
        <v>0.2</v>
      </c>
      <c r="BJ5297">
        <v>2473.7612180261053</v>
      </c>
      <c r="BK5297">
        <v>689.76286287213168</v>
      </c>
      <c r="BL5297">
        <v>912.14290273089239</v>
      </c>
      <c r="BM5297">
        <v>1054.2340714118818</v>
      </c>
      <c r="BN5297">
        <v>201.47391779318323</v>
      </c>
      <c r="BO5297">
        <v>23.968189052033686</v>
      </c>
      <c r="BP5297">
        <v>4.1921351192294128E-2</v>
      </c>
      <c r="BQ5297">
        <v>100</v>
      </c>
      <c r="BR5297">
        <v>284.46280764302765</v>
      </c>
      <c r="BS5297">
        <v>6.0896587764511664E-2</v>
      </c>
      <c r="BT5297">
        <v>3.0827918308330671E-4</v>
      </c>
      <c r="BU5297">
        <v>5.8560163820922977</v>
      </c>
      <c r="BV5297">
        <v>0.55549770115851471</v>
      </c>
      <c r="BW5297">
        <v>15.099098538604553</v>
      </c>
      <c r="BX5297">
        <v>35.227802547236855</v>
      </c>
      <c r="BY5297">
        <v>28.314485063144904</v>
      </c>
      <c r="BZ5297">
        <v>903.04655612645581</v>
      </c>
      <c r="CA5297">
        <v>363.4975047367767</v>
      </c>
      <c r="CB5297">
        <v>225.96727506017078</v>
      </c>
      <c r="CC5297" s="156">
        <v>0.88</v>
      </c>
      <c r="CD5297">
        <v>2100</v>
      </c>
      <c r="CE5297">
        <v>0.10413241294459774</v>
      </c>
      <c r="CF5297">
        <v>3.8730478862915865</v>
      </c>
      <c r="CG5297">
        <v>0.1397193131240051</v>
      </c>
      <c r="CH5297">
        <v>3.9217829341593688</v>
      </c>
      <c r="CI5297">
        <v>13</v>
      </c>
    </row>
    <row r="5298" spans="47:87" x14ac:dyDescent="0.3">
      <c r="AU5298">
        <v>0.3</v>
      </c>
      <c r="AV5298">
        <v>19.389768274291914</v>
      </c>
      <c r="AW5298">
        <v>0.29188656047895595</v>
      </c>
      <c r="AX5298">
        <v>1.1839330595477933</v>
      </c>
      <c r="AY5298">
        <v>332.85690342030426</v>
      </c>
      <c r="AZ5298">
        <v>9.8917170164001811E-2</v>
      </c>
      <c r="BA5298">
        <v>458.77429397495189</v>
      </c>
      <c r="BB5298">
        <v>388.10080693905883</v>
      </c>
      <c r="BC5298">
        <v>1</v>
      </c>
      <c r="BD5298">
        <v>36.750492595925387</v>
      </c>
      <c r="BE5298">
        <v>114.60169086589815</v>
      </c>
      <c r="BF5298">
        <v>14.562783436120935</v>
      </c>
      <c r="BG5298">
        <v>5.1569320843161268</v>
      </c>
      <c r="BH5298">
        <v>425.61262090739552</v>
      </c>
      <c r="BI5298">
        <v>0.20000000000000007</v>
      </c>
      <c r="BJ5298">
        <v>2949.8770468348503</v>
      </c>
      <c r="BK5298">
        <v>687.79419659769974</v>
      </c>
      <c r="BL5298">
        <v>935.03340520842289</v>
      </c>
      <c r="BM5298">
        <v>884.6592505356723</v>
      </c>
      <c r="BN5298">
        <v>93.788918484730161</v>
      </c>
      <c r="BO5298">
        <v>26.390521693565137</v>
      </c>
      <c r="BP5298">
        <v>4.3008210807832507E-2</v>
      </c>
      <c r="BQ5298">
        <v>100</v>
      </c>
      <c r="BR5298">
        <v>237.58045270307031</v>
      </c>
      <c r="BS5298">
        <v>5.5253182843554099E-2</v>
      </c>
      <c r="BT5298">
        <v>2.9878388585050482E-4</v>
      </c>
      <c r="BU5298">
        <v>0</v>
      </c>
      <c r="BV5298">
        <v>0.53267069059633099</v>
      </c>
      <c r="BW5298">
        <v>14.0837482093488</v>
      </c>
      <c r="BX5298">
        <v>32.745846094642069</v>
      </c>
      <c r="BY5298">
        <v>35.552627397704462</v>
      </c>
      <c r="BZ5298">
        <v>890.6092870663681</v>
      </c>
      <c r="CA5298">
        <v>342.97496578257807</v>
      </c>
      <c r="CB5298">
        <v>238.61270096712167</v>
      </c>
      <c r="CC5298" s="156">
        <v>1.1000000000000001</v>
      </c>
      <c r="CD5298">
        <v>1640</v>
      </c>
      <c r="CE5298">
        <v>9.5819062221795592E-2</v>
      </c>
      <c r="CF5298">
        <v>3.8604303587254312</v>
      </c>
      <c r="CG5298">
        <v>0.12465722830587067</v>
      </c>
      <c r="CH5298">
        <v>0.76072045929959276</v>
      </c>
      <c r="CI5298">
        <v>19</v>
      </c>
    </row>
    <row r="5299" spans="47:87" x14ac:dyDescent="0.3">
      <c r="AU5299">
        <v>0.3</v>
      </c>
      <c r="AV5299">
        <v>19.231587248244811</v>
      </c>
      <c r="AW5299">
        <v>0.34423206502466225</v>
      </c>
      <c r="AX5299">
        <v>0.27089767084693034</v>
      </c>
      <c r="AY5299">
        <v>352.29863485330475</v>
      </c>
      <c r="AZ5299">
        <v>9.6638241471795186E-2</v>
      </c>
      <c r="BA5299">
        <v>403.43897051672019</v>
      </c>
      <c r="BB5299">
        <v>384.12730364200763</v>
      </c>
      <c r="BC5299">
        <v>1</v>
      </c>
      <c r="BD5299">
        <v>35.932639530481246</v>
      </c>
      <c r="BE5299">
        <v>91.489151404314725</v>
      </c>
      <c r="BF5299">
        <v>12.090664479843701</v>
      </c>
      <c r="BG5299">
        <v>4.6942175612904746</v>
      </c>
      <c r="BH5299">
        <v>462.89245814683306</v>
      </c>
      <c r="BI5299">
        <v>0.19999999999999998</v>
      </c>
      <c r="BJ5299">
        <v>2334.6494639047064</v>
      </c>
      <c r="BK5299">
        <v>674.31735941219017</v>
      </c>
      <c r="BL5299">
        <v>843.18135673004667</v>
      </c>
      <c r="BM5299">
        <v>909.41670947743853</v>
      </c>
      <c r="BN5299">
        <v>233.89877572744891</v>
      </c>
      <c r="BO5299">
        <v>31.025536293047409</v>
      </c>
      <c r="BP5299">
        <v>6.2677461270066265E-2</v>
      </c>
      <c r="BQ5299">
        <v>100</v>
      </c>
      <c r="BR5299">
        <v>349.69027155124024</v>
      </c>
      <c r="BS5299">
        <v>5.3081519234891794E-2</v>
      </c>
      <c r="BT5299">
        <v>3.1323001664718928E-4</v>
      </c>
      <c r="BU5299">
        <v>22.806483176223725</v>
      </c>
      <c r="BV5299">
        <v>0.51804025471876725</v>
      </c>
      <c r="BW5299">
        <v>14.358993871544236</v>
      </c>
      <c r="BX5299">
        <v>34.592239786204999</v>
      </c>
      <c r="BY5299">
        <v>34.296984653772874</v>
      </c>
      <c r="BZ5299">
        <v>1171.7612822252859</v>
      </c>
      <c r="CA5299">
        <v>273.25444284266979</v>
      </c>
      <c r="CB5299">
        <v>226.4216386906437</v>
      </c>
      <c r="CC5299" s="156">
        <v>0.86</v>
      </c>
      <c r="CD5299">
        <v>2250</v>
      </c>
      <c r="CE5299">
        <v>5.9814454151118746E-2</v>
      </c>
      <c r="CF5299">
        <v>2.7327344773994406</v>
      </c>
      <c r="CG5299">
        <v>0.10508360420863179</v>
      </c>
      <c r="CH5299">
        <v>-4.9019705749589635</v>
      </c>
      <c r="CI5299" t="s">
        <v>479</v>
      </c>
    </row>
    <row r="5300" spans="47:87" x14ac:dyDescent="0.3">
      <c r="AU5300">
        <v>0.3</v>
      </c>
      <c r="AV5300">
        <v>21.962745205353386</v>
      </c>
      <c r="AW5300">
        <v>0.30842953584695354</v>
      </c>
      <c r="AX5300">
        <v>2.4999030002433869</v>
      </c>
      <c r="AY5300">
        <v>322.24100689668768</v>
      </c>
      <c r="AZ5300">
        <v>0.10743894719327089</v>
      </c>
      <c r="BA5300">
        <v>426.88567073581567</v>
      </c>
      <c r="BB5300">
        <v>271.96698199553725</v>
      </c>
      <c r="BC5300">
        <v>1</v>
      </c>
      <c r="BD5300">
        <v>31.248224474867754</v>
      </c>
      <c r="BE5300">
        <v>83.639048994284963</v>
      </c>
      <c r="BF5300">
        <v>8.6677071251790245</v>
      </c>
      <c r="BG5300">
        <v>4.4695073246876778</v>
      </c>
      <c r="BH5300">
        <v>416.66886899287078</v>
      </c>
      <c r="BI5300">
        <v>0.2</v>
      </c>
      <c r="BJ5300">
        <v>2883.8538252580684</v>
      </c>
      <c r="BK5300">
        <v>690.25203503094417</v>
      </c>
      <c r="BL5300">
        <v>886.91648010701942</v>
      </c>
      <c r="BM5300">
        <v>1101.9990438824352</v>
      </c>
      <c r="BN5300">
        <v>208.01139113439373</v>
      </c>
      <c r="BO5300">
        <v>27.844977581713071</v>
      </c>
      <c r="BP5300">
        <v>5.0437579816040183E-2</v>
      </c>
      <c r="BQ5300">
        <v>100</v>
      </c>
      <c r="BR5300">
        <v>315.99723798509137</v>
      </c>
      <c r="BS5300">
        <v>5.6123496243377799E-2</v>
      </c>
      <c r="BT5300">
        <v>3.0040227193009207E-4</v>
      </c>
      <c r="BU5300">
        <v>1.7355690908163839</v>
      </c>
      <c r="BV5300">
        <v>0.5438776761716001</v>
      </c>
      <c r="BW5300">
        <v>15.722851920961665</v>
      </c>
      <c r="BX5300">
        <v>36.288196204441135</v>
      </c>
      <c r="BY5300">
        <v>38.097571742979838</v>
      </c>
      <c r="BZ5300">
        <v>1118.1260233486714</v>
      </c>
      <c r="CA5300">
        <v>301.94137269686587</v>
      </c>
      <c r="CB5300">
        <v>247.36145584171379</v>
      </c>
      <c r="CC5300" s="156">
        <v>0.97</v>
      </c>
      <c r="CD5300">
        <v>2040</v>
      </c>
      <c r="CE5300">
        <v>0.15243726608156494</v>
      </c>
      <c r="CF5300">
        <v>4.4644011981783471</v>
      </c>
      <c r="CG5300">
        <v>0.15698490270540855</v>
      </c>
      <c r="CH5300">
        <v>5.7988706224545217</v>
      </c>
      <c r="CI5300">
        <v>12</v>
      </c>
    </row>
    <row r="5301" spans="47:87" x14ac:dyDescent="0.3">
      <c r="AU5301">
        <v>0.3</v>
      </c>
      <c r="AV5301">
        <v>19.090877405756295</v>
      </c>
      <c r="AW5301">
        <v>0.28800851742314071</v>
      </c>
      <c r="AX5301">
        <v>1.3363418845068935</v>
      </c>
      <c r="AY5301">
        <v>332.5356914299964</v>
      </c>
      <c r="AZ5301">
        <v>9.6779389580339298E-2</v>
      </c>
      <c r="BA5301">
        <v>405.16830522947754</v>
      </c>
      <c r="BB5301">
        <v>456.31711687118133</v>
      </c>
      <c r="BC5301">
        <v>1</v>
      </c>
      <c r="BD5301">
        <v>35.586170112466391</v>
      </c>
      <c r="BE5301">
        <v>89.407896598540162</v>
      </c>
      <c r="BF5301">
        <v>19.332857588790581</v>
      </c>
      <c r="BG5301">
        <v>5.0061735554216815</v>
      </c>
      <c r="BH5301">
        <v>393.41982972059486</v>
      </c>
      <c r="BI5301">
        <v>0.19999999999999998</v>
      </c>
      <c r="BJ5301">
        <v>2737.9999413712781</v>
      </c>
      <c r="BK5301">
        <v>697.75477397234806</v>
      </c>
      <c r="BL5301">
        <v>850.24078670775611</v>
      </c>
      <c r="BM5301">
        <v>922.16391970885343</v>
      </c>
      <c r="BN5301">
        <v>179.34228175660712</v>
      </c>
      <c r="BO5301">
        <v>25.913234403340464</v>
      </c>
      <c r="BP5301">
        <v>5.7810154521530127E-2</v>
      </c>
      <c r="BQ5301">
        <v>100</v>
      </c>
      <c r="BR5301">
        <v>320.25960805582355</v>
      </c>
      <c r="BS5301">
        <v>5.4116919478847843E-2</v>
      </c>
      <c r="BT5301">
        <v>2.9819882194559471E-4</v>
      </c>
      <c r="BU5301">
        <v>14.484167588497858</v>
      </c>
      <c r="BV5301">
        <v>0.53990230014769502</v>
      </c>
      <c r="BW5301">
        <v>14.699703257766096</v>
      </c>
      <c r="BX5301">
        <v>35.680753433079445</v>
      </c>
      <c r="BY5301">
        <v>35.760269113440771</v>
      </c>
      <c r="BZ5301">
        <v>1033.6934453757597</v>
      </c>
      <c r="CA5301">
        <v>278.84358947299438</v>
      </c>
      <c r="CB5301">
        <v>249.22943739866847</v>
      </c>
      <c r="CC5301" s="156">
        <v>0.8</v>
      </c>
      <c r="CD5301">
        <v>1570</v>
      </c>
      <c r="CE5301">
        <v>0.27956733565418523</v>
      </c>
      <c r="CF5301">
        <v>9.9233170991072512</v>
      </c>
      <c r="CG5301">
        <v>0.38588498226843126</v>
      </c>
      <c r="CH5301">
        <v>45.777387786478926</v>
      </c>
      <c r="CI5301">
        <v>4</v>
      </c>
    </row>
    <row r="5302" spans="47:87" x14ac:dyDescent="0.3">
      <c r="AU5302">
        <v>0.3</v>
      </c>
      <c r="AV5302">
        <v>19.89192172554591</v>
      </c>
      <c r="AW5302">
        <v>0.3857263289454243</v>
      </c>
      <c r="AX5302">
        <v>0.8503314547540175</v>
      </c>
      <c r="AY5302">
        <v>320.02605123629206</v>
      </c>
      <c r="AZ5302">
        <v>9.9634966021284313E-2</v>
      </c>
      <c r="BA5302">
        <v>464.58070676063232</v>
      </c>
      <c r="BB5302">
        <v>303.04039077876604</v>
      </c>
      <c r="BC5302">
        <v>1</v>
      </c>
      <c r="BD5302">
        <v>31.420298760715305</v>
      </c>
      <c r="BE5302">
        <v>83.824863336586176</v>
      </c>
      <c r="BF5302">
        <v>8.5838948539145363</v>
      </c>
      <c r="BG5302">
        <v>5.8280038837923147</v>
      </c>
      <c r="BH5302">
        <v>414.71882369803888</v>
      </c>
      <c r="BI5302">
        <v>0.20000000000000004</v>
      </c>
      <c r="BJ5302">
        <v>2878.9791476073037</v>
      </c>
      <c r="BK5302">
        <v>703.4730547093418</v>
      </c>
      <c r="BL5302">
        <v>888.17989568961445</v>
      </c>
      <c r="BM5302">
        <v>1154.6252466123979</v>
      </c>
      <c r="BN5302">
        <v>127.80771458260682</v>
      </c>
      <c r="BO5302">
        <v>34.743352256324293</v>
      </c>
      <c r="BP5302">
        <v>7.2950329152053101E-2</v>
      </c>
      <c r="BQ5302">
        <v>100</v>
      </c>
      <c r="BR5302">
        <v>338.02526111164605</v>
      </c>
      <c r="BS5302">
        <v>5.6735871673756683E-2</v>
      </c>
      <c r="BT5302">
        <v>3.2765290039508754E-4</v>
      </c>
      <c r="BU5302">
        <v>119.11991103386528</v>
      </c>
      <c r="BV5302">
        <v>0.50932526584184068</v>
      </c>
      <c r="BW5302">
        <v>14.040643787430671</v>
      </c>
      <c r="BX5302">
        <v>36.127741001241553</v>
      </c>
      <c r="BY5302">
        <v>27.548534422094647</v>
      </c>
      <c r="BZ5302">
        <v>1045.8962002710102</v>
      </c>
      <c r="CA5302">
        <v>197.89767189594056</v>
      </c>
      <c r="CB5302">
        <v>243.92998599658873</v>
      </c>
      <c r="CC5302" s="156">
        <v>0.98</v>
      </c>
      <c r="CD5302">
        <v>2270</v>
      </c>
      <c r="CE5302">
        <v>0.17377024291499366</v>
      </c>
      <c r="CF5302">
        <v>5.051558566253405</v>
      </c>
      <c r="CG5302">
        <v>0.20760195416792046</v>
      </c>
      <c r="CH5302">
        <v>14.683616173075514</v>
      </c>
      <c r="CI5302">
        <v>8</v>
      </c>
    </row>
    <row r="5303" spans="47:87" x14ac:dyDescent="0.3">
      <c r="AU5303">
        <v>0.3</v>
      </c>
      <c r="AV5303">
        <v>21.878331191209075</v>
      </c>
      <c r="AW5303">
        <v>0.34595495049391162</v>
      </c>
      <c r="AX5303">
        <v>2.7930019459815316</v>
      </c>
      <c r="AY5303">
        <v>334.36349438764012</v>
      </c>
      <c r="AZ5303">
        <v>8.4343699973511307E-2</v>
      </c>
      <c r="BA5303">
        <v>344.29695613371427</v>
      </c>
      <c r="BB5303">
        <v>372.55838485528596</v>
      </c>
      <c r="BC5303">
        <v>1</v>
      </c>
      <c r="BD5303">
        <v>51.833827499189283</v>
      </c>
      <c r="BE5303">
        <v>93.262985220024888</v>
      </c>
      <c r="BF5303">
        <v>6.8124360661818688</v>
      </c>
      <c r="BG5303">
        <v>4.5796197194716735</v>
      </c>
      <c r="BH5303">
        <v>451.65374975011804</v>
      </c>
      <c r="BI5303">
        <v>0.20000000000000004</v>
      </c>
      <c r="BJ5303">
        <v>2582.6816969363094</v>
      </c>
      <c r="BK5303">
        <v>668.67544100339842</v>
      </c>
      <c r="BL5303">
        <v>795.3307472036571</v>
      </c>
      <c r="BM5303">
        <v>699.12844054093728</v>
      </c>
      <c r="BN5303">
        <v>139.63562911152283</v>
      </c>
      <c r="BO5303">
        <v>31.343022722129501</v>
      </c>
      <c r="BP5303">
        <v>4.3370778595531095E-2</v>
      </c>
      <c r="BQ5303">
        <v>100</v>
      </c>
      <c r="BR5303">
        <v>334.04045049432699</v>
      </c>
      <c r="BS5303">
        <v>5.2193941709009178E-2</v>
      </c>
      <c r="BT5303">
        <v>2.921656241815909E-4</v>
      </c>
      <c r="BU5303">
        <v>45.880575852362796</v>
      </c>
      <c r="BV5303">
        <v>0.55114427760456164</v>
      </c>
      <c r="BW5303">
        <v>14.324615711861894</v>
      </c>
      <c r="BX5303">
        <v>34.721375981561586</v>
      </c>
      <c r="BY5303">
        <v>30.186294665307209</v>
      </c>
      <c r="BZ5303">
        <v>1342.6030751380358</v>
      </c>
      <c r="CA5303">
        <v>208.85131826002538</v>
      </c>
      <c r="CB5303">
        <v>233.8883031266264</v>
      </c>
      <c r="CC5303" s="156">
        <v>1.08</v>
      </c>
      <c r="CD5303">
        <v>2150</v>
      </c>
      <c r="CE5303">
        <v>-0.15780724735833396</v>
      </c>
      <c r="CF5303">
        <v>8.324022167997569E-2</v>
      </c>
      <c r="CG5303">
        <v>2.5525499086038791E-3</v>
      </c>
      <c r="CH5303">
        <v>-29.105421802321633</v>
      </c>
      <c r="CI5303" t="s">
        <v>479</v>
      </c>
    </row>
    <row r="5304" spans="47:87" x14ac:dyDescent="0.3">
      <c r="AU5304">
        <v>0.3</v>
      </c>
      <c r="AV5304">
        <v>22.274811076099638</v>
      </c>
      <c r="AW5304">
        <v>0.25264826022106429</v>
      </c>
      <c r="AX5304">
        <v>0.43004824159966937</v>
      </c>
      <c r="AY5304">
        <v>303.48089249228542</v>
      </c>
      <c r="AZ5304">
        <v>0.10328040078151783</v>
      </c>
      <c r="BA5304">
        <v>402.38896850163292</v>
      </c>
      <c r="BB5304">
        <v>372.24252416444216</v>
      </c>
      <c r="BC5304">
        <v>1</v>
      </c>
      <c r="BD5304">
        <v>44.067302436360549</v>
      </c>
      <c r="BE5304">
        <v>100.28532311093905</v>
      </c>
      <c r="BF5304">
        <v>13.882909596167611</v>
      </c>
      <c r="BG5304">
        <v>4.425647877596206</v>
      </c>
      <c r="BH5304">
        <v>380.7291877264546</v>
      </c>
      <c r="BI5304">
        <v>0.20000000000000004</v>
      </c>
      <c r="BJ5304">
        <v>2751.0446633821766</v>
      </c>
      <c r="BK5304">
        <v>693.47486552622286</v>
      </c>
      <c r="BL5304">
        <v>893.16882958814165</v>
      </c>
      <c r="BM5304">
        <v>876.49426039739456</v>
      </c>
      <c r="BN5304">
        <v>154.63623582433215</v>
      </c>
      <c r="BO5304">
        <v>22.775416251779497</v>
      </c>
      <c r="BP5304">
        <v>4.5322956656597885E-2</v>
      </c>
      <c r="BQ5304">
        <v>100</v>
      </c>
      <c r="BR5304">
        <v>393.57115473131387</v>
      </c>
      <c r="BS5304">
        <v>5.342701782359334E-2</v>
      </c>
      <c r="BT5304">
        <v>3.0815019450193255E-4</v>
      </c>
      <c r="BU5304">
        <v>47.9137755024867</v>
      </c>
      <c r="BV5304">
        <v>0.52599365748988269</v>
      </c>
      <c r="BW5304">
        <v>14.538307132794788</v>
      </c>
      <c r="BX5304">
        <v>35.468458641304359</v>
      </c>
      <c r="BY5304">
        <v>31.47462425946744</v>
      </c>
      <c r="BZ5304">
        <v>810.34542105737955</v>
      </c>
      <c r="CA5304">
        <v>306.59972316075476</v>
      </c>
      <c r="CB5304">
        <v>237.91262888300426</v>
      </c>
      <c r="CC5304" s="156">
        <v>0.89</v>
      </c>
      <c r="CD5304">
        <v>1610</v>
      </c>
      <c r="CE5304">
        <v>0.10661968096128738</v>
      </c>
      <c r="CF5304">
        <v>3.7446946281392606</v>
      </c>
      <c r="CG5304">
        <v>0.13875414999445804</v>
      </c>
      <c r="CH5304">
        <v>1.4781567780873688</v>
      </c>
      <c r="CI5304">
        <v>16</v>
      </c>
    </row>
    <row r="5305" spans="47:87" x14ac:dyDescent="0.3">
      <c r="AU5305">
        <v>0.3</v>
      </c>
      <c r="AV5305">
        <v>20.773021688530097</v>
      </c>
      <c r="AW5305">
        <v>0.25792421230643886</v>
      </c>
      <c r="AX5305">
        <v>1.5482249865865518</v>
      </c>
      <c r="AY5305">
        <v>361.95646784534011</v>
      </c>
      <c r="AZ5305">
        <v>0.11274290675949337</v>
      </c>
      <c r="BA5305">
        <v>496.7280418940789</v>
      </c>
      <c r="BB5305">
        <v>388.71788162536274</v>
      </c>
      <c r="BC5305">
        <v>1</v>
      </c>
      <c r="BD5305">
        <v>43.384515301999784</v>
      </c>
      <c r="BE5305">
        <v>90.600127308903865</v>
      </c>
      <c r="BF5305">
        <v>11.794645766642342</v>
      </c>
      <c r="BG5305">
        <v>3.0765495701614913</v>
      </c>
      <c r="BH5305">
        <v>443.96547258635889</v>
      </c>
      <c r="BI5305">
        <v>0.2</v>
      </c>
      <c r="BJ5305">
        <v>2723.7165953665558</v>
      </c>
      <c r="BK5305">
        <v>689.31862247350239</v>
      </c>
      <c r="BL5305">
        <v>930.9286952618462</v>
      </c>
      <c r="BM5305">
        <v>1050.4514106544368</v>
      </c>
      <c r="BN5305">
        <v>207.67187310555826</v>
      </c>
      <c r="BO5305">
        <v>23.371787375667235</v>
      </c>
      <c r="BP5305">
        <v>3.1580301645098424E-2</v>
      </c>
      <c r="BQ5305">
        <v>100</v>
      </c>
      <c r="BR5305">
        <v>350.83022526520307</v>
      </c>
      <c r="BS5305">
        <v>5.6836008799272364E-2</v>
      </c>
      <c r="BT5305">
        <v>2.8411861070054876E-4</v>
      </c>
      <c r="BU5305">
        <v>113.60658237399301</v>
      </c>
      <c r="BV5305">
        <v>0.52603686430057128</v>
      </c>
      <c r="BW5305">
        <v>15.064628514649087</v>
      </c>
      <c r="BX5305">
        <v>33.163654375547544</v>
      </c>
      <c r="BY5305">
        <v>32.632211991346956</v>
      </c>
      <c r="BZ5305">
        <v>913.13656303315804</v>
      </c>
      <c r="CA5305">
        <v>283.06835310594096</v>
      </c>
      <c r="CB5305">
        <v>238.00665801085773</v>
      </c>
      <c r="CC5305" s="156">
        <v>1.1200000000000001</v>
      </c>
      <c r="CD5305">
        <v>1600</v>
      </c>
      <c r="CE5305">
        <v>8.0681424716759542E-2</v>
      </c>
      <c r="CF5305">
        <v>3.495659782690586</v>
      </c>
      <c r="CG5305">
        <v>0.10723899926844434</v>
      </c>
      <c r="CH5305">
        <v>-6.2239646918632836</v>
      </c>
      <c r="CI5305" t="s">
        <v>479</v>
      </c>
    </row>
    <row r="5306" spans="47:87" x14ac:dyDescent="0.3">
      <c r="AU5306">
        <v>0.3</v>
      </c>
      <c r="AV5306">
        <v>21.238955206968566</v>
      </c>
      <c r="AW5306">
        <v>0.19552624536708554</v>
      </c>
      <c r="AX5306">
        <v>0.93132925532912836</v>
      </c>
      <c r="AY5306">
        <v>311.55979198254073</v>
      </c>
      <c r="AZ5306">
        <v>0.10139668248534246</v>
      </c>
      <c r="BA5306">
        <v>397.6776070523091</v>
      </c>
      <c r="BB5306">
        <v>366.76892227574206</v>
      </c>
      <c r="BC5306">
        <v>1</v>
      </c>
      <c r="BD5306">
        <v>32.088437581252386</v>
      </c>
      <c r="BE5306">
        <v>98.22247026320882</v>
      </c>
      <c r="BF5306">
        <v>14.584712886465475</v>
      </c>
      <c r="BG5306">
        <v>5.043950527265852</v>
      </c>
      <c r="BH5306">
        <v>418.39972681526831</v>
      </c>
      <c r="BI5306">
        <v>0.20000000000000004</v>
      </c>
      <c r="BJ5306">
        <v>3036.527480857651</v>
      </c>
      <c r="BK5306">
        <v>690.49999073829974</v>
      </c>
      <c r="BL5306">
        <v>919.54454582854896</v>
      </c>
      <c r="BM5306">
        <v>884.2839185882475</v>
      </c>
      <c r="BN5306">
        <v>93.412750014273129</v>
      </c>
      <c r="BO5306">
        <v>17.464647901625497</v>
      </c>
      <c r="BP5306">
        <v>5.4557113839860609E-2</v>
      </c>
      <c r="BQ5306">
        <v>100</v>
      </c>
      <c r="BR5306">
        <v>361.95912739163208</v>
      </c>
      <c r="BS5306">
        <v>5.1032461750177956E-2</v>
      </c>
      <c r="BT5306">
        <v>2.8335639434938237E-4</v>
      </c>
      <c r="BU5306">
        <v>19.526833702570482</v>
      </c>
      <c r="BV5306">
        <v>0.51627237265287562</v>
      </c>
      <c r="BW5306">
        <v>14.402323527901325</v>
      </c>
      <c r="BX5306">
        <v>35.4400074090738</v>
      </c>
      <c r="BY5306">
        <v>37.338623556664473</v>
      </c>
      <c r="BZ5306">
        <v>1186.4869660785105</v>
      </c>
      <c r="CA5306">
        <v>292.25761518719582</v>
      </c>
      <c r="CB5306">
        <v>231.80080599756496</v>
      </c>
      <c r="CC5306" s="156">
        <v>0.78</v>
      </c>
      <c r="CD5306">
        <v>1730</v>
      </c>
      <c r="CE5306">
        <v>0.17516070706693387</v>
      </c>
      <c r="CF5306">
        <v>6.6556575430237768</v>
      </c>
      <c r="CG5306">
        <v>0.23116888844089789</v>
      </c>
      <c r="CH5306">
        <v>15.572219918816918</v>
      </c>
      <c r="CI5306">
        <v>8</v>
      </c>
    </row>
    <row r="5307" spans="47:87" x14ac:dyDescent="0.3">
      <c r="AU5307">
        <v>0.3</v>
      </c>
      <c r="AV5307">
        <v>20.596432590041946</v>
      </c>
      <c r="AW5307">
        <v>0.26265385634436827</v>
      </c>
      <c r="AX5307">
        <v>0.86593379153074668</v>
      </c>
      <c r="AY5307">
        <v>333.9539996493437</v>
      </c>
      <c r="AZ5307">
        <v>9.9949200435595104E-2</v>
      </c>
      <c r="BA5307">
        <v>400.06324463869402</v>
      </c>
      <c r="BB5307">
        <v>354.04703034749701</v>
      </c>
      <c r="BC5307">
        <v>1</v>
      </c>
      <c r="BD5307">
        <v>42.118220029067515</v>
      </c>
      <c r="BE5307">
        <v>112.98016198358253</v>
      </c>
      <c r="BF5307">
        <v>11.902674201665947</v>
      </c>
      <c r="BG5307">
        <v>2.7438904637271859</v>
      </c>
      <c r="BH5307">
        <v>418.57499107461138</v>
      </c>
      <c r="BI5307">
        <v>0.19999999999999998</v>
      </c>
      <c r="BJ5307">
        <v>3127.3955093305326</v>
      </c>
      <c r="BK5307">
        <v>701.40778413911096</v>
      </c>
      <c r="BL5307">
        <v>962.81421220674986</v>
      </c>
      <c r="BM5307">
        <v>937.6641207239627</v>
      </c>
      <c r="BN5307">
        <v>185.87420265221797</v>
      </c>
      <c r="BO5307">
        <v>23.787528688474939</v>
      </c>
      <c r="BP5307">
        <v>3.3788988285075164E-2</v>
      </c>
      <c r="BQ5307">
        <v>100</v>
      </c>
      <c r="BR5307">
        <v>316.51212622209874</v>
      </c>
      <c r="BS5307">
        <v>5.60837867192268E-2</v>
      </c>
      <c r="BT5307">
        <v>3.0352349423332016E-4</v>
      </c>
      <c r="BU5307">
        <v>15.577872747743537</v>
      </c>
      <c r="BV5307">
        <v>0.55799720518802254</v>
      </c>
      <c r="BW5307">
        <v>15.625331702766657</v>
      </c>
      <c r="BX5307">
        <v>37.226359409453167</v>
      </c>
      <c r="BY5307">
        <v>31.275242192362125</v>
      </c>
      <c r="BZ5307">
        <v>927.30551190374695</v>
      </c>
      <c r="CA5307">
        <v>304.43570170664185</v>
      </c>
      <c r="CB5307">
        <v>221.91448041690452</v>
      </c>
      <c r="CC5307" s="156">
        <v>0.87</v>
      </c>
      <c r="CD5307">
        <v>2550</v>
      </c>
      <c r="CE5307">
        <v>0.10059883033630146</v>
      </c>
      <c r="CF5307">
        <v>4.2738473977379714</v>
      </c>
      <c r="CG5307">
        <v>0.13269129228240259</v>
      </c>
      <c r="CH5307">
        <v>-2.4613097924373757</v>
      </c>
      <c r="CI5307" t="s">
        <v>479</v>
      </c>
    </row>
    <row r="5308" spans="47:87" x14ac:dyDescent="0.3">
      <c r="AU5308">
        <v>0.3</v>
      </c>
      <c r="AV5308">
        <v>19.967023640751684</v>
      </c>
      <c r="AW5308">
        <v>0.28756136473147986</v>
      </c>
      <c r="AX5308">
        <v>1.0849002258729505</v>
      </c>
      <c r="AY5308">
        <v>329.85719166233764</v>
      </c>
      <c r="AZ5308">
        <v>9.5261489403622363E-2</v>
      </c>
      <c r="BA5308">
        <v>369.38686504475208</v>
      </c>
      <c r="BB5308">
        <v>368.73217594698195</v>
      </c>
      <c r="BC5308">
        <v>1</v>
      </c>
      <c r="BD5308">
        <v>34.220374555083374</v>
      </c>
      <c r="BE5308">
        <v>112.90745455968165</v>
      </c>
      <c r="BF5308">
        <v>12.612511383314409</v>
      </c>
      <c r="BG5308">
        <v>6.4784344323066927</v>
      </c>
      <c r="BH5308">
        <v>431.89833413355871</v>
      </c>
      <c r="BI5308">
        <v>0.2</v>
      </c>
      <c r="BJ5308">
        <v>2788.6639350238679</v>
      </c>
      <c r="BK5308">
        <v>676.48930278693069</v>
      </c>
      <c r="BL5308">
        <v>904.94343912905163</v>
      </c>
      <c r="BM5308">
        <v>866.35109546853641</v>
      </c>
      <c r="BN5308">
        <v>153.36170561810374</v>
      </c>
      <c r="BO5308">
        <v>25.782943278735985</v>
      </c>
      <c r="BP5308">
        <v>6.8655170456146927E-2</v>
      </c>
      <c r="BQ5308">
        <v>100</v>
      </c>
      <c r="BR5308">
        <v>369.24089110696644</v>
      </c>
      <c r="BS5308">
        <v>5.505528231527837E-2</v>
      </c>
      <c r="BT5308">
        <v>3.2086811536416622E-4</v>
      </c>
      <c r="BU5308">
        <v>0</v>
      </c>
      <c r="BV5308">
        <v>0.55084367181389149</v>
      </c>
      <c r="BW5308">
        <v>16.090804152597357</v>
      </c>
      <c r="BX5308">
        <v>34.84121306282595</v>
      </c>
      <c r="BY5308">
        <v>42.908296732800196</v>
      </c>
      <c r="BZ5308">
        <v>746.77106530643425</v>
      </c>
      <c r="CA5308">
        <v>233.03769338253352</v>
      </c>
      <c r="CB5308">
        <v>231.82595680407792</v>
      </c>
      <c r="CC5308" s="156">
        <v>0.96</v>
      </c>
      <c r="CD5308">
        <v>1230</v>
      </c>
      <c r="CE5308">
        <v>0.22629215655171042</v>
      </c>
      <c r="CF5308">
        <v>7.7564017471556053</v>
      </c>
      <c r="CG5308">
        <v>0.27244354497311019</v>
      </c>
      <c r="CH5308">
        <v>19.536609275782272</v>
      </c>
      <c r="CI5308">
        <v>6</v>
      </c>
    </row>
    <row r="5309" spans="47:87" x14ac:dyDescent="0.3">
      <c r="AU5309">
        <v>0.3</v>
      </c>
      <c r="AV5309">
        <v>21.030116487216613</v>
      </c>
      <c r="AW5309">
        <v>0.31382517200230581</v>
      </c>
      <c r="AX5309">
        <v>1.3075489226850652</v>
      </c>
      <c r="AY5309">
        <v>355.36744408646064</v>
      </c>
      <c r="AZ5309">
        <v>9.7197432471119186E-2</v>
      </c>
      <c r="BA5309">
        <v>483.09552374542716</v>
      </c>
      <c r="BB5309">
        <v>395.93975245667957</v>
      </c>
      <c r="BC5309">
        <v>1</v>
      </c>
      <c r="BD5309">
        <v>43.752400986356605</v>
      </c>
      <c r="BE5309">
        <v>121.93295016747778</v>
      </c>
      <c r="BF5309">
        <v>9.2412853830231985</v>
      </c>
      <c r="BG5309">
        <v>5.3814131337092608</v>
      </c>
      <c r="BH5309">
        <v>411.81862337596579</v>
      </c>
      <c r="BI5309">
        <v>0.19999999999999998</v>
      </c>
      <c r="BJ5309">
        <v>2544.6776955452183</v>
      </c>
      <c r="BK5309">
        <v>672.50134890334277</v>
      </c>
      <c r="BL5309">
        <v>875.93301960461827</v>
      </c>
      <c r="BM5309">
        <v>748.33858589002557</v>
      </c>
      <c r="BN5309">
        <v>226.34663406580569</v>
      </c>
      <c r="BO5309">
        <v>28.21829083762524</v>
      </c>
      <c r="BP5309">
        <v>6.5188201136920323E-2</v>
      </c>
      <c r="BQ5309">
        <v>100</v>
      </c>
      <c r="BR5309">
        <v>337.9103438049284</v>
      </c>
      <c r="BS5309">
        <v>5.7841864307080888E-2</v>
      </c>
      <c r="BT5309">
        <v>3.0408712283388795E-4</v>
      </c>
      <c r="BU5309">
        <v>0</v>
      </c>
      <c r="BV5309">
        <v>0.56399875092557528</v>
      </c>
      <c r="BW5309">
        <v>14.864570558336681</v>
      </c>
      <c r="BX5309">
        <v>38.35152403093403</v>
      </c>
      <c r="BY5309">
        <v>33.85526246059684</v>
      </c>
      <c r="BZ5309">
        <v>1015.9440028957158</v>
      </c>
      <c r="CA5309">
        <v>254.85418109019881</v>
      </c>
      <c r="CB5309">
        <v>253.03847281654359</v>
      </c>
      <c r="CC5309" s="156">
        <v>0.83</v>
      </c>
      <c r="CD5309">
        <v>1470</v>
      </c>
      <c r="CE5309">
        <v>0.15066462832992178</v>
      </c>
      <c r="CF5309">
        <v>7.0668638961939436</v>
      </c>
      <c r="CG5309">
        <v>0.20247664783273278</v>
      </c>
      <c r="CH5309">
        <v>18.739572954898485</v>
      </c>
      <c r="CI5309">
        <v>8</v>
      </c>
    </row>
    <row r="5310" spans="47:87" x14ac:dyDescent="0.3">
      <c r="AU5310">
        <v>0.3</v>
      </c>
      <c r="AV5310">
        <v>18.759998295998425</v>
      </c>
      <c r="AW5310">
        <v>0.37465571719038604</v>
      </c>
      <c r="AX5310">
        <v>1.3263843988686541</v>
      </c>
      <c r="AY5310">
        <v>355.89951267741685</v>
      </c>
      <c r="AZ5310">
        <v>6.7760697284125593E-2</v>
      </c>
      <c r="BA5310">
        <v>512.7455011155422</v>
      </c>
      <c r="BB5310">
        <v>390.86093008195337</v>
      </c>
      <c r="BC5310">
        <v>1</v>
      </c>
      <c r="BD5310">
        <v>40.341629275994251</v>
      </c>
      <c r="BE5310">
        <v>104.07369280007231</v>
      </c>
      <c r="BF5310">
        <v>14.409505262070812</v>
      </c>
      <c r="BG5310">
        <v>6.0077753212432388</v>
      </c>
      <c r="BH5310">
        <v>472.40126144301678</v>
      </c>
      <c r="BI5310">
        <v>0.20000000000000004</v>
      </c>
      <c r="BJ5310">
        <v>2554.9994526722039</v>
      </c>
      <c r="BK5310">
        <v>686.33722294372524</v>
      </c>
      <c r="BL5310">
        <v>869.57404237939522</v>
      </c>
      <c r="BM5310">
        <v>1006.5397346241158</v>
      </c>
      <c r="BN5310">
        <v>202.14576685161649</v>
      </c>
      <c r="BO5310">
        <v>33.848403364664058</v>
      </c>
      <c r="BP5310">
        <v>5.8594930957043427E-2</v>
      </c>
      <c r="BQ5310">
        <v>100</v>
      </c>
      <c r="BR5310">
        <v>337.72982354961039</v>
      </c>
      <c r="BS5310">
        <v>5.4135646133247561E-2</v>
      </c>
      <c r="BT5310">
        <v>3.0516171511069416E-4</v>
      </c>
      <c r="BU5310">
        <v>0</v>
      </c>
      <c r="BV5310">
        <v>0.59451995623212839</v>
      </c>
      <c r="BW5310">
        <v>15.169128433603779</v>
      </c>
      <c r="BX5310">
        <v>37.039265460253816</v>
      </c>
      <c r="BY5310">
        <v>33.369938462127116</v>
      </c>
      <c r="BZ5310">
        <v>1110.8122289008968</v>
      </c>
      <c r="CA5310">
        <v>270.30596013514958</v>
      </c>
      <c r="CB5310">
        <v>212.09805343791146</v>
      </c>
      <c r="CC5310" s="156">
        <v>0.94</v>
      </c>
      <c r="CD5310">
        <v>1760</v>
      </c>
      <c r="CE5310">
        <v>0.16958114921263645</v>
      </c>
      <c r="CF5310">
        <v>5.6397917186145126</v>
      </c>
      <c r="CG5310">
        <v>0.20496332407164305</v>
      </c>
      <c r="CH5310">
        <v>10.929530234493896</v>
      </c>
      <c r="CI5310">
        <v>9</v>
      </c>
    </row>
    <row r="5311" spans="47:87" x14ac:dyDescent="0.3">
      <c r="AU5311">
        <v>0.3</v>
      </c>
      <c r="AV5311">
        <v>20.989876977009036</v>
      </c>
      <c r="AW5311">
        <v>0.31927786948704817</v>
      </c>
      <c r="AX5311">
        <v>1.3054292476396974</v>
      </c>
      <c r="AY5311">
        <v>342.61952198862872</v>
      </c>
      <c r="AZ5311">
        <v>0.10319952716260526</v>
      </c>
      <c r="BA5311">
        <v>445.41079140477228</v>
      </c>
      <c r="BB5311">
        <v>346.61586725252027</v>
      </c>
      <c r="BC5311">
        <v>1</v>
      </c>
      <c r="BD5311">
        <v>39.353180690178689</v>
      </c>
      <c r="BE5311">
        <v>115.57124898429748</v>
      </c>
      <c r="BF5311">
        <v>12.021267047642663</v>
      </c>
      <c r="BG5311">
        <v>3.8346563819709441</v>
      </c>
      <c r="BH5311">
        <v>379.05351813406708</v>
      </c>
      <c r="BI5311">
        <v>0.20000000000000004</v>
      </c>
      <c r="BJ5311">
        <v>2669.9785607691315</v>
      </c>
      <c r="BK5311">
        <v>663.94782593048831</v>
      </c>
      <c r="BL5311">
        <v>784.28359888936427</v>
      </c>
      <c r="BM5311">
        <v>765.422295973666</v>
      </c>
      <c r="BN5311">
        <v>152.367304858599</v>
      </c>
      <c r="BO5311">
        <v>28.751004320856971</v>
      </c>
      <c r="BP5311">
        <v>6.1152250399462343E-2</v>
      </c>
      <c r="BQ5311">
        <v>100</v>
      </c>
      <c r="BR5311">
        <v>330.64602930793797</v>
      </c>
      <c r="BS5311">
        <v>5.4373794625875681E-2</v>
      </c>
      <c r="BT5311">
        <v>3.2832369547663076E-4</v>
      </c>
      <c r="BU5311">
        <v>38.225948664677802</v>
      </c>
      <c r="BV5311">
        <v>0.53829978155654723</v>
      </c>
      <c r="BW5311">
        <v>15.472367410550504</v>
      </c>
      <c r="BX5311">
        <v>35.932225966597557</v>
      </c>
      <c r="BY5311">
        <v>30.294673474568</v>
      </c>
      <c r="BZ5311">
        <v>1124.1811875900078</v>
      </c>
      <c r="CA5311">
        <v>191.90511042766815</v>
      </c>
      <c r="CB5311">
        <v>232.37274070361542</v>
      </c>
      <c r="CC5311" s="156">
        <v>0.86</v>
      </c>
      <c r="CD5311">
        <v>2940</v>
      </c>
      <c r="CE5311">
        <v>0.10815508002671104</v>
      </c>
      <c r="CF5311">
        <v>3.0609496980750555</v>
      </c>
      <c r="CG5311">
        <v>0.14074679679039695</v>
      </c>
      <c r="CH5311">
        <v>-0.57187052329099008</v>
      </c>
      <c r="CI5311" t="s">
        <v>479</v>
      </c>
    </row>
    <row r="5312" spans="47:87" x14ac:dyDescent="0.3">
      <c r="AU5312">
        <v>0.3</v>
      </c>
      <c r="AV5312">
        <v>19.153922448482515</v>
      </c>
      <c r="AW5312">
        <v>0.26416301821234428</v>
      </c>
      <c r="AX5312">
        <v>1.7292407715796563</v>
      </c>
      <c r="AY5312">
        <v>333.1199432071337</v>
      </c>
      <c r="AZ5312">
        <v>0.11293740131692345</v>
      </c>
      <c r="BA5312">
        <v>449.34570043303705</v>
      </c>
      <c r="BB5312">
        <v>366.06596930364299</v>
      </c>
      <c r="BC5312">
        <v>1</v>
      </c>
      <c r="BD5312">
        <v>28.705012877025389</v>
      </c>
      <c r="BE5312">
        <v>101.2916573857426</v>
      </c>
      <c r="BF5312">
        <v>10.204779311799321</v>
      </c>
      <c r="BG5312">
        <v>6.0125558954523282</v>
      </c>
      <c r="BH5312">
        <v>425.73749440654797</v>
      </c>
      <c r="BI5312">
        <v>0.20000000000000007</v>
      </c>
      <c r="BJ5312">
        <v>3113.5021670459041</v>
      </c>
      <c r="BK5312">
        <v>672.05675141218251</v>
      </c>
      <c r="BL5312">
        <v>837.61611366354862</v>
      </c>
      <c r="BM5312">
        <v>878.44677974626677</v>
      </c>
      <c r="BN5312">
        <v>178.24308620896056</v>
      </c>
      <c r="BO5312">
        <v>23.72603461829425</v>
      </c>
      <c r="BP5312">
        <v>5.7969991784696959E-2</v>
      </c>
      <c r="BQ5312">
        <v>100</v>
      </c>
      <c r="BR5312">
        <v>382.10357238380357</v>
      </c>
      <c r="BS5312">
        <v>5.2703881167842144E-2</v>
      </c>
      <c r="BT5312">
        <v>2.6563879892998468E-4</v>
      </c>
      <c r="BU5312">
        <v>16.086575746570087</v>
      </c>
      <c r="BV5312">
        <v>0.55947899513387978</v>
      </c>
      <c r="BW5312">
        <v>16.065929109629678</v>
      </c>
      <c r="BX5312">
        <v>36.255229437491167</v>
      </c>
      <c r="BY5312">
        <v>31.4250593700901</v>
      </c>
      <c r="BZ5312">
        <v>1022.5198557365973</v>
      </c>
      <c r="CA5312">
        <v>233.60387612387521</v>
      </c>
      <c r="CB5312">
        <v>214.31129519366303</v>
      </c>
      <c r="CC5312" s="156">
        <v>0.96</v>
      </c>
      <c r="CD5312">
        <v>2740</v>
      </c>
      <c r="CE5312">
        <v>8.1228661048580175E-3</v>
      </c>
      <c r="CF5312">
        <v>1.7420434368413868</v>
      </c>
      <c r="CG5312">
        <v>5.6738300672208447E-2</v>
      </c>
      <c r="CH5312">
        <v>-16.675519600769764</v>
      </c>
      <c r="CI5312" t="s">
        <v>479</v>
      </c>
    </row>
    <row r="5313" spans="47:87" x14ac:dyDescent="0.3">
      <c r="AU5313">
        <v>0.3</v>
      </c>
      <c r="AV5313">
        <v>19.97357336043979</v>
      </c>
      <c r="AW5313">
        <v>0.27800166210518851</v>
      </c>
      <c r="AX5313">
        <v>0.54526972427891574</v>
      </c>
      <c r="AY5313">
        <v>346.97108384263674</v>
      </c>
      <c r="AZ5313">
        <v>0.10754605966279117</v>
      </c>
      <c r="BA5313">
        <v>446.73740612267636</v>
      </c>
      <c r="BB5313">
        <v>403.09098551490121</v>
      </c>
      <c r="BC5313">
        <v>1</v>
      </c>
      <c r="BD5313">
        <v>31.961162853108849</v>
      </c>
      <c r="BE5313">
        <v>99.480902434495107</v>
      </c>
      <c r="BF5313">
        <v>19.546091715530103</v>
      </c>
      <c r="BG5313">
        <v>5.5910398719180252</v>
      </c>
      <c r="BH5313">
        <v>426.52134369448282</v>
      </c>
      <c r="BI5313">
        <v>0.20000000000000007</v>
      </c>
      <c r="BJ5313">
        <v>2841.9326566621562</v>
      </c>
      <c r="BK5313">
        <v>689.11172840483744</v>
      </c>
      <c r="BL5313">
        <v>794.79582070023298</v>
      </c>
      <c r="BM5313">
        <v>1073.4147205295419</v>
      </c>
      <c r="BN5313">
        <v>141.82543968164404</v>
      </c>
      <c r="BO5313">
        <v>24.968123495615036</v>
      </c>
      <c r="BP5313">
        <v>6.1163797875358743E-2</v>
      </c>
      <c r="BQ5313">
        <v>100</v>
      </c>
      <c r="BR5313">
        <v>323.44732069827586</v>
      </c>
      <c r="BS5313">
        <v>5.4129925513135876E-2</v>
      </c>
      <c r="BT5313">
        <v>2.9326413024525577E-4</v>
      </c>
      <c r="BU5313">
        <v>36.947980429611619</v>
      </c>
      <c r="BV5313">
        <v>0.55600433025739227</v>
      </c>
      <c r="BW5313">
        <v>14.580534637274857</v>
      </c>
      <c r="BX5313">
        <v>35.967965598057638</v>
      </c>
      <c r="BY5313">
        <v>35.640313557963317</v>
      </c>
      <c r="BZ5313">
        <v>860.95986798287515</v>
      </c>
      <c r="CA5313">
        <v>321.63937882142386</v>
      </c>
      <c r="CB5313">
        <v>240.7413447577336</v>
      </c>
      <c r="CC5313" s="156">
        <v>1.0900000000000001</v>
      </c>
      <c r="CD5313">
        <v>1920</v>
      </c>
      <c r="CE5313">
        <v>9.9781989361988899E-3</v>
      </c>
      <c r="CF5313">
        <v>1.7477475001520628</v>
      </c>
      <c r="CG5313">
        <v>5.9762787145559285E-2</v>
      </c>
      <c r="CH5313">
        <v>-12.506136936916976</v>
      </c>
      <c r="CI5313" t="s">
        <v>479</v>
      </c>
    </row>
    <row r="5314" spans="47:87" x14ac:dyDescent="0.3">
      <c r="AU5314">
        <v>0.3</v>
      </c>
      <c r="AV5314">
        <v>20.991500945811261</v>
      </c>
      <c r="AW5314">
        <v>0.27725353581871781</v>
      </c>
      <c r="AX5314">
        <v>0.61155958598159033</v>
      </c>
      <c r="AY5314">
        <v>338.74045349866606</v>
      </c>
      <c r="AZ5314">
        <v>0.11285488992978068</v>
      </c>
      <c r="BA5314">
        <v>432.68630517022189</v>
      </c>
      <c r="BB5314">
        <v>200.81274388696099</v>
      </c>
      <c r="BC5314">
        <v>1</v>
      </c>
      <c r="BD5314">
        <v>49.936983870402344</v>
      </c>
      <c r="BE5314">
        <v>98.19021558426212</v>
      </c>
      <c r="BF5314">
        <v>17.760943469865097</v>
      </c>
      <c r="BG5314">
        <v>6.7796271564132775</v>
      </c>
      <c r="BH5314">
        <v>388.71951397175746</v>
      </c>
      <c r="BI5314">
        <v>0.20000000000000004</v>
      </c>
      <c r="BJ5314">
        <v>3004.4952235340634</v>
      </c>
      <c r="BK5314">
        <v>674.99499530682237</v>
      </c>
      <c r="BL5314">
        <v>878.54339569575393</v>
      </c>
      <c r="BM5314">
        <v>883.72615135029321</v>
      </c>
      <c r="BN5314">
        <v>166.24592382104609</v>
      </c>
      <c r="BO5314">
        <v>25.021847870061809</v>
      </c>
      <c r="BP5314">
        <v>4.6299627085309103E-2</v>
      </c>
      <c r="BQ5314">
        <v>100</v>
      </c>
      <c r="BR5314">
        <v>271.56215797014283</v>
      </c>
      <c r="BS5314">
        <v>5.5801807921229254E-2</v>
      </c>
      <c r="BT5314">
        <v>2.933922463984887E-4</v>
      </c>
      <c r="BU5314">
        <v>15.057788373415162</v>
      </c>
      <c r="BV5314">
        <v>0.53226430107452094</v>
      </c>
      <c r="BW5314">
        <v>15.273525006584856</v>
      </c>
      <c r="BX5314">
        <v>37.468300692788524</v>
      </c>
      <c r="BY5314">
        <v>28.251767305209377</v>
      </c>
      <c r="BZ5314">
        <v>959.50914377349136</v>
      </c>
      <c r="CA5314">
        <v>267.55400277333092</v>
      </c>
      <c r="CB5314">
        <v>229.71251462309047</v>
      </c>
      <c r="CC5314" s="156">
        <v>0.83</v>
      </c>
      <c r="CD5314">
        <v>1720</v>
      </c>
      <c r="CE5314">
        <v>0.18167366953186259</v>
      </c>
      <c r="CF5314">
        <v>5.5538374320943555</v>
      </c>
      <c r="CG5314">
        <v>0.21320711910988191</v>
      </c>
      <c r="CH5314">
        <v>20.026171887146077</v>
      </c>
      <c r="CI5314">
        <v>7</v>
      </c>
    </row>
    <row r="5315" spans="47:87" x14ac:dyDescent="0.3">
      <c r="AU5315">
        <v>0.3</v>
      </c>
      <c r="AV5315">
        <v>19.368541082720917</v>
      </c>
      <c r="AW5315">
        <v>0.36225780493190568</v>
      </c>
      <c r="AX5315">
        <v>1.4788622129601328</v>
      </c>
      <c r="AY5315">
        <v>339.73778876195058</v>
      </c>
      <c r="AZ5315">
        <v>0.11018588149318678</v>
      </c>
      <c r="BA5315">
        <v>428.29890290040152</v>
      </c>
      <c r="BB5315">
        <v>313.64117854270444</v>
      </c>
      <c r="BC5315">
        <v>1</v>
      </c>
      <c r="BD5315">
        <v>39.207150545494997</v>
      </c>
      <c r="BE5315">
        <v>104.46698628449012</v>
      </c>
      <c r="BF5315">
        <v>21.308273532985897</v>
      </c>
      <c r="BG5315">
        <v>5.0516107297822304</v>
      </c>
      <c r="BH5315">
        <v>417.49234226576175</v>
      </c>
      <c r="BI5315">
        <v>0.2</v>
      </c>
      <c r="BJ5315">
        <v>2465.4567751871741</v>
      </c>
      <c r="BK5315">
        <v>678.36390824507635</v>
      </c>
      <c r="BL5315">
        <v>833.03842181120297</v>
      </c>
      <c r="BM5315">
        <v>815.89530685953503</v>
      </c>
      <c r="BN5315">
        <v>115.83777322026755</v>
      </c>
      <c r="BO5315">
        <v>33.135729247345914</v>
      </c>
      <c r="BP5315">
        <v>7.0012076194117629E-3</v>
      </c>
      <c r="BQ5315">
        <v>100</v>
      </c>
      <c r="BR5315">
        <v>362.16170806576361</v>
      </c>
      <c r="BS5315">
        <v>5.1780526805456022E-2</v>
      </c>
      <c r="BT5315">
        <v>3.0426968065624965E-4</v>
      </c>
      <c r="BU5315">
        <v>0</v>
      </c>
      <c r="BV5315">
        <v>0.56560059077452951</v>
      </c>
      <c r="BW5315">
        <v>15.049556159407667</v>
      </c>
      <c r="BX5315">
        <v>35.375945744899639</v>
      </c>
      <c r="BY5315">
        <v>39.654376103140372</v>
      </c>
      <c r="BZ5315">
        <v>1057.653257319382</v>
      </c>
      <c r="CA5315">
        <v>270.39054895304696</v>
      </c>
      <c r="CB5315">
        <v>221.49408667718603</v>
      </c>
      <c r="CC5315" s="156">
        <v>1.08</v>
      </c>
      <c r="CD5315">
        <v>1640</v>
      </c>
      <c r="CE5315">
        <v>0.14578198585246915</v>
      </c>
      <c r="CF5315">
        <v>4.3942018030098549</v>
      </c>
      <c r="CG5315">
        <v>0.19161921411021593</v>
      </c>
      <c r="CH5315">
        <v>10.322900819968643</v>
      </c>
      <c r="CI5315">
        <v>9</v>
      </c>
    </row>
    <row r="5316" spans="47:87" x14ac:dyDescent="0.3">
      <c r="AU5316">
        <v>0.3</v>
      </c>
      <c r="AV5316">
        <v>19.217665536310218</v>
      </c>
      <c r="AW5316">
        <v>0.33584412913302603</v>
      </c>
      <c r="AX5316">
        <v>1.3615580345070284</v>
      </c>
      <c r="AY5316">
        <v>349.45459604139444</v>
      </c>
      <c r="AZ5316">
        <v>0.11646441374995928</v>
      </c>
      <c r="BA5316">
        <v>438.4567811976292</v>
      </c>
      <c r="BB5316">
        <v>291.110801691429</v>
      </c>
      <c r="BC5316">
        <v>1</v>
      </c>
      <c r="BD5316">
        <v>36.723100284282133</v>
      </c>
      <c r="BE5316">
        <v>91.945417379721519</v>
      </c>
      <c r="BF5316">
        <v>11.254010519230008</v>
      </c>
      <c r="BG5316">
        <v>5.3153985538823676</v>
      </c>
      <c r="BH5316">
        <v>407.87104971064161</v>
      </c>
      <c r="BI5316">
        <v>0.2</v>
      </c>
      <c r="BJ5316">
        <v>2772.3564333707691</v>
      </c>
      <c r="BK5316">
        <v>677.15899830752301</v>
      </c>
      <c r="BL5316">
        <v>873.20332749743329</v>
      </c>
      <c r="BM5316">
        <v>773.89518864853301</v>
      </c>
      <c r="BN5316">
        <v>173.30114320051496</v>
      </c>
      <c r="BO5316">
        <v>30.467220485140341</v>
      </c>
      <c r="BP5316">
        <v>3.7054473885329363E-2</v>
      </c>
      <c r="BQ5316">
        <v>100</v>
      </c>
      <c r="BR5316">
        <v>352.31137510129429</v>
      </c>
      <c r="BS5316">
        <v>6.331058804930309E-2</v>
      </c>
      <c r="BT5316">
        <v>3.2688271965651458E-4</v>
      </c>
      <c r="BU5316">
        <v>43.650911761864791</v>
      </c>
      <c r="BV5316">
        <v>0.57749715051480521</v>
      </c>
      <c r="BW5316">
        <v>14.86377085334855</v>
      </c>
      <c r="BX5316">
        <v>33.81815806252839</v>
      </c>
      <c r="BY5316">
        <v>28.481153050038877</v>
      </c>
      <c r="BZ5316">
        <v>902.71731758747228</v>
      </c>
      <c r="CA5316">
        <v>263.71349294119312</v>
      </c>
      <c r="CB5316">
        <v>226.63268062828118</v>
      </c>
      <c r="CC5316" s="156">
        <v>0.88</v>
      </c>
      <c r="CD5316">
        <v>850</v>
      </c>
      <c r="CE5316">
        <v>0.19023423901835845</v>
      </c>
      <c r="CF5316">
        <v>7.7056880079713634</v>
      </c>
      <c r="CG5316">
        <v>0.22677277067233714</v>
      </c>
      <c r="CH5316">
        <v>24.889286591078733</v>
      </c>
      <c r="CI5316">
        <v>7</v>
      </c>
    </row>
    <row r="5317" spans="47:87" x14ac:dyDescent="0.3">
      <c r="AU5317">
        <v>0.3</v>
      </c>
      <c r="AV5317">
        <v>19.32837587988708</v>
      </c>
      <c r="AW5317">
        <v>0.29919104396807605</v>
      </c>
      <c r="AX5317">
        <v>0.41999053098617273</v>
      </c>
      <c r="AY5317">
        <v>343.45579962601755</v>
      </c>
      <c r="AZ5317">
        <v>7.9930068988999625E-2</v>
      </c>
      <c r="BA5317">
        <v>405.4854684360842</v>
      </c>
      <c r="BB5317">
        <v>331.21344118623068</v>
      </c>
      <c r="BC5317">
        <v>1</v>
      </c>
      <c r="BD5317">
        <v>37.920152457664187</v>
      </c>
      <c r="BE5317">
        <v>94.96399621158713</v>
      </c>
      <c r="BF5317">
        <v>23.914249837466464</v>
      </c>
      <c r="BG5317">
        <v>4.2095209349635576</v>
      </c>
      <c r="BH5317">
        <v>410.9003591680771</v>
      </c>
      <c r="BI5317">
        <v>0.20000000000000004</v>
      </c>
      <c r="BJ5317">
        <v>2193.8442213024568</v>
      </c>
      <c r="BK5317">
        <v>689.36334829779923</v>
      </c>
      <c r="BL5317">
        <v>981.62268255960396</v>
      </c>
      <c r="BM5317">
        <v>943.14714856965134</v>
      </c>
      <c r="BN5317">
        <v>117.00683756504446</v>
      </c>
      <c r="BO5317">
        <v>26.918564436083244</v>
      </c>
      <c r="BP5317">
        <v>6.0252434191791451E-2</v>
      </c>
      <c r="BQ5317">
        <v>100</v>
      </c>
      <c r="BR5317">
        <v>358.9726016971893</v>
      </c>
      <c r="BS5317">
        <v>5.560799939831966E-2</v>
      </c>
      <c r="BT5317">
        <v>2.8836586236186845E-4</v>
      </c>
      <c r="BU5317">
        <v>0</v>
      </c>
      <c r="BV5317">
        <v>0.56160931646002721</v>
      </c>
      <c r="BW5317">
        <v>15.000614973939543</v>
      </c>
      <c r="BX5317">
        <v>34.310920046147452</v>
      </c>
      <c r="BY5317">
        <v>35.422786728391898</v>
      </c>
      <c r="BZ5317">
        <v>1012.7110943131697</v>
      </c>
      <c r="CA5317">
        <v>265.22107973318242</v>
      </c>
      <c r="CB5317">
        <v>241.40534773581982</v>
      </c>
      <c r="CC5317" s="156">
        <v>1.06</v>
      </c>
      <c r="CD5317">
        <v>1460</v>
      </c>
      <c r="CE5317">
        <v>0.20591125312888248</v>
      </c>
      <c r="CF5317">
        <v>6.6705974905384551</v>
      </c>
      <c r="CG5317">
        <v>0.24324925731529384</v>
      </c>
      <c r="CH5317">
        <v>28.564636507678966</v>
      </c>
      <c r="CI5317">
        <v>6</v>
      </c>
    </row>
    <row r="5318" spans="47:87" x14ac:dyDescent="0.3">
      <c r="AU5318">
        <v>0.3</v>
      </c>
      <c r="AV5318">
        <v>18.175623734194239</v>
      </c>
      <c r="AW5318">
        <v>0.3109226151756484</v>
      </c>
      <c r="AX5318">
        <v>1.3905246729476604</v>
      </c>
      <c r="AY5318">
        <v>354.91343121698071</v>
      </c>
      <c r="AZ5318">
        <v>9.8038338993152369E-2</v>
      </c>
      <c r="BA5318">
        <v>530.57467017054091</v>
      </c>
      <c r="BB5318">
        <v>468.28990922162689</v>
      </c>
      <c r="BC5318">
        <v>1</v>
      </c>
      <c r="BD5318">
        <v>37.744263702476118</v>
      </c>
      <c r="BE5318">
        <v>81.867644739646991</v>
      </c>
      <c r="BF5318">
        <v>17.721396215905749</v>
      </c>
      <c r="BG5318">
        <v>4.4482490272293447</v>
      </c>
      <c r="BH5318">
        <v>413.02938182207521</v>
      </c>
      <c r="BI5318">
        <v>0.2</v>
      </c>
      <c r="BJ5318">
        <v>2712.42131983015</v>
      </c>
      <c r="BK5318">
        <v>675.82989467917071</v>
      </c>
      <c r="BL5318">
        <v>888.22379319524759</v>
      </c>
      <c r="BM5318">
        <v>936.72106511605602</v>
      </c>
      <c r="BN5318">
        <v>109.0133687554037</v>
      </c>
      <c r="BO5318">
        <v>27.999908860068121</v>
      </c>
      <c r="BP5318">
        <v>5.9406619218273317E-2</v>
      </c>
      <c r="BQ5318">
        <v>100</v>
      </c>
      <c r="BR5318">
        <v>423.03780034526466</v>
      </c>
      <c r="BS5318">
        <v>6.0406523167340798E-2</v>
      </c>
      <c r="BT5318">
        <v>3.0808473436016748E-4</v>
      </c>
      <c r="BU5318">
        <v>34.357058367837574</v>
      </c>
      <c r="BV5318">
        <v>0.53717062594798048</v>
      </c>
      <c r="BW5318">
        <v>15.245603982515219</v>
      </c>
      <c r="BX5318">
        <v>36.066812370385819</v>
      </c>
      <c r="BY5318">
        <v>34.651389532952699</v>
      </c>
      <c r="BZ5318">
        <v>1225.9779118658723</v>
      </c>
      <c r="CA5318">
        <v>274.52414484657709</v>
      </c>
      <c r="CB5318">
        <v>220.17042928606384</v>
      </c>
      <c r="CC5318" s="156">
        <v>0.91</v>
      </c>
      <c r="CD5318">
        <v>1750</v>
      </c>
      <c r="CE5318">
        <v>0.12542549886493792</v>
      </c>
      <c r="CF5318">
        <v>5.0761362294049341</v>
      </c>
      <c r="CG5318">
        <v>0.16120695708731181</v>
      </c>
      <c r="CH5318">
        <v>6.6974329257919516</v>
      </c>
      <c r="CI5318">
        <v>12</v>
      </c>
    </row>
    <row r="5319" spans="47:87" x14ac:dyDescent="0.3">
      <c r="AU5319">
        <v>0.3</v>
      </c>
      <c r="AV5319">
        <v>20.213222613489908</v>
      </c>
      <c r="AW5319">
        <v>0.31937747779705561</v>
      </c>
      <c r="AX5319">
        <v>1.7419438459116809E-2</v>
      </c>
      <c r="AY5319">
        <v>373.30705815640283</v>
      </c>
      <c r="AZ5319">
        <v>9.5293973348487021E-2</v>
      </c>
      <c r="BA5319">
        <v>366.59252291792387</v>
      </c>
      <c r="BB5319">
        <v>374.68317760648176</v>
      </c>
      <c r="BC5319">
        <v>1</v>
      </c>
      <c r="BD5319">
        <v>36.726986058008364</v>
      </c>
      <c r="BE5319">
        <v>102.9688157172081</v>
      </c>
      <c r="BF5319">
        <v>14.304912884601819</v>
      </c>
      <c r="BG5319">
        <v>4.8822872010512359</v>
      </c>
      <c r="BH5319">
        <v>415.25849586123343</v>
      </c>
      <c r="BI5319">
        <v>0.2</v>
      </c>
      <c r="BJ5319">
        <v>2859.0865664017228</v>
      </c>
      <c r="BK5319">
        <v>695.94218617125057</v>
      </c>
      <c r="BL5319">
        <v>878.38528779527155</v>
      </c>
      <c r="BM5319">
        <v>993.32438504972833</v>
      </c>
      <c r="BN5319">
        <v>176.51996043508655</v>
      </c>
      <c r="BO5319">
        <v>28.81927084233525</v>
      </c>
      <c r="BP5319">
        <v>5.4014540916726653E-2</v>
      </c>
      <c r="BQ5319">
        <v>100</v>
      </c>
      <c r="BR5319">
        <v>358.24239070682046</v>
      </c>
      <c r="BS5319">
        <v>5.1082593762025515E-2</v>
      </c>
      <c r="BT5319">
        <v>3.032332166363629E-4</v>
      </c>
      <c r="BU5319">
        <v>0</v>
      </c>
      <c r="BV5319">
        <v>0.49389913753792386</v>
      </c>
      <c r="BW5319">
        <v>14.379566510451689</v>
      </c>
      <c r="BX5319">
        <v>36.783340876449984</v>
      </c>
      <c r="BY5319">
        <v>29.725448625855442</v>
      </c>
      <c r="BZ5319">
        <v>1274.650909891772</v>
      </c>
      <c r="CA5319">
        <v>346.94378608627352</v>
      </c>
      <c r="CB5319">
        <v>207.88216841240404</v>
      </c>
      <c r="CC5319" s="156">
        <v>1.08</v>
      </c>
      <c r="CD5319">
        <v>1890</v>
      </c>
      <c r="CE5319">
        <v>0.11098395225468183</v>
      </c>
      <c r="CF5319">
        <v>3.1248161136090631</v>
      </c>
      <c r="CG5319">
        <v>0.14815902846052104</v>
      </c>
      <c r="CH5319">
        <v>-0.59278521835308229</v>
      </c>
      <c r="CI5319" t="s">
        <v>479</v>
      </c>
    </row>
    <row r="5320" spans="47:87" x14ac:dyDescent="0.3">
      <c r="AU5320">
        <v>0.3</v>
      </c>
      <c r="AV5320">
        <v>19.368951208222107</v>
      </c>
      <c r="AW5320">
        <v>0.31284902996697472</v>
      </c>
      <c r="AX5320">
        <v>2.2927009864552321</v>
      </c>
      <c r="AY5320">
        <v>335.71396996198553</v>
      </c>
      <c r="AZ5320">
        <v>0.10263178010507991</v>
      </c>
      <c r="BA5320">
        <v>347.64569232919121</v>
      </c>
      <c r="BB5320">
        <v>392.96613130755952</v>
      </c>
      <c r="BC5320">
        <v>1</v>
      </c>
      <c r="BD5320">
        <v>43.649184864487324</v>
      </c>
      <c r="BE5320">
        <v>100.74750333568646</v>
      </c>
      <c r="BF5320">
        <v>20.244274311379623</v>
      </c>
      <c r="BG5320">
        <v>4.3986329952434486</v>
      </c>
      <c r="BH5320">
        <v>432.99022718514738</v>
      </c>
      <c r="BI5320">
        <v>0.20000000000000004</v>
      </c>
      <c r="BJ5320">
        <v>2203.0863121650987</v>
      </c>
      <c r="BK5320">
        <v>680.67043612147177</v>
      </c>
      <c r="BL5320">
        <v>921.46872530479482</v>
      </c>
      <c r="BM5320">
        <v>772.22465130561091</v>
      </c>
      <c r="BN5320">
        <v>111.85266565104452</v>
      </c>
      <c r="BO5320">
        <v>28.176503739625339</v>
      </c>
      <c r="BP5320">
        <v>5.9377601341699164E-2</v>
      </c>
      <c r="BQ5320">
        <v>100</v>
      </c>
      <c r="BR5320">
        <v>312.75634533300928</v>
      </c>
      <c r="BS5320">
        <v>6.0155305746758848E-2</v>
      </c>
      <c r="BT5320">
        <v>3.1302051744138803E-4</v>
      </c>
      <c r="BU5320">
        <v>0</v>
      </c>
      <c r="BV5320">
        <v>0.55374936882553272</v>
      </c>
      <c r="BW5320">
        <v>14.908101056983325</v>
      </c>
      <c r="BX5320">
        <v>35.42492828228773</v>
      </c>
      <c r="BY5320">
        <v>30.954122766048762</v>
      </c>
      <c r="BZ5320">
        <v>1047.0502718110633</v>
      </c>
      <c r="CA5320">
        <v>302.40399045816253</v>
      </c>
      <c r="CB5320">
        <v>235.88502272252478</v>
      </c>
      <c r="CC5320" s="156">
        <v>1.01</v>
      </c>
      <c r="CD5320">
        <v>900</v>
      </c>
      <c r="CE5320">
        <v>0.17053060531242448</v>
      </c>
      <c r="CF5320">
        <v>6.4381927386362827</v>
      </c>
      <c r="CG5320">
        <v>0.22547755140784634</v>
      </c>
      <c r="CH5320">
        <v>12.574263729704628</v>
      </c>
      <c r="CI5320">
        <v>8</v>
      </c>
    </row>
    <row r="5321" spans="47:87" x14ac:dyDescent="0.3">
      <c r="AU5321">
        <v>0.3</v>
      </c>
      <c r="AV5321">
        <v>20.957341212618317</v>
      </c>
      <c r="AW5321">
        <v>0.32816481059657082</v>
      </c>
      <c r="AX5321">
        <v>0.42341519431085595</v>
      </c>
      <c r="AY5321">
        <v>330.42884779307713</v>
      </c>
      <c r="AZ5321">
        <v>0.12053384666175394</v>
      </c>
      <c r="BA5321">
        <v>336.96545854731716</v>
      </c>
      <c r="BB5321">
        <v>416.6697456058123</v>
      </c>
      <c r="BC5321">
        <v>1</v>
      </c>
      <c r="BD5321">
        <v>33.755439844520644</v>
      </c>
      <c r="BE5321">
        <v>105.71663923469939</v>
      </c>
      <c r="BF5321">
        <v>14.54586494661131</v>
      </c>
      <c r="BG5321">
        <v>4.1991408729665523</v>
      </c>
      <c r="BH5321">
        <v>439.79012035154221</v>
      </c>
      <c r="BI5321">
        <v>0.20000000000000007</v>
      </c>
      <c r="BJ5321">
        <v>3261.9242225174335</v>
      </c>
      <c r="BK5321">
        <v>697.19527242257902</v>
      </c>
      <c r="BL5321">
        <v>923.86576790249092</v>
      </c>
      <c r="BM5321">
        <v>960.13817008420585</v>
      </c>
      <c r="BN5321">
        <v>159.79274020081814</v>
      </c>
      <c r="BO5321">
        <v>29.488335595405371</v>
      </c>
      <c r="BP5321">
        <v>7.0421438957214685E-2</v>
      </c>
      <c r="BQ5321">
        <v>100</v>
      </c>
      <c r="BR5321">
        <v>294.19151937484753</v>
      </c>
      <c r="BS5321">
        <v>5.4093486467628828E-2</v>
      </c>
      <c r="BT5321">
        <v>2.9260154422566803E-4</v>
      </c>
      <c r="BU5321">
        <v>27.194401781400476</v>
      </c>
      <c r="BV5321">
        <v>0.54558374042533431</v>
      </c>
      <c r="BW5321">
        <v>13.65525305299882</v>
      </c>
      <c r="BX5321">
        <v>33.505520158522032</v>
      </c>
      <c r="BY5321">
        <v>30.389317886676086</v>
      </c>
      <c r="BZ5321">
        <v>816.39224903068998</v>
      </c>
      <c r="CA5321">
        <v>258.69259054352233</v>
      </c>
      <c r="CB5321">
        <v>231.31447806656701</v>
      </c>
      <c r="CC5321" s="156">
        <v>0.81</v>
      </c>
      <c r="CD5321">
        <v>1610</v>
      </c>
      <c r="CE5321">
        <v>0.24213839838824724</v>
      </c>
      <c r="CF5321">
        <v>8.188916878200871</v>
      </c>
      <c r="CG5321">
        <v>0.29141905808026886</v>
      </c>
      <c r="CH5321">
        <v>30.869036320269604</v>
      </c>
      <c r="CI5321">
        <v>5</v>
      </c>
    </row>
    <row r="5322" spans="47:87" x14ac:dyDescent="0.3">
      <c r="AU5322">
        <v>0.3</v>
      </c>
      <c r="AV5322">
        <v>20.488379552648578</v>
      </c>
      <c r="AW5322">
        <v>0.30544949367325736</v>
      </c>
      <c r="AX5322">
        <v>0.60215619024257894</v>
      </c>
      <c r="AY5322">
        <v>330.89984168817119</v>
      </c>
      <c r="AZ5322">
        <v>0.10114848709265584</v>
      </c>
      <c r="BA5322">
        <v>452.97037803357119</v>
      </c>
      <c r="BB5322">
        <v>301.68583604693112</v>
      </c>
      <c r="BC5322">
        <v>1</v>
      </c>
      <c r="BD5322">
        <v>38.192803178247821</v>
      </c>
      <c r="BE5322">
        <v>112.8736319823938</v>
      </c>
      <c r="BF5322">
        <v>21.574962220588759</v>
      </c>
      <c r="BG5322">
        <v>4.0674735662897836</v>
      </c>
      <c r="BH5322">
        <v>410.98894241613442</v>
      </c>
      <c r="BI5322">
        <v>0.19999999999999996</v>
      </c>
      <c r="BJ5322">
        <v>2417.1410802187679</v>
      </c>
      <c r="BK5322">
        <v>704.13927914344981</v>
      </c>
      <c r="BL5322">
        <v>929.44439994385471</v>
      </c>
      <c r="BM5322">
        <v>895.83987523130565</v>
      </c>
      <c r="BN5322">
        <v>108.47632159243366</v>
      </c>
      <c r="BO5322">
        <v>27.448965577040635</v>
      </c>
      <c r="BP5322">
        <v>6.5383305727451504E-2</v>
      </c>
      <c r="BQ5322">
        <v>100</v>
      </c>
      <c r="BR5322">
        <v>366.68355146303384</v>
      </c>
      <c r="BS5322">
        <v>5.5826826765217025E-2</v>
      </c>
      <c r="BT5322">
        <v>3.0406432959833029E-4</v>
      </c>
      <c r="BU5322">
        <v>39.25973846099928</v>
      </c>
      <c r="BV5322">
        <v>0.56282602678388105</v>
      </c>
      <c r="BW5322">
        <v>14.900416056853786</v>
      </c>
      <c r="BX5322">
        <v>34.655107504807347</v>
      </c>
      <c r="BY5322">
        <v>33.712789803264471</v>
      </c>
      <c r="BZ5322">
        <v>1208.0520112205259</v>
      </c>
      <c r="CA5322">
        <v>311.32224285863521</v>
      </c>
      <c r="CB5322">
        <v>251.99071892747367</v>
      </c>
      <c r="CC5322" s="156">
        <v>1.0900000000000001</v>
      </c>
      <c r="CD5322">
        <v>1940</v>
      </c>
      <c r="CE5322">
        <v>5.4045676626096828E-2</v>
      </c>
      <c r="CF5322">
        <v>2.3234425754401347</v>
      </c>
      <c r="CG5322">
        <v>9.2889636039349174E-2</v>
      </c>
      <c r="CH5322">
        <v>-7.9150667822969911</v>
      </c>
      <c r="CI5322" t="s">
        <v>479</v>
      </c>
    </row>
    <row r="5323" spans="47:87" x14ac:dyDescent="0.3">
      <c r="AU5323">
        <v>0.3</v>
      </c>
      <c r="AV5323">
        <v>20.54561127021508</v>
      </c>
      <c r="AW5323">
        <v>0.37561167694272163</v>
      </c>
      <c r="AX5323">
        <v>1.3088440506234813</v>
      </c>
      <c r="AY5323">
        <v>324.0428598949934</v>
      </c>
      <c r="AZ5323">
        <v>0.10752465486433231</v>
      </c>
      <c r="BA5323">
        <v>402.04698391775173</v>
      </c>
      <c r="BB5323">
        <v>374.35801615195214</v>
      </c>
      <c r="BC5323">
        <v>1</v>
      </c>
      <c r="BD5323">
        <v>34.252164477072085</v>
      </c>
      <c r="BE5323">
        <v>118.86445085300393</v>
      </c>
      <c r="BF5323">
        <v>11.559648170693034</v>
      </c>
      <c r="BG5323">
        <v>4.6652971479140204</v>
      </c>
      <c r="BH5323">
        <v>435.58614426359128</v>
      </c>
      <c r="BI5323">
        <v>0.20000000000000004</v>
      </c>
      <c r="BJ5323">
        <v>2942.4661278292801</v>
      </c>
      <c r="BK5323">
        <v>683.02299332386326</v>
      </c>
      <c r="BL5323">
        <v>931.45097387140197</v>
      </c>
      <c r="BM5323">
        <v>1112.4593531152902</v>
      </c>
      <c r="BN5323">
        <v>182.3083692595979</v>
      </c>
      <c r="BO5323">
        <v>34.213725483748313</v>
      </c>
      <c r="BP5323">
        <v>2.470269489128598E-2</v>
      </c>
      <c r="BQ5323">
        <v>100</v>
      </c>
      <c r="BR5323">
        <v>353.20710593624671</v>
      </c>
      <c r="BS5323">
        <v>5.0408129375554576E-2</v>
      </c>
      <c r="BT5323">
        <v>2.9562685164773313E-4</v>
      </c>
      <c r="BU5323">
        <v>0</v>
      </c>
      <c r="BV5323">
        <v>0.55638413517672936</v>
      </c>
      <c r="BW5323">
        <v>15.176825499181142</v>
      </c>
      <c r="BX5323">
        <v>33.826973300078166</v>
      </c>
      <c r="BY5323">
        <v>31.344429945920254</v>
      </c>
      <c r="BZ5323">
        <v>965.1662959855588</v>
      </c>
      <c r="CA5323">
        <v>237.02970740528164</v>
      </c>
      <c r="CB5323">
        <v>238.69992386674292</v>
      </c>
      <c r="CC5323" s="156">
        <v>0.81</v>
      </c>
      <c r="CD5323">
        <v>1810</v>
      </c>
      <c r="CE5323">
        <v>0.24266383454199869</v>
      </c>
      <c r="CF5323">
        <v>8.1297027750413839</v>
      </c>
      <c r="CG5323">
        <v>0.29167697535812426</v>
      </c>
      <c r="CH5323">
        <v>29.565375572636761</v>
      </c>
      <c r="CI5323">
        <v>5</v>
      </c>
    </row>
    <row r="5324" spans="47:87" x14ac:dyDescent="0.3">
      <c r="AU5324">
        <v>0.3</v>
      </c>
      <c r="AV5324">
        <v>19.92928837183862</v>
      </c>
      <c r="AW5324">
        <v>0.27077728390257372</v>
      </c>
      <c r="AX5324">
        <v>1.0730196930234321</v>
      </c>
      <c r="AY5324">
        <v>344.75323306316005</v>
      </c>
      <c r="AZ5324">
        <v>9.3509930983007541E-2</v>
      </c>
      <c r="BA5324">
        <v>463.08940813480592</v>
      </c>
      <c r="BB5324">
        <v>444.79736104025415</v>
      </c>
      <c r="BC5324">
        <v>1</v>
      </c>
      <c r="BD5324">
        <v>40.665664295040024</v>
      </c>
      <c r="BE5324">
        <v>101.53933315884144</v>
      </c>
      <c r="BF5324">
        <v>19.673838867131504</v>
      </c>
      <c r="BG5324">
        <v>3.8225984277646541</v>
      </c>
      <c r="BH5324">
        <v>397.63842914636922</v>
      </c>
      <c r="BI5324">
        <v>0.20000000000000004</v>
      </c>
      <c r="BJ5324">
        <v>2412.1773405548838</v>
      </c>
      <c r="BK5324">
        <v>680.18970052019006</v>
      </c>
      <c r="BL5324">
        <v>864.1191707313493</v>
      </c>
      <c r="BM5324">
        <v>917.07978544210425</v>
      </c>
      <c r="BN5324">
        <v>104.57010473816595</v>
      </c>
      <c r="BO5324">
        <v>24.528976753069937</v>
      </c>
      <c r="BP5324">
        <v>3.4183626106686724E-2</v>
      </c>
      <c r="BQ5324">
        <v>100</v>
      </c>
      <c r="BR5324">
        <v>362.00275935550519</v>
      </c>
      <c r="BS5324">
        <v>5.1455509229561887E-2</v>
      </c>
      <c r="BT5324">
        <v>2.9667818886824963E-4</v>
      </c>
      <c r="BU5324">
        <v>33.029456245098963</v>
      </c>
      <c r="BV5324">
        <v>0.56920415784552258</v>
      </c>
      <c r="BW5324">
        <v>14.920055794199261</v>
      </c>
      <c r="BX5324">
        <v>34.401019512628451</v>
      </c>
      <c r="BY5324">
        <v>36.353528214250382</v>
      </c>
      <c r="BZ5324">
        <v>1110.9654224296492</v>
      </c>
      <c r="CA5324">
        <v>390.88205463801006</v>
      </c>
      <c r="CB5324">
        <v>255.81769355400684</v>
      </c>
      <c r="CC5324" s="156">
        <v>0.91</v>
      </c>
      <c r="CD5324">
        <v>890</v>
      </c>
      <c r="CE5324">
        <v>0.2825660398063643</v>
      </c>
      <c r="CF5324">
        <v>7.6614784424915392</v>
      </c>
      <c r="CG5324">
        <v>0.26289981354854525</v>
      </c>
      <c r="CH5324">
        <v>33.276992892471249</v>
      </c>
      <c r="CI5324">
        <v>5</v>
      </c>
    </row>
    <row r="5325" spans="47:87" x14ac:dyDescent="0.3">
      <c r="AU5325">
        <v>0.3</v>
      </c>
      <c r="AV5325">
        <v>21.759577855756671</v>
      </c>
      <c r="AW5325">
        <v>0.25249753855843798</v>
      </c>
      <c r="AX5325">
        <v>5.3131868030439844E-2</v>
      </c>
      <c r="AY5325">
        <v>335.87513074212643</v>
      </c>
      <c r="AZ5325">
        <v>9.3757190333224549E-2</v>
      </c>
      <c r="BA5325">
        <v>453.68497902306046</v>
      </c>
      <c r="BB5325">
        <v>260.84130078594694</v>
      </c>
      <c r="BC5325">
        <v>1</v>
      </c>
      <c r="BD5325">
        <v>38.19364538328734</v>
      </c>
      <c r="BE5325">
        <v>92.182821263366364</v>
      </c>
      <c r="BF5325">
        <v>10.315136776160797</v>
      </c>
      <c r="BG5325">
        <v>4.5136391593236178</v>
      </c>
      <c r="BH5325">
        <v>412.82798112660089</v>
      </c>
      <c r="BI5325">
        <v>0.2</v>
      </c>
      <c r="BJ5325">
        <v>2594.5620124063385</v>
      </c>
      <c r="BK5325">
        <v>685.11598156985042</v>
      </c>
      <c r="BL5325">
        <v>872.19596952288873</v>
      </c>
      <c r="BM5325">
        <v>870.14783418964157</v>
      </c>
      <c r="BN5325">
        <v>146.80745324524881</v>
      </c>
      <c r="BO5325">
        <v>22.516393818755951</v>
      </c>
      <c r="BP5325">
        <v>7.5123957944327122E-2</v>
      </c>
      <c r="BQ5325">
        <v>100</v>
      </c>
      <c r="BR5325">
        <v>319.05378187507358</v>
      </c>
      <c r="BS5325">
        <v>5.1620900133876692E-2</v>
      </c>
      <c r="BT5325">
        <v>2.8439933826782414E-4</v>
      </c>
      <c r="BU5325">
        <v>5.0652967706589322</v>
      </c>
      <c r="BV5325">
        <v>0.5021804014930159</v>
      </c>
      <c r="BW5325">
        <v>14.687694224474519</v>
      </c>
      <c r="BX5325">
        <v>34.393192959320366</v>
      </c>
      <c r="BY5325">
        <v>31.946725764932847</v>
      </c>
      <c r="BZ5325">
        <v>755.25459866750475</v>
      </c>
      <c r="CA5325">
        <v>291.84539756632478</v>
      </c>
      <c r="CB5325">
        <v>217.09045057660691</v>
      </c>
      <c r="CC5325" s="156">
        <v>0.85</v>
      </c>
      <c r="CD5325">
        <v>2530</v>
      </c>
      <c r="CE5325">
        <v>0.10470919006789448</v>
      </c>
      <c r="CF5325">
        <v>3.6634739970993904</v>
      </c>
      <c r="CG5325">
        <v>0.13456697559294181</v>
      </c>
      <c r="CH5325">
        <v>0.82821788943934238</v>
      </c>
      <c r="CI5325">
        <v>18</v>
      </c>
    </row>
    <row r="5326" spans="47:87" x14ac:dyDescent="0.3">
      <c r="AU5326">
        <v>0.3</v>
      </c>
      <c r="AV5326">
        <v>17.937261296149156</v>
      </c>
      <c r="AW5326">
        <v>0.38045516677190605</v>
      </c>
      <c r="AX5326">
        <v>1.8283599123079863</v>
      </c>
      <c r="AY5326">
        <v>317.02937132375632</v>
      </c>
      <c r="AZ5326">
        <v>0.10356908399800172</v>
      </c>
      <c r="BA5326">
        <v>415.4123763385291</v>
      </c>
      <c r="BB5326">
        <v>402.34759461429485</v>
      </c>
      <c r="BC5326">
        <v>1</v>
      </c>
      <c r="BD5326">
        <v>33.5080133127274</v>
      </c>
      <c r="BE5326">
        <v>121.11538170308737</v>
      </c>
      <c r="BF5326">
        <v>16.284389831062285</v>
      </c>
      <c r="BG5326">
        <v>5.541072697277829</v>
      </c>
      <c r="BH5326">
        <v>420.03982138487493</v>
      </c>
      <c r="BI5326">
        <v>0.19999999999999998</v>
      </c>
      <c r="BJ5326">
        <v>2839.0112507933895</v>
      </c>
      <c r="BK5326">
        <v>679.92215318998262</v>
      </c>
      <c r="BL5326">
        <v>904.48647708193221</v>
      </c>
      <c r="BM5326">
        <v>991.78112122537402</v>
      </c>
      <c r="BN5326">
        <v>128.04690861523073</v>
      </c>
      <c r="BO5326">
        <v>34.505896593315093</v>
      </c>
      <c r="BP5326">
        <v>4.3128978005704977E-2</v>
      </c>
      <c r="BQ5326">
        <v>100</v>
      </c>
      <c r="BR5326">
        <v>368.0042756398696</v>
      </c>
      <c r="BS5326">
        <v>5.3631870305330349E-2</v>
      </c>
      <c r="BT5326">
        <v>3.3107858542485714E-4</v>
      </c>
      <c r="BU5326">
        <v>70.613310999126995</v>
      </c>
      <c r="BV5326">
        <v>0.53927750501624583</v>
      </c>
      <c r="BW5326">
        <v>14.677235058033107</v>
      </c>
      <c r="BX5326">
        <v>37.763444160038425</v>
      </c>
      <c r="BY5326">
        <v>36.883613674081175</v>
      </c>
      <c r="BZ5326">
        <v>893.48880803401573</v>
      </c>
      <c r="CA5326">
        <v>378.11710837197774</v>
      </c>
      <c r="CB5326">
        <v>222.55904495080321</v>
      </c>
      <c r="CC5326" s="156">
        <v>1.06</v>
      </c>
      <c r="CD5326">
        <v>930</v>
      </c>
      <c r="CE5326">
        <v>0.2631219225133441</v>
      </c>
      <c r="CF5326">
        <v>7.12143699353497</v>
      </c>
      <c r="CG5326">
        <v>0.32049591836797625</v>
      </c>
      <c r="CH5326">
        <v>28.848806524564026</v>
      </c>
      <c r="CI5326">
        <v>5</v>
      </c>
    </row>
    <row r="5327" spans="47:87" x14ac:dyDescent="0.3">
      <c r="AU5327">
        <v>0.3</v>
      </c>
      <c r="AV5327">
        <v>21.621868156905194</v>
      </c>
      <c r="AW5327">
        <v>0.29166720873989344</v>
      </c>
      <c r="AX5327">
        <v>1.0847277654209098</v>
      </c>
      <c r="AY5327">
        <v>306.90270862108048</v>
      </c>
      <c r="AZ5327">
        <v>9.1576560920812025E-2</v>
      </c>
      <c r="BA5327">
        <v>455.06658759909652</v>
      </c>
      <c r="BB5327">
        <v>377.78696289904548</v>
      </c>
      <c r="BC5327">
        <v>1</v>
      </c>
      <c r="BD5327">
        <v>35.103806054216868</v>
      </c>
      <c r="BE5327">
        <v>101.74085904519588</v>
      </c>
      <c r="BF5327">
        <v>9.3509802739182852</v>
      </c>
      <c r="BG5327">
        <v>4.7649634849173941</v>
      </c>
      <c r="BH5327">
        <v>441.4864146850656</v>
      </c>
      <c r="BI5327">
        <v>0.2</v>
      </c>
      <c r="BJ5327">
        <v>2980.6767006218611</v>
      </c>
      <c r="BK5327">
        <v>679.67729268958146</v>
      </c>
      <c r="BL5327">
        <v>871.7814390417941</v>
      </c>
      <c r="BM5327">
        <v>933.16771193038767</v>
      </c>
      <c r="BN5327">
        <v>153.55612327245623</v>
      </c>
      <c r="BO5327">
        <v>26.712109845149328</v>
      </c>
      <c r="BP5327">
        <v>1.5818062500609429E-3</v>
      </c>
      <c r="BQ5327">
        <v>100</v>
      </c>
      <c r="BR5327">
        <v>385.86241550721326</v>
      </c>
      <c r="BS5327">
        <v>5.2180004854335382E-2</v>
      </c>
      <c r="BT5327">
        <v>2.8020050743903045E-4</v>
      </c>
      <c r="BU5327">
        <v>0</v>
      </c>
      <c r="BV5327">
        <v>0.53259002840646141</v>
      </c>
      <c r="BW5327">
        <v>15.0185580224421</v>
      </c>
      <c r="BX5327">
        <v>37.677530820212546</v>
      </c>
      <c r="BY5327">
        <v>37.31970257757407</v>
      </c>
      <c r="BZ5327">
        <v>947.81567295828165</v>
      </c>
      <c r="CA5327">
        <v>200.65931774684441</v>
      </c>
      <c r="CB5327">
        <v>229.24452451375512</v>
      </c>
      <c r="CC5327" s="156">
        <v>1.01</v>
      </c>
      <c r="CD5327">
        <v>2100</v>
      </c>
      <c r="CE5327">
        <v>0.16393384156970048</v>
      </c>
      <c r="CF5327">
        <v>4.6895284536117234</v>
      </c>
      <c r="CG5327">
        <v>0.2002283816602089</v>
      </c>
      <c r="CH5327">
        <v>10.603424271882139</v>
      </c>
      <c r="CI5327">
        <v>9</v>
      </c>
    </row>
    <row r="5328" spans="47:87" x14ac:dyDescent="0.3">
      <c r="AU5328">
        <v>0.3</v>
      </c>
      <c r="AV5328">
        <v>20.004155757454658</v>
      </c>
      <c r="AW5328">
        <v>0.35272739194299202</v>
      </c>
      <c r="AX5328">
        <v>0.81544575556364318</v>
      </c>
      <c r="AY5328">
        <v>293.78354471679597</v>
      </c>
      <c r="AZ5328">
        <v>8.9938071568798753E-2</v>
      </c>
      <c r="BA5328">
        <v>450.40277685019009</v>
      </c>
      <c r="BB5328">
        <v>345.67566283102616</v>
      </c>
      <c r="BC5328">
        <v>1</v>
      </c>
      <c r="BD5328">
        <v>36.209601691426869</v>
      </c>
      <c r="BE5328">
        <v>112.32622240457654</v>
      </c>
      <c r="BF5328">
        <v>19.882306589762084</v>
      </c>
      <c r="BG5328">
        <v>4.5456609533461965</v>
      </c>
      <c r="BH5328">
        <v>368.07178779547354</v>
      </c>
      <c r="BI5328">
        <v>0.19999999999999998</v>
      </c>
      <c r="BJ5328">
        <v>2260.9298569122316</v>
      </c>
      <c r="BK5328">
        <v>674.81820659484424</v>
      </c>
      <c r="BL5328">
        <v>825.8609367064538</v>
      </c>
      <c r="BM5328">
        <v>972.53935340046235</v>
      </c>
      <c r="BN5328">
        <v>103.86989945243957</v>
      </c>
      <c r="BO5328">
        <v>31.839381477420648</v>
      </c>
      <c r="BP5328">
        <v>5.8423980831122047E-2</v>
      </c>
      <c r="BQ5328">
        <v>100</v>
      </c>
      <c r="BR5328">
        <v>411.42311188244003</v>
      </c>
      <c r="BS5328">
        <v>5.3087365428557944E-2</v>
      </c>
      <c r="BT5328">
        <v>3.2829957858558769E-4</v>
      </c>
      <c r="BU5328">
        <v>28.242273929940463</v>
      </c>
      <c r="BV5328">
        <v>0.49557671379844392</v>
      </c>
      <c r="BW5328">
        <v>14.30191790271919</v>
      </c>
      <c r="BX5328">
        <v>33.241150025340502</v>
      </c>
      <c r="BY5328">
        <v>32.404637294312067</v>
      </c>
      <c r="BZ5328">
        <v>1070.2190215830283</v>
      </c>
      <c r="CA5328">
        <v>363.18001291356512</v>
      </c>
      <c r="CB5328">
        <v>232.08783670226717</v>
      </c>
      <c r="CC5328" s="156">
        <v>0.94</v>
      </c>
      <c r="CD5328">
        <v>2010</v>
      </c>
      <c r="CE5328">
        <v>9.137824428587904E-2</v>
      </c>
      <c r="CF5328">
        <v>3.0549050912796387</v>
      </c>
      <c r="CG5328">
        <v>0.13304211540537508</v>
      </c>
      <c r="CH5328">
        <v>-2.0524882126778667</v>
      </c>
      <c r="CI5328" t="s">
        <v>479</v>
      </c>
    </row>
    <row r="5329" spans="47:87" x14ac:dyDescent="0.3">
      <c r="AU5329">
        <v>0.3</v>
      </c>
      <c r="AV5329">
        <v>18.669575241124065</v>
      </c>
      <c r="AW5329">
        <v>0.36974146386012424</v>
      </c>
      <c r="AX5329">
        <v>1.5262726903098993</v>
      </c>
      <c r="AY5329">
        <v>345.08730951013899</v>
      </c>
      <c r="AZ5329">
        <v>8.7662952321669971E-2</v>
      </c>
      <c r="BA5329">
        <v>455.16033565239633</v>
      </c>
      <c r="BB5329">
        <v>332.24589734825435</v>
      </c>
      <c r="BC5329">
        <v>1</v>
      </c>
      <c r="BD5329">
        <v>39.400803169570707</v>
      </c>
      <c r="BE5329">
        <v>91.709976428732929</v>
      </c>
      <c r="BF5329">
        <v>12.430942323067592</v>
      </c>
      <c r="BG5329">
        <v>4.3554425765238642</v>
      </c>
      <c r="BH5329">
        <v>424.30178829020792</v>
      </c>
      <c r="BI5329">
        <v>0.19999999999999998</v>
      </c>
      <c r="BJ5329">
        <v>2636.847957146505</v>
      </c>
      <c r="BK5329">
        <v>680.53959623966784</v>
      </c>
      <c r="BL5329">
        <v>901.52354370971864</v>
      </c>
      <c r="BM5329">
        <v>896.58765619892495</v>
      </c>
      <c r="BN5329">
        <v>188.17453774563643</v>
      </c>
      <c r="BO5329">
        <v>33.237356649657364</v>
      </c>
      <c r="BP5329">
        <v>7.7998010215455188E-2</v>
      </c>
      <c r="BQ5329">
        <v>100</v>
      </c>
      <c r="BR5329">
        <v>319.48464800850667</v>
      </c>
      <c r="BS5329">
        <v>5.3117162632510762E-2</v>
      </c>
      <c r="BT5329">
        <v>3.0464576482507755E-4</v>
      </c>
      <c r="BU5329">
        <v>59.548565793814866</v>
      </c>
      <c r="BV5329">
        <v>0.56374384002230893</v>
      </c>
      <c r="BW5329">
        <v>14.91190321476747</v>
      </c>
      <c r="BX5329">
        <v>35.45998169180865</v>
      </c>
      <c r="BY5329">
        <v>36.450689758294736</v>
      </c>
      <c r="BZ5329">
        <v>1060.7914871445332</v>
      </c>
      <c r="CA5329">
        <v>340.79574388430598</v>
      </c>
      <c r="CB5329">
        <v>246.26199227482184</v>
      </c>
      <c r="CC5329" s="156">
        <v>0.88</v>
      </c>
      <c r="CD5329">
        <v>1450</v>
      </c>
      <c r="CE5329">
        <v>0.192391427342953</v>
      </c>
      <c r="CF5329">
        <v>7.2252856092518343</v>
      </c>
      <c r="CG5329">
        <v>0.22916702776818532</v>
      </c>
      <c r="CH5329">
        <v>31.906530551469686</v>
      </c>
      <c r="CI5329">
        <v>7</v>
      </c>
    </row>
    <row r="5330" spans="47:87" x14ac:dyDescent="0.3">
      <c r="AU5330">
        <v>0.3</v>
      </c>
      <c r="AV5330">
        <v>20.235484089300495</v>
      </c>
      <c r="AW5330">
        <v>0.32738425359677459</v>
      </c>
      <c r="AX5330">
        <v>2.518574263769934</v>
      </c>
      <c r="AY5330">
        <v>316.8453252699552</v>
      </c>
      <c r="AZ5330">
        <v>8.0444924549374505E-2</v>
      </c>
      <c r="BA5330">
        <v>468.62808741525669</v>
      </c>
      <c r="BB5330">
        <v>386.10441343579771</v>
      </c>
      <c r="BC5330">
        <v>1</v>
      </c>
      <c r="BD5330">
        <v>46.053496832684509</v>
      </c>
      <c r="BE5330">
        <v>95.96266869435523</v>
      </c>
      <c r="BF5330">
        <v>18.931313821890438</v>
      </c>
      <c r="BG5330">
        <v>5.4031064184997435</v>
      </c>
      <c r="BH5330">
        <v>391.68217819224208</v>
      </c>
      <c r="BI5330">
        <v>0.19999999999999996</v>
      </c>
      <c r="BJ5330">
        <v>3038.0867019590719</v>
      </c>
      <c r="BK5330">
        <v>685.93493543988859</v>
      </c>
      <c r="BL5330">
        <v>860.79735164769363</v>
      </c>
      <c r="BM5330">
        <v>976.78205081695705</v>
      </c>
      <c r="BN5330">
        <v>179.68937845499212</v>
      </c>
      <c r="BO5330">
        <v>29.627627346219946</v>
      </c>
      <c r="BP5330">
        <v>4.5033868209983112E-2</v>
      </c>
      <c r="BQ5330">
        <v>100</v>
      </c>
      <c r="BR5330">
        <v>308.96688267744395</v>
      </c>
      <c r="BS5330">
        <v>5.5550256975632095E-2</v>
      </c>
      <c r="BT5330">
        <v>3.2789753356147344E-4</v>
      </c>
      <c r="BU5330">
        <v>50.151177443569679</v>
      </c>
      <c r="BV5330">
        <v>0.56974892008180111</v>
      </c>
      <c r="BW5330">
        <v>14.269610028238015</v>
      </c>
      <c r="BX5330">
        <v>34.654031042861092</v>
      </c>
      <c r="BY5330">
        <v>33.008832678277052</v>
      </c>
      <c r="BZ5330">
        <v>1038.3798829268646</v>
      </c>
      <c r="CA5330">
        <v>297.97317391302528</v>
      </c>
      <c r="CB5330">
        <v>219.656142473182</v>
      </c>
      <c r="CC5330" s="156">
        <v>1.33</v>
      </c>
      <c r="CD5330">
        <v>630</v>
      </c>
      <c r="CE5330">
        <v>8.1504729715331292E-2</v>
      </c>
      <c r="CF5330">
        <v>3.5986237301744683</v>
      </c>
      <c r="CG5330">
        <v>0.11058181980395594</v>
      </c>
      <c r="CH5330">
        <v>-4.5693784101921713</v>
      </c>
      <c r="CI5330" t="s">
        <v>479</v>
      </c>
    </row>
    <row r="5331" spans="47:87" x14ac:dyDescent="0.3">
      <c r="AU5331">
        <v>0.3</v>
      </c>
      <c r="AV5331">
        <v>19.949371696518739</v>
      </c>
      <c r="AW5331">
        <v>0.25701595329066435</v>
      </c>
      <c r="AX5331">
        <v>0.57844831575447941</v>
      </c>
      <c r="AY5331">
        <v>344.94719156891153</v>
      </c>
      <c r="AZ5331">
        <v>9.1736638896981748E-2</v>
      </c>
      <c r="BA5331">
        <v>364.52942990845565</v>
      </c>
      <c r="BB5331">
        <v>365.92870643009854</v>
      </c>
      <c r="BC5331">
        <v>1</v>
      </c>
      <c r="BD5331">
        <v>31.229647200341816</v>
      </c>
      <c r="BE5331">
        <v>89.465083236141183</v>
      </c>
      <c r="BF5331">
        <v>10.713417086417587</v>
      </c>
      <c r="BG5331">
        <v>2.9239766933849531</v>
      </c>
      <c r="BH5331">
        <v>423.13888648221854</v>
      </c>
      <c r="BI5331">
        <v>0.20000000000000007</v>
      </c>
      <c r="BJ5331">
        <v>2592.2293099310796</v>
      </c>
      <c r="BK5331">
        <v>701.76292841736506</v>
      </c>
      <c r="BL5331">
        <v>871.66812068223055</v>
      </c>
      <c r="BM5331">
        <v>960.30323877805051</v>
      </c>
      <c r="BN5331">
        <v>110.98202045475459</v>
      </c>
      <c r="BO5331">
        <v>23.134165657188252</v>
      </c>
      <c r="BP5331">
        <v>5.0416258277610683E-2</v>
      </c>
      <c r="BQ5331">
        <v>100</v>
      </c>
      <c r="BR5331">
        <v>347.04359902236536</v>
      </c>
      <c r="BS5331">
        <v>6.0546481441806937E-2</v>
      </c>
      <c r="BT5331">
        <v>3.2612811814662461E-4</v>
      </c>
      <c r="BU5331">
        <v>0</v>
      </c>
      <c r="BV5331">
        <v>0.60949845770651923</v>
      </c>
      <c r="BW5331">
        <v>14.545156549179673</v>
      </c>
      <c r="BX5331">
        <v>35.351044074059786</v>
      </c>
      <c r="BY5331">
        <v>34.935371203681619</v>
      </c>
      <c r="BZ5331">
        <v>1196.6928635870572</v>
      </c>
      <c r="CA5331">
        <v>246.83996969752897</v>
      </c>
      <c r="CB5331">
        <v>220.52149912549277</v>
      </c>
      <c r="CC5331" s="156">
        <v>1.01</v>
      </c>
      <c r="CD5331">
        <v>1050</v>
      </c>
      <c r="CE5331">
        <v>0.16980813853359233</v>
      </c>
      <c r="CF5331">
        <v>7.294556822271673</v>
      </c>
      <c r="CG5331">
        <v>0.21835437886137338</v>
      </c>
      <c r="CH5331">
        <v>24.875763279246133</v>
      </c>
      <c r="CI5331">
        <v>8</v>
      </c>
    </row>
    <row r="5332" spans="47:87" x14ac:dyDescent="0.3">
      <c r="AU5332">
        <v>0.3</v>
      </c>
      <c r="AV5332">
        <v>21.653163553423539</v>
      </c>
      <c r="AW5332">
        <v>0.34039781168037719</v>
      </c>
      <c r="AX5332">
        <v>0.10926971204835012</v>
      </c>
      <c r="AY5332">
        <v>306.80151426317974</v>
      </c>
      <c r="AZ5332">
        <v>8.900431076549073E-2</v>
      </c>
      <c r="BA5332">
        <v>387.87417771549786</v>
      </c>
      <c r="BB5332">
        <v>334.33118248630524</v>
      </c>
      <c r="BC5332">
        <v>1</v>
      </c>
      <c r="BD5332">
        <v>33.311716598740105</v>
      </c>
      <c r="BE5332">
        <v>112.03910305709555</v>
      </c>
      <c r="BF5332">
        <v>17.364929523468241</v>
      </c>
      <c r="BG5332">
        <v>5.8468005159841496</v>
      </c>
      <c r="BH5332">
        <v>445.38705593134927</v>
      </c>
      <c r="BI5332">
        <v>0.2</v>
      </c>
      <c r="BJ5332">
        <v>2652.1572515897205</v>
      </c>
      <c r="BK5332">
        <v>658.93802587370874</v>
      </c>
      <c r="BL5332">
        <v>844.46903270355369</v>
      </c>
      <c r="BM5332">
        <v>904.34805244814015</v>
      </c>
      <c r="BN5332">
        <v>255.82538023941473</v>
      </c>
      <c r="BO5332">
        <v>30.778029055428924</v>
      </c>
      <c r="BP5332">
        <v>5.0110586038302436E-2</v>
      </c>
      <c r="BQ5332">
        <v>100</v>
      </c>
      <c r="BR5332">
        <v>361.21963250432975</v>
      </c>
      <c r="BS5332">
        <v>5.6982269130996306E-2</v>
      </c>
      <c r="BT5332">
        <v>3.0964206573147002E-4</v>
      </c>
      <c r="BU5332">
        <v>0</v>
      </c>
      <c r="BV5332">
        <v>0.60855305677002836</v>
      </c>
      <c r="BW5332">
        <v>13.896933408872655</v>
      </c>
      <c r="BX5332">
        <v>34.522715776150413</v>
      </c>
      <c r="BY5332">
        <v>36.74228182472384</v>
      </c>
      <c r="BZ5332">
        <v>974.28926895845041</v>
      </c>
      <c r="CA5332">
        <v>316.48392677564146</v>
      </c>
      <c r="CB5332">
        <v>208.9377498440376</v>
      </c>
      <c r="CC5332" s="156">
        <v>1.02</v>
      </c>
      <c r="CD5332">
        <v>2110</v>
      </c>
      <c r="CE5332">
        <v>4.0794531718759242E-2</v>
      </c>
      <c r="CF5332">
        <v>2.6935914995200068</v>
      </c>
      <c r="CG5332">
        <v>7.8487158725412509E-2</v>
      </c>
      <c r="CH5332">
        <v>-13.316211345452803</v>
      </c>
      <c r="CI5332" t="s">
        <v>479</v>
      </c>
    </row>
    <row r="5333" spans="47:87" x14ac:dyDescent="0.3">
      <c r="AU5333">
        <v>0.3</v>
      </c>
      <c r="AV5333">
        <v>19.396162480958456</v>
      </c>
      <c r="AW5333">
        <v>0.23866812007111121</v>
      </c>
      <c r="AX5333">
        <v>0.87540986109439034</v>
      </c>
      <c r="AY5333">
        <v>326.64438173112603</v>
      </c>
      <c r="AZ5333">
        <v>9.4182064805078125E-2</v>
      </c>
      <c r="BA5333">
        <v>337.46111013379181</v>
      </c>
      <c r="BB5333">
        <v>319.66379204399919</v>
      </c>
      <c r="BC5333">
        <v>1</v>
      </c>
      <c r="BD5333">
        <v>41.415058021797606</v>
      </c>
      <c r="BE5333">
        <v>94.321956556049471</v>
      </c>
      <c r="BF5333">
        <v>14.639613144658576</v>
      </c>
      <c r="BG5333">
        <v>4.1210812837670057</v>
      </c>
      <c r="BH5333">
        <v>436.97452099347106</v>
      </c>
      <c r="BI5333">
        <v>0.19999999999999998</v>
      </c>
      <c r="BJ5333">
        <v>2541.6886988084625</v>
      </c>
      <c r="BK5333">
        <v>691.68923257734184</v>
      </c>
      <c r="BL5333">
        <v>882.97386551158047</v>
      </c>
      <c r="BM5333">
        <v>1068.5245560058477</v>
      </c>
      <c r="BN5333">
        <v>177.91805424080599</v>
      </c>
      <c r="BO5333">
        <v>21.505118909899405</v>
      </c>
      <c r="BP5333">
        <v>4.4048942601404087E-2</v>
      </c>
      <c r="BQ5333">
        <v>100</v>
      </c>
      <c r="BR5333">
        <v>271.78570604283993</v>
      </c>
      <c r="BS5333">
        <v>5.9020718497396506E-2</v>
      </c>
      <c r="BT5333">
        <v>2.9852910421365514E-4</v>
      </c>
      <c r="BU5333">
        <v>35.986786771440514</v>
      </c>
      <c r="BV5333">
        <v>0.5286532161895845</v>
      </c>
      <c r="BW5333">
        <v>14.584650399526137</v>
      </c>
      <c r="BX5333">
        <v>34.47977898051483</v>
      </c>
      <c r="BY5333">
        <v>32.708147923660235</v>
      </c>
      <c r="BZ5333">
        <v>983.03193069165297</v>
      </c>
      <c r="CA5333">
        <v>316.82737228853284</v>
      </c>
      <c r="CB5333">
        <v>253.19549410406682</v>
      </c>
      <c r="CC5333" s="156">
        <v>0.97</v>
      </c>
      <c r="CD5333">
        <v>1510</v>
      </c>
      <c r="CE5333">
        <v>6.8205409417190888E-2</v>
      </c>
      <c r="CF5333">
        <v>3.2126798212977405</v>
      </c>
      <c r="CG5333">
        <v>0.10575810005055374</v>
      </c>
      <c r="CH5333">
        <v>-3.2282852809124809</v>
      </c>
      <c r="CI5333" t="s">
        <v>479</v>
      </c>
    </row>
    <row r="5334" spans="47:87" x14ac:dyDescent="0.3">
      <c r="AU5334">
        <v>0.3</v>
      </c>
      <c r="AV5334">
        <v>17.898129588784194</v>
      </c>
      <c r="AW5334">
        <v>0.30694466930920539</v>
      </c>
      <c r="AX5334">
        <v>0.76049431187575744</v>
      </c>
      <c r="AY5334">
        <v>337.82587151686892</v>
      </c>
      <c r="AZ5334">
        <v>0.12066457561797871</v>
      </c>
      <c r="BA5334">
        <v>385.53743916187108</v>
      </c>
      <c r="BB5334">
        <v>255.12230484013946</v>
      </c>
      <c r="BC5334">
        <v>1</v>
      </c>
      <c r="BD5334">
        <v>42.965521689307394</v>
      </c>
      <c r="BE5334">
        <v>95.838171935710719</v>
      </c>
      <c r="BF5334">
        <v>22.245014704200415</v>
      </c>
      <c r="BG5334">
        <v>6.0152929960329153</v>
      </c>
      <c r="BH5334">
        <v>375.86440090920303</v>
      </c>
      <c r="BI5334">
        <v>0.20000000000000007</v>
      </c>
      <c r="BJ5334">
        <v>2188.307955333144</v>
      </c>
      <c r="BK5334">
        <v>686.94570735637456</v>
      </c>
      <c r="BL5334">
        <v>974.00801475474282</v>
      </c>
      <c r="BM5334">
        <v>953.11325509636458</v>
      </c>
      <c r="BN5334">
        <v>168.21514093554941</v>
      </c>
      <c r="BO5334">
        <v>27.705126091181782</v>
      </c>
      <c r="BP5334">
        <v>5.0831606846735287E-2</v>
      </c>
      <c r="BQ5334">
        <v>100</v>
      </c>
      <c r="BR5334">
        <v>359.11445441832603</v>
      </c>
      <c r="BS5334">
        <v>5.6162177567864451E-2</v>
      </c>
      <c r="BT5334">
        <v>2.982430376326887E-4</v>
      </c>
      <c r="BU5334">
        <v>61.631360982754025</v>
      </c>
      <c r="BV5334">
        <v>0.50672987875896636</v>
      </c>
      <c r="BW5334">
        <v>15.912957383593394</v>
      </c>
      <c r="BX5334">
        <v>36.927484246924223</v>
      </c>
      <c r="BY5334">
        <v>39.626352590534289</v>
      </c>
      <c r="BZ5334">
        <v>864.42822692920845</v>
      </c>
      <c r="CA5334">
        <v>217.55327694835603</v>
      </c>
      <c r="CB5334">
        <v>238.91464555552301</v>
      </c>
      <c r="CC5334" s="156">
        <v>1.03</v>
      </c>
      <c r="CD5334">
        <v>1570</v>
      </c>
      <c r="CE5334">
        <v>0.12671276941181531</v>
      </c>
      <c r="CF5334">
        <v>4.5891815610963036</v>
      </c>
      <c r="CG5334">
        <v>0.16795192682983587</v>
      </c>
      <c r="CH5334">
        <v>2.9069275979597289</v>
      </c>
      <c r="CI5334">
        <v>14</v>
      </c>
    </row>
    <row r="5335" spans="47:87" x14ac:dyDescent="0.3">
      <c r="AU5335">
        <v>0.3</v>
      </c>
      <c r="AV5335">
        <v>19.476124719255857</v>
      </c>
      <c r="AW5335">
        <v>0.3514416195975838</v>
      </c>
      <c r="AX5335">
        <v>1.0868663783370545</v>
      </c>
      <c r="AY5335">
        <v>316.61361858443786</v>
      </c>
      <c r="AZ5335">
        <v>0.11072580664026711</v>
      </c>
      <c r="BA5335">
        <v>359.72914696061389</v>
      </c>
      <c r="BB5335">
        <v>291.09229020924846</v>
      </c>
      <c r="BC5335">
        <v>1</v>
      </c>
      <c r="BD5335">
        <v>39.100831985292906</v>
      </c>
      <c r="BE5335">
        <v>86.068497873020206</v>
      </c>
      <c r="BF5335">
        <v>9.7887168520417642</v>
      </c>
      <c r="BG5335">
        <v>5.4493238490135703</v>
      </c>
      <c r="BH5335">
        <v>445.11314815733488</v>
      </c>
      <c r="BI5335">
        <v>0.20000000000000007</v>
      </c>
      <c r="BJ5335">
        <v>2178.8329728352478</v>
      </c>
      <c r="BK5335">
        <v>711.05569947678339</v>
      </c>
      <c r="BL5335">
        <v>952.23695147502087</v>
      </c>
      <c r="BM5335">
        <v>1173.3177892262133</v>
      </c>
      <c r="BN5335">
        <v>150.34611199121861</v>
      </c>
      <c r="BO5335">
        <v>31.870260349847626</v>
      </c>
      <c r="BP5335">
        <v>4.0278150719781775E-2</v>
      </c>
      <c r="BQ5335">
        <v>100</v>
      </c>
      <c r="BR5335">
        <v>274.2362458723004</v>
      </c>
      <c r="BS5335">
        <v>5.044547457561363E-2</v>
      </c>
      <c r="BT5335">
        <v>2.5477681970494077E-4</v>
      </c>
      <c r="BU5335">
        <v>26.826535546116983</v>
      </c>
      <c r="BV5335">
        <v>0.56750706674513574</v>
      </c>
      <c r="BW5335">
        <v>14.922671557301802</v>
      </c>
      <c r="BX5335">
        <v>37.002805540488112</v>
      </c>
      <c r="BY5335">
        <v>38.721147367321123</v>
      </c>
      <c r="BZ5335">
        <v>962.82871179296558</v>
      </c>
      <c r="CA5335">
        <v>370.07712299062649</v>
      </c>
      <c r="CB5335">
        <v>246.08205226852354</v>
      </c>
      <c r="CC5335" s="156">
        <v>1</v>
      </c>
      <c r="CD5335">
        <v>1340</v>
      </c>
      <c r="CE5335">
        <v>0.15809568297133114</v>
      </c>
      <c r="CF5335">
        <v>4.8534869661205597</v>
      </c>
      <c r="CG5335">
        <v>0.2066140423100514</v>
      </c>
      <c r="CH5335">
        <v>7.532919893633129</v>
      </c>
      <c r="CI5335">
        <v>10</v>
      </c>
    </row>
    <row r="5336" spans="47:87" x14ac:dyDescent="0.3">
      <c r="AU5336">
        <v>0.3</v>
      </c>
      <c r="AV5336">
        <v>18.726120597735267</v>
      </c>
      <c r="AW5336">
        <v>0.28051993536113046</v>
      </c>
      <c r="AX5336">
        <v>1.5958235904447009</v>
      </c>
      <c r="AY5336">
        <v>330.17641974181896</v>
      </c>
      <c r="AZ5336">
        <v>0.10209538303643345</v>
      </c>
      <c r="BA5336">
        <v>413.16080272897682</v>
      </c>
      <c r="BB5336">
        <v>284.37461909953674</v>
      </c>
      <c r="BC5336">
        <v>1</v>
      </c>
      <c r="BD5336">
        <v>44.718784134605173</v>
      </c>
      <c r="BE5336">
        <v>99.481345181900352</v>
      </c>
      <c r="BF5336">
        <v>10.940870095487915</v>
      </c>
      <c r="BG5336">
        <v>6.4526918565760907</v>
      </c>
      <c r="BH5336">
        <v>440.0984203963107</v>
      </c>
      <c r="BI5336">
        <v>0.20000000000000007</v>
      </c>
      <c r="BJ5336">
        <v>2448.7638894045567</v>
      </c>
      <c r="BK5336">
        <v>699.32261654300748</v>
      </c>
      <c r="BL5336">
        <v>902.49724670025648</v>
      </c>
      <c r="BM5336">
        <v>1002.2832450724969</v>
      </c>
      <c r="BN5336">
        <v>135.18872555213093</v>
      </c>
      <c r="BO5336">
        <v>25.520201881568234</v>
      </c>
      <c r="BP5336">
        <v>2.2202391073239763E-2</v>
      </c>
      <c r="BQ5336">
        <v>100</v>
      </c>
      <c r="BR5336">
        <v>324.50744455070492</v>
      </c>
      <c r="BS5336">
        <v>5.5521847154200041E-2</v>
      </c>
      <c r="BT5336">
        <v>2.8349582628942619E-4</v>
      </c>
      <c r="BU5336">
        <v>0</v>
      </c>
      <c r="BV5336">
        <v>0.5685040798787373</v>
      </c>
      <c r="BW5336">
        <v>14.10812189358853</v>
      </c>
      <c r="BX5336">
        <v>36.311429666159334</v>
      </c>
      <c r="BY5336">
        <v>31.646785598658209</v>
      </c>
      <c r="BZ5336">
        <v>774.27111561792367</v>
      </c>
      <c r="CA5336">
        <v>285.06355613440292</v>
      </c>
      <c r="CB5336">
        <v>247.97603421625524</v>
      </c>
      <c r="CC5336" s="156">
        <v>0.88</v>
      </c>
      <c r="CD5336">
        <v>1660</v>
      </c>
      <c r="CE5336">
        <v>0.16043971479441121</v>
      </c>
      <c r="CF5336">
        <v>6.6908275466152745</v>
      </c>
      <c r="CG5336">
        <v>0.19715925285191854</v>
      </c>
      <c r="CH5336">
        <v>12.431897025627663</v>
      </c>
      <c r="CI5336">
        <v>9</v>
      </c>
    </row>
    <row r="5337" spans="47:87" x14ac:dyDescent="0.3">
      <c r="AU5337">
        <v>0.3</v>
      </c>
      <c r="AV5337">
        <v>17.471284736239802</v>
      </c>
      <c r="AW5337">
        <v>0.35415480093194651</v>
      </c>
      <c r="AX5337">
        <v>0.32694693066256908</v>
      </c>
      <c r="AY5337">
        <v>339.26692733729004</v>
      </c>
      <c r="AZ5337">
        <v>0.10384076571830449</v>
      </c>
      <c r="BA5337">
        <v>411.4388368108344</v>
      </c>
      <c r="BB5337">
        <v>392.90747014853355</v>
      </c>
      <c r="BC5337">
        <v>1</v>
      </c>
      <c r="BD5337">
        <v>40.483210716605917</v>
      </c>
      <c r="BE5337">
        <v>102.90216414152236</v>
      </c>
      <c r="BF5337">
        <v>16.858099533839582</v>
      </c>
      <c r="BG5337">
        <v>5.0675663840124665</v>
      </c>
      <c r="BH5337">
        <v>387.73975117309459</v>
      </c>
      <c r="BI5337">
        <v>0.20000000000000004</v>
      </c>
      <c r="BJ5337">
        <v>2574.9982245755564</v>
      </c>
      <c r="BK5337">
        <v>697.35726653927065</v>
      </c>
      <c r="BL5337">
        <v>860.53937658827101</v>
      </c>
      <c r="BM5337">
        <v>879.71023447794153</v>
      </c>
      <c r="BN5337">
        <v>161.88833850382804</v>
      </c>
      <c r="BO5337">
        <v>32.034143570161106</v>
      </c>
      <c r="BP5337">
        <v>5.0596282898591347E-2</v>
      </c>
      <c r="BQ5337">
        <v>100</v>
      </c>
      <c r="BR5337">
        <v>365.84175827094344</v>
      </c>
      <c r="BS5337">
        <v>5.2386904485258561E-2</v>
      </c>
      <c r="BT5337">
        <v>3.2431600658368943E-4</v>
      </c>
      <c r="BU5337">
        <v>42.598198035525272</v>
      </c>
      <c r="BV5337">
        <v>0.54379412373586722</v>
      </c>
      <c r="BW5337">
        <v>14.922225941012686</v>
      </c>
      <c r="BX5337">
        <v>36.174884685735599</v>
      </c>
      <c r="BY5337">
        <v>32.738562154703878</v>
      </c>
      <c r="BZ5337">
        <v>1186.1914634334069</v>
      </c>
      <c r="CA5337">
        <v>208.35769568541423</v>
      </c>
      <c r="CB5337">
        <v>220.46313176562757</v>
      </c>
      <c r="CC5337" s="156">
        <v>1</v>
      </c>
      <c r="CD5337">
        <v>2130</v>
      </c>
      <c r="CE5337">
        <v>-9.9689733901676791E-2</v>
      </c>
      <c r="CF5337">
        <v>0.33186745999389444</v>
      </c>
      <c r="CG5337">
        <v>1.2593286235253461E-2</v>
      </c>
      <c r="CH5337">
        <v>-21.893175467482845</v>
      </c>
      <c r="CI5337" t="s">
        <v>479</v>
      </c>
    </row>
    <row r="5338" spans="47:87" x14ac:dyDescent="0.3">
      <c r="AU5338">
        <v>0.3</v>
      </c>
      <c r="AV5338">
        <v>21.04292944007998</v>
      </c>
      <c r="AW5338">
        <v>0.3191274181118513</v>
      </c>
      <c r="AX5338">
        <v>0.4912228592527792</v>
      </c>
      <c r="AY5338">
        <v>340.09663418039958</v>
      </c>
      <c r="AZ5338">
        <v>9.652325088366992E-2</v>
      </c>
      <c r="BA5338">
        <v>433.98238227084551</v>
      </c>
      <c r="BB5338">
        <v>285.5497060576821</v>
      </c>
      <c r="BC5338">
        <v>1</v>
      </c>
      <c r="BD5338">
        <v>35.625512828595014</v>
      </c>
      <c r="BE5338">
        <v>92.943991975832233</v>
      </c>
      <c r="BF5338">
        <v>19.897662495783301</v>
      </c>
      <c r="BG5338">
        <v>5.1593249851642291</v>
      </c>
      <c r="BH5338">
        <v>424.24617880678966</v>
      </c>
      <c r="BI5338">
        <v>0.20000000000000004</v>
      </c>
      <c r="BJ5338">
        <v>2582.0698698466335</v>
      </c>
      <c r="BK5338">
        <v>690.15871457174285</v>
      </c>
      <c r="BL5338">
        <v>884.66078339450837</v>
      </c>
      <c r="BM5338">
        <v>1041.6281284596748</v>
      </c>
      <c r="BN5338">
        <v>125.63907251902674</v>
      </c>
      <c r="BO5338">
        <v>28.896104204457011</v>
      </c>
      <c r="BP5338">
        <v>4.1904604016318757E-2</v>
      </c>
      <c r="BQ5338">
        <v>100</v>
      </c>
      <c r="BR5338">
        <v>289.43831864859823</v>
      </c>
      <c r="BS5338">
        <v>6.0396505089262219E-2</v>
      </c>
      <c r="BT5338">
        <v>3.1211329893301255E-4</v>
      </c>
      <c r="BU5338">
        <v>0</v>
      </c>
      <c r="BV5338">
        <v>0.5620187022458577</v>
      </c>
      <c r="BW5338">
        <v>14.339468666932044</v>
      </c>
      <c r="BX5338">
        <v>37.699089413373031</v>
      </c>
      <c r="BY5338">
        <v>32.176159683588942</v>
      </c>
      <c r="BZ5338">
        <v>990.02817996985266</v>
      </c>
      <c r="CA5338">
        <v>408.67236443945342</v>
      </c>
      <c r="CB5338">
        <v>241.53389468946102</v>
      </c>
      <c r="CC5338" s="156">
        <v>0.93</v>
      </c>
      <c r="CD5338">
        <v>1700</v>
      </c>
      <c r="CE5338">
        <v>0.20093529642408314</v>
      </c>
      <c r="CF5338">
        <v>5.6690366089761186</v>
      </c>
      <c r="CG5338">
        <v>0.19707073257444938</v>
      </c>
      <c r="CH5338">
        <v>15.780358656806468</v>
      </c>
      <c r="CI5338">
        <v>8</v>
      </c>
    </row>
    <row r="5339" spans="47:87" x14ac:dyDescent="0.3">
      <c r="AU5339">
        <v>0.3</v>
      </c>
      <c r="AV5339">
        <v>18.500719245446863</v>
      </c>
      <c r="AW5339">
        <v>0.26338515062618256</v>
      </c>
      <c r="AX5339">
        <v>2.9730109924996362</v>
      </c>
      <c r="AY5339">
        <v>317.49633566399319</v>
      </c>
      <c r="AZ5339">
        <v>9.9990044628820329E-2</v>
      </c>
      <c r="BA5339">
        <v>441.48226249321795</v>
      </c>
      <c r="BB5339">
        <v>365.70480723274545</v>
      </c>
      <c r="BC5339">
        <v>1</v>
      </c>
      <c r="BD5339">
        <v>39.926718411252452</v>
      </c>
      <c r="BE5339">
        <v>110.66317816422168</v>
      </c>
      <c r="BF5339">
        <v>16.411262214771067</v>
      </c>
      <c r="BG5339">
        <v>5.1482847269276792</v>
      </c>
      <c r="BH5339">
        <v>437.54886736101923</v>
      </c>
      <c r="BI5339">
        <v>0.19999999999999993</v>
      </c>
      <c r="BJ5339">
        <v>2184.3475242033714</v>
      </c>
      <c r="BK5339">
        <v>699.34637791133389</v>
      </c>
      <c r="BL5339">
        <v>933.55591396270142</v>
      </c>
      <c r="BM5339">
        <v>1027.2545845962527</v>
      </c>
      <c r="BN5339">
        <v>203.88612805252106</v>
      </c>
      <c r="BO5339">
        <v>23.836390059184243</v>
      </c>
      <c r="BP5339">
        <v>3.5991852276776808E-2</v>
      </c>
      <c r="BQ5339">
        <v>100</v>
      </c>
      <c r="BR5339">
        <v>364.34216796457576</v>
      </c>
      <c r="BS5339">
        <v>4.9689499551978662E-2</v>
      </c>
      <c r="BT5339">
        <v>3.0341561300899092E-4</v>
      </c>
      <c r="BU5339">
        <v>0</v>
      </c>
      <c r="BV5339">
        <v>0.50511254210721057</v>
      </c>
      <c r="BW5339">
        <v>14.186144743195834</v>
      </c>
      <c r="BX5339">
        <v>34.965046290603389</v>
      </c>
      <c r="BY5339">
        <v>40.176963141650354</v>
      </c>
      <c r="BZ5339">
        <v>1044.0898730178214</v>
      </c>
      <c r="CA5339">
        <v>213.58639894017239</v>
      </c>
      <c r="CB5339">
        <v>219.8061960540218</v>
      </c>
      <c r="CC5339" s="156">
        <v>1.1000000000000001</v>
      </c>
      <c r="CD5339">
        <v>1530</v>
      </c>
      <c r="CE5339">
        <v>9.2333751600317981E-2</v>
      </c>
      <c r="CF5339">
        <v>3.9931124701025129</v>
      </c>
      <c r="CG5339">
        <v>0.12398663599539947</v>
      </c>
      <c r="CH5339">
        <v>-1.8842034611879959</v>
      </c>
      <c r="CI5339" t="s">
        <v>479</v>
      </c>
    </row>
    <row r="5340" spans="47:87" x14ac:dyDescent="0.3">
      <c r="AU5340">
        <v>0.3</v>
      </c>
      <c r="AV5340">
        <v>19.738934879696288</v>
      </c>
      <c r="AW5340">
        <v>0.36736689465887856</v>
      </c>
      <c r="AX5340">
        <v>1.4964990086375609</v>
      </c>
      <c r="AY5340">
        <v>319.15739858114847</v>
      </c>
      <c r="AZ5340">
        <v>0.10043203950655713</v>
      </c>
      <c r="BA5340">
        <v>368.84189162071675</v>
      </c>
      <c r="BB5340">
        <v>364.38188008477982</v>
      </c>
      <c r="BC5340">
        <v>1</v>
      </c>
      <c r="BD5340">
        <v>35.974218121185977</v>
      </c>
      <c r="BE5340">
        <v>98.535059561138752</v>
      </c>
      <c r="BF5340">
        <v>14.53629511255758</v>
      </c>
      <c r="BG5340">
        <v>5.3046179681556014</v>
      </c>
      <c r="BH5340">
        <v>412.28988951682601</v>
      </c>
      <c r="BI5340">
        <v>0.2</v>
      </c>
      <c r="BJ5340">
        <v>2426.6192015919005</v>
      </c>
      <c r="BK5340">
        <v>697.60045545610672</v>
      </c>
      <c r="BL5340">
        <v>882.80026317426541</v>
      </c>
      <c r="BM5340">
        <v>1116.6030938184331</v>
      </c>
      <c r="BN5340">
        <v>139.65568820995469</v>
      </c>
      <c r="BO5340">
        <v>33.112189091199177</v>
      </c>
      <c r="BP5340">
        <v>6.6718822464387859E-2</v>
      </c>
      <c r="BQ5340">
        <v>100</v>
      </c>
      <c r="BR5340">
        <v>318.25439072577075</v>
      </c>
      <c r="BS5340">
        <v>5.2750196485767779E-2</v>
      </c>
      <c r="BT5340">
        <v>3.1309207804103501E-4</v>
      </c>
      <c r="BU5340">
        <v>0</v>
      </c>
      <c r="BV5340">
        <v>0.56500403183868397</v>
      </c>
      <c r="BW5340">
        <v>15.092018107169935</v>
      </c>
      <c r="BX5340">
        <v>38.139055521437214</v>
      </c>
      <c r="BY5340">
        <v>32.40476489149092</v>
      </c>
      <c r="BZ5340">
        <v>969.02011941219621</v>
      </c>
      <c r="CA5340">
        <v>270.74003800523661</v>
      </c>
      <c r="CB5340">
        <v>229.75665722670902</v>
      </c>
      <c r="CC5340" s="156">
        <v>1.1599999999999999</v>
      </c>
      <c r="CD5340">
        <v>840</v>
      </c>
      <c r="CE5340">
        <v>0.20797123016486618</v>
      </c>
      <c r="CF5340">
        <v>7.1897739003819474</v>
      </c>
      <c r="CG5340">
        <v>0.24705263434716537</v>
      </c>
      <c r="CH5340">
        <v>31.271015785999776</v>
      </c>
      <c r="CI5340">
        <v>6</v>
      </c>
    </row>
  </sheetData>
  <mergeCells count="51">
    <mergeCell ref="AK83:AK87"/>
    <mergeCell ref="AM91:AQ91"/>
    <mergeCell ref="AK93:AK97"/>
    <mergeCell ref="CI132:CI138"/>
    <mergeCell ref="AD91:AH91"/>
    <mergeCell ref="CD132:CD138"/>
    <mergeCell ref="CE132:CE138"/>
    <mergeCell ref="CF132:CF138"/>
    <mergeCell ref="CG132:CG138"/>
    <mergeCell ref="CH132:CH138"/>
    <mergeCell ref="BV132:BV138"/>
    <mergeCell ref="BK132:BK138"/>
    <mergeCell ref="BL132:BL138"/>
    <mergeCell ref="BM132:BM138"/>
    <mergeCell ref="BN132:BN138"/>
    <mergeCell ref="BO132:BO138"/>
    <mergeCell ref="BQ132:BQ138"/>
    <mergeCell ref="BR132:BR138"/>
    <mergeCell ref="BS132:BS138"/>
    <mergeCell ref="BT132:BT138"/>
    <mergeCell ref="BU132:BU138"/>
    <mergeCell ref="CC132:CC138"/>
    <mergeCell ref="BW132:BW138"/>
    <mergeCell ref="BX132:BX138"/>
    <mergeCell ref="BY132:BY138"/>
    <mergeCell ref="BZ132:BZ138"/>
    <mergeCell ref="CA132:CA138"/>
    <mergeCell ref="CB132:CB138"/>
    <mergeCell ref="BP132:BP138"/>
    <mergeCell ref="BE132:BE138"/>
    <mergeCell ref="BF132:BF138"/>
    <mergeCell ref="BG132:BG138"/>
    <mergeCell ref="BH132:BH138"/>
    <mergeCell ref="BI132:BI138"/>
    <mergeCell ref="BJ132:BJ138"/>
    <mergeCell ref="BD132:BD138"/>
    <mergeCell ref="AD81:AH81"/>
    <mergeCell ref="AB83:AB87"/>
    <mergeCell ref="AU132:AU138"/>
    <mergeCell ref="AV132:AV138"/>
    <mergeCell ref="AW132:AW138"/>
    <mergeCell ref="AX132:AX138"/>
    <mergeCell ref="AY132:AY138"/>
    <mergeCell ref="AZ132:AZ138"/>
    <mergeCell ref="BA132:BA138"/>
    <mergeCell ref="BB132:BB138"/>
    <mergeCell ref="BC132:BC138"/>
    <mergeCell ref="AB93:AB97"/>
    <mergeCell ref="AD101:AH101"/>
    <mergeCell ref="AB103:AB107"/>
    <mergeCell ref="AM81:AQ81"/>
  </mergeCells>
  <phoneticPr fontId="41" type="noConversion"/>
  <conditionalFormatting sqref="AD83:AH87">
    <cfRule type="colorScale" priority="6">
      <colorScale>
        <cfvo type="min"/>
        <cfvo type="percentile" val="50"/>
        <cfvo type="max"/>
        <color rgb="FFF8696B"/>
        <color rgb="FFFFEB84"/>
        <color rgb="FF63BE7B"/>
      </colorScale>
    </cfRule>
  </conditionalFormatting>
  <conditionalFormatting sqref="AD103:AH107">
    <cfRule type="colorScale" priority="5">
      <colorScale>
        <cfvo type="min"/>
        <cfvo type="percentile" val="50"/>
        <cfvo type="max"/>
        <color rgb="FFF8696B"/>
        <color rgb="FFFFEB84"/>
        <color rgb="FF63BE7B"/>
      </colorScale>
    </cfRule>
  </conditionalFormatting>
  <conditionalFormatting sqref="AM83:AQ87">
    <cfRule type="colorScale" priority="4">
      <colorScale>
        <cfvo type="min"/>
        <cfvo type="percentile" val="50"/>
        <cfvo type="max"/>
        <color rgb="FFF8696B"/>
        <color rgb="FFFFEB84"/>
        <color rgb="FF63BE7B"/>
      </colorScale>
    </cfRule>
  </conditionalFormatting>
  <conditionalFormatting sqref="AM93:AQ97">
    <cfRule type="colorScale" priority="3">
      <colorScale>
        <cfvo type="min"/>
        <cfvo type="percentile" val="50"/>
        <cfvo type="max"/>
        <color rgb="FFF8696B"/>
        <color rgb="FFFFEB84"/>
        <color rgb="FF63BE7B"/>
      </colorScale>
    </cfRule>
  </conditionalFormatting>
  <conditionalFormatting sqref="AD93:AH97">
    <cfRule type="colorScale" priority="2">
      <colorScale>
        <cfvo type="min"/>
        <cfvo type="percentile" val="50"/>
        <cfvo type="max"/>
        <color rgb="FFF8696B"/>
        <color rgb="FFFFEB84"/>
        <color rgb="FF63BE7B"/>
      </colorScale>
    </cfRule>
  </conditionalFormatting>
  <conditionalFormatting sqref="AF4:BS33">
    <cfRule type="expression" dxfId="0" priority="1">
      <formula>AF$12="-"</formula>
    </cfRule>
  </conditionalFormatting>
  <dataValidations count="1">
    <dataValidation type="list" allowBlank="1" showInputMessage="1" showErrorMessage="1" sqref="D17" xr:uid="{48A59AF9-02C9-4875-A796-6009067EC8CC}">
      <formula1>$J$19:$M$19</formula1>
    </dataValidation>
  </dataValidations>
  <hyperlinks>
    <hyperlink ref="P25" location="'McNulty Startup Curves'!A1" display="'McNulty Startup Curves'!A1" xr:uid="{84447BA3-8081-4FC8-A809-7EADB1D0B418}"/>
    <hyperlink ref="P55" location="MBEB!A1" display="MBEB!A1" xr:uid="{8041FA18-5C76-483B-A034-8141AD2B37B0}"/>
    <hyperlink ref="P56:P68" location="MBEB!A1" display="MBEB!A1" xr:uid="{DCED6459-0A15-4246-B36C-8F9662842BAE}"/>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EcoMonte">
                <anchor moveWithCells="1" sizeWithCells="1">
                  <from>
                    <xdr:col>49</xdr:col>
                    <xdr:colOff>289560</xdr:colOff>
                    <xdr:row>76</xdr:row>
                    <xdr:rowOff>121920</xdr:rowOff>
                  </from>
                  <to>
                    <xdr:col>52</xdr:col>
                    <xdr:colOff>388620</xdr:colOff>
                    <xdr:row>78</xdr:row>
                    <xdr:rowOff>53340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BD21-5CA9-44F3-B87B-377C543A44F8}">
  <sheetPr codeName="Sheet5">
    <tabColor theme="1" tint="0.499984740745262"/>
  </sheetPr>
  <dimension ref="B2:BZ79"/>
  <sheetViews>
    <sheetView showGridLines="0" topLeftCell="A22" zoomScale="55" zoomScaleNormal="55" workbookViewId="0">
      <selection activeCell="AH81" sqref="AH81"/>
    </sheetView>
  </sheetViews>
  <sheetFormatPr defaultRowHeight="14.4" x14ac:dyDescent="0.3"/>
  <cols>
    <col min="6" max="39" width="5.6640625" customWidth="1"/>
    <col min="45" max="78" width="5.6640625" customWidth="1"/>
  </cols>
  <sheetData>
    <row r="2" spans="2:78" x14ac:dyDescent="0.3">
      <c r="B2" s="58" t="s">
        <v>286</v>
      </c>
      <c r="C2" s="58"/>
      <c r="D2" s="58"/>
      <c r="E2" s="58"/>
      <c r="F2" s="58"/>
      <c r="G2" s="59"/>
      <c r="H2" s="58"/>
      <c r="I2" s="58"/>
      <c r="J2" s="59"/>
      <c r="K2" s="59"/>
      <c r="L2" s="59"/>
      <c r="M2" s="100"/>
      <c r="N2" s="100"/>
      <c r="O2" s="58"/>
      <c r="P2" s="58"/>
      <c r="Q2" s="58"/>
      <c r="R2" s="58"/>
      <c r="S2" s="58"/>
      <c r="T2" s="58"/>
      <c r="U2" s="58"/>
      <c r="V2" s="58"/>
      <c r="W2" s="58"/>
      <c r="X2" s="58"/>
      <c r="Y2" s="58"/>
      <c r="Z2" s="58"/>
      <c r="AA2" s="58"/>
      <c r="AB2" s="57"/>
      <c r="AC2" s="57"/>
      <c r="AD2" s="57"/>
      <c r="AE2" s="57"/>
      <c r="AF2" s="57"/>
      <c r="AG2" s="57"/>
      <c r="AH2" s="57"/>
      <c r="AI2" s="57"/>
      <c r="AJ2" s="57"/>
      <c r="AK2" s="57"/>
      <c r="AL2" s="57"/>
      <c r="AM2" s="57"/>
      <c r="AO2" s="58" t="s">
        <v>287</v>
      </c>
      <c r="AP2" s="58"/>
      <c r="AQ2" s="58"/>
      <c r="AR2" s="58"/>
      <c r="AS2" s="58"/>
      <c r="AT2" s="59"/>
      <c r="AU2" s="58"/>
      <c r="AV2" s="58"/>
      <c r="AW2" s="59"/>
      <c r="AX2" s="59"/>
      <c r="AY2" s="59"/>
      <c r="AZ2" s="100"/>
      <c r="BA2" s="100"/>
      <c r="BB2" s="58"/>
      <c r="BC2" s="58"/>
      <c r="BD2" s="58"/>
      <c r="BE2" s="58"/>
      <c r="BF2" s="58"/>
      <c r="BG2" s="58"/>
      <c r="BH2" s="58"/>
      <c r="BI2" s="58"/>
      <c r="BJ2" s="58"/>
      <c r="BK2" s="58"/>
      <c r="BL2" s="58"/>
      <c r="BM2" s="58"/>
      <c r="BN2" s="58"/>
      <c r="BO2" s="58"/>
      <c r="BP2" s="58"/>
      <c r="BQ2" s="58"/>
      <c r="BR2" s="58"/>
      <c r="BS2" s="58"/>
      <c r="BT2" s="58"/>
      <c r="BU2" s="58"/>
      <c r="BV2" s="58"/>
      <c r="BW2" s="58"/>
      <c r="BX2" s="58"/>
      <c r="BY2" s="58"/>
      <c r="BZ2" s="58"/>
    </row>
    <row r="7" spans="2:78" ht="186" thickBot="1" x14ac:dyDescent="0.35">
      <c r="F7" s="157" t="s">
        <v>89</v>
      </c>
      <c r="G7" s="157" t="s">
        <v>111</v>
      </c>
      <c r="H7" s="157" t="s">
        <v>113</v>
      </c>
      <c r="I7" s="157" t="s">
        <v>499</v>
      </c>
      <c r="J7" s="157" t="s">
        <v>127</v>
      </c>
      <c r="K7" s="157" t="s">
        <v>175</v>
      </c>
      <c r="L7" s="157" t="s">
        <v>62</v>
      </c>
      <c r="M7" s="157" t="s">
        <v>17</v>
      </c>
      <c r="N7" s="157" t="s">
        <v>63</v>
      </c>
      <c r="O7" s="157" t="s">
        <v>64</v>
      </c>
      <c r="P7" s="157" t="s">
        <v>65</v>
      </c>
      <c r="Q7" s="157" t="s">
        <v>122</v>
      </c>
      <c r="R7" s="157" t="s">
        <v>126</v>
      </c>
      <c r="S7" s="157" t="s">
        <v>124</v>
      </c>
      <c r="T7" s="157" t="s">
        <v>182</v>
      </c>
      <c r="U7" s="157" t="s">
        <v>3</v>
      </c>
      <c r="V7" s="157" t="s">
        <v>71</v>
      </c>
      <c r="W7" s="157" t="s">
        <v>72</v>
      </c>
      <c r="X7" s="157" t="s">
        <v>73</v>
      </c>
      <c r="Y7" s="157" t="s">
        <v>173</v>
      </c>
      <c r="Z7" s="157" t="s">
        <v>131</v>
      </c>
      <c r="AA7" s="157" t="s">
        <v>134</v>
      </c>
      <c r="AB7" s="158" t="s">
        <v>258</v>
      </c>
      <c r="AC7" s="158" t="s">
        <v>259</v>
      </c>
      <c r="AD7" s="158" t="s">
        <v>260</v>
      </c>
      <c r="AE7" s="158" t="s">
        <v>261</v>
      </c>
      <c r="AF7" s="158" t="s">
        <v>262</v>
      </c>
      <c r="AG7" s="158" t="s">
        <v>264</v>
      </c>
      <c r="AH7" s="158" t="s">
        <v>266</v>
      </c>
      <c r="AI7" s="158" t="s">
        <v>267</v>
      </c>
      <c r="AJ7" s="158" t="s">
        <v>268</v>
      </c>
      <c r="AK7" s="158" t="s">
        <v>270</v>
      </c>
      <c r="AL7" s="158" t="s">
        <v>272</v>
      </c>
      <c r="AM7" s="158" t="s">
        <v>274</v>
      </c>
      <c r="AS7" s="157" t="s">
        <v>89</v>
      </c>
      <c r="AT7" s="157" t="s">
        <v>111</v>
      </c>
      <c r="AU7" s="157" t="s">
        <v>113</v>
      </c>
      <c r="AV7" s="157" t="s">
        <v>499</v>
      </c>
      <c r="AW7" s="157" t="s">
        <v>127</v>
      </c>
      <c r="AX7" s="157" t="s">
        <v>175</v>
      </c>
      <c r="AY7" s="157" t="s">
        <v>62</v>
      </c>
      <c r="AZ7" s="157" t="s">
        <v>17</v>
      </c>
      <c r="BA7" s="157" t="s">
        <v>63</v>
      </c>
      <c r="BB7" s="157" t="s">
        <v>64</v>
      </c>
      <c r="BC7" s="157" t="s">
        <v>65</v>
      </c>
      <c r="BD7" s="157" t="s">
        <v>122</v>
      </c>
      <c r="BE7" s="157" t="s">
        <v>126</v>
      </c>
      <c r="BF7" s="157" t="s">
        <v>124</v>
      </c>
      <c r="BG7" s="157" t="s">
        <v>182</v>
      </c>
      <c r="BH7" s="157" t="s">
        <v>3</v>
      </c>
      <c r="BI7" s="157" t="s">
        <v>71</v>
      </c>
      <c r="BJ7" s="157" t="s">
        <v>72</v>
      </c>
      <c r="BK7" s="157" t="s">
        <v>73</v>
      </c>
      <c r="BL7" s="157" t="s">
        <v>173</v>
      </c>
      <c r="BM7" s="157" t="s">
        <v>131</v>
      </c>
      <c r="BN7" s="157" t="s">
        <v>134</v>
      </c>
      <c r="BO7" s="158" t="s">
        <v>258</v>
      </c>
      <c r="BP7" s="158" t="s">
        <v>259</v>
      </c>
      <c r="BQ7" s="158" t="s">
        <v>260</v>
      </c>
      <c r="BR7" s="158" t="s">
        <v>261</v>
      </c>
      <c r="BS7" s="158" t="s">
        <v>262</v>
      </c>
      <c r="BT7" s="158" t="s">
        <v>264</v>
      </c>
      <c r="BU7" s="158" t="s">
        <v>266</v>
      </c>
      <c r="BV7" s="158" t="s">
        <v>267</v>
      </c>
      <c r="BW7" s="158" t="s">
        <v>268</v>
      </c>
      <c r="BX7" s="158" t="s">
        <v>270</v>
      </c>
      <c r="BY7" s="158" t="s">
        <v>272</v>
      </c>
      <c r="BZ7" s="158" t="s">
        <v>274</v>
      </c>
    </row>
    <row r="8" spans="2:78" ht="19.95" customHeight="1" x14ac:dyDescent="0.3">
      <c r="C8" s="47"/>
      <c r="D8" s="47"/>
      <c r="E8" s="159" t="s">
        <v>89</v>
      </c>
      <c r="F8" s="160">
        <v>1</v>
      </c>
      <c r="G8" s="161">
        <v>0</v>
      </c>
      <c r="H8" s="161">
        <v>0</v>
      </c>
      <c r="I8" s="161">
        <v>0</v>
      </c>
      <c r="J8" s="161">
        <v>0</v>
      </c>
      <c r="K8" s="161">
        <v>0</v>
      </c>
      <c r="L8" s="161">
        <v>0</v>
      </c>
      <c r="M8" s="161">
        <v>0</v>
      </c>
      <c r="N8" s="161">
        <v>0</v>
      </c>
      <c r="O8" s="161">
        <v>0</v>
      </c>
      <c r="P8" s="161">
        <v>0</v>
      </c>
      <c r="Q8" s="161">
        <v>0</v>
      </c>
      <c r="R8" s="161">
        <v>0</v>
      </c>
      <c r="S8" s="161">
        <v>0</v>
      </c>
      <c r="T8" s="161">
        <v>0</v>
      </c>
      <c r="U8" s="161">
        <v>0</v>
      </c>
      <c r="V8" s="161">
        <v>0</v>
      </c>
      <c r="W8" s="161">
        <v>0</v>
      </c>
      <c r="X8" s="161">
        <v>0</v>
      </c>
      <c r="Y8" s="161">
        <v>0</v>
      </c>
      <c r="Z8" s="161">
        <v>0</v>
      </c>
      <c r="AA8" s="162">
        <v>0</v>
      </c>
      <c r="AB8" s="163">
        <v>0</v>
      </c>
      <c r="AC8" s="161">
        <v>0</v>
      </c>
      <c r="AD8" s="161">
        <v>0</v>
      </c>
      <c r="AE8" s="161">
        <v>0</v>
      </c>
      <c r="AF8" s="161">
        <v>0</v>
      </c>
      <c r="AG8" s="161">
        <v>0</v>
      </c>
      <c r="AH8" s="161">
        <v>0</v>
      </c>
      <c r="AI8" s="161">
        <v>0</v>
      </c>
      <c r="AJ8" s="161">
        <v>0</v>
      </c>
      <c r="AK8" s="161">
        <v>0</v>
      </c>
      <c r="AL8" s="161">
        <v>0</v>
      </c>
      <c r="AM8" s="162">
        <v>0</v>
      </c>
      <c r="AP8" s="47"/>
      <c r="AQ8" s="47"/>
      <c r="AR8" s="159" t="s">
        <v>89</v>
      </c>
      <c r="AS8" s="160">
        <v>1</v>
      </c>
      <c r="AT8" s="161">
        <v>0</v>
      </c>
      <c r="AU8" s="161">
        <v>0</v>
      </c>
      <c r="AV8" s="161">
        <v>0</v>
      </c>
      <c r="AW8" s="161">
        <v>0</v>
      </c>
      <c r="AX8" s="161">
        <v>0</v>
      </c>
      <c r="AY8" s="161">
        <v>0</v>
      </c>
      <c r="AZ8" s="161">
        <v>0</v>
      </c>
      <c r="BA8" s="161">
        <v>0</v>
      </c>
      <c r="BB8" s="161">
        <v>0</v>
      </c>
      <c r="BC8" s="161">
        <v>0</v>
      </c>
      <c r="BD8" s="161">
        <v>0</v>
      </c>
      <c r="BE8" s="161">
        <v>0</v>
      </c>
      <c r="BF8" s="161">
        <v>0</v>
      </c>
      <c r="BG8" s="161">
        <v>0</v>
      </c>
      <c r="BH8" s="161">
        <v>0</v>
      </c>
      <c r="BI8" s="161">
        <v>0</v>
      </c>
      <c r="BJ8" s="161">
        <v>0</v>
      </c>
      <c r="BK8" s="161">
        <v>0</v>
      </c>
      <c r="BL8" s="161">
        <v>0</v>
      </c>
      <c r="BM8" s="161">
        <v>0</v>
      </c>
      <c r="BN8" s="162">
        <v>0</v>
      </c>
      <c r="BO8" s="163">
        <v>0</v>
      </c>
      <c r="BP8" s="161">
        <v>0</v>
      </c>
      <c r="BQ8" s="161">
        <v>0</v>
      </c>
      <c r="BR8" s="161">
        <v>0</v>
      </c>
      <c r="BS8" s="161">
        <v>0</v>
      </c>
      <c r="BT8" s="161">
        <v>0</v>
      </c>
      <c r="BU8" s="161">
        <v>0</v>
      </c>
      <c r="BV8" s="161">
        <v>0</v>
      </c>
      <c r="BW8" s="161">
        <v>0</v>
      </c>
      <c r="BX8" s="161">
        <v>0</v>
      </c>
      <c r="BY8" s="161">
        <v>0</v>
      </c>
      <c r="BZ8" s="162">
        <v>0</v>
      </c>
    </row>
    <row r="9" spans="2:78" ht="19.95" customHeight="1" x14ac:dyDescent="0.3">
      <c r="C9" s="47"/>
      <c r="D9" s="47"/>
      <c r="E9" s="159" t="s">
        <v>111</v>
      </c>
      <c r="F9" s="164">
        <v>0</v>
      </c>
      <c r="G9" s="166">
        <v>1</v>
      </c>
      <c r="H9" s="166">
        <v>-0.4</v>
      </c>
      <c r="I9" s="166">
        <v>0</v>
      </c>
      <c r="J9" s="166">
        <v>0</v>
      </c>
      <c r="K9" s="166">
        <v>1E-3</v>
      </c>
      <c r="L9" s="166">
        <v>0</v>
      </c>
      <c r="M9" s="166">
        <v>0</v>
      </c>
      <c r="N9" s="166">
        <v>0</v>
      </c>
      <c r="O9" s="166">
        <v>0</v>
      </c>
      <c r="P9" s="166">
        <v>0</v>
      </c>
      <c r="Q9" s="166">
        <v>0</v>
      </c>
      <c r="R9" s="166">
        <v>0</v>
      </c>
      <c r="S9" s="166">
        <v>0</v>
      </c>
      <c r="T9" s="166">
        <v>0</v>
      </c>
      <c r="U9" s="166">
        <v>0</v>
      </c>
      <c r="V9" s="166">
        <v>0</v>
      </c>
      <c r="W9" s="166">
        <v>0</v>
      </c>
      <c r="X9" s="166">
        <v>0</v>
      </c>
      <c r="Y9" s="166">
        <v>0</v>
      </c>
      <c r="Z9" s="166">
        <v>0</v>
      </c>
      <c r="AA9" s="167">
        <v>0.2</v>
      </c>
      <c r="AB9" s="168">
        <v>0</v>
      </c>
      <c r="AC9" s="166">
        <v>0</v>
      </c>
      <c r="AD9" s="166">
        <v>0</v>
      </c>
      <c r="AE9" s="166">
        <v>0</v>
      </c>
      <c r="AF9" s="166">
        <v>0</v>
      </c>
      <c r="AG9" s="166">
        <v>0</v>
      </c>
      <c r="AH9" s="166">
        <v>0</v>
      </c>
      <c r="AI9" s="166">
        <v>0</v>
      </c>
      <c r="AJ9" s="166">
        <v>0</v>
      </c>
      <c r="AK9" s="166">
        <v>0</v>
      </c>
      <c r="AL9" s="166">
        <v>0</v>
      </c>
      <c r="AM9" s="167">
        <v>0</v>
      </c>
      <c r="AP9" s="47"/>
      <c r="AQ9" s="47"/>
      <c r="AR9" s="159" t="s">
        <v>111</v>
      </c>
      <c r="AS9" s="164">
        <v>0</v>
      </c>
      <c r="AT9" s="166">
        <v>1</v>
      </c>
      <c r="AU9" s="166">
        <v>-0.4</v>
      </c>
      <c r="AV9" s="166">
        <v>0</v>
      </c>
      <c r="AW9" s="166">
        <v>0</v>
      </c>
      <c r="AX9" s="166">
        <v>1E-3</v>
      </c>
      <c r="AY9" s="166">
        <v>0</v>
      </c>
      <c r="AZ9" s="166">
        <v>0</v>
      </c>
      <c r="BA9" s="166">
        <v>0</v>
      </c>
      <c r="BB9" s="166">
        <v>0</v>
      </c>
      <c r="BC9" s="166">
        <v>0</v>
      </c>
      <c r="BD9" s="166">
        <v>0</v>
      </c>
      <c r="BE9" s="166">
        <v>0</v>
      </c>
      <c r="BF9" s="166">
        <v>0</v>
      </c>
      <c r="BG9" s="166">
        <v>0</v>
      </c>
      <c r="BH9" s="166">
        <v>0</v>
      </c>
      <c r="BI9" s="166">
        <v>0</v>
      </c>
      <c r="BJ9" s="166">
        <v>0</v>
      </c>
      <c r="BK9" s="166">
        <v>0</v>
      </c>
      <c r="BL9" s="166">
        <v>0</v>
      </c>
      <c r="BM9" s="166">
        <v>0</v>
      </c>
      <c r="BN9" s="167">
        <v>0.2</v>
      </c>
      <c r="BO9" s="168">
        <v>0</v>
      </c>
      <c r="BP9" s="166">
        <v>0</v>
      </c>
      <c r="BQ9" s="166">
        <v>0</v>
      </c>
      <c r="BR9" s="166">
        <v>0</v>
      </c>
      <c r="BS9" s="166">
        <v>0</v>
      </c>
      <c r="BT9" s="166">
        <v>0</v>
      </c>
      <c r="BU9" s="166">
        <v>0</v>
      </c>
      <c r="BV9" s="166">
        <v>0</v>
      </c>
      <c r="BW9" s="166">
        <v>0</v>
      </c>
      <c r="BX9" s="166">
        <v>0</v>
      </c>
      <c r="BY9" s="166">
        <v>0</v>
      </c>
      <c r="BZ9" s="167">
        <v>0</v>
      </c>
    </row>
    <row r="10" spans="2:78" ht="19.95" customHeight="1" x14ac:dyDescent="0.3">
      <c r="C10" s="47"/>
      <c r="D10" s="47"/>
      <c r="E10" s="159" t="s">
        <v>113</v>
      </c>
      <c r="F10" s="164">
        <v>0</v>
      </c>
      <c r="G10" s="166">
        <v>-0.4</v>
      </c>
      <c r="H10" s="166">
        <v>1</v>
      </c>
      <c r="I10" s="166">
        <v>0</v>
      </c>
      <c r="J10" s="166">
        <v>0</v>
      </c>
      <c r="K10" s="166">
        <v>0</v>
      </c>
      <c r="L10" s="166">
        <v>0</v>
      </c>
      <c r="M10" s="166">
        <v>0</v>
      </c>
      <c r="N10" s="166">
        <v>0</v>
      </c>
      <c r="O10" s="166">
        <v>0</v>
      </c>
      <c r="P10" s="166">
        <v>0</v>
      </c>
      <c r="Q10" s="166">
        <v>0</v>
      </c>
      <c r="R10" s="166">
        <v>0</v>
      </c>
      <c r="S10" s="166">
        <v>0</v>
      </c>
      <c r="T10" s="166">
        <v>0</v>
      </c>
      <c r="U10" s="166">
        <v>0</v>
      </c>
      <c r="V10" s="166">
        <v>0</v>
      </c>
      <c r="W10" s="166">
        <v>0</v>
      </c>
      <c r="X10" s="166">
        <v>0</v>
      </c>
      <c r="Y10" s="166">
        <v>0</v>
      </c>
      <c r="Z10" s="166">
        <v>0.01</v>
      </c>
      <c r="AA10" s="167">
        <v>0</v>
      </c>
      <c r="AB10" s="168">
        <v>0</v>
      </c>
      <c r="AC10" s="166">
        <v>0</v>
      </c>
      <c r="AD10" s="166">
        <v>0</v>
      </c>
      <c r="AE10" s="166">
        <v>0</v>
      </c>
      <c r="AF10" s="166">
        <v>0</v>
      </c>
      <c r="AG10" s="166">
        <v>0</v>
      </c>
      <c r="AH10" s="166">
        <v>0</v>
      </c>
      <c r="AI10" s="166">
        <v>0</v>
      </c>
      <c r="AJ10" s="166">
        <v>0</v>
      </c>
      <c r="AK10" s="166">
        <v>0</v>
      </c>
      <c r="AL10" s="166">
        <v>0</v>
      </c>
      <c r="AM10" s="167">
        <v>0</v>
      </c>
      <c r="AP10" s="47"/>
      <c r="AQ10" s="47"/>
      <c r="AR10" s="159" t="s">
        <v>113</v>
      </c>
      <c r="AS10" s="164">
        <v>0</v>
      </c>
      <c r="AT10" s="166">
        <v>0</v>
      </c>
      <c r="AU10" s="166">
        <v>0.91651513899116799</v>
      </c>
      <c r="AV10" s="166">
        <v>0</v>
      </c>
      <c r="AW10" s="166">
        <v>0</v>
      </c>
      <c r="AX10" s="166">
        <v>4.3643578047198477E-4</v>
      </c>
      <c r="AY10" s="166">
        <v>0</v>
      </c>
      <c r="AZ10" s="166">
        <v>0</v>
      </c>
      <c r="BA10" s="166">
        <v>0</v>
      </c>
      <c r="BB10" s="166">
        <v>0</v>
      </c>
      <c r="BC10" s="166">
        <v>0</v>
      </c>
      <c r="BD10" s="166">
        <v>0</v>
      </c>
      <c r="BE10" s="166">
        <v>0</v>
      </c>
      <c r="BF10" s="166">
        <v>0</v>
      </c>
      <c r="BG10" s="166">
        <v>0</v>
      </c>
      <c r="BH10" s="166">
        <v>0</v>
      </c>
      <c r="BI10" s="166">
        <v>0</v>
      </c>
      <c r="BJ10" s="166">
        <v>0</v>
      </c>
      <c r="BK10" s="166">
        <v>0</v>
      </c>
      <c r="BL10" s="166">
        <v>0</v>
      </c>
      <c r="BM10" s="166">
        <v>1.0910894511799619E-2</v>
      </c>
      <c r="BN10" s="167">
        <v>8.7287156094396967E-2</v>
      </c>
      <c r="BO10" s="168">
        <v>0</v>
      </c>
      <c r="BP10" s="166">
        <v>0</v>
      </c>
      <c r="BQ10" s="166">
        <v>0</v>
      </c>
      <c r="BR10" s="166">
        <v>0</v>
      </c>
      <c r="BS10" s="166">
        <v>0</v>
      </c>
      <c r="BT10" s="166">
        <v>0</v>
      </c>
      <c r="BU10" s="166">
        <v>0</v>
      </c>
      <c r="BV10" s="166">
        <v>0</v>
      </c>
      <c r="BW10" s="166">
        <v>0</v>
      </c>
      <c r="BX10" s="166">
        <v>0</v>
      </c>
      <c r="BY10" s="166">
        <v>0</v>
      </c>
      <c r="BZ10" s="167">
        <v>0</v>
      </c>
    </row>
    <row r="11" spans="2:78" ht="19.95" customHeight="1" x14ac:dyDescent="0.3">
      <c r="C11" s="47"/>
      <c r="D11" s="47"/>
      <c r="E11" s="159" t="s">
        <v>499</v>
      </c>
      <c r="F11" s="164">
        <v>0</v>
      </c>
      <c r="G11" s="166">
        <v>0</v>
      </c>
      <c r="H11" s="166">
        <v>0</v>
      </c>
      <c r="I11" s="166">
        <v>1</v>
      </c>
      <c r="J11" s="166">
        <v>0</v>
      </c>
      <c r="K11" s="166">
        <v>0</v>
      </c>
      <c r="L11" s="166">
        <v>0</v>
      </c>
      <c r="M11" s="166">
        <v>0</v>
      </c>
      <c r="N11" s="166">
        <v>0</v>
      </c>
      <c r="O11" s="166">
        <v>0</v>
      </c>
      <c r="P11" s="166">
        <v>0</v>
      </c>
      <c r="Q11" s="166">
        <v>0</v>
      </c>
      <c r="R11" s="166">
        <v>0</v>
      </c>
      <c r="S11" s="166">
        <v>0</v>
      </c>
      <c r="T11" s="166">
        <v>0</v>
      </c>
      <c r="U11" s="166">
        <v>0</v>
      </c>
      <c r="V11" s="166">
        <v>0</v>
      </c>
      <c r="W11" s="166">
        <v>0</v>
      </c>
      <c r="X11" s="166">
        <v>0</v>
      </c>
      <c r="Y11" s="166">
        <v>0</v>
      </c>
      <c r="Z11" s="166">
        <v>0.01</v>
      </c>
      <c r="AA11" s="167">
        <v>0</v>
      </c>
      <c r="AB11" s="168">
        <v>0</v>
      </c>
      <c r="AC11" s="166">
        <v>0</v>
      </c>
      <c r="AD11" s="166">
        <v>0</v>
      </c>
      <c r="AE11" s="166">
        <v>0</v>
      </c>
      <c r="AF11" s="166">
        <v>0</v>
      </c>
      <c r="AG11" s="166">
        <v>0</v>
      </c>
      <c r="AH11" s="166">
        <v>0</v>
      </c>
      <c r="AI11" s="166">
        <v>0</v>
      </c>
      <c r="AJ11" s="166">
        <v>0</v>
      </c>
      <c r="AK11" s="166">
        <v>0</v>
      </c>
      <c r="AL11" s="166">
        <v>0</v>
      </c>
      <c r="AM11" s="167">
        <v>0</v>
      </c>
      <c r="AP11" s="47"/>
      <c r="AQ11" s="47"/>
      <c r="AR11" s="159" t="s">
        <v>499</v>
      </c>
      <c r="AS11" s="164">
        <v>0</v>
      </c>
      <c r="AT11" s="166">
        <v>0</v>
      </c>
      <c r="AU11" s="166">
        <v>0</v>
      </c>
      <c r="AV11" s="166">
        <v>1</v>
      </c>
      <c r="AW11" s="166">
        <v>0</v>
      </c>
      <c r="AX11" s="166">
        <v>0</v>
      </c>
      <c r="AY11" s="166">
        <v>0</v>
      </c>
      <c r="AZ11" s="166">
        <v>0</v>
      </c>
      <c r="BA11" s="166">
        <v>0</v>
      </c>
      <c r="BB11" s="166">
        <v>0</v>
      </c>
      <c r="BC11" s="166">
        <v>0</v>
      </c>
      <c r="BD11" s="166">
        <v>0</v>
      </c>
      <c r="BE11" s="166">
        <v>0</v>
      </c>
      <c r="BF11" s="166">
        <v>0</v>
      </c>
      <c r="BG11" s="166">
        <v>0</v>
      </c>
      <c r="BH11" s="166">
        <v>0</v>
      </c>
      <c r="BI11" s="166">
        <v>0</v>
      </c>
      <c r="BJ11" s="166">
        <v>0</v>
      </c>
      <c r="BK11" s="166">
        <v>0</v>
      </c>
      <c r="BL11" s="166">
        <v>0</v>
      </c>
      <c r="BM11" s="166">
        <v>0.01</v>
      </c>
      <c r="BN11" s="167">
        <v>0</v>
      </c>
      <c r="BO11" s="168">
        <v>0</v>
      </c>
      <c r="BP11" s="166">
        <v>0</v>
      </c>
      <c r="BQ11" s="166">
        <v>0</v>
      </c>
      <c r="BR11" s="166">
        <v>0</v>
      </c>
      <c r="BS11" s="166">
        <v>0</v>
      </c>
      <c r="BT11" s="166">
        <v>0</v>
      </c>
      <c r="BU11" s="166">
        <v>0</v>
      </c>
      <c r="BV11" s="166">
        <v>0</v>
      </c>
      <c r="BW11" s="166">
        <v>0</v>
      </c>
      <c r="BX11" s="166">
        <v>0</v>
      </c>
      <c r="BY11" s="166">
        <v>0</v>
      </c>
      <c r="BZ11" s="167">
        <v>0</v>
      </c>
    </row>
    <row r="12" spans="2:78" ht="19.95" customHeight="1" x14ac:dyDescent="0.3">
      <c r="C12" s="47"/>
      <c r="D12" s="47"/>
      <c r="E12" s="159" t="s">
        <v>127</v>
      </c>
      <c r="F12" s="164">
        <v>0</v>
      </c>
      <c r="G12" s="166">
        <v>0</v>
      </c>
      <c r="H12" s="166">
        <v>0</v>
      </c>
      <c r="I12" s="166">
        <v>0</v>
      </c>
      <c r="J12" s="166">
        <v>1</v>
      </c>
      <c r="K12" s="166">
        <v>0</v>
      </c>
      <c r="L12" s="166">
        <v>0</v>
      </c>
      <c r="M12" s="166">
        <v>0</v>
      </c>
      <c r="N12" s="166">
        <v>0</v>
      </c>
      <c r="O12" s="166">
        <v>0</v>
      </c>
      <c r="P12" s="166">
        <v>0</v>
      </c>
      <c r="Q12" s="166">
        <v>0</v>
      </c>
      <c r="R12" s="166">
        <v>0</v>
      </c>
      <c r="S12" s="166">
        <v>0</v>
      </c>
      <c r="T12" s="166">
        <v>0</v>
      </c>
      <c r="U12" s="166">
        <v>0</v>
      </c>
      <c r="V12" s="166">
        <v>0</v>
      </c>
      <c r="W12" s="166">
        <v>0</v>
      </c>
      <c r="X12" s="166">
        <v>0</v>
      </c>
      <c r="Y12" s="166">
        <v>0</v>
      </c>
      <c r="Z12" s="166">
        <v>0</v>
      </c>
      <c r="AA12" s="167">
        <v>0.1</v>
      </c>
      <c r="AB12" s="168">
        <v>0</v>
      </c>
      <c r="AC12" s="166">
        <v>0</v>
      </c>
      <c r="AD12" s="166">
        <v>0</v>
      </c>
      <c r="AE12" s="166">
        <v>0</v>
      </c>
      <c r="AF12" s="166">
        <v>0</v>
      </c>
      <c r="AG12" s="166">
        <v>0</v>
      </c>
      <c r="AH12" s="166">
        <v>0</v>
      </c>
      <c r="AI12" s="166">
        <v>0</v>
      </c>
      <c r="AJ12" s="166">
        <v>0</v>
      </c>
      <c r="AK12" s="166">
        <v>0</v>
      </c>
      <c r="AL12" s="166">
        <v>0</v>
      </c>
      <c r="AM12" s="167">
        <v>0</v>
      </c>
      <c r="AP12" s="47"/>
      <c r="AQ12" s="47"/>
      <c r="AR12" s="159" t="s">
        <v>127</v>
      </c>
      <c r="AS12" s="164">
        <v>0</v>
      </c>
      <c r="AT12" s="166">
        <v>0</v>
      </c>
      <c r="AU12" s="166">
        <v>0</v>
      </c>
      <c r="AV12" s="166">
        <v>0</v>
      </c>
      <c r="AW12" s="166">
        <v>1</v>
      </c>
      <c r="AX12" s="166">
        <v>0</v>
      </c>
      <c r="AY12" s="166">
        <v>0</v>
      </c>
      <c r="AZ12" s="166">
        <v>0</v>
      </c>
      <c r="BA12" s="166">
        <v>0</v>
      </c>
      <c r="BB12" s="166">
        <v>0</v>
      </c>
      <c r="BC12" s="166">
        <v>0</v>
      </c>
      <c r="BD12" s="166">
        <v>0</v>
      </c>
      <c r="BE12" s="166">
        <v>0</v>
      </c>
      <c r="BF12" s="166">
        <v>0</v>
      </c>
      <c r="BG12" s="166">
        <v>0</v>
      </c>
      <c r="BH12" s="166">
        <v>0</v>
      </c>
      <c r="BI12" s="166">
        <v>0</v>
      </c>
      <c r="BJ12" s="166">
        <v>0</v>
      </c>
      <c r="BK12" s="166">
        <v>0</v>
      </c>
      <c r="BL12" s="166">
        <v>0</v>
      </c>
      <c r="BM12" s="166">
        <v>0</v>
      </c>
      <c r="BN12" s="167">
        <v>0.1</v>
      </c>
      <c r="BO12" s="168">
        <v>0</v>
      </c>
      <c r="BP12" s="166">
        <v>0</v>
      </c>
      <c r="BQ12" s="166">
        <v>0</v>
      </c>
      <c r="BR12" s="166">
        <v>0</v>
      </c>
      <c r="BS12" s="166">
        <v>0</v>
      </c>
      <c r="BT12" s="166">
        <v>0</v>
      </c>
      <c r="BU12" s="166">
        <v>0</v>
      </c>
      <c r="BV12" s="166">
        <v>0</v>
      </c>
      <c r="BW12" s="166">
        <v>0</v>
      </c>
      <c r="BX12" s="166">
        <v>0</v>
      </c>
      <c r="BY12" s="166">
        <v>0</v>
      </c>
      <c r="BZ12" s="167">
        <v>0</v>
      </c>
    </row>
    <row r="13" spans="2:78" ht="19.95" customHeight="1" x14ac:dyDescent="0.3">
      <c r="C13" s="47"/>
      <c r="D13" s="47"/>
      <c r="E13" s="159" t="s">
        <v>175</v>
      </c>
      <c r="F13" s="164">
        <v>0</v>
      </c>
      <c r="G13" s="166">
        <v>1E-3</v>
      </c>
      <c r="H13" s="166">
        <v>0</v>
      </c>
      <c r="I13" s="166">
        <v>0</v>
      </c>
      <c r="J13" s="166">
        <v>0</v>
      </c>
      <c r="K13" s="166">
        <v>1</v>
      </c>
      <c r="L13" s="166">
        <v>0</v>
      </c>
      <c r="M13" s="166">
        <v>0</v>
      </c>
      <c r="N13" s="166">
        <v>0</v>
      </c>
      <c r="O13" s="166">
        <v>0</v>
      </c>
      <c r="P13" s="166">
        <v>0</v>
      </c>
      <c r="Q13" s="166">
        <v>0</v>
      </c>
      <c r="R13" s="166">
        <v>0</v>
      </c>
      <c r="S13" s="166">
        <v>0</v>
      </c>
      <c r="T13" s="166">
        <v>0</v>
      </c>
      <c r="U13" s="166">
        <v>0</v>
      </c>
      <c r="V13" s="166">
        <v>0</v>
      </c>
      <c r="W13" s="166">
        <v>0</v>
      </c>
      <c r="X13" s="166">
        <v>0</v>
      </c>
      <c r="Y13" s="166">
        <v>0</v>
      </c>
      <c r="Z13" s="166">
        <v>0</v>
      </c>
      <c r="AA13" s="167">
        <v>0</v>
      </c>
      <c r="AB13" s="168">
        <v>0</v>
      </c>
      <c r="AC13" s="166">
        <v>0</v>
      </c>
      <c r="AD13" s="166">
        <v>0</v>
      </c>
      <c r="AE13" s="166">
        <v>0</v>
      </c>
      <c r="AF13" s="166">
        <v>0</v>
      </c>
      <c r="AG13" s="166">
        <v>0</v>
      </c>
      <c r="AH13" s="166">
        <v>0</v>
      </c>
      <c r="AI13" s="166">
        <v>0</v>
      </c>
      <c r="AJ13" s="166">
        <v>0</v>
      </c>
      <c r="AK13" s="166">
        <v>0</v>
      </c>
      <c r="AL13" s="166">
        <v>0</v>
      </c>
      <c r="AM13" s="167">
        <v>0</v>
      </c>
      <c r="AP13" s="47"/>
      <c r="AQ13" s="47"/>
      <c r="AR13" s="159" t="s">
        <v>175</v>
      </c>
      <c r="AS13" s="164">
        <v>0</v>
      </c>
      <c r="AT13" s="166">
        <v>0</v>
      </c>
      <c r="AU13" s="166">
        <v>0</v>
      </c>
      <c r="AV13" s="166">
        <v>0</v>
      </c>
      <c r="AW13" s="166">
        <v>0</v>
      </c>
      <c r="AX13" s="166">
        <v>0.99999940476172755</v>
      </c>
      <c r="AY13" s="166">
        <v>0</v>
      </c>
      <c r="AZ13" s="166">
        <v>0</v>
      </c>
      <c r="BA13" s="166">
        <v>0</v>
      </c>
      <c r="BB13" s="166">
        <v>0</v>
      </c>
      <c r="BC13" s="166">
        <v>0</v>
      </c>
      <c r="BD13" s="166">
        <v>0</v>
      </c>
      <c r="BE13" s="166">
        <v>0</v>
      </c>
      <c r="BF13" s="166">
        <v>0</v>
      </c>
      <c r="BG13" s="166">
        <v>0</v>
      </c>
      <c r="BH13" s="166">
        <v>0</v>
      </c>
      <c r="BI13" s="166">
        <v>0</v>
      </c>
      <c r="BJ13" s="166">
        <v>0</v>
      </c>
      <c r="BK13" s="166">
        <v>0</v>
      </c>
      <c r="BL13" s="166">
        <v>0</v>
      </c>
      <c r="BM13" s="166">
        <v>-4.7619075963744132E-6</v>
      </c>
      <c r="BN13" s="167">
        <v>-2.3809537981872068E-4</v>
      </c>
      <c r="BO13" s="168">
        <v>0</v>
      </c>
      <c r="BP13" s="166">
        <v>0</v>
      </c>
      <c r="BQ13" s="166">
        <v>0</v>
      </c>
      <c r="BR13" s="166">
        <v>0</v>
      </c>
      <c r="BS13" s="166">
        <v>0</v>
      </c>
      <c r="BT13" s="166">
        <v>0</v>
      </c>
      <c r="BU13" s="166">
        <v>0</v>
      </c>
      <c r="BV13" s="166">
        <v>0</v>
      </c>
      <c r="BW13" s="166">
        <v>0</v>
      </c>
      <c r="BX13" s="166">
        <v>0</v>
      </c>
      <c r="BY13" s="166">
        <v>0</v>
      </c>
      <c r="BZ13" s="167">
        <v>0</v>
      </c>
    </row>
    <row r="14" spans="2:78" ht="19.95" customHeight="1" x14ac:dyDescent="0.3">
      <c r="C14" s="47"/>
      <c r="D14" s="47"/>
      <c r="E14" s="159" t="s">
        <v>62</v>
      </c>
      <c r="F14" s="164">
        <v>0</v>
      </c>
      <c r="G14" s="166">
        <v>0</v>
      </c>
      <c r="H14" s="166">
        <v>0</v>
      </c>
      <c r="I14" s="166">
        <v>0</v>
      </c>
      <c r="J14" s="166">
        <v>0</v>
      </c>
      <c r="K14" s="166">
        <v>0</v>
      </c>
      <c r="L14" s="166">
        <v>1</v>
      </c>
      <c r="M14" s="166">
        <v>0</v>
      </c>
      <c r="N14" s="166">
        <v>0</v>
      </c>
      <c r="O14" s="166">
        <v>0</v>
      </c>
      <c r="P14" s="166">
        <v>0</v>
      </c>
      <c r="Q14" s="166">
        <v>0</v>
      </c>
      <c r="R14" s="166">
        <v>0</v>
      </c>
      <c r="S14" s="166">
        <v>0</v>
      </c>
      <c r="T14" s="166">
        <v>0</v>
      </c>
      <c r="U14" s="166">
        <v>0.01</v>
      </c>
      <c r="V14" s="166">
        <v>0</v>
      </c>
      <c r="W14" s="166">
        <v>0</v>
      </c>
      <c r="X14" s="166">
        <v>0</v>
      </c>
      <c r="Y14" s="166">
        <v>0.01</v>
      </c>
      <c r="Z14" s="166">
        <v>0</v>
      </c>
      <c r="AA14" s="167">
        <v>0</v>
      </c>
      <c r="AB14" s="168">
        <v>0</v>
      </c>
      <c r="AC14" s="166">
        <v>0</v>
      </c>
      <c r="AD14" s="166">
        <v>0</v>
      </c>
      <c r="AE14" s="166">
        <v>0</v>
      </c>
      <c r="AF14" s="166">
        <v>0</v>
      </c>
      <c r="AG14" s="166">
        <v>0</v>
      </c>
      <c r="AH14" s="166">
        <v>0</v>
      </c>
      <c r="AI14" s="166">
        <v>0</v>
      </c>
      <c r="AJ14" s="166">
        <v>0</v>
      </c>
      <c r="AK14" s="166">
        <v>0</v>
      </c>
      <c r="AL14" s="166">
        <v>0</v>
      </c>
      <c r="AM14" s="167">
        <v>0</v>
      </c>
      <c r="AP14" s="47"/>
      <c r="AQ14" s="47"/>
      <c r="AR14" s="159" t="s">
        <v>62</v>
      </c>
      <c r="AS14" s="164">
        <v>0</v>
      </c>
      <c r="AT14" s="166">
        <v>0</v>
      </c>
      <c r="AU14" s="166">
        <v>0</v>
      </c>
      <c r="AV14" s="166">
        <v>0</v>
      </c>
      <c r="AW14" s="166">
        <v>0</v>
      </c>
      <c r="AX14" s="166">
        <v>0</v>
      </c>
      <c r="AY14" s="166">
        <v>1</v>
      </c>
      <c r="AZ14" s="166">
        <v>0</v>
      </c>
      <c r="BA14" s="166">
        <v>0</v>
      </c>
      <c r="BB14" s="166">
        <v>0</v>
      </c>
      <c r="BC14" s="166">
        <v>0</v>
      </c>
      <c r="BD14" s="166">
        <v>0</v>
      </c>
      <c r="BE14" s="166">
        <v>0</v>
      </c>
      <c r="BF14" s="166">
        <v>0</v>
      </c>
      <c r="BG14" s="166">
        <v>0</v>
      </c>
      <c r="BH14" s="166">
        <v>0.01</v>
      </c>
      <c r="BI14" s="166">
        <v>0</v>
      </c>
      <c r="BJ14" s="166">
        <v>0</v>
      </c>
      <c r="BK14" s="166">
        <v>0</v>
      </c>
      <c r="BL14" s="166">
        <v>0.01</v>
      </c>
      <c r="BM14" s="166">
        <v>0</v>
      </c>
      <c r="BN14" s="167">
        <v>0</v>
      </c>
      <c r="BO14" s="168">
        <v>0</v>
      </c>
      <c r="BP14" s="166">
        <v>0</v>
      </c>
      <c r="BQ14" s="166">
        <v>0</v>
      </c>
      <c r="BR14" s="166">
        <v>0</v>
      </c>
      <c r="BS14" s="166">
        <v>0</v>
      </c>
      <c r="BT14" s="166">
        <v>0</v>
      </c>
      <c r="BU14" s="166">
        <v>0</v>
      </c>
      <c r="BV14" s="166">
        <v>0</v>
      </c>
      <c r="BW14" s="166">
        <v>0</v>
      </c>
      <c r="BX14" s="166">
        <v>0</v>
      </c>
      <c r="BY14" s="166">
        <v>0</v>
      </c>
      <c r="BZ14" s="167">
        <v>0</v>
      </c>
    </row>
    <row r="15" spans="2:78" ht="19.95" customHeight="1" x14ac:dyDescent="0.3">
      <c r="C15" s="47"/>
      <c r="D15" s="47"/>
      <c r="E15" s="159" t="s">
        <v>17</v>
      </c>
      <c r="F15" s="164">
        <v>0</v>
      </c>
      <c r="G15" s="166">
        <v>0</v>
      </c>
      <c r="H15" s="166">
        <v>0</v>
      </c>
      <c r="I15" s="166">
        <v>0</v>
      </c>
      <c r="J15" s="166">
        <v>0</v>
      </c>
      <c r="K15" s="166">
        <v>0</v>
      </c>
      <c r="L15" s="166">
        <v>0</v>
      </c>
      <c r="M15" s="166">
        <v>1</v>
      </c>
      <c r="N15" s="166">
        <v>0</v>
      </c>
      <c r="O15" s="166">
        <v>0</v>
      </c>
      <c r="P15" s="166">
        <v>0</v>
      </c>
      <c r="Q15" s="166">
        <v>0</v>
      </c>
      <c r="R15" s="166">
        <v>0</v>
      </c>
      <c r="S15" s="166">
        <v>0</v>
      </c>
      <c r="T15" s="166">
        <v>0</v>
      </c>
      <c r="U15" s="166">
        <v>0</v>
      </c>
      <c r="V15" s="166">
        <v>0</v>
      </c>
      <c r="W15" s="166">
        <v>0</v>
      </c>
      <c r="X15" s="166">
        <v>0</v>
      </c>
      <c r="Y15" s="166">
        <v>0</v>
      </c>
      <c r="Z15" s="166">
        <v>0</v>
      </c>
      <c r="AA15" s="167">
        <v>0</v>
      </c>
      <c r="AB15" s="168">
        <v>0</v>
      </c>
      <c r="AC15" s="166">
        <v>0</v>
      </c>
      <c r="AD15" s="166">
        <v>0</v>
      </c>
      <c r="AE15" s="166">
        <v>0</v>
      </c>
      <c r="AF15" s="166">
        <v>0</v>
      </c>
      <c r="AG15" s="166">
        <v>0</v>
      </c>
      <c r="AH15" s="166">
        <v>0</v>
      </c>
      <c r="AI15" s="166">
        <v>0</v>
      </c>
      <c r="AJ15" s="166">
        <v>0</v>
      </c>
      <c r="AK15" s="166">
        <v>0</v>
      </c>
      <c r="AL15" s="166">
        <v>0</v>
      </c>
      <c r="AM15" s="167">
        <v>0</v>
      </c>
      <c r="AP15" s="47"/>
      <c r="AQ15" s="47"/>
      <c r="AR15" s="159" t="s">
        <v>17</v>
      </c>
      <c r="AS15" s="164">
        <v>0</v>
      </c>
      <c r="AT15" s="166">
        <v>0</v>
      </c>
      <c r="AU15" s="166">
        <v>0</v>
      </c>
      <c r="AV15" s="166">
        <v>0</v>
      </c>
      <c r="AW15" s="166">
        <v>0</v>
      </c>
      <c r="AX15" s="166">
        <v>0</v>
      </c>
      <c r="AY15" s="166">
        <v>0</v>
      </c>
      <c r="AZ15" s="166">
        <v>1</v>
      </c>
      <c r="BA15" s="166">
        <v>0</v>
      </c>
      <c r="BB15" s="166">
        <v>0</v>
      </c>
      <c r="BC15" s="166">
        <v>0</v>
      </c>
      <c r="BD15" s="166">
        <v>0</v>
      </c>
      <c r="BE15" s="166">
        <v>0</v>
      </c>
      <c r="BF15" s="166">
        <v>0</v>
      </c>
      <c r="BG15" s="166">
        <v>0</v>
      </c>
      <c r="BH15" s="166">
        <v>0</v>
      </c>
      <c r="BI15" s="166">
        <v>0</v>
      </c>
      <c r="BJ15" s="166">
        <v>0</v>
      </c>
      <c r="BK15" s="166">
        <v>0</v>
      </c>
      <c r="BL15" s="166">
        <v>0</v>
      </c>
      <c r="BM15" s="166">
        <v>0</v>
      </c>
      <c r="BN15" s="167">
        <v>0</v>
      </c>
      <c r="BO15" s="168">
        <v>0</v>
      </c>
      <c r="BP15" s="166">
        <v>0</v>
      </c>
      <c r="BQ15" s="166">
        <v>0</v>
      </c>
      <c r="BR15" s="166">
        <v>0</v>
      </c>
      <c r="BS15" s="166">
        <v>0</v>
      </c>
      <c r="BT15" s="166">
        <v>0</v>
      </c>
      <c r="BU15" s="166">
        <v>0</v>
      </c>
      <c r="BV15" s="166">
        <v>0</v>
      </c>
      <c r="BW15" s="166">
        <v>0</v>
      </c>
      <c r="BX15" s="166">
        <v>0</v>
      </c>
      <c r="BY15" s="166">
        <v>0</v>
      </c>
      <c r="BZ15" s="167">
        <v>0</v>
      </c>
    </row>
    <row r="16" spans="2:78" ht="19.95" customHeight="1" x14ac:dyDescent="0.3">
      <c r="C16" s="47"/>
      <c r="D16" s="47"/>
      <c r="E16" s="159" t="s">
        <v>63</v>
      </c>
      <c r="F16" s="164">
        <v>0</v>
      </c>
      <c r="G16" s="166">
        <v>0</v>
      </c>
      <c r="H16" s="166">
        <v>0</v>
      </c>
      <c r="I16" s="166">
        <v>0</v>
      </c>
      <c r="J16" s="166">
        <v>0</v>
      </c>
      <c r="K16" s="166">
        <v>0</v>
      </c>
      <c r="L16" s="166">
        <v>0</v>
      </c>
      <c r="M16" s="166">
        <v>0</v>
      </c>
      <c r="N16" s="166">
        <v>1</v>
      </c>
      <c r="O16" s="166">
        <v>0</v>
      </c>
      <c r="P16" s="166">
        <v>0</v>
      </c>
      <c r="Q16" s="166">
        <v>0</v>
      </c>
      <c r="R16" s="166">
        <v>0</v>
      </c>
      <c r="S16" s="166">
        <v>0</v>
      </c>
      <c r="T16" s="166">
        <v>0</v>
      </c>
      <c r="U16" s="166">
        <v>0</v>
      </c>
      <c r="V16" s="166">
        <v>0</v>
      </c>
      <c r="W16" s="166">
        <v>0</v>
      </c>
      <c r="X16" s="166">
        <v>0</v>
      </c>
      <c r="Y16" s="166">
        <v>0</v>
      </c>
      <c r="Z16" s="166">
        <v>0</v>
      </c>
      <c r="AA16" s="167">
        <v>0</v>
      </c>
      <c r="AB16" s="168">
        <v>0</v>
      </c>
      <c r="AC16" s="166">
        <v>0</v>
      </c>
      <c r="AD16" s="166">
        <v>0</v>
      </c>
      <c r="AE16" s="166">
        <v>0</v>
      </c>
      <c r="AF16" s="166">
        <v>0</v>
      </c>
      <c r="AG16" s="166">
        <v>0</v>
      </c>
      <c r="AH16" s="166">
        <v>0</v>
      </c>
      <c r="AI16" s="166">
        <v>0</v>
      </c>
      <c r="AJ16" s="166">
        <v>0</v>
      </c>
      <c r="AK16" s="166">
        <v>0</v>
      </c>
      <c r="AL16" s="166">
        <v>0</v>
      </c>
      <c r="AM16" s="167">
        <v>0</v>
      </c>
      <c r="AP16" s="47"/>
      <c r="AQ16" s="47"/>
      <c r="AR16" s="159" t="s">
        <v>63</v>
      </c>
      <c r="AS16" s="164">
        <v>0</v>
      </c>
      <c r="AT16" s="166">
        <v>0</v>
      </c>
      <c r="AU16" s="166">
        <v>0</v>
      </c>
      <c r="AV16" s="166">
        <v>0</v>
      </c>
      <c r="AW16" s="166">
        <v>0</v>
      </c>
      <c r="AX16" s="166">
        <v>0</v>
      </c>
      <c r="AY16" s="166">
        <v>0</v>
      </c>
      <c r="AZ16" s="166">
        <v>0</v>
      </c>
      <c r="BA16" s="166">
        <v>1</v>
      </c>
      <c r="BB16" s="166">
        <v>0</v>
      </c>
      <c r="BC16" s="166">
        <v>0</v>
      </c>
      <c r="BD16" s="166">
        <v>0</v>
      </c>
      <c r="BE16" s="166">
        <v>0</v>
      </c>
      <c r="BF16" s="166">
        <v>0</v>
      </c>
      <c r="BG16" s="166">
        <v>0</v>
      </c>
      <c r="BH16" s="166">
        <v>0</v>
      </c>
      <c r="BI16" s="166">
        <v>0</v>
      </c>
      <c r="BJ16" s="166">
        <v>0</v>
      </c>
      <c r="BK16" s="166">
        <v>0</v>
      </c>
      <c r="BL16" s="166">
        <v>0</v>
      </c>
      <c r="BM16" s="166">
        <v>0</v>
      </c>
      <c r="BN16" s="167">
        <v>0</v>
      </c>
      <c r="BO16" s="168">
        <v>0</v>
      </c>
      <c r="BP16" s="166">
        <v>0</v>
      </c>
      <c r="BQ16" s="166">
        <v>0</v>
      </c>
      <c r="BR16" s="166">
        <v>0</v>
      </c>
      <c r="BS16" s="166">
        <v>0</v>
      </c>
      <c r="BT16" s="166">
        <v>0</v>
      </c>
      <c r="BU16" s="166">
        <v>0</v>
      </c>
      <c r="BV16" s="166">
        <v>0</v>
      </c>
      <c r="BW16" s="166">
        <v>0</v>
      </c>
      <c r="BX16" s="166">
        <v>0</v>
      </c>
      <c r="BY16" s="166">
        <v>0</v>
      </c>
      <c r="BZ16" s="167">
        <v>0</v>
      </c>
    </row>
    <row r="17" spans="3:78" ht="19.95" customHeight="1" x14ac:dyDescent="0.3">
      <c r="C17" s="47"/>
      <c r="D17" s="47"/>
      <c r="E17" s="159" t="s">
        <v>64</v>
      </c>
      <c r="F17" s="164">
        <v>0</v>
      </c>
      <c r="G17" s="166">
        <v>0</v>
      </c>
      <c r="H17" s="166">
        <v>0</v>
      </c>
      <c r="I17" s="166">
        <v>0</v>
      </c>
      <c r="J17" s="166">
        <v>0</v>
      </c>
      <c r="K17" s="166">
        <v>0</v>
      </c>
      <c r="L17" s="166">
        <v>0</v>
      </c>
      <c r="M17" s="166">
        <v>0</v>
      </c>
      <c r="N17" s="166">
        <v>0</v>
      </c>
      <c r="O17" s="166">
        <v>1</v>
      </c>
      <c r="P17" s="166">
        <v>0.1</v>
      </c>
      <c r="Q17" s="166">
        <v>0</v>
      </c>
      <c r="R17" s="166">
        <v>0</v>
      </c>
      <c r="S17" s="166">
        <v>0</v>
      </c>
      <c r="T17" s="166">
        <v>0</v>
      </c>
      <c r="U17" s="166">
        <v>0</v>
      </c>
      <c r="V17" s="166">
        <v>0</v>
      </c>
      <c r="W17" s="166">
        <v>0</v>
      </c>
      <c r="X17" s="166">
        <v>0</v>
      </c>
      <c r="Y17" s="166">
        <v>0</v>
      </c>
      <c r="Z17" s="166">
        <v>0</v>
      </c>
      <c r="AA17" s="167">
        <v>0</v>
      </c>
      <c r="AB17" s="168">
        <v>0</v>
      </c>
      <c r="AC17" s="166">
        <v>0</v>
      </c>
      <c r="AD17" s="166">
        <v>0</v>
      </c>
      <c r="AE17" s="166">
        <v>0</v>
      </c>
      <c r="AF17" s="166">
        <v>0</v>
      </c>
      <c r="AG17" s="166">
        <v>0</v>
      </c>
      <c r="AH17" s="166">
        <v>0</v>
      </c>
      <c r="AI17" s="166">
        <v>0</v>
      </c>
      <c r="AJ17" s="166">
        <v>0</v>
      </c>
      <c r="AK17" s="166">
        <v>0</v>
      </c>
      <c r="AL17" s="166">
        <v>0</v>
      </c>
      <c r="AM17" s="167">
        <v>0</v>
      </c>
      <c r="AP17" s="47"/>
      <c r="AQ17" s="47"/>
      <c r="AR17" s="159" t="s">
        <v>64</v>
      </c>
      <c r="AS17" s="164">
        <v>0</v>
      </c>
      <c r="AT17" s="166">
        <v>0</v>
      </c>
      <c r="AU17" s="166">
        <v>0</v>
      </c>
      <c r="AV17" s="166">
        <v>0</v>
      </c>
      <c r="AW17" s="166">
        <v>0</v>
      </c>
      <c r="AX17" s="166">
        <v>0</v>
      </c>
      <c r="AY17" s="166">
        <v>0</v>
      </c>
      <c r="AZ17" s="166">
        <v>0</v>
      </c>
      <c r="BA17" s="166">
        <v>0</v>
      </c>
      <c r="BB17" s="166">
        <v>1</v>
      </c>
      <c r="BC17" s="166">
        <v>0.1</v>
      </c>
      <c r="BD17" s="166">
        <v>0</v>
      </c>
      <c r="BE17" s="166">
        <v>0</v>
      </c>
      <c r="BF17" s="166">
        <v>0</v>
      </c>
      <c r="BG17" s="166">
        <v>0</v>
      </c>
      <c r="BH17" s="166">
        <v>0</v>
      </c>
      <c r="BI17" s="166">
        <v>0</v>
      </c>
      <c r="BJ17" s="166">
        <v>0</v>
      </c>
      <c r="BK17" s="166">
        <v>0</v>
      </c>
      <c r="BL17" s="166">
        <v>0</v>
      </c>
      <c r="BM17" s="166">
        <v>0</v>
      </c>
      <c r="BN17" s="167">
        <v>0</v>
      </c>
      <c r="BO17" s="168">
        <v>0</v>
      </c>
      <c r="BP17" s="166">
        <v>0</v>
      </c>
      <c r="BQ17" s="166">
        <v>0</v>
      </c>
      <c r="BR17" s="166">
        <v>0</v>
      </c>
      <c r="BS17" s="166">
        <v>0</v>
      </c>
      <c r="BT17" s="166">
        <v>0</v>
      </c>
      <c r="BU17" s="166">
        <v>0</v>
      </c>
      <c r="BV17" s="166">
        <v>0</v>
      </c>
      <c r="BW17" s="166">
        <v>0</v>
      </c>
      <c r="BX17" s="166">
        <v>0</v>
      </c>
      <c r="BY17" s="166">
        <v>0</v>
      </c>
      <c r="BZ17" s="167">
        <v>0</v>
      </c>
    </row>
    <row r="18" spans="3:78" ht="19.95" customHeight="1" x14ac:dyDescent="0.3">
      <c r="C18" s="47"/>
      <c r="D18" s="47"/>
      <c r="E18" s="159" t="s">
        <v>65</v>
      </c>
      <c r="F18" s="164">
        <v>0</v>
      </c>
      <c r="G18" s="166">
        <v>0</v>
      </c>
      <c r="H18" s="166">
        <v>0</v>
      </c>
      <c r="I18" s="166">
        <v>0</v>
      </c>
      <c r="J18" s="166">
        <v>0</v>
      </c>
      <c r="K18" s="166">
        <v>0</v>
      </c>
      <c r="L18" s="166">
        <v>0</v>
      </c>
      <c r="M18" s="166">
        <v>0</v>
      </c>
      <c r="N18" s="166">
        <v>0</v>
      </c>
      <c r="O18" s="166">
        <v>0.1</v>
      </c>
      <c r="P18" s="166">
        <v>1</v>
      </c>
      <c r="Q18" s="166">
        <v>0</v>
      </c>
      <c r="R18" s="166">
        <v>0</v>
      </c>
      <c r="S18" s="166">
        <v>0</v>
      </c>
      <c r="T18" s="166">
        <v>0</v>
      </c>
      <c r="U18" s="166">
        <v>0</v>
      </c>
      <c r="V18" s="166">
        <v>0</v>
      </c>
      <c r="W18" s="166">
        <v>0</v>
      </c>
      <c r="X18" s="166">
        <v>0</v>
      </c>
      <c r="Y18" s="166">
        <v>0</v>
      </c>
      <c r="Z18" s="166">
        <v>0</v>
      </c>
      <c r="AA18" s="167">
        <v>0</v>
      </c>
      <c r="AB18" s="168">
        <v>0</v>
      </c>
      <c r="AC18" s="166">
        <v>0</v>
      </c>
      <c r="AD18" s="166">
        <v>0</v>
      </c>
      <c r="AE18" s="166">
        <v>0</v>
      </c>
      <c r="AF18" s="166">
        <v>0</v>
      </c>
      <c r="AG18" s="166">
        <v>0</v>
      </c>
      <c r="AH18" s="166">
        <v>0</v>
      </c>
      <c r="AI18" s="166">
        <v>0</v>
      </c>
      <c r="AJ18" s="166">
        <v>0</v>
      </c>
      <c r="AK18" s="166">
        <v>0</v>
      </c>
      <c r="AL18" s="166">
        <v>0</v>
      </c>
      <c r="AM18" s="167">
        <v>0</v>
      </c>
      <c r="AP18" s="47"/>
      <c r="AQ18" s="47"/>
      <c r="AR18" s="159" t="s">
        <v>65</v>
      </c>
      <c r="AS18" s="164">
        <v>0</v>
      </c>
      <c r="AT18" s="166">
        <v>0</v>
      </c>
      <c r="AU18" s="166">
        <v>0</v>
      </c>
      <c r="AV18" s="166">
        <v>0</v>
      </c>
      <c r="AW18" s="166">
        <v>0</v>
      </c>
      <c r="AX18" s="166">
        <v>0</v>
      </c>
      <c r="AY18" s="166">
        <v>0</v>
      </c>
      <c r="AZ18" s="166">
        <v>0</v>
      </c>
      <c r="BA18" s="166">
        <v>0</v>
      </c>
      <c r="BB18" s="166">
        <v>0</v>
      </c>
      <c r="BC18" s="166">
        <v>0.99498743710661997</v>
      </c>
      <c r="BD18" s="166">
        <v>0</v>
      </c>
      <c r="BE18" s="166">
        <v>0</v>
      </c>
      <c r="BF18" s="166">
        <v>0</v>
      </c>
      <c r="BG18" s="166">
        <v>0</v>
      </c>
      <c r="BH18" s="166">
        <v>0</v>
      </c>
      <c r="BI18" s="166">
        <v>0</v>
      </c>
      <c r="BJ18" s="166">
        <v>0</v>
      </c>
      <c r="BK18" s="166">
        <v>0</v>
      </c>
      <c r="BL18" s="166">
        <v>0</v>
      </c>
      <c r="BM18" s="166">
        <v>0</v>
      </c>
      <c r="BN18" s="167">
        <v>0</v>
      </c>
      <c r="BO18" s="168">
        <v>0</v>
      </c>
      <c r="BP18" s="166">
        <v>0</v>
      </c>
      <c r="BQ18" s="166">
        <v>0</v>
      </c>
      <c r="BR18" s="166">
        <v>0</v>
      </c>
      <c r="BS18" s="166">
        <v>0</v>
      </c>
      <c r="BT18" s="166">
        <v>0</v>
      </c>
      <c r="BU18" s="166">
        <v>0</v>
      </c>
      <c r="BV18" s="166">
        <v>0</v>
      </c>
      <c r="BW18" s="166">
        <v>0</v>
      </c>
      <c r="BX18" s="166">
        <v>0</v>
      </c>
      <c r="BY18" s="166">
        <v>0</v>
      </c>
      <c r="BZ18" s="167">
        <v>0</v>
      </c>
    </row>
    <row r="19" spans="3:78" ht="19.95" customHeight="1" x14ac:dyDescent="0.3">
      <c r="C19" s="47"/>
      <c r="D19" s="47"/>
      <c r="E19" s="159" t="s">
        <v>122</v>
      </c>
      <c r="F19" s="164">
        <v>0</v>
      </c>
      <c r="G19" s="166">
        <v>0</v>
      </c>
      <c r="H19" s="166">
        <v>0</v>
      </c>
      <c r="I19" s="166">
        <v>0</v>
      </c>
      <c r="J19" s="166">
        <v>0</v>
      </c>
      <c r="K19" s="166">
        <v>0</v>
      </c>
      <c r="L19" s="166">
        <v>0</v>
      </c>
      <c r="M19" s="166">
        <v>0</v>
      </c>
      <c r="N19" s="166">
        <v>0</v>
      </c>
      <c r="O19" s="166">
        <v>0</v>
      </c>
      <c r="P19" s="166">
        <v>0</v>
      </c>
      <c r="Q19" s="166">
        <v>1</v>
      </c>
      <c r="R19" s="166">
        <v>0.1</v>
      </c>
      <c r="S19" s="166">
        <v>0</v>
      </c>
      <c r="T19" s="166">
        <v>0</v>
      </c>
      <c r="U19" s="166">
        <v>0</v>
      </c>
      <c r="V19" s="166">
        <v>0</v>
      </c>
      <c r="W19" s="166">
        <v>0</v>
      </c>
      <c r="X19" s="166">
        <v>0</v>
      </c>
      <c r="Y19" s="166">
        <v>0</v>
      </c>
      <c r="Z19" s="166">
        <v>0</v>
      </c>
      <c r="AA19" s="167">
        <v>0</v>
      </c>
      <c r="AB19" s="168">
        <v>0</v>
      </c>
      <c r="AC19" s="166">
        <v>0</v>
      </c>
      <c r="AD19" s="166">
        <v>0</v>
      </c>
      <c r="AE19" s="166">
        <v>0</v>
      </c>
      <c r="AF19" s="166">
        <v>0</v>
      </c>
      <c r="AG19" s="166">
        <v>0</v>
      </c>
      <c r="AH19" s="166">
        <v>0</v>
      </c>
      <c r="AI19" s="166">
        <v>0</v>
      </c>
      <c r="AJ19" s="166">
        <v>0</v>
      </c>
      <c r="AK19" s="166">
        <v>0</v>
      </c>
      <c r="AL19" s="166">
        <v>0</v>
      </c>
      <c r="AM19" s="167">
        <v>0</v>
      </c>
      <c r="AP19" s="47"/>
      <c r="AQ19" s="47"/>
      <c r="AR19" s="159" t="s">
        <v>122</v>
      </c>
      <c r="AS19" s="164">
        <v>0</v>
      </c>
      <c r="AT19" s="166">
        <v>0</v>
      </c>
      <c r="AU19" s="166">
        <v>0</v>
      </c>
      <c r="AV19" s="166">
        <v>0</v>
      </c>
      <c r="AW19" s="166">
        <v>0</v>
      </c>
      <c r="AX19" s="166">
        <v>0</v>
      </c>
      <c r="AY19" s="166">
        <v>0</v>
      </c>
      <c r="AZ19" s="166">
        <v>0</v>
      </c>
      <c r="BA19" s="166">
        <v>0</v>
      </c>
      <c r="BB19" s="166">
        <v>0</v>
      </c>
      <c r="BC19" s="166">
        <v>0</v>
      </c>
      <c r="BD19" s="166">
        <v>1</v>
      </c>
      <c r="BE19" s="166">
        <v>0.1</v>
      </c>
      <c r="BF19" s="166">
        <v>0</v>
      </c>
      <c r="BG19" s="166">
        <v>0</v>
      </c>
      <c r="BH19" s="166">
        <v>0</v>
      </c>
      <c r="BI19" s="166">
        <v>0</v>
      </c>
      <c r="BJ19" s="166">
        <v>0</v>
      </c>
      <c r="BK19" s="166">
        <v>0</v>
      </c>
      <c r="BL19" s="166">
        <v>0</v>
      </c>
      <c r="BM19" s="166">
        <v>0</v>
      </c>
      <c r="BN19" s="167">
        <v>0</v>
      </c>
      <c r="BO19" s="168">
        <v>0</v>
      </c>
      <c r="BP19" s="166">
        <v>0</v>
      </c>
      <c r="BQ19" s="166">
        <v>0</v>
      </c>
      <c r="BR19" s="166">
        <v>0</v>
      </c>
      <c r="BS19" s="166">
        <v>0</v>
      </c>
      <c r="BT19" s="166">
        <v>0</v>
      </c>
      <c r="BU19" s="166">
        <v>0</v>
      </c>
      <c r="BV19" s="166">
        <v>0</v>
      </c>
      <c r="BW19" s="166">
        <v>0</v>
      </c>
      <c r="BX19" s="166">
        <v>0</v>
      </c>
      <c r="BY19" s="166">
        <v>0</v>
      </c>
      <c r="BZ19" s="167">
        <v>0</v>
      </c>
    </row>
    <row r="20" spans="3:78" ht="19.95" customHeight="1" x14ac:dyDescent="0.3">
      <c r="C20" s="47"/>
      <c r="D20" s="47"/>
      <c r="E20" s="159" t="s">
        <v>126</v>
      </c>
      <c r="F20" s="164">
        <v>0</v>
      </c>
      <c r="G20" s="166">
        <v>0</v>
      </c>
      <c r="H20" s="166">
        <v>0</v>
      </c>
      <c r="I20" s="166">
        <v>0</v>
      </c>
      <c r="J20" s="166">
        <v>0</v>
      </c>
      <c r="K20" s="166">
        <v>0</v>
      </c>
      <c r="L20" s="166">
        <v>0</v>
      </c>
      <c r="M20" s="166">
        <v>0</v>
      </c>
      <c r="N20" s="166">
        <v>0</v>
      </c>
      <c r="O20" s="166">
        <v>0</v>
      </c>
      <c r="P20" s="166">
        <v>0</v>
      </c>
      <c r="Q20" s="166">
        <v>0.1</v>
      </c>
      <c r="R20" s="166">
        <v>1</v>
      </c>
      <c r="S20" s="166">
        <v>0</v>
      </c>
      <c r="T20" s="166">
        <v>0</v>
      </c>
      <c r="U20" s="166">
        <v>0</v>
      </c>
      <c r="V20" s="166">
        <v>0</v>
      </c>
      <c r="W20" s="166">
        <v>0</v>
      </c>
      <c r="X20" s="166">
        <v>0</v>
      </c>
      <c r="Y20" s="166">
        <v>0</v>
      </c>
      <c r="Z20" s="166">
        <v>0</v>
      </c>
      <c r="AA20" s="167">
        <v>0</v>
      </c>
      <c r="AB20" s="168">
        <v>0</v>
      </c>
      <c r="AC20" s="166">
        <v>0</v>
      </c>
      <c r="AD20" s="166">
        <v>0</v>
      </c>
      <c r="AE20" s="166">
        <v>0</v>
      </c>
      <c r="AF20" s="166">
        <v>0</v>
      </c>
      <c r="AG20" s="166">
        <v>0</v>
      </c>
      <c r="AH20" s="166">
        <v>0</v>
      </c>
      <c r="AI20" s="166">
        <v>0</v>
      </c>
      <c r="AJ20" s="166">
        <v>0</v>
      </c>
      <c r="AK20" s="166">
        <v>0</v>
      </c>
      <c r="AL20" s="166">
        <v>0</v>
      </c>
      <c r="AM20" s="167">
        <v>0</v>
      </c>
      <c r="AP20" s="47"/>
      <c r="AQ20" s="47"/>
      <c r="AR20" s="159" t="s">
        <v>126</v>
      </c>
      <c r="AS20" s="164">
        <v>0</v>
      </c>
      <c r="AT20" s="166">
        <v>0</v>
      </c>
      <c r="AU20" s="166">
        <v>0</v>
      </c>
      <c r="AV20" s="166">
        <v>0</v>
      </c>
      <c r="AW20" s="166">
        <v>0</v>
      </c>
      <c r="AX20" s="166">
        <v>0</v>
      </c>
      <c r="AY20" s="166">
        <v>0</v>
      </c>
      <c r="AZ20" s="166">
        <v>0</v>
      </c>
      <c r="BA20" s="166">
        <v>0</v>
      </c>
      <c r="BB20" s="166">
        <v>0</v>
      </c>
      <c r="BC20" s="166">
        <v>0</v>
      </c>
      <c r="BD20" s="166">
        <v>0</v>
      </c>
      <c r="BE20" s="166">
        <v>0.99498743710661997</v>
      </c>
      <c r="BF20" s="166">
        <v>0</v>
      </c>
      <c r="BG20" s="166">
        <v>0</v>
      </c>
      <c r="BH20" s="166">
        <v>0</v>
      </c>
      <c r="BI20" s="166">
        <v>0</v>
      </c>
      <c r="BJ20" s="166">
        <v>0</v>
      </c>
      <c r="BK20" s="166">
        <v>0</v>
      </c>
      <c r="BL20" s="166">
        <v>0</v>
      </c>
      <c r="BM20" s="166">
        <v>0</v>
      </c>
      <c r="BN20" s="167">
        <v>0</v>
      </c>
      <c r="BO20" s="168">
        <v>0</v>
      </c>
      <c r="BP20" s="166">
        <v>0</v>
      </c>
      <c r="BQ20" s="166">
        <v>0</v>
      </c>
      <c r="BR20" s="166">
        <v>0</v>
      </c>
      <c r="BS20" s="166">
        <v>0</v>
      </c>
      <c r="BT20" s="166">
        <v>0</v>
      </c>
      <c r="BU20" s="166">
        <v>0</v>
      </c>
      <c r="BV20" s="166">
        <v>0</v>
      </c>
      <c r="BW20" s="166">
        <v>0</v>
      </c>
      <c r="BX20" s="166">
        <v>0</v>
      </c>
      <c r="BY20" s="166">
        <v>0</v>
      </c>
      <c r="BZ20" s="167">
        <v>0</v>
      </c>
    </row>
    <row r="21" spans="3:78" ht="19.95" customHeight="1" x14ac:dyDescent="0.3">
      <c r="C21" s="47"/>
      <c r="D21" s="47"/>
      <c r="E21" s="159" t="s">
        <v>124</v>
      </c>
      <c r="F21" s="164">
        <v>0</v>
      </c>
      <c r="G21" s="166">
        <v>0</v>
      </c>
      <c r="H21" s="166">
        <v>0</v>
      </c>
      <c r="I21" s="166">
        <v>0</v>
      </c>
      <c r="J21" s="166">
        <v>0</v>
      </c>
      <c r="K21" s="166">
        <v>0</v>
      </c>
      <c r="L21" s="166">
        <v>0</v>
      </c>
      <c r="M21" s="166">
        <v>0</v>
      </c>
      <c r="N21" s="166">
        <v>0</v>
      </c>
      <c r="O21" s="166">
        <v>0</v>
      </c>
      <c r="P21" s="166">
        <v>0</v>
      </c>
      <c r="Q21" s="166">
        <v>0</v>
      </c>
      <c r="R21" s="166">
        <v>0</v>
      </c>
      <c r="S21" s="166">
        <v>1</v>
      </c>
      <c r="T21" s="166">
        <v>0</v>
      </c>
      <c r="U21" s="166">
        <v>0</v>
      </c>
      <c r="V21" s="166">
        <v>0</v>
      </c>
      <c r="W21" s="166">
        <v>0.02</v>
      </c>
      <c r="X21" s="166">
        <v>0</v>
      </c>
      <c r="Y21" s="166">
        <v>0</v>
      </c>
      <c r="Z21" s="166">
        <v>0</v>
      </c>
      <c r="AA21" s="167">
        <v>0</v>
      </c>
      <c r="AB21" s="168">
        <v>0</v>
      </c>
      <c r="AC21" s="166">
        <v>0</v>
      </c>
      <c r="AD21" s="166">
        <v>0</v>
      </c>
      <c r="AE21" s="166">
        <v>0</v>
      </c>
      <c r="AF21" s="166">
        <v>0</v>
      </c>
      <c r="AG21" s="166">
        <v>0</v>
      </c>
      <c r="AH21" s="166">
        <v>0</v>
      </c>
      <c r="AI21" s="166">
        <v>0</v>
      </c>
      <c r="AJ21" s="166">
        <v>0</v>
      </c>
      <c r="AK21" s="166">
        <v>0</v>
      </c>
      <c r="AL21" s="166">
        <v>0</v>
      </c>
      <c r="AM21" s="167">
        <v>0</v>
      </c>
      <c r="AP21" s="47"/>
      <c r="AQ21" s="47"/>
      <c r="AR21" s="159" t="s">
        <v>124</v>
      </c>
      <c r="AS21" s="164">
        <v>0</v>
      </c>
      <c r="AT21" s="166">
        <v>0</v>
      </c>
      <c r="AU21" s="166">
        <v>0</v>
      </c>
      <c r="AV21" s="166">
        <v>0</v>
      </c>
      <c r="AW21" s="166">
        <v>0</v>
      </c>
      <c r="AX21" s="166">
        <v>0</v>
      </c>
      <c r="AY21" s="166">
        <v>0</v>
      </c>
      <c r="AZ21" s="166">
        <v>0</v>
      </c>
      <c r="BA21" s="166">
        <v>0</v>
      </c>
      <c r="BB21" s="166">
        <v>0</v>
      </c>
      <c r="BC21" s="166">
        <v>0</v>
      </c>
      <c r="BD21" s="166">
        <v>0</v>
      </c>
      <c r="BE21" s="166">
        <v>0</v>
      </c>
      <c r="BF21" s="166">
        <v>1</v>
      </c>
      <c r="BG21" s="166">
        <v>0</v>
      </c>
      <c r="BH21" s="166">
        <v>0</v>
      </c>
      <c r="BI21" s="166">
        <v>0</v>
      </c>
      <c r="BJ21" s="166">
        <v>0.02</v>
      </c>
      <c r="BK21" s="166">
        <v>0</v>
      </c>
      <c r="BL21" s="166">
        <v>0</v>
      </c>
      <c r="BM21" s="166">
        <v>0</v>
      </c>
      <c r="BN21" s="167">
        <v>0</v>
      </c>
      <c r="BO21" s="168">
        <v>0</v>
      </c>
      <c r="BP21" s="166">
        <v>0</v>
      </c>
      <c r="BQ21" s="166">
        <v>0</v>
      </c>
      <c r="BR21" s="166">
        <v>0</v>
      </c>
      <c r="BS21" s="166">
        <v>0</v>
      </c>
      <c r="BT21" s="166">
        <v>0</v>
      </c>
      <c r="BU21" s="166">
        <v>0</v>
      </c>
      <c r="BV21" s="166">
        <v>0</v>
      </c>
      <c r="BW21" s="166">
        <v>0</v>
      </c>
      <c r="BX21" s="166">
        <v>0</v>
      </c>
      <c r="BY21" s="166">
        <v>0</v>
      </c>
      <c r="BZ21" s="167">
        <v>0</v>
      </c>
    </row>
    <row r="22" spans="3:78" ht="19.95" customHeight="1" x14ac:dyDescent="0.3">
      <c r="C22" s="47"/>
      <c r="D22" s="47"/>
      <c r="E22" s="159" t="s">
        <v>182</v>
      </c>
      <c r="F22" s="164">
        <v>0</v>
      </c>
      <c r="G22" s="166">
        <v>0</v>
      </c>
      <c r="H22" s="166">
        <v>0</v>
      </c>
      <c r="I22" s="166">
        <v>0</v>
      </c>
      <c r="J22" s="166">
        <v>0</v>
      </c>
      <c r="K22" s="166">
        <v>0</v>
      </c>
      <c r="L22" s="166">
        <v>0</v>
      </c>
      <c r="M22" s="166">
        <v>0</v>
      </c>
      <c r="N22" s="166">
        <v>0</v>
      </c>
      <c r="O22" s="166">
        <v>0</v>
      </c>
      <c r="P22" s="166">
        <v>0</v>
      </c>
      <c r="Q22" s="166">
        <v>0</v>
      </c>
      <c r="R22" s="166">
        <v>0</v>
      </c>
      <c r="S22" s="166">
        <v>0</v>
      </c>
      <c r="T22" s="166">
        <v>1</v>
      </c>
      <c r="U22" s="166">
        <v>0</v>
      </c>
      <c r="V22" s="166">
        <v>0</v>
      </c>
      <c r="W22" s="166">
        <v>0</v>
      </c>
      <c r="X22" s="166">
        <v>0</v>
      </c>
      <c r="Y22" s="166">
        <v>0</v>
      </c>
      <c r="Z22" s="166">
        <v>0</v>
      </c>
      <c r="AA22" s="167">
        <v>0</v>
      </c>
      <c r="AB22" s="168">
        <v>0</v>
      </c>
      <c r="AC22" s="166">
        <v>0</v>
      </c>
      <c r="AD22" s="166">
        <v>0</v>
      </c>
      <c r="AE22" s="166">
        <v>0</v>
      </c>
      <c r="AF22" s="166">
        <v>0</v>
      </c>
      <c r="AG22" s="166">
        <v>0</v>
      </c>
      <c r="AH22" s="166">
        <v>0</v>
      </c>
      <c r="AI22" s="166">
        <v>0</v>
      </c>
      <c r="AJ22" s="166">
        <v>0</v>
      </c>
      <c r="AK22" s="166">
        <v>0</v>
      </c>
      <c r="AL22" s="166">
        <v>0</v>
      </c>
      <c r="AM22" s="167">
        <v>0</v>
      </c>
      <c r="AP22" s="47"/>
      <c r="AQ22" s="47"/>
      <c r="AR22" s="159" t="s">
        <v>182</v>
      </c>
      <c r="AS22" s="164">
        <v>0</v>
      </c>
      <c r="AT22" s="166">
        <v>0</v>
      </c>
      <c r="AU22" s="166">
        <v>0</v>
      </c>
      <c r="AV22" s="166">
        <v>0</v>
      </c>
      <c r="AW22" s="166">
        <v>0</v>
      </c>
      <c r="AX22" s="166">
        <v>0</v>
      </c>
      <c r="AY22" s="166">
        <v>0</v>
      </c>
      <c r="AZ22" s="166">
        <v>0</v>
      </c>
      <c r="BA22" s="166">
        <v>0</v>
      </c>
      <c r="BB22" s="166">
        <v>0</v>
      </c>
      <c r="BC22" s="166">
        <v>0</v>
      </c>
      <c r="BD22" s="166">
        <v>0</v>
      </c>
      <c r="BE22" s="166">
        <v>0</v>
      </c>
      <c r="BF22" s="166">
        <v>0</v>
      </c>
      <c r="BG22" s="166">
        <v>1</v>
      </c>
      <c r="BH22" s="166">
        <v>0</v>
      </c>
      <c r="BI22" s="166">
        <v>0</v>
      </c>
      <c r="BJ22" s="166">
        <v>0</v>
      </c>
      <c r="BK22" s="166">
        <v>0</v>
      </c>
      <c r="BL22" s="166">
        <v>0</v>
      </c>
      <c r="BM22" s="166">
        <v>0</v>
      </c>
      <c r="BN22" s="167">
        <v>0</v>
      </c>
      <c r="BO22" s="168">
        <v>0</v>
      </c>
      <c r="BP22" s="166">
        <v>0</v>
      </c>
      <c r="BQ22" s="166">
        <v>0</v>
      </c>
      <c r="BR22" s="166">
        <v>0</v>
      </c>
      <c r="BS22" s="166">
        <v>0</v>
      </c>
      <c r="BT22" s="166">
        <v>0</v>
      </c>
      <c r="BU22" s="166">
        <v>0</v>
      </c>
      <c r="BV22" s="166">
        <v>0</v>
      </c>
      <c r="BW22" s="166">
        <v>0</v>
      </c>
      <c r="BX22" s="166">
        <v>0</v>
      </c>
      <c r="BY22" s="166">
        <v>0</v>
      </c>
      <c r="BZ22" s="167">
        <v>0</v>
      </c>
    </row>
    <row r="23" spans="3:78" ht="19.95" customHeight="1" x14ac:dyDescent="0.3">
      <c r="C23" s="47"/>
      <c r="D23" s="47"/>
      <c r="E23" s="159" t="s">
        <v>3</v>
      </c>
      <c r="F23" s="164">
        <v>0</v>
      </c>
      <c r="G23" s="166">
        <v>0</v>
      </c>
      <c r="H23" s="166">
        <v>0</v>
      </c>
      <c r="I23" s="166">
        <v>0</v>
      </c>
      <c r="J23" s="166">
        <v>0</v>
      </c>
      <c r="K23" s="166">
        <v>0</v>
      </c>
      <c r="L23" s="166">
        <v>0.01</v>
      </c>
      <c r="M23" s="166">
        <v>0</v>
      </c>
      <c r="N23" s="166">
        <v>0</v>
      </c>
      <c r="O23" s="166">
        <v>0</v>
      </c>
      <c r="P23" s="166">
        <v>0</v>
      </c>
      <c r="Q23" s="166">
        <v>0</v>
      </c>
      <c r="R23" s="166">
        <v>0</v>
      </c>
      <c r="S23" s="166">
        <v>0</v>
      </c>
      <c r="T23" s="166">
        <v>0</v>
      </c>
      <c r="U23" s="166">
        <v>1</v>
      </c>
      <c r="V23" s="166">
        <v>0</v>
      </c>
      <c r="W23" s="166">
        <v>0</v>
      </c>
      <c r="X23" s="166">
        <v>0</v>
      </c>
      <c r="Y23" s="166">
        <v>0.1</v>
      </c>
      <c r="Z23" s="166">
        <v>0</v>
      </c>
      <c r="AA23" s="167">
        <v>0</v>
      </c>
      <c r="AB23" s="168">
        <v>0</v>
      </c>
      <c r="AC23" s="166">
        <v>0</v>
      </c>
      <c r="AD23" s="166">
        <v>0</v>
      </c>
      <c r="AE23" s="166">
        <v>0</v>
      </c>
      <c r="AF23" s="166">
        <v>0</v>
      </c>
      <c r="AG23" s="166">
        <v>0</v>
      </c>
      <c r="AH23" s="166">
        <v>0</v>
      </c>
      <c r="AI23" s="166">
        <v>0</v>
      </c>
      <c r="AJ23" s="166">
        <v>0</v>
      </c>
      <c r="AK23" s="166">
        <v>0</v>
      </c>
      <c r="AL23" s="166">
        <v>0</v>
      </c>
      <c r="AM23" s="167">
        <v>0</v>
      </c>
      <c r="AP23" s="47"/>
      <c r="AQ23" s="47"/>
      <c r="AR23" s="159" t="s">
        <v>3</v>
      </c>
      <c r="AS23" s="164">
        <v>0</v>
      </c>
      <c r="AT23" s="166">
        <v>0</v>
      </c>
      <c r="AU23" s="166">
        <v>0</v>
      </c>
      <c r="AV23" s="166">
        <v>0</v>
      </c>
      <c r="AW23" s="166">
        <v>0</v>
      </c>
      <c r="AX23" s="166">
        <v>0</v>
      </c>
      <c r="AY23" s="166">
        <v>0</v>
      </c>
      <c r="AZ23" s="166">
        <v>0</v>
      </c>
      <c r="BA23" s="166">
        <v>0</v>
      </c>
      <c r="BB23" s="166">
        <v>0</v>
      </c>
      <c r="BC23" s="166">
        <v>0</v>
      </c>
      <c r="BD23" s="166">
        <v>0</v>
      </c>
      <c r="BE23" s="166">
        <v>0</v>
      </c>
      <c r="BF23" s="166">
        <v>0</v>
      </c>
      <c r="BG23" s="166">
        <v>0</v>
      </c>
      <c r="BH23" s="166">
        <v>0.99994999874993751</v>
      </c>
      <c r="BI23" s="166">
        <v>0</v>
      </c>
      <c r="BJ23" s="166">
        <v>0</v>
      </c>
      <c r="BK23" s="166">
        <v>0</v>
      </c>
      <c r="BL23" s="166">
        <v>9.9904995374656219E-2</v>
      </c>
      <c r="BM23" s="166">
        <v>0</v>
      </c>
      <c r="BN23" s="167">
        <v>0</v>
      </c>
      <c r="BO23" s="168">
        <v>0</v>
      </c>
      <c r="BP23" s="166">
        <v>0</v>
      </c>
      <c r="BQ23" s="166">
        <v>0</v>
      </c>
      <c r="BR23" s="166">
        <v>0</v>
      </c>
      <c r="BS23" s="166">
        <v>0</v>
      </c>
      <c r="BT23" s="166">
        <v>0</v>
      </c>
      <c r="BU23" s="166">
        <v>0</v>
      </c>
      <c r="BV23" s="166">
        <v>0</v>
      </c>
      <c r="BW23" s="166">
        <v>0</v>
      </c>
      <c r="BX23" s="166">
        <v>0</v>
      </c>
      <c r="BY23" s="166">
        <v>0</v>
      </c>
      <c r="BZ23" s="167">
        <v>0</v>
      </c>
    </row>
    <row r="24" spans="3:78" ht="19.95" customHeight="1" x14ac:dyDescent="0.3">
      <c r="C24" s="47"/>
      <c r="D24" s="47"/>
      <c r="E24" s="159" t="s">
        <v>71</v>
      </c>
      <c r="F24" s="164">
        <v>0</v>
      </c>
      <c r="G24" s="166">
        <v>0</v>
      </c>
      <c r="H24" s="166">
        <v>0</v>
      </c>
      <c r="I24" s="166">
        <v>0</v>
      </c>
      <c r="J24" s="166">
        <v>0</v>
      </c>
      <c r="K24" s="166">
        <v>0</v>
      </c>
      <c r="L24" s="166">
        <v>0</v>
      </c>
      <c r="M24" s="166">
        <v>0</v>
      </c>
      <c r="N24" s="166">
        <v>0</v>
      </c>
      <c r="O24" s="166">
        <v>0</v>
      </c>
      <c r="P24" s="166">
        <v>0</v>
      </c>
      <c r="Q24" s="166">
        <v>0</v>
      </c>
      <c r="R24" s="166">
        <v>0</v>
      </c>
      <c r="S24" s="166">
        <v>0</v>
      </c>
      <c r="T24" s="166">
        <v>0</v>
      </c>
      <c r="U24" s="166">
        <v>0</v>
      </c>
      <c r="V24" s="166">
        <v>1</v>
      </c>
      <c r="W24" s="166">
        <v>0.05</v>
      </c>
      <c r="X24" s="166">
        <v>0.05</v>
      </c>
      <c r="Y24" s="166">
        <v>0</v>
      </c>
      <c r="Z24" s="166">
        <v>0</v>
      </c>
      <c r="AA24" s="167">
        <v>0</v>
      </c>
      <c r="AB24" s="168">
        <v>0</v>
      </c>
      <c r="AC24" s="166">
        <v>0</v>
      </c>
      <c r="AD24" s="166">
        <v>0</v>
      </c>
      <c r="AE24" s="166">
        <v>0</v>
      </c>
      <c r="AF24" s="166">
        <v>0</v>
      </c>
      <c r="AG24" s="166">
        <v>0</v>
      </c>
      <c r="AH24" s="166">
        <v>0</v>
      </c>
      <c r="AI24" s="166">
        <v>0</v>
      </c>
      <c r="AJ24" s="166">
        <v>0</v>
      </c>
      <c r="AK24" s="166">
        <v>0</v>
      </c>
      <c r="AL24" s="166">
        <v>0</v>
      </c>
      <c r="AM24" s="167">
        <v>0</v>
      </c>
      <c r="AP24" s="47"/>
      <c r="AQ24" s="47"/>
      <c r="AR24" s="159" t="s">
        <v>71</v>
      </c>
      <c r="AS24" s="164">
        <v>0</v>
      </c>
      <c r="AT24" s="166">
        <v>0</v>
      </c>
      <c r="AU24" s="166">
        <v>0</v>
      </c>
      <c r="AV24" s="166">
        <v>0</v>
      </c>
      <c r="AW24" s="166">
        <v>0</v>
      </c>
      <c r="AX24" s="166">
        <v>0</v>
      </c>
      <c r="AY24" s="166">
        <v>0</v>
      </c>
      <c r="AZ24" s="166">
        <v>0</v>
      </c>
      <c r="BA24" s="166">
        <v>0</v>
      </c>
      <c r="BB24" s="166">
        <v>0</v>
      </c>
      <c r="BC24" s="166">
        <v>0</v>
      </c>
      <c r="BD24" s="166">
        <v>0</v>
      </c>
      <c r="BE24" s="166">
        <v>0</v>
      </c>
      <c r="BF24" s="166">
        <v>0</v>
      </c>
      <c r="BG24" s="166">
        <v>0</v>
      </c>
      <c r="BH24" s="166">
        <v>0</v>
      </c>
      <c r="BI24" s="166">
        <v>1</v>
      </c>
      <c r="BJ24" s="166">
        <v>0.05</v>
      </c>
      <c r="BK24" s="166">
        <v>0.05</v>
      </c>
      <c r="BL24" s="166">
        <v>0</v>
      </c>
      <c r="BM24" s="166">
        <v>0</v>
      </c>
      <c r="BN24" s="167">
        <v>0</v>
      </c>
      <c r="BO24" s="168">
        <v>0</v>
      </c>
      <c r="BP24" s="166">
        <v>0</v>
      </c>
      <c r="BQ24" s="166">
        <v>0</v>
      </c>
      <c r="BR24" s="166">
        <v>0</v>
      </c>
      <c r="BS24" s="166">
        <v>0</v>
      </c>
      <c r="BT24" s="166">
        <v>0</v>
      </c>
      <c r="BU24" s="166">
        <v>0</v>
      </c>
      <c r="BV24" s="166">
        <v>0</v>
      </c>
      <c r="BW24" s="166">
        <v>0</v>
      </c>
      <c r="BX24" s="166">
        <v>0</v>
      </c>
      <c r="BY24" s="166">
        <v>0</v>
      </c>
      <c r="BZ24" s="167">
        <v>0</v>
      </c>
    </row>
    <row r="25" spans="3:78" ht="19.95" customHeight="1" x14ac:dyDescent="0.3">
      <c r="C25" s="47"/>
      <c r="D25" s="47"/>
      <c r="E25" s="159" t="s">
        <v>72</v>
      </c>
      <c r="F25" s="164">
        <v>0</v>
      </c>
      <c r="G25" s="166">
        <v>0</v>
      </c>
      <c r="H25" s="166">
        <v>0</v>
      </c>
      <c r="I25" s="166">
        <v>0</v>
      </c>
      <c r="J25" s="166">
        <v>0</v>
      </c>
      <c r="K25" s="166">
        <v>0</v>
      </c>
      <c r="L25" s="166">
        <v>0</v>
      </c>
      <c r="M25" s="166">
        <v>0</v>
      </c>
      <c r="N25" s="166">
        <v>0</v>
      </c>
      <c r="O25" s="166">
        <v>0</v>
      </c>
      <c r="P25" s="166">
        <v>0</v>
      </c>
      <c r="Q25" s="166">
        <v>0</v>
      </c>
      <c r="R25" s="166">
        <v>0</v>
      </c>
      <c r="S25" s="166">
        <v>0.02</v>
      </c>
      <c r="T25" s="166">
        <v>0</v>
      </c>
      <c r="U25" s="166">
        <v>0</v>
      </c>
      <c r="V25" s="166">
        <v>0.05</v>
      </c>
      <c r="W25" s="166">
        <v>1</v>
      </c>
      <c r="X25" s="166">
        <v>0.1</v>
      </c>
      <c r="Y25" s="166">
        <v>0</v>
      </c>
      <c r="Z25" s="166">
        <v>0</v>
      </c>
      <c r="AA25" s="167">
        <v>0</v>
      </c>
      <c r="AB25" s="168">
        <v>0</v>
      </c>
      <c r="AC25" s="166">
        <v>0</v>
      </c>
      <c r="AD25" s="166">
        <v>0</v>
      </c>
      <c r="AE25" s="166">
        <v>0</v>
      </c>
      <c r="AF25" s="166">
        <v>0</v>
      </c>
      <c r="AG25" s="166">
        <v>0</v>
      </c>
      <c r="AH25" s="166">
        <v>0</v>
      </c>
      <c r="AI25" s="166">
        <v>0</v>
      </c>
      <c r="AJ25" s="166">
        <v>0</v>
      </c>
      <c r="AK25" s="166">
        <v>0</v>
      </c>
      <c r="AL25" s="166">
        <v>0</v>
      </c>
      <c r="AM25" s="167">
        <v>0</v>
      </c>
      <c r="AP25" s="47"/>
      <c r="AQ25" s="47"/>
      <c r="AR25" s="159" t="s">
        <v>72</v>
      </c>
      <c r="AS25" s="164">
        <v>0</v>
      </c>
      <c r="AT25" s="166">
        <v>0</v>
      </c>
      <c r="AU25" s="166">
        <v>0</v>
      </c>
      <c r="AV25" s="166">
        <v>0</v>
      </c>
      <c r="AW25" s="166">
        <v>0</v>
      </c>
      <c r="AX25" s="166">
        <v>0</v>
      </c>
      <c r="AY25" s="166">
        <v>0</v>
      </c>
      <c r="AZ25" s="166">
        <v>0</v>
      </c>
      <c r="BA25" s="166">
        <v>0</v>
      </c>
      <c r="BB25" s="166">
        <v>0</v>
      </c>
      <c r="BC25" s="166">
        <v>0</v>
      </c>
      <c r="BD25" s="166">
        <v>0</v>
      </c>
      <c r="BE25" s="166">
        <v>0</v>
      </c>
      <c r="BF25" s="166">
        <v>0</v>
      </c>
      <c r="BG25" s="166">
        <v>0</v>
      </c>
      <c r="BH25" s="166">
        <v>0</v>
      </c>
      <c r="BI25" s="166">
        <v>0</v>
      </c>
      <c r="BJ25" s="166">
        <v>0.99854894722291909</v>
      </c>
      <c r="BK25" s="166">
        <v>9.7641683235617907E-2</v>
      </c>
      <c r="BL25" s="166">
        <v>0</v>
      </c>
      <c r="BM25" s="166">
        <v>0</v>
      </c>
      <c r="BN25" s="167">
        <v>0</v>
      </c>
      <c r="BO25" s="168">
        <v>0</v>
      </c>
      <c r="BP25" s="166">
        <v>0</v>
      </c>
      <c r="BQ25" s="166">
        <v>0</v>
      </c>
      <c r="BR25" s="166">
        <v>0</v>
      </c>
      <c r="BS25" s="166">
        <v>0</v>
      </c>
      <c r="BT25" s="166">
        <v>0</v>
      </c>
      <c r="BU25" s="166">
        <v>0</v>
      </c>
      <c r="BV25" s="166">
        <v>0</v>
      </c>
      <c r="BW25" s="166">
        <v>0</v>
      </c>
      <c r="BX25" s="166">
        <v>0</v>
      </c>
      <c r="BY25" s="166">
        <v>0</v>
      </c>
      <c r="BZ25" s="167">
        <v>0</v>
      </c>
    </row>
    <row r="26" spans="3:78" ht="19.95" customHeight="1" x14ac:dyDescent="0.3">
      <c r="C26" s="47"/>
      <c r="D26" s="47"/>
      <c r="E26" s="159" t="s">
        <v>73</v>
      </c>
      <c r="F26" s="164">
        <v>0</v>
      </c>
      <c r="G26" s="166">
        <v>0</v>
      </c>
      <c r="H26" s="166">
        <v>0</v>
      </c>
      <c r="I26" s="166">
        <v>0</v>
      </c>
      <c r="J26" s="166">
        <v>0</v>
      </c>
      <c r="K26" s="166">
        <v>0</v>
      </c>
      <c r="L26" s="166">
        <v>0</v>
      </c>
      <c r="M26" s="166">
        <v>0</v>
      </c>
      <c r="N26" s="166">
        <v>0</v>
      </c>
      <c r="O26" s="166">
        <v>0</v>
      </c>
      <c r="P26" s="166">
        <v>0</v>
      </c>
      <c r="Q26" s="166">
        <v>0</v>
      </c>
      <c r="R26" s="166">
        <v>0</v>
      </c>
      <c r="S26" s="166">
        <v>0</v>
      </c>
      <c r="T26" s="166">
        <v>0</v>
      </c>
      <c r="U26" s="166">
        <v>0</v>
      </c>
      <c r="V26" s="166">
        <v>0.05</v>
      </c>
      <c r="W26" s="166">
        <v>0.1</v>
      </c>
      <c r="X26" s="166">
        <v>1</v>
      </c>
      <c r="Y26" s="166">
        <v>0</v>
      </c>
      <c r="Z26" s="166">
        <v>0</v>
      </c>
      <c r="AA26" s="167">
        <v>0</v>
      </c>
      <c r="AB26" s="168">
        <v>0</v>
      </c>
      <c r="AC26" s="166">
        <v>0</v>
      </c>
      <c r="AD26" s="166">
        <v>0</v>
      </c>
      <c r="AE26" s="166">
        <v>0</v>
      </c>
      <c r="AF26" s="166">
        <v>0</v>
      </c>
      <c r="AG26" s="166">
        <v>0</v>
      </c>
      <c r="AH26" s="166">
        <v>0</v>
      </c>
      <c r="AI26" s="166">
        <v>0</v>
      </c>
      <c r="AJ26" s="166">
        <v>0</v>
      </c>
      <c r="AK26" s="166">
        <v>0</v>
      </c>
      <c r="AL26" s="166">
        <v>0</v>
      </c>
      <c r="AM26" s="167">
        <v>0</v>
      </c>
      <c r="AP26" s="47"/>
      <c r="AQ26" s="47"/>
      <c r="AR26" s="159" t="s">
        <v>73</v>
      </c>
      <c r="AS26" s="164">
        <v>0</v>
      </c>
      <c r="AT26" s="166">
        <v>0</v>
      </c>
      <c r="AU26" s="166">
        <v>0</v>
      </c>
      <c r="AV26" s="166">
        <v>0</v>
      </c>
      <c r="AW26" s="166">
        <v>0</v>
      </c>
      <c r="AX26" s="166">
        <v>0</v>
      </c>
      <c r="AY26" s="166">
        <v>0</v>
      </c>
      <c r="AZ26" s="166">
        <v>0</v>
      </c>
      <c r="BA26" s="166">
        <v>0</v>
      </c>
      <c r="BB26" s="166">
        <v>0</v>
      </c>
      <c r="BC26" s="166">
        <v>0</v>
      </c>
      <c r="BD26" s="166">
        <v>0</v>
      </c>
      <c r="BE26" s="166">
        <v>0</v>
      </c>
      <c r="BF26" s="166">
        <v>0</v>
      </c>
      <c r="BG26" s="166">
        <v>0</v>
      </c>
      <c r="BH26" s="166">
        <v>0</v>
      </c>
      <c r="BI26" s="166">
        <v>0</v>
      </c>
      <c r="BJ26" s="166">
        <v>0</v>
      </c>
      <c r="BK26" s="166">
        <v>0.99396483926490842</v>
      </c>
      <c r="BL26" s="166">
        <v>0</v>
      </c>
      <c r="BM26" s="166">
        <v>0</v>
      </c>
      <c r="BN26" s="167">
        <v>0</v>
      </c>
      <c r="BO26" s="168">
        <v>0</v>
      </c>
      <c r="BP26" s="166">
        <v>0</v>
      </c>
      <c r="BQ26" s="166">
        <v>0</v>
      </c>
      <c r="BR26" s="166">
        <v>0</v>
      </c>
      <c r="BS26" s="166">
        <v>0</v>
      </c>
      <c r="BT26" s="166">
        <v>0</v>
      </c>
      <c r="BU26" s="166">
        <v>0</v>
      </c>
      <c r="BV26" s="166">
        <v>0</v>
      </c>
      <c r="BW26" s="166">
        <v>0</v>
      </c>
      <c r="BX26" s="166">
        <v>0</v>
      </c>
      <c r="BY26" s="166">
        <v>0</v>
      </c>
      <c r="BZ26" s="167">
        <v>0</v>
      </c>
    </row>
    <row r="27" spans="3:78" ht="19.95" customHeight="1" x14ac:dyDescent="0.3">
      <c r="C27" s="47"/>
      <c r="D27" s="47"/>
      <c r="E27" s="159" t="s">
        <v>173</v>
      </c>
      <c r="F27" s="164">
        <v>0</v>
      </c>
      <c r="G27" s="166">
        <v>0</v>
      </c>
      <c r="H27" s="166">
        <v>0</v>
      </c>
      <c r="I27" s="166">
        <v>0</v>
      </c>
      <c r="J27" s="166">
        <v>0</v>
      </c>
      <c r="K27" s="166">
        <v>0</v>
      </c>
      <c r="L27" s="166">
        <v>0.01</v>
      </c>
      <c r="M27" s="166">
        <v>0</v>
      </c>
      <c r="N27" s="166">
        <v>0</v>
      </c>
      <c r="O27" s="166">
        <v>0</v>
      </c>
      <c r="P27" s="166">
        <v>0</v>
      </c>
      <c r="Q27" s="166">
        <v>0</v>
      </c>
      <c r="R27" s="166">
        <v>0</v>
      </c>
      <c r="S27" s="166">
        <v>0</v>
      </c>
      <c r="T27" s="166">
        <v>0</v>
      </c>
      <c r="U27" s="166">
        <v>0.1</v>
      </c>
      <c r="V27" s="166">
        <v>0</v>
      </c>
      <c r="W27" s="166">
        <v>0</v>
      </c>
      <c r="X27" s="166">
        <v>0</v>
      </c>
      <c r="Y27" s="166">
        <v>1</v>
      </c>
      <c r="Z27" s="166">
        <v>0</v>
      </c>
      <c r="AA27" s="167">
        <v>0</v>
      </c>
      <c r="AB27" s="168">
        <v>0</v>
      </c>
      <c r="AC27" s="166">
        <v>0</v>
      </c>
      <c r="AD27" s="166">
        <v>0</v>
      </c>
      <c r="AE27" s="166">
        <v>0</v>
      </c>
      <c r="AF27" s="166">
        <v>0</v>
      </c>
      <c r="AG27" s="166">
        <v>0</v>
      </c>
      <c r="AH27" s="166">
        <v>0</v>
      </c>
      <c r="AI27" s="166">
        <v>0</v>
      </c>
      <c r="AJ27" s="166">
        <v>0</v>
      </c>
      <c r="AK27" s="166">
        <v>0</v>
      </c>
      <c r="AL27" s="166">
        <v>0</v>
      </c>
      <c r="AM27" s="167">
        <v>0</v>
      </c>
      <c r="AP27" s="47"/>
      <c r="AQ27" s="47"/>
      <c r="AR27" s="159" t="s">
        <v>173</v>
      </c>
      <c r="AS27" s="164">
        <v>0</v>
      </c>
      <c r="AT27" s="166">
        <v>0</v>
      </c>
      <c r="AU27" s="166">
        <v>0</v>
      </c>
      <c r="AV27" s="166">
        <v>0</v>
      </c>
      <c r="AW27" s="166">
        <v>0</v>
      </c>
      <c r="AX27" s="166">
        <v>0</v>
      </c>
      <c r="AY27" s="166">
        <v>0</v>
      </c>
      <c r="AZ27" s="166">
        <v>0</v>
      </c>
      <c r="BA27" s="166">
        <v>0</v>
      </c>
      <c r="BB27" s="166">
        <v>0</v>
      </c>
      <c r="BC27" s="166">
        <v>0</v>
      </c>
      <c r="BD27" s="166">
        <v>0</v>
      </c>
      <c r="BE27" s="166">
        <v>0</v>
      </c>
      <c r="BF27" s="166">
        <v>0</v>
      </c>
      <c r="BG27" s="166">
        <v>0</v>
      </c>
      <c r="BH27" s="166">
        <v>0</v>
      </c>
      <c r="BI27" s="166">
        <v>0</v>
      </c>
      <c r="BJ27" s="166">
        <v>0</v>
      </c>
      <c r="BK27" s="166">
        <v>0</v>
      </c>
      <c r="BL27" s="166">
        <v>0.99494672817150864</v>
      </c>
      <c r="BM27" s="166">
        <v>0</v>
      </c>
      <c r="BN27" s="167">
        <v>0</v>
      </c>
      <c r="BO27" s="168">
        <v>0</v>
      </c>
      <c r="BP27" s="166">
        <v>0</v>
      </c>
      <c r="BQ27" s="166">
        <v>0</v>
      </c>
      <c r="BR27" s="166">
        <v>0</v>
      </c>
      <c r="BS27" s="166">
        <v>0</v>
      </c>
      <c r="BT27" s="166">
        <v>0</v>
      </c>
      <c r="BU27" s="166">
        <v>0</v>
      </c>
      <c r="BV27" s="166">
        <v>0</v>
      </c>
      <c r="BW27" s="166">
        <v>0</v>
      </c>
      <c r="BX27" s="166">
        <v>0</v>
      </c>
      <c r="BY27" s="166">
        <v>0</v>
      </c>
      <c r="BZ27" s="167">
        <v>0</v>
      </c>
    </row>
    <row r="28" spans="3:78" ht="19.95" customHeight="1" x14ac:dyDescent="0.3">
      <c r="C28" s="47"/>
      <c r="D28" s="47"/>
      <c r="E28" s="159" t="s">
        <v>131</v>
      </c>
      <c r="F28" s="164">
        <v>0</v>
      </c>
      <c r="G28" s="166">
        <v>0</v>
      </c>
      <c r="H28" s="166">
        <v>0.01</v>
      </c>
      <c r="I28" s="166">
        <v>0.01</v>
      </c>
      <c r="J28" s="166">
        <v>0</v>
      </c>
      <c r="K28" s="166">
        <v>0</v>
      </c>
      <c r="L28" s="166">
        <v>0</v>
      </c>
      <c r="M28" s="166">
        <v>0</v>
      </c>
      <c r="N28" s="166">
        <v>0</v>
      </c>
      <c r="O28" s="166">
        <v>0</v>
      </c>
      <c r="P28" s="166">
        <v>0</v>
      </c>
      <c r="Q28" s="166">
        <v>0</v>
      </c>
      <c r="R28" s="166">
        <v>0</v>
      </c>
      <c r="S28" s="166">
        <v>0</v>
      </c>
      <c r="T28" s="166">
        <v>0</v>
      </c>
      <c r="U28" s="166">
        <v>0</v>
      </c>
      <c r="V28" s="166">
        <v>0</v>
      </c>
      <c r="W28" s="166">
        <v>0</v>
      </c>
      <c r="X28" s="166">
        <v>0</v>
      </c>
      <c r="Y28" s="166">
        <v>0</v>
      </c>
      <c r="Z28" s="166">
        <v>1</v>
      </c>
      <c r="AA28" s="167">
        <v>0</v>
      </c>
      <c r="AB28" s="168">
        <v>0</v>
      </c>
      <c r="AC28" s="166">
        <v>0</v>
      </c>
      <c r="AD28" s="166">
        <v>0</v>
      </c>
      <c r="AE28" s="166">
        <v>0</v>
      </c>
      <c r="AF28" s="166">
        <v>0</v>
      </c>
      <c r="AG28" s="166">
        <v>0</v>
      </c>
      <c r="AH28" s="166">
        <v>0</v>
      </c>
      <c r="AI28" s="166">
        <v>0</v>
      </c>
      <c r="AJ28" s="166">
        <v>0</v>
      </c>
      <c r="AK28" s="166">
        <v>0</v>
      </c>
      <c r="AL28" s="166">
        <v>0</v>
      </c>
      <c r="AM28" s="167">
        <v>0</v>
      </c>
      <c r="AP28" s="47"/>
      <c r="AQ28" s="47"/>
      <c r="AR28" s="159" t="s">
        <v>131</v>
      </c>
      <c r="AS28" s="164">
        <v>0</v>
      </c>
      <c r="AT28" s="166">
        <v>0</v>
      </c>
      <c r="AU28" s="166">
        <v>0</v>
      </c>
      <c r="AV28" s="166">
        <v>0</v>
      </c>
      <c r="AW28" s="166">
        <v>0</v>
      </c>
      <c r="AX28" s="166">
        <v>0</v>
      </c>
      <c r="AY28" s="166">
        <v>0</v>
      </c>
      <c r="AZ28" s="166">
        <v>0</v>
      </c>
      <c r="BA28" s="166">
        <v>0</v>
      </c>
      <c r="BB28" s="166">
        <v>0</v>
      </c>
      <c r="BC28" s="166">
        <v>0</v>
      </c>
      <c r="BD28" s="166">
        <v>0</v>
      </c>
      <c r="BE28" s="166">
        <v>0</v>
      </c>
      <c r="BF28" s="166">
        <v>0</v>
      </c>
      <c r="BG28" s="166">
        <v>0</v>
      </c>
      <c r="BH28" s="166">
        <v>0</v>
      </c>
      <c r="BI28" s="166">
        <v>0</v>
      </c>
      <c r="BJ28" s="166">
        <v>0</v>
      </c>
      <c r="BK28" s="166">
        <v>0</v>
      </c>
      <c r="BL28" s="166">
        <v>0</v>
      </c>
      <c r="BM28" s="166">
        <v>0.99989047018074773</v>
      </c>
      <c r="BN28" s="167">
        <v>-9.5248641183367871E-4</v>
      </c>
      <c r="BO28" s="168">
        <v>0</v>
      </c>
      <c r="BP28" s="166">
        <v>0</v>
      </c>
      <c r="BQ28" s="166">
        <v>0</v>
      </c>
      <c r="BR28" s="166">
        <v>0</v>
      </c>
      <c r="BS28" s="166">
        <v>0</v>
      </c>
      <c r="BT28" s="166">
        <v>0</v>
      </c>
      <c r="BU28" s="166">
        <v>0</v>
      </c>
      <c r="BV28" s="166">
        <v>0</v>
      </c>
      <c r="BW28" s="166">
        <v>0</v>
      </c>
      <c r="BX28" s="166">
        <v>0</v>
      </c>
      <c r="BY28" s="166">
        <v>0</v>
      </c>
      <c r="BZ28" s="167">
        <v>0</v>
      </c>
    </row>
    <row r="29" spans="3:78" ht="19.95" customHeight="1" thickBot="1" x14ac:dyDescent="0.35">
      <c r="C29" s="47"/>
      <c r="D29" s="47"/>
      <c r="E29" s="159" t="s">
        <v>134</v>
      </c>
      <c r="F29" s="165">
        <v>0</v>
      </c>
      <c r="G29" s="169">
        <v>0.2</v>
      </c>
      <c r="H29" s="169">
        <v>0</v>
      </c>
      <c r="I29" s="169">
        <v>0</v>
      </c>
      <c r="J29" s="169">
        <v>0.1</v>
      </c>
      <c r="K29" s="169">
        <v>0</v>
      </c>
      <c r="L29" s="169">
        <v>0</v>
      </c>
      <c r="M29" s="169">
        <v>0</v>
      </c>
      <c r="N29" s="169">
        <v>0</v>
      </c>
      <c r="O29" s="169">
        <v>0</v>
      </c>
      <c r="P29" s="169">
        <v>0</v>
      </c>
      <c r="Q29" s="169">
        <v>0</v>
      </c>
      <c r="R29" s="169">
        <v>0</v>
      </c>
      <c r="S29" s="169">
        <v>0</v>
      </c>
      <c r="T29" s="169">
        <v>0</v>
      </c>
      <c r="U29" s="169">
        <v>0</v>
      </c>
      <c r="V29" s="169">
        <v>0</v>
      </c>
      <c r="W29" s="169">
        <v>0</v>
      </c>
      <c r="X29" s="169">
        <v>0</v>
      </c>
      <c r="Y29" s="169">
        <v>0</v>
      </c>
      <c r="Z29" s="169">
        <v>0</v>
      </c>
      <c r="AA29" s="170">
        <v>1</v>
      </c>
      <c r="AB29" s="168">
        <v>0</v>
      </c>
      <c r="AC29" s="166">
        <v>0</v>
      </c>
      <c r="AD29" s="166">
        <v>0</v>
      </c>
      <c r="AE29" s="166">
        <v>0</v>
      </c>
      <c r="AF29" s="166">
        <v>0</v>
      </c>
      <c r="AG29" s="166">
        <v>0</v>
      </c>
      <c r="AH29" s="166">
        <v>0</v>
      </c>
      <c r="AI29" s="166">
        <v>0</v>
      </c>
      <c r="AJ29" s="166">
        <v>0</v>
      </c>
      <c r="AK29" s="166">
        <v>0</v>
      </c>
      <c r="AL29" s="166">
        <v>0</v>
      </c>
      <c r="AM29" s="167">
        <v>0</v>
      </c>
      <c r="AP29" s="47"/>
      <c r="AQ29" s="47"/>
      <c r="AR29" s="159" t="s">
        <v>134</v>
      </c>
      <c r="AS29" s="165">
        <v>0</v>
      </c>
      <c r="AT29" s="169">
        <v>0</v>
      </c>
      <c r="AU29" s="169">
        <v>0</v>
      </c>
      <c r="AV29" s="169">
        <v>0</v>
      </c>
      <c r="AW29" s="169">
        <v>0</v>
      </c>
      <c r="AX29" s="169">
        <v>0</v>
      </c>
      <c r="AY29" s="169">
        <v>0</v>
      </c>
      <c r="AZ29" s="169">
        <v>0</v>
      </c>
      <c r="BA29" s="169">
        <v>0</v>
      </c>
      <c r="BB29" s="169">
        <v>0</v>
      </c>
      <c r="BC29" s="169">
        <v>0</v>
      </c>
      <c r="BD29" s="169">
        <v>0</v>
      </c>
      <c r="BE29" s="169">
        <v>0</v>
      </c>
      <c r="BF29" s="169">
        <v>0</v>
      </c>
      <c r="BG29" s="169">
        <v>0</v>
      </c>
      <c r="BH29" s="169">
        <v>0</v>
      </c>
      <c r="BI29" s="169">
        <v>0</v>
      </c>
      <c r="BJ29" s="169">
        <v>0</v>
      </c>
      <c r="BK29" s="169">
        <v>0</v>
      </c>
      <c r="BL29" s="169">
        <v>0</v>
      </c>
      <c r="BM29" s="169">
        <v>0</v>
      </c>
      <c r="BN29" s="170">
        <v>0.97076258089255663</v>
      </c>
      <c r="BO29" s="168">
        <v>0</v>
      </c>
      <c r="BP29" s="166">
        <v>0</v>
      </c>
      <c r="BQ29" s="166">
        <v>0</v>
      </c>
      <c r="BR29" s="166">
        <v>0</v>
      </c>
      <c r="BS29" s="166">
        <v>0</v>
      </c>
      <c r="BT29" s="166">
        <v>0</v>
      </c>
      <c r="BU29" s="166">
        <v>0</v>
      </c>
      <c r="BV29" s="166">
        <v>0</v>
      </c>
      <c r="BW29" s="166">
        <v>0</v>
      </c>
      <c r="BX29" s="166">
        <v>0</v>
      </c>
      <c r="BY29" s="166">
        <v>0</v>
      </c>
      <c r="BZ29" s="167">
        <v>0</v>
      </c>
    </row>
    <row r="30" spans="3:78" ht="19.95" customHeight="1" x14ac:dyDescent="0.3">
      <c r="E30" s="171" t="s">
        <v>258</v>
      </c>
      <c r="F30" s="172">
        <v>0</v>
      </c>
      <c r="G30" s="173">
        <v>0</v>
      </c>
      <c r="H30" s="173">
        <v>0</v>
      </c>
      <c r="I30" s="173">
        <v>0</v>
      </c>
      <c r="J30" s="173">
        <v>0</v>
      </c>
      <c r="K30" s="173">
        <v>0</v>
      </c>
      <c r="L30" s="173">
        <v>0</v>
      </c>
      <c r="M30" s="173">
        <v>0</v>
      </c>
      <c r="N30" s="173">
        <v>0</v>
      </c>
      <c r="O30" s="173">
        <v>0</v>
      </c>
      <c r="P30" s="173">
        <v>0</v>
      </c>
      <c r="Q30" s="173">
        <v>0</v>
      </c>
      <c r="R30" s="173">
        <v>0</v>
      </c>
      <c r="S30" s="173">
        <v>0</v>
      </c>
      <c r="T30" s="173">
        <v>0</v>
      </c>
      <c r="U30" s="173">
        <v>0</v>
      </c>
      <c r="V30" s="173">
        <v>0</v>
      </c>
      <c r="W30" s="173">
        <v>0</v>
      </c>
      <c r="X30" s="173">
        <v>0</v>
      </c>
      <c r="Y30" s="173">
        <v>0</v>
      </c>
      <c r="Z30" s="173">
        <v>0</v>
      </c>
      <c r="AA30" s="173">
        <v>0</v>
      </c>
      <c r="AB30" s="166">
        <v>1</v>
      </c>
      <c r="AC30" s="166">
        <v>0</v>
      </c>
      <c r="AD30" s="166">
        <v>0</v>
      </c>
      <c r="AE30" s="166">
        <v>0</v>
      </c>
      <c r="AF30" s="166">
        <v>0</v>
      </c>
      <c r="AG30" s="166">
        <v>0</v>
      </c>
      <c r="AH30" s="166">
        <v>0</v>
      </c>
      <c r="AI30" s="166">
        <v>0</v>
      </c>
      <c r="AJ30" s="166">
        <v>0</v>
      </c>
      <c r="AK30" s="166">
        <v>0</v>
      </c>
      <c r="AL30" s="166">
        <v>0</v>
      </c>
      <c r="AM30" s="167">
        <v>0</v>
      </c>
      <c r="AR30" s="171" t="s">
        <v>258</v>
      </c>
      <c r="AS30" s="172">
        <v>0</v>
      </c>
      <c r="AT30" s="173">
        <v>0</v>
      </c>
      <c r="AU30" s="173">
        <v>0</v>
      </c>
      <c r="AV30" s="173">
        <v>0</v>
      </c>
      <c r="AW30" s="173">
        <v>0</v>
      </c>
      <c r="AX30" s="173">
        <v>0</v>
      </c>
      <c r="AY30" s="173">
        <v>0</v>
      </c>
      <c r="AZ30" s="173">
        <v>0</v>
      </c>
      <c r="BA30" s="173">
        <v>0</v>
      </c>
      <c r="BB30" s="173">
        <v>0</v>
      </c>
      <c r="BC30" s="173">
        <v>0</v>
      </c>
      <c r="BD30" s="173">
        <v>0</v>
      </c>
      <c r="BE30" s="173">
        <v>0</v>
      </c>
      <c r="BF30" s="173">
        <v>0</v>
      </c>
      <c r="BG30" s="173">
        <v>0</v>
      </c>
      <c r="BH30" s="173">
        <v>0</v>
      </c>
      <c r="BI30" s="173">
        <v>0</v>
      </c>
      <c r="BJ30" s="173">
        <v>0</v>
      </c>
      <c r="BK30" s="173">
        <v>0</v>
      </c>
      <c r="BL30" s="173">
        <v>0</v>
      </c>
      <c r="BM30" s="173">
        <v>0</v>
      </c>
      <c r="BN30" s="173">
        <v>0</v>
      </c>
      <c r="BO30" s="166">
        <v>1</v>
      </c>
      <c r="BP30" s="166">
        <v>0</v>
      </c>
      <c r="BQ30" s="166">
        <v>0</v>
      </c>
      <c r="BR30" s="166">
        <v>0</v>
      </c>
      <c r="BS30" s="166">
        <v>0</v>
      </c>
      <c r="BT30" s="166">
        <v>0</v>
      </c>
      <c r="BU30" s="166">
        <v>0</v>
      </c>
      <c r="BV30" s="166">
        <v>0</v>
      </c>
      <c r="BW30" s="166">
        <v>0</v>
      </c>
      <c r="BX30" s="166">
        <v>0</v>
      </c>
      <c r="BY30" s="166">
        <v>0</v>
      </c>
      <c r="BZ30" s="167">
        <v>0</v>
      </c>
    </row>
    <row r="31" spans="3:78" ht="19.95" customHeight="1" x14ac:dyDescent="0.3">
      <c r="E31" s="171" t="s">
        <v>259</v>
      </c>
      <c r="F31" s="164">
        <v>0</v>
      </c>
      <c r="G31" s="166">
        <v>0</v>
      </c>
      <c r="H31" s="166">
        <v>0</v>
      </c>
      <c r="I31" s="166">
        <v>0</v>
      </c>
      <c r="J31" s="166">
        <v>0</v>
      </c>
      <c r="K31" s="166">
        <v>0</v>
      </c>
      <c r="L31" s="166">
        <v>0</v>
      </c>
      <c r="M31" s="166">
        <v>0</v>
      </c>
      <c r="N31" s="166">
        <v>0</v>
      </c>
      <c r="O31" s="166">
        <v>0</v>
      </c>
      <c r="P31" s="166">
        <v>0</v>
      </c>
      <c r="Q31" s="166">
        <v>0</v>
      </c>
      <c r="R31" s="166">
        <v>0</v>
      </c>
      <c r="S31" s="166">
        <v>0</v>
      </c>
      <c r="T31" s="166">
        <v>0</v>
      </c>
      <c r="U31" s="166">
        <v>0</v>
      </c>
      <c r="V31" s="166">
        <v>0</v>
      </c>
      <c r="W31" s="166">
        <v>0</v>
      </c>
      <c r="X31" s="166">
        <v>0</v>
      </c>
      <c r="Y31" s="166">
        <v>0</v>
      </c>
      <c r="Z31" s="166">
        <v>0</v>
      </c>
      <c r="AA31" s="166">
        <v>0</v>
      </c>
      <c r="AB31" s="166">
        <v>0</v>
      </c>
      <c r="AC31" s="166">
        <v>1</v>
      </c>
      <c r="AD31" s="166">
        <v>0</v>
      </c>
      <c r="AE31" s="166">
        <v>0</v>
      </c>
      <c r="AF31" s="166">
        <v>0</v>
      </c>
      <c r="AG31" s="166">
        <v>0</v>
      </c>
      <c r="AH31" s="166">
        <v>0</v>
      </c>
      <c r="AI31" s="166">
        <v>0</v>
      </c>
      <c r="AJ31" s="166">
        <v>0</v>
      </c>
      <c r="AK31" s="166">
        <v>0</v>
      </c>
      <c r="AL31" s="166">
        <v>0</v>
      </c>
      <c r="AM31" s="167">
        <v>0</v>
      </c>
      <c r="AR31" s="171" t="s">
        <v>259</v>
      </c>
      <c r="AS31" s="164">
        <v>0</v>
      </c>
      <c r="AT31" s="166">
        <v>0</v>
      </c>
      <c r="AU31" s="166">
        <v>0</v>
      </c>
      <c r="AV31" s="166">
        <v>0</v>
      </c>
      <c r="AW31" s="166">
        <v>0</v>
      </c>
      <c r="AX31" s="166">
        <v>0</v>
      </c>
      <c r="AY31" s="166">
        <v>0</v>
      </c>
      <c r="AZ31" s="166">
        <v>0</v>
      </c>
      <c r="BA31" s="166">
        <v>0</v>
      </c>
      <c r="BB31" s="166">
        <v>0</v>
      </c>
      <c r="BC31" s="166">
        <v>0</v>
      </c>
      <c r="BD31" s="166">
        <v>0</v>
      </c>
      <c r="BE31" s="166">
        <v>0</v>
      </c>
      <c r="BF31" s="166">
        <v>0</v>
      </c>
      <c r="BG31" s="166">
        <v>0</v>
      </c>
      <c r="BH31" s="166">
        <v>0</v>
      </c>
      <c r="BI31" s="166">
        <v>0</v>
      </c>
      <c r="BJ31" s="166">
        <v>0</v>
      </c>
      <c r="BK31" s="166">
        <v>0</v>
      </c>
      <c r="BL31" s="166">
        <v>0</v>
      </c>
      <c r="BM31" s="166">
        <v>0</v>
      </c>
      <c r="BN31" s="166">
        <v>0</v>
      </c>
      <c r="BO31" s="166">
        <v>0</v>
      </c>
      <c r="BP31" s="166">
        <v>1</v>
      </c>
      <c r="BQ31" s="166">
        <v>0</v>
      </c>
      <c r="BR31" s="166">
        <v>0</v>
      </c>
      <c r="BS31" s="166">
        <v>0</v>
      </c>
      <c r="BT31" s="166">
        <v>0</v>
      </c>
      <c r="BU31" s="166">
        <v>0</v>
      </c>
      <c r="BV31" s="166">
        <v>0</v>
      </c>
      <c r="BW31" s="166">
        <v>0</v>
      </c>
      <c r="BX31" s="166">
        <v>0</v>
      </c>
      <c r="BY31" s="166">
        <v>0</v>
      </c>
      <c r="BZ31" s="167">
        <v>0</v>
      </c>
    </row>
    <row r="32" spans="3:78" ht="19.95" customHeight="1" x14ac:dyDescent="0.3">
      <c r="E32" s="171" t="s">
        <v>260</v>
      </c>
      <c r="F32" s="164">
        <v>0</v>
      </c>
      <c r="G32" s="166">
        <v>0</v>
      </c>
      <c r="H32" s="166">
        <v>0</v>
      </c>
      <c r="I32" s="166">
        <v>0</v>
      </c>
      <c r="J32" s="166">
        <v>0</v>
      </c>
      <c r="K32" s="166">
        <v>0</v>
      </c>
      <c r="L32" s="166">
        <v>0</v>
      </c>
      <c r="M32" s="166">
        <v>0</v>
      </c>
      <c r="N32" s="166">
        <v>0</v>
      </c>
      <c r="O32" s="166">
        <v>0</v>
      </c>
      <c r="P32" s="166">
        <v>0</v>
      </c>
      <c r="Q32" s="166">
        <v>0</v>
      </c>
      <c r="R32" s="166">
        <v>0</v>
      </c>
      <c r="S32" s="166">
        <v>0</v>
      </c>
      <c r="T32" s="166">
        <v>0</v>
      </c>
      <c r="U32" s="166">
        <v>0</v>
      </c>
      <c r="V32" s="166">
        <v>0</v>
      </c>
      <c r="W32" s="166">
        <v>0</v>
      </c>
      <c r="X32" s="166">
        <v>0</v>
      </c>
      <c r="Y32" s="166">
        <v>0</v>
      </c>
      <c r="Z32" s="166">
        <v>0</v>
      </c>
      <c r="AA32" s="166">
        <v>0</v>
      </c>
      <c r="AB32" s="166">
        <v>0</v>
      </c>
      <c r="AC32" s="166">
        <v>0</v>
      </c>
      <c r="AD32" s="166">
        <v>1</v>
      </c>
      <c r="AE32" s="166">
        <v>0</v>
      </c>
      <c r="AF32" s="166">
        <v>0</v>
      </c>
      <c r="AG32" s="166">
        <v>0</v>
      </c>
      <c r="AH32" s="166">
        <v>0</v>
      </c>
      <c r="AI32" s="166">
        <v>0</v>
      </c>
      <c r="AJ32" s="166">
        <v>0</v>
      </c>
      <c r="AK32" s="166">
        <v>0</v>
      </c>
      <c r="AL32" s="166">
        <v>0</v>
      </c>
      <c r="AM32" s="167">
        <v>0</v>
      </c>
      <c r="AR32" s="171" t="s">
        <v>260</v>
      </c>
      <c r="AS32" s="164">
        <v>0</v>
      </c>
      <c r="AT32" s="166">
        <v>0</v>
      </c>
      <c r="AU32" s="166">
        <v>0</v>
      </c>
      <c r="AV32" s="166">
        <v>0</v>
      </c>
      <c r="AW32" s="166">
        <v>0</v>
      </c>
      <c r="AX32" s="166">
        <v>0</v>
      </c>
      <c r="AY32" s="166">
        <v>0</v>
      </c>
      <c r="AZ32" s="166">
        <v>0</v>
      </c>
      <c r="BA32" s="166">
        <v>0</v>
      </c>
      <c r="BB32" s="166">
        <v>0</v>
      </c>
      <c r="BC32" s="166">
        <v>0</v>
      </c>
      <c r="BD32" s="166">
        <v>0</v>
      </c>
      <c r="BE32" s="166">
        <v>0</v>
      </c>
      <c r="BF32" s="166">
        <v>0</v>
      </c>
      <c r="BG32" s="166">
        <v>0</v>
      </c>
      <c r="BH32" s="166">
        <v>0</v>
      </c>
      <c r="BI32" s="166">
        <v>0</v>
      </c>
      <c r="BJ32" s="166">
        <v>0</v>
      </c>
      <c r="BK32" s="166">
        <v>0</v>
      </c>
      <c r="BL32" s="166">
        <v>0</v>
      </c>
      <c r="BM32" s="166">
        <v>0</v>
      </c>
      <c r="BN32" s="166">
        <v>0</v>
      </c>
      <c r="BO32" s="166">
        <v>0</v>
      </c>
      <c r="BP32" s="166">
        <v>0</v>
      </c>
      <c r="BQ32" s="166">
        <v>1</v>
      </c>
      <c r="BR32" s="166">
        <v>0</v>
      </c>
      <c r="BS32" s="166">
        <v>0</v>
      </c>
      <c r="BT32" s="166">
        <v>0</v>
      </c>
      <c r="BU32" s="166">
        <v>0</v>
      </c>
      <c r="BV32" s="166">
        <v>0</v>
      </c>
      <c r="BW32" s="166">
        <v>0</v>
      </c>
      <c r="BX32" s="166">
        <v>0</v>
      </c>
      <c r="BY32" s="166">
        <v>0</v>
      </c>
      <c r="BZ32" s="167">
        <v>0</v>
      </c>
    </row>
    <row r="33" spans="5:78" ht="19.95" customHeight="1" x14ac:dyDescent="0.3">
      <c r="E33" s="171" t="s">
        <v>261</v>
      </c>
      <c r="F33" s="164">
        <v>0</v>
      </c>
      <c r="G33" s="166">
        <v>0</v>
      </c>
      <c r="H33" s="166">
        <v>0</v>
      </c>
      <c r="I33" s="166">
        <v>0</v>
      </c>
      <c r="J33" s="166">
        <v>0</v>
      </c>
      <c r="K33" s="166">
        <v>0</v>
      </c>
      <c r="L33" s="166">
        <v>0</v>
      </c>
      <c r="M33" s="166">
        <v>0</v>
      </c>
      <c r="N33" s="166">
        <v>0</v>
      </c>
      <c r="O33" s="166">
        <v>0</v>
      </c>
      <c r="P33" s="166">
        <v>0</v>
      </c>
      <c r="Q33" s="166">
        <v>0</v>
      </c>
      <c r="R33" s="166">
        <v>0</v>
      </c>
      <c r="S33" s="166">
        <v>0</v>
      </c>
      <c r="T33" s="166">
        <v>0</v>
      </c>
      <c r="U33" s="166">
        <v>0</v>
      </c>
      <c r="V33" s="166">
        <v>0</v>
      </c>
      <c r="W33" s="166">
        <v>0</v>
      </c>
      <c r="X33" s="166">
        <v>0</v>
      </c>
      <c r="Y33" s="166">
        <v>0</v>
      </c>
      <c r="Z33" s="166">
        <v>0</v>
      </c>
      <c r="AA33" s="166">
        <v>0</v>
      </c>
      <c r="AB33" s="166">
        <v>0</v>
      </c>
      <c r="AC33" s="166">
        <v>0</v>
      </c>
      <c r="AD33" s="166">
        <v>0</v>
      </c>
      <c r="AE33" s="166">
        <v>1</v>
      </c>
      <c r="AF33" s="166">
        <v>0</v>
      </c>
      <c r="AG33" s="166">
        <v>0</v>
      </c>
      <c r="AH33" s="166">
        <v>0</v>
      </c>
      <c r="AI33" s="166">
        <v>0</v>
      </c>
      <c r="AJ33" s="166">
        <v>0</v>
      </c>
      <c r="AK33" s="166">
        <v>0</v>
      </c>
      <c r="AL33" s="166">
        <v>0</v>
      </c>
      <c r="AM33" s="167">
        <v>0</v>
      </c>
      <c r="AR33" s="171" t="s">
        <v>261</v>
      </c>
      <c r="AS33" s="164">
        <v>0</v>
      </c>
      <c r="AT33" s="166">
        <v>0</v>
      </c>
      <c r="AU33" s="166">
        <v>0</v>
      </c>
      <c r="AV33" s="166">
        <v>0</v>
      </c>
      <c r="AW33" s="166">
        <v>0</v>
      </c>
      <c r="AX33" s="166">
        <v>0</v>
      </c>
      <c r="AY33" s="166">
        <v>0</v>
      </c>
      <c r="AZ33" s="166">
        <v>0</v>
      </c>
      <c r="BA33" s="166">
        <v>0</v>
      </c>
      <c r="BB33" s="166">
        <v>0</v>
      </c>
      <c r="BC33" s="166">
        <v>0</v>
      </c>
      <c r="BD33" s="166">
        <v>0</v>
      </c>
      <c r="BE33" s="166">
        <v>0</v>
      </c>
      <c r="BF33" s="166">
        <v>0</v>
      </c>
      <c r="BG33" s="166">
        <v>0</v>
      </c>
      <c r="BH33" s="166">
        <v>0</v>
      </c>
      <c r="BI33" s="166">
        <v>0</v>
      </c>
      <c r="BJ33" s="166">
        <v>0</v>
      </c>
      <c r="BK33" s="166">
        <v>0</v>
      </c>
      <c r="BL33" s="166">
        <v>0</v>
      </c>
      <c r="BM33" s="166">
        <v>0</v>
      </c>
      <c r="BN33" s="166">
        <v>0</v>
      </c>
      <c r="BO33" s="166">
        <v>0</v>
      </c>
      <c r="BP33" s="166">
        <v>0</v>
      </c>
      <c r="BQ33" s="166">
        <v>0</v>
      </c>
      <c r="BR33" s="166">
        <v>1</v>
      </c>
      <c r="BS33" s="166">
        <v>0</v>
      </c>
      <c r="BT33" s="166">
        <v>0</v>
      </c>
      <c r="BU33" s="166">
        <v>0</v>
      </c>
      <c r="BV33" s="166">
        <v>0</v>
      </c>
      <c r="BW33" s="166">
        <v>0</v>
      </c>
      <c r="BX33" s="166">
        <v>0</v>
      </c>
      <c r="BY33" s="166">
        <v>0</v>
      </c>
      <c r="BZ33" s="167">
        <v>0</v>
      </c>
    </row>
    <row r="34" spans="5:78" ht="19.95" customHeight="1" x14ac:dyDescent="0.3">
      <c r="E34" s="171" t="s">
        <v>262</v>
      </c>
      <c r="F34" s="164">
        <v>0</v>
      </c>
      <c r="G34" s="166">
        <v>0</v>
      </c>
      <c r="H34" s="166">
        <v>0</v>
      </c>
      <c r="I34" s="166">
        <v>0</v>
      </c>
      <c r="J34" s="166">
        <v>0</v>
      </c>
      <c r="K34" s="166">
        <v>0</v>
      </c>
      <c r="L34" s="166">
        <v>0</v>
      </c>
      <c r="M34" s="166">
        <v>0</v>
      </c>
      <c r="N34" s="166">
        <v>0</v>
      </c>
      <c r="O34" s="166">
        <v>0</v>
      </c>
      <c r="P34" s="166">
        <v>0</v>
      </c>
      <c r="Q34" s="166">
        <v>0</v>
      </c>
      <c r="R34" s="166">
        <v>0</v>
      </c>
      <c r="S34" s="166">
        <v>0</v>
      </c>
      <c r="T34" s="166">
        <v>0</v>
      </c>
      <c r="U34" s="166">
        <v>0</v>
      </c>
      <c r="V34" s="166">
        <v>0</v>
      </c>
      <c r="W34" s="166">
        <v>0</v>
      </c>
      <c r="X34" s="166">
        <v>0</v>
      </c>
      <c r="Y34" s="166">
        <v>0</v>
      </c>
      <c r="Z34" s="166">
        <v>0</v>
      </c>
      <c r="AA34" s="166">
        <v>0</v>
      </c>
      <c r="AB34" s="166">
        <v>0</v>
      </c>
      <c r="AC34" s="166">
        <v>0</v>
      </c>
      <c r="AD34" s="166">
        <v>0</v>
      </c>
      <c r="AE34" s="166">
        <v>0</v>
      </c>
      <c r="AF34" s="166">
        <v>1</v>
      </c>
      <c r="AG34" s="166">
        <v>0</v>
      </c>
      <c r="AH34" s="166">
        <v>0</v>
      </c>
      <c r="AI34" s="166">
        <v>0</v>
      </c>
      <c r="AJ34" s="166">
        <v>0</v>
      </c>
      <c r="AK34" s="166">
        <v>0</v>
      </c>
      <c r="AL34" s="166">
        <v>0</v>
      </c>
      <c r="AM34" s="167">
        <v>0</v>
      </c>
      <c r="AR34" s="171" t="s">
        <v>262</v>
      </c>
      <c r="AS34" s="164">
        <v>0</v>
      </c>
      <c r="AT34" s="166">
        <v>0</v>
      </c>
      <c r="AU34" s="166">
        <v>0</v>
      </c>
      <c r="AV34" s="166">
        <v>0</v>
      </c>
      <c r="AW34" s="166">
        <v>0</v>
      </c>
      <c r="AX34" s="166">
        <v>0</v>
      </c>
      <c r="AY34" s="166">
        <v>0</v>
      </c>
      <c r="AZ34" s="166">
        <v>0</v>
      </c>
      <c r="BA34" s="166">
        <v>0</v>
      </c>
      <c r="BB34" s="166">
        <v>0</v>
      </c>
      <c r="BC34" s="166">
        <v>0</v>
      </c>
      <c r="BD34" s="166">
        <v>0</v>
      </c>
      <c r="BE34" s="166">
        <v>0</v>
      </c>
      <c r="BF34" s="166">
        <v>0</v>
      </c>
      <c r="BG34" s="166">
        <v>0</v>
      </c>
      <c r="BH34" s="166">
        <v>0</v>
      </c>
      <c r="BI34" s="166">
        <v>0</v>
      </c>
      <c r="BJ34" s="166">
        <v>0</v>
      </c>
      <c r="BK34" s="166">
        <v>0</v>
      </c>
      <c r="BL34" s="166">
        <v>0</v>
      </c>
      <c r="BM34" s="166">
        <v>0</v>
      </c>
      <c r="BN34" s="166">
        <v>0</v>
      </c>
      <c r="BO34" s="166">
        <v>0</v>
      </c>
      <c r="BP34" s="166">
        <v>0</v>
      </c>
      <c r="BQ34" s="166">
        <v>0</v>
      </c>
      <c r="BR34" s="166">
        <v>0</v>
      </c>
      <c r="BS34" s="166">
        <v>1</v>
      </c>
      <c r="BT34" s="166">
        <v>0</v>
      </c>
      <c r="BU34" s="166">
        <v>0</v>
      </c>
      <c r="BV34" s="166">
        <v>0</v>
      </c>
      <c r="BW34" s="166">
        <v>0</v>
      </c>
      <c r="BX34" s="166">
        <v>0</v>
      </c>
      <c r="BY34" s="166">
        <v>0</v>
      </c>
      <c r="BZ34" s="167">
        <v>0</v>
      </c>
    </row>
    <row r="35" spans="5:78" ht="19.95" customHeight="1" x14ac:dyDescent="0.3">
      <c r="E35" s="171" t="s">
        <v>264</v>
      </c>
      <c r="F35" s="164">
        <v>0</v>
      </c>
      <c r="G35" s="166">
        <v>0</v>
      </c>
      <c r="H35" s="166">
        <v>0</v>
      </c>
      <c r="I35" s="166">
        <v>0</v>
      </c>
      <c r="J35" s="166">
        <v>0</v>
      </c>
      <c r="K35" s="166">
        <v>0</v>
      </c>
      <c r="L35" s="166">
        <v>0</v>
      </c>
      <c r="M35" s="166">
        <v>0</v>
      </c>
      <c r="N35" s="166">
        <v>0</v>
      </c>
      <c r="O35" s="166">
        <v>0</v>
      </c>
      <c r="P35" s="166">
        <v>0</v>
      </c>
      <c r="Q35" s="166">
        <v>0</v>
      </c>
      <c r="R35" s="166">
        <v>0</v>
      </c>
      <c r="S35" s="166">
        <v>0</v>
      </c>
      <c r="T35" s="166">
        <v>0</v>
      </c>
      <c r="U35" s="166">
        <v>0</v>
      </c>
      <c r="V35" s="166">
        <v>0</v>
      </c>
      <c r="W35" s="166">
        <v>0</v>
      </c>
      <c r="X35" s="166">
        <v>0</v>
      </c>
      <c r="Y35" s="166">
        <v>0</v>
      </c>
      <c r="Z35" s="166">
        <v>0</v>
      </c>
      <c r="AA35" s="166">
        <v>0</v>
      </c>
      <c r="AB35" s="166">
        <v>0</v>
      </c>
      <c r="AC35" s="166">
        <v>0</v>
      </c>
      <c r="AD35" s="166">
        <v>0</v>
      </c>
      <c r="AE35" s="166">
        <v>0</v>
      </c>
      <c r="AF35" s="166">
        <v>0</v>
      </c>
      <c r="AG35" s="166">
        <v>1</v>
      </c>
      <c r="AH35" s="166">
        <v>0</v>
      </c>
      <c r="AI35" s="166">
        <v>0</v>
      </c>
      <c r="AJ35" s="166">
        <v>0</v>
      </c>
      <c r="AK35" s="166">
        <v>0</v>
      </c>
      <c r="AL35" s="166">
        <v>0</v>
      </c>
      <c r="AM35" s="167">
        <v>0</v>
      </c>
      <c r="AR35" s="171" t="s">
        <v>264</v>
      </c>
      <c r="AS35" s="164">
        <v>0</v>
      </c>
      <c r="AT35" s="166">
        <v>0</v>
      </c>
      <c r="AU35" s="166">
        <v>0</v>
      </c>
      <c r="AV35" s="166">
        <v>0</v>
      </c>
      <c r="AW35" s="166">
        <v>0</v>
      </c>
      <c r="AX35" s="166">
        <v>0</v>
      </c>
      <c r="AY35" s="166">
        <v>0</v>
      </c>
      <c r="AZ35" s="166">
        <v>0</v>
      </c>
      <c r="BA35" s="166">
        <v>0</v>
      </c>
      <c r="BB35" s="166">
        <v>0</v>
      </c>
      <c r="BC35" s="166">
        <v>0</v>
      </c>
      <c r="BD35" s="166">
        <v>0</v>
      </c>
      <c r="BE35" s="166">
        <v>0</v>
      </c>
      <c r="BF35" s="166">
        <v>0</v>
      </c>
      <c r="BG35" s="166">
        <v>0</v>
      </c>
      <c r="BH35" s="166">
        <v>0</v>
      </c>
      <c r="BI35" s="166">
        <v>0</v>
      </c>
      <c r="BJ35" s="166">
        <v>0</v>
      </c>
      <c r="BK35" s="166">
        <v>0</v>
      </c>
      <c r="BL35" s="166">
        <v>0</v>
      </c>
      <c r="BM35" s="166">
        <v>0</v>
      </c>
      <c r="BN35" s="166">
        <v>0</v>
      </c>
      <c r="BO35" s="166">
        <v>0</v>
      </c>
      <c r="BP35" s="166">
        <v>0</v>
      </c>
      <c r="BQ35" s="166">
        <v>0</v>
      </c>
      <c r="BR35" s="166">
        <v>0</v>
      </c>
      <c r="BS35" s="166">
        <v>0</v>
      </c>
      <c r="BT35" s="166">
        <v>1</v>
      </c>
      <c r="BU35" s="166">
        <v>0</v>
      </c>
      <c r="BV35" s="166">
        <v>0</v>
      </c>
      <c r="BW35" s="166">
        <v>0</v>
      </c>
      <c r="BX35" s="166">
        <v>0</v>
      </c>
      <c r="BY35" s="166">
        <v>0</v>
      </c>
      <c r="BZ35" s="167">
        <v>0</v>
      </c>
    </row>
    <row r="36" spans="5:78" ht="19.95" customHeight="1" x14ac:dyDescent="0.3">
      <c r="E36" s="171" t="s">
        <v>266</v>
      </c>
      <c r="F36" s="164">
        <v>0</v>
      </c>
      <c r="G36" s="166">
        <v>0</v>
      </c>
      <c r="H36" s="166">
        <v>0</v>
      </c>
      <c r="I36" s="166">
        <v>0</v>
      </c>
      <c r="J36" s="166">
        <v>0</v>
      </c>
      <c r="K36" s="166">
        <v>0</v>
      </c>
      <c r="L36" s="166">
        <v>0</v>
      </c>
      <c r="M36" s="166">
        <v>0</v>
      </c>
      <c r="N36" s="166">
        <v>0</v>
      </c>
      <c r="O36" s="166">
        <v>0</v>
      </c>
      <c r="P36" s="166">
        <v>0</v>
      </c>
      <c r="Q36" s="166">
        <v>0</v>
      </c>
      <c r="R36" s="166">
        <v>0</v>
      </c>
      <c r="S36" s="166">
        <v>0</v>
      </c>
      <c r="T36" s="166">
        <v>0</v>
      </c>
      <c r="U36" s="166">
        <v>0</v>
      </c>
      <c r="V36" s="166">
        <v>0</v>
      </c>
      <c r="W36" s="166">
        <v>0</v>
      </c>
      <c r="X36" s="166">
        <v>0</v>
      </c>
      <c r="Y36" s="166">
        <v>0</v>
      </c>
      <c r="Z36" s="166">
        <v>0</v>
      </c>
      <c r="AA36" s="166">
        <v>0</v>
      </c>
      <c r="AB36" s="166">
        <v>0</v>
      </c>
      <c r="AC36" s="166">
        <v>0</v>
      </c>
      <c r="AD36" s="166">
        <v>0</v>
      </c>
      <c r="AE36" s="166">
        <v>0</v>
      </c>
      <c r="AF36" s="166">
        <v>0</v>
      </c>
      <c r="AG36" s="166">
        <v>0</v>
      </c>
      <c r="AH36" s="166">
        <v>1</v>
      </c>
      <c r="AI36" s="166">
        <v>0</v>
      </c>
      <c r="AJ36" s="166">
        <v>0</v>
      </c>
      <c r="AK36" s="166">
        <v>0</v>
      </c>
      <c r="AL36" s="166">
        <v>0</v>
      </c>
      <c r="AM36" s="167">
        <v>0</v>
      </c>
      <c r="AN36" s="174"/>
      <c r="AR36" s="171" t="s">
        <v>266</v>
      </c>
      <c r="AS36" s="164">
        <v>0</v>
      </c>
      <c r="AT36" s="166">
        <v>0</v>
      </c>
      <c r="AU36" s="166">
        <v>0</v>
      </c>
      <c r="AV36" s="166">
        <v>0</v>
      </c>
      <c r="AW36" s="166">
        <v>0</v>
      </c>
      <c r="AX36" s="166">
        <v>0</v>
      </c>
      <c r="AY36" s="166">
        <v>0</v>
      </c>
      <c r="AZ36" s="166">
        <v>0</v>
      </c>
      <c r="BA36" s="166">
        <v>0</v>
      </c>
      <c r="BB36" s="166">
        <v>0</v>
      </c>
      <c r="BC36" s="166">
        <v>0</v>
      </c>
      <c r="BD36" s="166">
        <v>0</v>
      </c>
      <c r="BE36" s="166">
        <v>0</v>
      </c>
      <c r="BF36" s="166">
        <v>0</v>
      </c>
      <c r="BG36" s="166">
        <v>0</v>
      </c>
      <c r="BH36" s="166">
        <v>0</v>
      </c>
      <c r="BI36" s="166">
        <v>0</v>
      </c>
      <c r="BJ36" s="166">
        <v>0</v>
      </c>
      <c r="BK36" s="166">
        <v>0</v>
      </c>
      <c r="BL36" s="166">
        <v>0</v>
      </c>
      <c r="BM36" s="166">
        <v>0</v>
      </c>
      <c r="BN36" s="166">
        <v>0</v>
      </c>
      <c r="BO36" s="166">
        <v>0</v>
      </c>
      <c r="BP36" s="166">
        <v>0</v>
      </c>
      <c r="BQ36" s="166">
        <v>0</v>
      </c>
      <c r="BR36" s="166">
        <v>0</v>
      </c>
      <c r="BS36" s="166">
        <v>0</v>
      </c>
      <c r="BT36" s="166">
        <v>0</v>
      </c>
      <c r="BU36" s="166">
        <v>1</v>
      </c>
      <c r="BV36" s="166">
        <v>0</v>
      </c>
      <c r="BW36" s="166">
        <v>0</v>
      </c>
      <c r="BX36" s="166">
        <v>0</v>
      </c>
      <c r="BY36" s="166">
        <v>0</v>
      </c>
      <c r="BZ36" s="167">
        <v>0</v>
      </c>
    </row>
    <row r="37" spans="5:78" ht="19.95" customHeight="1" x14ac:dyDescent="0.3">
      <c r="E37" s="171" t="s">
        <v>267</v>
      </c>
      <c r="F37" s="164">
        <v>0</v>
      </c>
      <c r="G37" s="166">
        <v>0</v>
      </c>
      <c r="H37" s="166">
        <v>0</v>
      </c>
      <c r="I37" s="166">
        <v>0</v>
      </c>
      <c r="J37" s="166">
        <v>0</v>
      </c>
      <c r="K37" s="166">
        <v>0</v>
      </c>
      <c r="L37" s="166">
        <v>0</v>
      </c>
      <c r="M37" s="166">
        <v>0</v>
      </c>
      <c r="N37" s="166">
        <v>0</v>
      </c>
      <c r="O37" s="166">
        <v>0</v>
      </c>
      <c r="P37" s="166">
        <v>0</v>
      </c>
      <c r="Q37" s="166">
        <v>0</v>
      </c>
      <c r="R37" s="166">
        <v>0</v>
      </c>
      <c r="S37" s="166">
        <v>0</v>
      </c>
      <c r="T37" s="166">
        <v>0</v>
      </c>
      <c r="U37" s="166">
        <v>0</v>
      </c>
      <c r="V37" s="175">
        <v>0</v>
      </c>
      <c r="W37" s="166">
        <v>0</v>
      </c>
      <c r="X37" s="166">
        <v>0</v>
      </c>
      <c r="Y37" s="166">
        <v>0</v>
      </c>
      <c r="Z37" s="166">
        <v>0</v>
      </c>
      <c r="AA37" s="166">
        <v>0</v>
      </c>
      <c r="AB37" s="166">
        <v>0</v>
      </c>
      <c r="AC37" s="166">
        <v>0</v>
      </c>
      <c r="AD37" s="166">
        <v>0</v>
      </c>
      <c r="AE37" s="166">
        <v>0</v>
      </c>
      <c r="AF37" s="166">
        <v>0</v>
      </c>
      <c r="AG37" s="166">
        <v>0</v>
      </c>
      <c r="AH37" s="166">
        <v>0</v>
      </c>
      <c r="AI37" s="166">
        <v>1</v>
      </c>
      <c r="AJ37" s="166">
        <v>0</v>
      </c>
      <c r="AK37" s="166">
        <v>0</v>
      </c>
      <c r="AL37" s="166">
        <v>0</v>
      </c>
      <c r="AM37" s="167">
        <v>0</v>
      </c>
      <c r="AR37" s="171" t="s">
        <v>267</v>
      </c>
      <c r="AS37" s="164">
        <v>0</v>
      </c>
      <c r="AT37" s="166">
        <v>0</v>
      </c>
      <c r="AU37" s="166">
        <v>0</v>
      </c>
      <c r="AV37" s="166">
        <v>0</v>
      </c>
      <c r="AW37" s="166">
        <v>0</v>
      </c>
      <c r="AX37" s="166">
        <v>0</v>
      </c>
      <c r="AY37" s="166">
        <v>0</v>
      </c>
      <c r="AZ37" s="166">
        <v>0</v>
      </c>
      <c r="BA37" s="166">
        <v>0</v>
      </c>
      <c r="BB37" s="166">
        <v>0</v>
      </c>
      <c r="BC37" s="166">
        <v>0</v>
      </c>
      <c r="BD37" s="166">
        <v>0</v>
      </c>
      <c r="BE37" s="166">
        <v>0</v>
      </c>
      <c r="BF37" s="166">
        <v>0</v>
      </c>
      <c r="BG37" s="166">
        <v>0</v>
      </c>
      <c r="BH37" s="166">
        <v>0</v>
      </c>
      <c r="BI37" s="175">
        <v>0</v>
      </c>
      <c r="BJ37" s="166">
        <v>0</v>
      </c>
      <c r="BK37" s="166">
        <v>0</v>
      </c>
      <c r="BL37" s="166">
        <v>0</v>
      </c>
      <c r="BM37" s="166">
        <v>0</v>
      </c>
      <c r="BN37" s="166">
        <v>0</v>
      </c>
      <c r="BO37" s="166">
        <v>0</v>
      </c>
      <c r="BP37" s="166">
        <v>0</v>
      </c>
      <c r="BQ37" s="166">
        <v>0</v>
      </c>
      <c r="BR37" s="166">
        <v>0</v>
      </c>
      <c r="BS37" s="166">
        <v>0</v>
      </c>
      <c r="BT37" s="166">
        <v>0</v>
      </c>
      <c r="BU37" s="166">
        <v>0</v>
      </c>
      <c r="BV37" s="166">
        <v>1</v>
      </c>
      <c r="BW37" s="166">
        <v>0</v>
      </c>
      <c r="BX37" s="166">
        <v>0</v>
      </c>
      <c r="BY37" s="166">
        <v>0</v>
      </c>
      <c r="BZ37" s="167">
        <v>0</v>
      </c>
    </row>
    <row r="38" spans="5:78" ht="19.95" customHeight="1" x14ac:dyDescent="0.3">
      <c r="E38" s="171" t="s">
        <v>268</v>
      </c>
      <c r="F38" s="164">
        <v>0</v>
      </c>
      <c r="G38" s="166">
        <v>0</v>
      </c>
      <c r="H38" s="166">
        <v>0</v>
      </c>
      <c r="I38" s="166">
        <v>0</v>
      </c>
      <c r="J38" s="166">
        <v>0</v>
      </c>
      <c r="K38" s="166">
        <v>0</v>
      </c>
      <c r="L38" s="166">
        <v>0</v>
      </c>
      <c r="M38" s="166">
        <v>0</v>
      </c>
      <c r="N38" s="166">
        <v>0</v>
      </c>
      <c r="O38" s="166">
        <v>0</v>
      </c>
      <c r="P38" s="166">
        <v>0</v>
      </c>
      <c r="Q38" s="166">
        <v>0</v>
      </c>
      <c r="R38" s="166">
        <v>0</v>
      </c>
      <c r="S38" s="166">
        <v>0</v>
      </c>
      <c r="T38" s="166">
        <v>0</v>
      </c>
      <c r="U38" s="166">
        <v>0</v>
      </c>
      <c r="V38" s="166">
        <v>0</v>
      </c>
      <c r="W38" s="166">
        <v>0</v>
      </c>
      <c r="X38" s="166">
        <v>0</v>
      </c>
      <c r="Y38" s="166">
        <v>0</v>
      </c>
      <c r="Z38" s="166">
        <v>0</v>
      </c>
      <c r="AA38" s="166">
        <v>0</v>
      </c>
      <c r="AB38" s="166">
        <v>0</v>
      </c>
      <c r="AC38" s="166">
        <v>0</v>
      </c>
      <c r="AD38" s="166">
        <v>0</v>
      </c>
      <c r="AE38" s="166">
        <v>0</v>
      </c>
      <c r="AF38" s="166">
        <v>0</v>
      </c>
      <c r="AG38" s="166">
        <v>0</v>
      </c>
      <c r="AH38" s="166">
        <v>0</v>
      </c>
      <c r="AI38" s="166">
        <v>0</v>
      </c>
      <c r="AJ38" s="166">
        <v>1</v>
      </c>
      <c r="AK38" s="166">
        <v>0</v>
      </c>
      <c r="AL38" s="166">
        <v>0</v>
      </c>
      <c r="AM38" s="167">
        <v>0</v>
      </c>
      <c r="AR38" s="171" t="s">
        <v>268</v>
      </c>
      <c r="AS38" s="164">
        <v>0</v>
      </c>
      <c r="AT38" s="166">
        <v>0</v>
      </c>
      <c r="AU38" s="166">
        <v>0</v>
      </c>
      <c r="AV38" s="166">
        <v>0</v>
      </c>
      <c r="AW38" s="166">
        <v>0</v>
      </c>
      <c r="AX38" s="166">
        <v>0</v>
      </c>
      <c r="AY38" s="166">
        <v>0</v>
      </c>
      <c r="AZ38" s="166">
        <v>0</v>
      </c>
      <c r="BA38" s="166">
        <v>0</v>
      </c>
      <c r="BB38" s="166">
        <v>0</v>
      </c>
      <c r="BC38" s="166">
        <v>0</v>
      </c>
      <c r="BD38" s="166">
        <v>0</v>
      </c>
      <c r="BE38" s="166">
        <v>0</v>
      </c>
      <c r="BF38" s="166">
        <v>0</v>
      </c>
      <c r="BG38" s="166">
        <v>0</v>
      </c>
      <c r="BH38" s="166">
        <v>0</v>
      </c>
      <c r="BI38" s="166">
        <v>0</v>
      </c>
      <c r="BJ38" s="166">
        <v>0</v>
      </c>
      <c r="BK38" s="166">
        <v>0</v>
      </c>
      <c r="BL38" s="166">
        <v>0</v>
      </c>
      <c r="BM38" s="166">
        <v>0</v>
      </c>
      <c r="BN38" s="166">
        <v>0</v>
      </c>
      <c r="BO38" s="166">
        <v>0</v>
      </c>
      <c r="BP38" s="166">
        <v>0</v>
      </c>
      <c r="BQ38" s="166">
        <v>0</v>
      </c>
      <c r="BR38" s="166">
        <v>0</v>
      </c>
      <c r="BS38" s="166">
        <v>0</v>
      </c>
      <c r="BT38" s="166">
        <v>0</v>
      </c>
      <c r="BU38" s="166">
        <v>0</v>
      </c>
      <c r="BV38" s="166">
        <v>0</v>
      </c>
      <c r="BW38" s="166">
        <v>1</v>
      </c>
      <c r="BX38" s="166">
        <v>0</v>
      </c>
      <c r="BY38" s="166">
        <v>0</v>
      </c>
      <c r="BZ38" s="167">
        <v>0</v>
      </c>
    </row>
    <row r="39" spans="5:78" ht="19.95" customHeight="1" x14ac:dyDescent="0.3">
      <c r="E39" s="171" t="s">
        <v>270</v>
      </c>
      <c r="F39" s="164">
        <v>0</v>
      </c>
      <c r="G39" s="166">
        <v>0</v>
      </c>
      <c r="H39" s="166">
        <v>0</v>
      </c>
      <c r="I39" s="166">
        <v>0</v>
      </c>
      <c r="J39" s="166">
        <v>0</v>
      </c>
      <c r="K39" s="166">
        <v>0</v>
      </c>
      <c r="L39" s="166">
        <v>0</v>
      </c>
      <c r="M39" s="166">
        <v>0</v>
      </c>
      <c r="N39" s="166">
        <v>0</v>
      </c>
      <c r="O39" s="166">
        <v>0</v>
      </c>
      <c r="P39" s="166">
        <v>0</v>
      </c>
      <c r="Q39" s="166">
        <v>0</v>
      </c>
      <c r="R39" s="166">
        <v>0</v>
      </c>
      <c r="S39" s="166">
        <v>0</v>
      </c>
      <c r="T39" s="166">
        <v>0</v>
      </c>
      <c r="U39" s="166">
        <v>0</v>
      </c>
      <c r="V39" s="166">
        <v>0</v>
      </c>
      <c r="W39" s="166">
        <v>0</v>
      </c>
      <c r="X39" s="166">
        <v>0</v>
      </c>
      <c r="Y39" s="166">
        <v>0</v>
      </c>
      <c r="Z39" s="166">
        <v>0</v>
      </c>
      <c r="AA39" s="166">
        <v>0</v>
      </c>
      <c r="AB39" s="166">
        <v>0</v>
      </c>
      <c r="AC39" s="166">
        <v>0</v>
      </c>
      <c r="AD39" s="166">
        <v>0</v>
      </c>
      <c r="AE39" s="166">
        <v>0</v>
      </c>
      <c r="AF39" s="166">
        <v>0</v>
      </c>
      <c r="AG39" s="166">
        <v>0</v>
      </c>
      <c r="AH39" s="166">
        <v>0</v>
      </c>
      <c r="AI39" s="166">
        <v>0</v>
      </c>
      <c r="AJ39" s="166">
        <v>0</v>
      </c>
      <c r="AK39" s="166">
        <v>1</v>
      </c>
      <c r="AL39" s="166">
        <v>0</v>
      </c>
      <c r="AM39" s="167">
        <v>0</v>
      </c>
      <c r="AR39" s="171" t="s">
        <v>270</v>
      </c>
      <c r="AS39" s="164">
        <v>0</v>
      </c>
      <c r="AT39" s="166">
        <v>0</v>
      </c>
      <c r="AU39" s="166">
        <v>0</v>
      </c>
      <c r="AV39" s="166">
        <v>0</v>
      </c>
      <c r="AW39" s="166">
        <v>0</v>
      </c>
      <c r="AX39" s="166">
        <v>0</v>
      </c>
      <c r="AY39" s="166">
        <v>0</v>
      </c>
      <c r="AZ39" s="166">
        <v>0</v>
      </c>
      <c r="BA39" s="166">
        <v>0</v>
      </c>
      <c r="BB39" s="166">
        <v>0</v>
      </c>
      <c r="BC39" s="166">
        <v>0</v>
      </c>
      <c r="BD39" s="166">
        <v>0</v>
      </c>
      <c r="BE39" s="166">
        <v>0</v>
      </c>
      <c r="BF39" s="166">
        <v>0</v>
      </c>
      <c r="BG39" s="166">
        <v>0</v>
      </c>
      <c r="BH39" s="166">
        <v>0</v>
      </c>
      <c r="BI39" s="166">
        <v>0</v>
      </c>
      <c r="BJ39" s="166">
        <v>0</v>
      </c>
      <c r="BK39" s="166">
        <v>0</v>
      </c>
      <c r="BL39" s="166">
        <v>0</v>
      </c>
      <c r="BM39" s="166">
        <v>0</v>
      </c>
      <c r="BN39" s="166">
        <v>0</v>
      </c>
      <c r="BO39" s="166">
        <v>0</v>
      </c>
      <c r="BP39" s="166">
        <v>0</v>
      </c>
      <c r="BQ39" s="166">
        <v>0</v>
      </c>
      <c r="BR39" s="166">
        <v>0</v>
      </c>
      <c r="BS39" s="166">
        <v>0</v>
      </c>
      <c r="BT39" s="166">
        <v>0</v>
      </c>
      <c r="BU39" s="166">
        <v>0</v>
      </c>
      <c r="BV39" s="166">
        <v>0</v>
      </c>
      <c r="BW39" s="166">
        <v>0</v>
      </c>
      <c r="BX39" s="166">
        <v>1</v>
      </c>
      <c r="BY39" s="166">
        <v>0</v>
      </c>
      <c r="BZ39" s="167">
        <v>0</v>
      </c>
    </row>
    <row r="40" spans="5:78" ht="19.95" customHeight="1" x14ac:dyDescent="0.3">
      <c r="E40" s="171" t="s">
        <v>272</v>
      </c>
      <c r="F40" s="164">
        <v>0</v>
      </c>
      <c r="G40" s="166">
        <v>0</v>
      </c>
      <c r="H40" s="166">
        <v>0</v>
      </c>
      <c r="I40" s="166">
        <v>0</v>
      </c>
      <c r="J40" s="166">
        <v>0</v>
      </c>
      <c r="K40" s="166">
        <v>0</v>
      </c>
      <c r="L40" s="166">
        <v>0</v>
      </c>
      <c r="M40" s="166">
        <v>0</v>
      </c>
      <c r="N40" s="166">
        <v>0</v>
      </c>
      <c r="O40" s="166">
        <v>0</v>
      </c>
      <c r="P40" s="166">
        <v>0</v>
      </c>
      <c r="Q40" s="166">
        <v>0</v>
      </c>
      <c r="R40" s="166">
        <v>0</v>
      </c>
      <c r="S40" s="166">
        <v>0</v>
      </c>
      <c r="T40" s="166">
        <v>0</v>
      </c>
      <c r="U40" s="166">
        <v>0</v>
      </c>
      <c r="V40" s="166">
        <v>0</v>
      </c>
      <c r="W40" s="166">
        <v>0</v>
      </c>
      <c r="X40" s="166">
        <v>0</v>
      </c>
      <c r="Y40" s="166">
        <v>0</v>
      </c>
      <c r="Z40" s="166">
        <v>0</v>
      </c>
      <c r="AA40" s="166">
        <v>0</v>
      </c>
      <c r="AB40" s="166">
        <v>0</v>
      </c>
      <c r="AC40" s="166">
        <v>0</v>
      </c>
      <c r="AD40" s="166">
        <v>0</v>
      </c>
      <c r="AE40" s="166">
        <v>0</v>
      </c>
      <c r="AF40" s="166">
        <v>0</v>
      </c>
      <c r="AG40" s="166">
        <v>0</v>
      </c>
      <c r="AH40" s="166">
        <v>0</v>
      </c>
      <c r="AI40" s="166">
        <v>0</v>
      </c>
      <c r="AJ40" s="166">
        <v>0</v>
      </c>
      <c r="AK40" s="166">
        <v>0</v>
      </c>
      <c r="AL40" s="166">
        <v>1</v>
      </c>
      <c r="AM40" s="167">
        <v>0</v>
      </c>
      <c r="AR40" s="171" t="s">
        <v>272</v>
      </c>
      <c r="AS40" s="164">
        <v>0</v>
      </c>
      <c r="AT40" s="166">
        <v>0</v>
      </c>
      <c r="AU40" s="166">
        <v>0</v>
      </c>
      <c r="AV40" s="166">
        <v>0</v>
      </c>
      <c r="AW40" s="166">
        <v>0</v>
      </c>
      <c r="AX40" s="166">
        <v>0</v>
      </c>
      <c r="AY40" s="166">
        <v>0</v>
      </c>
      <c r="AZ40" s="166">
        <v>0</v>
      </c>
      <c r="BA40" s="166">
        <v>0</v>
      </c>
      <c r="BB40" s="166">
        <v>0</v>
      </c>
      <c r="BC40" s="166">
        <v>0</v>
      </c>
      <c r="BD40" s="166">
        <v>0</v>
      </c>
      <c r="BE40" s="166">
        <v>0</v>
      </c>
      <c r="BF40" s="166">
        <v>0</v>
      </c>
      <c r="BG40" s="166">
        <v>0</v>
      </c>
      <c r="BH40" s="166">
        <v>0</v>
      </c>
      <c r="BI40" s="166">
        <v>0</v>
      </c>
      <c r="BJ40" s="166">
        <v>0</v>
      </c>
      <c r="BK40" s="166">
        <v>0</v>
      </c>
      <c r="BL40" s="166">
        <v>0</v>
      </c>
      <c r="BM40" s="166">
        <v>0</v>
      </c>
      <c r="BN40" s="166">
        <v>0</v>
      </c>
      <c r="BO40" s="166">
        <v>0</v>
      </c>
      <c r="BP40" s="166">
        <v>0</v>
      </c>
      <c r="BQ40" s="166">
        <v>0</v>
      </c>
      <c r="BR40" s="166">
        <v>0</v>
      </c>
      <c r="BS40" s="166">
        <v>0</v>
      </c>
      <c r="BT40" s="166">
        <v>0</v>
      </c>
      <c r="BU40" s="166">
        <v>0</v>
      </c>
      <c r="BV40" s="166">
        <v>0</v>
      </c>
      <c r="BW40" s="166">
        <v>0</v>
      </c>
      <c r="BX40" s="166">
        <v>0</v>
      </c>
      <c r="BY40" s="166">
        <v>1</v>
      </c>
      <c r="BZ40" s="167">
        <v>0</v>
      </c>
    </row>
    <row r="41" spans="5:78" ht="19.95" customHeight="1" thickBot="1" x14ac:dyDescent="0.35">
      <c r="E41" s="171" t="s">
        <v>274</v>
      </c>
      <c r="F41" s="165">
        <v>0</v>
      </c>
      <c r="G41" s="169">
        <v>0</v>
      </c>
      <c r="H41" s="169">
        <v>0</v>
      </c>
      <c r="I41" s="169">
        <v>0</v>
      </c>
      <c r="J41" s="169">
        <v>0</v>
      </c>
      <c r="K41" s="169">
        <v>0</v>
      </c>
      <c r="L41" s="169">
        <v>0</v>
      </c>
      <c r="M41" s="169">
        <v>0</v>
      </c>
      <c r="N41" s="169">
        <v>0</v>
      </c>
      <c r="O41" s="169">
        <v>0</v>
      </c>
      <c r="P41" s="169">
        <v>0</v>
      </c>
      <c r="Q41" s="169">
        <v>0</v>
      </c>
      <c r="R41" s="169">
        <v>0</v>
      </c>
      <c r="S41" s="169">
        <v>0</v>
      </c>
      <c r="T41" s="169">
        <v>0</v>
      </c>
      <c r="U41" s="169">
        <v>0</v>
      </c>
      <c r="V41" s="169">
        <v>0</v>
      </c>
      <c r="W41" s="169">
        <v>0</v>
      </c>
      <c r="X41" s="169">
        <v>0</v>
      </c>
      <c r="Y41" s="169">
        <v>0</v>
      </c>
      <c r="Z41" s="169">
        <v>0</v>
      </c>
      <c r="AA41" s="169">
        <v>0</v>
      </c>
      <c r="AB41" s="169">
        <v>0</v>
      </c>
      <c r="AC41" s="169">
        <v>0</v>
      </c>
      <c r="AD41" s="169">
        <v>0</v>
      </c>
      <c r="AE41" s="169">
        <v>0</v>
      </c>
      <c r="AF41" s="169">
        <v>0</v>
      </c>
      <c r="AG41" s="169">
        <v>0</v>
      </c>
      <c r="AH41" s="169">
        <v>0</v>
      </c>
      <c r="AI41" s="169">
        <v>0</v>
      </c>
      <c r="AJ41" s="169">
        <v>0</v>
      </c>
      <c r="AK41" s="169">
        <v>0</v>
      </c>
      <c r="AL41" s="169">
        <v>0</v>
      </c>
      <c r="AM41" s="170">
        <v>1</v>
      </c>
      <c r="AR41" s="171" t="s">
        <v>274</v>
      </c>
      <c r="AS41" s="165">
        <v>0</v>
      </c>
      <c r="AT41" s="169">
        <v>0</v>
      </c>
      <c r="AU41" s="169">
        <v>0</v>
      </c>
      <c r="AV41" s="169">
        <v>0</v>
      </c>
      <c r="AW41" s="169">
        <v>0</v>
      </c>
      <c r="AX41" s="169">
        <v>0</v>
      </c>
      <c r="AY41" s="169">
        <v>0</v>
      </c>
      <c r="AZ41" s="169">
        <v>0</v>
      </c>
      <c r="BA41" s="169">
        <v>0</v>
      </c>
      <c r="BB41" s="169">
        <v>0</v>
      </c>
      <c r="BC41" s="169">
        <v>0</v>
      </c>
      <c r="BD41" s="169">
        <v>0</v>
      </c>
      <c r="BE41" s="169">
        <v>0</v>
      </c>
      <c r="BF41" s="169">
        <v>0</v>
      </c>
      <c r="BG41" s="169">
        <v>0</v>
      </c>
      <c r="BH41" s="169">
        <v>0</v>
      </c>
      <c r="BI41" s="169">
        <v>0</v>
      </c>
      <c r="BJ41" s="169">
        <v>0</v>
      </c>
      <c r="BK41" s="169">
        <v>0</v>
      </c>
      <c r="BL41" s="169">
        <v>0</v>
      </c>
      <c r="BM41" s="169">
        <v>0</v>
      </c>
      <c r="BN41" s="169">
        <v>0</v>
      </c>
      <c r="BO41" s="169">
        <v>0</v>
      </c>
      <c r="BP41" s="169">
        <v>0</v>
      </c>
      <c r="BQ41" s="169">
        <v>0</v>
      </c>
      <c r="BR41" s="169">
        <v>0</v>
      </c>
      <c r="BS41" s="169">
        <v>0</v>
      </c>
      <c r="BT41" s="169">
        <v>0</v>
      </c>
      <c r="BU41" s="169">
        <v>0</v>
      </c>
      <c r="BV41" s="169">
        <v>0</v>
      </c>
      <c r="BW41" s="169">
        <v>0</v>
      </c>
      <c r="BX41" s="169">
        <v>0</v>
      </c>
      <c r="BY41" s="169">
        <v>0</v>
      </c>
      <c r="BZ41" s="170">
        <v>1</v>
      </c>
    </row>
    <row r="43" spans="5:78" x14ac:dyDescent="0.3">
      <c r="F43" s="176" t="s">
        <v>288</v>
      </c>
      <c r="J43" s="177" t="s">
        <v>289</v>
      </c>
    </row>
    <row r="45" spans="5:78" x14ac:dyDescent="0.3">
      <c r="F45" t="s">
        <v>290</v>
      </c>
      <c r="H45" t="s">
        <v>291</v>
      </c>
      <c r="AB45" s="178"/>
      <c r="AC45" s="179"/>
      <c r="AD45" s="179"/>
      <c r="AE45" s="179"/>
      <c r="AF45" s="179"/>
      <c r="AG45" s="179"/>
      <c r="AH45" s="179"/>
      <c r="AI45" s="179"/>
      <c r="AJ45" s="179"/>
      <c r="AK45" s="179"/>
      <c r="AL45" s="179"/>
      <c r="AM45" s="179"/>
    </row>
    <row r="46" spans="5:78" x14ac:dyDescent="0.3">
      <c r="E46" s="47" t="s">
        <v>89</v>
      </c>
      <c r="F46" s="31">
        <f ca="1">INDEX(Economics!$N$21:$N$68,MATCH('Monte Inputs'!E46,Economics!$B$21:$B$68,0))</f>
        <v>0.3</v>
      </c>
      <c r="H46" s="31">
        <f ca="1">IF(I46&lt;0,0,I46)</f>
        <v>0.3</v>
      </c>
      <c r="I46" s="31">
        <f t="array" aca="1" ref="I46:I79" ca="1">TRANSPOSE(MMULT(TRANSPOSE(F46:F79),TRANSPOSE(Cholensky_Matrix)))</f>
        <v>0.3</v>
      </c>
    </row>
    <row r="47" spans="5:78" x14ac:dyDescent="0.3">
      <c r="E47" s="47" t="s">
        <v>111</v>
      </c>
      <c r="F47" s="31">
        <f ca="1">INDEX(Economics!$N$21:$N$68,MATCH('Monte Inputs'!E47,Economics!$B$21:$B$68,0))</f>
        <v>19.574733664476252</v>
      </c>
      <c r="H47" s="31">
        <f t="shared" ref="H47:H79" ca="1" si="0">IF(I47&lt;0,0,I47)</f>
        <v>19.587368776110115</v>
      </c>
      <c r="I47" s="24">
        <f ca="1"/>
        <v>19.587368776110115</v>
      </c>
    </row>
    <row r="48" spans="5:78" x14ac:dyDescent="0.3">
      <c r="E48" s="47" t="s">
        <v>113</v>
      </c>
      <c r="F48" s="31">
        <f ca="1">INDEX(Economics!$N$21:$N$68,MATCH('Monte Inputs'!E48,Economics!$B$21:$B$68,0))</f>
        <v>0</v>
      </c>
      <c r="H48" s="31">
        <f t="shared" ca="1" si="0"/>
        <v>0.31731182831268434</v>
      </c>
      <c r="I48" s="24">
        <f ca="1"/>
        <v>0.31731182831268434</v>
      </c>
    </row>
    <row r="49" spans="5:9" x14ac:dyDescent="0.3">
      <c r="E49" s="47" t="s">
        <v>499</v>
      </c>
      <c r="F49" s="31">
        <f ca="1">INDEX(Economics!$N$21:$N$68,MATCH('Monte Inputs'!E49,Economics!$B$21:$B$68,0))</f>
        <v>0.96179209800994125</v>
      </c>
      <c r="H49" s="31">
        <f t="shared" ca="1" si="0"/>
        <v>1.2475591477859382</v>
      </c>
      <c r="I49" s="24">
        <f ca="1"/>
        <v>1.2475591477859382</v>
      </c>
    </row>
    <row r="50" spans="5:9" x14ac:dyDescent="0.3">
      <c r="E50" s="47" t="s">
        <v>127</v>
      </c>
      <c r="F50" s="31">
        <f ca="1">INDEX(Economics!$N$21:$N$68,MATCH('Monte Inputs'!E50,Economics!$B$21:$B$68,0))</f>
        <v>329.26814003037936</v>
      </c>
      <c r="H50" s="31">
        <f t="shared" ca="1" si="0"/>
        <v>329.27441183740092</v>
      </c>
      <c r="I50" s="24">
        <f ca="1"/>
        <v>329.27441183740092</v>
      </c>
    </row>
    <row r="51" spans="5:9" x14ac:dyDescent="0.3">
      <c r="E51" s="47" t="s">
        <v>175</v>
      </c>
      <c r="F51" s="31">
        <f ca="1">INDEX(Economics!$N$21:$N$68,MATCH('Monte Inputs'!E51,Economics!$B$21:$B$68,0))</f>
        <v>9.1497590753819816E-2</v>
      </c>
      <c r="H51" s="31">
        <f t="shared" ca="1" si="0"/>
        <v>9.1346523779690311E-2</v>
      </c>
      <c r="I51" s="31">
        <f ca="1"/>
        <v>9.1346523779690311E-2</v>
      </c>
    </row>
    <row r="52" spans="5:9" x14ac:dyDescent="0.3">
      <c r="E52" s="47" t="s">
        <v>62</v>
      </c>
      <c r="F52" s="31">
        <f ca="1">INDEX(Economics!$N$21:$N$68,MATCH('Monte Inputs'!E52,Economics!$B$21:$B$68,0))</f>
        <v>333.87071131557155</v>
      </c>
      <c r="H52" s="31">
        <f t="shared" ca="1" si="0"/>
        <v>361.50319937421273</v>
      </c>
      <c r="I52" s="29">
        <f ca="1"/>
        <v>361.50319937421273</v>
      </c>
    </row>
    <row r="53" spans="5:9" x14ac:dyDescent="0.3">
      <c r="E53" s="47" t="s">
        <v>17</v>
      </c>
      <c r="F53" s="31">
        <f ca="1">INDEX(Economics!$N$21:$N$68,MATCH('Monte Inputs'!E53,Economics!$B$21:$B$68,0))</f>
        <v>369.06946617088528</v>
      </c>
      <c r="H53" s="31">
        <f t="shared" ca="1" si="0"/>
        <v>369.06946617088528</v>
      </c>
      <c r="I53" s="29">
        <f ca="1"/>
        <v>369.06946617088528</v>
      </c>
    </row>
    <row r="54" spans="5:9" x14ac:dyDescent="0.3">
      <c r="E54" s="47" t="s">
        <v>63</v>
      </c>
      <c r="F54" s="31">
        <f ca="1">INDEX(Economics!$N$21:$N$68,MATCH('Monte Inputs'!E54,Economics!$B$21:$B$68,0))</f>
        <v>1</v>
      </c>
      <c r="H54" s="31">
        <f t="shared" ca="1" si="0"/>
        <v>1</v>
      </c>
      <c r="I54" s="29">
        <f ca="1"/>
        <v>1</v>
      </c>
    </row>
    <row r="55" spans="5:9" x14ac:dyDescent="0.3">
      <c r="E55" s="47" t="s">
        <v>64</v>
      </c>
      <c r="F55" s="31">
        <f ca="1">INDEX(Economics!$N$21:$N$68,MATCH('Monte Inputs'!E55,Economics!$B$21:$B$68,0))</f>
        <v>27.812366319535116</v>
      </c>
      <c r="H55" s="31">
        <f t="shared" ca="1" si="0"/>
        <v>35.390840780707265</v>
      </c>
      <c r="I55" s="29">
        <f ca="1"/>
        <v>35.390840780707265</v>
      </c>
    </row>
    <row r="56" spans="5:9" x14ac:dyDescent="0.3">
      <c r="E56" s="47" t="s">
        <v>65</v>
      </c>
      <c r="F56" s="31">
        <f ca="1">INDEX(Economics!$N$21:$N$68,MATCH('Monte Inputs'!E56,Economics!$B$21:$B$68,0))</f>
        <v>75.784744611721507</v>
      </c>
      <c r="H56" s="31">
        <f t="shared" ca="1" si="0"/>
        <v>75.404868812996511</v>
      </c>
      <c r="I56" s="29">
        <f ca="1"/>
        <v>75.404868812996511</v>
      </c>
    </row>
    <row r="57" spans="5:9" x14ac:dyDescent="0.3">
      <c r="E57" s="47" t="s">
        <v>122</v>
      </c>
      <c r="F57" s="31">
        <f ca="1">INDEX(Economics!$N$21:$N$68,MATCH('Monte Inputs'!E57,Economics!$B$21:$B$68,0))</f>
        <v>14.302866996981116</v>
      </c>
      <c r="H57" s="31">
        <f t="shared" ca="1" si="0"/>
        <v>14.825409780514148</v>
      </c>
      <c r="I57" s="29">
        <f ca="1"/>
        <v>14.825409780514148</v>
      </c>
    </row>
    <row r="58" spans="5:9" x14ac:dyDescent="0.3">
      <c r="E58" s="47" t="s">
        <v>126</v>
      </c>
      <c r="F58" s="31">
        <f ca="1">INDEX(Economics!$N$21:$N$68,MATCH('Monte Inputs'!E58,Economics!$B$21:$B$68,0))</f>
        <v>5.2254278353303238</v>
      </c>
      <c r="H58" s="31">
        <f t="shared" ca="1" si="0"/>
        <v>5.1992350496609117</v>
      </c>
      <c r="I58" s="29">
        <f ca="1"/>
        <v>5.1992350496609117</v>
      </c>
    </row>
    <row r="59" spans="5:9" x14ac:dyDescent="0.3">
      <c r="E59" s="47" t="s">
        <v>124</v>
      </c>
      <c r="F59" s="31">
        <f ca="1">INDEX(Economics!$N$21:$N$68,MATCH('Monte Inputs'!E59,Economics!$B$21:$B$68,0))</f>
        <v>413.49156090105623</v>
      </c>
      <c r="H59" s="31">
        <f t="shared" ca="1" si="0"/>
        <v>428.4316557092817</v>
      </c>
      <c r="I59" s="29">
        <f ca="1"/>
        <v>428.4316557092817</v>
      </c>
    </row>
    <row r="60" spans="5:9" x14ac:dyDescent="0.3">
      <c r="E60" s="47" t="s">
        <v>182</v>
      </c>
      <c r="F60" s="31">
        <f ca="1">INDEX(Economics!$N$21:$N$68,MATCH('Monte Inputs'!E60,Economics!$B$21:$B$68,0))</f>
        <v>0.2</v>
      </c>
      <c r="H60" s="31">
        <f t="shared" ca="1" si="0"/>
        <v>0.2</v>
      </c>
      <c r="I60" s="31">
        <f ca="1"/>
        <v>0.2</v>
      </c>
    </row>
    <row r="61" spans="5:9" x14ac:dyDescent="0.3">
      <c r="E61" s="47" t="s">
        <v>3</v>
      </c>
      <c r="F61" s="31">
        <f ca="1">INDEX(Economics!$N$21:$N$68,MATCH('Monte Inputs'!E61,Economics!$B$21:$B$68,0))</f>
        <v>2572.8936227379936</v>
      </c>
      <c r="H61" s="31">
        <f t="shared" ca="1" si="0"/>
        <v>2591.7824085303355</v>
      </c>
      <c r="I61" s="29">
        <f ca="1"/>
        <v>2591.7824085303355</v>
      </c>
    </row>
    <row r="62" spans="5:9" x14ac:dyDescent="0.3">
      <c r="E62" s="47" t="s">
        <v>71</v>
      </c>
      <c r="F62" s="31">
        <f ca="1">INDEX(Economics!$N$21:$N$68,MATCH('Monte Inputs'!E62,Economics!$B$21:$B$68,0))</f>
        <v>614.4062298750747</v>
      </c>
      <c r="H62" s="31">
        <f t="shared" ca="1" si="0"/>
        <v>698.24826504860232</v>
      </c>
      <c r="I62" s="29">
        <f ca="1"/>
        <v>698.24826504860232</v>
      </c>
    </row>
    <row r="63" spans="5:9" x14ac:dyDescent="0.3">
      <c r="E63" s="47" t="s">
        <v>72</v>
      </c>
      <c r="F63" s="31">
        <f ca="1">INDEX(Economics!$N$21:$N$68,MATCH('Monte Inputs'!E63,Economics!$B$21:$B$68,0))</f>
        <v>747.00474041127188</v>
      </c>
      <c r="H63" s="31">
        <f t="shared" ca="1" si="0"/>
        <v>836.71154567432563</v>
      </c>
      <c r="I63" s="29">
        <f ca="1"/>
        <v>836.71154567432563</v>
      </c>
    </row>
    <row r="64" spans="5:9" x14ac:dyDescent="0.3">
      <c r="E64" s="47" t="s">
        <v>73</v>
      </c>
      <c r="F64" s="31">
        <f ca="1">INDEX(Economics!$N$21:$N$68,MATCH('Monte Inputs'!E64,Economics!$B$21:$B$68,0))</f>
        <v>929.8359630592812</v>
      </c>
      <c r="H64" s="31">
        <f t="shared" ca="1" si="0"/>
        <v>924.22425356494978</v>
      </c>
      <c r="I64" s="29">
        <f ca="1"/>
        <v>924.22425356494978</v>
      </c>
    </row>
    <row r="65" spans="5:9" x14ac:dyDescent="0.3">
      <c r="E65" s="47" t="s">
        <v>173</v>
      </c>
      <c r="F65" s="31">
        <f ca="1">INDEX(Economics!$N$21:$N$68,MATCH('Monte Inputs'!E65,Economics!$B$21:$B$68,0))</f>
        <v>190.35518312611856</v>
      </c>
      <c r="H65" s="31">
        <f t="shared" ca="1" si="0"/>
        <v>189.39326664182002</v>
      </c>
      <c r="I65" s="29">
        <f ca="1"/>
        <v>189.39326664182002</v>
      </c>
    </row>
    <row r="66" spans="5:9" x14ac:dyDescent="0.3">
      <c r="E66" s="180" t="s">
        <v>131</v>
      </c>
      <c r="F66" s="31">
        <f ca="1">INDEX(Economics!$N$21:$N$68,MATCH('Monte Inputs'!E66,Economics!$B$21:$B$68,0))</f>
        <v>28.57670497759969</v>
      </c>
      <c r="H66" s="31">
        <f t="shared" ca="1" si="0"/>
        <v>28.573515238159011</v>
      </c>
      <c r="I66" s="29">
        <f ca="1"/>
        <v>28.573515238159011</v>
      </c>
    </row>
    <row r="67" spans="5:9" x14ac:dyDescent="0.3">
      <c r="E67" s="180" t="s">
        <v>134</v>
      </c>
      <c r="F67" s="31">
        <f ca="1">INDEX(Economics!$N$21:$N$68,MATCH('Monte Inputs'!E67,Economics!$B$21:$B$68,0))</f>
        <v>6.2718070215538602E-2</v>
      </c>
      <c r="H67" s="31">
        <f t="shared" ca="1" si="0"/>
        <v>6.0884355711036835E-2</v>
      </c>
      <c r="I67" s="31">
        <f ca="1"/>
        <v>6.0884355711036835E-2</v>
      </c>
    </row>
    <row r="68" spans="5:9" x14ac:dyDescent="0.3">
      <c r="E68" s="180" t="s">
        <v>258</v>
      </c>
      <c r="F68" s="31">
        <f ca="1">INDEX(Economics!$N$21:$N$68,MATCH('Monte Inputs'!E68,Economics!$B$21:$B$68,0))</f>
        <v>100</v>
      </c>
      <c r="H68" s="31">
        <f t="shared" ca="1" si="0"/>
        <v>100</v>
      </c>
      <c r="I68">
        <f ca="1"/>
        <v>100</v>
      </c>
    </row>
    <row r="69" spans="5:9" x14ac:dyDescent="0.3">
      <c r="E69" s="47" t="s">
        <v>259</v>
      </c>
      <c r="F69" s="31">
        <f ca="1">INDEX(Economics!$N$21:$N$68,MATCH('Monte Inputs'!E69,Economics!$B$21:$B$68,0))</f>
        <v>327.69385382024626</v>
      </c>
      <c r="H69" s="31">
        <f t="shared" ca="1" si="0"/>
        <v>327.69385382024626</v>
      </c>
      <c r="I69">
        <f ca="1"/>
        <v>327.69385382024626</v>
      </c>
    </row>
    <row r="70" spans="5:9" x14ac:dyDescent="0.3">
      <c r="E70" s="47" t="s">
        <v>260</v>
      </c>
      <c r="F70" s="31">
        <f ca="1">INDEX(Economics!$N$21:$N$68,MATCH('Monte Inputs'!E70,Economics!$B$21:$B$68,0))</f>
        <v>5.1955490042010478E-2</v>
      </c>
      <c r="H70" s="31">
        <f t="shared" ca="1" si="0"/>
        <v>5.1955490042010478E-2</v>
      </c>
      <c r="I70">
        <f ca="1"/>
        <v>5.1955490042010478E-2</v>
      </c>
    </row>
    <row r="71" spans="5:9" x14ac:dyDescent="0.3">
      <c r="E71" s="47" t="s">
        <v>261</v>
      </c>
      <c r="F71" s="31">
        <f ca="1">INDEX(Economics!$N$21:$N$68,MATCH('Monte Inputs'!E71,Economics!$B$21:$B$68,0))</f>
        <v>3.1847208328869775E-4</v>
      </c>
      <c r="H71" s="31">
        <f t="shared" ca="1" si="0"/>
        <v>3.1847208328869775E-4</v>
      </c>
      <c r="I71">
        <f ca="1"/>
        <v>3.1847208328869775E-4</v>
      </c>
    </row>
    <row r="72" spans="5:9" x14ac:dyDescent="0.3">
      <c r="E72" s="47" t="s">
        <v>262</v>
      </c>
      <c r="F72" s="31">
        <f ca="1">INDEX(Economics!$N$21:$N$68,MATCH('Monte Inputs'!E72,Economics!$B$21:$B$68,0))</f>
        <v>-33.302238338977212</v>
      </c>
      <c r="H72" s="31">
        <f t="shared" ca="1" si="0"/>
        <v>0</v>
      </c>
      <c r="I72">
        <f ca="1"/>
        <v>-33.302238338977212</v>
      </c>
    </row>
    <row r="73" spans="5:9" x14ac:dyDescent="0.3">
      <c r="E73" s="47" t="s">
        <v>264</v>
      </c>
      <c r="F73" s="31">
        <f ca="1">INDEX(Economics!$N$21:$N$68,MATCH('Monte Inputs'!E73,Economics!$B$21:$B$68,0))</f>
        <v>0.55332331667643531</v>
      </c>
      <c r="H73" s="31">
        <f t="shared" ca="1" si="0"/>
        <v>0.55332331667643531</v>
      </c>
      <c r="I73">
        <f ca="1"/>
        <v>0.55332331667643531</v>
      </c>
    </row>
    <row r="74" spans="5:9" x14ac:dyDescent="0.3">
      <c r="E74" s="47" t="s">
        <v>266</v>
      </c>
      <c r="F74" s="31">
        <f ca="1">INDEX(Economics!$N$21:$N$68,MATCH('Monte Inputs'!E74,Economics!$B$21:$B$68,0))</f>
        <v>14.23002370497132</v>
      </c>
      <c r="H74" s="31">
        <f t="shared" ca="1" si="0"/>
        <v>14.23002370497132</v>
      </c>
      <c r="I74">
        <f ca="1"/>
        <v>14.23002370497132</v>
      </c>
    </row>
    <row r="75" spans="5:9" x14ac:dyDescent="0.3">
      <c r="E75" s="47" t="s">
        <v>267</v>
      </c>
      <c r="F75" s="31">
        <f ca="1">INDEX(Economics!$N$21:$N$68,MATCH('Monte Inputs'!E75,Economics!$B$21:$B$68,0))</f>
        <v>36.654020007307182</v>
      </c>
      <c r="H75" s="31">
        <f t="shared" ca="1" si="0"/>
        <v>36.654020007307182</v>
      </c>
      <c r="I75">
        <f ca="1"/>
        <v>36.654020007307182</v>
      </c>
    </row>
    <row r="76" spans="5:9" x14ac:dyDescent="0.3">
      <c r="E76" s="47" t="s">
        <v>268</v>
      </c>
      <c r="F76" s="31">
        <f ca="1">INDEX(Economics!$N$21:$N$68,MATCH('Monte Inputs'!E76,Economics!$B$21:$B$68,0))</f>
        <v>28.970991886291745</v>
      </c>
      <c r="H76" s="31">
        <f t="shared" ca="1" si="0"/>
        <v>28.970991886291745</v>
      </c>
      <c r="I76">
        <f ca="1"/>
        <v>28.970991886291745</v>
      </c>
    </row>
    <row r="77" spans="5:9" x14ac:dyDescent="0.3">
      <c r="E77" s="47" t="s">
        <v>270</v>
      </c>
      <c r="F77" s="31">
        <f ca="1">INDEX(Economics!$N$21:$N$68,MATCH('Monte Inputs'!E77,Economics!$B$21:$B$68,0))</f>
        <v>956.12350105698749</v>
      </c>
      <c r="H77" s="31">
        <f t="shared" ca="1" si="0"/>
        <v>956.12350105698749</v>
      </c>
      <c r="I77">
        <f ca="1"/>
        <v>956.12350105698749</v>
      </c>
    </row>
    <row r="78" spans="5:9" x14ac:dyDescent="0.3">
      <c r="E78" s="47" t="s">
        <v>272</v>
      </c>
      <c r="F78" s="31">
        <f ca="1">INDEX(Economics!$N$21:$N$68,MATCH('Monte Inputs'!E78,Economics!$B$21:$B$68,0))</f>
        <v>204.831655906836</v>
      </c>
      <c r="H78" s="31">
        <f t="shared" ca="1" si="0"/>
        <v>204.831655906836</v>
      </c>
      <c r="I78">
        <f ca="1"/>
        <v>204.831655906836</v>
      </c>
    </row>
    <row r="79" spans="5:9" x14ac:dyDescent="0.3">
      <c r="E79" s="47" t="s">
        <v>274</v>
      </c>
      <c r="F79" s="31">
        <f ca="1">INDEX(Economics!$N$21:$N$68,MATCH('Monte Inputs'!E79,Economics!$B$21:$B$68,0))</f>
        <v>230.19028842075383</v>
      </c>
      <c r="H79" s="31">
        <f t="shared" ca="1" si="0"/>
        <v>230.19028842075383</v>
      </c>
      <c r="I79">
        <f ca="1"/>
        <v>230.19028842075383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holensky">
                <anchor moveWithCells="1" sizeWithCells="1">
                  <from>
                    <xdr:col>40</xdr:col>
                    <xdr:colOff>30480</xdr:colOff>
                    <xdr:row>4</xdr:row>
                    <xdr:rowOff>7620</xdr:rowOff>
                  </from>
                  <to>
                    <xdr:col>44</xdr:col>
                    <xdr:colOff>7620</xdr:colOff>
                    <xdr:row>6</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3DB71-8889-408C-AB67-249C5E606FC1}">
  <sheetPr codeName="Sheet9">
    <tabColor theme="1"/>
  </sheetPr>
  <dimension ref="B1:P23"/>
  <sheetViews>
    <sheetView showGridLines="0" workbookViewId="0">
      <selection activeCell="Q38" sqref="Q38"/>
    </sheetView>
  </sheetViews>
  <sheetFormatPr defaultRowHeight="14.4" x14ac:dyDescent="0.3"/>
  <sheetData>
    <row r="1" spans="2:16" x14ac:dyDescent="0.3">
      <c r="C1" t="s">
        <v>300</v>
      </c>
    </row>
    <row r="2" spans="2:16" x14ac:dyDescent="0.3">
      <c r="B2" t="s">
        <v>299</v>
      </c>
      <c r="C2" t="s">
        <v>301</v>
      </c>
      <c r="D2" t="s">
        <v>302</v>
      </c>
      <c r="E2" t="s">
        <v>303</v>
      </c>
      <c r="F2" t="s">
        <v>304</v>
      </c>
    </row>
    <row r="3" spans="2:16" x14ac:dyDescent="0.3">
      <c r="B3">
        <v>0</v>
      </c>
      <c r="C3">
        <v>0</v>
      </c>
      <c r="D3">
        <v>0</v>
      </c>
      <c r="E3">
        <v>0</v>
      </c>
      <c r="F3">
        <v>0</v>
      </c>
      <c r="G3" s="27"/>
      <c r="H3" s="27"/>
      <c r="I3" s="27"/>
      <c r="J3" s="27"/>
    </row>
    <row r="4" spans="2:16" x14ac:dyDescent="0.3">
      <c r="B4">
        <v>6</v>
      </c>
      <c r="C4">
        <v>0.85</v>
      </c>
      <c r="D4">
        <v>0.53700000000000003</v>
      </c>
      <c r="E4">
        <v>0.4</v>
      </c>
      <c r="F4">
        <v>0.27399999999999997</v>
      </c>
      <c r="G4" s="27"/>
      <c r="H4" s="27"/>
      <c r="I4" s="27"/>
      <c r="J4" s="27"/>
    </row>
    <row r="5" spans="2:16" x14ac:dyDescent="0.3">
      <c r="B5">
        <v>12</v>
      </c>
      <c r="C5">
        <v>0.97900000000000009</v>
      </c>
      <c r="D5">
        <v>0.78400000000000003</v>
      </c>
      <c r="E5">
        <v>0.57999999999999996</v>
      </c>
      <c r="F5">
        <v>0.38799999999999996</v>
      </c>
      <c r="G5" s="27"/>
      <c r="H5" s="27"/>
      <c r="I5" s="27"/>
      <c r="J5" s="27"/>
    </row>
    <row r="6" spans="2:16" x14ac:dyDescent="0.3">
      <c r="B6">
        <v>18</v>
      </c>
      <c r="C6">
        <v>1</v>
      </c>
      <c r="D6">
        <v>0.88800000000000001</v>
      </c>
      <c r="E6">
        <v>0.69299999999999995</v>
      </c>
      <c r="F6">
        <v>0.45799999999999996</v>
      </c>
      <c r="G6" s="27"/>
      <c r="H6" s="27"/>
      <c r="I6" s="27"/>
      <c r="J6" s="27"/>
    </row>
    <row r="7" spans="2:16" x14ac:dyDescent="0.3">
      <c r="B7">
        <v>24</v>
      </c>
      <c r="C7">
        <v>1.0149999999999999</v>
      </c>
      <c r="D7">
        <v>0.91299999999999992</v>
      </c>
      <c r="E7">
        <v>0.748</v>
      </c>
      <c r="F7">
        <v>0.51100000000000001</v>
      </c>
      <c r="G7" s="27"/>
      <c r="H7" s="27"/>
      <c r="I7" s="27"/>
      <c r="J7" s="27"/>
    </row>
    <row r="8" spans="2:16" x14ac:dyDescent="0.3">
      <c r="B8">
        <v>30</v>
      </c>
      <c r="C8">
        <v>1.032</v>
      </c>
      <c r="D8">
        <v>0.92400000000000004</v>
      </c>
      <c r="E8">
        <v>0.80099999999999993</v>
      </c>
      <c r="F8">
        <v>0.53700000000000003</v>
      </c>
      <c r="G8" s="27"/>
      <c r="H8" s="27"/>
      <c r="I8" s="27"/>
      <c r="J8" s="27"/>
    </row>
    <row r="9" spans="2:16" x14ac:dyDescent="0.3">
      <c r="B9">
        <v>36</v>
      </c>
      <c r="C9">
        <v>1.04</v>
      </c>
      <c r="D9">
        <v>0.92799999999999994</v>
      </c>
      <c r="E9">
        <v>0.82400000000000007</v>
      </c>
      <c r="F9">
        <v>0.54700000000000004</v>
      </c>
      <c r="G9" s="27"/>
      <c r="H9" s="184"/>
      <c r="I9" s="27"/>
      <c r="J9" s="27"/>
    </row>
    <row r="12" spans="2:16" x14ac:dyDescent="0.3">
      <c r="B12" s="1" t="s">
        <v>305</v>
      </c>
      <c r="F12" s="1" t="s">
        <v>310</v>
      </c>
      <c r="J12" s="1" t="s">
        <v>311</v>
      </c>
      <c r="N12" s="1" t="s">
        <v>312</v>
      </c>
    </row>
    <row r="13" spans="2:16" x14ac:dyDescent="0.3">
      <c r="B13" t="s">
        <v>31</v>
      </c>
      <c r="C13">
        <v>0.68700058750488346</v>
      </c>
      <c r="F13" t="s">
        <v>31</v>
      </c>
      <c r="G13">
        <v>0.67176828299686642</v>
      </c>
      <c r="J13" t="s">
        <v>31</v>
      </c>
      <c r="K13">
        <v>0.60686935678874809</v>
      </c>
      <c r="N13" t="s">
        <v>31</v>
      </c>
      <c r="O13">
        <v>0.40393776008523102</v>
      </c>
    </row>
    <row r="14" spans="2:16" x14ac:dyDescent="0.3">
      <c r="B14" t="s">
        <v>306</v>
      </c>
      <c r="C14">
        <v>0.49325935288688161</v>
      </c>
      <c r="F14" t="s">
        <v>306</v>
      </c>
      <c r="G14">
        <v>0.18286673723930094</v>
      </c>
      <c r="J14" t="s">
        <v>306</v>
      </c>
      <c r="K14">
        <v>0.12334868160598271</v>
      </c>
      <c r="N14" t="s">
        <v>306</v>
      </c>
      <c r="O14">
        <v>0.1265569993762479</v>
      </c>
    </row>
    <row r="15" spans="2:16" x14ac:dyDescent="0.3">
      <c r="B15" t="s">
        <v>307</v>
      </c>
      <c r="C15" t="s">
        <v>308</v>
      </c>
      <c r="D15" t="s">
        <v>309</v>
      </c>
      <c r="F15" t="s">
        <v>307</v>
      </c>
      <c r="G15" t="s">
        <v>308</v>
      </c>
      <c r="H15" t="s">
        <v>309</v>
      </c>
      <c r="J15" t="s">
        <v>307</v>
      </c>
      <c r="K15" t="s">
        <v>308</v>
      </c>
      <c r="L15" t="s">
        <v>309</v>
      </c>
      <c r="N15" t="s">
        <v>307</v>
      </c>
      <c r="O15" t="s">
        <v>308</v>
      </c>
      <c r="P15" t="s">
        <v>309</v>
      </c>
    </row>
    <row r="16" spans="2:16" x14ac:dyDescent="0.3">
      <c r="B16">
        <v>0</v>
      </c>
      <c r="C16">
        <f>$C$13*ATAN($C$14*B16)</f>
        <v>0</v>
      </c>
      <c r="D16">
        <f t="shared" ref="D16:D22" si="0">(C3-C16)^2</f>
        <v>0</v>
      </c>
      <c r="F16">
        <v>0</v>
      </c>
      <c r="G16">
        <f>$G$13*ATAN($G$14*F16)</f>
        <v>0</v>
      </c>
      <c r="H16">
        <f>(D3-G16)^2</f>
        <v>0</v>
      </c>
      <c r="J16">
        <v>0</v>
      </c>
      <c r="K16">
        <f>$K$13*ATAN($K$14*J16)</f>
        <v>0</v>
      </c>
      <c r="L16">
        <f>(E3-K16)^2</f>
        <v>0</v>
      </c>
      <c r="N16">
        <v>0</v>
      </c>
      <c r="O16">
        <f>$O$13*ATAN($O$14*N16)</f>
        <v>0</v>
      </c>
      <c r="P16">
        <f>(F3-O16)^2</f>
        <v>0</v>
      </c>
    </row>
    <row r="17" spans="2:16" x14ac:dyDescent="0.3">
      <c r="B17">
        <v>6</v>
      </c>
      <c r="C17">
        <f t="shared" ref="C17:C22" si="1">$C$13*ATAN($C$14*B17)</f>
        <v>0.85528257203621616</v>
      </c>
      <c r="D17">
        <f t="shared" si="0"/>
        <v>2.7905567317813181E-5</v>
      </c>
      <c r="F17">
        <v>6</v>
      </c>
      <c r="G17">
        <f t="shared" ref="G17:G22" si="2">$G$13*ATAN($G$14*F17)</f>
        <v>0.55871822785637204</v>
      </c>
      <c r="H17">
        <f t="shared" ref="H17:H22" si="3">(D4-G17)^2</f>
        <v>4.7168142122129303E-4</v>
      </c>
      <c r="J17">
        <v>6</v>
      </c>
      <c r="K17">
        <f t="shared" ref="K17:K22" si="4">$K$13*ATAN($K$14*J17)</f>
        <v>0.38665457100924344</v>
      </c>
      <c r="L17">
        <f t="shared" ref="L17:L22" si="5">(E4-K17)^2</f>
        <v>1.781004749473262E-4</v>
      </c>
      <c r="N17">
        <v>6</v>
      </c>
      <c r="O17">
        <f t="shared" ref="O17:O22" si="6">$O$13*ATAN($O$14*N17)</f>
        <v>0.26233868121232506</v>
      </c>
      <c r="P17">
        <f t="shared" ref="P17:P22" si="7">(F4-O17)^2</f>
        <v>1.3598635586777963E-4</v>
      </c>
    </row>
    <row r="18" spans="2:16" x14ac:dyDescent="0.3">
      <c r="B18">
        <v>12</v>
      </c>
      <c r="C18">
        <f t="shared" si="1"/>
        <v>0.9641589110668638</v>
      </c>
      <c r="D18">
        <f t="shared" si="0"/>
        <v>2.2025792072126053E-4</v>
      </c>
      <c r="F18">
        <v>12</v>
      </c>
      <c r="G18">
        <f t="shared" si="2"/>
        <v>0.76797090772138121</v>
      </c>
      <c r="H18">
        <f t="shared" si="3"/>
        <v>2.5693179927647737E-4</v>
      </c>
      <c r="J18">
        <v>12</v>
      </c>
      <c r="K18">
        <f t="shared" si="4"/>
        <v>0.59269309936322956</v>
      </c>
      <c r="L18">
        <f t="shared" si="5"/>
        <v>1.6111477144481964E-4</v>
      </c>
      <c r="N18">
        <v>12</v>
      </c>
      <c r="O18">
        <f t="shared" si="6"/>
        <v>0.39928982238277105</v>
      </c>
      <c r="P18">
        <f t="shared" si="7"/>
        <v>1.2746008943451925E-4</v>
      </c>
    </row>
    <row r="19" spans="2:16" x14ac:dyDescent="0.3">
      <c r="B19">
        <v>18</v>
      </c>
      <c r="C19">
        <f t="shared" si="1"/>
        <v>1.0020861812072193</v>
      </c>
      <c r="D19">
        <f t="shared" si="0"/>
        <v>4.3521520293548178E-6</v>
      </c>
      <c r="F19">
        <v>18</v>
      </c>
      <c r="G19">
        <f t="shared" si="2"/>
        <v>0.85707807775508915</v>
      </c>
      <c r="H19">
        <f t="shared" si="3"/>
        <v>9.5616527532031313E-4</v>
      </c>
      <c r="J19">
        <v>18</v>
      </c>
      <c r="K19">
        <f t="shared" si="4"/>
        <v>0.69645205218321848</v>
      </c>
      <c r="L19">
        <f t="shared" si="5"/>
        <v>1.1916664275663851E-5</v>
      </c>
      <c r="N19">
        <v>18</v>
      </c>
      <c r="O19">
        <f t="shared" si="6"/>
        <v>0.46741545603798806</v>
      </c>
      <c r="P19">
        <f t="shared" si="7"/>
        <v>8.8650812403286597E-5</v>
      </c>
    </row>
    <row r="20" spans="2:16" x14ac:dyDescent="0.3">
      <c r="B20">
        <v>24</v>
      </c>
      <c r="C20">
        <f t="shared" si="1"/>
        <v>1.0212430414137723</v>
      </c>
      <c r="D20">
        <f t="shared" si="0"/>
        <v>3.8975566094077409E-5</v>
      </c>
      <c r="F20">
        <v>24</v>
      </c>
      <c r="G20">
        <f t="shared" si="2"/>
        <v>0.90471627978596358</v>
      </c>
      <c r="H20">
        <f t="shared" si="3"/>
        <v>6.8620020584434239E-5</v>
      </c>
      <c r="J20">
        <v>24</v>
      </c>
      <c r="K20">
        <f t="shared" si="4"/>
        <v>0.75557355490177736</v>
      </c>
      <c r="L20">
        <f t="shared" si="5"/>
        <v>5.7358733850235837E-5</v>
      </c>
      <c r="N20">
        <v>24</v>
      </c>
      <c r="O20">
        <f t="shared" si="6"/>
        <v>0.50602944500880787</v>
      </c>
      <c r="P20">
        <f t="shared" si="7"/>
        <v>2.4706416920465139E-5</v>
      </c>
    </row>
    <row r="21" spans="2:16" x14ac:dyDescent="0.3">
      <c r="B21">
        <v>30</v>
      </c>
      <c r="C21">
        <f t="shared" si="1"/>
        <v>1.0327825574726894</v>
      </c>
      <c r="D21">
        <f t="shared" si="0"/>
        <v>6.1239619806202836E-7</v>
      </c>
      <c r="F21">
        <v>30</v>
      </c>
      <c r="G21">
        <f t="shared" si="2"/>
        <v>0.93408962483104996</v>
      </c>
      <c r="H21">
        <f t="shared" si="3"/>
        <v>1.0180052923133902E-4</v>
      </c>
      <c r="J21">
        <v>30</v>
      </c>
      <c r="K21">
        <f t="shared" si="4"/>
        <v>0.79309568102227523</v>
      </c>
      <c r="L21">
        <f t="shared" si="5"/>
        <v>6.2478258501618854E-5</v>
      </c>
      <c r="N21">
        <v>30</v>
      </c>
      <c r="O21">
        <f t="shared" si="6"/>
        <v>0.53047504228394327</v>
      </c>
      <c r="P21">
        <f t="shared" si="7"/>
        <v>4.2575073196328743E-5</v>
      </c>
    </row>
    <row r="22" spans="2:16" x14ac:dyDescent="0.3">
      <c r="B22">
        <v>36</v>
      </c>
      <c r="C22">
        <f t="shared" si="1"/>
        <v>1.0404905525216568</v>
      </c>
      <c r="D22">
        <f t="shared" si="0"/>
        <v>2.4064177650379693E-7</v>
      </c>
      <c r="F22">
        <v>36</v>
      </c>
      <c r="G22">
        <f t="shared" si="2"/>
        <v>0.95394253218880243</v>
      </c>
      <c r="H22">
        <f t="shared" si="3"/>
        <v>6.7301497636705339E-4</v>
      </c>
      <c r="J22">
        <v>36</v>
      </c>
      <c r="K22">
        <f t="shared" si="4"/>
        <v>0.8188452997174942</v>
      </c>
      <c r="L22">
        <f t="shared" si="5"/>
        <v>2.6570935002466034E-5</v>
      </c>
      <c r="N22">
        <v>36</v>
      </c>
      <c r="O22">
        <f t="shared" si="6"/>
        <v>0.54722828730690254</v>
      </c>
      <c r="P22">
        <f t="shared" si="7"/>
        <v>5.2115094492794899E-8</v>
      </c>
    </row>
    <row r="23" spans="2:16" x14ac:dyDescent="0.3">
      <c r="D23" s="183">
        <f>SUM(D16:D22)</f>
        <v>2.9234424413707172E-4</v>
      </c>
      <c r="H23" s="183">
        <f>SUM(H16:H22)</f>
        <v>2.5282140220009102E-3</v>
      </c>
      <c r="L23" s="183">
        <f>SUM(L16:L22)</f>
        <v>4.9753983802213039E-4</v>
      </c>
      <c r="P23" s="183">
        <f>SUM(P16:P22)</f>
        <v>4.1943086291687222E-4</v>
      </c>
    </row>
  </sheetData>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READ ME</vt:lpstr>
      <vt:lpstr>Cover Sheet</vt:lpstr>
      <vt:lpstr>Project Gantt Chart</vt:lpstr>
      <vt:lpstr>MBEB</vt:lpstr>
      <vt:lpstr>Economics</vt:lpstr>
      <vt:lpstr>Monte Inputs</vt:lpstr>
      <vt:lpstr>McNulty Startup Curves</vt:lpstr>
      <vt:lpstr>ambient</vt:lpstr>
      <vt:lpstr>MBEB!BFD</vt:lpstr>
      <vt:lpstr>MBEB!Case</vt:lpstr>
      <vt:lpstr>Case</vt:lpstr>
      <vt:lpstr>CDS</vt:lpstr>
      <vt:lpstr>CGS</vt:lpstr>
      <vt:lpstr>Cholensky_Matrix</vt:lpstr>
      <vt:lpstr>Construction</vt:lpstr>
      <vt:lpstr>Correlation_Matrix</vt:lpstr>
      <vt:lpstr>MBEB!Denaturant</vt:lpstr>
      <vt:lpstr>Denaturant</vt:lpstr>
      <vt:lpstr>MBEB!Enzyme</vt:lpstr>
      <vt:lpstr>Enzyme</vt:lpstr>
      <vt:lpstr>Exit</vt:lpstr>
      <vt:lpstr>MBEB!Flour</vt:lpstr>
      <vt:lpstr>Flour</vt:lpstr>
      <vt:lpstr>Food_Grade_Ethanol</vt:lpstr>
      <vt:lpstr>Fuel_Grade_Ethanol</vt:lpstr>
      <vt:lpstr>MBEB!Gluten</vt:lpstr>
      <vt:lpstr>Gluten</vt:lpstr>
      <vt:lpstr>IRR</vt:lpstr>
      <vt:lpstr>IRRs_frequencies</vt:lpstr>
      <vt:lpstr>Monte_calc_outputs</vt:lpstr>
      <vt:lpstr>Monte_inputs</vt:lpstr>
      <vt:lpstr>Monte_output_toprow</vt:lpstr>
      <vt:lpstr>Monte_Outputs</vt:lpstr>
      <vt:lpstr>Monte_run_number</vt:lpstr>
      <vt:lpstr>NPV</vt:lpstr>
      <vt:lpstr>NPVs_frequencies</vt:lpstr>
      <vt:lpstr>Operation</vt:lpstr>
      <vt:lpstr>Planning</vt:lpstr>
      <vt:lpstr>power_consumption</vt:lpstr>
      <vt:lpstr>Proposal</vt:lpstr>
      <vt:lpstr>series1coefficients</vt:lpstr>
      <vt:lpstr>series2coefficients</vt:lpstr>
      <vt:lpstr>series3coefficients</vt:lpstr>
      <vt:lpstr>series4coefficients</vt:lpstr>
      <vt:lpstr>Start</vt:lpstr>
      <vt:lpstr>Start_Date</vt:lpstr>
      <vt:lpstr>MBEB!Stream_Data</vt:lpstr>
      <vt:lpstr>Stream_Table</vt:lpstr>
      <vt:lpstr>Streams</vt:lpstr>
      <vt:lpstr>summarised_calc_outputs</vt:lpstr>
      <vt:lpstr>tax_rate</vt:lpstr>
      <vt:lpstr>thermal_energy</vt:lpstr>
      <vt:lpstr>waste_water</vt:lpstr>
      <vt:lpstr>water_consumption</vt:lpstr>
      <vt:lpstr>MBEB!Yeast</vt:lpstr>
      <vt:lpstr>Yeast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Riley O'Donnell</dc:creator>
  <cp:lastModifiedBy>Riley Odonnell</cp:lastModifiedBy>
  <cp:lastPrinted>2019-07-06T12:04:35Z</cp:lastPrinted>
  <dcterms:created xsi:type="dcterms:W3CDTF">2018-08-04T09:22:44Z</dcterms:created>
  <dcterms:modified xsi:type="dcterms:W3CDTF">2019-07-06T12:05:08Z</dcterms:modified>
</cp:coreProperties>
</file>